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3060Laptop\"/>
    </mc:Choice>
  </mc:AlternateContent>
  <bookViews>
    <workbookView xWindow="0" yWindow="0" windowWidth="19140" windowHeight="6180" firstSheet="19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7" i="16" l="1"/>
  <c r="E77" i="16"/>
  <c r="F77" i="16"/>
  <c r="G77" i="16"/>
  <c r="H77" i="16"/>
  <c r="D78" i="16"/>
  <c r="E78" i="16"/>
  <c r="F78" i="16"/>
  <c r="G78" i="16"/>
  <c r="H78" i="16"/>
  <c r="D79" i="16"/>
  <c r="E79" i="16"/>
  <c r="F79" i="16"/>
  <c r="G79" i="16"/>
  <c r="H79" i="16"/>
  <c r="D80" i="16"/>
  <c r="E80" i="16"/>
  <c r="F80" i="16"/>
  <c r="G80" i="16"/>
  <c r="H80" i="16"/>
  <c r="J79" i="16" l="1"/>
  <c r="K79" i="16" s="1"/>
  <c r="J80" i="16"/>
  <c r="K80" i="16" s="1"/>
  <c r="J78" i="16"/>
  <c r="K78" i="16" s="1"/>
  <c r="J77" i="16"/>
  <c r="K77" i="16" s="1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C30" i="9"/>
  <c r="L30" i="9" s="1"/>
  <c r="U30" i="9" s="1"/>
  <c r="C31" i="9"/>
  <c r="L31" i="9" s="1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C29" i="9"/>
  <c r="L29" i="9" s="1"/>
  <c r="U29" i="9" s="1"/>
  <c r="C26" i="9"/>
  <c r="L26" i="9" s="1"/>
  <c r="U26" i="9" s="1"/>
  <c r="C27" i="9"/>
  <c r="L27" i="9" s="1"/>
  <c r="U27" i="9" s="1"/>
  <c r="C28" i="9"/>
  <c r="L28" i="9" s="1"/>
  <c r="U28" i="9" s="1"/>
  <c r="V2576" i="2"/>
  <c r="Y2576" i="2" s="1"/>
  <c r="U2576" i="2"/>
  <c r="X2576" i="2" s="1"/>
  <c r="S2576" i="2"/>
  <c r="R2576" i="2"/>
  <c r="V2520" i="2"/>
  <c r="Y2520" i="2" s="1"/>
  <c r="U2520" i="2"/>
  <c r="X2520" i="2" s="1"/>
  <c r="S2520" i="2"/>
  <c r="E128" i="12" s="1"/>
  <c r="R2520" i="2"/>
  <c r="D128" i="12" s="1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E126" i="12" s="1"/>
  <c r="R2408" i="2"/>
  <c r="D126" i="12" s="1"/>
  <c r="V2352" i="2"/>
  <c r="Y2352" i="2" s="1"/>
  <c r="U2352" i="2"/>
  <c r="X2352" i="2" s="1"/>
  <c r="S2352" i="2"/>
  <c r="R2352" i="2"/>
  <c r="V2296" i="2"/>
  <c r="Y2296" i="2" s="1"/>
  <c r="U2296" i="2"/>
  <c r="X2296" i="2" s="1"/>
  <c r="S2296" i="2"/>
  <c r="E124" i="12" s="1"/>
  <c r="R2296" i="2"/>
  <c r="D124" i="12" s="1"/>
  <c r="V2240" i="2"/>
  <c r="Y2240" i="2" s="1"/>
  <c r="U2240" i="2"/>
  <c r="X2240" i="2" s="1"/>
  <c r="S2240" i="2"/>
  <c r="R2240" i="2"/>
  <c r="V2184" i="2"/>
  <c r="U2184" i="2"/>
  <c r="S2184" i="2"/>
  <c r="R2184" i="2"/>
  <c r="V2128" i="2"/>
  <c r="U2128" i="2"/>
  <c r="S2128" i="2"/>
  <c r="R2128" i="2"/>
  <c r="V2072" i="2"/>
  <c r="E174" i="12" s="1"/>
  <c r="U2072" i="2"/>
  <c r="S2072" i="2"/>
  <c r="R2072" i="2"/>
  <c r="V2018" i="2"/>
  <c r="U2018" i="2"/>
  <c r="V2016" i="2"/>
  <c r="U2016" i="2"/>
  <c r="S2016" i="2"/>
  <c r="R2016" i="2"/>
  <c r="V1960" i="2"/>
  <c r="U1960" i="2"/>
  <c r="S1960" i="2"/>
  <c r="R1960" i="2"/>
  <c r="V1904" i="2"/>
  <c r="E171" i="12" s="1"/>
  <c r="U1904" i="2"/>
  <c r="S1904" i="2"/>
  <c r="E117" i="12" s="1"/>
  <c r="R1904" i="2"/>
  <c r="V1848" i="2"/>
  <c r="U1848" i="2"/>
  <c r="S1848" i="2"/>
  <c r="R1848" i="2"/>
  <c r="V1792" i="2"/>
  <c r="U1792" i="2"/>
  <c r="S1792" i="2"/>
  <c r="R1792" i="2"/>
  <c r="V1736" i="2"/>
  <c r="E168" i="12" s="1"/>
  <c r="U1736" i="2"/>
  <c r="S1736" i="2"/>
  <c r="R1736" i="2"/>
  <c r="V1680" i="2"/>
  <c r="U1680" i="2"/>
  <c r="S1680" i="2"/>
  <c r="R1680" i="2"/>
  <c r="D113" i="12" s="1"/>
  <c r="V1624" i="2"/>
  <c r="U1624" i="2"/>
  <c r="S1624" i="2"/>
  <c r="R1624" i="2"/>
  <c r="V1568" i="2"/>
  <c r="U1568" i="2"/>
  <c r="S1568" i="2"/>
  <c r="R1568" i="2"/>
  <c r="V1512" i="2"/>
  <c r="U1512" i="2"/>
  <c r="S1512" i="2"/>
  <c r="R1512" i="2"/>
  <c r="V1456" i="2"/>
  <c r="U1456" i="2"/>
  <c r="S1456" i="2"/>
  <c r="R1456" i="2"/>
  <c r="V1400" i="2"/>
  <c r="U1400" i="2"/>
  <c r="S1400" i="2"/>
  <c r="R1400" i="2"/>
  <c r="V1344" i="2"/>
  <c r="U1344" i="2"/>
  <c r="S1344" i="2"/>
  <c r="R1344" i="2"/>
  <c r="V1288" i="2"/>
  <c r="U1288" i="2"/>
  <c r="S1288" i="2"/>
  <c r="R1288" i="2"/>
  <c r="V1232" i="2"/>
  <c r="U1232" i="2"/>
  <c r="S1232" i="2"/>
  <c r="R1232" i="2"/>
  <c r="V1176" i="2"/>
  <c r="U1176" i="2"/>
  <c r="S1176" i="2"/>
  <c r="R1176" i="2"/>
  <c r="V1120" i="2"/>
  <c r="U1120" i="2"/>
  <c r="S1120" i="2"/>
  <c r="R1120" i="2"/>
  <c r="V1064" i="2"/>
  <c r="U1064" i="2"/>
  <c r="S1064" i="2"/>
  <c r="R1064" i="2"/>
  <c r="V1008" i="2"/>
  <c r="U1008" i="2"/>
  <c r="S1008" i="2"/>
  <c r="R1008" i="2"/>
  <c r="V952" i="2"/>
  <c r="U952" i="2"/>
  <c r="S952" i="2"/>
  <c r="R952" i="2"/>
  <c r="V896" i="2"/>
  <c r="U896" i="2"/>
  <c r="S896" i="2"/>
  <c r="R896" i="2"/>
  <c r="V840" i="2"/>
  <c r="U840" i="2"/>
  <c r="S840" i="2"/>
  <c r="R840" i="2"/>
  <c r="V784" i="2"/>
  <c r="U784" i="2"/>
  <c r="S784" i="2"/>
  <c r="R784" i="2"/>
  <c r="V730" i="2"/>
  <c r="U730" i="2"/>
  <c r="V728" i="2"/>
  <c r="U728" i="2"/>
  <c r="S728" i="2"/>
  <c r="R728" i="2"/>
  <c r="V672" i="2"/>
  <c r="U672" i="2"/>
  <c r="S672" i="2"/>
  <c r="R672" i="2"/>
  <c r="V616" i="2"/>
  <c r="U616" i="2"/>
  <c r="S616" i="2"/>
  <c r="R616" i="2"/>
  <c r="V560" i="2"/>
  <c r="U560" i="2"/>
  <c r="S560" i="2"/>
  <c r="R560" i="2"/>
  <c r="V504" i="2"/>
  <c r="U504" i="2"/>
  <c r="S504" i="2"/>
  <c r="R504" i="2"/>
  <c r="V448" i="2"/>
  <c r="U448" i="2"/>
  <c r="S448" i="2"/>
  <c r="R448" i="2"/>
  <c r="V392" i="2"/>
  <c r="U392" i="2"/>
  <c r="S392" i="2"/>
  <c r="R392" i="2"/>
  <c r="V336" i="2"/>
  <c r="U336" i="2"/>
  <c r="S336" i="2"/>
  <c r="R336" i="2"/>
  <c r="V280" i="2"/>
  <c r="U280" i="2"/>
  <c r="S280" i="2"/>
  <c r="R280" i="2"/>
  <c r="V224" i="2"/>
  <c r="U224" i="2"/>
  <c r="S224" i="2"/>
  <c r="R224" i="2"/>
  <c r="V168" i="2"/>
  <c r="U168" i="2"/>
  <c r="S168" i="2"/>
  <c r="R168" i="2"/>
  <c r="V112" i="2"/>
  <c r="U112" i="2"/>
  <c r="S112" i="2"/>
  <c r="R112" i="2"/>
  <c r="V56" i="2"/>
  <c r="U56" i="2"/>
  <c r="S56" i="2"/>
  <c r="R56" i="2"/>
  <c r="V2576" i="15"/>
  <c r="E183" i="16" s="1"/>
  <c r="U2576" i="15"/>
  <c r="X2576" i="15" s="1"/>
  <c r="S2576" i="15"/>
  <c r="R2576" i="15"/>
  <c r="D76" i="16" s="1"/>
  <c r="V2520" i="15"/>
  <c r="Y2520" i="15" s="1"/>
  <c r="U2520" i="15"/>
  <c r="X2520" i="15" s="1"/>
  <c r="S2520" i="15"/>
  <c r="R2520" i="15"/>
  <c r="D128" i="16" s="1"/>
  <c r="V2464" i="15"/>
  <c r="Y2464" i="15" s="1"/>
  <c r="U2464" i="15"/>
  <c r="X2464" i="15" s="1"/>
  <c r="S2464" i="15"/>
  <c r="R2464" i="15"/>
  <c r="V2408" i="15"/>
  <c r="Y2408" i="15" s="1"/>
  <c r="U2408" i="15"/>
  <c r="X2408" i="15" s="1"/>
  <c r="S2408" i="15"/>
  <c r="E73" i="16" s="1"/>
  <c r="R2408" i="15"/>
  <c r="V2352" i="15"/>
  <c r="Y2352" i="15" s="1"/>
  <c r="U2352" i="15"/>
  <c r="X2352" i="15" s="1"/>
  <c r="S2352" i="15"/>
  <c r="R2352" i="15"/>
  <c r="D125" i="16" s="1"/>
  <c r="V2296" i="15"/>
  <c r="Y2296" i="15" s="1"/>
  <c r="U2296" i="15"/>
  <c r="X2296" i="15" s="1"/>
  <c r="S2296" i="15"/>
  <c r="E124" i="16" s="1"/>
  <c r="R2296" i="15"/>
  <c r="D71" i="16" s="1"/>
  <c r="V2240" i="15"/>
  <c r="Y2240" i="15" s="1"/>
  <c r="U2240" i="15"/>
  <c r="X2240" i="15" s="1"/>
  <c r="S2240" i="15"/>
  <c r="E70" i="16" s="1"/>
  <c r="R2240" i="15"/>
  <c r="D70" i="16" s="1"/>
  <c r="V2184" i="15"/>
  <c r="Y2184" i="15" s="1"/>
  <c r="U2184" i="15"/>
  <c r="X2184" i="15" s="1"/>
  <c r="S2184" i="15"/>
  <c r="E122" i="16" s="1"/>
  <c r="R2184" i="15"/>
  <c r="D122" i="16" s="1"/>
  <c r="V2128" i="15"/>
  <c r="Y2128" i="15" s="1"/>
  <c r="U2128" i="15"/>
  <c r="X2128" i="15" s="1"/>
  <c r="S2128" i="15"/>
  <c r="E68" i="16" s="1"/>
  <c r="R2128" i="15"/>
  <c r="V2072" i="15"/>
  <c r="Y2072" i="15" s="1"/>
  <c r="U2072" i="15"/>
  <c r="X2072" i="15" s="1"/>
  <c r="S2072" i="15"/>
  <c r="E120" i="16" s="1"/>
  <c r="R2072" i="15"/>
  <c r="V2018" i="15"/>
  <c r="U2018" i="15"/>
  <c r="V2016" i="15"/>
  <c r="Y2016" i="15" s="1"/>
  <c r="U2016" i="15"/>
  <c r="X2016" i="15" s="1"/>
  <c r="S2016" i="15"/>
  <c r="R2016" i="15"/>
  <c r="D119" i="16" s="1"/>
  <c r="V1960" i="15"/>
  <c r="E172" i="16" s="1"/>
  <c r="U1960" i="15"/>
  <c r="D172" i="16" s="1"/>
  <c r="S1960" i="15"/>
  <c r="E65" i="16" s="1"/>
  <c r="R1960" i="15"/>
  <c r="D118" i="16" s="1"/>
  <c r="V1904" i="15"/>
  <c r="Y1904" i="15" s="1"/>
  <c r="U1904" i="15"/>
  <c r="X1904" i="15" s="1"/>
  <c r="S1904" i="15"/>
  <c r="E117" i="16" s="1"/>
  <c r="R1904" i="15"/>
  <c r="D117" i="16" s="1"/>
  <c r="V1848" i="15"/>
  <c r="E170" i="16" s="1"/>
  <c r="E225" i="16" s="1"/>
  <c r="U1848" i="15"/>
  <c r="D170" i="16" s="1"/>
  <c r="S1848" i="15"/>
  <c r="E63" i="16" s="1"/>
  <c r="R1848" i="15"/>
  <c r="D63" i="16" s="1"/>
  <c r="V1792" i="15"/>
  <c r="Y1792" i="15" s="1"/>
  <c r="U1792" i="15"/>
  <c r="X1792" i="15" s="1"/>
  <c r="S1792" i="15"/>
  <c r="E115" i="16" s="1"/>
  <c r="R1792" i="15"/>
  <c r="D115" i="16" s="1"/>
  <c r="V1736" i="15"/>
  <c r="E168" i="16" s="1"/>
  <c r="U1736" i="15"/>
  <c r="D168" i="16" s="1"/>
  <c r="D223" i="16" s="1"/>
  <c r="S1736" i="15"/>
  <c r="E61" i="16" s="1"/>
  <c r="R1736" i="15"/>
  <c r="V1680" i="15"/>
  <c r="Y1680" i="15" s="1"/>
  <c r="U1680" i="15"/>
  <c r="X1680" i="15" s="1"/>
  <c r="S1680" i="15"/>
  <c r="E113" i="16" s="1"/>
  <c r="R1680" i="15"/>
  <c r="D113" i="16" s="1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V1456" i="15"/>
  <c r="Y1456" i="15" s="1"/>
  <c r="U1456" i="15"/>
  <c r="X1456" i="15" s="1"/>
  <c r="S1456" i="15"/>
  <c r="R1456" i="15"/>
  <c r="V1400" i="15"/>
  <c r="Y1400" i="15" s="1"/>
  <c r="U1400" i="15"/>
  <c r="X1400" i="15" s="1"/>
  <c r="S1400" i="15"/>
  <c r="R1400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R1008" i="15"/>
  <c r="V952" i="15"/>
  <c r="Y952" i="15" s="1"/>
  <c r="U952" i="15"/>
  <c r="D154" i="16" s="1"/>
  <c r="S952" i="15"/>
  <c r="R952" i="15"/>
  <c r="V896" i="15"/>
  <c r="Y896" i="15" s="1"/>
  <c r="U896" i="15"/>
  <c r="D153" i="16" s="1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V728" i="15"/>
  <c r="E150" i="16" s="1"/>
  <c r="U728" i="15"/>
  <c r="D150" i="16" s="1"/>
  <c r="S728" i="15"/>
  <c r="R728" i="15"/>
  <c r="V672" i="15"/>
  <c r="Y672" i="15" s="1"/>
  <c r="U672" i="15"/>
  <c r="X672" i="15" s="1"/>
  <c r="S672" i="15"/>
  <c r="R672" i="15"/>
  <c r="V616" i="15"/>
  <c r="E148" i="16" s="1"/>
  <c r="U616" i="15"/>
  <c r="D148" i="16" s="1"/>
  <c r="S616" i="15"/>
  <c r="R616" i="15"/>
  <c r="V560" i="15"/>
  <c r="Y560" i="15" s="1"/>
  <c r="U560" i="15"/>
  <c r="X560" i="15" s="1"/>
  <c r="S560" i="15"/>
  <c r="R560" i="15"/>
  <c r="V504" i="15"/>
  <c r="Y504" i="15" s="1"/>
  <c r="U504" i="15"/>
  <c r="D146" i="16" s="1"/>
  <c r="S504" i="15"/>
  <c r="R504" i="15"/>
  <c r="V448" i="15"/>
  <c r="Y448" i="15" s="1"/>
  <c r="U448" i="15"/>
  <c r="X448" i="15" s="1"/>
  <c r="S448" i="15"/>
  <c r="R448" i="15"/>
  <c r="V392" i="15"/>
  <c r="Y392" i="15" s="1"/>
  <c r="U392" i="15"/>
  <c r="X392" i="15" s="1"/>
  <c r="S392" i="15"/>
  <c r="R392" i="15"/>
  <c r="V336" i="15"/>
  <c r="Y336" i="15" s="1"/>
  <c r="U336" i="15"/>
  <c r="D143" i="16" s="1"/>
  <c r="S336" i="15"/>
  <c r="R336" i="15"/>
  <c r="V280" i="15"/>
  <c r="Y280" i="15" s="1"/>
  <c r="U280" i="15"/>
  <c r="X280" i="15" s="1"/>
  <c r="S280" i="15"/>
  <c r="R280" i="15"/>
  <c r="V224" i="15"/>
  <c r="Y224" i="15" s="1"/>
  <c r="U224" i="15"/>
  <c r="D141" i="16" s="1"/>
  <c r="S224" i="15"/>
  <c r="R224" i="15"/>
  <c r="V168" i="15"/>
  <c r="Y168" i="15" s="1"/>
  <c r="U168" i="15"/>
  <c r="X168" i="15" s="1"/>
  <c r="S168" i="15"/>
  <c r="R168" i="15"/>
  <c r="V112" i="15"/>
  <c r="Y112" i="15" s="1"/>
  <c r="U112" i="15"/>
  <c r="D139" i="16" s="1"/>
  <c r="S112" i="15"/>
  <c r="R112" i="15"/>
  <c r="V56" i="15"/>
  <c r="Y56" i="15" s="1"/>
  <c r="U56" i="15"/>
  <c r="X56" i="15" s="1"/>
  <c r="S56" i="15"/>
  <c r="R56" i="15"/>
  <c r="V2576" i="11"/>
  <c r="Y2576" i="11" s="1"/>
  <c r="U2576" i="11"/>
  <c r="D183" i="13" s="1"/>
  <c r="J183" i="13" s="1"/>
  <c r="J238" i="13" s="1"/>
  <c r="S2576" i="11"/>
  <c r="E76" i="13" s="1"/>
  <c r="R2576" i="11"/>
  <c r="D76" i="13" s="1"/>
  <c r="J76" i="13" s="1"/>
  <c r="V2520" i="11"/>
  <c r="Y2520" i="11" s="1"/>
  <c r="U2520" i="11"/>
  <c r="D182" i="13" s="1"/>
  <c r="J182" i="13" s="1"/>
  <c r="J237" i="13" s="1"/>
  <c r="S2520" i="11"/>
  <c r="E128" i="13" s="1"/>
  <c r="R2520" i="11"/>
  <c r="D128" i="13" s="1"/>
  <c r="V2464" i="11"/>
  <c r="Y2464" i="11" s="1"/>
  <c r="U2464" i="11"/>
  <c r="D181" i="13" s="1"/>
  <c r="J181" i="13" s="1"/>
  <c r="J236" i="13" s="1"/>
  <c r="S2464" i="11"/>
  <c r="E74" i="13" s="1"/>
  <c r="R2464" i="11"/>
  <c r="D74" i="13" s="1"/>
  <c r="J74" i="13" s="1"/>
  <c r="V2408" i="11"/>
  <c r="E180" i="13" s="1"/>
  <c r="U2408" i="11"/>
  <c r="D180" i="13" s="1"/>
  <c r="J180" i="13" s="1"/>
  <c r="J235" i="13" s="1"/>
  <c r="S2408" i="11"/>
  <c r="E126" i="13" s="1"/>
  <c r="R2408" i="11"/>
  <c r="D126" i="13" s="1"/>
  <c r="V2352" i="11"/>
  <c r="Y2352" i="11" s="1"/>
  <c r="U2352" i="11"/>
  <c r="D179" i="13" s="1"/>
  <c r="J179" i="13" s="1"/>
  <c r="J234" i="13" s="1"/>
  <c r="S2352" i="11"/>
  <c r="E72" i="13" s="1"/>
  <c r="R2352" i="11"/>
  <c r="D72" i="13" s="1"/>
  <c r="J72" i="13" s="1"/>
  <c r="V2296" i="11"/>
  <c r="Y2296" i="11" s="1"/>
  <c r="U2296" i="11"/>
  <c r="D178" i="13" s="1"/>
  <c r="J178" i="13" s="1"/>
  <c r="J233" i="13" s="1"/>
  <c r="S2296" i="11"/>
  <c r="E71" i="13" s="1"/>
  <c r="R2296" i="11"/>
  <c r="D124" i="13" s="1"/>
  <c r="V2240" i="11"/>
  <c r="Y2240" i="11" s="1"/>
  <c r="U2240" i="11"/>
  <c r="D177" i="13" s="1"/>
  <c r="J177" i="13" s="1"/>
  <c r="J232" i="13" s="1"/>
  <c r="S2240" i="11"/>
  <c r="E70" i="13" s="1"/>
  <c r="R2240" i="11"/>
  <c r="D70" i="13" s="1"/>
  <c r="J70" i="13" s="1"/>
  <c r="V2184" i="11"/>
  <c r="E176" i="13" s="1"/>
  <c r="U2184" i="11"/>
  <c r="D176" i="13" s="1"/>
  <c r="J176" i="13" s="1"/>
  <c r="J231" i="13" s="1"/>
  <c r="S2184" i="11"/>
  <c r="E122" i="13" s="1"/>
  <c r="R2184" i="11"/>
  <c r="D122" i="13" s="1"/>
  <c r="V2128" i="11"/>
  <c r="Y2128" i="11" s="1"/>
  <c r="U2128" i="11"/>
  <c r="D175" i="13" s="1"/>
  <c r="S2128" i="11"/>
  <c r="E68" i="13" s="1"/>
  <c r="R2128" i="11"/>
  <c r="D68" i="13" s="1"/>
  <c r="V2072" i="11"/>
  <c r="E174" i="13" s="1"/>
  <c r="U2072" i="11"/>
  <c r="D174" i="13" s="1"/>
  <c r="S2072" i="11"/>
  <c r="E120" i="13" s="1"/>
  <c r="R2072" i="11"/>
  <c r="D120" i="13" s="1"/>
  <c r="V2018" i="11"/>
  <c r="U2018" i="11"/>
  <c r="V2016" i="11"/>
  <c r="Y2016" i="11" s="1"/>
  <c r="U2016" i="11"/>
  <c r="D173" i="13" s="1"/>
  <c r="S2016" i="11"/>
  <c r="E66" i="13" s="1"/>
  <c r="R2016" i="11"/>
  <c r="V1960" i="11"/>
  <c r="Y1960" i="11" s="1"/>
  <c r="U1960" i="11"/>
  <c r="D172" i="13" s="1"/>
  <c r="S1960" i="11"/>
  <c r="E65" i="13" s="1"/>
  <c r="R1960" i="11"/>
  <c r="V1904" i="11"/>
  <c r="Y1904" i="11" s="1"/>
  <c r="U1904" i="11"/>
  <c r="D171" i="13" s="1"/>
  <c r="S1904" i="11"/>
  <c r="E64" i="13" s="1"/>
  <c r="R1904" i="11"/>
  <c r="V1848" i="11"/>
  <c r="E170" i="13" s="1"/>
  <c r="U1848" i="11"/>
  <c r="D170" i="13" s="1"/>
  <c r="S1848" i="11"/>
  <c r="E63" i="13" s="1"/>
  <c r="R1848" i="11"/>
  <c r="V1792" i="11"/>
  <c r="Y1792" i="11" s="1"/>
  <c r="U1792" i="11"/>
  <c r="D169" i="13" s="1"/>
  <c r="S1792" i="11"/>
  <c r="E62" i="13" s="1"/>
  <c r="R1792" i="11"/>
  <c r="V1736" i="11"/>
  <c r="Y1736" i="11" s="1"/>
  <c r="U1736" i="11"/>
  <c r="D168" i="13" s="1"/>
  <c r="S1736" i="11"/>
  <c r="E114" i="13" s="1"/>
  <c r="R1736" i="11"/>
  <c r="D114" i="13" s="1"/>
  <c r="V1680" i="11"/>
  <c r="Y1680" i="11" s="1"/>
  <c r="U1680" i="11"/>
  <c r="D167" i="13" s="1"/>
  <c r="S1680" i="11"/>
  <c r="E60" i="13" s="1"/>
  <c r="R1680" i="11"/>
  <c r="V1624" i="11"/>
  <c r="Y1624" i="11" s="1"/>
  <c r="U1624" i="11"/>
  <c r="X1624" i="11" s="1"/>
  <c r="S1624" i="11"/>
  <c r="R1624" i="11"/>
  <c r="V1568" i="11"/>
  <c r="Y1568" i="11" s="1"/>
  <c r="U1568" i="11"/>
  <c r="X1568" i="11" s="1"/>
  <c r="S1568" i="11"/>
  <c r="R1568" i="11"/>
  <c r="V1512" i="11"/>
  <c r="Y1512" i="11" s="1"/>
  <c r="U1512" i="11"/>
  <c r="X1512" i="11" s="1"/>
  <c r="S1512" i="11"/>
  <c r="R1512" i="1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R1344" i="11"/>
  <c r="V1288" i="11"/>
  <c r="Y1288" i="11" s="1"/>
  <c r="U1288" i="11"/>
  <c r="X1288" i="11" s="1"/>
  <c r="S1288" i="11"/>
  <c r="R1288" i="1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R1176" i="11"/>
  <c r="V1120" i="11"/>
  <c r="Y1120" i="11" s="1"/>
  <c r="U1120" i="11"/>
  <c r="X1120" i="11" s="1"/>
  <c r="S1120" i="11"/>
  <c r="R1120" i="1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R1008" i="11"/>
  <c r="V952" i="11"/>
  <c r="Y952" i="11" s="1"/>
  <c r="U952" i="11"/>
  <c r="X952" i="11" s="1"/>
  <c r="S952" i="11"/>
  <c r="R952" i="11"/>
  <c r="V896" i="11"/>
  <c r="Y896" i="11" s="1"/>
  <c r="U896" i="11"/>
  <c r="X896" i="11" s="1"/>
  <c r="S896" i="11"/>
  <c r="R896" i="11"/>
  <c r="V840" i="11"/>
  <c r="Y840" i="11" s="1"/>
  <c r="U840" i="11"/>
  <c r="X840" i="11" s="1"/>
  <c r="S840" i="11"/>
  <c r="R840" i="11"/>
  <c r="V784" i="11"/>
  <c r="Y784" i="11" s="1"/>
  <c r="U784" i="11"/>
  <c r="X784" i="11" s="1"/>
  <c r="S784" i="11"/>
  <c r="R784" i="11"/>
  <c r="V730" i="11"/>
  <c r="U730" i="11"/>
  <c r="V728" i="11"/>
  <c r="Y728" i="11" s="1"/>
  <c r="U728" i="11"/>
  <c r="X728" i="11" s="1"/>
  <c r="S728" i="11"/>
  <c r="R728" i="11"/>
  <c r="V672" i="11"/>
  <c r="Y672" i="11" s="1"/>
  <c r="U672" i="11"/>
  <c r="X672" i="11" s="1"/>
  <c r="S672" i="11"/>
  <c r="R672" i="11"/>
  <c r="V616" i="11"/>
  <c r="Y616" i="11" s="1"/>
  <c r="U616" i="11"/>
  <c r="X616" i="11" s="1"/>
  <c r="S616" i="11"/>
  <c r="R616" i="11"/>
  <c r="V560" i="11"/>
  <c r="Y560" i="11" s="1"/>
  <c r="U560" i="11"/>
  <c r="X560" i="11" s="1"/>
  <c r="S560" i="11"/>
  <c r="R560" i="11"/>
  <c r="V504" i="11"/>
  <c r="Y504" i="11" s="1"/>
  <c r="U504" i="11"/>
  <c r="X504" i="11" s="1"/>
  <c r="S504" i="11"/>
  <c r="R504" i="11"/>
  <c r="V448" i="11"/>
  <c r="Y448" i="11" s="1"/>
  <c r="U448" i="11"/>
  <c r="X448" i="11" s="1"/>
  <c r="S448" i="11"/>
  <c r="R448" i="11"/>
  <c r="V392" i="11"/>
  <c r="Y392" i="11" s="1"/>
  <c r="U392" i="11"/>
  <c r="X392" i="11" s="1"/>
  <c r="S392" i="11"/>
  <c r="R392" i="11"/>
  <c r="V336" i="11"/>
  <c r="Y336" i="11" s="1"/>
  <c r="U336" i="11"/>
  <c r="X336" i="11" s="1"/>
  <c r="S336" i="11"/>
  <c r="R336" i="11"/>
  <c r="V280" i="11"/>
  <c r="Y280" i="11" s="1"/>
  <c r="U280" i="11"/>
  <c r="X280" i="11" s="1"/>
  <c r="S280" i="11"/>
  <c r="R280" i="11"/>
  <c r="V224" i="11"/>
  <c r="Y224" i="11" s="1"/>
  <c r="U224" i="11"/>
  <c r="X224" i="11" s="1"/>
  <c r="S224" i="11"/>
  <c r="R224" i="11"/>
  <c r="V168" i="11"/>
  <c r="Y168" i="11" s="1"/>
  <c r="U168" i="11"/>
  <c r="X168" i="11" s="1"/>
  <c r="S168" i="11"/>
  <c r="R168" i="11"/>
  <c r="V112" i="11"/>
  <c r="Y112" i="11" s="1"/>
  <c r="U112" i="11"/>
  <c r="X112" i="11" s="1"/>
  <c r="S112" i="11"/>
  <c r="R112" i="11"/>
  <c r="V56" i="11"/>
  <c r="Y56" i="11" s="1"/>
  <c r="U56" i="11"/>
  <c r="X56" i="11" s="1"/>
  <c r="S56" i="11"/>
  <c r="R56" i="11"/>
  <c r="V2576" i="4"/>
  <c r="Y2576" i="4" s="1"/>
  <c r="U2576" i="4"/>
  <c r="X2576" i="4" s="1"/>
  <c r="S2576" i="4"/>
  <c r="E130" i="6" s="1"/>
  <c r="R2576" i="4"/>
  <c r="D76" i="6" s="1"/>
  <c r="V2520" i="4"/>
  <c r="U2520" i="4"/>
  <c r="X2520" i="4" s="1"/>
  <c r="S2520" i="4"/>
  <c r="E75" i="6" s="1"/>
  <c r="R2520" i="4"/>
  <c r="D129" i="6" s="1"/>
  <c r="V2464" i="4"/>
  <c r="Y2464" i="4" s="1"/>
  <c r="U2464" i="4"/>
  <c r="X2464" i="4" s="1"/>
  <c r="S2464" i="4"/>
  <c r="E128" i="6" s="1"/>
  <c r="R2464" i="4"/>
  <c r="D74" i="6" s="1"/>
  <c r="V2408" i="4"/>
  <c r="U2408" i="4"/>
  <c r="D181" i="6" s="1"/>
  <c r="D236" i="6" s="1"/>
  <c r="S2408" i="4"/>
  <c r="E73" i="6" s="1"/>
  <c r="R2408" i="4"/>
  <c r="D127" i="6" s="1"/>
  <c r="V2352" i="4"/>
  <c r="Y2352" i="4" s="1"/>
  <c r="U2352" i="4"/>
  <c r="X2352" i="4" s="1"/>
  <c r="S2352" i="4"/>
  <c r="E126" i="6" s="1"/>
  <c r="R2352" i="4"/>
  <c r="D126" i="6" s="1"/>
  <c r="V2296" i="4"/>
  <c r="U2296" i="4"/>
  <c r="X2296" i="4" s="1"/>
  <c r="S2296" i="4"/>
  <c r="E71" i="6" s="1"/>
  <c r="R2296" i="4"/>
  <c r="D125" i="6" s="1"/>
  <c r="V2240" i="4"/>
  <c r="Y2240" i="4" s="1"/>
  <c r="U2240" i="4"/>
  <c r="X2240" i="4" s="1"/>
  <c r="S2240" i="4"/>
  <c r="E124" i="6" s="1"/>
  <c r="R2240" i="4"/>
  <c r="D124" i="6" s="1"/>
  <c r="V2184" i="4"/>
  <c r="U2184" i="4"/>
  <c r="X2184" i="4" s="1"/>
  <c r="S2184" i="4"/>
  <c r="E69" i="6" s="1"/>
  <c r="R2184" i="4"/>
  <c r="D123" i="6" s="1"/>
  <c r="V2128" i="4"/>
  <c r="Y2128" i="4" s="1"/>
  <c r="U2128" i="4"/>
  <c r="X2128" i="4" s="1"/>
  <c r="S2128" i="4"/>
  <c r="E122" i="6" s="1"/>
  <c r="R2128" i="4"/>
  <c r="D122" i="6" s="1"/>
  <c r="V2072" i="4"/>
  <c r="U2072" i="4"/>
  <c r="D175" i="6" s="1"/>
  <c r="S2072" i="4"/>
  <c r="R2072" i="4"/>
  <c r="D121" i="6" s="1"/>
  <c r="V2018" i="4"/>
  <c r="U2018" i="4"/>
  <c r="V2016" i="4"/>
  <c r="Y2016" i="4" s="1"/>
  <c r="U2016" i="4"/>
  <c r="X2016" i="4" s="1"/>
  <c r="S2016" i="4"/>
  <c r="E120" i="6" s="1"/>
  <c r="R2016" i="4"/>
  <c r="D120" i="6" s="1"/>
  <c r="V1960" i="4"/>
  <c r="E173" i="6" s="1"/>
  <c r="E228" i="6" s="1"/>
  <c r="U1960" i="4"/>
  <c r="X1960" i="4" s="1"/>
  <c r="S1960" i="4"/>
  <c r="E119" i="6" s="1"/>
  <c r="R1960" i="4"/>
  <c r="D119" i="6" s="1"/>
  <c r="V1904" i="4"/>
  <c r="Y1904" i="4" s="1"/>
  <c r="U1904" i="4"/>
  <c r="X1904" i="4" s="1"/>
  <c r="S1904" i="4"/>
  <c r="E118" i="6" s="1"/>
  <c r="R1904" i="4"/>
  <c r="D64" i="6" s="1"/>
  <c r="V1848" i="4"/>
  <c r="E171" i="6" s="1"/>
  <c r="E226" i="6" s="1"/>
  <c r="U1848" i="4"/>
  <c r="X1848" i="4" s="1"/>
  <c r="S1848" i="4"/>
  <c r="E117" i="6" s="1"/>
  <c r="R1848" i="4"/>
  <c r="D117" i="6" s="1"/>
  <c r="V1792" i="4"/>
  <c r="Y1792" i="4" s="1"/>
  <c r="U1792" i="4"/>
  <c r="X1792" i="4" s="1"/>
  <c r="S1792" i="4"/>
  <c r="E116" i="6" s="1"/>
  <c r="R1792" i="4"/>
  <c r="V1736" i="4"/>
  <c r="E169" i="6" s="1"/>
  <c r="E224" i="6" s="1"/>
  <c r="U1736" i="4"/>
  <c r="X1736" i="4" s="1"/>
  <c r="S1736" i="4"/>
  <c r="E115" i="6" s="1"/>
  <c r="R1736" i="4"/>
  <c r="D115" i="6" s="1"/>
  <c r="V1680" i="4"/>
  <c r="Y1680" i="4" s="1"/>
  <c r="U1680" i="4"/>
  <c r="X1680" i="4" s="1"/>
  <c r="S1680" i="4"/>
  <c r="E114" i="6" s="1"/>
  <c r="R1680" i="4"/>
  <c r="V1624" i="4"/>
  <c r="Y1624" i="4" s="1"/>
  <c r="U1624" i="4"/>
  <c r="X1624" i="4" s="1"/>
  <c r="S1624" i="4"/>
  <c r="R1624" i="4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V840" i="4"/>
  <c r="Y840" i="4" s="1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V728" i="4"/>
  <c r="Y728" i="4" s="1"/>
  <c r="U728" i="4"/>
  <c r="X728" i="4" s="1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V280" i="4"/>
  <c r="Y280" i="4" s="1"/>
  <c r="U280" i="4"/>
  <c r="X280" i="4" s="1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V56" i="4"/>
  <c r="Y56" i="4" s="1"/>
  <c r="U56" i="4"/>
  <c r="X56" i="4" s="1"/>
  <c r="S56" i="4"/>
  <c r="R56" i="4"/>
  <c r="V2576" i="18"/>
  <c r="Y2576" i="18" s="1"/>
  <c r="U2576" i="18"/>
  <c r="X2576" i="18" s="1"/>
  <c r="S2576" i="18"/>
  <c r="E130" i="19" s="1"/>
  <c r="R2576" i="18"/>
  <c r="D130" i="19" s="1"/>
  <c r="V2520" i="18"/>
  <c r="E183" i="19" s="1"/>
  <c r="E238" i="19" s="1"/>
  <c r="U2520" i="18"/>
  <c r="X2520" i="18" s="1"/>
  <c r="S2520" i="18"/>
  <c r="E129" i="19" s="1"/>
  <c r="R2520" i="18"/>
  <c r="D75" i="19" s="1"/>
  <c r="V2464" i="18"/>
  <c r="Y2464" i="18" s="1"/>
  <c r="U2464" i="18"/>
  <c r="X2464" i="18" s="1"/>
  <c r="S2464" i="18"/>
  <c r="E128" i="19" s="1"/>
  <c r="R2464" i="18"/>
  <c r="D128" i="19" s="1"/>
  <c r="V2408" i="18"/>
  <c r="Y2408" i="18" s="1"/>
  <c r="U2408" i="18"/>
  <c r="D181" i="19" s="1"/>
  <c r="D236" i="19" s="1"/>
  <c r="S2408" i="18"/>
  <c r="E73" i="19" s="1"/>
  <c r="R2408" i="18"/>
  <c r="D73" i="19" s="1"/>
  <c r="V2352" i="18"/>
  <c r="Y2352" i="18" s="1"/>
  <c r="U2352" i="18"/>
  <c r="X2352" i="18" s="1"/>
  <c r="S2352" i="18"/>
  <c r="E126" i="19" s="1"/>
  <c r="R2352" i="18"/>
  <c r="D126" i="19" s="1"/>
  <c r="V2296" i="18"/>
  <c r="Y2296" i="18" s="1"/>
  <c r="U2296" i="18"/>
  <c r="D179" i="19" s="1"/>
  <c r="S2296" i="18"/>
  <c r="E125" i="19" s="1"/>
  <c r="R2296" i="18"/>
  <c r="D125" i="19" s="1"/>
  <c r="V2240" i="18"/>
  <c r="Y2240" i="18" s="1"/>
  <c r="U2240" i="18"/>
  <c r="X2240" i="18" s="1"/>
  <c r="S2240" i="18"/>
  <c r="E124" i="19" s="1"/>
  <c r="R2240" i="18"/>
  <c r="D124" i="19" s="1"/>
  <c r="V2184" i="18"/>
  <c r="Y2184" i="18" s="1"/>
  <c r="U2184" i="18"/>
  <c r="D177" i="19" s="1"/>
  <c r="S2184" i="18"/>
  <c r="E123" i="19" s="1"/>
  <c r="R2184" i="18"/>
  <c r="D69" i="19" s="1"/>
  <c r="V2128" i="18"/>
  <c r="Y2128" i="18" s="1"/>
  <c r="U2128" i="18"/>
  <c r="X2128" i="18" s="1"/>
  <c r="S2128" i="18"/>
  <c r="E122" i="19" s="1"/>
  <c r="R2128" i="18"/>
  <c r="D122" i="19" s="1"/>
  <c r="V2072" i="18"/>
  <c r="Y2072" i="18" s="1"/>
  <c r="U2072" i="18"/>
  <c r="D175" i="19" s="1"/>
  <c r="J175" i="19" s="1"/>
  <c r="H91" i="9" s="1"/>
  <c r="S2072" i="18"/>
  <c r="E121" i="19" s="1"/>
  <c r="R2072" i="18"/>
  <c r="D67" i="19" s="1"/>
  <c r="J67" i="19" s="1"/>
  <c r="H39" i="9" s="1"/>
  <c r="Z39" i="9" s="1"/>
  <c r="V2018" i="18"/>
  <c r="U2018" i="18"/>
  <c r="V2016" i="18"/>
  <c r="Y2016" i="18" s="1"/>
  <c r="U2016" i="18"/>
  <c r="X2016" i="18" s="1"/>
  <c r="S2016" i="18"/>
  <c r="E120" i="19" s="1"/>
  <c r="R2016" i="18"/>
  <c r="D120" i="19" s="1"/>
  <c r="V1960" i="18"/>
  <c r="Y1960" i="18" s="1"/>
  <c r="U1960" i="18"/>
  <c r="D173" i="19" s="1"/>
  <c r="S1960" i="18"/>
  <c r="E65" i="19" s="1"/>
  <c r="R1960" i="18"/>
  <c r="D65" i="19" s="1"/>
  <c r="V1904" i="18"/>
  <c r="Y1904" i="18" s="1"/>
  <c r="U1904" i="18"/>
  <c r="X1904" i="18" s="1"/>
  <c r="S1904" i="18"/>
  <c r="E118" i="19" s="1"/>
  <c r="R1904" i="18"/>
  <c r="D118" i="19" s="1"/>
  <c r="V1848" i="18"/>
  <c r="Y1848" i="18" s="1"/>
  <c r="U1848" i="18"/>
  <c r="D171" i="19" s="1"/>
  <c r="S1848" i="18"/>
  <c r="E63" i="19" s="1"/>
  <c r="R1848" i="18"/>
  <c r="D63" i="19" s="1"/>
  <c r="V1792" i="18"/>
  <c r="Y1792" i="18" s="1"/>
  <c r="U1792" i="18"/>
  <c r="X1792" i="18" s="1"/>
  <c r="S1792" i="18"/>
  <c r="E116" i="19" s="1"/>
  <c r="R1792" i="18"/>
  <c r="D116" i="19" s="1"/>
  <c r="V1736" i="18"/>
  <c r="Y1736" i="18" s="1"/>
  <c r="U1736" i="18"/>
  <c r="D169" i="19" s="1"/>
  <c r="S1736" i="18"/>
  <c r="R1736" i="18"/>
  <c r="V1680" i="18"/>
  <c r="Y1680" i="18" s="1"/>
  <c r="U1680" i="18"/>
  <c r="X1680" i="18" s="1"/>
  <c r="S1680" i="18"/>
  <c r="E114" i="19" s="1"/>
  <c r="R1680" i="18"/>
  <c r="D114" i="19" s="1"/>
  <c r="V1624" i="18"/>
  <c r="Y1624" i="18" s="1"/>
  <c r="U1624" i="18"/>
  <c r="X1624" i="18" s="1"/>
  <c r="S1624" i="18"/>
  <c r="R1624" i="18"/>
  <c r="V1568" i="18"/>
  <c r="Y1568" i="18" s="1"/>
  <c r="U1568" i="18"/>
  <c r="X1568" i="18" s="1"/>
  <c r="S1568" i="18"/>
  <c r="R1568" i="18"/>
  <c r="V1512" i="18"/>
  <c r="Y1512" i="18" s="1"/>
  <c r="U1512" i="18"/>
  <c r="X1512" i="18" s="1"/>
  <c r="S1512" i="18"/>
  <c r="R1512" i="18"/>
  <c r="V1456" i="18"/>
  <c r="Y1456" i="18" s="1"/>
  <c r="U1456" i="18"/>
  <c r="X1456" i="18" s="1"/>
  <c r="S1456" i="18"/>
  <c r="R1456" i="18"/>
  <c r="V1400" i="18"/>
  <c r="Y1400" i="18" s="1"/>
  <c r="U1400" i="18"/>
  <c r="X1400" i="18" s="1"/>
  <c r="S1400" i="18"/>
  <c r="R1400" i="18"/>
  <c r="V1344" i="18"/>
  <c r="Y1344" i="18" s="1"/>
  <c r="U1344" i="18"/>
  <c r="X1344" i="18" s="1"/>
  <c r="S1344" i="18"/>
  <c r="R1344" i="18"/>
  <c r="V1288" i="18"/>
  <c r="Y1288" i="18" s="1"/>
  <c r="U1288" i="18"/>
  <c r="X1288" i="18" s="1"/>
  <c r="S1288" i="18"/>
  <c r="R1288" i="18"/>
  <c r="V1232" i="18"/>
  <c r="Y1232" i="18" s="1"/>
  <c r="U1232" i="18"/>
  <c r="X1232" i="18" s="1"/>
  <c r="S1232" i="18"/>
  <c r="R1232" i="18"/>
  <c r="V1176" i="18"/>
  <c r="Y1176" i="18" s="1"/>
  <c r="U1176" i="18"/>
  <c r="X1176" i="18" s="1"/>
  <c r="S1176" i="18"/>
  <c r="R1176" i="18"/>
  <c r="V1120" i="18"/>
  <c r="Y1120" i="18" s="1"/>
  <c r="U1120" i="18"/>
  <c r="X1120" i="18" s="1"/>
  <c r="S1120" i="18"/>
  <c r="R1120" i="18"/>
  <c r="V1064" i="18"/>
  <c r="Y1064" i="18" s="1"/>
  <c r="U1064" i="18"/>
  <c r="X1064" i="18" s="1"/>
  <c r="S1064" i="18"/>
  <c r="R1064" i="18"/>
  <c r="V1008" i="18"/>
  <c r="Y1008" i="18" s="1"/>
  <c r="U1008" i="18"/>
  <c r="X1008" i="18" s="1"/>
  <c r="S1008" i="18"/>
  <c r="R1008" i="18"/>
  <c r="V952" i="18"/>
  <c r="Y952" i="18" s="1"/>
  <c r="U952" i="18"/>
  <c r="X952" i="18" s="1"/>
  <c r="S952" i="18"/>
  <c r="R952" i="18"/>
  <c r="V896" i="18"/>
  <c r="Y896" i="18" s="1"/>
  <c r="U896" i="18"/>
  <c r="X896" i="18" s="1"/>
  <c r="S896" i="18"/>
  <c r="R896" i="18"/>
  <c r="V840" i="18"/>
  <c r="Y840" i="18" s="1"/>
  <c r="U840" i="18"/>
  <c r="X840" i="18" s="1"/>
  <c r="S840" i="18"/>
  <c r="R840" i="18"/>
  <c r="V784" i="18"/>
  <c r="Y784" i="18" s="1"/>
  <c r="U784" i="18"/>
  <c r="X784" i="18" s="1"/>
  <c r="S784" i="18"/>
  <c r="R784" i="18"/>
  <c r="V730" i="18"/>
  <c r="U730" i="18"/>
  <c r="V728" i="18"/>
  <c r="Y728" i="18" s="1"/>
  <c r="U728" i="18"/>
  <c r="X728" i="18" s="1"/>
  <c r="S728" i="18"/>
  <c r="R728" i="18"/>
  <c r="V672" i="18"/>
  <c r="Y672" i="18" s="1"/>
  <c r="U672" i="18"/>
  <c r="X672" i="18" s="1"/>
  <c r="S672" i="18"/>
  <c r="R672" i="18"/>
  <c r="V616" i="18"/>
  <c r="Y616" i="18" s="1"/>
  <c r="U616" i="18"/>
  <c r="X616" i="18" s="1"/>
  <c r="S616" i="18"/>
  <c r="R616" i="18"/>
  <c r="V560" i="18"/>
  <c r="Y560" i="18" s="1"/>
  <c r="U560" i="18"/>
  <c r="X560" i="18" s="1"/>
  <c r="S560" i="18"/>
  <c r="R560" i="18"/>
  <c r="V504" i="18"/>
  <c r="Y504" i="18" s="1"/>
  <c r="U504" i="18"/>
  <c r="X504" i="18" s="1"/>
  <c r="S504" i="18"/>
  <c r="R504" i="18"/>
  <c r="V448" i="18"/>
  <c r="Y448" i="18" s="1"/>
  <c r="U448" i="18"/>
  <c r="X448" i="18" s="1"/>
  <c r="S448" i="18"/>
  <c r="R448" i="18"/>
  <c r="V392" i="18"/>
  <c r="Y392" i="18" s="1"/>
  <c r="U392" i="18"/>
  <c r="X392" i="18" s="1"/>
  <c r="S392" i="18"/>
  <c r="R392" i="18"/>
  <c r="V336" i="18"/>
  <c r="Y336" i="18" s="1"/>
  <c r="U336" i="18"/>
  <c r="X336" i="18" s="1"/>
  <c r="S336" i="18"/>
  <c r="R336" i="18"/>
  <c r="V280" i="18"/>
  <c r="Y280" i="18" s="1"/>
  <c r="U280" i="18"/>
  <c r="X280" i="18" s="1"/>
  <c r="S280" i="18"/>
  <c r="R280" i="18"/>
  <c r="V224" i="18"/>
  <c r="Y224" i="18" s="1"/>
  <c r="U224" i="18"/>
  <c r="X224" i="18" s="1"/>
  <c r="S224" i="18"/>
  <c r="R224" i="18"/>
  <c r="X168" i="18"/>
  <c r="V168" i="18"/>
  <c r="Y168" i="18" s="1"/>
  <c r="U168" i="18"/>
  <c r="S168" i="18"/>
  <c r="R168" i="18"/>
  <c r="V112" i="18"/>
  <c r="Y112" i="18" s="1"/>
  <c r="U112" i="18"/>
  <c r="X112" i="18" s="1"/>
  <c r="S112" i="18"/>
  <c r="R112" i="18"/>
  <c r="V56" i="18"/>
  <c r="Y56" i="18" s="1"/>
  <c r="U56" i="18"/>
  <c r="X56" i="18" s="1"/>
  <c r="S56" i="18"/>
  <c r="R56" i="18"/>
  <c r="V2576" i="21"/>
  <c r="Y2576" i="21" s="1"/>
  <c r="U2576" i="21"/>
  <c r="X2576" i="21" s="1"/>
  <c r="S2576" i="21"/>
  <c r="R2576" i="21"/>
  <c r="D130" i="23" s="1"/>
  <c r="X2520" i="21"/>
  <c r="V2520" i="21"/>
  <c r="E183" i="23" s="1"/>
  <c r="E238" i="23" s="1"/>
  <c r="U2520" i="21"/>
  <c r="D183" i="23" s="1"/>
  <c r="D238" i="23" s="1"/>
  <c r="S2520" i="21"/>
  <c r="R2520" i="21"/>
  <c r="D75" i="23" s="1"/>
  <c r="V2464" i="21"/>
  <c r="Y2464" i="21" s="1"/>
  <c r="U2464" i="21"/>
  <c r="X2464" i="21" s="1"/>
  <c r="S2464" i="21"/>
  <c r="R2464" i="21"/>
  <c r="D128" i="23" s="1"/>
  <c r="V2408" i="21"/>
  <c r="E181" i="23" s="1"/>
  <c r="E236" i="23" s="1"/>
  <c r="U2408" i="21"/>
  <c r="D181" i="23" s="1"/>
  <c r="D236" i="23" s="1"/>
  <c r="S2408" i="21"/>
  <c r="E127" i="23" s="1"/>
  <c r="R2408" i="21"/>
  <c r="V2352" i="21"/>
  <c r="Y2352" i="21" s="1"/>
  <c r="U2352" i="21"/>
  <c r="X2352" i="21" s="1"/>
  <c r="S2352" i="21"/>
  <c r="R2352" i="21"/>
  <c r="D126" i="23" s="1"/>
  <c r="V2296" i="21"/>
  <c r="E179" i="23" s="1"/>
  <c r="E234" i="23" s="1"/>
  <c r="U2296" i="21"/>
  <c r="D179" i="23" s="1"/>
  <c r="D234" i="23" s="1"/>
  <c r="S2296" i="21"/>
  <c r="R2296" i="21"/>
  <c r="D71" i="23" s="1"/>
  <c r="V2240" i="21"/>
  <c r="Y2240" i="21" s="1"/>
  <c r="U2240" i="21"/>
  <c r="X2240" i="21" s="1"/>
  <c r="S2240" i="21"/>
  <c r="R2240" i="21"/>
  <c r="D124" i="23" s="1"/>
  <c r="V2184" i="21"/>
  <c r="E177" i="23" s="1"/>
  <c r="U2184" i="21"/>
  <c r="D177" i="23" s="1"/>
  <c r="D232" i="23" s="1"/>
  <c r="S2184" i="21"/>
  <c r="E123" i="23" s="1"/>
  <c r="R2184" i="21"/>
  <c r="D69" i="23" s="1"/>
  <c r="V2128" i="21"/>
  <c r="Y2128" i="21" s="1"/>
  <c r="U2128" i="21"/>
  <c r="X2128" i="21" s="1"/>
  <c r="S2128" i="21"/>
  <c r="R2128" i="21"/>
  <c r="D122" i="23" s="1"/>
  <c r="V2072" i="21"/>
  <c r="E175" i="23" s="1"/>
  <c r="E230" i="23" s="1"/>
  <c r="U2072" i="21"/>
  <c r="D175" i="23" s="1"/>
  <c r="J175" i="23" s="1"/>
  <c r="J230" i="23" s="1"/>
  <c r="I143" i="9" s="1"/>
  <c r="S2072" i="21"/>
  <c r="E121" i="23" s="1"/>
  <c r="R2072" i="21"/>
  <c r="D67" i="23" s="1"/>
  <c r="J67" i="23" s="1"/>
  <c r="I39" i="9" s="1"/>
  <c r="AA39" i="9" s="1"/>
  <c r="V2018" i="21"/>
  <c r="U2018" i="21"/>
  <c r="V2016" i="21"/>
  <c r="Y2016" i="21" s="1"/>
  <c r="U2016" i="21"/>
  <c r="X2016" i="21" s="1"/>
  <c r="S2016" i="21"/>
  <c r="E120" i="23" s="1"/>
  <c r="R2016" i="21"/>
  <c r="D120" i="23" s="1"/>
  <c r="V1960" i="21"/>
  <c r="E173" i="23" s="1"/>
  <c r="E228" i="23" s="1"/>
  <c r="U1960" i="21"/>
  <c r="D173" i="23" s="1"/>
  <c r="S1960" i="21"/>
  <c r="E119" i="23" s="1"/>
  <c r="R1960" i="21"/>
  <c r="D119" i="23" s="1"/>
  <c r="V1904" i="21"/>
  <c r="Y1904" i="21" s="1"/>
  <c r="U1904" i="21"/>
  <c r="X1904" i="21" s="1"/>
  <c r="S1904" i="21"/>
  <c r="E118" i="23" s="1"/>
  <c r="R1904" i="21"/>
  <c r="D118" i="23" s="1"/>
  <c r="V1848" i="21"/>
  <c r="E171" i="23" s="1"/>
  <c r="U1848" i="21"/>
  <c r="D171" i="23" s="1"/>
  <c r="S1848" i="21"/>
  <c r="E117" i="23" s="1"/>
  <c r="R1848" i="21"/>
  <c r="D117" i="23" s="1"/>
  <c r="V1792" i="21"/>
  <c r="Y1792" i="21" s="1"/>
  <c r="U1792" i="21"/>
  <c r="X1792" i="21" s="1"/>
  <c r="S1792" i="21"/>
  <c r="E62" i="23" s="1"/>
  <c r="R1792" i="21"/>
  <c r="D116" i="23" s="1"/>
  <c r="V1736" i="21"/>
  <c r="E169" i="23" s="1"/>
  <c r="E224" i="23" s="1"/>
  <c r="U1736" i="21"/>
  <c r="D169" i="23" s="1"/>
  <c r="S1736" i="21"/>
  <c r="R1736" i="21"/>
  <c r="D115" i="23" s="1"/>
  <c r="V1680" i="21"/>
  <c r="Y1680" i="21" s="1"/>
  <c r="U1680" i="21"/>
  <c r="X1680" i="21" s="1"/>
  <c r="S1680" i="21"/>
  <c r="E114" i="23" s="1"/>
  <c r="R1680" i="21"/>
  <c r="D114" i="23" s="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2576" i="26"/>
  <c r="Y2576" i="26" s="1"/>
  <c r="U2576" i="26"/>
  <c r="X2576" i="26" s="1"/>
  <c r="S2576" i="26"/>
  <c r="E76" i="27" s="1"/>
  <c r="R2576" i="26"/>
  <c r="D76" i="27" s="1"/>
  <c r="V2520" i="26"/>
  <c r="E183" i="27" s="1"/>
  <c r="E238" i="27" s="1"/>
  <c r="U2520" i="26"/>
  <c r="D183" i="27" s="1"/>
  <c r="D238" i="27" s="1"/>
  <c r="S2520" i="26"/>
  <c r="E129" i="27" s="1"/>
  <c r="R2520" i="26"/>
  <c r="D129" i="27" s="1"/>
  <c r="V2464" i="26"/>
  <c r="Y2464" i="26" s="1"/>
  <c r="U2464" i="26"/>
  <c r="X2464" i="26" s="1"/>
  <c r="S2464" i="26"/>
  <c r="E74" i="27" s="1"/>
  <c r="R2464" i="26"/>
  <c r="D74" i="27" s="1"/>
  <c r="V2408" i="26"/>
  <c r="E181" i="27" s="1"/>
  <c r="E236" i="27" s="1"/>
  <c r="U2408" i="26"/>
  <c r="D181" i="27" s="1"/>
  <c r="D236" i="27" s="1"/>
  <c r="S2408" i="26"/>
  <c r="E73" i="27" s="1"/>
  <c r="R2408" i="26"/>
  <c r="D127" i="27" s="1"/>
  <c r="V2352" i="26"/>
  <c r="Y2352" i="26" s="1"/>
  <c r="U2352" i="26"/>
  <c r="X2352" i="26" s="1"/>
  <c r="S2352" i="26"/>
  <c r="E72" i="27" s="1"/>
  <c r="R2352" i="26"/>
  <c r="D72" i="27" s="1"/>
  <c r="V2296" i="26"/>
  <c r="E179" i="27" s="1"/>
  <c r="E234" i="27" s="1"/>
  <c r="U2296" i="26"/>
  <c r="D179" i="27" s="1"/>
  <c r="S2296" i="26"/>
  <c r="E125" i="27" s="1"/>
  <c r="R2296" i="26"/>
  <c r="D125" i="27" s="1"/>
  <c r="V2240" i="26"/>
  <c r="Y2240" i="26" s="1"/>
  <c r="U2240" i="26"/>
  <c r="X2240" i="26" s="1"/>
  <c r="S2240" i="26"/>
  <c r="E70" i="27" s="1"/>
  <c r="R2240" i="26"/>
  <c r="D70" i="27" s="1"/>
  <c r="V2184" i="26"/>
  <c r="Y2184" i="26" s="1"/>
  <c r="U2184" i="26"/>
  <c r="D177" i="27" s="1"/>
  <c r="S2184" i="26"/>
  <c r="E123" i="27" s="1"/>
  <c r="R2184" i="26"/>
  <c r="D123" i="27" s="1"/>
  <c r="V2128" i="26"/>
  <c r="Y2128" i="26" s="1"/>
  <c r="U2128" i="26"/>
  <c r="X2128" i="26" s="1"/>
  <c r="S2128" i="26"/>
  <c r="E68" i="27" s="1"/>
  <c r="R2128" i="26"/>
  <c r="D68" i="27" s="1"/>
  <c r="J68" i="27" s="1"/>
  <c r="J40" i="9" s="1"/>
  <c r="AB40" i="9" s="1"/>
  <c r="V2072" i="26"/>
  <c r="Y2072" i="26" s="1"/>
  <c r="U2072" i="26"/>
  <c r="X2072" i="26" s="1"/>
  <c r="S2072" i="26"/>
  <c r="E67" i="27" s="1"/>
  <c r="R2072" i="26"/>
  <c r="D121" i="27" s="1"/>
  <c r="V2018" i="26"/>
  <c r="U2018" i="26"/>
  <c r="V2016" i="26"/>
  <c r="Y2016" i="26" s="1"/>
  <c r="U2016" i="26"/>
  <c r="X2016" i="26" s="1"/>
  <c r="S2016" i="26"/>
  <c r="E66" i="27" s="1"/>
  <c r="R2016" i="26"/>
  <c r="D66" i="27" s="1"/>
  <c r="J66" i="27" s="1"/>
  <c r="J38" i="9" s="1"/>
  <c r="AB38" i="9" s="1"/>
  <c r="V1960" i="26"/>
  <c r="E173" i="27" s="1"/>
  <c r="E228" i="27" s="1"/>
  <c r="U1960" i="26"/>
  <c r="D173" i="27" s="1"/>
  <c r="J173" i="27" s="1"/>
  <c r="J228" i="27" s="1"/>
  <c r="J141" i="9" s="1"/>
  <c r="S1960" i="26"/>
  <c r="R1960" i="26"/>
  <c r="V1904" i="26"/>
  <c r="Y1904" i="26" s="1"/>
  <c r="U1904" i="26"/>
  <c r="X1904" i="26" s="1"/>
  <c r="S1904" i="26"/>
  <c r="E64" i="27" s="1"/>
  <c r="R1904" i="26"/>
  <c r="D64" i="27" s="1"/>
  <c r="J64" i="27" s="1"/>
  <c r="J36" i="9" s="1"/>
  <c r="AB36" i="9" s="1"/>
  <c r="V1848" i="26"/>
  <c r="E171" i="27" s="1"/>
  <c r="E226" i="27" s="1"/>
  <c r="U1848" i="26"/>
  <c r="D171" i="27" s="1"/>
  <c r="S1848" i="26"/>
  <c r="R1848" i="26"/>
  <c r="V1792" i="26"/>
  <c r="Y1792" i="26" s="1"/>
  <c r="U1792" i="26"/>
  <c r="X1792" i="26" s="1"/>
  <c r="S1792" i="26"/>
  <c r="E62" i="27" s="1"/>
  <c r="R1792" i="26"/>
  <c r="D62" i="27" s="1"/>
  <c r="J62" i="27" s="1"/>
  <c r="J34" i="9" s="1"/>
  <c r="AB34" i="9" s="1"/>
  <c r="V1736" i="26"/>
  <c r="E169" i="27" s="1"/>
  <c r="E224" i="27" s="1"/>
  <c r="U1736" i="26"/>
  <c r="D169" i="27" s="1"/>
  <c r="J169" i="27" s="1"/>
  <c r="J224" i="27" s="1"/>
  <c r="J137" i="9" s="1"/>
  <c r="S1736" i="26"/>
  <c r="R1736" i="26"/>
  <c r="V1680" i="26"/>
  <c r="Y1680" i="26" s="1"/>
  <c r="U1680" i="26"/>
  <c r="X1680" i="26" s="1"/>
  <c r="S1680" i="26"/>
  <c r="E60" i="27" s="1"/>
  <c r="R1680" i="26"/>
  <c r="D60" i="27" s="1"/>
  <c r="J60" i="27" s="1"/>
  <c r="J32" i="9" s="1"/>
  <c r="AB32" i="9" s="1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8" i="27"/>
  <c r="D168" i="27"/>
  <c r="D223" i="27" s="1"/>
  <c r="E168" i="27"/>
  <c r="E223" i="27" s="1"/>
  <c r="F168" i="27"/>
  <c r="F223" i="27" s="1"/>
  <c r="G168" i="27"/>
  <c r="G223" i="27" s="1"/>
  <c r="H168" i="27"/>
  <c r="H223" i="27" s="1"/>
  <c r="C169" i="27"/>
  <c r="F169" i="27"/>
  <c r="F224" i="27" s="1"/>
  <c r="G169" i="27"/>
  <c r="G224" i="27" s="1"/>
  <c r="H169" i="27"/>
  <c r="H224" i="27" s="1"/>
  <c r="C170" i="27"/>
  <c r="D170" i="27"/>
  <c r="D225" i="27" s="1"/>
  <c r="E170" i="27"/>
  <c r="E225" i="27" s="1"/>
  <c r="F170" i="27"/>
  <c r="F225" i="27" s="1"/>
  <c r="G170" i="27"/>
  <c r="G225" i="27" s="1"/>
  <c r="H170" i="27"/>
  <c r="H225" i="27" s="1"/>
  <c r="C171" i="27"/>
  <c r="F171" i="27"/>
  <c r="F226" i="27" s="1"/>
  <c r="G171" i="27"/>
  <c r="G226" i="27" s="1"/>
  <c r="H171" i="27"/>
  <c r="H226" i="27" s="1"/>
  <c r="C172" i="27"/>
  <c r="D172" i="27"/>
  <c r="D227" i="27" s="1"/>
  <c r="E172" i="27"/>
  <c r="E227" i="27" s="1"/>
  <c r="F172" i="27"/>
  <c r="F227" i="27" s="1"/>
  <c r="G172" i="27"/>
  <c r="G227" i="27" s="1"/>
  <c r="H172" i="27"/>
  <c r="H227" i="27" s="1"/>
  <c r="C173" i="27"/>
  <c r="F173" i="27"/>
  <c r="F228" i="27" s="1"/>
  <c r="G173" i="27"/>
  <c r="G228" i="27" s="1"/>
  <c r="H173" i="27"/>
  <c r="H228" i="27" s="1"/>
  <c r="C174" i="27"/>
  <c r="D174" i="27"/>
  <c r="J174" i="27" s="1"/>
  <c r="J229" i="27" s="1"/>
  <c r="J142" i="9" s="1"/>
  <c r="E174" i="27"/>
  <c r="E229" i="27" s="1"/>
  <c r="F174" i="27"/>
  <c r="F229" i="27" s="1"/>
  <c r="G174" i="27"/>
  <c r="G229" i="27" s="1"/>
  <c r="H174" i="27"/>
  <c r="H229" i="27" s="1"/>
  <c r="C175" i="27"/>
  <c r="F175" i="27"/>
  <c r="F230" i="27" s="1"/>
  <c r="G175" i="27"/>
  <c r="G230" i="27" s="1"/>
  <c r="H175" i="27"/>
  <c r="H230" i="27" s="1"/>
  <c r="C176" i="27"/>
  <c r="D176" i="27"/>
  <c r="J176" i="27" s="1"/>
  <c r="J231" i="27" s="1"/>
  <c r="J144" i="9" s="1"/>
  <c r="E176" i="27"/>
  <c r="E231" i="27" s="1"/>
  <c r="F176" i="27"/>
  <c r="F231" i="27" s="1"/>
  <c r="G176" i="27"/>
  <c r="G231" i="27" s="1"/>
  <c r="H176" i="27"/>
  <c r="H231" i="27" s="1"/>
  <c r="C177" i="27"/>
  <c r="F177" i="27"/>
  <c r="F232" i="27" s="1"/>
  <c r="G177" i="27"/>
  <c r="G232" i="27" s="1"/>
  <c r="H177" i="27"/>
  <c r="H232" i="27" s="1"/>
  <c r="C178" i="27"/>
  <c r="D178" i="27"/>
  <c r="D233" i="27" s="1"/>
  <c r="E178" i="27"/>
  <c r="E233" i="27" s="1"/>
  <c r="F178" i="27"/>
  <c r="F233" i="27" s="1"/>
  <c r="G178" i="27"/>
  <c r="G233" i="27" s="1"/>
  <c r="H178" i="27"/>
  <c r="H233" i="27" s="1"/>
  <c r="C179" i="27"/>
  <c r="F179" i="27"/>
  <c r="F234" i="27" s="1"/>
  <c r="G179" i="27"/>
  <c r="G234" i="27" s="1"/>
  <c r="H179" i="27"/>
  <c r="H234" i="27" s="1"/>
  <c r="C180" i="27"/>
  <c r="D180" i="27"/>
  <c r="E180" i="27"/>
  <c r="E235" i="27" s="1"/>
  <c r="F180" i="27"/>
  <c r="F235" i="27" s="1"/>
  <c r="G180" i="27"/>
  <c r="G235" i="27" s="1"/>
  <c r="H180" i="27"/>
  <c r="H235" i="27" s="1"/>
  <c r="C181" i="27"/>
  <c r="F181" i="27"/>
  <c r="F236" i="27" s="1"/>
  <c r="G181" i="27"/>
  <c r="G236" i="27" s="1"/>
  <c r="H181" i="27"/>
  <c r="H236" i="27" s="1"/>
  <c r="C182" i="27"/>
  <c r="D182" i="27"/>
  <c r="E182" i="27"/>
  <c r="E237" i="27" s="1"/>
  <c r="F182" i="27"/>
  <c r="F237" i="27" s="1"/>
  <c r="G182" i="27"/>
  <c r="G237" i="27" s="1"/>
  <c r="H182" i="27"/>
  <c r="H237" i="27" s="1"/>
  <c r="C183" i="27"/>
  <c r="F183" i="27"/>
  <c r="F238" i="27" s="1"/>
  <c r="G183" i="27"/>
  <c r="G238" i="27" s="1"/>
  <c r="H183" i="27"/>
  <c r="H238" i="27" s="1"/>
  <c r="C184" i="27"/>
  <c r="D184" i="27"/>
  <c r="D239" i="27" s="1"/>
  <c r="E184" i="27"/>
  <c r="E239" i="27" s="1"/>
  <c r="F184" i="27"/>
  <c r="F239" i="27" s="1"/>
  <c r="G184" i="27"/>
  <c r="G239" i="27" s="1"/>
  <c r="H184" i="27"/>
  <c r="H239" i="27" s="1"/>
  <c r="C185" i="27"/>
  <c r="D185" i="27"/>
  <c r="E185" i="27"/>
  <c r="E240" i="27" s="1"/>
  <c r="F185" i="27"/>
  <c r="F240" i="27" s="1"/>
  <c r="G185" i="27"/>
  <c r="G240" i="27" s="1"/>
  <c r="H185" i="27"/>
  <c r="H240" i="27" s="1"/>
  <c r="C186" i="27"/>
  <c r="D186" i="27"/>
  <c r="D241" i="27" s="1"/>
  <c r="E186" i="27"/>
  <c r="E241" i="27" s="1"/>
  <c r="F186" i="27"/>
  <c r="F241" i="27" s="1"/>
  <c r="G186" i="27"/>
  <c r="G241" i="27" s="1"/>
  <c r="H186" i="27"/>
  <c r="H241" i="27" s="1"/>
  <c r="C187" i="27"/>
  <c r="D187" i="27"/>
  <c r="E187" i="27"/>
  <c r="E242" i="27" s="1"/>
  <c r="F187" i="27"/>
  <c r="F242" i="27" s="1"/>
  <c r="G187" i="27"/>
  <c r="G242" i="27" s="1"/>
  <c r="H187" i="27"/>
  <c r="H242" i="27" s="1"/>
  <c r="C188" i="27"/>
  <c r="D188" i="27"/>
  <c r="D243" i="27" s="1"/>
  <c r="E188" i="27"/>
  <c r="E243" i="27" s="1"/>
  <c r="F188" i="27"/>
  <c r="F243" i="27" s="1"/>
  <c r="G188" i="27"/>
  <c r="G243" i="27" s="1"/>
  <c r="H188" i="27"/>
  <c r="H243" i="27" s="1"/>
  <c r="C114" i="27"/>
  <c r="E114" i="27"/>
  <c r="F114" i="27"/>
  <c r="G114" i="27"/>
  <c r="H114" i="27"/>
  <c r="C115" i="27"/>
  <c r="D115" i="27"/>
  <c r="E115" i="27"/>
  <c r="F115" i="27"/>
  <c r="G115" i="27"/>
  <c r="H115" i="27"/>
  <c r="C116" i="27"/>
  <c r="E116" i="27"/>
  <c r="F116" i="27"/>
  <c r="G116" i="27"/>
  <c r="H116" i="27"/>
  <c r="C117" i="27"/>
  <c r="D117" i="27"/>
  <c r="E117" i="27"/>
  <c r="F117" i="27"/>
  <c r="G117" i="27"/>
  <c r="H117" i="27"/>
  <c r="C118" i="27"/>
  <c r="E118" i="27"/>
  <c r="F118" i="27"/>
  <c r="G118" i="27"/>
  <c r="H118" i="27"/>
  <c r="C119" i="27"/>
  <c r="D119" i="27"/>
  <c r="E119" i="27"/>
  <c r="F119" i="27"/>
  <c r="G119" i="27"/>
  <c r="H119" i="27"/>
  <c r="C120" i="27"/>
  <c r="E120" i="27"/>
  <c r="F120" i="27"/>
  <c r="G120" i="27"/>
  <c r="H120" i="27"/>
  <c r="C121" i="27"/>
  <c r="F121" i="27"/>
  <c r="G121" i="27"/>
  <c r="H121" i="27"/>
  <c r="C122" i="27"/>
  <c r="D122" i="27"/>
  <c r="E122" i="27"/>
  <c r="F122" i="27"/>
  <c r="G122" i="27"/>
  <c r="H122" i="27"/>
  <c r="C123" i="27"/>
  <c r="F123" i="27"/>
  <c r="G123" i="27"/>
  <c r="H123" i="27"/>
  <c r="C124" i="27"/>
  <c r="D124" i="27"/>
  <c r="E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D128" i="27"/>
  <c r="E128" i="27"/>
  <c r="F128" i="27"/>
  <c r="G128" i="27"/>
  <c r="H128" i="27"/>
  <c r="C129" i="27"/>
  <c r="F129" i="27"/>
  <c r="G129" i="27"/>
  <c r="H129" i="27"/>
  <c r="C130" i="27"/>
  <c r="D130" i="27"/>
  <c r="E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D61" i="27"/>
  <c r="J61" i="27" s="1"/>
  <c r="J33" i="9" s="1"/>
  <c r="AB33" i="9" s="1"/>
  <c r="E61" i="27"/>
  <c r="F61" i="27"/>
  <c r="G61" i="27"/>
  <c r="H61" i="27"/>
  <c r="C62" i="27"/>
  <c r="F62" i="27"/>
  <c r="G62" i="27"/>
  <c r="H62" i="27"/>
  <c r="C63" i="27"/>
  <c r="D63" i="27"/>
  <c r="J63" i="27" s="1"/>
  <c r="J35" i="9" s="1"/>
  <c r="AB35" i="9" s="1"/>
  <c r="E63" i="27"/>
  <c r="F63" i="27"/>
  <c r="G63" i="27"/>
  <c r="H63" i="27"/>
  <c r="C64" i="27"/>
  <c r="F64" i="27"/>
  <c r="G64" i="27"/>
  <c r="H64" i="27"/>
  <c r="C65" i="27"/>
  <c r="D65" i="27"/>
  <c r="J65" i="27" s="1"/>
  <c r="J37" i="9" s="1"/>
  <c r="AB37" i="9" s="1"/>
  <c r="E65" i="27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F78" i="27"/>
  <c r="G78" i="27"/>
  <c r="H78" i="27"/>
  <c r="C79" i="27"/>
  <c r="D79" i="27"/>
  <c r="E79" i="27"/>
  <c r="F79" i="27"/>
  <c r="G79" i="27"/>
  <c r="H79" i="27"/>
  <c r="C80" i="27"/>
  <c r="D80" i="27"/>
  <c r="E80" i="27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8" i="23"/>
  <c r="F168" i="23"/>
  <c r="F223" i="23" s="1"/>
  <c r="G168" i="23"/>
  <c r="G223" i="23" s="1"/>
  <c r="H168" i="23"/>
  <c r="H223" i="23" s="1"/>
  <c r="C169" i="23"/>
  <c r="F169" i="23"/>
  <c r="F224" i="23" s="1"/>
  <c r="G169" i="23"/>
  <c r="G224" i="23" s="1"/>
  <c r="H169" i="23"/>
  <c r="H224" i="23" s="1"/>
  <c r="C170" i="23"/>
  <c r="E170" i="23"/>
  <c r="E225" i="23" s="1"/>
  <c r="F170" i="23"/>
  <c r="F225" i="23" s="1"/>
  <c r="G170" i="23"/>
  <c r="G225" i="23" s="1"/>
  <c r="H170" i="23"/>
  <c r="H225" i="23" s="1"/>
  <c r="C171" i="23"/>
  <c r="F171" i="23"/>
  <c r="F226" i="23" s="1"/>
  <c r="G171" i="23"/>
  <c r="G226" i="23" s="1"/>
  <c r="H171" i="23"/>
  <c r="H226" i="23" s="1"/>
  <c r="C172" i="23"/>
  <c r="E172" i="23"/>
  <c r="E227" i="23" s="1"/>
  <c r="F172" i="23"/>
  <c r="F227" i="23" s="1"/>
  <c r="G172" i="23"/>
  <c r="G227" i="23" s="1"/>
  <c r="H172" i="23"/>
  <c r="H227" i="23" s="1"/>
  <c r="C173" i="23"/>
  <c r="F173" i="23"/>
  <c r="F228" i="23" s="1"/>
  <c r="G173" i="23"/>
  <c r="G228" i="23" s="1"/>
  <c r="H173" i="23"/>
  <c r="H228" i="23" s="1"/>
  <c r="C174" i="23"/>
  <c r="D174" i="23"/>
  <c r="J174" i="23" s="1"/>
  <c r="J229" i="23" s="1"/>
  <c r="I142" i="9" s="1"/>
  <c r="E174" i="23"/>
  <c r="E229" i="23" s="1"/>
  <c r="F174" i="23"/>
  <c r="F229" i="23" s="1"/>
  <c r="G174" i="23"/>
  <c r="G229" i="23" s="1"/>
  <c r="H174" i="23"/>
  <c r="H229" i="23" s="1"/>
  <c r="C175" i="23"/>
  <c r="F175" i="23"/>
  <c r="F230" i="23" s="1"/>
  <c r="G175" i="23"/>
  <c r="G230" i="23" s="1"/>
  <c r="H175" i="23"/>
  <c r="H230" i="23" s="1"/>
  <c r="C176" i="23"/>
  <c r="D176" i="23"/>
  <c r="J176" i="23" s="1"/>
  <c r="E176" i="23"/>
  <c r="E231" i="23" s="1"/>
  <c r="F176" i="23"/>
  <c r="F231" i="23" s="1"/>
  <c r="G176" i="23"/>
  <c r="G231" i="23" s="1"/>
  <c r="H176" i="23"/>
  <c r="H231" i="23" s="1"/>
  <c r="C177" i="23"/>
  <c r="F177" i="23"/>
  <c r="F232" i="23" s="1"/>
  <c r="G177" i="23"/>
  <c r="G232" i="23" s="1"/>
  <c r="H177" i="23"/>
  <c r="H232" i="23" s="1"/>
  <c r="C178" i="23"/>
  <c r="D178" i="23"/>
  <c r="D233" i="23" s="1"/>
  <c r="E178" i="23"/>
  <c r="E233" i="23" s="1"/>
  <c r="F178" i="23"/>
  <c r="F233" i="23" s="1"/>
  <c r="G178" i="23"/>
  <c r="G233" i="23" s="1"/>
  <c r="H178" i="23"/>
  <c r="H233" i="23" s="1"/>
  <c r="C179" i="23"/>
  <c r="F179" i="23"/>
  <c r="F234" i="23" s="1"/>
  <c r="G179" i="23"/>
  <c r="G234" i="23" s="1"/>
  <c r="H179" i="23"/>
  <c r="H234" i="23" s="1"/>
  <c r="C180" i="23"/>
  <c r="D180" i="23"/>
  <c r="E180" i="23"/>
  <c r="E235" i="23" s="1"/>
  <c r="F180" i="23"/>
  <c r="F235" i="23" s="1"/>
  <c r="G180" i="23"/>
  <c r="G235" i="23" s="1"/>
  <c r="H180" i="23"/>
  <c r="H235" i="23" s="1"/>
  <c r="C181" i="23"/>
  <c r="F181" i="23"/>
  <c r="F236" i="23" s="1"/>
  <c r="G181" i="23"/>
  <c r="G236" i="23" s="1"/>
  <c r="H181" i="23"/>
  <c r="H236" i="23" s="1"/>
  <c r="C182" i="23"/>
  <c r="D182" i="23"/>
  <c r="D237" i="23" s="1"/>
  <c r="E182" i="23"/>
  <c r="E237" i="23" s="1"/>
  <c r="F182" i="23"/>
  <c r="F237" i="23" s="1"/>
  <c r="G182" i="23"/>
  <c r="G237" i="23" s="1"/>
  <c r="H182" i="23"/>
  <c r="H237" i="23" s="1"/>
  <c r="C183" i="23"/>
  <c r="F183" i="23"/>
  <c r="F238" i="23" s="1"/>
  <c r="G183" i="23"/>
  <c r="G238" i="23" s="1"/>
  <c r="H183" i="23"/>
  <c r="H238" i="23" s="1"/>
  <c r="C184" i="23"/>
  <c r="D184" i="23"/>
  <c r="E184" i="23"/>
  <c r="E239" i="23" s="1"/>
  <c r="F184" i="23"/>
  <c r="F239" i="23" s="1"/>
  <c r="G184" i="23"/>
  <c r="G239" i="23" s="1"/>
  <c r="H184" i="23"/>
  <c r="C185" i="23"/>
  <c r="D185" i="23"/>
  <c r="D240" i="23" s="1"/>
  <c r="E185" i="23"/>
  <c r="E240" i="23" s="1"/>
  <c r="F185" i="23"/>
  <c r="F240" i="23" s="1"/>
  <c r="G185" i="23"/>
  <c r="G240" i="23" s="1"/>
  <c r="H185" i="23"/>
  <c r="H240" i="23" s="1"/>
  <c r="C186" i="23"/>
  <c r="D186" i="23"/>
  <c r="D241" i="23" s="1"/>
  <c r="E186" i="23"/>
  <c r="E241" i="23" s="1"/>
  <c r="F186" i="23"/>
  <c r="F241" i="23" s="1"/>
  <c r="G186" i="23"/>
  <c r="G241" i="23" s="1"/>
  <c r="H186" i="23"/>
  <c r="H241" i="23" s="1"/>
  <c r="C187" i="23"/>
  <c r="D187" i="23"/>
  <c r="D242" i="23" s="1"/>
  <c r="E187" i="23"/>
  <c r="E242" i="23" s="1"/>
  <c r="F187" i="23"/>
  <c r="F242" i="23" s="1"/>
  <c r="G187" i="23"/>
  <c r="G242" i="23" s="1"/>
  <c r="H187" i="23"/>
  <c r="H242" i="23" s="1"/>
  <c r="C188" i="23"/>
  <c r="D188" i="23"/>
  <c r="D243" i="23" s="1"/>
  <c r="E188" i="23"/>
  <c r="E243" i="23" s="1"/>
  <c r="F188" i="23"/>
  <c r="F243" i="23" s="1"/>
  <c r="G188" i="23"/>
  <c r="G243" i="23" s="1"/>
  <c r="H188" i="23"/>
  <c r="H243" i="23" s="1"/>
  <c r="C114" i="23"/>
  <c r="F114" i="23"/>
  <c r="G114" i="23"/>
  <c r="H114" i="23"/>
  <c r="C115" i="23"/>
  <c r="E115" i="23"/>
  <c r="F115" i="23"/>
  <c r="G115" i="23"/>
  <c r="H115" i="23"/>
  <c r="C116" i="23"/>
  <c r="E116" i="23"/>
  <c r="F116" i="23"/>
  <c r="G116" i="23"/>
  <c r="H116" i="23"/>
  <c r="C117" i="23"/>
  <c r="F117" i="23"/>
  <c r="G117" i="23"/>
  <c r="H117" i="23"/>
  <c r="C118" i="23"/>
  <c r="F118" i="23"/>
  <c r="G118" i="23"/>
  <c r="H118" i="23"/>
  <c r="C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E122" i="23"/>
  <c r="F122" i="23"/>
  <c r="G122" i="23"/>
  <c r="H122" i="23"/>
  <c r="C123" i="23"/>
  <c r="D123" i="23"/>
  <c r="F123" i="23"/>
  <c r="G123" i="23"/>
  <c r="H123" i="23"/>
  <c r="C124" i="23"/>
  <c r="E124" i="23"/>
  <c r="F124" i="23"/>
  <c r="G124" i="23"/>
  <c r="H124" i="23"/>
  <c r="C125" i="23"/>
  <c r="D125" i="23"/>
  <c r="E125" i="23"/>
  <c r="F125" i="23"/>
  <c r="G125" i="23"/>
  <c r="H125" i="23"/>
  <c r="C126" i="23"/>
  <c r="E126" i="23"/>
  <c r="F126" i="23"/>
  <c r="G126" i="23"/>
  <c r="H126" i="23"/>
  <c r="C127" i="23"/>
  <c r="D127" i="23"/>
  <c r="F127" i="23"/>
  <c r="G127" i="23"/>
  <c r="H127" i="23"/>
  <c r="C128" i="23"/>
  <c r="E128" i="23"/>
  <c r="F128" i="23"/>
  <c r="G128" i="23"/>
  <c r="H128" i="23"/>
  <c r="C129" i="23"/>
  <c r="D129" i="23"/>
  <c r="E129" i="23"/>
  <c r="F129" i="23"/>
  <c r="G129" i="23"/>
  <c r="H129" i="23"/>
  <c r="C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F60" i="23"/>
  <c r="G60" i="23"/>
  <c r="H60" i="23"/>
  <c r="C61" i="23"/>
  <c r="D61" i="23"/>
  <c r="E61" i="23"/>
  <c r="F61" i="23"/>
  <c r="G61" i="23"/>
  <c r="H61" i="23"/>
  <c r="C62" i="23"/>
  <c r="F62" i="23"/>
  <c r="G62" i="23"/>
  <c r="H62" i="23"/>
  <c r="C63" i="23"/>
  <c r="E63" i="23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J68" i="23" s="1"/>
  <c r="I40" i="9" s="1"/>
  <c r="AA40" i="9" s="1"/>
  <c r="E68" i="23"/>
  <c r="F68" i="23"/>
  <c r="G68" i="23"/>
  <c r="H68" i="23"/>
  <c r="C69" i="23"/>
  <c r="F69" i="23"/>
  <c r="G69" i="23"/>
  <c r="H69" i="23"/>
  <c r="C70" i="23"/>
  <c r="D70" i="23"/>
  <c r="E70" i="23"/>
  <c r="F70" i="23"/>
  <c r="G70" i="23"/>
  <c r="H70" i="23"/>
  <c r="C71" i="23"/>
  <c r="E71" i="23"/>
  <c r="F71" i="23"/>
  <c r="G71" i="23"/>
  <c r="H71" i="23"/>
  <c r="C72" i="23"/>
  <c r="D72" i="23"/>
  <c r="E72" i="23"/>
  <c r="F72" i="23"/>
  <c r="G72" i="23"/>
  <c r="H72" i="23"/>
  <c r="C73" i="23"/>
  <c r="F73" i="23"/>
  <c r="G73" i="23"/>
  <c r="H73" i="23"/>
  <c r="C74" i="23"/>
  <c r="D74" i="23"/>
  <c r="E74" i="23"/>
  <c r="F74" i="23"/>
  <c r="G74" i="23"/>
  <c r="H74" i="23"/>
  <c r="C75" i="23"/>
  <c r="E75" i="23"/>
  <c r="F75" i="23"/>
  <c r="G75" i="23"/>
  <c r="H75" i="23"/>
  <c r="C76" i="23"/>
  <c r="D76" i="23"/>
  <c r="E76" i="23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8" i="19"/>
  <c r="E168" i="19"/>
  <c r="E223" i="19" s="1"/>
  <c r="F168" i="19"/>
  <c r="F223" i="19" s="1"/>
  <c r="G168" i="19"/>
  <c r="G223" i="19" s="1"/>
  <c r="H168" i="19"/>
  <c r="H223" i="19" s="1"/>
  <c r="C169" i="19"/>
  <c r="F169" i="19"/>
  <c r="F224" i="19" s="1"/>
  <c r="G169" i="19"/>
  <c r="G224" i="19" s="1"/>
  <c r="H169" i="19"/>
  <c r="H224" i="19" s="1"/>
  <c r="C170" i="19"/>
  <c r="F170" i="19"/>
  <c r="F225" i="19" s="1"/>
  <c r="G170" i="19"/>
  <c r="G225" i="19" s="1"/>
  <c r="H170" i="19"/>
  <c r="H225" i="19" s="1"/>
  <c r="C171" i="19"/>
  <c r="F171" i="19"/>
  <c r="F226" i="19" s="1"/>
  <c r="G171" i="19"/>
  <c r="G226" i="19" s="1"/>
  <c r="H171" i="19"/>
  <c r="H226" i="19" s="1"/>
  <c r="C172" i="19"/>
  <c r="F172" i="19"/>
  <c r="F227" i="19" s="1"/>
  <c r="G172" i="19"/>
  <c r="G227" i="19" s="1"/>
  <c r="H172" i="19"/>
  <c r="H227" i="19" s="1"/>
  <c r="C173" i="19"/>
  <c r="F173" i="19"/>
  <c r="F228" i="19" s="1"/>
  <c r="G173" i="19"/>
  <c r="G228" i="19" s="1"/>
  <c r="H173" i="19"/>
  <c r="H228" i="19" s="1"/>
  <c r="C174" i="19"/>
  <c r="D174" i="19"/>
  <c r="J174" i="19" s="1"/>
  <c r="J229" i="19" s="1"/>
  <c r="H142" i="9" s="1"/>
  <c r="E174" i="19"/>
  <c r="E229" i="19" s="1"/>
  <c r="F174" i="19"/>
  <c r="F229" i="19" s="1"/>
  <c r="G174" i="19"/>
  <c r="G229" i="19" s="1"/>
  <c r="H174" i="19"/>
  <c r="H229" i="19" s="1"/>
  <c r="C175" i="19"/>
  <c r="F175" i="19"/>
  <c r="F230" i="19" s="1"/>
  <c r="G175" i="19"/>
  <c r="G230" i="19" s="1"/>
  <c r="H175" i="19"/>
  <c r="H230" i="19" s="1"/>
  <c r="C176" i="19"/>
  <c r="D176" i="19"/>
  <c r="J176" i="19" s="1"/>
  <c r="J231" i="19" s="1"/>
  <c r="H144" i="9" s="1"/>
  <c r="E176" i="19"/>
  <c r="E231" i="19" s="1"/>
  <c r="F176" i="19"/>
  <c r="F231" i="19" s="1"/>
  <c r="G176" i="19"/>
  <c r="G231" i="19" s="1"/>
  <c r="H176" i="19"/>
  <c r="H231" i="19" s="1"/>
  <c r="C177" i="19"/>
  <c r="F177" i="19"/>
  <c r="F232" i="19" s="1"/>
  <c r="G177" i="19"/>
  <c r="G232" i="19" s="1"/>
  <c r="H177" i="19"/>
  <c r="H232" i="19" s="1"/>
  <c r="C178" i="19"/>
  <c r="D178" i="19"/>
  <c r="D233" i="19" s="1"/>
  <c r="E178" i="19"/>
  <c r="E233" i="19" s="1"/>
  <c r="F178" i="19"/>
  <c r="F233" i="19" s="1"/>
  <c r="G178" i="19"/>
  <c r="G233" i="19" s="1"/>
  <c r="H178" i="19"/>
  <c r="H233" i="19" s="1"/>
  <c r="C179" i="19"/>
  <c r="F179" i="19"/>
  <c r="F234" i="19" s="1"/>
  <c r="G179" i="19"/>
  <c r="G234" i="19" s="1"/>
  <c r="H179" i="19"/>
  <c r="H234" i="19" s="1"/>
  <c r="C180" i="19"/>
  <c r="D180" i="19"/>
  <c r="D235" i="19" s="1"/>
  <c r="E180" i="19"/>
  <c r="E235" i="19" s="1"/>
  <c r="F180" i="19"/>
  <c r="F235" i="19" s="1"/>
  <c r="G180" i="19"/>
  <c r="G235" i="19" s="1"/>
  <c r="H180" i="19"/>
  <c r="H235" i="19" s="1"/>
  <c r="C181" i="19"/>
  <c r="F181" i="19"/>
  <c r="F236" i="19" s="1"/>
  <c r="G181" i="19"/>
  <c r="G236" i="19" s="1"/>
  <c r="H181" i="19"/>
  <c r="H236" i="19" s="1"/>
  <c r="C182" i="19"/>
  <c r="D182" i="19"/>
  <c r="D237" i="19" s="1"/>
  <c r="E182" i="19"/>
  <c r="E237" i="19" s="1"/>
  <c r="F182" i="19"/>
  <c r="F237" i="19" s="1"/>
  <c r="G182" i="19"/>
  <c r="G237" i="19" s="1"/>
  <c r="H182" i="19"/>
  <c r="H237" i="19" s="1"/>
  <c r="C183" i="19"/>
  <c r="F183" i="19"/>
  <c r="F238" i="19" s="1"/>
  <c r="G183" i="19"/>
  <c r="G238" i="19" s="1"/>
  <c r="H183" i="19"/>
  <c r="H238" i="19" s="1"/>
  <c r="C184" i="19"/>
  <c r="D184" i="19"/>
  <c r="D239" i="19" s="1"/>
  <c r="E184" i="19"/>
  <c r="E239" i="19" s="1"/>
  <c r="F184" i="19"/>
  <c r="F239" i="19" s="1"/>
  <c r="G184" i="19"/>
  <c r="G239" i="19" s="1"/>
  <c r="H184" i="19"/>
  <c r="H239" i="19" s="1"/>
  <c r="C185" i="19"/>
  <c r="D185" i="19"/>
  <c r="D240" i="19" s="1"/>
  <c r="E185" i="19"/>
  <c r="E240" i="19" s="1"/>
  <c r="F185" i="19"/>
  <c r="F240" i="19" s="1"/>
  <c r="G185" i="19"/>
  <c r="G240" i="19" s="1"/>
  <c r="H185" i="19"/>
  <c r="H240" i="19" s="1"/>
  <c r="C186" i="19"/>
  <c r="D186" i="19"/>
  <c r="D241" i="19" s="1"/>
  <c r="E186" i="19"/>
  <c r="E241" i="19" s="1"/>
  <c r="F186" i="19"/>
  <c r="F241" i="19" s="1"/>
  <c r="G186" i="19"/>
  <c r="G241" i="19" s="1"/>
  <c r="H186" i="19"/>
  <c r="H241" i="19" s="1"/>
  <c r="C187" i="19"/>
  <c r="D187" i="19"/>
  <c r="D242" i="19" s="1"/>
  <c r="E187" i="19"/>
  <c r="E242" i="19" s="1"/>
  <c r="F187" i="19"/>
  <c r="F242" i="19" s="1"/>
  <c r="G187" i="19"/>
  <c r="G242" i="19" s="1"/>
  <c r="H187" i="19"/>
  <c r="H242" i="19" s="1"/>
  <c r="C188" i="19"/>
  <c r="D188" i="19"/>
  <c r="D243" i="19" s="1"/>
  <c r="E188" i="19"/>
  <c r="E243" i="19" s="1"/>
  <c r="F188" i="19"/>
  <c r="F243" i="19" s="1"/>
  <c r="G188" i="19"/>
  <c r="G243" i="19" s="1"/>
  <c r="H188" i="19"/>
  <c r="H243" i="19" s="1"/>
  <c r="C114" i="19"/>
  <c r="F114" i="19"/>
  <c r="G114" i="19"/>
  <c r="H114" i="19"/>
  <c r="C115" i="19"/>
  <c r="D115" i="19"/>
  <c r="E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0" i="19"/>
  <c r="D60" i="19"/>
  <c r="E60" i="19"/>
  <c r="F60" i="19"/>
  <c r="G60" i="19"/>
  <c r="H60" i="19"/>
  <c r="C61" i="19"/>
  <c r="D61" i="19"/>
  <c r="E61" i="19"/>
  <c r="F61" i="19"/>
  <c r="G61" i="19"/>
  <c r="H61" i="19"/>
  <c r="C62" i="19"/>
  <c r="F62" i="19"/>
  <c r="G62" i="19"/>
  <c r="H62" i="19"/>
  <c r="C63" i="19"/>
  <c r="F63" i="19"/>
  <c r="G63" i="19"/>
  <c r="H63" i="19"/>
  <c r="C64" i="19"/>
  <c r="D64" i="19"/>
  <c r="E64" i="19"/>
  <c r="F64" i="19"/>
  <c r="G64" i="19"/>
  <c r="H64" i="19"/>
  <c r="C65" i="19"/>
  <c r="F65" i="19"/>
  <c r="G65" i="19"/>
  <c r="H65" i="19"/>
  <c r="C66" i="19"/>
  <c r="D66" i="19"/>
  <c r="J66" i="19" s="1"/>
  <c r="H38" i="9" s="1"/>
  <c r="Z38" i="9" s="1"/>
  <c r="E66" i="19"/>
  <c r="F66" i="19"/>
  <c r="G66" i="19"/>
  <c r="H66" i="19"/>
  <c r="C67" i="19"/>
  <c r="F67" i="19"/>
  <c r="G67" i="19"/>
  <c r="H67" i="19"/>
  <c r="C68" i="19"/>
  <c r="D68" i="19"/>
  <c r="J68" i="19" s="1"/>
  <c r="H40" i="9" s="1"/>
  <c r="Z40" i="9" s="1"/>
  <c r="E68" i="19"/>
  <c r="F68" i="19"/>
  <c r="G68" i="19"/>
  <c r="H68" i="19"/>
  <c r="C69" i="19"/>
  <c r="F69" i="19"/>
  <c r="G69" i="19"/>
  <c r="H69" i="19"/>
  <c r="C70" i="19"/>
  <c r="D70" i="19"/>
  <c r="E70" i="19"/>
  <c r="F70" i="19"/>
  <c r="G70" i="19"/>
  <c r="H70" i="19"/>
  <c r="C71" i="19"/>
  <c r="F71" i="19"/>
  <c r="G71" i="19"/>
  <c r="H71" i="19"/>
  <c r="C72" i="19"/>
  <c r="D72" i="19"/>
  <c r="E72" i="19"/>
  <c r="F72" i="19"/>
  <c r="G72" i="19"/>
  <c r="H72" i="19"/>
  <c r="C73" i="19"/>
  <c r="F73" i="19"/>
  <c r="G73" i="19"/>
  <c r="H73" i="19"/>
  <c r="C74" i="19"/>
  <c r="D74" i="19"/>
  <c r="E74" i="19"/>
  <c r="F74" i="19"/>
  <c r="G74" i="19"/>
  <c r="H74" i="19"/>
  <c r="C75" i="19"/>
  <c r="F75" i="19"/>
  <c r="G75" i="19"/>
  <c r="H75" i="19"/>
  <c r="C76" i="19"/>
  <c r="D76" i="19"/>
  <c r="E76" i="19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8" i="6"/>
  <c r="F168" i="6"/>
  <c r="F223" i="6" s="1"/>
  <c r="G168" i="6"/>
  <c r="G223" i="6" s="1"/>
  <c r="H168" i="6"/>
  <c r="H223" i="6" s="1"/>
  <c r="C169" i="6"/>
  <c r="F169" i="6"/>
  <c r="F224" i="6" s="1"/>
  <c r="G169" i="6"/>
  <c r="G224" i="6" s="1"/>
  <c r="H169" i="6"/>
  <c r="H224" i="6" s="1"/>
  <c r="C170" i="6"/>
  <c r="D170" i="6"/>
  <c r="F170" i="6"/>
  <c r="F225" i="6" s="1"/>
  <c r="G170" i="6"/>
  <c r="G225" i="6" s="1"/>
  <c r="H170" i="6"/>
  <c r="H225" i="6" s="1"/>
  <c r="C171" i="6"/>
  <c r="F171" i="6"/>
  <c r="F226" i="6" s="1"/>
  <c r="G171" i="6"/>
  <c r="G226" i="6" s="1"/>
  <c r="H171" i="6"/>
  <c r="H226" i="6" s="1"/>
  <c r="C172" i="6"/>
  <c r="F172" i="6"/>
  <c r="F227" i="6" s="1"/>
  <c r="G172" i="6"/>
  <c r="G227" i="6" s="1"/>
  <c r="H172" i="6"/>
  <c r="H227" i="6" s="1"/>
  <c r="C173" i="6"/>
  <c r="F173" i="6"/>
  <c r="F228" i="6" s="1"/>
  <c r="G173" i="6"/>
  <c r="H173" i="6"/>
  <c r="H228" i="6" s="1"/>
  <c r="C174" i="6"/>
  <c r="F174" i="6"/>
  <c r="F229" i="6" s="1"/>
  <c r="G174" i="6"/>
  <c r="G229" i="6" s="1"/>
  <c r="H174" i="6"/>
  <c r="H229" i="6" s="1"/>
  <c r="C175" i="6"/>
  <c r="F175" i="6"/>
  <c r="F230" i="6" s="1"/>
  <c r="G175" i="6"/>
  <c r="H175" i="6"/>
  <c r="H230" i="6" s="1"/>
  <c r="C176" i="6"/>
  <c r="F176" i="6"/>
  <c r="F231" i="6" s="1"/>
  <c r="G176" i="6"/>
  <c r="G231" i="6" s="1"/>
  <c r="H176" i="6"/>
  <c r="H231" i="6" s="1"/>
  <c r="C177" i="6"/>
  <c r="F177" i="6"/>
  <c r="F232" i="6" s="1"/>
  <c r="G177" i="6"/>
  <c r="H177" i="6"/>
  <c r="H232" i="6" s="1"/>
  <c r="C178" i="6"/>
  <c r="F178" i="6"/>
  <c r="F233" i="6" s="1"/>
  <c r="G178" i="6"/>
  <c r="G233" i="6" s="1"/>
  <c r="H178" i="6"/>
  <c r="H233" i="6" s="1"/>
  <c r="C179" i="6"/>
  <c r="D179" i="6"/>
  <c r="D234" i="6" s="1"/>
  <c r="F179" i="6"/>
  <c r="F234" i="6" s="1"/>
  <c r="G179" i="6"/>
  <c r="H179" i="6"/>
  <c r="H234" i="6" s="1"/>
  <c r="C180" i="6"/>
  <c r="D180" i="6"/>
  <c r="D235" i="6" s="1"/>
  <c r="E180" i="6"/>
  <c r="E235" i="6" s="1"/>
  <c r="F180" i="6"/>
  <c r="F235" i="6" s="1"/>
  <c r="G180" i="6"/>
  <c r="G235" i="6" s="1"/>
  <c r="H180" i="6"/>
  <c r="C181" i="6"/>
  <c r="F181" i="6"/>
  <c r="G181" i="6"/>
  <c r="H181" i="6"/>
  <c r="H236" i="6" s="1"/>
  <c r="C182" i="6"/>
  <c r="D182" i="6"/>
  <c r="D237" i="6" s="1"/>
  <c r="E182" i="6"/>
  <c r="E237" i="6" s="1"/>
  <c r="F182" i="6"/>
  <c r="F237" i="6" s="1"/>
  <c r="G182" i="6"/>
  <c r="G237" i="6" s="1"/>
  <c r="H182" i="6"/>
  <c r="C183" i="6"/>
  <c r="F183" i="6"/>
  <c r="G183" i="6"/>
  <c r="H183" i="6"/>
  <c r="H238" i="6" s="1"/>
  <c r="C184" i="6"/>
  <c r="D184" i="6"/>
  <c r="E184" i="6"/>
  <c r="E239" i="6" s="1"/>
  <c r="F184" i="6"/>
  <c r="F239" i="6" s="1"/>
  <c r="G184" i="6"/>
  <c r="G239" i="6" s="1"/>
  <c r="H184" i="6"/>
  <c r="H239" i="6" s="1"/>
  <c r="C185" i="6"/>
  <c r="D185" i="6"/>
  <c r="D240" i="6" s="1"/>
  <c r="E185" i="6"/>
  <c r="E240" i="6" s="1"/>
  <c r="F185" i="6"/>
  <c r="G185" i="6"/>
  <c r="G240" i="6" s="1"/>
  <c r="H185" i="6"/>
  <c r="H240" i="6" s="1"/>
  <c r="C186" i="6"/>
  <c r="D186" i="6"/>
  <c r="D241" i="6" s="1"/>
  <c r="E186" i="6"/>
  <c r="E241" i="6" s="1"/>
  <c r="F186" i="6"/>
  <c r="F241" i="6" s="1"/>
  <c r="G186" i="6"/>
  <c r="G241" i="6" s="1"/>
  <c r="H186" i="6"/>
  <c r="C187" i="6"/>
  <c r="D187" i="6"/>
  <c r="D242" i="6" s="1"/>
  <c r="E187" i="6"/>
  <c r="F187" i="6"/>
  <c r="G187" i="6"/>
  <c r="G242" i="6" s="1"/>
  <c r="H187" i="6"/>
  <c r="H242" i="6" s="1"/>
  <c r="C188" i="6"/>
  <c r="D188" i="6"/>
  <c r="D243" i="6" s="1"/>
  <c r="E188" i="6"/>
  <c r="E243" i="6" s="1"/>
  <c r="F188" i="6"/>
  <c r="G188" i="6"/>
  <c r="G243" i="6" s="1"/>
  <c r="H188" i="6"/>
  <c r="H243" i="6" s="1"/>
  <c r="C114" i="6"/>
  <c r="F114" i="6"/>
  <c r="G114" i="6"/>
  <c r="H114" i="6"/>
  <c r="C115" i="6"/>
  <c r="F115" i="6"/>
  <c r="G115" i="6"/>
  <c r="H115" i="6"/>
  <c r="C116" i="6"/>
  <c r="F116" i="6"/>
  <c r="G116" i="6"/>
  <c r="H116" i="6"/>
  <c r="C117" i="6"/>
  <c r="F117" i="6"/>
  <c r="G117" i="6"/>
  <c r="H117" i="6"/>
  <c r="C118" i="6"/>
  <c r="F118" i="6"/>
  <c r="G118" i="6"/>
  <c r="H118" i="6"/>
  <c r="C119" i="6"/>
  <c r="F119" i="6"/>
  <c r="G119" i="6"/>
  <c r="H119" i="6"/>
  <c r="C120" i="6"/>
  <c r="F120" i="6"/>
  <c r="G120" i="6"/>
  <c r="H120" i="6"/>
  <c r="C121" i="6"/>
  <c r="F121" i="6"/>
  <c r="G121" i="6"/>
  <c r="H121" i="6"/>
  <c r="C122" i="6"/>
  <c r="F122" i="6"/>
  <c r="G122" i="6"/>
  <c r="H122" i="6"/>
  <c r="C123" i="6"/>
  <c r="F123" i="6"/>
  <c r="G123" i="6"/>
  <c r="H123" i="6"/>
  <c r="C124" i="6"/>
  <c r="F124" i="6"/>
  <c r="G124" i="6"/>
  <c r="H124" i="6"/>
  <c r="C125" i="6"/>
  <c r="E125" i="6"/>
  <c r="F125" i="6"/>
  <c r="G125" i="6"/>
  <c r="H125" i="6"/>
  <c r="C126" i="6"/>
  <c r="F126" i="6"/>
  <c r="G126" i="6"/>
  <c r="H126" i="6"/>
  <c r="C127" i="6"/>
  <c r="F127" i="6"/>
  <c r="G127" i="6"/>
  <c r="H127" i="6"/>
  <c r="C128" i="6"/>
  <c r="D128" i="6"/>
  <c r="F128" i="6"/>
  <c r="G128" i="6"/>
  <c r="H128" i="6"/>
  <c r="C129" i="6"/>
  <c r="F129" i="6"/>
  <c r="G129" i="6"/>
  <c r="H129" i="6"/>
  <c r="C130" i="6"/>
  <c r="D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F60" i="6"/>
  <c r="G60" i="6"/>
  <c r="H60" i="6"/>
  <c r="C61" i="6"/>
  <c r="F61" i="6"/>
  <c r="G61" i="6"/>
  <c r="H61" i="6"/>
  <c r="C62" i="6"/>
  <c r="F62" i="6"/>
  <c r="G62" i="6"/>
  <c r="H62" i="6"/>
  <c r="C63" i="6"/>
  <c r="F63" i="6"/>
  <c r="G63" i="6"/>
  <c r="H63" i="6"/>
  <c r="C64" i="6"/>
  <c r="F64" i="6"/>
  <c r="G64" i="6"/>
  <c r="H64" i="6"/>
  <c r="C65" i="6"/>
  <c r="F65" i="6"/>
  <c r="G65" i="6"/>
  <c r="H65" i="6"/>
  <c r="C66" i="6"/>
  <c r="F66" i="6"/>
  <c r="G66" i="6"/>
  <c r="H66" i="6"/>
  <c r="C67" i="6"/>
  <c r="F67" i="6"/>
  <c r="G67" i="6"/>
  <c r="H67" i="6"/>
  <c r="C68" i="6"/>
  <c r="F68" i="6"/>
  <c r="G68" i="6"/>
  <c r="H68" i="6"/>
  <c r="C69" i="6"/>
  <c r="F69" i="6"/>
  <c r="G69" i="6"/>
  <c r="H69" i="6"/>
  <c r="C70" i="6"/>
  <c r="F70" i="6"/>
  <c r="G70" i="6"/>
  <c r="H70" i="6"/>
  <c r="C71" i="6"/>
  <c r="D71" i="6"/>
  <c r="F71" i="6"/>
  <c r="G71" i="6"/>
  <c r="H71" i="6"/>
  <c r="C72" i="6"/>
  <c r="F72" i="6"/>
  <c r="G72" i="6"/>
  <c r="H72" i="6"/>
  <c r="C73" i="6"/>
  <c r="F73" i="6"/>
  <c r="G73" i="6"/>
  <c r="H73" i="6"/>
  <c r="C74" i="6"/>
  <c r="E74" i="6"/>
  <c r="F74" i="6"/>
  <c r="G74" i="6"/>
  <c r="H74" i="6"/>
  <c r="C75" i="6"/>
  <c r="F75" i="6"/>
  <c r="G75" i="6"/>
  <c r="H75" i="6"/>
  <c r="C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13" i="13"/>
  <c r="F113" i="13"/>
  <c r="G113" i="13"/>
  <c r="H113" i="13"/>
  <c r="C114" i="13"/>
  <c r="F114" i="13"/>
  <c r="G114" i="13"/>
  <c r="H114" i="13"/>
  <c r="C115" i="13"/>
  <c r="F115" i="13"/>
  <c r="G115" i="13"/>
  <c r="H115" i="13"/>
  <c r="C116" i="13"/>
  <c r="D116" i="13"/>
  <c r="E116" i="13"/>
  <c r="F116" i="13"/>
  <c r="G116" i="13"/>
  <c r="H116" i="13"/>
  <c r="C117" i="13"/>
  <c r="F117" i="13"/>
  <c r="G117" i="13"/>
  <c r="H117" i="13"/>
  <c r="C118" i="13"/>
  <c r="F118" i="13"/>
  <c r="G118" i="13"/>
  <c r="H118" i="13"/>
  <c r="C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F122" i="13"/>
  <c r="G122" i="13"/>
  <c r="H122" i="13"/>
  <c r="C123" i="13"/>
  <c r="D123" i="13"/>
  <c r="E123" i="13"/>
  <c r="F123" i="13"/>
  <c r="G123" i="13"/>
  <c r="H123" i="13"/>
  <c r="C124" i="13"/>
  <c r="F124" i="13"/>
  <c r="G124" i="13"/>
  <c r="H124" i="13"/>
  <c r="C125" i="13"/>
  <c r="D125" i="13"/>
  <c r="E125" i="13"/>
  <c r="F125" i="13"/>
  <c r="G125" i="13"/>
  <c r="H125" i="13"/>
  <c r="C126" i="13"/>
  <c r="F126" i="13"/>
  <c r="G126" i="13"/>
  <c r="H126" i="13"/>
  <c r="C127" i="13"/>
  <c r="D127" i="13"/>
  <c r="E127" i="13"/>
  <c r="F127" i="13"/>
  <c r="G127" i="13"/>
  <c r="H127" i="13"/>
  <c r="C128" i="13"/>
  <c r="F128" i="13"/>
  <c r="G128" i="13"/>
  <c r="H128" i="13"/>
  <c r="C129" i="13"/>
  <c r="D129" i="13"/>
  <c r="E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60" i="13"/>
  <c r="F60" i="13"/>
  <c r="G60" i="13"/>
  <c r="H60" i="13"/>
  <c r="C61" i="13"/>
  <c r="F61" i="13"/>
  <c r="G61" i="13"/>
  <c r="H61" i="13"/>
  <c r="C62" i="13"/>
  <c r="F62" i="13"/>
  <c r="G62" i="13"/>
  <c r="H62" i="13"/>
  <c r="C63" i="13"/>
  <c r="D63" i="13"/>
  <c r="F63" i="13"/>
  <c r="G63" i="13"/>
  <c r="H63" i="13"/>
  <c r="C64" i="13"/>
  <c r="F64" i="13"/>
  <c r="G64" i="13"/>
  <c r="H64" i="13"/>
  <c r="C65" i="13"/>
  <c r="F65" i="13"/>
  <c r="G65" i="13"/>
  <c r="H65" i="13"/>
  <c r="C66" i="13"/>
  <c r="F66" i="13"/>
  <c r="G66" i="13"/>
  <c r="H66" i="13"/>
  <c r="C67" i="13"/>
  <c r="F67" i="13"/>
  <c r="G67" i="13"/>
  <c r="H67" i="13"/>
  <c r="C68" i="13"/>
  <c r="F68" i="13"/>
  <c r="G68" i="13"/>
  <c r="H68" i="13"/>
  <c r="C69" i="13"/>
  <c r="F69" i="13"/>
  <c r="G69" i="13"/>
  <c r="H69" i="13"/>
  <c r="C70" i="13"/>
  <c r="F70" i="13"/>
  <c r="G70" i="13"/>
  <c r="H70" i="13"/>
  <c r="C71" i="13"/>
  <c r="F71" i="13"/>
  <c r="G71" i="13"/>
  <c r="H71" i="13"/>
  <c r="C72" i="13"/>
  <c r="F72" i="13"/>
  <c r="G72" i="13"/>
  <c r="H72" i="13"/>
  <c r="C73" i="13"/>
  <c r="F73" i="13"/>
  <c r="G73" i="13"/>
  <c r="H73" i="13"/>
  <c r="C74" i="13"/>
  <c r="F74" i="13"/>
  <c r="G74" i="13"/>
  <c r="H74" i="13"/>
  <c r="C75" i="13"/>
  <c r="F75" i="13"/>
  <c r="G75" i="13"/>
  <c r="H75" i="13"/>
  <c r="C76" i="13"/>
  <c r="F76" i="13"/>
  <c r="G76" i="13"/>
  <c r="H76" i="13"/>
  <c r="C77" i="13"/>
  <c r="D77" i="13"/>
  <c r="E77" i="13"/>
  <c r="F77" i="13"/>
  <c r="G77" i="13"/>
  <c r="H77" i="13"/>
  <c r="C78" i="13"/>
  <c r="D78" i="13"/>
  <c r="E78" i="13"/>
  <c r="F78" i="13"/>
  <c r="G78" i="13"/>
  <c r="H78" i="13"/>
  <c r="C79" i="13"/>
  <c r="D79" i="13"/>
  <c r="E79" i="13"/>
  <c r="F79" i="13"/>
  <c r="G79" i="13"/>
  <c r="H79" i="13"/>
  <c r="C80" i="13"/>
  <c r="D80" i="13"/>
  <c r="E80" i="13"/>
  <c r="F80" i="13"/>
  <c r="G80" i="13"/>
  <c r="H80" i="13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167" i="12"/>
  <c r="F167" i="12"/>
  <c r="G167" i="12"/>
  <c r="H167" i="12"/>
  <c r="C168" i="12"/>
  <c r="F168" i="12"/>
  <c r="G168" i="12"/>
  <c r="H168" i="12"/>
  <c r="C169" i="12"/>
  <c r="E169" i="12"/>
  <c r="F169" i="12"/>
  <c r="G169" i="12"/>
  <c r="H169" i="12"/>
  <c r="C170" i="12"/>
  <c r="F170" i="12"/>
  <c r="G170" i="12"/>
  <c r="H170" i="12"/>
  <c r="C171" i="12"/>
  <c r="F171" i="12"/>
  <c r="G171" i="12"/>
  <c r="H171" i="12"/>
  <c r="C172" i="12"/>
  <c r="F172" i="12"/>
  <c r="G172" i="12"/>
  <c r="H172" i="12"/>
  <c r="C173" i="12"/>
  <c r="F173" i="12"/>
  <c r="G173" i="12"/>
  <c r="H173" i="12"/>
  <c r="C174" i="12"/>
  <c r="F174" i="12"/>
  <c r="G174" i="12"/>
  <c r="H174" i="12"/>
  <c r="C175" i="12"/>
  <c r="F175" i="12"/>
  <c r="G175" i="12"/>
  <c r="H175" i="12"/>
  <c r="C176" i="12"/>
  <c r="E176" i="12"/>
  <c r="F176" i="12"/>
  <c r="G176" i="12"/>
  <c r="H176" i="12"/>
  <c r="C177" i="12"/>
  <c r="F177" i="12"/>
  <c r="G177" i="12"/>
  <c r="H177" i="12"/>
  <c r="C178" i="12"/>
  <c r="D178" i="12"/>
  <c r="J178" i="12" s="1"/>
  <c r="J233" i="12" s="1"/>
  <c r="E178" i="12"/>
  <c r="F178" i="12"/>
  <c r="G178" i="12"/>
  <c r="H178" i="12"/>
  <c r="C179" i="12"/>
  <c r="D179" i="12"/>
  <c r="J179" i="12" s="1"/>
  <c r="J234" i="12" s="1"/>
  <c r="E179" i="12"/>
  <c r="F179" i="12"/>
  <c r="G179" i="12"/>
  <c r="H179" i="12"/>
  <c r="C180" i="12"/>
  <c r="E180" i="12"/>
  <c r="F180" i="12"/>
  <c r="G180" i="12"/>
  <c r="H180" i="12"/>
  <c r="C181" i="12"/>
  <c r="E181" i="12"/>
  <c r="F181" i="12"/>
  <c r="G181" i="12"/>
  <c r="H181" i="12"/>
  <c r="C182" i="12"/>
  <c r="F182" i="12"/>
  <c r="G182" i="12"/>
  <c r="H182" i="12"/>
  <c r="C183" i="12"/>
  <c r="F183" i="12"/>
  <c r="G183" i="12"/>
  <c r="H183" i="12"/>
  <c r="C184" i="12"/>
  <c r="D184" i="12"/>
  <c r="E184" i="12"/>
  <c r="F184" i="12"/>
  <c r="G184" i="12"/>
  <c r="H184" i="12"/>
  <c r="C185" i="12"/>
  <c r="D185" i="12"/>
  <c r="E185" i="12"/>
  <c r="F185" i="12"/>
  <c r="G185" i="12"/>
  <c r="H185" i="12"/>
  <c r="C186" i="12"/>
  <c r="D186" i="12"/>
  <c r="E186" i="12"/>
  <c r="F186" i="12"/>
  <c r="G186" i="12"/>
  <c r="H186" i="12"/>
  <c r="C187" i="12"/>
  <c r="D187" i="12"/>
  <c r="E187" i="12"/>
  <c r="F187" i="12"/>
  <c r="G187" i="12"/>
  <c r="H187" i="12"/>
  <c r="C113" i="12"/>
  <c r="F113" i="12"/>
  <c r="G113" i="12"/>
  <c r="H113" i="12"/>
  <c r="C114" i="12"/>
  <c r="F114" i="12"/>
  <c r="G114" i="12"/>
  <c r="H114" i="12"/>
  <c r="C115" i="12"/>
  <c r="F115" i="12"/>
  <c r="G115" i="12"/>
  <c r="H115" i="12"/>
  <c r="C116" i="12"/>
  <c r="F116" i="12"/>
  <c r="G116" i="12"/>
  <c r="H116" i="12"/>
  <c r="C117" i="12"/>
  <c r="F117" i="12"/>
  <c r="G117" i="12"/>
  <c r="H117" i="12"/>
  <c r="C118" i="12"/>
  <c r="F118" i="12"/>
  <c r="G118" i="12"/>
  <c r="H118" i="12"/>
  <c r="C119" i="12"/>
  <c r="D119" i="12"/>
  <c r="F119" i="12"/>
  <c r="G119" i="12"/>
  <c r="H119" i="12"/>
  <c r="C120" i="12"/>
  <c r="F120" i="12"/>
  <c r="G120" i="12"/>
  <c r="H120" i="12"/>
  <c r="C121" i="12"/>
  <c r="E121" i="12"/>
  <c r="F121" i="12"/>
  <c r="G121" i="12"/>
  <c r="H121" i="12"/>
  <c r="C122" i="12"/>
  <c r="F122" i="12"/>
  <c r="G122" i="12"/>
  <c r="H122" i="12"/>
  <c r="C123" i="12"/>
  <c r="D123" i="12"/>
  <c r="E123" i="12"/>
  <c r="F123" i="12"/>
  <c r="G123" i="12"/>
  <c r="H123" i="12"/>
  <c r="C124" i="12"/>
  <c r="F124" i="12"/>
  <c r="G124" i="12"/>
  <c r="H124" i="12"/>
  <c r="C125" i="12"/>
  <c r="D125" i="12"/>
  <c r="E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F60" i="12"/>
  <c r="G60" i="12"/>
  <c r="H60" i="12"/>
  <c r="C61" i="12"/>
  <c r="F61" i="12"/>
  <c r="G61" i="12"/>
  <c r="H61" i="12"/>
  <c r="C62" i="12"/>
  <c r="F62" i="12"/>
  <c r="G62" i="12"/>
  <c r="H62" i="12"/>
  <c r="C63" i="12"/>
  <c r="F63" i="12"/>
  <c r="G63" i="12"/>
  <c r="H63" i="12"/>
  <c r="C64" i="12"/>
  <c r="F64" i="12"/>
  <c r="G64" i="12"/>
  <c r="H64" i="12"/>
  <c r="C65" i="12"/>
  <c r="F65" i="12"/>
  <c r="G65" i="12"/>
  <c r="H65" i="12"/>
  <c r="C66" i="12"/>
  <c r="F66" i="12"/>
  <c r="G66" i="12"/>
  <c r="H66" i="12"/>
  <c r="C67" i="12"/>
  <c r="F67" i="12"/>
  <c r="G67" i="12"/>
  <c r="H67" i="12"/>
  <c r="C68" i="12"/>
  <c r="D68" i="12"/>
  <c r="E68" i="12"/>
  <c r="F68" i="12"/>
  <c r="G68" i="12"/>
  <c r="H68" i="12"/>
  <c r="C69" i="12"/>
  <c r="F69" i="12"/>
  <c r="G69" i="12"/>
  <c r="H69" i="12"/>
  <c r="C70" i="12"/>
  <c r="D70" i="12"/>
  <c r="J70" i="12" s="1"/>
  <c r="E70" i="12"/>
  <c r="F70" i="12"/>
  <c r="G70" i="12"/>
  <c r="H70" i="12"/>
  <c r="C71" i="12"/>
  <c r="F71" i="12"/>
  <c r="G71" i="12"/>
  <c r="H71" i="12"/>
  <c r="C72" i="12"/>
  <c r="D72" i="12"/>
  <c r="J72" i="12" s="1"/>
  <c r="E72" i="12"/>
  <c r="F72" i="12"/>
  <c r="G72" i="12"/>
  <c r="H72" i="12"/>
  <c r="C73" i="12"/>
  <c r="F73" i="12"/>
  <c r="G73" i="12"/>
  <c r="H73" i="12"/>
  <c r="C74" i="12"/>
  <c r="D74" i="12"/>
  <c r="J74" i="12" s="1"/>
  <c r="E74" i="12"/>
  <c r="F74" i="12"/>
  <c r="G74" i="12"/>
  <c r="H74" i="12"/>
  <c r="C75" i="12"/>
  <c r="F75" i="12"/>
  <c r="G75" i="12"/>
  <c r="H75" i="12"/>
  <c r="C76" i="12"/>
  <c r="D76" i="12"/>
  <c r="J76" i="12" s="1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F113" i="16"/>
  <c r="G113" i="16"/>
  <c r="H113" i="16"/>
  <c r="C114" i="16"/>
  <c r="E114" i="16"/>
  <c r="F114" i="16"/>
  <c r="G114" i="16"/>
  <c r="H114" i="16"/>
  <c r="C115" i="16"/>
  <c r="F115" i="16"/>
  <c r="G115" i="16"/>
  <c r="H115" i="16"/>
  <c r="C116" i="16"/>
  <c r="F116" i="16"/>
  <c r="G116" i="16"/>
  <c r="H116" i="16"/>
  <c r="C117" i="16"/>
  <c r="F117" i="16"/>
  <c r="G117" i="16"/>
  <c r="H117" i="16"/>
  <c r="C118" i="16"/>
  <c r="F118" i="16"/>
  <c r="G118" i="16"/>
  <c r="H118" i="16"/>
  <c r="C119" i="16"/>
  <c r="F119" i="16"/>
  <c r="G119" i="16"/>
  <c r="H119" i="16"/>
  <c r="C120" i="16"/>
  <c r="F120" i="16"/>
  <c r="G120" i="16"/>
  <c r="H120" i="16"/>
  <c r="C121" i="16"/>
  <c r="F121" i="16"/>
  <c r="G121" i="16"/>
  <c r="H121" i="16"/>
  <c r="C122" i="16"/>
  <c r="F122" i="16"/>
  <c r="G122" i="16"/>
  <c r="H122" i="16"/>
  <c r="C123" i="16"/>
  <c r="E123" i="16"/>
  <c r="F123" i="16"/>
  <c r="G123" i="16"/>
  <c r="H123" i="16"/>
  <c r="C124" i="16"/>
  <c r="F124" i="16"/>
  <c r="G124" i="16"/>
  <c r="H124" i="16"/>
  <c r="C125" i="16"/>
  <c r="E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E128" i="16"/>
  <c r="F128" i="16"/>
  <c r="G128" i="16"/>
  <c r="H128" i="16"/>
  <c r="C129" i="16"/>
  <c r="E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F167" i="16"/>
  <c r="F222" i="16" s="1"/>
  <c r="G167" i="16"/>
  <c r="G222" i="16" s="1"/>
  <c r="H167" i="16"/>
  <c r="H222" i="16" s="1"/>
  <c r="C168" i="16"/>
  <c r="F168" i="16"/>
  <c r="F223" i="16" s="1"/>
  <c r="G168" i="16"/>
  <c r="G223" i="16" s="1"/>
  <c r="H168" i="16"/>
  <c r="H223" i="16" s="1"/>
  <c r="C169" i="16"/>
  <c r="F169" i="16"/>
  <c r="F224" i="16" s="1"/>
  <c r="G169" i="16"/>
  <c r="G224" i="16" s="1"/>
  <c r="H169" i="16"/>
  <c r="H224" i="16" s="1"/>
  <c r="C170" i="16"/>
  <c r="F170" i="16"/>
  <c r="F225" i="16" s="1"/>
  <c r="G170" i="16"/>
  <c r="G225" i="16" s="1"/>
  <c r="H170" i="16"/>
  <c r="H225" i="16" s="1"/>
  <c r="C171" i="16"/>
  <c r="F171" i="16"/>
  <c r="G171" i="16"/>
  <c r="G226" i="16" s="1"/>
  <c r="H171" i="16"/>
  <c r="C172" i="16"/>
  <c r="F172" i="16"/>
  <c r="F227" i="16" s="1"/>
  <c r="G172" i="16"/>
  <c r="G227" i="16" s="1"/>
  <c r="H172" i="16"/>
  <c r="C173" i="16"/>
  <c r="F173" i="16"/>
  <c r="G173" i="16"/>
  <c r="H173" i="16"/>
  <c r="C174" i="16"/>
  <c r="F174" i="16"/>
  <c r="F229" i="16" s="1"/>
  <c r="G174" i="16"/>
  <c r="G229" i="16" s="1"/>
  <c r="H174" i="16"/>
  <c r="C175" i="16"/>
  <c r="F175" i="16"/>
  <c r="G175" i="16"/>
  <c r="H175" i="16"/>
  <c r="C176" i="16"/>
  <c r="F176" i="16"/>
  <c r="F231" i="16" s="1"/>
  <c r="G176" i="16"/>
  <c r="G231" i="16" s="1"/>
  <c r="H176" i="16"/>
  <c r="C177" i="16"/>
  <c r="D177" i="16"/>
  <c r="J177" i="16" s="1"/>
  <c r="E177" i="16"/>
  <c r="E232" i="16" s="1"/>
  <c r="F177" i="16"/>
  <c r="F232" i="16" s="1"/>
  <c r="G177" i="16"/>
  <c r="G232" i="16" s="1"/>
  <c r="H177" i="16"/>
  <c r="H232" i="16" s="1"/>
  <c r="C178" i="16"/>
  <c r="F178" i="16"/>
  <c r="F233" i="16" s="1"/>
  <c r="G178" i="16"/>
  <c r="G233" i="16" s="1"/>
  <c r="H178" i="16"/>
  <c r="C179" i="16"/>
  <c r="D179" i="16"/>
  <c r="J179" i="16" s="1"/>
  <c r="F179" i="16"/>
  <c r="F234" i="16" s="1"/>
  <c r="G179" i="16"/>
  <c r="G234" i="16" s="1"/>
  <c r="H179" i="16"/>
  <c r="H234" i="16" s="1"/>
  <c r="C180" i="16"/>
  <c r="F180" i="16"/>
  <c r="F235" i="16" s="1"/>
  <c r="G180" i="16"/>
  <c r="G235" i="16" s="1"/>
  <c r="H180" i="16"/>
  <c r="H235" i="16" s="1"/>
  <c r="C181" i="16"/>
  <c r="D181" i="16"/>
  <c r="F181" i="16"/>
  <c r="G181" i="16"/>
  <c r="G236" i="16" s="1"/>
  <c r="H181" i="16"/>
  <c r="H236" i="16" s="1"/>
  <c r="C182" i="16"/>
  <c r="F182" i="16"/>
  <c r="F237" i="16" s="1"/>
  <c r="G182" i="16"/>
  <c r="G237" i="16" s="1"/>
  <c r="H182" i="16"/>
  <c r="H237" i="16" s="1"/>
  <c r="C183" i="16"/>
  <c r="F183" i="16"/>
  <c r="G183" i="16"/>
  <c r="G238" i="16" s="1"/>
  <c r="H183" i="16"/>
  <c r="C184" i="16"/>
  <c r="D184" i="16"/>
  <c r="E184" i="16"/>
  <c r="E239" i="16" s="1"/>
  <c r="F184" i="16"/>
  <c r="F239" i="16" s="1"/>
  <c r="G184" i="16"/>
  <c r="G239" i="16" s="1"/>
  <c r="H184" i="16"/>
  <c r="C185" i="16"/>
  <c r="D185" i="16"/>
  <c r="E185" i="16"/>
  <c r="F185" i="16"/>
  <c r="G185" i="16"/>
  <c r="H185" i="16"/>
  <c r="C186" i="16"/>
  <c r="D186" i="16"/>
  <c r="E186" i="16"/>
  <c r="E241" i="16" s="1"/>
  <c r="F186" i="16"/>
  <c r="F241" i="16" s="1"/>
  <c r="G186" i="16"/>
  <c r="G241" i="16" s="1"/>
  <c r="H186" i="16"/>
  <c r="C187" i="16"/>
  <c r="D187" i="16"/>
  <c r="E187" i="16"/>
  <c r="F187" i="16"/>
  <c r="G187" i="16"/>
  <c r="H187" i="16"/>
  <c r="H242" i="16" s="1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E138" i="16"/>
  <c r="F138" i="16"/>
  <c r="G138" i="16"/>
  <c r="H138" i="16"/>
  <c r="C139" i="16"/>
  <c r="F139" i="16"/>
  <c r="G139" i="16"/>
  <c r="H139" i="16"/>
  <c r="C140" i="16"/>
  <c r="F140" i="16"/>
  <c r="G140" i="16"/>
  <c r="H140" i="16"/>
  <c r="C141" i="16"/>
  <c r="F141" i="16"/>
  <c r="G141" i="16"/>
  <c r="H141" i="16"/>
  <c r="C142" i="16"/>
  <c r="D142" i="16"/>
  <c r="F142" i="16"/>
  <c r="G142" i="16"/>
  <c r="H142" i="16"/>
  <c r="C143" i="16"/>
  <c r="F143" i="16"/>
  <c r="G143" i="16"/>
  <c r="H143" i="16"/>
  <c r="C144" i="16"/>
  <c r="E144" i="16"/>
  <c r="F144" i="16"/>
  <c r="G144" i="16"/>
  <c r="H144" i="16"/>
  <c r="C145" i="16"/>
  <c r="F145" i="16"/>
  <c r="G145" i="16"/>
  <c r="H145" i="16"/>
  <c r="C146" i="16"/>
  <c r="F146" i="16"/>
  <c r="G146" i="16"/>
  <c r="H146" i="16"/>
  <c r="C147" i="16"/>
  <c r="D147" i="16"/>
  <c r="F147" i="16"/>
  <c r="G147" i="16"/>
  <c r="H147" i="16"/>
  <c r="C148" i="16"/>
  <c r="F148" i="16"/>
  <c r="G148" i="16"/>
  <c r="H148" i="16"/>
  <c r="C149" i="16"/>
  <c r="F149" i="16"/>
  <c r="G149" i="16"/>
  <c r="H149" i="16"/>
  <c r="C150" i="16"/>
  <c r="F150" i="16"/>
  <c r="G150" i="16"/>
  <c r="H150" i="16"/>
  <c r="C151" i="16"/>
  <c r="F151" i="16"/>
  <c r="G151" i="16"/>
  <c r="H151" i="16"/>
  <c r="C152" i="16"/>
  <c r="F152" i="16"/>
  <c r="G152" i="16"/>
  <c r="H152" i="16"/>
  <c r="C153" i="16"/>
  <c r="E153" i="16"/>
  <c r="F153" i="16"/>
  <c r="G153" i="16"/>
  <c r="H153" i="16"/>
  <c r="C154" i="16"/>
  <c r="F154" i="16"/>
  <c r="G154" i="16"/>
  <c r="H154" i="16"/>
  <c r="C66" i="16"/>
  <c r="F66" i="16"/>
  <c r="G66" i="16"/>
  <c r="H66" i="16"/>
  <c r="C67" i="16"/>
  <c r="E67" i="16"/>
  <c r="F67" i="16"/>
  <c r="G67" i="16"/>
  <c r="H67" i="16"/>
  <c r="C68" i="16"/>
  <c r="F68" i="16"/>
  <c r="G68" i="16"/>
  <c r="H68" i="16"/>
  <c r="C69" i="16"/>
  <c r="E69" i="16"/>
  <c r="F69" i="16"/>
  <c r="G69" i="16"/>
  <c r="H69" i="16"/>
  <c r="C70" i="16"/>
  <c r="F70" i="16"/>
  <c r="G70" i="16"/>
  <c r="H70" i="16"/>
  <c r="C71" i="16"/>
  <c r="F71" i="16"/>
  <c r="G71" i="16"/>
  <c r="H71" i="16"/>
  <c r="C72" i="16"/>
  <c r="E72" i="16"/>
  <c r="F72" i="16"/>
  <c r="G72" i="16"/>
  <c r="H72" i="16"/>
  <c r="C73" i="16"/>
  <c r="F73" i="16"/>
  <c r="G73" i="16"/>
  <c r="H73" i="16"/>
  <c r="C74" i="16"/>
  <c r="E74" i="16"/>
  <c r="F74" i="16"/>
  <c r="G74" i="16"/>
  <c r="H74" i="16"/>
  <c r="C75" i="16"/>
  <c r="E75" i="16"/>
  <c r="F75" i="16"/>
  <c r="G75" i="16"/>
  <c r="H75" i="16"/>
  <c r="C76" i="16"/>
  <c r="E76" i="16"/>
  <c r="F76" i="16"/>
  <c r="G76" i="16"/>
  <c r="H76" i="16"/>
  <c r="C77" i="16"/>
  <c r="C78" i="16"/>
  <c r="C79" i="16"/>
  <c r="C80" i="16"/>
  <c r="C60" i="16"/>
  <c r="F60" i="16"/>
  <c r="G60" i="16"/>
  <c r="H60" i="16"/>
  <c r="C61" i="16"/>
  <c r="F61" i="16"/>
  <c r="G61" i="16"/>
  <c r="H61" i="16"/>
  <c r="C62" i="16"/>
  <c r="F62" i="16"/>
  <c r="G62" i="16"/>
  <c r="H62" i="16"/>
  <c r="C63" i="16"/>
  <c r="F63" i="16"/>
  <c r="G63" i="16"/>
  <c r="H63" i="16"/>
  <c r="C64" i="16"/>
  <c r="F64" i="16"/>
  <c r="G64" i="16"/>
  <c r="H64" i="16"/>
  <c r="C65" i="16"/>
  <c r="F65" i="16"/>
  <c r="G65" i="16"/>
  <c r="H65" i="16"/>
  <c r="J170" i="16" l="1"/>
  <c r="J60" i="13"/>
  <c r="J62" i="13"/>
  <c r="J174" i="13"/>
  <c r="J229" i="13" s="1"/>
  <c r="F143" i="9" s="1"/>
  <c r="J65" i="13"/>
  <c r="J77" i="13"/>
  <c r="J186" i="13"/>
  <c r="J241" i="13" s="1"/>
  <c r="J184" i="13"/>
  <c r="J239" i="13" s="1"/>
  <c r="J170" i="13"/>
  <c r="J225" i="13" s="1"/>
  <c r="J78" i="13"/>
  <c r="J64" i="13"/>
  <c r="J79" i="13"/>
  <c r="J68" i="13"/>
  <c r="F40" i="9" s="1"/>
  <c r="X40" i="9" s="1"/>
  <c r="J80" i="13"/>
  <c r="J63" i="13"/>
  <c r="F35" i="9" s="1"/>
  <c r="X35" i="9" s="1"/>
  <c r="J187" i="13"/>
  <c r="J242" i="13" s="1"/>
  <c r="J185" i="13"/>
  <c r="J240" i="13" s="1"/>
  <c r="J78" i="12"/>
  <c r="J168" i="12"/>
  <c r="J223" i="12" s="1"/>
  <c r="J174" i="12"/>
  <c r="J229" i="12" s="1"/>
  <c r="J79" i="12"/>
  <c r="J185" i="12"/>
  <c r="J240" i="12" s="1"/>
  <c r="J186" i="12"/>
  <c r="J241" i="12" s="1"/>
  <c r="J184" i="12"/>
  <c r="J239" i="12" s="1"/>
  <c r="J171" i="12"/>
  <c r="J226" i="12" s="1"/>
  <c r="J68" i="12"/>
  <c r="D40" i="9" s="1"/>
  <c r="V40" i="9" s="1"/>
  <c r="J77" i="12"/>
  <c r="J80" i="12"/>
  <c r="J187" i="12"/>
  <c r="J242" i="12" s="1"/>
  <c r="J169" i="12"/>
  <c r="J224" i="12" s="1"/>
  <c r="J144" i="16"/>
  <c r="J138" i="16"/>
  <c r="J187" i="16"/>
  <c r="J185" i="16"/>
  <c r="J150" i="16"/>
  <c r="J153" i="16"/>
  <c r="E223" i="16"/>
  <c r="J168" i="16"/>
  <c r="J148" i="16"/>
  <c r="D241" i="16"/>
  <c r="J186" i="16"/>
  <c r="D239" i="16"/>
  <c r="J184" i="16"/>
  <c r="J172" i="16"/>
  <c r="D236" i="16"/>
  <c r="J181" i="16"/>
  <c r="J65" i="16"/>
  <c r="J68" i="16"/>
  <c r="J63" i="16"/>
  <c r="E35" i="9" s="1"/>
  <c r="W35" i="9" s="1"/>
  <c r="J61" i="16"/>
  <c r="J67" i="16"/>
  <c r="E121" i="13"/>
  <c r="E113" i="13"/>
  <c r="D121" i="13"/>
  <c r="D284" i="13" s="1"/>
  <c r="D62" i="13"/>
  <c r="D65" i="13"/>
  <c r="E119" i="13"/>
  <c r="D68" i="16"/>
  <c r="D138" i="16"/>
  <c r="E64" i="6"/>
  <c r="J64" i="6" s="1"/>
  <c r="G36" i="9" s="1"/>
  <c r="Y36" i="9" s="1"/>
  <c r="D68" i="6"/>
  <c r="E115" i="13"/>
  <c r="E117" i="13"/>
  <c r="D64" i="13"/>
  <c r="D66" i="13"/>
  <c r="J66" i="13" s="1"/>
  <c r="E64" i="16"/>
  <c r="J64" i="16" s="1"/>
  <c r="D67" i="16"/>
  <c r="D175" i="16"/>
  <c r="D230" i="16" s="1"/>
  <c r="E174" i="16"/>
  <c r="D61" i="16"/>
  <c r="E121" i="16"/>
  <c r="J169" i="23"/>
  <c r="J224" i="23" s="1"/>
  <c r="I137" i="9" s="1"/>
  <c r="J173" i="23"/>
  <c r="J228" i="23" s="1"/>
  <c r="I141" i="9" s="1"/>
  <c r="D172" i="23"/>
  <c r="D227" i="23" s="1"/>
  <c r="E65" i="23"/>
  <c r="D65" i="23"/>
  <c r="J171" i="23"/>
  <c r="J226" i="23" s="1"/>
  <c r="I139" i="9" s="1"/>
  <c r="D168" i="23"/>
  <c r="D223" i="23" s="1"/>
  <c r="D63" i="23"/>
  <c r="J63" i="23" s="1"/>
  <c r="I35" i="9" s="1"/>
  <c r="AA35" i="9" s="1"/>
  <c r="D60" i="23"/>
  <c r="X1736" i="21"/>
  <c r="J61" i="23"/>
  <c r="I33" i="9" s="1"/>
  <c r="AA33" i="9" s="1"/>
  <c r="D170" i="23"/>
  <c r="D225" i="23" s="1"/>
  <c r="E60" i="23"/>
  <c r="E168" i="23"/>
  <c r="E223" i="23" s="1"/>
  <c r="Y1848" i="21"/>
  <c r="J65" i="19"/>
  <c r="H37" i="9" s="1"/>
  <c r="Z37" i="9" s="1"/>
  <c r="J63" i="19"/>
  <c r="H35" i="9" s="1"/>
  <c r="Z35" i="9" s="1"/>
  <c r="E119" i="19"/>
  <c r="E170" i="19"/>
  <c r="E225" i="19" s="1"/>
  <c r="J60" i="19"/>
  <c r="H32" i="9" s="1"/>
  <c r="Z32" i="9" s="1"/>
  <c r="D119" i="19"/>
  <c r="D170" i="19"/>
  <c r="D225" i="19" s="1"/>
  <c r="E62" i="19"/>
  <c r="D62" i="19"/>
  <c r="D168" i="19"/>
  <c r="J168" i="19" s="1"/>
  <c r="J223" i="19" s="1"/>
  <c r="H136" i="9" s="1"/>
  <c r="J61" i="19"/>
  <c r="H33" i="9" s="1"/>
  <c r="Z33" i="9" s="1"/>
  <c r="D172" i="19"/>
  <c r="D227" i="19" s="1"/>
  <c r="E172" i="19"/>
  <c r="E227" i="19" s="1"/>
  <c r="J64" i="19"/>
  <c r="H36" i="9" s="1"/>
  <c r="Z36" i="9" s="1"/>
  <c r="E66" i="6"/>
  <c r="E176" i="6"/>
  <c r="E231" i="6" s="1"/>
  <c r="E68" i="6"/>
  <c r="E63" i="6"/>
  <c r="D63" i="6"/>
  <c r="D62" i="6"/>
  <c r="D60" i="13"/>
  <c r="E61" i="13"/>
  <c r="J61" i="13" s="1"/>
  <c r="E118" i="13"/>
  <c r="D118" i="13"/>
  <c r="D281" i="13" s="1"/>
  <c r="D61" i="13"/>
  <c r="D64" i="12"/>
  <c r="Y168" i="2"/>
  <c r="Y336" i="2"/>
  <c r="Y504" i="2"/>
  <c r="Y672" i="2"/>
  <c r="E113" i="12"/>
  <c r="E63" i="12"/>
  <c r="D66" i="12"/>
  <c r="Y2128" i="2"/>
  <c r="X840" i="2"/>
  <c r="X1008" i="2"/>
  <c r="X1176" i="2"/>
  <c r="X1344" i="2"/>
  <c r="X1512" i="2"/>
  <c r="X1680" i="2"/>
  <c r="D170" i="12"/>
  <c r="X2016" i="2"/>
  <c r="D122" i="12"/>
  <c r="Y840" i="2"/>
  <c r="Y1008" i="2"/>
  <c r="Y1176" i="2"/>
  <c r="Y1344" i="2"/>
  <c r="Y1512" i="2"/>
  <c r="Y1680" i="2"/>
  <c r="Y1848" i="2"/>
  <c r="Y2016" i="2"/>
  <c r="E122" i="12"/>
  <c r="X56" i="2"/>
  <c r="X224" i="2"/>
  <c r="X392" i="2"/>
  <c r="X560" i="2"/>
  <c r="X728" i="2"/>
  <c r="D61" i="12"/>
  <c r="D117" i="12"/>
  <c r="X2184" i="2"/>
  <c r="Y56" i="2"/>
  <c r="Y224" i="2"/>
  <c r="Y392" i="2"/>
  <c r="Y560" i="2"/>
  <c r="Y728" i="2"/>
  <c r="E61" i="12"/>
  <c r="J61" i="12" s="1"/>
  <c r="E64" i="12"/>
  <c r="J64" i="12" s="1"/>
  <c r="Y2184" i="2"/>
  <c r="X896" i="2"/>
  <c r="X1064" i="2"/>
  <c r="X1232" i="2"/>
  <c r="X1400" i="2"/>
  <c r="X1568" i="2"/>
  <c r="X1736" i="2"/>
  <c r="X1904" i="2"/>
  <c r="D120" i="12"/>
  <c r="Y896" i="2"/>
  <c r="Y1064" i="2"/>
  <c r="Y1232" i="2"/>
  <c r="Y1400" i="2"/>
  <c r="Y1568" i="2"/>
  <c r="Y1736" i="2"/>
  <c r="Y1904" i="2"/>
  <c r="E120" i="12"/>
  <c r="X112" i="2"/>
  <c r="X280" i="2"/>
  <c r="X448" i="2"/>
  <c r="X616" i="2"/>
  <c r="D115" i="12"/>
  <c r="D118" i="12"/>
  <c r="X2072" i="2"/>
  <c r="Y112" i="2"/>
  <c r="Y280" i="2"/>
  <c r="Y448" i="2"/>
  <c r="Y616" i="2"/>
  <c r="E62" i="12"/>
  <c r="J62" i="12" s="1"/>
  <c r="E118" i="12"/>
  <c r="Y2072" i="2"/>
  <c r="X784" i="2"/>
  <c r="X952" i="2"/>
  <c r="X1120" i="2"/>
  <c r="X1288" i="2"/>
  <c r="X1456" i="2"/>
  <c r="X1624" i="2"/>
  <c r="X1792" i="2"/>
  <c r="X1960" i="2"/>
  <c r="D121" i="12"/>
  <c r="Y784" i="2"/>
  <c r="Y952" i="2"/>
  <c r="Y1120" i="2"/>
  <c r="Y1288" i="2"/>
  <c r="Y1456" i="2"/>
  <c r="Y1624" i="2"/>
  <c r="Y1792" i="2"/>
  <c r="Y1960" i="2"/>
  <c r="X168" i="2"/>
  <c r="X336" i="2"/>
  <c r="X504" i="2"/>
  <c r="X672" i="2"/>
  <c r="D116" i="12"/>
  <c r="X2128" i="2"/>
  <c r="E169" i="16"/>
  <c r="E142" i="16"/>
  <c r="J142" i="16" s="1"/>
  <c r="E140" i="16"/>
  <c r="J140" i="16" s="1"/>
  <c r="E116" i="16"/>
  <c r="E279" i="16" s="1"/>
  <c r="E60" i="16"/>
  <c r="J60" i="16" s="1"/>
  <c r="D140" i="16"/>
  <c r="E62" i="16"/>
  <c r="J62" i="16" s="1"/>
  <c r="X336" i="15"/>
  <c r="D116" i="16"/>
  <c r="D279" i="16" s="1"/>
  <c r="E118" i="16"/>
  <c r="E281" i="16" s="1"/>
  <c r="X224" i="15"/>
  <c r="E151" i="16"/>
  <c r="J151" i="16" s="1"/>
  <c r="D149" i="16"/>
  <c r="D65" i="16"/>
  <c r="Y2576" i="15"/>
  <c r="E181" i="16"/>
  <c r="E290" i="16" s="1"/>
  <c r="E179" i="16"/>
  <c r="E234" i="16" s="1"/>
  <c r="E175" i="16"/>
  <c r="J175" i="16" s="1"/>
  <c r="E173" i="16"/>
  <c r="E228" i="16" s="1"/>
  <c r="D183" i="16"/>
  <c r="X112" i="15"/>
  <c r="X728" i="15"/>
  <c r="D114" i="16"/>
  <c r="D277" i="16" s="1"/>
  <c r="X616" i="15"/>
  <c r="Y728" i="15"/>
  <c r="E167" i="16"/>
  <c r="X504" i="15"/>
  <c r="Y616" i="15"/>
  <c r="E146" i="16"/>
  <c r="J146" i="16" s="1"/>
  <c r="D144" i="16"/>
  <c r="E71" i="16"/>
  <c r="E182" i="16"/>
  <c r="E237" i="16" s="1"/>
  <c r="E180" i="16"/>
  <c r="E235" i="16" s="1"/>
  <c r="E178" i="16"/>
  <c r="E233" i="16" s="1"/>
  <c r="E176" i="16"/>
  <c r="E231" i="16" s="1"/>
  <c r="D182" i="16"/>
  <c r="J182" i="16" s="1"/>
  <c r="D180" i="16"/>
  <c r="D178" i="16"/>
  <c r="D176" i="16"/>
  <c r="D174" i="16"/>
  <c r="D229" i="16" s="1"/>
  <c r="E152" i="16"/>
  <c r="J152" i="16" s="1"/>
  <c r="E171" i="16"/>
  <c r="E154" i="16"/>
  <c r="J154" i="16" s="1"/>
  <c r="D145" i="16"/>
  <c r="D66" i="16"/>
  <c r="D73" i="16"/>
  <c r="J73" i="16" s="1"/>
  <c r="D74" i="16"/>
  <c r="J74" i="16" s="1"/>
  <c r="D176" i="12"/>
  <c r="J176" i="12" s="1"/>
  <c r="J231" i="12" s="1"/>
  <c r="E60" i="12"/>
  <c r="J60" i="12" s="1"/>
  <c r="D60" i="12"/>
  <c r="E114" i="12"/>
  <c r="D62" i="12"/>
  <c r="E119" i="12"/>
  <c r="E66" i="12"/>
  <c r="D114" i="12"/>
  <c r="E116" i="12"/>
  <c r="E175" i="12"/>
  <c r="J175" i="12" s="1"/>
  <c r="J230" i="12" s="1"/>
  <c r="E167" i="12"/>
  <c r="J167" i="12" s="1"/>
  <c r="J222" i="12" s="1"/>
  <c r="E115" i="12"/>
  <c r="E172" i="12"/>
  <c r="J172" i="12" s="1"/>
  <c r="J227" i="12" s="1"/>
  <c r="E182" i="12"/>
  <c r="D182" i="12"/>
  <c r="J182" i="12" s="1"/>
  <c r="J237" i="12" s="1"/>
  <c r="D180" i="12"/>
  <c r="J180" i="12" s="1"/>
  <c r="J235" i="12" s="1"/>
  <c r="D174" i="12"/>
  <c r="E65" i="12"/>
  <c r="J65" i="12" s="1"/>
  <c r="D65" i="12"/>
  <c r="D63" i="12"/>
  <c r="J63" i="12" s="1"/>
  <c r="E183" i="12"/>
  <c r="E177" i="12"/>
  <c r="E173" i="12"/>
  <c r="D183" i="12"/>
  <c r="J183" i="12" s="1"/>
  <c r="J238" i="12" s="1"/>
  <c r="D181" i="12"/>
  <c r="J181" i="12" s="1"/>
  <c r="J236" i="12" s="1"/>
  <c r="D177" i="12"/>
  <c r="J177" i="12" s="1"/>
  <c r="J232" i="12" s="1"/>
  <c r="D175" i="12"/>
  <c r="E170" i="12"/>
  <c r="D171" i="6"/>
  <c r="J171" i="6" s="1"/>
  <c r="J226" i="6" s="1"/>
  <c r="G139" i="9" s="1"/>
  <c r="E178" i="6"/>
  <c r="E233" i="6" s="1"/>
  <c r="D168" i="6"/>
  <c r="D223" i="6" s="1"/>
  <c r="D60" i="6"/>
  <c r="D66" i="6"/>
  <c r="D174" i="6"/>
  <c r="E168" i="6"/>
  <c r="E62" i="6"/>
  <c r="D178" i="6"/>
  <c r="D287" i="6" s="1"/>
  <c r="E170" i="6"/>
  <c r="E225" i="6" s="1"/>
  <c r="D118" i="6"/>
  <c r="D75" i="6"/>
  <c r="J75" i="6" s="1"/>
  <c r="Y1736" i="4"/>
  <c r="E61" i="6"/>
  <c r="E70" i="6"/>
  <c r="D61" i="6"/>
  <c r="E127" i="6"/>
  <c r="E172" i="6"/>
  <c r="E227" i="6" s="1"/>
  <c r="E72" i="6"/>
  <c r="D70" i="6"/>
  <c r="E65" i="6"/>
  <c r="D172" i="6"/>
  <c r="D227" i="6" s="1"/>
  <c r="D72" i="6"/>
  <c r="J72" i="6" s="1"/>
  <c r="D65" i="6"/>
  <c r="E174" i="6"/>
  <c r="E229" i="6" s="1"/>
  <c r="E76" i="6"/>
  <c r="D183" i="6"/>
  <c r="D238" i="6" s="1"/>
  <c r="E60" i="6"/>
  <c r="D114" i="6"/>
  <c r="D176" i="6"/>
  <c r="D169" i="6"/>
  <c r="J169" i="6" s="1"/>
  <c r="J224" i="6" s="1"/>
  <c r="G137" i="9" s="1"/>
  <c r="H92" i="9"/>
  <c r="I91" i="9"/>
  <c r="J90" i="9"/>
  <c r="J85" i="9"/>
  <c r="I90" i="9"/>
  <c r="J231" i="23"/>
  <c r="I144" i="9" s="1"/>
  <c r="I92" i="9"/>
  <c r="H90" i="9"/>
  <c r="J92" i="9"/>
  <c r="J89" i="9"/>
  <c r="D172" i="12"/>
  <c r="D168" i="12"/>
  <c r="X1848" i="2"/>
  <c r="E75" i="12"/>
  <c r="E73" i="12"/>
  <c r="E71" i="12"/>
  <c r="E69" i="12"/>
  <c r="E67" i="12"/>
  <c r="J67" i="12" s="1"/>
  <c r="D75" i="12"/>
  <c r="J75" i="12" s="1"/>
  <c r="D73" i="12"/>
  <c r="J73" i="12" s="1"/>
  <c r="D71" i="12"/>
  <c r="J71" i="12" s="1"/>
  <c r="D69" i="12"/>
  <c r="J69" i="12" s="1"/>
  <c r="D67" i="12"/>
  <c r="D173" i="12"/>
  <c r="D171" i="12"/>
  <c r="D169" i="12"/>
  <c r="D167" i="12"/>
  <c r="D60" i="16"/>
  <c r="D75" i="16"/>
  <c r="J75" i="16" s="1"/>
  <c r="D69" i="16"/>
  <c r="J69" i="16" s="1"/>
  <c r="D152" i="16"/>
  <c r="D173" i="16"/>
  <c r="D171" i="16"/>
  <c r="D226" i="16" s="1"/>
  <c r="D169" i="16"/>
  <c r="D224" i="16" s="1"/>
  <c r="D167" i="16"/>
  <c r="D222" i="16" s="1"/>
  <c r="D126" i="16"/>
  <c r="D124" i="16"/>
  <c r="D120" i="16"/>
  <c r="X952" i="15"/>
  <c r="X1736" i="15"/>
  <c r="X1848" i="15"/>
  <c r="X1960" i="15"/>
  <c r="D64" i="16"/>
  <c r="Y1736" i="15"/>
  <c r="Y1848" i="15"/>
  <c r="Y1960" i="15"/>
  <c r="D62" i="16"/>
  <c r="E66" i="16"/>
  <c r="E149" i="16"/>
  <c r="J149" i="16" s="1"/>
  <c r="E147" i="16"/>
  <c r="J147" i="16" s="1"/>
  <c r="E145" i="16"/>
  <c r="J145" i="16" s="1"/>
  <c r="E143" i="16"/>
  <c r="J143" i="16" s="1"/>
  <c r="E141" i="16"/>
  <c r="J141" i="16" s="1"/>
  <c r="E139" i="16"/>
  <c r="J139" i="16" s="1"/>
  <c r="E119" i="16"/>
  <c r="D72" i="16"/>
  <c r="J72" i="16" s="1"/>
  <c r="D151" i="16"/>
  <c r="D129" i="16"/>
  <c r="D127" i="16"/>
  <c r="D290" i="16" s="1"/>
  <c r="D123" i="16"/>
  <c r="D286" i="16" s="1"/>
  <c r="D121" i="16"/>
  <c r="X896" i="15"/>
  <c r="X1960" i="11"/>
  <c r="E75" i="13"/>
  <c r="E69" i="13"/>
  <c r="E178" i="13"/>
  <c r="E168" i="13"/>
  <c r="J168" i="13" s="1"/>
  <c r="J223" i="13" s="1"/>
  <c r="X2072" i="11"/>
  <c r="X2184" i="11"/>
  <c r="X2520" i="11"/>
  <c r="D71" i="13"/>
  <c r="J71" i="13" s="1"/>
  <c r="D117" i="13"/>
  <c r="D280" i="13" s="1"/>
  <c r="D113" i="13"/>
  <c r="D276" i="13" s="1"/>
  <c r="Y2072" i="11"/>
  <c r="Y2184" i="11"/>
  <c r="X1736" i="11"/>
  <c r="X1848" i="11"/>
  <c r="E73" i="13"/>
  <c r="E67" i="13"/>
  <c r="J67" i="13" s="1"/>
  <c r="E182" i="13"/>
  <c r="E172" i="13"/>
  <c r="J172" i="13" s="1"/>
  <c r="J227" i="13" s="1"/>
  <c r="X2296" i="11"/>
  <c r="D73" i="13"/>
  <c r="J73" i="13" s="1"/>
  <c r="D67" i="13"/>
  <c r="D115" i="13"/>
  <c r="D278" i="13" s="1"/>
  <c r="Y2408" i="11"/>
  <c r="X1680" i="11"/>
  <c r="X1792" i="11"/>
  <c r="X1904" i="11"/>
  <c r="X2016" i="11"/>
  <c r="E124" i="13"/>
  <c r="E183" i="13"/>
  <c r="E181" i="13"/>
  <c r="E179" i="13"/>
  <c r="E177" i="13"/>
  <c r="E175" i="13"/>
  <c r="J175" i="13" s="1"/>
  <c r="J230" i="13" s="1"/>
  <c r="E173" i="13"/>
  <c r="J173" i="13" s="1"/>
  <c r="J228" i="13" s="1"/>
  <c r="E171" i="13"/>
  <c r="J171" i="13" s="1"/>
  <c r="J226" i="13" s="1"/>
  <c r="E169" i="13"/>
  <c r="J169" i="13" s="1"/>
  <c r="J224" i="13" s="1"/>
  <c r="E167" i="13"/>
  <c r="J167" i="13" s="1"/>
  <c r="J222" i="13" s="1"/>
  <c r="X2128" i="11"/>
  <c r="X2240" i="11"/>
  <c r="X2352" i="11"/>
  <c r="X2464" i="11"/>
  <c r="X2576" i="11"/>
  <c r="Y1848" i="11"/>
  <c r="X2408" i="11"/>
  <c r="D75" i="13"/>
  <c r="J75" i="13" s="1"/>
  <c r="D69" i="13"/>
  <c r="J69" i="13" s="1"/>
  <c r="D119" i="13"/>
  <c r="D282" i="13" s="1"/>
  <c r="D69" i="6"/>
  <c r="J69" i="6" s="1"/>
  <c r="D177" i="6"/>
  <c r="D232" i="6" s="1"/>
  <c r="E181" i="6"/>
  <c r="E236" i="6" s="1"/>
  <c r="Y2408" i="4"/>
  <c r="E179" i="6"/>
  <c r="E234" i="6" s="1"/>
  <c r="Y2296" i="4"/>
  <c r="E123" i="6"/>
  <c r="D116" i="6"/>
  <c r="D279" i="6" s="1"/>
  <c r="E177" i="6"/>
  <c r="E232" i="6" s="1"/>
  <c r="Y2184" i="4"/>
  <c r="E67" i="6"/>
  <c r="E121" i="6"/>
  <c r="E175" i="6"/>
  <c r="E230" i="6" s="1"/>
  <c r="Y2072" i="4"/>
  <c r="E183" i="6"/>
  <c r="E238" i="6" s="1"/>
  <c r="Y2520" i="4"/>
  <c r="D173" i="6"/>
  <c r="J173" i="6" s="1"/>
  <c r="X2072" i="4"/>
  <c r="D67" i="6"/>
  <c r="E129" i="6"/>
  <c r="Y1960" i="4"/>
  <c r="Y1848" i="4"/>
  <c r="X2408" i="4"/>
  <c r="D73" i="6"/>
  <c r="J73" i="6" s="1"/>
  <c r="E127" i="19"/>
  <c r="D121" i="19"/>
  <c r="X2296" i="18"/>
  <c r="Y2520" i="18"/>
  <c r="E75" i="19"/>
  <c r="E71" i="19"/>
  <c r="E69" i="19"/>
  <c r="E67" i="19"/>
  <c r="E181" i="19"/>
  <c r="E236" i="19" s="1"/>
  <c r="E179" i="19"/>
  <c r="E234" i="19" s="1"/>
  <c r="E177" i="19"/>
  <c r="E232" i="19" s="1"/>
  <c r="E175" i="19"/>
  <c r="E230" i="19" s="1"/>
  <c r="E173" i="19"/>
  <c r="E228" i="19" s="1"/>
  <c r="E171" i="19"/>
  <c r="E226" i="19" s="1"/>
  <c r="E169" i="19"/>
  <c r="E224" i="19" s="1"/>
  <c r="J168" i="27"/>
  <c r="X1736" i="18"/>
  <c r="X1848" i="18"/>
  <c r="X1960" i="18"/>
  <c r="D129" i="19"/>
  <c r="D127" i="19"/>
  <c r="D123" i="19"/>
  <c r="X2072" i="18"/>
  <c r="X2184" i="18"/>
  <c r="X2408" i="18"/>
  <c r="D71" i="19"/>
  <c r="J71" i="19" s="1"/>
  <c r="D183" i="19"/>
  <c r="D238" i="19" s="1"/>
  <c r="J170" i="27"/>
  <c r="E73" i="23"/>
  <c r="D242" i="27"/>
  <c r="J187" i="27"/>
  <c r="D240" i="27"/>
  <c r="J185" i="27"/>
  <c r="Y1736" i="21"/>
  <c r="Y2520" i="21"/>
  <c r="E66" i="23"/>
  <c r="E64" i="23"/>
  <c r="X2408" i="21"/>
  <c r="D66" i="23"/>
  <c r="J66" i="23" s="1"/>
  <c r="D64" i="23"/>
  <c r="D62" i="23"/>
  <c r="J62" i="23" s="1"/>
  <c r="Y2408" i="21"/>
  <c r="X2296" i="21"/>
  <c r="E286" i="23"/>
  <c r="Y2296" i="21"/>
  <c r="X2184" i="21"/>
  <c r="Y2184" i="21"/>
  <c r="X1960" i="21"/>
  <c r="X2072" i="21"/>
  <c r="E67" i="23"/>
  <c r="E280" i="23"/>
  <c r="Y1960" i="21"/>
  <c r="Y2072" i="21"/>
  <c r="E69" i="23"/>
  <c r="D121" i="23"/>
  <c r="D284" i="23" s="1"/>
  <c r="X1848" i="21"/>
  <c r="D73" i="23"/>
  <c r="J73" i="23" s="1"/>
  <c r="J171" i="27"/>
  <c r="D226" i="27"/>
  <c r="D234" i="27"/>
  <c r="J179" i="27"/>
  <c r="J177" i="27"/>
  <c r="D232" i="27"/>
  <c r="Y1736" i="26"/>
  <c r="Y1848" i="26"/>
  <c r="Y1960" i="26"/>
  <c r="E71" i="27"/>
  <c r="X2296" i="26"/>
  <c r="D75" i="27"/>
  <c r="J75" i="27" s="1"/>
  <c r="D120" i="27"/>
  <c r="D116" i="27"/>
  <c r="D231" i="27"/>
  <c r="Y2296" i="26"/>
  <c r="X1736" i="26"/>
  <c r="X1848" i="26"/>
  <c r="X1960" i="26"/>
  <c r="E75" i="27"/>
  <c r="E69" i="27"/>
  <c r="X2520" i="26"/>
  <c r="D71" i="27"/>
  <c r="J71" i="27" s="1"/>
  <c r="D67" i="27"/>
  <c r="J67" i="27" s="1"/>
  <c r="D118" i="27"/>
  <c r="Y2408" i="26"/>
  <c r="E177" i="27"/>
  <c r="E232" i="27" s="1"/>
  <c r="E175" i="27"/>
  <c r="E230" i="27" s="1"/>
  <c r="D175" i="27"/>
  <c r="E127" i="27"/>
  <c r="E121" i="27"/>
  <c r="X2184" i="26"/>
  <c r="X2408" i="26"/>
  <c r="D73" i="27"/>
  <c r="J73" i="27" s="1"/>
  <c r="D69" i="27"/>
  <c r="J69" i="27" s="1"/>
  <c r="D114" i="27"/>
  <c r="Y2520" i="26"/>
  <c r="J172" i="27"/>
  <c r="J182" i="27"/>
  <c r="J180" i="27"/>
  <c r="D229" i="27"/>
  <c r="D235" i="27"/>
  <c r="J184" i="27"/>
  <c r="D224" i="27"/>
  <c r="D237" i="27"/>
  <c r="D228" i="27"/>
  <c r="J188" i="27"/>
  <c r="J178" i="27"/>
  <c r="J183" i="27"/>
  <c r="J181" i="27"/>
  <c r="J186" i="27"/>
  <c r="K68" i="27"/>
  <c r="K60" i="27"/>
  <c r="J189" i="9" s="1"/>
  <c r="J76" i="27"/>
  <c r="J79" i="27"/>
  <c r="J72" i="27"/>
  <c r="K63" i="27"/>
  <c r="J192" i="9" s="1"/>
  <c r="K61" i="27"/>
  <c r="K64" i="27"/>
  <c r="J193" i="9" s="1"/>
  <c r="J80" i="27"/>
  <c r="K66" i="27"/>
  <c r="J77" i="27"/>
  <c r="J74" i="27"/>
  <c r="J78" i="27"/>
  <c r="J70" i="27"/>
  <c r="K65" i="27"/>
  <c r="K62" i="27"/>
  <c r="H284" i="23"/>
  <c r="H294" i="23"/>
  <c r="H290" i="23"/>
  <c r="H286" i="23"/>
  <c r="H282" i="23"/>
  <c r="D231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93" i="23"/>
  <c r="D289" i="23"/>
  <c r="H278" i="23"/>
  <c r="G278" i="23"/>
  <c r="F294" i="23"/>
  <c r="F290" i="23"/>
  <c r="F286" i="23"/>
  <c r="F282" i="23"/>
  <c r="E226" i="23"/>
  <c r="H239" i="23"/>
  <c r="F278" i="23"/>
  <c r="E278" i="23"/>
  <c r="D296" i="23"/>
  <c r="D294" i="23"/>
  <c r="D292" i="23"/>
  <c r="D290" i="23"/>
  <c r="D288" i="23"/>
  <c r="D286" i="23"/>
  <c r="D282" i="23"/>
  <c r="D280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K67" i="23"/>
  <c r="E297" i="23"/>
  <c r="E295" i="23"/>
  <c r="E293" i="23"/>
  <c r="E291" i="23"/>
  <c r="E289" i="23"/>
  <c r="E287" i="23"/>
  <c r="E285" i="23"/>
  <c r="E283" i="23"/>
  <c r="E281" i="23"/>
  <c r="E279" i="23"/>
  <c r="D297" i="23"/>
  <c r="D295" i="23"/>
  <c r="D291" i="23"/>
  <c r="D287" i="23"/>
  <c r="D285" i="23"/>
  <c r="D283" i="23"/>
  <c r="J177" i="23"/>
  <c r="D226" i="23"/>
  <c r="J187" i="23"/>
  <c r="E232" i="23"/>
  <c r="D229" i="23"/>
  <c r="J185" i="23"/>
  <c r="J179" i="23"/>
  <c r="J184" i="23"/>
  <c r="J180" i="23"/>
  <c r="D239" i="23"/>
  <c r="D230" i="23"/>
  <c r="J182" i="23"/>
  <c r="D235" i="23"/>
  <c r="D224" i="23"/>
  <c r="D228" i="23"/>
  <c r="J178" i="23"/>
  <c r="J183" i="23"/>
  <c r="J181" i="23"/>
  <c r="J188" i="23"/>
  <c r="J186" i="23"/>
  <c r="J79" i="23"/>
  <c r="K68" i="23"/>
  <c r="J71" i="23"/>
  <c r="J75" i="23"/>
  <c r="J78" i="23"/>
  <c r="J69" i="23"/>
  <c r="J72" i="23"/>
  <c r="J70" i="23"/>
  <c r="J74" i="23"/>
  <c r="J77" i="23"/>
  <c r="J80" i="23"/>
  <c r="J76" i="23"/>
  <c r="J187" i="19"/>
  <c r="J185" i="19"/>
  <c r="D226" i="19"/>
  <c r="D231" i="19"/>
  <c r="D229" i="19"/>
  <c r="K67" i="19"/>
  <c r="J182" i="19"/>
  <c r="J179" i="19"/>
  <c r="J177" i="19"/>
  <c r="J180" i="19"/>
  <c r="D232" i="19"/>
  <c r="J184" i="19"/>
  <c r="D230" i="19"/>
  <c r="J230" i="19"/>
  <c r="H143" i="9" s="1"/>
  <c r="D234" i="19"/>
  <c r="D224" i="19"/>
  <c r="D228" i="19"/>
  <c r="J188" i="19"/>
  <c r="J186" i="19"/>
  <c r="J75" i="19"/>
  <c r="J178" i="19"/>
  <c r="J181" i="19"/>
  <c r="J76" i="19"/>
  <c r="J79" i="19"/>
  <c r="J80" i="19"/>
  <c r="K68" i="19"/>
  <c r="J72" i="19"/>
  <c r="J78" i="19"/>
  <c r="J73" i="19"/>
  <c r="J70" i="19"/>
  <c r="J74" i="19"/>
  <c r="J69" i="19"/>
  <c r="J77" i="19"/>
  <c r="K66" i="19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E280" i="6"/>
  <c r="E278" i="6"/>
  <c r="F281" i="6"/>
  <c r="D293" i="6"/>
  <c r="F279" i="6"/>
  <c r="H237" i="6"/>
  <c r="H284" i="6"/>
  <c r="H294" i="6"/>
  <c r="F243" i="6"/>
  <c r="H277" i="6"/>
  <c r="G277" i="6"/>
  <c r="H292" i="6"/>
  <c r="H279" i="6"/>
  <c r="F277" i="6"/>
  <c r="G279" i="6"/>
  <c r="F242" i="6"/>
  <c r="F296" i="6"/>
  <c r="F240" i="6"/>
  <c r="F294" i="6"/>
  <c r="F236" i="6"/>
  <c r="F290" i="6"/>
  <c r="D225" i="6"/>
  <c r="G238" i="6"/>
  <c r="G292" i="6"/>
  <c r="G236" i="6"/>
  <c r="G290" i="6"/>
  <c r="G234" i="6"/>
  <c r="G288" i="6"/>
  <c r="G232" i="6"/>
  <c r="G286" i="6"/>
  <c r="G230" i="6"/>
  <c r="G284" i="6"/>
  <c r="G228" i="6"/>
  <c r="G282" i="6"/>
  <c r="G294" i="6"/>
  <c r="H286" i="6"/>
  <c r="F238" i="6"/>
  <c r="F292" i="6"/>
  <c r="E242" i="6"/>
  <c r="E296" i="6"/>
  <c r="J179" i="6"/>
  <c r="H282" i="6"/>
  <c r="J187" i="6"/>
  <c r="H235" i="6"/>
  <c r="E297" i="6"/>
  <c r="E295" i="6"/>
  <c r="E293" i="6"/>
  <c r="E291" i="6"/>
  <c r="E289" i="6"/>
  <c r="F288" i="6"/>
  <c r="F286" i="6"/>
  <c r="F284" i="6"/>
  <c r="F282" i="6"/>
  <c r="E294" i="6"/>
  <c r="E282" i="6"/>
  <c r="D296" i="6"/>
  <c r="D294" i="6"/>
  <c r="D290" i="6"/>
  <c r="D288" i="6"/>
  <c r="D284" i="6"/>
  <c r="D230" i="6"/>
  <c r="H241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J185" i="6"/>
  <c r="D297" i="6"/>
  <c r="D295" i="6"/>
  <c r="D291" i="6"/>
  <c r="D289" i="6"/>
  <c r="J184" i="6"/>
  <c r="J182" i="6"/>
  <c r="J180" i="6"/>
  <c r="D239" i="6"/>
  <c r="J71" i="6"/>
  <c r="J188" i="6"/>
  <c r="J181" i="6"/>
  <c r="J186" i="6"/>
  <c r="J79" i="6"/>
  <c r="D295" i="13"/>
  <c r="D288" i="13"/>
  <c r="J76" i="6"/>
  <c r="D289" i="13"/>
  <c r="H287" i="13"/>
  <c r="D293" i="13"/>
  <c r="D287" i="13"/>
  <c r="D283" i="13"/>
  <c r="D286" i="13"/>
  <c r="J80" i="6"/>
  <c r="D291" i="13"/>
  <c r="D285" i="13"/>
  <c r="D290" i="13"/>
  <c r="J77" i="6"/>
  <c r="J74" i="6"/>
  <c r="J78" i="6"/>
  <c r="F293" i="13"/>
  <c r="G283" i="13"/>
  <c r="G287" i="13"/>
  <c r="F287" i="13"/>
  <c r="H281" i="13"/>
  <c r="G293" i="13"/>
  <c r="G291" i="13"/>
  <c r="G289" i="13"/>
  <c r="G285" i="13"/>
  <c r="G281" i="13"/>
  <c r="G279" i="13"/>
  <c r="G277" i="13"/>
  <c r="H277" i="13"/>
  <c r="H291" i="13"/>
  <c r="F291" i="13"/>
  <c r="F289" i="13"/>
  <c r="F285" i="13"/>
  <c r="F281" i="13"/>
  <c r="F279" i="13"/>
  <c r="E295" i="13"/>
  <c r="E293" i="13"/>
  <c r="E289" i="13"/>
  <c r="E285" i="13"/>
  <c r="E283" i="13"/>
  <c r="E279" i="13"/>
  <c r="H285" i="13"/>
  <c r="F295" i="13"/>
  <c r="F283" i="13"/>
  <c r="F277" i="13"/>
  <c r="G295" i="13"/>
  <c r="H295" i="13"/>
  <c r="H293" i="13"/>
  <c r="H289" i="13"/>
  <c r="H283" i="13"/>
  <c r="H279" i="13"/>
  <c r="H296" i="13"/>
  <c r="D279" i="13"/>
  <c r="G296" i="13"/>
  <c r="H294" i="13"/>
  <c r="H292" i="13"/>
  <c r="H290" i="13"/>
  <c r="H288" i="13"/>
  <c r="H286" i="13"/>
  <c r="H284" i="13"/>
  <c r="H282" i="13"/>
  <c r="D277" i="13"/>
  <c r="F296" i="13"/>
  <c r="G294" i="13"/>
  <c r="G292" i="13"/>
  <c r="G290" i="13"/>
  <c r="G288" i="13"/>
  <c r="G286" i="13"/>
  <c r="G284" i="13"/>
  <c r="G282" i="13"/>
  <c r="H280" i="13"/>
  <c r="E296" i="13"/>
  <c r="F294" i="13"/>
  <c r="F292" i="13"/>
  <c r="F290" i="13"/>
  <c r="F288" i="13"/>
  <c r="F286" i="13"/>
  <c r="F284" i="13"/>
  <c r="F282" i="13"/>
  <c r="G280" i="13"/>
  <c r="H278" i="13"/>
  <c r="H276" i="13"/>
  <c r="G278" i="13"/>
  <c r="G276" i="13"/>
  <c r="F280" i="13"/>
  <c r="F278" i="13"/>
  <c r="F276" i="13"/>
  <c r="E294" i="13"/>
  <c r="D296" i="13"/>
  <c r="D294" i="13"/>
  <c r="D292" i="13"/>
  <c r="F296" i="16"/>
  <c r="H277" i="16"/>
  <c r="G295" i="16"/>
  <c r="G287" i="16"/>
  <c r="E292" i="16"/>
  <c r="E295" i="16"/>
  <c r="D295" i="16"/>
  <c r="F280" i="16"/>
  <c r="F295" i="16"/>
  <c r="F287" i="16"/>
  <c r="F286" i="16"/>
  <c r="G279" i="16"/>
  <c r="F283" i="16"/>
  <c r="H293" i="16"/>
  <c r="G281" i="16"/>
  <c r="G291" i="16"/>
  <c r="E286" i="16"/>
  <c r="G296" i="16"/>
  <c r="H295" i="16"/>
  <c r="H285" i="16"/>
  <c r="H296" i="16"/>
  <c r="H289" i="16"/>
  <c r="H283" i="16"/>
  <c r="F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H288" i="16"/>
  <c r="G288" i="16"/>
  <c r="F288" i="16"/>
  <c r="G242" i="16"/>
  <c r="F242" i="16"/>
  <c r="D288" i="16"/>
  <c r="F279" i="16"/>
  <c r="H230" i="16"/>
  <c r="G230" i="16"/>
  <c r="E277" i="16"/>
  <c r="G293" i="16"/>
  <c r="G289" i="16"/>
  <c r="D234" i="16"/>
  <c r="E227" i="16"/>
  <c r="F293" i="16"/>
  <c r="F289" i="16"/>
  <c r="D227" i="16"/>
  <c r="E293" i="16"/>
  <c r="D281" i="16"/>
  <c r="H276" i="16"/>
  <c r="D293" i="16"/>
  <c r="G276" i="16"/>
  <c r="H286" i="16"/>
  <c r="F276" i="16"/>
  <c r="G286" i="16"/>
  <c r="G283" i="16"/>
  <c r="D225" i="16"/>
  <c r="F284" i="16"/>
  <c r="F230" i="16"/>
  <c r="G282" i="16"/>
  <c r="G228" i="16"/>
  <c r="F277" i="16"/>
  <c r="H294" i="16"/>
  <c r="H240" i="16"/>
  <c r="G294" i="16"/>
  <c r="G240" i="16"/>
  <c r="H282" i="16"/>
  <c r="H228" i="16"/>
  <c r="G277" i="16"/>
  <c r="D232" i="16"/>
  <c r="H287" i="16"/>
  <c r="H233" i="16"/>
  <c r="E296" i="16"/>
  <c r="E242" i="16"/>
  <c r="D242" i="16"/>
  <c r="H238" i="16"/>
  <c r="F228" i="16"/>
  <c r="H226" i="16"/>
  <c r="H290" i="16"/>
  <c r="H278" i="16"/>
  <c r="E240" i="16"/>
  <c r="H231" i="16"/>
  <c r="G292" i="16"/>
  <c r="G280" i="16"/>
  <c r="F238" i="16"/>
  <c r="F226" i="16"/>
  <c r="F278" i="16"/>
  <c r="F236" i="16"/>
  <c r="D294" i="16"/>
  <c r="H239" i="16"/>
  <c r="F240" i="16"/>
  <c r="G290" i="16"/>
  <c r="G278" i="16"/>
  <c r="D240" i="16"/>
  <c r="H241" i="16"/>
  <c r="E238" i="16"/>
  <c r="H229" i="16"/>
  <c r="H227" i="16"/>
  <c r="H291" i="16"/>
  <c r="H279" i="16"/>
  <c r="J70" i="16"/>
  <c r="J71" i="16"/>
  <c r="J76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173" i="12" l="1"/>
  <c r="J228" i="12" s="1"/>
  <c r="J170" i="12"/>
  <c r="J225" i="12" s="1"/>
  <c r="F136" i="9"/>
  <c r="F138" i="9"/>
  <c r="J66" i="12"/>
  <c r="D38" i="9" s="1"/>
  <c r="V38" i="9" s="1"/>
  <c r="D148" i="9"/>
  <c r="D150" i="9"/>
  <c r="D144" i="9"/>
  <c r="D151" i="9"/>
  <c r="F36" i="9"/>
  <c r="X36" i="9" s="1"/>
  <c r="D238" i="16"/>
  <c r="J183" i="16"/>
  <c r="J238" i="16" s="1"/>
  <c r="E152" i="9" s="1"/>
  <c r="J173" i="16"/>
  <c r="J228" i="16" s="1"/>
  <c r="E142" i="9" s="1"/>
  <c r="E280" i="16"/>
  <c r="J171" i="16"/>
  <c r="E229" i="16"/>
  <c r="J174" i="16"/>
  <c r="E91" i="9" s="1"/>
  <c r="D231" i="16"/>
  <c r="J176" i="16"/>
  <c r="E93" i="9" s="1"/>
  <c r="D233" i="16"/>
  <c r="J178" i="16"/>
  <c r="J233" i="16" s="1"/>
  <c r="E147" i="9" s="1"/>
  <c r="E222" i="16"/>
  <c r="J167" i="16"/>
  <c r="D235" i="16"/>
  <c r="J180" i="16"/>
  <c r="E97" i="9" s="1"/>
  <c r="E224" i="16"/>
  <c r="J169" i="16"/>
  <c r="E40" i="9"/>
  <c r="W40" i="9" s="1"/>
  <c r="E39" i="9"/>
  <c r="W39" i="9" s="1"/>
  <c r="F38" i="9"/>
  <c r="X38" i="9" s="1"/>
  <c r="F37" i="9"/>
  <c r="X37" i="9" s="1"/>
  <c r="F32" i="9"/>
  <c r="X32" i="9" s="1"/>
  <c r="F34" i="9"/>
  <c r="X34" i="9" s="1"/>
  <c r="J66" i="16"/>
  <c r="E38" i="9" s="1"/>
  <c r="W38" i="9" s="1"/>
  <c r="D91" i="9"/>
  <c r="D146" i="9"/>
  <c r="D141" i="9"/>
  <c r="J68" i="6"/>
  <c r="G40" i="9" s="1"/>
  <c r="Y40" i="9" s="1"/>
  <c r="K68" i="13"/>
  <c r="F197" i="9" s="1"/>
  <c r="J176" i="6"/>
  <c r="G92" i="9" s="1"/>
  <c r="F91" i="9"/>
  <c r="J66" i="6"/>
  <c r="G38" i="9" s="1"/>
  <c r="Y38" i="9" s="1"/>
  <c r="E284" i="16"/>
  <c r="K67" i="16"/>
  <c r="E196" i="9" s="1"/>
  <c r="E36" i="9"/>
  <c r="W36" i="9" s="1"/>
  <c r="D284" i="16"/>
  <c r="K67" i="13"/>
  <c r="K68" i="16"/>
  <c r="E197" i="9" s="1"/>
  <c r="E283" i="16"/>
  <c r="I89" i="9"/>
  <c r="I85" i="9"/>
  <c r="J172" i="23"/>
  <c r="J227" i="23" s="1"/>
  <c r="I140" i="9" s="1"/>
  <c r="K63" i="23"/>
  <c r="L63" i="23" s="1"/>
  <c r="I281" i="9" s="1"/>
  <c r="J64" i="23"/>
  <c r="K64" i="23" s="1"/>
  <c r="D281" i="23"/>
  <c r="D277" i="23"/>
  <c r="J65" i="23"/>
  <c r="E277" i="23"/>
  <c r="K61" i="23"/>
  <c r="L61" i="23" s="1"/>
  <c r="I279" i="9" s="1"/>
  <c r="J60" i="23"/>
  <c r="I87" i="9"/>
  <c r="J168" i="23"/>
  <c r="I84" i="9" s="1"/>
  <c r="D279" i="23"/>
  <c r="J170" i="23"/>
  <c r="I86" i="9" s="1"/>
  <c r="J62" i="19"/>
  <c r="H34" i="9" s="1"/>
  <c r="Z34" i="9" s="1"/>
  <c r="K60" i="19"/>
  <c r="L60" i="19" s="1"/>
  <c r="H278" i="9" s="1"/>
  <c r="K63" i="19"/>
  <c r="H192" i="9" s="1"/>
  <c r="K65" i="19"/>
  <c r="H194" i="9" s="1"/>
  <c r="J170" i="19"/>
  <c r="H86" i="9" s="1"/>
  <c r="K61" i="19"/>
  <c r="H190" i="9" s="1"/>
  <c r="J171" i="19"/>
  <c r="H84" i="9"/>
  <c r="D223" i="19"/>
  <c r="J172" i="19"/>
  <c r="J227" i="19" s="1"/>
  <c r="H140" i="9" s="1"/>
  <c r="J173" i="19"/>
  <c r="J169" i="19"/>
  <c r="K64" i="19"/>
  <c r="H193" i="9" s="1"/>
  <c r="J63" i="6"/>
  <c r="G35" i="9" s="1"/>
  <c r="Y35" i="9" s="1"/>
  <c r="K62" i="13"/>
  <c r="F191" i="9" s="1"/>
  <c r="E285" i="6"/>
  <c r="J62" i="6"/>
  <c r="G34" i="9" s="1"/>
  <c r="Y34" i="9" s="1"/>
  <c r="K64" i="13"/>
  <c r="F193" i="9" s="1"/>
  <c r="K60" i="13"/>
  <c r="F189" i="9" s="1"/>
  <c r="K65" i="13"/>
  <c r="F194" i="9" s="1"/>
  <c r="F33" i="9"/>
  <c r="X33" i="9" s="1"/>
  <c r="F85" i="9"/>
  <c r="K63" i="13"/>
  <c r="F192" i="9" s="1"/>
  <c r="D37" i="9"/>
  <c r="V37" i="9" s="1"/>
  <c r="D36" i="9"/>
  <c r="V36" i="9" s="1"/>
  <c r="D292" i="16"/>
  <c r="D33" i="9"/>
  <c r="V33" i="9" s="1"/>
  <c r="D35" i="9"/>
  <c r="V35" i="9" s="1"/>
  <c r="D34" i="9"/>
  <c r="V34" i="9" s="1"/>
  <c r="K62" i="16"/>
  <c r="E278" i="16"/>
  <c r="D32" i="9"/>
  <c r="V32" i="9" s="1"/>
  <c r="E230" i="16"/>
  <c r="K60" i="16"/>
  <c r="E236" i="16"/>
  <c r="E288" i="16"/>
  <c r="E226" i="16"/>
  <c r="K69" i="12"/>
  <c r="D198" i="9" s="1"/>
  <c r="D283" i="16"/>
  <c r="D285" i="16"/>
  <c r="E291" i="16"/>
  <c r="E285" i="16"/>
  <c r="D291" i="16"/>
  <c r="E289" i="16"/>
  <c r="E282" i="16"/>
  <c r="D287" i="16"/>
  <c r="D289" i="16"/>
  <c r="E287" i="16"/>
  <c r="D237" i="16"/>
  <c r="E276" i="16"/>
  <c r="J61" i="6"/>
  <c r="G33" i="9" s="1"/>
  <c r="Y33" i="9" s="1"/>
  <c r="D149" i="9"/>
  <c r="K68" i="12"/>
  <c r="D197" i="9" s="1"/>
  <c r="D39" i="9"/>
  <c r="V39" i="9" s="1"/>
  <c r="D143" i="9"/>
  <c r="J168" i="6"/>
  <c r="G84" i="9" s="1"/>
  <c r="J174" i="6"/>
  <c r="G90" i="9" s="1"/>
  <c r="E279" i="6"/>
  <c r="J170" i="6"/>
  <c r="J225" i="6" s="1"/>
  <c r="G138" i="9" s="1"/>
  <c r="D280" i="6"/>
  <c r="G87" i="9"/>
  <c r="J67" i="6"/>
  <c r="K67" i="6" s="1"/>
  <c r="D226" i="6"/>
  <c r="D233" i="6"/>
  <c r="J178" i="6"/>
  <c r="G94" i="9" s="1"/>
  <c r="J65" i="6"/>
  <c r="E287" i="6"/>
  <c r="E283" i="6"/>
  <c r="E223" i="6"/>
  <c r="J183" i="6"/>
  <c r="G99" i="9" s="1"/>
  <c r="J60" i="6"/>
  <c r="J70" i="6"/>
  <c r="K70" i="6" s="1"/>
  <c r="J175" i="6"/>
  <c r="K64" i="6"/>
  <c r="G193" i="9" s="1"/>
  <c r="E277" i="6"/>
  <c r="D283" i="6"/>
  <c r="D277" i="6"/>
  <c r="D285" i="6"/>
  <c r="D229" i="6"/>
  <c r="D281" i="6"/>
  <c r="J172" i="6"/>
  <c r="G88" i="9" s="1"/>
  <c r="D278" i="6"/>
  <c r="E281" i="6"/>
  <c r="D224" i="6"/>
  <c r="G85" i="9"/>
  <c r="D231" i="6"/>
  <c r="D292" i="6"/>
  <c r="L62" i="27"/>
  <c r="J280" i="9" s="1"/>
  <c r="J191" i="9"/>
  <c r="L65" i="27"/>
  <c r="J283" i="9" s="1"/>
  <c r="J194" i="9"/>
  <c r="L61" i="27"/>
  <c r="J279" i="9" s="1"/>
  <c r="J190" i="9"/>
  <c r="L68" i="27"/>
  <c r="J286" i="9" s="1"/>
  <c r="J197" i="9"/>
  <c r="L66" i="27"/>
  <c r="J284" i="9" s="1"/>
  <c r="J195" i="9"/>
  <c r="L68" i="23"/>
  <c r="I286" i="9" s="1"/>
  <c r="I197" i="9"/>
  <c r="L66" i="19"/>
  <c r="H284" i="9" s="1"/>
  <c r="H195" i="9"/>
  <c r="L68" i="19"/>
  <c r="H286" i="9" s="1"/>
  <c r="H197" i="9"/>
  <c r="L67" i="19"/>
  <c r="H285" i="9" s="1"/>
  <c r="H196" i="9"/>
  <c r="L67" i="23"/>
  <c r="I285" i="9" s="1"/>
  <c r="I196" i="9"/>
  <c r="J243" i="6"/>
  <c r="G156" i="9" s="1"/>
  <c r="G104" i="9"/>
  <c r="J243" i="19"/>
  <c r="H156" i="9" s="1"/>
  <c r="H104" i="9"/>
  <c r="J234" i="19"/>
  <c r="H147" i="9" s="1"/>
  <c r="H95" i="9"/>
  <c r="J243" i="23"/>
  <c r="I156" i="9" s="1"/>
  <c r="I104" i="9"/>
  <c r="J239" i="23"/>
  <c r="I152" i="9" s="1"/>
  <c r="I100" i="9"/>
  <c r="J232" i="27"/>
  <c r="J145" i="9" s="1"/>
  <c r="J93" i="9"/>
  <c r="J235" i="27"/>
  <c r="J148" i="9" s="1"/>
  <c r="J96" i="9"/>
  <c r="J232" i="16"/>
  <c r="E146" i="9" s="1"/>
  <c r="E94" i="9"/>
  <c r="J236" i="16"/>
  <c r="E150" i="9" s="1"/>
  <c r="E98" i="9"/>
  <c r="D98" i="9"/>
  <c r="F148" i="9"/>
  <c r="F96" i="9"/>
  <c r="J242" i="6"/>
  <c r="G155" i="9" s="1"/>
  <c r="G103" i="9"/>
  <c r="J233" i="23"/>
  <c r="I146" i="9" s="1"/>
  <c r="I94" i="9"/>
  <c r="J236" i="27"/>
  <c r="J149" i="9" s="1"/>
  <c r="J97" i="9"/>
  <c r="J227" i="27"/>
  <c r="J140" i="9" s="1"/>
  <c r="J88" i="9"/>
  <c r="F145" i="9"/>
  <c r="F93" i="9"/>
  <c r="J238" i="27"/>
  <c r="J151" i="9" s="1"/>
  <c r="J99" i="9"/>
  <c r="J226" i="27"/>
  <c r="J139" i="9" s="1"/>
  <c r="J87" i="9"/>
  <c r="D137" i="9"/>
  <c r="D85" i="9"/>
  <c r="F151" i="9"/>
  <c r="F99" i="9"/>
  <c r="F139" i="9"/>
  <c r="F87" i="9"/>
  <c r="J235" i="6"/>
  <c r="G148" i="9" s="1"/>
  <c r="G96" i="9"/>
  <c r="J240" i="6"/>
  <c r="G153" i="9" s="1"/>
  <c r="G101" i="9"/>
  <c r="J234" i="6"/>
  <c r="G147" i="9" s="1"/>
  <c r="G95" i="9"/>
  <c r="J233" i="27"/>
  <c r="J146" i="9" s="1"/>
  <c r="J94" i="9"/>
  <c r="J240" i="27"/>
  <c r="J153" i="9" s="1"/>
  <c r="J101" i="9"/>
  <c r="J240" i="16"/>
  <c r="E154" i="9" s="1"/>
  <c r="E102" i="9"/>
  <c r="J234" i="16"/>
  <c r="E148" i="9" s="1"/>
  <c r="E96" i="9"/>
  <c r="F153" i="9"/>
  <c r="F101" i="9"/>
  <c r="J237" i="6"/>
  <c r="G150" i="9" s="1"/>
  <c r="G98" i="9"/>
  <c r="J239" i="19"/>
  <c r="H152" i="9" s="1"/>
  <c r="H100" i="9"/>
  <c r="J242" i="23"/>
  <c r="I155" i="9" s="1"/>
  <c r="I103" i="9"/>
  <c r="J243" i="27"/>
  <c r="J156" i="9" s="1"/>
  <c r="J104" i="9"/>
  <c r="J225" i="16"/>
  <c r="E139" i="9" s="1"/>
  <c r="E87" i="9"/>
  <c r="D153" i="9"/>
  <c r="D101" i="9"/>
  <c r="J240" i="19"/>
  <c r="H153" i="9" s="1"/>
  <c r="H101" i="9"/>
  <c r="J242" i="27"/>
  <c r="J155" i="9" s="1"/>
  <c r="J103" i="9"/>
  <c r="J223" i="16"/>
  <c r="E137" i="9" s="1"/>
  <c r="E85" i="9"/>
  <c r="J239" i="6"/>
  <c r="G152" i="9" s="1"/>
  <c r="G100" i="9"/>
  <c r="J236" i="19"/>
  <c r="H149" i="9" s="1"/>
  <c r="H97" i="9"/>
  <c r="J242" i="19"/>
  <c r="H155" i="9" s="1"/>
  <c r="H103" i="9"/>
  <c r="J237" i="23"/>
  <c r="I150" i="9" s="1"/>
  <c r="I98" i="9"/>
  <c r="J232" i="23"/>
  <c r="I145" i="9" s="1"/>
  <c r="I93" i="9"/>
  <c r="D147" i="9"/>
  <c r="D95" i="9"/>
  <c r="F150" i="9"/>
  <c r="F98" i="9"/>
  <c r="J227" i="16"/>
  <c r="E141" i="9" s="1"/>
  <c r="E89" i="9"/>
  <c r="D96" i="9"/>
  <c r="F154" i="9"/>
  <c r="F102" i="9"/>
  <c r="J237" i="19"/>
  <c r="H150" i="9" s="1"/>
  <c r="H98" i="9"/>
  <c r="J236" i="23"/>
  <c r="I149" i="9" s="1"/>
  <c r="I97" i="9"/>
  <c r="J234" i="23"/>
  <c r="I147" i="9" s="1"/>
  <c r="I95" i="9"/>
  <c r="J234" i="27"/>
  <c r="J147" i="9" s="1"/>
  <c r="J95" i="9"/>
  <c r="F149" i="9"/>
  <c r="F97" i="9"/>
  <c r="J238" i="23"/>
  <c r="I151" i="9" s="1"/>
  <c r="I99" i="9"/>
  <c r="J240" i="23"/>
  <c r="I153" i="9" s="1"/>
  <c r="I101" i="9"/>
  <c r="J241" i="27"/>
  <c r="J154" i="9" s="1"/>
  <c r="J102" i="9"/>
  <c r="J237" i="27"/>
  <c r="J150" i="9" s="1"/>
  <c r="J98" i="9"/>
  <c r="D154" i="9"/>
  <c r="D102" i="9"/>
  <c r="F146" i="9"/>
  <c r="F94" i="9"/>
  <c r="J241" i="16"/>
  <c r="E155" i="9" s="1"/>
  <c r="E103" i="9"/>
  <c r="D156" i="9"/>
  <c r="D104" i="9"/>
  <c r="D155" i="9"/>
  <c r="D103" i="9"/>
  <c r="F156" i="9"/>
  <c r="F104" i="9"/>
  <c r="F147" i="9"/>
  <c r="F95" i="9"/>
  <c r="J239" i="16"/>
  <c r="E153" i="9" s="1"/>
  <c r="E101" i="9"/>
  <c r="F152" i="9"/>
  <c r="F100" i="9"/>
  <c r="J241" i="6"/>
  <c r="G154" i="9" s="1"/>
  <c r="G102" i="9"/>
  <c r="J233" i="19"/>
  <c r="H146" i="9" s="1"/>
  <c r="H94" i="9"/>
  <c r="J228" i="6"/>
  <c r="G141" i="9" s="1"/>
  <c r="G89" i="9"/>
  <c r="J242" i="16"/>
  <c r="E156" i="9" s="1"/>
  <c r="E104" i="9"/>
  <c r="J237" i="16"/>
  <c r="E151" i="9" s="1"/>
  <c r="E99" i="9"/>
  <c r="J236" i="6"/>
  <c r="G149" i="9" s="1"/>
  <c r="G97" i="9"/>
  <c r="J235" i="19"/>
  <c r="H148" i="9" s="1"/>
  <c r="H96" i="9"/>
  <c r="J239" i="27"/>
  <c r="J152" i="9" s="1"/>
  <c r="J100" i="9"/>
  <c r="J225" i="27"/>
  <c r="J138" i="9" s="1"/>
  <c r="J86" i="9"/>
  <c r="J223" i="27"/>
  <c r="J136" i="9" s="1"/>
  <c r="J84" i="9"/>
  <c r="F155" i="9"/>
  <c r="F103" i="9"/>
  <c r="J241" i="19"/>
  <c r="H154" i="9" s="1"/>
  <c r="H102" i="9"/>
  <c r="J232" i="19"/>
  <c r="H145" i="9" s="1"/>
  <c r="H93" i="9"/>
  <c r="J241" i="23"/>
  <c r="I154" i="9" s="1"/>
  <c r="I102" i="9"/>
  <c r="J235" i="23"/>
  <c r="I148" i="9" s="1"/>
  <c r="I96" i="9"/>
  <c r="E290" i="6"/>
  <c r="J183" i="19"/>
  <c r="E292" i="6"/>
  <c r="E286" i="6"/>
  <c r="D276" i="16"/>
  <c r="K75" i="13"/>
  <c r="F47" i="9"/>
  <c r="X47" i="9" s="1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3" i="13"/>
  <c r="F45" i="9"/>
  <c r="X45" i="9" s="1"/>
  <c r="K71" i="23"/>
  <c r="I43" i="9"/>
  <c r="AA43" i="9" s="1"/>
  <c r="K73" i="27"/>
  <c r="J45" i="9"/>
  <c r="AB45" i="9" s="1"/>
  <c r="K71" i="12"/>
  <c r="D200" i="9" s="1"/>
  <c r="D43" i="9"/>
  <c r="V43" i="9" s="1"/>
  <c r="K74" i="12"/>
  <c r="D203" i="9" s="1"/>
  <c r="D46" i="9"/>
  <c r="V46" i="9" s="1"/>
  <c r="K78" i="13"/>
  <c r="F50" i="9"/>
  <c r="X50" i="9" s="1"/>
  <c r="K72" i="19"/>
  <c r="H44" i="9"/>
  <c r="Z44" i="9" s="1"/>
  <c r="K73" i="12"/>
  <c r="D202" i="9" s="1"/>
  <c r="D45" i="9"/>
  <c r="V45" i="9" s="1"/>
  <c r="E206" i="9"/>
  <c r="E49" i="9"/>
  <c r="W49" i="9" s="1"/>
  <c r="K72" i="12"/>
  <c r="D201" i="9" s="1"/>
  <c r="D44" i="9"/>
  <c r="V44" i="9" s="1"/>
  <c r="K77" i="13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04" i="9" s="1"/>
  <c r="H47" i="9"/>
  <c r="Z47" i="9" s="1"/>
  <c r="K76" i="23"/>
  <c r="I48" i="9"/>
  <c r="AA48" i="9" s="1"/>
  <c r="K79" i="13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198" i="9" s="1"/>
  <c r="G41" i="9"/>
  <c r="Y41" i="9" s="1"/>
  <c r="E208" i="9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K74" i="19"/>
  <c r="H203" i="9" s="1"/>
  <c r="H46" i="9"/>
  <c r="Z46" i="9" s="1"/>
  <c r="K80" i="19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K74" i="13"/>
  <c r="F46" i="9"/>
  <c r="X46" i="9" s="1"/>
  <c r="K72" i="13"/>
  <c r="F44" i="9"/>
  <c r="X44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198" i="9" s="1"/>
  <c r="I41" i="9"/>
  <c r="AA41" i="9" s="1"/>
  <c r="K70" i="13"/>
  <c r="F42" i="9"/>
  <c r="X42" i="9" s="1"/>
  <c r="K69" i="27"/>
  <c r="J41" i="9"/>
  <c r="AB41" i="9" s="1"/>
  <c r="K79" i="12"/>
  <c r="D51" i="9"/>
  <c r="V51" i="9" s="1"/>
  <c r="K71" i="16"/>
  <c r="E200" i="9" s="1"/>
  <c r="E43" i="9"/>
  <c r="W43" i="9" s="1"/>
  <c r="K72" i="16"/>
  <c r="E201" i="9" s="1"/>
  <c r="E44" i="9"/>
  <c r="W44" i="9" s="1"/>
  <c r="K70" i="12"/>
  <c r="D199" i="9" s="1"/>
  <c r="D42" i="9"/>
  <c r="V42" i="9" s="1"/>
  <c r="K71" i="19"/>
  <c r="H43" i="9"/>
  <c r="Z43" i="9" s="1"/>
  <c r="K75" i="12"/>
  <c r="D204" i="9" s="1"/>
  <c r="D47" i="9"/>
  <c r="V47" i="9" s="1"/>
  <c r="K79" i="23"/>
  <c r="I51" i="9"/>
  <c r="AA51" i="9" s="1"/>
  <c r="K79" i="27"/>
  <c r="J51" i="9"/>
  <c r="AB51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K80" i="13"/>
  <c r="F52" i="9"/>
  <c r="X52" i="9" s="1"/>
  <c r="K77" i="23"/>
  <c r="I49" i="9"/>
  <c r="AA49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E209" i="9"/>
  <c r="E52" i="9"/>
  <c r="W52" i="9" s="1"/>
  <c r="K72" i="23"/>
  <c r="I44" i="9"/>
  <c r="AA44" i="9" s="1"/>
  <c r="K69" i="13"/>
  <c r="F41" i="9"/>
  <c r="X41" i="9" s="1"/>
  <c r="E207" i="9"/>
  <c r="E50" i="9"/>
  <c r="W50" i="9" s="1"/>
  <c r="K76" i="13"/>
  <c r="F48" i="9"/>
  <c r="X48" i="9" s="1"/>
  <c r="K77" i="6"/>
  <c r="G49" i="9"/>
  <c r="Y49" i="9" s="1"/>
  <c r="K72" i="6"/>
  <c r="G44" i="9"/>
  <c r="Y44" i="9" s="1"/>
  <c r="K73" i="19"/>
  <c r="H202" i="9" s="1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3" i="23"/>
  <c r="I45" i="9"/>
  <c r="AA45" i="9" s="1"/>
  <c r="K71" i="13"/>
  <c r="F43" i="9"/>
  <c r="X43" i="9" s="1"/>
  <c r="E277" i="13"/>
  <c r="E276" i="13"/>
  <c r="E278" i="13"/>
  <c r="D228" i="6"/>
  <c r="E290" i="13"/>
  <c r="D282" i="6"/>
  <c r="E292" i="13"/>
  <c r="E287" i="13"/>
  <c r="D278" i="16"/>
  <c r="D280" i="16"/>
  <c r="E284" i="6"/>
  <c r="D282" i="16"/>
  <c r="D228" i="16"/>
  <c r="E281" i="13"/>
  <c r="D286" i="6"/>
  <c r="E280" i="13"/>
  <c r="E282" i="13"/>
  <c r="E291" i="13"/>
  <c r="E286" i="13"/>
  <c r="E284" i="13"/>
  <c r="E288" i="13"/>
  <c r="J177" i="6"/>
  <c r="E288" i="6"/>
  <c r="L63" i="27"/>
  <c r="J281" i="9" s="1"/>
  <c r="L60" i="27"/>
  <c r="J278" i="9" s="1"/>
  <c r="L64" i="27"/>
  <c r="J282" i="9" s="1"/>
  <c r="J175" i="27"/>
  <c r="J91" i="9" s="1"/>
  <c r="D230" i="27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4" i="7" s="1"/>
  <c r="D90" i="9" l="1"/>
  <c r="D93" i="9"/>
  <c r="D100" i="9"/>
  <c r="K66" i="13"/>
  <c r="L66" i="13" s="1"/>
  <c r="F284" i="9" s="1"/>
  <c r="K66" i="16"/>
  <c r="E195" i="9" s="1"/>
  <c r="K68" i="6"/>
  <c r="L68" i="6" s="1"/>
  <c r="G286" i="9" s="1"/>
  <c r="L68" i="13"/>
  <c r="F286" i="9" s="1"/>
  <c r="J231" i="6"/>
  <c r="G144" i="9" s="1"/>
  <c r="K66" i="6"/>
  <c r="L66" i="6" s="1"/>
  <c r="G284" i="9" s="1"/>
  <c r="F39" i="9"/>
  <c r="X39" i="9" s="1"/>
  <c r="K64" i="16"/>
  <c r="E193" i="9" s="1"/>
  <c r="F142" i="9"/>
  <c r="F90" i="9"/>
  <c r="E90" i="9"/>
  <c r="F144" i="9"/>
  <c r="F92" i="9"/>
  <c r="J230" i="16"/>
  <c r="E144" i="9" s="1"/>
  <c r="E92" i="9"/>
  <c r="I88" i="9"/>
  <c r="I36" i="9"/>
  <c r="AA36" i="9" s="1"/>
  <c r="I192" i="9"/>
  <c r="J225" i="23"/>
  <c r="I138" i="9" s="1"/>
  <c r="I190" i="9"/>
  <c r="I37" i="9"/>
  <c r="AA37" i="9" s="1"/>
  <c r="K65" i="23"/>
  <c r="J223" i="23"/>
  <c r="I136" i="9" s="1"/>
  <c r="I32" i="9"/>
  <c r="AA32" i="9" s="1"/>
  <c r="K60" i="23"/>
  <c r="K62" i="19"/>
  <c r="H191" i="9" s="1"/>
  <c r="J225" i="19"/>
  <c r="H138" i="9" s="1"/>
  <c r="L61" i="19"/>
  <c r="H279" i="9" s="1"/>
  <c r="L65" i="19"/>
  <c r="H283" i="9" s="1"/>
  <c r="H189" i="9"/>
  <c r="F84" i="9"/>
  <c r="H87" i="9"/>
  <c r="J226" i="19"/>
  <c r="H139" i="9" s="1"/>
  <c r="L63" i="19"/>
  <c r="H281" i="9" s="1"/>
  <c r="J228" i="19"/>
  <c r="H141" i="9" s="1"/>
  <c r="H89" i="9"/>
  <c r="H88" i="9"/>
  <c r="K62" i="6"/>
  <c r="G191" i="9" s="1"/>
  <c r="K63" i="6"/>
  <c r="L63" i="6" s="1"/>
  <c r="G281" i="9" s="1"/>
  <c r="L64" i="19"/>
  <c r="H282" i="9" s="1"/>
  <c r="J224" i="19"/>
  <c r="H137" i="9" s="1"/>
  <c r="H85" i="9"/>
  <c r="F137" i="9"/>
  <c r="L62" i="13"/>
  <c r="F280" i="9" s="1"/>
  <c r="L60" i="13"/>
  <c r="F278" i="9" s="1"/>
  <c r="L64" i="13"/>
  <c r="F282" i="9" s="1"/>
  <c r="F88" i="9"/>
  <c r="F140" i="9"/>
  <c r="L65" i="13"/>
  <c r="F283" i="9" s="1"/>
  <c r="K61" i="13"/>
  <c r="F190" i="9" s="1"/>
  <c r="F86" i="9"/>
  <c r="L63" i="13"/>
  <c r="F281" i="9" s="1"/>
  <c r="F141" i="9"/>
  <c r="F89" i="9"/>
  <c r="K65" i="12"/>
  <c r="D194" i="9" s="1"/>
  <c r="K64" i="12"/>
  <c r="D193" i="9" s="1"/>
  <c r="K61" i="12"/>
  <c r="D190" i="9" s="1"/>
  <c r="K63" i="12"/>
  <c r="D192" i="9" s="1"/>
  <c r="K60" i="12"/>
  <c r="D189" i="9" s="1"/>
  <c r="K62" i="12"/>
  <c r="D191" i="9" s="1"/>
  <c r="K66" i="12"/>
  <c r="D195" i="9" s="1"/>
  <c r="J229" i="16"/>
  <c r="E143" i="9" s="1"/>
  <c r="E34" i="9"/>
  <c r="W34" i="9" s="1"/>
  <c r="J231" i="16"/>
  <c r="E145" i="9" s="1"/>
  <c r="E32" i="9"/>
  <c r="W32" i="9" s="1"/>
  <c r="D92" i="9"/>
  <c r="D41" i="9"/>
  <c r="V41" i="9" s="1"/>
  <c r="E100" i="9"/>
  <c r="J235" i="16"/>
  <c r="E149" i="9" s="1"/>
  <c r="K61" i="6"/>
  <c r="G190" i="9" s="1"/>
  <c r="D145" i="9"/>
  <c r="J223" i="6"/>
  <c r="G136" i="9" s="1"/>
  <c r="E95" i="9"/>
  <c r="D142" i="9"/>
  <c r="D152" i="9"/>
  <c r="D97" i="9"/>
  <c r="D94" i="9"/>
  <c r="D139" i="9"/>
  <c r="D87" i="9"/>
  <c r="K67" i="12"/>
  <c r="D196" i="9" s="1"/>
  <c r="D89" i="9"/>
  <c r="D99" i="9"/>
  <c r="J229" i="6"/>
  <c r="G142" i="9" s="1"/>
  <c r="G86" i="9"/>
  <c r="G39" i="9"/>
  <c r="Y39" i="9" s="1"/>
  <c r="J233" i="6"/>
  <c r="G146" i="9" s="1"/>
  <c r="L69" i="23"/>
  <c r="I287" i="9" s="1"/>
  <c r="G37" i="9"/>
  <c r="Y37" i="9" s="1"/>
  <c r="K65" i="6"/>
  <c r="L74" i="19"/>
  <c r="H292" i="9" s="1"/>
  <c r="J238" i="6"/>
  <c r="G151" i="9" s="1"/>
  <c r="J230" i="6"/>
  <c r="G143" i="9" s="1"/>
  <c r="G91" i="9"/>
  <c r="G42" i="9"/>
  <c r="Y42" i="9" s="1"/>
  <c r="G32" i="9"/>
  <c r="Y32" i="9" s="1"/>
  <c r="K60" i="6"/>
  <c r="J227" i="6"/>
  <c r="G140" i="9" s="1"/>
  <c r="L64" i="6"/>
  <c r="G282" i="9" s="1"/>
  <c r="L73" i="19"/>
  <c r="H291" i="9" s="1"/>
  <c r="L75" i="6"/>
  <c r="G293" i="9" s="1"/>
  <c r="G204" i="9"/>
  <c r="L74" i="23"/>
  <c r="I292" i="9" s="1"/>
  <c r="I203" i="9"/>
  <c r="L63" i="16"/>
  <c r="E281" i="9" s="1"/>
  <c r="E192" i="9"/>
  <c r="L80" i="19"/>
  <c r="H298" i="9" s="1"/>
  <c r="H209" i="9"/>
  <c r="L78" i="23"/>
  <c r="I296" i="9" s="1"/>
  <c r="I207" i="9"/>
  <c r="L70" i="13"/>
  <c r="F288" i="9" s="1"/>
  <c r="F199" i="9"/>
  <c r="L76" i="6"/>
  <c r="G294" i="9" s="1"/>
  <c r="G205" i="9"/>
  <c r="L71" i="13"/>
  <c r="F289" i="9" s="1"/>
  <c r="F200" i="9"/>
  <c r="L66" i="23"/>
  <c r="I284" i="9" s="1"/>
  <c r="I195" i="9"/>
  <c r="L67" i="13"/>
  <c r="F285" i="9" s="1"/>
  <c r="F196" i="9"/>
  <c r="L72" i="13"/>
  <c r="F290" i="9" s="1"/>
  <c r="F201" i="9"/>
  <c r="D206" i="9"/>
  <c r="L77" i="13"/>
  <c r="F295" i="9" s="1"/>
  <c r="F206" i="9"/>
  <c r="L71" i="27"/>
  <c r="J289" i="9" s="1"/>
  <c r="J200" i="9"/>
  <c r="L72" i="6"/>
  <c r="G290" i="9" s="1"/>
  <c r="G201" i="9"/>
  <c r="L74" i="13"/>
  <c r="F292" i="9" s="1"/>
  <c r="F203" i="9"/>
  <c r="D207" i="9"/>
  <c r="L75" i="27"/>
  <c r="J293" i="9" s="1"/>
  <c r="J204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D208" i="9"/>
  <c r="L76" i="19"/>
  <c r="H294" i="9" s="1"/>
  <c r="H205" i="9"/>
  <c r="L77" i="23"/>
  <c r="I295" i="9" s="1"/>
  <c r="I206" i="9"/>
  <c r="L79" i="13"/>
  <c r="F297" i="9" s="1"/>
  <c r="F208" i="9"/>
  <c r="L71" i="23"/>
  <c r="I289" i="9" s="1"/>
  <c r="I200" i="9"/>
  <c r="L69" i="13"/>
  <c r="F287" i="9" s="1"/>
  <c r="F198" i="9"/>
  <c r="L78" i="6"/>
  <c r="G296" i="9" s="1"/>
  <c r="G207" i="9"/>
  <c r="L78" i="13"/>
  <c r="F296" i="9" s="1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L79" i="19"/>
  <c r="H297" i="9" s="1"/>
  <c r="H208" i="9"/>
  <c r="L61" i="16"/>
  <c r="E279" i="9" s="1"/>
  <c r="E190" i="9"/>
  <c r="L73" i="27"/>
  <c r="J291" i="9" s="1"/>
  <c r="J202" i="9"/>
  <c r="L76" i="13"/>
  <c r="F294" i="9" s="1"/>
  <c r="F205" i="9"/>
  <c r="L69" i="19"/>
  <c r="H287" i="9" s="1"/>
  <c r="H198" i="9"/>
  <c r="L71" i="19"/>
  <c r="H289" i="9" s="1"/>
  <c r="H200" i="9"/>
  <c r="L70" i="19"/>
  <c r="H288" i="9" s="1"/>
  <c r="H199" i="9"/>
  <c r="L73" i="6"/>
  <c r="G291" i="9" s="1"/>
  <c r="G202" i="9"/>
  <c r="L77" i="19"/>
  <c r="H295" i="9" s="1"/>
  <c r="H206" i="9"/>
  <c r="L62" i="23"/>
  <c r="I280" i="9" s="1"/>
  <c r="I191" i="9"/>
  <c r="L78" i="19"/>
  <c r="H296" i="9" s="1"/>
  <c r="H207" i="9"/>
  <c r="L80" i="27"/>
  <c r="J298" i="9" s="1"/>
  <c r="J209" i="9"/>
  <c r="D209" i="9"/>
  <c r="L80" i="13"/>
  <c r="F298" i="9" s="1"/>
  <c r="F209" i="9"/>
  <c r="L64" i="23"/>
  <c r="I282" i="9" s="1"/>
  <c r="I193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L72" i="19"/>
  <c r="H290" i="9" s="1"/>
  <c r="H201" i="9"/>
  <c r="L73" i="13"/>
  <c r="F291" i="9" s="1"/>
  <c r="F202" i="9"/>
  <c r="L75" i="13"/>
  <c r="F293" i="9" s="1"/>
  <c r="F204" i="9"/>
  <c r="J232" i="6"/>
  <c r="G145" i="9" s="1"/>
  <c r="G93" i="9"/>
  <c r="J226" i="16"/>
  <c r="E140" i="9" s="1"/>
  <c r="E88" i="9"/>
  <c r="J222" i="16"/>
  <c r="E136" i="9" s="1"/>
  <c r="E84" i="9"/>
  <c r="D136" i="9"/>
  <c r="D84" i="9"/>
  <c r="D140" i="9"/>
  <c r="D88" i="9"/>
  <c r="D138" i="9"/>
  <c r="D86" i="9"/>
  <c r="J224" i="16"/>
  <c r="E138" i="9" s="1"/>
  <c r="E86" i="9"/>
  <c r="J238" i="19"/>
  <c r="H151" i="9" s="1"/>
  <c r="H99" i="9"/>
  <c r="L75" i="19"/>
  <c r="H293" i="9" s="1"/>
  <c r="L69" i="6"/>
  <c r="G287" i="9" s="1"/>
  <c r="J230" i="27"/>
  <c r="J143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D4" i="7"/>
  <c r="E4" i="7"/>
  <c r="F4" i="7"/>
  <c r="G4" i="7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9" i="27"/>
  <c r="H194" i="27" s="1"/>
  <c r="H140" i="27"/>
  <c r="H195" i="27" s="1"/>
  <c r="H141" i="27"/>
  <c r="H196" i="27" s="1"/>
  <c r="H142" i="27"/>
  <c r="H197" i="27" s="1"/>
  <c r="H143" i="27"/>
  <c r="H198" i="27" s="1"/>
  <c r="H144" i="27"/>
  <c r="H145" i="27"/>
  <c r="H146" i="27"/>
  <c r="H201" i="27" s="1"/>
  <c r="H147" i="27"/>
  <c r="H202" i="27" s="1"/>
  <c r="H148" i="27"/>
  <c r="H203" i="27" s="1"/>
  <c r="H149" i="27"/>
  <c r="H204" i="27" s="1"/>
  <c r="H150" i="27"/>
  <c r="H151" i="27"/>
  <c r="H206" i="27" s="1"/>
  <c r="H152" i="27"/>
  <c r="H207" i="27" s="1"/>
  <c r="H153" i="27"/>
  <c r="H208" i="27" s="1"/>
  <c r="H154" i="27"/>
  <c r="H209" i="27" s="1"/>
  <c r="H155" i="27"/>
  <c r="H210" i="27" s="1"/>
  <c r="H156" i="27"/>
  <c r="H157" i="27"/>
  <c r="H158" i="27"/>
  <c r="H213" i="27" s="1"/>
  <c r="H159" i="27"/>
  <c r="H160" i="27"/>
  <c r="H215" i="27" s="1"/>
  <c r="H161" i="27"/>
  <c r="H162" i="27"/>
  <c r="H163" i="27"/>
  <c r="H218" i="27" s="1"/>
  <c r="H164" i="27"/>
  <c r="H219" i="27" s="1"/>
  <c r="H165" i="27"/>
  <c r="H220" i="27" s="1"/>
  <c r="H166" i="27"/>
  <c r="H221" i="27" s="1"/>
  <c r="H167" i="27"/>
  <c r="H222" i="27" s="1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9" i="27"/>
  <c r="G194" i="27" s="1"/>
  <c r="G140" i="27"/>
  <c r="G195" i="27" s="1"/>
  <c r="G141" i="27"/>
  <c r="G142" i="27"/>
  <c r="G143" i="27"/>
  <c r="G144" i="27"/>
  <c r="G145" i="27"/>
  <c r="G146" i="27"/>
  <c r="G201" i="27" s="1"/>
  <c r="G147" i="27"/>
  <c r="G148" i="27"/>
  <c r="G149" i="27"/>
  <c r="G150" i="27"/>
  <c r="G205" i="27" s="1"/>
  <c r="G151" i="27"/>
  <c r="G206" i="27" s="1"/>
  <c r="G152" i="27"/>
  <c r="G207" i="27" s="1"/>
  <c r="G153" i="27"/>
  <c r="G154" i="27"/>
  <c r="G155" i="27"/>
  <c r="G156" i="27"/>
  <c r="G157" i="27"/>
  <c r="G212" i="27" s="1"/>
  <c r="G158" i="27"/>
  <c r="G213" i="27" s="1"/>
  <c r="G159" i="27"/>
  <c r="G214" i="27" s="1"/>
  <c r="G160" i="27"/>
  <c r="G161" i="27"/>
  <c r="G162" i="27"/>
  <c r="G163" i="27"/>
  <c r="G218" i="27" s="1"/>
  <c r="G164" i="27"/>
  <c r="G219" i="27" s="1"/>
  <c r="G165" i="27"/>
  <c r="G166" i="27"/>
  <c r="G167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9" i="27"/>
  <c r="F194" i="27" s="1"/>
  <c r="F140" i="27"/>
  <c r="F195" i="27" s="1"/>
  <c r="F141" i="27"/>
  <c r="F142" i="27"/>
  <c r="F197" i="27" s="1"/>
  <c r="F143" i="27"/>
  <c r="F198" i="27" s="1"/>
  <c r="F144" i="27"/>
  <c r="F145" i="27"/>
  <c r="F146" i="27"/>
  <c r="F201" i="27" s="1"/>
  <c r="F147" i="27"/>
  <c r="F202" i="27" s="1"/>
  <c r="F148" i="27"/>
  <c r="F203" i="27" s="1"/>
  <c r="F149" i="27"/>
  <c r="F204" i="27" s="1"/>
  <c r="F150" i="27"/>
  <c r="F205" i="27" s="1"/>
  <c r="F151" i="27"/>
  <c r="F206" i="27" s="1"/>
  <c r="F152" i="27"/>
  <c r="F207" i="27" s="1"/>
  <c r="F153" i="27"/>
  <c r="F154" i="27"/>
  <c r="F209" i="27" s="1"/>
  <c r="F155" i="27"/>
  <c r="F210" i="27" s="1"/>
  <c r="F156" i="27"/>
  <c r="F211" i="27" s="1"/>
  <c r="F157" i="27"/>
  <c r="F212" i="27" s="1"/>
  <c r="F158" i="27"/>
  <c r="F213" i="27" s="1"/>
  <c r="F159" i="27"/>
  <c r="F214" i="27" s="1"/>
  <c r="F160" i="27"/>
  <c r="F215" i="27" s="1"/>
  <c r="F161" i="27"/>
  <c r="F216" i="27" s="1"/>
  <c r="F162" i="27"/>
  <c r="F217" i="27" s="1"/>
  <c r="F163" i="27"/>
  <c r="F218" i="27" s="1"/>
  <c r="F164" i="27"/>
  <c r="F219" i="27" s="1"/>
  <c r="F165" i="27"/>
  <c r="F166" i="27"/>
  <c r="F221" i="27" s="1"/>
  <c r="F167" i="27"/>
  <c r="F222" i="27" s="1"/>
  <c r="E39" i="27"/>
  <c r="E51" i="27"/>
  <c r="E52" i="27"/>
  <c r="E54" i="27"/>
  <c r="E55" i="27"/>
  <c r="E56" i="27"/>
  <c r="E57" i="27"/>
  <c r="E58" i="27"/>
  <c r="E59" i="27"/>
  <c r="E108" i="27"/>
  <c r="E109" i="27"/>
  <c r="E110" i="27"/>
  <c r="E111" i="27"/>
  <c r="E112" i="27"/>
  <c r="E113" i="27"/>
  <c r="E149" i="27"/>
  <c r="E204" i="27" s="1"/>
  <c r="E162" i="27"/>
  <c r="E217" i="27" s="1"/>
  <c r="E163" i="27"/>
  <c r="E218" i="27" s="1"/>
  <c r="E164" i="27"/>
  <c r="E165" i="27"/>
  <c r="E166" i="27"/>
  <c r="E221" i="27" s="1"/>
  <c r="E167" i="27"/>
  <c r="E192" i="27"/>
  <c r="D54" i="27"/>
  <c r="J54" i="27" s="1"/>
  <c r="J26" i="9" s="1"/>
  <c r="AB26" i="9" s="1"/>
  <c r="D55" i="27"/>
  <c r="J55" i="27" s="1"/>
  <c r="J27" i="9" s="1"/>
  <c r="AB27" i="9" s="1"/>
  <c r="D56" i="27"/>
  <c r="J56" i="27" s="1"/>
  <c r="J28" i="9" s="1"/>
  <c r="AB28" i="9" s="1"/>
  <c r="D57" i="27"/>
  <c r="J57" i="27" s="1"/>
  <c r="J29" i="9" s="1"/>
  <c r="AB29" i="9" s="1"/>
  <c r="D58" i="27"/>
  <c r="J58" i="27" s="1"/>
  <c r="J30" i="9" s="1"/>
  <c r="AB30" i="9" s="1"/>
  <c r="D59" i="27"/>
  <c r="J59" i="27" s="1"/>
  <c r="J31" i="9" s="1"/>
  <c r="AB31" i="9" s="1"/>
  <c r="D108" i="27"/>
  <c r="D109" i="27"/>
  <c r="D110" i="27"/>
  <c r="D111" i="27"/>
  <c r="D112" i="27"/>
  <c r="D113" i="27"/>
  <c r="D162" i="27"/>
  <c r="D163" i="27"/>
  <c r="D218" i="27" s="1"/>
  <c r="D164" i="27"/>
  <c r="D219" i="27" s="1"/>
  <c r="D165" i="27"/>
  <c r="D220" i="27" s="1"/>
  <c r="D166" i="27"/>
  <c r="D167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67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V1288" i="26"/>
  <c r="Y1288" i="26" s="1"/>
  <c r="U1288" i="26"/>
  <c r="X1288" i="26" s="1"/>
  <c r="S1288" i="26"/>
  <c r="E107" i="27" s="1"/>
  <c r="R1288" i="26"/>
  <c r="D53" i="27" s="1"/>
  <c r="V1232" i="26"/>
  <c r="E160" i="27" s="1"/>
  <c r="E215" i="27" s="1"/>
  <c r="U1232" i="26"/>
  <c r="X1232" i="26" s="1"/>
  <c r="S1232" i="26"/>
  <c r="E106" i="27" s="1"/>
  <c r="R1232" i="26"/>
  <c r="D52" i="27" s="1"/>
  <c r="V1176" i="26"/>
  <c r="Y1176" i="26" s="1"/>
  <c r="U1176" i="26"/>
  <c r="X1176" i="26" s="1"/>
  <c r="S1176" i="26"/>
  <c r="E105" i="27" s="1"/>
  <c r="R1176" i="26"/>
  <c r="D51" i="27" s="1"/>
  <c r="V1120" i="26"/>
  <c r="E158" i="27" s="1"/>
  <c r="E213" i="27" s="1"/>
  <c r="U1120" i="26"/>
  <c r="X1120" i="26" s="1"/>
  <c r="S1120" i="26"/>
  <c r="E104" i="27" s="1"/>
  <c r="R1120" i="26"/>
  <c r="D50" i="27" s="1"/>
  <c r="V1064" i="26"/>
  <c r="Y1064" i="26" s="1"/>
  <c r="U1064" i="26"/>
  <c r="X1064" i="26" s="1"/>
  <c r="S1064" i="26"/>
  <c r="E103" i="27" s="1"/>
  <c r="R1064" i="26"/>
  <c r="D49" i="27" s="1"/>
  <c r="Y1008" i="26"/>
  <c r="V1008" i="26"/>
  <c r="E156" i="27" s="1"/>
  <c r="U1008" i="26"/>
  <c r="X1008" i="26" s="1"/>
  <c r="S1008" i="26"/>
  <c r="E48" i="27" s="1"/>
  <c r="R1008" i="26"/>
  <c r="D102" i="27" s="1"/>
  <c r="V952" i="26"/>
  <c r="Y952" i="26" s="1"/>
  <c r="U952" i="26"/>
  <c r="X952" i="26" s="1"/>
  <c r="S952" i="26"/>
  <c r="E10" i="7" s="1"/>
  <c r="E20" i="7" s="1"/>
  <c r="R952" i="26"/>
  <c r="D10" i="7" s="1"/>
  <c r="D20" i="7" s="1"/>
  <c r="V896" i="26"/>
  <c r="E154" i="27" s="1"/>
  <c r="U896" i="26"/>
  <c r="X896" i="26" s="1"/>
  <c r="S896" i="26"/>
  <c r="E46" i="27" s="1"/>
  <c r="R896" i="26"/>
  <c r="D100" i="27" s="1"/>
  <c r="V840" i="26"/>
  <c r="Y840" i="26" s="1"/>
  <c r="U840" i="26"/>
  <c r="X840" i="26" s="1"/>
  <c r="S840" i="26"/>
  <c r="E45" i="27" s="1"/>
  <c r="R840" i="26"/>
  <c r="D99" i="27" s="1"/>
  <c r="V784" i="26"/>
  <c r="E152" i="27" s="1"/>
  <c r="U784" i="26"/>
  <c r="X784" i="26" s="1"/>
  <c r="S784" i="26"/>
  <c r="E44" i="27" s="1"/>
  <c r="R784" i="26"/>
  <c r="D98" i="27" s="1"/>
  <c r="V730" i="26"/>
  <c r="U730" i="26"/>
  <c r="V728" i="26"/>
  <c r="Y728" i="26" s="1"/>
  <c r="U728" i="26"/>
  <c r="D151" i="27" s="1"/>
  <c r="S728" i="26"/>
  <c r="E43" i="27" s="1"/>
  <c r="R728" i="26"/>
  <c r="D27" i="27" s="1"/>
  <c r="V672" i="26"/>
  <c r="Y672" i="26" s="1"/>
  <c r="U672" i="26"/>
  <c r="X672" i="26" s="1"/>
  <c r="S672" i="26"/>
  <c r="E96" i="27" s="1"/>
  <c r="R672" i="26"/>
  <c r="D25" i="27" s="1"/>
  <c r="Y616" i="26"/>
  <c r="V616" i="26"/>
  <c r="E24" i="27" s="1"/>
  <c r="U616" i="26"/>
  <c r="D24" i="27" s="1"/>
  <c r="S616" i="26"/>
  <c r="E95" i="27" s="1"/>
  <c r="R616" i="26"/>
  <c r="D23" i="27" s="1"/>
  <c r="V560" i="26"/>
  <c r="Y560" i="26" s="1"/>
  <c r="U560" i="26"/>
  <c r="X560" i="26" s="1"/>
  <c r="S560" i="26"/>
  <c r="E94" i="27" s="1"/>
  <c r="R560" i="26"/>
  <c r="V504" i="26"/>
  <c r="E20" i="27" s="1"/>
  <c r="U504" i="26"/>
  <c r="D147" i="27" s="1"/>
  <c r="S504" i="26"/>
  <c r="E93" i="27" s="1"/>
  <c r="R504" i="26"/>
  <c r="D39" i="27" s="1"/>
  <c r="V448" i="26"/>
  <c r="Y448" i="26" s="1"/>
  <c r="U448" i="26"/>
  <c r="X448" i="26" s="1"/>
  <c r="S448" i="26"/>
  <c r="E17" i="27" s="1"/>
  <c r="R448" i="26"/>
  <c r="D38" i="27" s="1"/>
  <c r="V392" i="26"/>
  <c r="E145" i="27" s="1"/>
  <c r="E200" i="27" s="1"/>
  <c r="U392" i="26"/>
  <c r="D16" i="27" s="1"/>
  <c r="S392" i="26"/>
  <c r="E37" i="27" s="1"/>
  <c r="R392" i="26"/>
  <c r="V336" i="26"/>
  <c r="Y336" i="26" s="1"/>
  <c r="U336" i="26"/>
  <c r="X336" i="26" s="1"/>
  <c r="S336" i="26"/>
  <c r="E36" i="27" s="1"/>
  <c r="R336" i="26"/>
  <c r="D13" i="27" s="1"/>
  <c r="V280" i="26"/>
  <c r="E143" i="27" s="1"/>
  <c r="E198" i="27" s="1"/>
  <c r="U280" i="26"/>
  <c r="D12" i="27" s="1"/>
  <c r="S280" i="26"/>
  <c r="E35" i="27" s="1"/>
  <c r="R280" i="26"/>
  <c r="D11" i="27" s="1"/>
  <c r="V224" i="26"/>
  <c r="Y224" i="26" s="1"/>
  <c r="U224" i="26"/>
  <c r="X224" i="26" s="1"/>
  <c r="S224" i="26"/>
  <c r="E34" i="27" s="1"/>
  <c r="R224" i="26"/>
  <c r="D88" i="27" s="1"/>
  <c r="V168" i="26"/>
  <c r="E141" i="27" s="1"/>
  <c r="U168" i="26"/>
  <c r="D141" i="27" s="1"/>
  <c r="D196" i="27" s="1"/>
  <c r="S168" i="26"/>
  <c r="E7" i="27" s="1"/>
  <c r="R168" i="26"/>
  <c r="D87" i="27" s="1"/>
  <c r="V112" i="26"/>
  <c r="Y112" i="26" s="1"/>
  <c r="U112" i="26"/>
  <c r="X112" i="26" s="1"/>
  <c r="S112" i="26"/>
  <c r="E5" i="27" s="1"/>
  <c r="R112" i="26"/>
  <c r="D86" i="27" s="1"/>
  <c r="V56" i="26"/>
  <c r="E139" i="27" s="1"/>
  <c r="E194" i="27" s="1"/>
  <c r="U56" i="26"/>
  <c r="D139" i="27" s="1"/>
  <c r="D194" i="27" s="1"/>
  <c r="S56" i="26"/>
  <c r="E31" i="27" s="1"/>
  <c r="R56" i="26"/>
  <c r="D3" i="27" s="1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9" i="23"/>
  <c r="H194" i="23" s="1"/>
  <c r="H140" i="23"/>
  <c r="H141" i="23"/>
  <c r="H142" i="23"/>
  <c r="H143" i="23"/>
  <c r="H144" i="23"/>
  <c r="H199" i="23" s="1"/>
  <c r="H145" i="23"/>
  <c r="H200" i="23" s="1"/>
  <c r="H146" i="23"/>
  <c r="H201" i="23" s="1"/>
  <c r="H147" i="23"/>
  <c r="H202" i="23" s="1"/>
  <c r="H148" i="23"/>
  <c r="H203" i="23" s="1"/>
  <c r="H149" i="23"/>
  <c r="H204" i="23" s="1"/>
  <c r="H150" i="23"/>
  <c r="H205" i="23" s="1"/>
  <c r="H151" i="23"/>
  <c r="H206" i="23" s="1"/>
  <c r="H152" i="23"/>
  <c r="H207" i="23" s="1"/>
  <c r="H153" i="23"/>
  <c r="H154" i="23"/>
  <c r="H155" i="23"/>
  <c r="H156" i="23"/>
  <c r="H211" i="23" s="1"/>
  <c r="H157" i="23"/>
  <c r="H212" i="23" s="1"/>
  <c r="H158" i="23"/>
  <c r="H213" i="23" s="1"/>
  <c r="H159" i="23"/>
  <c r="H214" i="23" s="1"/>
  <c r="H160" i="23"/>
  <c r="H215" i="23" s="1"/>
  <c r="H161" i="23"/>
  <c r="H216" i="23" s="1"/>
  <c r="H162" i="23"/>
  <c r="H217" i="23" s="1"/>
  <c r="H163" i="23"/>
  <c r="H218" i="23" s="1"/>
  <c r="H164" i="23"/>
  <c r="H219" i="23" s="1"/>
  <c r="H165" i="23"/>
  <c r="H166" i="23"/>
  <c r="H167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9" i="23"/>
  <c r="G194" i="23" s="1"/>
  <c r="G140" i="23"/>
  <c r="G195" i="23" s="1"/>
  <c r="G141" i="23"/>
  <c r="G196" i="23" s="1"/>
  <c r="G142" i="23"/>
  <c r="G197" i="23" s="1"/>
  <c r="G143" i="23"/>
  <c r="G144" i="23"/>
  <c r="G145" i="23"/>
  <c r="G146" i="23"/>
  <c r="G201" i="23" s="1"/>
  <c r="G147" i="23"/>
  <c r="G148" i="23"/>
  <c r="G203" i="23" s="1"/>
  <c r="G149" i="23"/>
  <c r="G204" i="23" s="1"/>
  <c r="G150" i="23"/>
  <c r="G205" i="23" s="1"/>
  <c r="G151" i="23"/>
  <c r="G206" i="23" s="1"/>
  <c r="G152" i="23"/>
  <c r="G207" i="23" s="1"/>
  <c r="G153" i="23"/>
  <c r="G208" i="23" s="1"/>
  <c r="G154" i="23"/>
  <c r="G155" i="23"/>
  <c r="G210" i="23" s="1"/>
  <c r="G156" i="23"/>
  <c r="G157" i="23"/>
  <c r="G158" i="23"/>
  <c r="G213" i="23" s="1"/>
  <c r="G159" i="23"/>
  <c r="G160" i="23"/>
  <c r="G215" i="23" s="1"/>
  <c r="G161" i="23"/>
  <c r="G216" i="23" s="1"/>
  <c r="G162" i="23"/>
  <c r="G217" i="23" s="1"/>
  <c r="G163" i="23"/>
  <c r="G218" i="23" s="1"/>
  <c r="G164" i="23"/>
  <c r="G219" i="23" s="1"/>
  <c r="G165" i="23"/>
  <c r="G166" i="23"/>
  <c r="G167" i="23"/>
  <c r="G222" i="23" s="1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9" i="23"/>
  <c r="F194" i="23" s="1"/>
  <c r="F140" i="23"/>
  <c r="F195" i="23" s="1"/>
  <c r="F141" i="23"/>
  <c r="F142" i="23"/>
  <c r="F197" i="23" s="1"/>
  <c r="F143" i="23"/>
  <c r="F144" i="23"/>
  <c r="F145" i="23"/>
  <c r="F146" i="23"/>
  <c r="F201" i="23" s="1"/>
  <c r="F147" i="23"/>
  <c r="F202" i="23" s="1"/>
  <c r="F148" i="23"/>
  <c r="F149" i="23"/>
  <c r="F204" i="23" s="1"/>
  <c r="F150" i="23"/>
  <c r="F205" i="23" s="1"/>
  <c r="F151" i="23"/>
  <c r="F206" i="23" s="1"/>
  <c r="F152" i="23"/>
  <c r="F207" i="23" s="1"/>
  <c r="F153" i="23"/>
  <c r="F154" i="23"/>
  <c r="F209" i="23" s="1"/>
  <c r="F155" i="23"/>
  <c r="F210" i="23" s="1"/>
  <c r="F156" i="23"/>
  <c r="F211" i="23" s="1"/>
  <c r="F157" i="23"/>
  <c r="F158" i="23"/>
  <c r="F213" i="23" s="1"/>
  <c r="F159" i="23"/>
  <c r="F160" i="23"/>
  <c r="F161" i="23"/>
  <c r="F216" i="23" s="1"/>
  <c r="F162" i="23"/>
  <c r="F217" i="23" s="1"/>
  <c r="F163" i="23"/>
  <c r="F218" i="23" s="1"/>
  <c r="F164" i="23"/>
  <c r="F219" i="23" s="1"/>
  <c r="F165" i="23"/>
  <c r="F166" i="23"/>
  <c r="F167" i="23"/>
  <c r="E26" i="23"/>
  <c r="E53" i="23"/>
  <c r="E54" i="23"/>
  <c r="E55" i="23"/>
  <c r="E56" i="23"/>
  <c r="E57" i="23"/>
  <c r="E58" i="23"/>
  <c r="E59" i="23"/>
  <c r="E108" i="23"/>
  <c r="E109" i="23"/>
  <c r="E110" i="23"/>
  <c r="E111" i="23"/>
  <c r="E112" i="23"/>
  <c r="E113" i="23"/>
  <c r="E140" i="23"/>
  <c r="E195" i="23" s="1"/>
  <c r="E146" i="23"/>
  <c r="E162" i="23"/>
  <c r="E217" i="23" s="1"/>
  <c r="E163" i="23"/>
  <c r="E218" i="23" s="1"/>
  <c r="E164" i="23"/>
  <c r="E219" i="23" s="1"/>
  <c r="E165" i="23"/>
  <c r="E166" i="23"/>
  <c r="E167" i="23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2" i="23"/>
  <c r="D163" i="23"/>
  <c r="D218" i="23" s="1"/>
  <c r="D164" i="23"/>
  <c r="D219" i="23" s="1"/>
  <c r="D165" i="23"/>
  <c r="D166" i="23"/>
  <c r="D167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40" i="19"/>
  <c r="D140" i="19"/>
  <c r="D195" i="19" s="1"/>
  <c r="E140" i="19"/>
  <c r="E195" i="19" s="1"/>
  <c r="F140" i="19"/>
  <c r="F195" i="19" s="1"/>
  <c r="G140" i="19"/>
  <c r="G195" i="19" s="1"/>
  <c r="H140" i="19"/>
  <c r="H195" i="19" s="1"/>
  <c r="C141" i="19"/>
  <c r="D141" i="19"/>
  <c r="E141" i="19"/>
  <c r="E196" i="19" s="1"/>
  <c r="F141" i="19"/>
  <c r="F196" i="19" s="1"/>
  <c r="G141" i="19"/>
  <c r="H141" i="19"/>
  <c r="H196" i="19" s="1"/>
  <c r="C142" i="19"/>
  <c r="D142" i="19"/>
  <c r="D197" i="19" s="1"/>
  <c r="E142" i="19"/>
  <c r="E197" i="19" s="1"/>
  <c r="F142" i="19"/>
  <c r="F197" i="19" s="1"/>
  <c r="G142" i="19"/>
  <c r="G197" i="19" s="1"/>
  <c r="H142" i="19"/>
  <c r="H197" i="19" s="1"/>
  <c r="C143" i="19"/>
  <c r="D143" i="19"/>
  <c r="D198" i="19" s="1"/>
  <c r="E143" i="19"/>
  <c r="E198" i="19" s="1"/>
  <c r="F143" i="19"/>
  <c r="F198" i="19" s="1"/>
  <c r="G143" i="19"/>
  <c r="G198" i="19" s="1"/>
  <c r="H143" i="19"/>
  <c r="H198" i="19" s="1"/>
  <c r="C144" i="19"/>
  <c r="D144" i="19"/>
  <c r="D199" i="19" s="1"/>
  <c r="E144" i="19"/>
  <c r="F144" i="19"/>
  <c r="F199" i="19" s="1"/>
  <c r="G144" i="19"/>
  <c r="G199" i="19" s="1"/>
  <c r="H144" i="19"/>
  <c r="H199" i="19" s="1"/>
  <c r="C145" i="19"/>
  <c r="D145" i="19"/>
  <c r="E145" i="19"/>
  <c r="F145" i="19"/>
  <c r="F200" i="19" s="1"/>
  <c r="G145" i="19"/>
  <c r="G200" i="19" s="1"/>
  <c r="H145" i="19"/>
  <c r="H200" i="19" s="1"/>
  <c r="C146" i="19"/>
  <c r="D146" i="19"/>
  <c r="D201" i="19" s="1"/>
  <c r="E146" i="19"/>
  <c r="F146" i="19"/>
  <c r="F201" i="19" s="1"/>
  <c r="G146" i="19"/>
  <c r="G201" i="19" s="1"/>
  <c r="H146" i="19"/>
  <c r="C147" i="19"/>
  <c r="D147" i="19"/>
  <c r="E147" i="19"/>
  <c r="E202" i="19" s="1"/>
  <c r="F147" i="19"/>
  <c r="F202" i="19" s="1"/>
  <c r="G147" i="19"/>
  <c r="G202" i="19" s="1"/>
  <c r="H147" i="19"/>
  <c r="H202" i="19" s="1"/>
  <c r="C148" i="19"/>
  <c r="D148" i="19"/>
  <c r="D203" i="19" s="1"/>
  <c r="E148" i="19"/>
  <c r="E203" i="19" s="1"/>
  <c r="F148" i="19"/>
  <c r="G148" i="19"/>
  <c r="G203" i="19" s="1"/>
  <c r="H148" i="19"/>
  <c r="H203" i="19" s="1"/>
  <c r="C149" i="19"/>
  <c r="D149" i="19"/>
  <c r="D204" i="19" s="1"/>
  <c r="E149" i="19"/>
  <c r="E204" i="19" s="1"/>
  <c r="F149" i="19"/>
  <c r="F204" i="19" s="1"/>
  <c r="G149" i="19"/>
  <c r="G204" i="19" s="1"/>
  <c r="H149" i="19"/>
  <c r="H204" i="19" s="1"/>
  <c r="C150" i="19"/>
  <c r="D150" i="19"/>
  <c r="E150" i="19"/>
  <c r="E205" i="19" s="1"/>
  <c r="F150" i="19"/>
  <c r="F205" i="19" s="1"/>
  <c r="G150" i="19"/>
  <c r="G205" i="19" s="1"/>
  <c r="H150" i="19"/>
  <c r="H205" i="19" s="1"/>
  <c r="C151" i="19"/>
  <c r="D151" i="19"/>
  <c r="D206" i="19" s="1"/>
  <c r="E151" i="19"/>
  <c r="E206" i="19" s="1"/>
  <c r="F151" i="19"/>
  <c r="G151" i="19"/>
  <c r="G206" i="19" s="1"/>
  <c r="H151" i="19"/>
  <c r="H206" i="19" s="1"/>
  <c r="C152" i="19"/>
  <c r="D152" i="19"/>
  <c r="D207" i="19" s="1"/>
  <c r="E152" i="19"/>
  <c r="E207" i="19" s="1"/>
  <c r="F152" i="19"/>
  <c r="F207" i="19" s="1"/>
  <c r="G152" i="19"/>
  <c r="H152" i="19"/>
  <c r="C153" i="19"/>
  <c r="D153" i="19"/>
  <c r="D208" i="19" s="1"/>
  <c r="E153" i="19"/>
  <c r="E208" i="19" s="1"/>
  <c r="F153" i="19"/>
  <c r="F208" i="19" s="1"/>
  <c r="G153" i="19"/>
  <c r="G208" i="19" s="1"/>
  <c r="H153" i="19"/>
  <c r="H208" i="19" s="1"/>
  <c r="C154" i="19"/>
  <c r="D154" i="19"/>
  <c r="D209" i="19" s="1"/>
  <c r="E154" i="19"/>
  <c r="E209" i="19" s="1"/>
  <c r="F154" i="19"/>
  <c r="G154" i="19"/>
  <c r="H154" i="19"/>
  <c r="C155" i="19"/>
  <c r="D155" i="19"/>
  <c r="D210" i="19" s="1"/>
  <c r="E155" i="19"/>
  <c r="E210" i="19" s="1"/>
  <c r="F155" i="19"/>
  <c r="F210" i="19" s="1"/>
  <c r="G155" i="19"/>
  <c r="G210" i="19" s="1"/>
  <c r="H155" i="19"/>
  <c r="H210" i="19" s="1"/>
  <c r="C156" i="19"/>
  <c r="D156" i="19"/>
  <c r="D211" i="19" s="1"/>
  <c r="E156" i="19"/>
  <c r="E211" i="19" s="1"/>
  <c r="F156" i="19"/>
  <c r="F211" i="19" s="1"/>
  <c r="G156" i="19"/>
  <c r="G211" i="19" s="1"/>
  <c r="H156" i="19"/>
  <c r="H211" i="19" s="1"/>
  <c r="C157" i="19"/>
  <c r="D157" i="19"/>
  <c r="D212" i="19" s="1"/>
  <c r="E157" i="19"/>
  <c r="E212" i="19" s="1"/>
  <c r="F157" i="19"/>
  <c r="F212" i="19" s="1"/>
  <c r="G157" i="19"/>
  <c r="G212" i="19" s="1"/>
  <c r="H157" i="19"/>
  <c r="H212" i="19" s="1"/>
  <c r="C158" i="19"/>
  <c r="D158" i="19"/>
  <c r="D213" i="19" s="1"/>
  <c r="E158" i="19"/>
  <c r="E213" i="19" s="1"/>
  <c r="F158" i="19"/>
  <c r="F213" i="19" s="1"/>
  <c r="G158" i="19"/>
  <c r="G213" i="19" s="1"/>
  <c r="H158" i="19"/>
  <c r="C159" i="19"/>
  <c r="D159" i="19"/>
  <c r="E159" i="19"/>
  <c r="E214" i="19" s="1"/>
  <c r="F159" i="19"/>
  <c r="F214" i="19" s="1"/>
  <c r="G159" i="19"/>
  <c r="G214" i="19" s="1"/>
  <c r="H159" i="19"/>
  <c r="H214" i="19" s="1"/>
  <c r="C160" i="19"/>
  <c r="D160" i="19"/>
  <c r="D215" i="19" s="1"/>
  <c r="E160" i="19"/>
  <c r="E215" i="19" s="1"/>
  <c r="F160" i="19"/>
  <c r="F215" i="19" s="1"/>
  <c r="G160" i="19"/>
  <c r="G215" i="19" s="1"/>
  <c r="H160" i="19"/>
  <c r="H215" i="19" s="1"/>
  <c r="C161" i="19"/>
  <c r="D161" i="19"/>
  <c r="D216" i="19" s="1"/>
  <c r="E161" i="19"/>
  <c r="E216" i="19" s="1"/>
  <c r="F161" i="19"/>
  <c r="F216" i="19" s="1"/>
  <c r="G161" i="19"/>
  <c r="G216" i="19" s="1"/>
  <c r="H161" i="19"/>
  <c r="H216" i="19" s="1"/>
  <c r="C162" i="19"/>
  <c r="D162" i="19"/>
  <c r="E162" i="19"/>
  <c r="F162" i="19"/>
  <c r="G162" i="19"/>
  <c r="G217" i="19" s="1"/>
  <c r="H162" i="19"/>
  <c r="H217" i="19" s="1"/>
  <c r="C163" i="19"/>
  <c r="D163" i="19"/>
  <c r="D218" i="19" s="1"/>
  <c r="E163" i="19"/>
  <c r="E218" i="19" s="1"/>
  <c r="F163" i="19"/>
  <c r="F218" i="19" s="1"/>
  <c r="G163" i="19"/>
  <c r="G218" i="19" s="1"/>
  <c r="H163" i="19"/>
  <c r="H218" i="19" s="1"/>
  <c r="C164" i="19"/>
  <c r="D164" i="19"/>
  <c r="D219" i="19" s="1"/>
  <c r="E164" i="19"/>
  <c r="E219" i="19" s="1"/>
  <c r="F164" i="19"/>
  <c r="F219" i="19" s="1"/>
  <c r="G164" i="19"/>
  <c r="G219" i="19" s="1"/>
  <c r="H164" i="19"/>
  <c r="H219" i="19" s="1"/>
  <c r="C165" i="19"/>
  <c r="D165" i="19"/>
  <c r="E165" i="19"/>
  <c r="E220" i="19" s="1"/>
  <c r="F165" i="19"/>
  <c r="F220" i="19" s="1"/>
  <c r="G165" i="19"/>
  <c r="G220" i="19" s="1"/>
  <c r="H165" i="19"/>
  <c r="H220" i="19" s="1"/>
  <c r="C166" i="19"/>
  <c r="D166" i="19"/>
  <c r="D221" i="19" s="1"/>
  <c r="E166" i="19"/>
  <c r="F166" i="19"/>
  <c r="G166" i="19"/>
  <c r="G221" i="19" s="1"/>
  <c r="H166" i="19"/>
  <c r="H221" i="19" s="1"/>
  <c r="C167" i="19"/>
  <c r="D167" i="19"/>
  <c r="E167" i="19"/>
  <c r="E222" i="19" s="1"/>
  <c r="F167" i="19"/>
  <c r="F222" i="19" s="1"/>
  <c r="G167" i="19"/>
  <c r="G222" i="19" s="1"/>
  <c r="H167" i="19"/>
  <c r="H222" i="19" s="1"/>
  <c r="C86" i="19"/>
  <c r="D86" i="19"/>
  <c r="E86" i="19"/>
  <c r="F86" i="19"/>
  <c r="G86" i="19"/>
  <c r="G249" i="19" s="1"/>
  <c r="H86" i="19"/>
  <c r="C87" i="19"/>
  <c r="D87" i="19"/>
  <c r="E87" i="19"/>
  <c r="F87" i="19"/>
  <c r="G87" i="19"/>
  <c r="H87" i="19"/>
  <c r="H250" i="19" s="1"/>
  <c r="C88" i="19"/>
  <c r="D88" i="19"/>
  <c r="E88" i="19"/>
  <c r="F88" i="19"/>
  <c r="G88" i="19"/>
  <c r="H88" i="19"/>
  <c r="C89" i="19"/>
  <c r="D89" i="19"/>
  <c r="E89" i="19"/>
  <c r="F89" i="19"/>
  <c r="G89" i="19"/>
  <c r="H89" i="19"/>
  <c r="H252" i="19" s="1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H112" i="19"/>
  <c r="C113" i="19"/>
  <c r="D113" i="19"/>
  <c r="E113" i="19"/>
  <c r="F113" i="19"/>
  <c r="G113" i="19"/>
  <c r="H113" i="19"/>
  <c r="C32" i="19"/>
  <c r="D32" i="19"/>
  <c r="E32" i="19"/>
  <c r="F32" i="19"/>
  <c r="G32" i="19"/>
  <c r="H32" i="19"/>
  <c r="C33" i="19"/>
  <c r="D33" i="19"/>
  <c r="E33" i="19"/>
  <c r="F33" i="19"/>
  <c r="G33" i="19"/>
  <c r="H33" i="19"/>
  <c r="C34" i="19"/>
  <c r="D34" i="19"/>
  <c r="E34" i="19"/>
  <c r="F34" i="19"/>
  <c r="G34" i="19"/>
  <c r="H34" i="19"/>
  <c r="C35" i="19"/>
  <c r="D35" i="19"/>
  <c r="E35" i="19"/>
  <c r="F35" i="19"/>
  <c r="G35" i="19"/>
  <c r="H35" i="19"/>
  <c r="C36" i="19"/>
  <c r="D36" i="19"/>
  <c r="E36" i="19"/>
  <c r="F36" i="19"/>
  <c r="G36" i="19"/>
  <c r="H36" i="19"/>
  <c r="C37" i="19"/>
  <c r="D37" i="19"/>
  <c r="E37" i="19"/>
  <c r="F37" i="19"/>
  <c r="G37" i="19"/>
  <c r="H37" i="19"/>
  <c r="C38" i="19"/>
  <c r="D38" i="19"/>
  <c r="E38" i="19"/>
  <c r="F38" i="19"/>
  <c r="G38" i="19"/>
  <c r="H38" i="19"/>
  <c r="C39" i="19"/>
  <c r="D39" i="19"/>
  <c r="E39" i="19"/>
  <c r="F39" i="19"/>
  <c r="G39" i="19"/>
  <c r="H39" i="19"/>
  <c r="C40" i="19"/>
  <c r="D40" i="19"/>
  <c r="E40" i="19"/>
  <c r="F40" i="19"/>
  <c r="G40" i="19"/>
  <c r="H40" i="19"/>
  <c r="C41" i="19"/>
  <c r="D41" i="19"/>
  <c r="E41" i="19"/>
  <c r="F41" i="19"/>
  <c r="G41" i="19"/>
  <c r="H41" i="19"/>
  <c r="C42" i="19"/>
  <c r="D42" i="19"/>
  <c r="E42" i="19"/>
  <c r="F42" i="19"/>
  <c r="G42" i="19"/>
  <c r="H42" i="19"/>
  <c r="C43" i="19"/>
  <c r="D43" i="19"/>
  <c r="E43" i="19"/>
  <c r="F43" i="19"/>
  <c r="G43" i="19"/>
  <c r="H43" i="19"/>
  <c r="C44" i="19"/>
  <c r="D44" i="19"/>
  <c r="E44" i="19"/>
  <c r="F44" i="19"/>
  <c r="G44" i="19"/>
  <c r="H44" i="19"/>
  <c r="C45" i="19"/>
  <c r="D45" i="19"/>
  <c r="E45" i="19"/>
  <c r="F45" i="19"/>
  <c r="G45" i="19"/>
  <c r="H45" i="19"/>
  <c r="C46" i="19"/>
  <c r="D46" i="19"/>
  <c r="E46" i="19"/>
  <c r="F46" i="19"/>
  <c r="G46" i="19"/>
  <c r="H46" i="19"/>
  <c r="C47" i="19"/>
  <c r="D47" i="19"/>
  <c r="E47" i="19"/>
  <c r="F47" i="19"/>
  <c r="G47" i="19"/>
  <c r="H47" i="19"/>
  <c r="C48" i="19"/>
  <c r="D48" i="19"/>
  <c r="E48" i="19"/>
  <c r="F48" i="19"/>
  <c r="G48" i="19"/>
  <c r="H48" i="19"/>
  <c r="C49" i="19"/>
  <c r="D49" i="19"/>
  <c r="E49" i="19"/>
  <c r="F49" i="19"/>
  <c r="G49" i="19"/>
  <c r="H49" i="19"/>
  <c r="C50" i="19"/>
  <c r="D50" i="19"/>
  <c r="E50" i="19"/>
  <c r="F50" i="19"/>
  <c r="G50" i="19"/>
  <c r="H50" i="19"/>
  <c r="C51" i="19"/>
  <c r="D51" i="19"/>
  <c r="E51" i="19"/>
  <c r="F51" i="19"/>
  <c r="G51" i="19"/>
  <c r="H51" i="19"/>
  <c r="C52" i="19"/>
  <c r="D52" i="19"/>
  <c r="E52" i="19"/>
  <c r="F52" i="19"/>
  <c r="G52" i="19"/>
  <c r="H52" i="19"/>
  <c r="C53" i="19"/>
  <c r="D53" i="19"/>
  <c r="E53" i="19"/>
  <c r="F53" i="19"/>
  <c r="G53" i="19"/>
  <c r="H53" i="19"/>
  <c r="C54" i="19"/>
  <c r="D54" i="19"/>
  <c r="E54" i="19"/>
  <c r="F54" i="19"/>
  <c r="G54" i="19"/>
  <c r="H54" i="19"/>
  <c r="C55" i="19"/>
  <c r="D55" i="19"/>
  <c r="E55" i="19"/>
  <c r="F55" i="19"/>
  <c r="G55" i="19"/>
  <c r="H55" i="19"/>
  <c r="C56" i="19"/>
  <c r="D56" i="19"/>
  <c r="E56" i="19"/>
  <c r="F56" i="19"/>
  <c r="G56" i="19"/>
  <c r="H56" i="19"/>
  <c r="C57" i="19"/>
  <c r="D57" i="19"/>
  <c r="E57" i="19"/>
  <c r="F57" i="19"/>
  <c r="G57" i="19"/>
  <c r="H57" i="19"/>
  <c r="C58" i="19"/>
  <c r="D58" i="19"/>
  <c r="E58" i="19"/>
  <c r="F58" i="19"/>
  <c r="G58" i="19"/>
  <c r="H58" i="19"/>
  <c r="C59" i="19"/>
  <c r="D59" i="19"/>
  <c r="E59" i="19"/>
  <c r="F59" i="19"/>
  <c r="G59" i="19"/>
  <c r="H59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40" i="6"/>
  <c r="D140" i="6"/>
  <c r="D195" i="6" s="1"/>
  <c r="E140" i="6"/>
  <c r="E195" i="6" s="1"/>
  <c r="F140" i="6"/>
  <c r="F195" i="6" s="1"/>
  <c r="G140" i="6"/>
  <c r="G195" i="6" s="1"/>
  <c r="H140" i="6"/>
  <c r="H195" i="6" s="1"/>
  <c r="C141" i="6"/>
  <c r="D141" i="6"/>
  <c r="D196" i="6" s="1"/>
  <c r="E141" i="6"/>
  <c r="E196" i="6" s="1"/>
  <c r="F141" i="6"/>
  <c r="F196" i="6" s="1"/>
  <c r="G141" i="6"/>
  <c r="G196" i="6" s="1"/>
  <c r="H141" i="6"/>
  <c r="H196" i="6" s="1"/>
  <c r="C142" i="6"/>
  <c r="D142" i="6"/>
  <c r="D197" i="6" s="1"/>
  <c r="E142" i="6"/>
  <c r="E197" i="6" s="1"/>
  <c r="F142" i="6"/>
  <c r="F197" i="6" s="1"/>
  <c r="G142" i="6"/>
  <c r="G197" i="6" s="1"/>
  <c r="H142" i="6"/>
  <c r="H197" i="6" s="1"/>
  <c r="C143" i="6"/>
  <c r="D143" i="6"/>
  <c r="D198" i="6" s="1"/>
  <c r="E143" i="6"/>
  <c r="F143" i="6"/>
  <c r="F198" i="6" s="1"/>
  <c r="G143" i="6"/>
  <c r="G198" i="6" s="1"/>
  <c r="H143" i="6"/>
  <c r="H198" i="6" s="1"/>
  <c r="C144" i="6"/>
  <c r="D144" i="6"/>
  <c r="E144" i="6"/>
  <c r="E199" i="6" s="1"/>
  <c r="F144" i="6"/>
  <c r="F199" i="6" s="1"/>
  <c r="G144" i="6"/>
  <c r="G199" i="6" s="1"/>
  <c r="H144" i="6"/>
  <c r="H199" i="6" s="1"/>
  <c r="C145" i="6"/>
  <c r="D145" i="6"/>
  <c r="D200" i="6" s="1"/>
  <c r="E145" i="6"/>
  <c r="E200" i="6" s="1"/>
  <c r="F145" i="6"/>
  <c r="F200" i="6" s="1"/>
  <c r="G145" i="6"/>
  <c r="G200" i="6" s="1"/>
  <c r="H145" i="6"/>
  <c r="H200" i="6" s="1"/>
  <c r="C146" i="6"/>
  <c r="D146" i="6"/>
  <c r="D201" i="6" s="1"/>
  <c r="E146" i="6"/>
  <c r="E201" i="6" s="1"/>
  <c r="F146" i="6"/>
  <c r="F201" i="6" s="1"/>
  <c r="G146" i="6"/>
  <c r="G201" i="6" s="1"/>
  <c r="H146" i="6"/>
  <c r="H201" i="6" s="1"/>
  <c r="C147" i="6"/>
  <c r="D147" i="6"/>
  <c r="E147" i="6"/>
  <c r="E202" i="6" s="1"/>
  <c r="F147" i="6"/>
  <c r="F202" i="6" s="1"/>
  <c r="G147" i="6"/>
  <c r="G202" i="6" s="1"/>
  <c r="H147" i="6"/>
  <c r="H202" i="6" s="1"/>
  <c r="C148" i="6"/>
  <c r="D148" i="6"/>
  <c r="D203" i="6" s="1"/>
  <c r="E148" i="6"/>
  <c r="E203" i="6" s="1"/>
  <c r="F148" i="6"/>
  <c r="G148" i="6"/>
  <c r="G203" i="6" s="1"/>
  <c r="H148" i="6"/>
  <c r="H203" i="6" s="1"/>
  <c r="C149" i="6"/>
  <c r="D149" i="6"/>
  <c r="D204" i="6" s="1"/>
  <c r="E149" i="6"/>
  <c r="E204" i="6" s="1"/>
  <c r="F149" i="6"/>
  <c r="F204" i="6" s="1"/>
  <c r="G149" i="6"/>
  <c r="G204" i="6" s="1"/>
  <c r="H149" i="6"/>
  <c r="H204" i="6" s="1"/>
  <c r="C150" i="6"/>
  <c r="D150" i="6"/>
  <c r="D205" i="6" s="1"/>
  <c r="E150" i="6"/>
  <c r="E205" i="6" s="1"/>
  <c r="F150" i="6"/>
  <c r="F205" i="6" s="1"/>
  <c r="G150" i="6"/>
  <c r="G205" i="6" s="1"/>
  <c r="H150" i="6"/>
  <c r="H205" i="6" s="1"/>
  <c r="C151" i="6"/>
  <c r="D151" i="6"/>
  <c r="E151" i="6"/>
  <c r="F151" i="6"/>
  <c r="F206" i="6" s="1"/>
  <c r="G151" i="6"/>
  <c r="G206" i="6" s="1"/>
  <c r="H151" i="6"/>
  <c r="H206" i="6" s="1"/>
  <c r="C152" i="6"/>
  <c r="D152" i="6"/>
  <c r="E152" i="6"/>
  <c r="E207" i="6" s="1"/>
  <c r="F152" i="6"/>
  <c r="F207" i="6" s="1"/>
  <c r="G152" i="6"/>
  <c r="G207" i="6" s="1"/>
  <c r="H152" i="6"/>
  <c r="H207" i="6" s="1"/>
  <c r="C153" i="6"/>
  <c r="D153" i="6"/>
  <c r="D208" i="6" s="1"/>
  <c r="E153" i="6"/>
  <c r="E208" i="6" s="1"/>
  <c r="F153" i="6"/>
  <c r="F208" i="6" s="1"/>
  <c r="G153" i="6"/>
  <c r="G208" i="6" s="1"/>
  <c r="H153" i="6"/>
  <c r="H208" i="6" s="1"/>
  <c r="C154" i="6"/>
  <c r="D154" i="6"/>
  <c r="D209" i="6" s="1"/>
  <c r="E154" i="6"/>
  <c r="E209" i="6" s="1"/>
  <c r="F154" i="6"/>
  <c r="G154" i="6"/>
  <c r="H154" i="6"/>
  <c r="H209" i="6" s="1"/>
  <c r="C155" i="6"/>
  <c r="D155" i="6"/>
  <c r="D210" i="6" s="1"/>
  <c r="E155" i="6"/>
  <c r="E210" i="6" s="1"/>
  <c r="F155" i="6"/>
  <c r="F210" i="6" s="1"/>
  <c r="G155" i="6"/>
  <c r="G210" i="6" s="1"/>
  <c r="H155" i="6"/>
  <c r="H210" i="6" s="1"/>
  <c r="C156" i="6"/>
  <c r="D156" i="6"/>
  <c r="E156" i="6"/>
  <c r="E211" i="6" s="1"/>
  <c r="F156" i="6"/>
  <c r="F211" i="6" s="1"/>
  <c r="G156" i="6"/>
  <c r="G211" i="6" s="1"/>
  <c r="H156" i="6"/>
  <c r="C157" i="6"/>
  <c r="D157" i="6"/>
  <c r="E157" i="6"/>
  <c r="E212" i="6" s="1"/>
  <c r="F157" i="6"/>
  <c r="F212" i="6" s="1"/>
  <c r="G157" i="6"/>
  <c r="G212" i="6" s="1"/>
  <c r="H157" i="6"/>
  <c r="H212" i="6" s="1"/>
  <c r="C158" i="6"/>
  <c r="D158" i="6"/>
  <c r="D213" i="6" s="1"/>
  <c r="E158" i="6"/>
  <c r="F158" i="6"/>
  <c r="F213" i="6" s="1"/>
  <c r="G158" i="6"/>
  <c r="G213" i="6" s="1"/>
  <c r="H158" i="6"/>
  <c r="H213" i="6" s="1"/>
  <c r="C159" i="6"/>
  <c r="D159" i="6"/>
  <c r="D214" i="6" s="1"/>
  <c r="E159" i="6"/>
  <c r="E214" i="6" s="1"/>
  <c r="F159" i="6"/>
  <c r="F214" i="6" s="1"/>
  <c r="G159" i="6"/>
  <c r="G214" i="6" s="1"/>
  <c r="H159" i="6"/>
  <c r="H214" i="6" s="1"/>
  <c r="C160" i="6"/>
  <c r="D160" i="6"/>
  <c r="D215" i="6" s="1"/>
  <c r="E160" i="6"/>
  <c r="E215" i="6" s="1"/>
  <c r="F160" i="6"/>
  <c r="F215" i="6" s="1"/>
  <c r="G160" i="6"/>
  <c r="G215" i="6" s="1"/>
  <c r="H160" i="6"/>
  <c r="H215" i="6" s="1"/>
  <c r="C161" i="6"/>
  <c r="D161" i="6"/>
  <c r="D216" i="6" s="1"/>
  <c r="E161" i="6"/>
  <c r="E216" i="6" s="1"/>
  <c r="F161" i="6"/>
  <c r="F216" i="6" s="1"/>
  <c r="G161" i="6"/>
  <c r="G216" i="6" s="1"/>
  <c r="H161" i="6"/>
  <c r="H216" i="6" s="1"/>
  <c r="C162" i="6"/>
  <c r="D162" i="6"/>
  <c r="E162" i="6"/>
  <c r="E217" i="6" s="1"/>
  <c r="F162" i="6"/>
  <c r="F217" i="6" s="1"/>
  <c r="G162" i="6"/>
  <c r="G217" i="6" s="1"/>
  <c r="H162" i="6"/>
  <c r="H217" i="6" s="1"/>
  <c r="C163" i="6"/>
  <c r="D163" i="6"/>
  <c r="E163" i="6"/>
  <c r="E218" i="6" s="1"/>
  <c r="F163" i="6"/>
  <c r="F218" i="6" s="1"/>
  <c r="G163" i="6"/>
  <c r="G218" i="6" s="1"/>
  <c r="H163" i="6"/>
  <c r="H218" i="6" s="1"/>
  <c r="C164" i="6"/>
  <c r="D164" i="6"/>
  <c r="E164" i="6"/>
  <c r="E219" i="6" s="1"/>
  <c r="F164" i="6"/>
  <c r="F219" i="6" s="1"/>
  <c r="G164" i="6"/>
  <c r="G219" i="6" s="1"/>
  <c r="H164" i="6"/>
  <c r="H219" i="6" s="1"/>
  <c r="C165" i="6"/>
  <c r="D165" i="6"/>
  <c r="E165" i="6"/>
  <c r="E220" i="6" s="1"/>
  <c r="F165" i="6"/>
  <c r="F220" i="6" s="1"/>
  <c r="G165" i="6"/>
  <c r="G220" i="6" s="1"/>
  <c r="H165" i="6"/>
  <c r="C166" i="6"/>
  <c r="D166" i="6"/>
  <c r="E166" i="6"/>
  <c r="E221" i="6" s="1"/>
  <c r="F166" i="6"/>
  <c r="F221" i="6" s="1"/>
  <c r="G166" i="6"/>
  <c r="G221" i="6" s="1"/>
  <c r="H166" i="6"/>
  <c r="H221" i="6" s="1"/>
  <c r="C167" i="6"/>
  <c r="D167" i="6"/>
  <c r="E167" i="6"/>
  <c r="E222" i="6" s="1"/>
  <c r="F167" i="6"/>
  <c r="F222" i="6" s="1"/>
  <c r="G167" i="6"/>
  <c r="H167" i="6"/>
  <c r="H222" i="6" s="1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H91" i="6"/>
  <c r="H254" i="6" s="1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G258" i="6" s="1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G268" i="6" s="1"/>
  <c r="H105" i="6"/>
  <c r="H268" i="6" s="1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194" i="13"/>
  <c r="C195" i="13"/>
  <c r="C196" i="13"/>
  <c r="C197" i="13"/>
  <c r="C198" i="13"/>
  <c r="C199" i="13"/>
  <c r="C200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D138" i="13"/>
  <c r="E138" i="13"/>
  <c r="D85" i="13"/>
  <c r="E85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84" i="13"/>
  <c r="E84" i="13"/>
  <c r="C85" i="13"/>
  <c r="F85" i="13"/>
  <c r="G85" i="13"/>
  <c r="H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44" i="13"/>
  <c r="D44" i="13"/>
  <c r="E44" i="13"/>
  <c r="F44" i="13"/>
  <c r="G44" i="13"/>
  <c r="H44" i="13"/>
  <c r="C45" i="13"/>
  <c r="D45" i="13"/>
  <c r="E45" i="13"/>
  <c r="F45" i="13"/>
  <c r="G45" i="13"/>
  <c r="H45" i="13"/>
  <c r="C46" i="13"/>
  <c r="D46" i="13"/>
  <c r="E46" i="13"/>
  <c r="F46" i="13"/>
  <c r="G46" i="13"/>
  <c r="H46" i="13"/>
  <c r="C47" i="13"/>
  <c r="D47" i="13"/>
  <c r="E47" i="13"/>
  <c r="F47" i="13"/>
  <c r="G47" i="13"/>
  <c r="H47" i="13"/>
  <c r="C48" i="13"/>
  <c r="D48" i="13"/>
  <c r="E48" i="13"/>
  <c r="F48" i="13"/>
  <c r="G48" i="13"/>
  <c r="H48" i="13"/>
  <c r="C49" i="13"/>
  <c r="D49" i="13"/>
  <c r="E49" i="13"/>
  <c r="F49" i="13"/>
  <c r="G49" i="13"/>
  <c r="H49" i="13"/>
  <c r="C50" i="13"/>
  <c r="D50" i="13"/>
  <c r="E50" i="13"/>
  <c r="F50" i="13"/>
  <c r="G50" i="13"/>
  <c r="H50" i="13"/>
  <c r="C51" i="13"/>
  <c r="D51" i="13"/>
  <c r="E51" i="13"/>
  <c r="F51" i="13"/>
  <c r="G51" i="13"/>
  <c r="H51" i="13"/>
  <c r="C52" i="13"/>
  <c r="D52" i="13"/>
  <c r="E52" i="13"/>
  <c r="F52" i="13"/>
  <c r="G52" i="13"/>
  <c r="H52" i="13"/>
  <c r="C53" i="13"/>
  <c r="D53" i="13"/>
  <c r="E53" i="13"/>
  <c r="F53" i="13"/>
  <c r="G53" i="13"/>
  <c r="H53" i="13"/>
  <c r="C54" i="13"/>
  <c r="D54" i="13"/>
  <c r="E54" i="13"/>
  <c r="F54" i="13"/>
  <c r="G54" i="13"/>
  <c r="H54" i="13"/>
  <c r="C55" i="13"/>
  <c r="D55" i="13"/>
  <c r="E55" i="13"/>
  <c r="F55" i="13"/>
  <c r="G55" i="13"/>
  <c r="H55" i="13"/>
  <c r="C56" i="13"/>
  <c r="D56" i="13"/>
  <c r="E56" i="13"/>
  <c r="F56" i="13"/>
  <c r="G56" i="13"/>
  <c r="H56" i="13"/>
  <c r="C57" i="13"/>
  <c r="D57" i="13"/>
  <c r="E57" i="13"/>
  <c r="F57" i="13"/>
  <c r="G57" i="13"/>
  <c r="H57" i="13"/>
  <c r="C58" i="13"/>
  <c r="D58" i="13"/>
  <c r="E58" i="13"/>
  <c r="F58" i="13"/>
  <c r="G58" i="13"/>
  <c r="H58" i="13"/>
  <c r="C59" i="13"/>
  <c r="D59" i="13"/>
  <c r="E59" i="13"/>
  <c r="F59" i="13"/>
  <c r="G59" i="13"/>
  <c r="H59" i="13"/>
  <c r="D32" i="13"/>
  <c r="E32" i="13"/>
  <c r="D33" i="13"/>
  <c r="E33" i="13"/>
  <c r="D34" i="13"/>
  <c r="E34" i="13"/>
  <c r="D35" i="13"/>
  <c r="E35" i="13"/>
  <c r="D36" i="13"/>
  <c r="E36" i="13"/>
  <c r="D37" i="13"/>
  <c r="E37" i="13"/>
  <c r="D38" i="13"/>
  <c r="E38" i="13"/>
  <c r="D39" i="13"/>
  <c r="E39" i="13"/>
  <c r="D40" i="13"/>
  <c r="E40" i="13"/>
  <c r="D41" i="13"/>
  <c r="E41" i="13"/>
  <c r="D42" i="13"/>
  <c r="E42" i="13"/>
  <c r="D43" i="13"/>
  <c r="E43" i="13"/>
  <c r="E31" i="13"/>
  <c r="D31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194" i="16"/>
  <c r="G194" i="16"/>
  <c r="H194" i="16"/>
  <c r="F195" i="16"/>
  <c r="G195" i="16"/>
  <c r="F196" i="16"/>
  <c r="H196" i="16"/>
  <c r="E197" i="16"/>
  <c r="F198" i="16"/>
  <c r="G198" i="16"/>
  <c r="H198" i="16"/>
  <c r="F199" i="16"/>
  <c r="G199" i="16"/>
  <c r="H199" i="16"/>
  <c r="E200" i="16"/>
  <c r="F200" i="16"/>
  <c r="G200" i="16"/>
  <c r="H200" i="16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C44" i="16"/>
  <c r="F44" i="16"/>
  <c r="G44" i="16"/>
  <c r="H44" i="16"/>
  <c r="C45" i="16"/>
  <c r="F45" i="16"/>
  <c r="G45" i="16"/>
  <c r="H45" i="16"/>
  <c r="C46" i="16"/>
  <c r="F46" i="16"/>
  <c r="G46" i="16"/>
  <c r="H46" i="16"/>
  <c r="C47" i="16"/>
  <c r="F47" i="16"/>
  <c r="G47" i="16"/>
  <c r="H47" i="16"/>
  <c r="C48" i="16"/>
  <c r="E48" i="16"/>
  <c r="F48" i="16"/>
  <c r="G48" i="16"/>
  <c r="H48" i="16"/>
  <c r="C49" i="16"/>
  <c r="F49" i="16"/>
  <c r="G49" i="16"/>
  <c r="H49" i="16"/>
  <c r="C50" i="16"/>
  <c r="F50" i="16"/>
  <c r="G50" i="16"/>
  <c r="H50" i="16"/>
  <c r="C51" i="16"/>
  <c r="E51" i="16"/>
  <c r="F51" i="16"/>
  <c r="G51" i="16"/>
  <c r="H51" i="16"/>
  <c r="C52" i="16"/>
  <c r="F52" i="16"/>
  <c r="G52" i="16"/>
  <c r="H52" i="16"/>
  <c r="C53" i="16"/>
  <c r="F53" i="16"/>
  <c r="G53" i="16"/>
  <c r="H53" i="16"/>
  <c r="C54" i="16"/>
  <c r="D54" i="16"/>
  <c r="E54" i="16"/>
  <c r="F54" i="16"/>
  <c r="G54" i="16"/>
  <c r="H54" i="16"/>
  <c r="C55" i="16"/>
  <c r="F55" i="16"/>
  <c r="G55" i="16"/>
  <c r="H55" i="16"/>
  <c r="C56" i="16"/>
  <c r="F56" i="16"/>
  <c r="G56" i="16"/>
  <c r="H56" i="16"/>
  <c r="C57" i="16"/>
  <c r="F57" i="16"/>
  <c r="G57" i="16"/>
  <c r="H57" i="16"/>
  <c r="C58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E206" i="16"/>
  <c r="H207" i="16"/>
  <c r="E208" i="16"/>
  <c r="F208" i="16"/>
  <c r="G208" i="16"/>
  <c r="H208" i="16"/>
  <c r="G209" i="16"/>
  <c r="C155" i="16"/>
  <c r="F155" i="16"/>
  <c r="F210" i="16" s="1"/>
  <c r="G155" i="16"/>
  <c r="G210" i="16" s="1"/>
  <c r="H155" i="16"/>
  <c r="H210" i="16" s="1"/>
  <c r="C156" i="16"/>
  <c r="F156" i="16"/>
  <c r="F211" i="16" s="1"/>
  <c r="G156" i="16"/>
  <c r="G211" i="16" s="1"/>
  <c r="H156" i="16"/>
  <c r="H211" i="16" s="1"/>
  <c r="C157" i="16"/>
  <c r="F157" i="16"/>
  <c r="F212" i="16" s="1"/>
  <c r="G157" i="16"/>
  <c r="G212" i="16" s="1"/>
  <c r="H157" i="16"/>
  <c r="H212" i="16" s="1"/>
  <c r="C158" i="16"/>
  <c r="F158" i="16"/>
  <c r="F213" i="16" s="1"/>
  <c r="G158" i="16"/>
  <c r="G213" i="16" s="1"/>
  <c r="H158" i="16"/>
  <c r="C159" i="16"/>
  <c r="E159" i="16"/>
  <c r="F159" i="16"/>
  <c r="G159" i="16"/>
  <c r="H159" i="16"/>
  <c r="H214" i="16" s="1"/>
  <c r="C160" i="16"/>
  <c r="F160" i="16"/>
  <c r="F215" i="16" s="1"/>
  <c r="G160" i="16"/>
  <c r="G215" i="16" s="1"/>
  <c r="H160" i="16"/>
  <c r="H215" i="16" s="1"/>
  <c r="C161" i="16"/>
  <c r="F161" i="16"/>
  <c r="G161" i="16"/>
  <c r="H161" i="16"/>
  <c r="C162" i="16"/>
  <c r="F162" i="16"/>
  <c r="F217" i="16" s="1"/>
  <c r="G162" i="16"/>
  <c r="G217" i="16" s="1"/>
  <c r="H162" i="16"/>
  <c r="H217" i="16" s="1"/>
  <c r="C163" i="16"/>
  <c r="F163" i="16"/>
  <c r="G163" i="16"/>
  <c r="H163" i="16"/>
  <c r="C164" i="16"/>
  <c r="F164" i="16"/>
  <c r="G164" i="16"/>
  <c r="H164" i="16"/>
  <c r="H219" i="16" s="1"/>
  <c r="C165" i="16"/>
  <c r="F165" i="16"/>
  <c r="G165" i="16"/>
  <c r="H165" i="16"/>
  <c r="C166" i="16"/>
  <c r="F166" i="16"/>
  <c r="F221" i="16" s="1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69" i="12"/>
  <c r="C270" i="12"/>
  <c r="C271" i="12"/>
  <c r="C272" i="12"/>
  <c r="C273" i="12"/>
  <c r="C274" i="12"/>
  <c r="C275" i="12"/>
  <c r="C276" i="12"/>
  <c r="C277" i="12"/>
  <c r="C278" i="12"/>
  <c r="C212" i="12"/>
  <c r="C213" i="12"/>
  <c r="C214" i="12"/>
  <c r="C215" i="12"/>
  <c r="C216" i="12"/>
  <c r="C217" i="12"/>
  <c r="C218" i="12"/>
  <c r="C219" i="12"/>
  <c r="C220" i="12"/>
  <c r="C221" i="12"/>
  <c r="C157" i="12"/>
  <c r="D157" i="12"/>
  <c r="E157" i="12"/>
  <c r="F157" i="12"/>
  <c r="G157" i="12"/>
  <c r="H157" i="12"/>
  <c r="C158" i="12"/>
  <c r="D158" i="12"/>
  <c r="E158" i="12"/>
  <c r="F158" i="12"/>
  <c r="G158" i="12"/>
  <c r="H158" i="12"/>
  <c r="C159" i="12"/>
  <c r="D159" i="12"/>
  <c r="E159" i="12"/>
  <c r="F159" i="12"/>
  <c r="G159" i="12"/>
  <c r="H159" i="12"/>
  <c r="C160" i="12"/>
  <c r="D160" i="12"/>
  <c r="E160" i="12"/>
  <c r="F160" i="12"/>
  <c r="G160" i="12"/>
  <c r="H160" i="12"/>
  <c r="C161" i="12"/>
  <c r="D161" i="12"/>
  <c r="E161" i="12"/>
  <c r="F161" i="12"/>
  <c r="G161" i="12"/>
  <c r="H161" i="12"/>
  <c r="C162" i="12"/>
  <c r="D162" i="12"/>
  <c r="E162" i="12"/>
  <c r="F162" i="12"/>
  <c r="G162" i="12"/>
  <c r="H162" i="12"/>
  <c r="C163" i="12"/>
  <c r="D163" i="12"/>
  <c r="E163" i="12"/>
  <c r="F163" i="12"/>
  <c r="G163" i="12"/>
  <c r="H163" i="12"/>
  <c r="C164" i="12"/>
  <c r="D164" i="12"/>
  <c r="E164" i="12"/>
  <c r="F164" i="12"/>
  <c r="G164" i="12"/>
  <c r="H164" i="12"/>
  <c r="C165" i="12"/>
  <c r="D165" i="12"/>
  <c r="E165" i="12"/>
  <c r="F165" i="12"/>
  <c r="G165" i="12"/>
  <c r="H165" i="12"/>
  <c r="C166" i="12"/>
  <c r="D166" i="12"/>
  <c r="E166" i="12"/>
  <c r="F166" i="12"/>
  <c r="G166" i="12"/>
  <c r="H166" i="12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60" i="23"/>
  <c r="E215" i="23" s="1"/>
  <c r="D160" i="23"/>
  <c r="E106" i="23"/>
  <c r="D106" i="23"/>
  <c r="E105" i="23"/>
  <c r="E50" i="23"/>
  <c r="D50" i="23"/>
  <c r="D103" i="23"/>
  <c r="E48" i="23"/>
  <c r="E101" i="23"/>
  <c r="D101" i="23"/>
  <c r="E154" i="23"/>
  <c r="E209" i="23" s="1"/>
  <c r="E100" i="23"/>
  <c r="D100" i="23"/>
  <c r="E99" i="23"/>
  <c r="D99" i="23"/>
  <c r="E44" i="23"/>
  <c r="D44" i="23"/>
  <c r="E151" i="23"/>
  <c r="E206" i="23" s="1"/>
  <c r="D151" i="23"/>
  <c r="E97" i="23"/>
  <c r="E96" i="23"/>
  <c r="E149" i="23"/>
  <c r="E204" i="23" s="1"/>
  <c r="D24" i="23"/>
  <c r="E95" i="23"/>
  <c r="E94" i="23"/>
  <c r="E147" i="23"/>
  <c r="E202" i="23" s="1"/>
  <c r="E93" i="23"/>
  <c r="E17" i="23"/>
  <c r="D16" i="23"/>
  <c r="E37" i="23"/>
  <c r="E13" i="23"/>
  <c r="E143" i="23"/>
  <c r="D12" i="23"/>
  <c r="E11" i="23"/>
  <c r="D89" i="23"/>
  <c r="E88" i="23"/>
  <c r="D88" i="23"/>
  <c r="E7" i="23"/>
  <c r="D87" i="23"/>
  <c r="E32" i="23"/>
  <c r="E139" i="23"/>
  <c r="D139" i="23"/>
  <c r="D194" i="23" s="1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D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D197" i="16"/>
  <c r="E35" i="16"/>
  <c r="E34" i="16"/>
  <c r="D87" i="16"/>
  <c r="D195" i="16"/>
  <c r="E86" i="16"/>
  <c r="D33" i="16"/>
  <c r="J37" i="13" l="1"/>
  <c r="J36" i="13"/>
  <c r="J159" i="13"/>
  <c r="J214" i="13" s="1"/>
  <c r="J155" i="13"/>
  <c r="J210" i="13" s="1"/>
  <c r="J147" i="13"/>
  <c r="J202" i="13" s="1"/>
  <c r="J143" i="13"/>
  <c r="J198" i="13" s="1"/>
  <c r="J163" i="13"/>
  <c r="J218" i="13" s="1"/>
  <c r="J57" i="13"/>
  <c r="F29" i="9" s="1"/>
  <c r="X29" i="9" s="1"/>
  <c r="J51" i="13"/>
  <c r="J45" i="13"/>
  <c r="J35" i="13"/>
  <c r="J162" i="13"/>
  <c r="J217" i="13" s="1"/>
  <c r="F131" i="9" s="1"/>
  <c r="J160" i="13"/>
  <c r="J215" i="13" s="1"/>
  <c r="J146" i="13"/>
  <c r="J201" i="13" s="1"/>
  <c r="J54" i="13"/>
  <c r="F26" i="9" s="1"/>
  <c r="X26" i="9" s="1"/>
  <c r="J50" i="13"/>
  <c r="J48" i="13"/>
  <c r="J44" i="13"/>
  <c r="J38" i="13"/>
  <c r="J56" i="13"/>
  <c r="F28" i="9" s="1"/>
  <c r="X28" i="9" s="1"/>
  <c r="J46" i="13"/>
  <c r="F195" i="9"/>
  <c r="J32" i="13"/>
  <c r="J161" i="13"/>
  <c r="J216" i="13" s="1"/>
  <c r="F130" i="9" s="1"/>
  <c r="J151" i="13"/>
  <c r="J206" i="13" s="1"/>
  <c r="J141" i="13"/>
  <c r="J196" i="13" s="1"/>
  <c r="J153" i="13"/>
  <c r="J208" i="13" s="1"/>
  <c r="J55" i="13"/>
  <c r="F27" i="9" s="1"/>
  <c r="X27" i="9" s="1"/>
  <c r="J47" i="13"/>
  <c r="J164" i="13"/>
  <c r="J219" i="13" s="1"/>
  <c r="F133" i="9" s="1"/>
  <c r="J154" i="13"/>
  <c r="J209" i="13" s="1"/>
  <c r="J144" i="13"/>
  <c r="J199" i="13" s="1"/>
  <c r="J165" i="13"/>
  <c r="J220" i="13" s="1"/>
  <c r="J157" i="13"/>
  <c r="J212" i="13" s="1"/>
  <c r="J149" i="13"/>
  <c r="J204" i="13" s="1"/>
  <c r="J145" i="13"/>
  <c r="J200" i="13" s="1"/>
  <c r="J139" i="13"/>
  <c r="J194" i="13" s="1"/>
  <c r="J49" i="13"/>
  <c r="J59" i="13"/>
  <c r="F31" i="9" s="1"/>
  <c r="X31" i="9" s="1"/>
  <c r="J53" i="13"/>
  <c r="J34" i="13"/>
  <c r="J158" i="13"/>
  <c r="J213" i="13" s="1"/>
  <c r="J156" i="13"/>
  <c r="J211" i="13" s="1"/>
  <c r="J152" i="13"/>
  <c r="J207" i="13" s="1"/>
  <c r="J150" i="13"/>
  <c r="J205" i="13" s="1"/>
  <c r="J148" i="13"/>
  <c r="J203" i="13" s="1"/>
  <c r="J142" i="13"/>
  <c r="J197" i="13" s="1"/>
  <c r="J140" i="13"/>
  <c r="J195" i="13" s="1"/>
  <c r="J33" i="13"/>
  <c r="J166" i="13"/>
  <c r="J221" i="13" s="1"/>
  <c r="F135" i="9" s="1"/>
  <c r="J39" i="13"/>
  <c r="J58" i="13"/>
  <c r="F30" i="9" s="1"/>
  <c r="X30" i="9" s="1"/>
  <c r="J52" i="13"/>
  <c r="J58" i="12"/>
  <c r="D30" i="9" s="1"/>
  <c r="V30" i="9" s="1"/>
  <c r="J54" i="12"/>
  <c r="D26" i="9" s="1"/>
  <c r="V26" i="9" s="1"/>
  <c r="J52" i="12"/>
  <c r="J50" i="12"/>
  <c r="J165" i="12"/>
  <c r="J220" i="12" s="1"/>
  <c r="D134" i="9" s="1"/>
  <c r="J161" i="12"/>
  <c r="J216" i="12" s="1"/>
  <c r="D130" i="9" s="1"/>
  <c r="J159" i="12"/>
  <c r="J214" i="12" s="1"/>
  <c r="J157" i="12"/>
  <c r="J212" i="12" s="1"/>
  <c r="J56" i="12"/>
  <c r="D28" i="9" s="1"/>
  <c r="V28" i="9" s="1"/>
  <c r="J163" i="12"/>
  <c r="J218" i="12" s="1"/>
  <c r="D132" i="9" s="1"/>
  <c r="J57" i="12"/>
  <c r="D29" i="9" s="1"/>
  <c r="V29" i="9" s="1"/>
  <c r="J55" i="12"/>
  <c r="D27" i="9" s="1"/>
  <c r="V27" i="9" s="1"/>
  <c r="J51" i="12"/>
  <c r="J164" i="12"/>
  <c r="J219" i="12" s="1"/>
  <c r="D133" i="9" s="1"/>
  <c r="J162" i="12"/>
  <c r="J217" i="12" s="1"/>
  <c r="D131" i="9" s="1"/>
  <c r="J158" i="12"/>
  <c r="J213" i="12" s="1"/>
  <c r="J59" i="12"/>
  <c r="D31" i="9" s="1"/>
  <c r="V31" i="9" s="1"/>
  <c r="J53" i="12"/>
  <c r="J166" i="12"/>
  <c r="J221" i="12" s="1"/>
  <c r="D135" i="9" s="1"/>
  <c r="J160" i="12"/>
  <c r="J215" i="12" s="1"/>
  <c r="J36" i="16"/>
  <c r="J45" i="16"/>
  <c r="J164" i="16"/>
  <c r="E214" i="16"/>
  <c r="J159" i="16"/>
  <c r="J161" i="16"/>
  <c r="J163" i="16"/>
  <c r="J218" i="16" s="1"/>
  <c r="E132" i="9" s="1"/>
  <c r="J35" i="16"/>
  <c r="J32" i="16"/>
  <c r="J52" i="16"/>
  <c r="J57" i="16"/>
  <c r="E29" i="9" s="1"/>
  <c r="W29" i="9" s="1"/>
  <c r="J47" i="16"/>
  <c r="J49" i="16"/>
  <c r="J55" i="16"/>
  <c r="E27" i="9" s="1"/>
  <c r="W27" i="9" s="1"/>
  <c r="J37" i="16"/>
  <c r="J48" i="16"/>
  <c r="J58" i="16"/>
  <c r="E30" i="9" s="1"/>
  <c r="W30" i="9" s="1"/>
  <c r="J34" i="16"/>
  <c r="J54" i="16"/>
  <c r="E26" i="9" s="1"/>
  <c r="W26" i="9" s="1"/>
  <c r="J51" i="16"/>
  <c r="J38" i="16"/>
  <c r="J44" i="16"/>
  <c r="G275" i="19"/>
  <c r="G197" i="9"/>
  <c r="H264" i="6"/>
  <c r="G195" i="9"/>
  <c r="L64" i="16"/>
  <c r="E282" i="9" s="1"/>
  <c r="L65" i="23"/>
  <c r="I283" i="9" s="1"/>
  <c r="I194" i="9"/>
  <c r="J59" i="23"/>
  <c r="I31" i="9" s="1"/>
  <c r="AA31" i="9" s="1"/>
  <c r="J54" i="23"/>
  <c r="I26" i="9" s="1"/>
  <c r="AA26" i="9" s="1"/>
  <c r="I189" i="9"/>
  <c r="L60" i="23"/>
  <c r="I278" i="9" s="1"/>
  <c r="J57" i="23"/>
  <c r="I29" i="9" s="1"/>
  <c r="AA29" i="9" s="1"/>
  <c r="J55" i="23"/>
  <c r="I27" i="9" s="1"/>
  <c r="AA27" i="9" s="1"/>
  <c r="J58" i="23"/>
  <c r="I30" i="9" s="1"/>
  <c r="AA30" i="9" s="1"/>
  <c r="J162" i="23"/>
  <c r="I78" i="9" s="1"/>
  <c r="J56" i="23"/>
  <c r="I28" i="9" s="1"/>
  <c r="AA28" i="9" s="1"/>
  <c r="L62" i="19"/>
  <c r="H280" i="9" s="1"/>
  <c r="L62" i="6"/>
  <c r="G280" i="9" s="1"/>
  <c r="G192" i="9"/>
  <c r="J165" i="19"/>
  <c r="J220" i="19" s="1"/>
  <c r="H133" i="9" s="1"/>
  <c r="J59" i="19"/>
  <c r="H31" i="9" s="1"/>
  <c r="Z31" i="9" s="1"/>
  <c r="J57" i="19"/>
  <c r="H29" i="9" s="1"/>
  <c r="Z29" i="9" s="1"/>
  <c r="J167" i="19"/>
  <c r="H83" i="9" s="1"/>
  <c r="J56" i="19"/>
  <c r="H28" i="9" s="1"/>
  <c r="Z28" i="9" s="1"/>
  <c r="J58" i="19"/>
  <c r="H30" i="9" s="1"/>
  <c r="Z30" i="9" s="1"/>
  <c r="J54" i="19"/>
  <c r="H26" i="9" s="1"/>
  <c r="Z26" i="9" s="1"/>
  <c r="J162" i="19"/>
  <c r="J217" i="19" s="1"/>
  <c r="H130" i="9" s="1"/>
  <c r="J55" i="19"/>
  <c r="H27" i="9" s="1"/>
  <c r="Z27" i="9" s="1"/>
  <c r="L61" i="13"/>
  <c r="F279" i="9" s="1"/>
  <c r="L61" i="6"/>
  <c r="G279" i="9" s="1"/>
  <c r="G254" i="6"/>
  <c r="G194" i="9"/>
  <c r="L65" i="6"/>
  <c r="G283" i="9" s="1"/>
  <c r="J58" i="6"/>
  <c r="G30" i="9" s="1"/>
  <c r="Y30" i="9" s="1"/>
  <c r="J54" i="6"/>
  <c r="G26" i="9" s="1"/>
  <c r="Y26" i="9" s="1"/>
  <c r="J55" i="6"/>
  <c r="G27" i="9" s="1"/>
  <c r="Y27" i="9" s="1"/>
  <c r="J163" i="6"/>
  <c r="J218" i="6" s="1"/>
  <c r="G131" i="9" s="1"/>
  <c r="G189" i="9"/>
  <c r="L60" i="6"/>
  <c r="G278" i="9" s="1"/>
  <c r="J162" i="6"/>
  <c r="J217" i="6" s="1"/>
  <c r="G130" i="9" s="1"/>
  <c r="J56" i="6"/>
  <c r="G28" i="9" s="1"/>
  <c r="Y28" i="9" s="1"/>
  <c r="J59" i="6"/>
  <c r="G31" i="9" s="1"/>
  <c r="Y31" i="9" s="1"/>
  <c r="J57" i="6"/>
  <c r="G29" i="9" s="1"/>
  <c r="Y29" i="9" s="1"/>
  <c r="J167" i="6"/>
  <c r="J222" i="6" s="1"/>
  <c r="G135" i="9" s="1"/>
  <c r="J165" i="6"/>
  <c r="J220" i="6" s="1"/>
  <c r="G133" i="9" s="1"/>
  <c r="G261" i="16"/>
  <c r="D260" i="16"/>
  <c r="D44" i="16"/>
  <c r="E56" i="16"/>
  <c r="D56" i="16"/>
  <c r="E97" i="16"/>
  <c r="E260" i="16" s="1"/>
  <c r="E50" i="16"/>
  <c r="J50" i="16" s="1"/>
  <c r="D86" i="16"/>
  <c r="D249" i="16" s="1"/>
  <c r="E157" i="16"/>
  <c r="H260" i="16"/>
  <c r="D34" i="16"/>
  <c r="E199" i="16"/>
  <c r="D157" i="16"/>
  <c r="D212" i="16" s="1"/>
  <c r="D196" i="16"/>
  <c r="E103" i="16"/>
  <c r="E196" i="16"/>
  <c r="D47" i="16"/>
  <c r="D53" i="16"/>
  <c r="D59" i="16"/>
  <c r="D35" i="16"/>
  <c r="E88" i="16"/>
  <c r="E251" i="16" s="1"/>
  <c r="E165" i="16"/>
  <c r="J165" i="16" s="1"/>
  <c r="E155" i="16"/>
  <c r="E46" i="16"/>
  <c r="E194" i="16"/>
  <c r="D161" i="16"/>
  <c r="D216" i="16" s="1"/>
  <c r="D155" i="16"/>
  <c r="D210" i="16" s="1"/>
  <c r="D52" i="16"/>
  <c r="D46" i="16"/>
  <c r="D194" i="16"/>
  <c r="D36" i="16"/>
  <c r="E89" i="16"/>
  <c r="E166" i="16"/>
  <c r="E162" i="16"/>
  <c r="E158" i="16"/>
  <c r="J158" i="16" s="1"/>
  <c r="E112" i="16"/>
  <c r="E108" i="16"/>
  <c r="E102" i="16"/>
  <c r="E53" i="16"/>
  <c r="D166" i="16"/>
  <c r="D164" i="16"/>
  <c r="D219" i="16" s="1"/>
  <c r="D160" i="16"/>
  <c r="D158" i="16"/>
  <c r="D213" i="16" s="1"/>
  <c r="D156" i="16"/>
  <c r="D211" i="16" s="1"/>
  <c r="D209" i="16"/>
  <c r="D207" i="16"/>
  <c r="D112" i="16"/>
  <c r="D110" i="16"/>
  <c r="D108" i="16"/>
  <c r="D271" i="16" s="1"/>
  <c r="D106" i="16"/>
  <c r="D104" i="16"/>
  <c r="D102" i="16"/>
  <c r="D100" i="16"/>
  <c r="D98" i="16"/>
  <c r="E33" i="16"/>
  <c r="J33" i="16" s="1"/>
  <c r="D200" i="16"/>
  <c r="E195" i="16"/>
  <c r="E105" i="16"/>
  <c r="E268" i="16" s="1"/>
  <c r="D159" i="16"/>
  <c r="D214" i="16" s="1"/>
  <c r="D262" i="16"/>
  <c r="E198" i="16"/>
  <c r="D198" i="16"/>
  <c r="E160" i="16"/>
  <c r="E215" i="16" s="1"/>
  <c r="E156" i="16"/>
  <c r="J156" i="16" s="1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D159" i="23"/>
  <c r="D214" i="23" s="1"/>
  <c r="D97" i="23"/>
  <c r="D260" i="23" s="1"/>
  <c r="D31" i="23"/>
  <c r="J31" i="23" s="1"/>
  <c r="I3" i="9" s="1"/>
  <c r="D5" i="23"/>
  <c r="D38" i="23"/>
  <c r="D41" i="23"/>
  <c r="D49" i="23"/>
  <c r="D155" i="23"/>
  <c r="D210" i="23" s="1"/>
  <c r="D95" i="23"/>
  <c r="D28" i="23"/>
  <c r="E28" i="23"/>
  <c r="D147" i="23"/>
  <c r="J147" i="23" s="1"/>
  <c r="I63" i="9" s="1"/>
  <c r="D92" i="23"/>
  <c r="D23" i="23"/>
  <c r="E159" i="23"/>
  <c r="E214" i="23" s="1"/>
  <c r="E27" i="23"/>
  <c r="D145" i="23"/>
  <c r="D200" i="23" s="1"/>
  <c r="D85" i="23"/>
  <c r="D248" i="23" s="1"/>
  <c r="D22" i="23"/>
  <c r="E157" i="23"/>
  <c r="E212" i="23" s="1"/>
  <c r="D8" i="23"/>
  <c r="E155" i="23"/>
  <c r="E210" i="23" s="1"/>
  <c r="E23" i="23"/>
  <c r="D13" i="23"/>
  <c r="D39" i="23"/>
  <c r="D25" i="23"/>
  <c r="D7" i="23"/>
  <c r="E153" i="23"/>
  <c r="E262" i="23" s="1"/>
  <c r="E104" i="23"/>
  <c r="E51" i="23"/>
  <c r="E22" i="23"/>
  <c r="D4" i="23"/>
  <c r="E152" i="23"/>
  <c r="E207" i="23" s="1"/>
  <c r="E92" i="23"/>
  <c r="E255" i="23" s="1"/>
  <c r="E91" i="23"/>
  <c r="E45" i="23"/>
  <c r="E12" i="23"/>
  <c r="D48" i="23"/>
  <c r="J48" i="23" s="1"/>
  <c r="I20" i="9" s="1"/>
  <c r="D51" i="23"/>
  <c r="E148" i="23"/>
  <c r="E203" i="23" s="1"/>
  <c r="E90" i="23"/>
  <c r="E43" i="23"/>
  <c r="E5" i="23"/>
  <c r="E9" i="7"/>
  <c r="E19" i="7" s="1"/>
  <c r="D37" i="27"/>
  <c r="J37" i="27" s="1"/>
  <c r="J9" i="9" s="1"/>
  <c r="D40" i="27"/>
  <c r="E49" i="27"/>
  <c r="J49" i="27" s="1"/>
  <c r="Y280" i="26"/>
  <c r="X168" i="26"/>
  <c r="D106" i="27"/>
  <c r="E53" i="27"/>
  <c r="J53" i="27" s="1"/>
  <c r="Y168" i="26"/>
  <c r="Y1120" i="26"/>
  <c r="X56" i="26"/>
  <c r="X728" i="26"/>
  <c r="Y56" i="26"/>
  <c r="X616" i="26"/>
  <c r="X504" i="26"/>
  <c r="Y504" i="26"/>
  <c r="Y896" i="26"/>
  <c r="X392" i="26"/>
  <c r="Y392" i="26"/>
  <c r="X280" i="26"/>
  <c r="Y784" i="26"/>
  <c r="Y1232" i="26"/>
  <c r="D158" i="27"/>
  <c r="D213" i="27" s="1"/>
  <c r="D146" i="27"/>
  <c r="D201" i="27" s="1"/>
  <c r="D97" i="27"/>
  <c r="D260" i="27" s="1"/>
  <c r="D85" i="27"/>
  <c r="D248" i="27" s="1"/>
  <c r="D48" i="27"/>
  <c r="J48" i="27" s="1"/>
  <c r="D36" i="27"/>
  <c r="J36" i="27" s="1"/>
  <c r="J8" i="9" s="1"/>
  <c r="D22" i="27"/>
  <c r="D10" i="27"/>
  <c r="E140" i="27"/>
  <c r="E91" i="27"/>
  <c r="E254" i="27" s="1"/>
  <c r="E42" i="27"/>
  <c r="E28" i="27"/>
  <c r="E16" i="27"/>
  <c r="E4" i="27"/>
  <c r="D157" i="27"/>
  <c r="D145" i="27"/>
  <c r="D200" i="27" s="1"/>
  <c r="D96" i="27"/>
  <c r="D47" i="27"/>
  <c r="D35" i="27"/>
  <c r="J35" i="27" s="1"/>
  <c r="D21" i="27"/>
  <c r="D9" i="27"/>
  <c r="E151" i="27"/>
  <c r="J151" i="27" s="1"/>
  <c r="E102" i="27"/>
  <c r="E265" i="27" s="1"/>
  <c r="E90" i="27"/>
  <c r="E41" i="27"/>
  <c r="E27" i="27"/>
  <c r="E15" i="27"/>
  <c r="E3" i="27"/>
  <c r="D156" i="27"/>
  <c r="D211" i="27" s="1"/>
  <c r="D144" i="27"/>
  <c r="D199" i="27" s="1"/>
  <c r="D107" i="27"/>
  <c r="D95" i="27"/>
  <c r="D46" i="27"/>
  <c r="J46" i="27" s="1"/>
  <c r="D34" i="27"/>
  <c r="J34" i="27" s="1"/>
  <c r="J6" i="9" s="1"/>
  <c r="D20" i="27"/>
  <c r="D8" i="27"/>
  <c r="E150" i="27"/>
  <c r="E205" i="27" s="1"/>
  <c r="E101" i="27"/>
  <c r="E89" i="27"/>
  <c r="E252" i="27" s="1"/>
  <c r="E40" i="27"/>
  <c r="E26" i="27"/>
  <c r="E14" i="27"/>
  <c r="D155" i="27"/>
  <c r="D143" i="27"/>
  <c r="D198" i="27" s="1"/>
  <c r="D94" i="27"/>
  <c r="D45" i="27"/>
  <c r="J45" i="27" s="1"/>
  <c r="D33" i="27"/>
  <c r="D19" i="27"/>
  <c r="D7" i="27"/>
  <c r="E161" i="27"/>
  <c r="E216" i="27" s="1"/>
  <c r="E100" i="27"/>
  <c r="E263" i="27" s="1"/>
  <c r="E88" i="27"/>
  <c r="E25" i="27"/>
  <c r="E13" i="27"/>
  <c r="D154" i="27"/>
  <c r="J154" i="27" s="1"/>
  <c r="D142" i="27"/>
  <c r="D197" i="27" s="1"/>
  <c r="D105" i="27"/>
  <c r="D93" i="27"/>
  <c r="D256" i="27" s="1"/>
  <c r="D44" i="27"/>
  <c r="J44" i="27" s="1"/>
  <c r="D32" i="27"/>
  <c r="D18" i="27"/>
  <c r="D6" i="27"/>
  <c r="E148" i="27"/>
  <c r="E203" i="27" s="1"/>
  <c r="E99" i="27"/>
  <c r="E87" i="27"/>
  <c r="E250" i="27" s="1"/>
  <c r="E50" i="27"/>
  <c r="J50" i="27" s="1"/>
  <c r="E38" i="27"/>
  <c r="J38" i="27" s="1"/>
  <c r="J10" i="9" s="1"/>
  <c r="E12" i="27"/>
  <c r="D153" i="27"/>
  <c r="D208" i="27" s="1"/>
  <c r="D104" i="27"/>
  <c r="D92" i="27"/>
  <c r="D43" i="27"/>
  <c r="J43" i="27" s="1"/>
  <c r="J15" i="9" s="1"/>
  <c r="D31" i="27"/>
  <c r="J31" i="27" s="1"/>
  <c r="J3" i="9" s="1"/>
  <c r="D17" i="27"/>
  <c r="D5" i="27"/>
  <c r="E159" i="27"/>
  <c r="E214" i="27" s="1"/>
  <c r="E147" i="27"/>
  <c r="E202" i="27" s="1"/>
  <c r="E98" i="27"/>
  <c r="E261" i="27" s="1"/>
  <c r="E86" i="27"/>
  <c r="E23" i="27"/>
  <c r="E11" i="27"/>
  <c r="D152" i="27"/>
  <c r="D207" i="27" s="1"/>
  <c r="D140" i="27"/>
  <c r="D195" i="27" s="1"/>
  <c r="D103" i="27"/>
  <c r="D91" i="27"/>
  <c r="D42" i="27"/>
  <c r="D28" i="27"/>
  <c r="D4" i="27"/>
  <c r="E146" i="27"/>
  <c r="E201" i="27" s="1"/>
  <c r="E97" i="27"/>
  <c r="E85" i="27"/>
  <c r="E248" i="27" s="1"/>
  <c r="E22" i="27"/>
  <c r="E10" i="27"/>
  <c r="D90" i="27"/>
  <c r="D41" i="27"/>
  <c r="D15" i="27"/>
  <c r="E157" i="27"/>
  <c r="E212" i="27" s="1"/>
  <c r="E47" i="27"/>
  <c r="E21" i="27"/>
  <c r="E9" i="27"/>
  <c r="D150" i="27"/>
  <c r="D101" i="27"/>
  <c r="D89" i="27"/>
  <c r="D26" i="27"/>
  <c r="D14" i="27"/>
  <c r="E144" i="27"/>
  <c r="E199" i="27" s="1"/>
  <c r="E8" i="27"/>
  <c r="D161" i="27"/>
  <c r="D216" i="27" s="1"/>
  <c r="D149" i="27"/>
  <c r="D204" i="27" s="1"/>
  <c r="E155" i="27"/>
  <c r="E33" i="27"/>
  <c r="E19" i="27"/>
  <c r="D160" i="27"/>
  <c r="J160" i="27" s="1"/>
  <c r="D148" i="27"/>
  <c r="D203" i="27" s="1"/>
  <c r="E142" i="27"/>
  <c r="E197" i="27" s="1"/>
  <c r="E32" i="27"/>
  <c r="E18" i="27"/>
  <c r="E6" i="27"/>
  <c r="D159" i="27"/>
  <c r="D214" i="27" s="1"/>
  <c r="E153" i="27"/>
  <c r="E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L20" i="9"/>
  <c r="U20" i="9" s="1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E89" i="23"/>
  <c r="E252" i="23" s="1"/>
  <c r="E49" i="23"/>
  <c r="E47" i="23"/>
  <c r="D96" i="23"/>
  <c r="D141" i="23"/>
  <c r="D250" i="23" s="1"/>
  <c r="D47" i="23"/>
  <c r="D18" i="23"/>
  <c r="E103" i="23"/>
  <c r="E42" i="23"/>
  <c r="D94" i="23"/>
  <c r="D45" i="23"/>
  <c r="D17" i="23"/>
  <c r="E141" i="23"/>
  <c r="E16" i="23"/>
  <c r="D157" i="23"/>
  <c r="D21" i="23"/>
  <c r="D43" i="23"/>
  <c r="E161" i="23"/>
  <c r="E216" i="23" s="1"/>
  <c r="E15" i="23"/>
  <c r="D35" i="23"/>
  <c r="E87" i="23"/>
  <c r="D146" i="23"/>
  <c r="D201" i="23" s="1"/>
  <c r="D98" i="23"/>
  <c r="E25" i="23"/>
  <c r="E150" i="23"/>
  <c r="E205" i="23" s="1"/>
  <c r="D143" i="23"/>
  <c r="J143" i="23" s="1"/>
  <c r="I59" i="9" s="1"/>
  <c r="D11" i="23"/>
  <c r="E40" i="23"/>
  <c r="D52" i="23"/>
  <c r="D86" i="23"/>
  <c r="D37" i="23"/>
  <c r="J37" i="23" s="1"/>
  <c r="I9" i="9" s="1"/>
  <c r="D10" i="23"/>
  <c r="D158" i="23"/>
  <c r="D213" i="23" s="1"/>
  <c r="D9" i="23"/>
  <c r="D156" i="23"/>
  <c r="D107" i="23"/>
  <c r="D46" i="23"/>
  <c r="D154" i="23"/>
  <c r="D209" i="23" s="1"/>
  <c r="D93" i="23"/>
  <c r="D6" i="23"/>
  <c r="E98" i="23"/>
  <c r="D152" i="23"/>
  <c r="D207" i="23" s="1"/>
  <c r="D140" i="23"/>
  <c r="D195" i="23" s="1"/>
  <c r="D91" i="23"/>
  <c r="D42" i="23"/>
  <c r="E158" i="23"/>
  <c r="D102" i="23"/>
  <c r="D90" i="23"/>
  <c r="E145" i="23"/>
  <c r="E200" i="23" s="1"/>
  <c r="E35" i="23"/>
  <c r="E21" i="23"/>
  <c r="E9" i="23"/>
  <c r="D150" i="23"/>
  <c r="D205" i="23" s="1"/>
  <c r="D26" i="23"/>
  <c r="D14" i="23"/>
  <c r="E156" i="23"/>
  <c r="E211" i="23" s="1"/>
  <c r="E144" i="23"/>
  <c r="E199" i="23" s="1"/>
  <c r="E46" i="23"/>
  <c r="E34" i="23"/>
  <c r="E20" i="23"/>
  <c r="E8" i="23"/>
  <c r="E102" i="23"/>
  <c r="E39" i="23"/>
  <c r="D105" i="23"/>
  <c r="D32" i="23"/>
  <c r="J32" i="23" s="1"/>
  <c r="I4" i="9" s="1"/>
  <c r="E24" i="23"/>
  <c r="E86" i="23"/>
  <c r="E249" i="23" s="1"/>
  <c r="D144" i="23"/>
  <c r="D199" i="23" s="1"/>
  <c r="D34" i="23"/>
  <c r="D20" i="23"/>
  <c r="E14" i="23"/>
  <c r="D19" i="23"/>
  <c r="D142" i="23"/>
  <c r="D153" i="23"/>
  <c r="D262" i="23" s="1"/>
  <c r="E10" i="23"/>
  <c r="D161" i="23"/>
  <c r="D216" i="23" s="1"/>
  <c r="D149" i="23"/>
  <c r="E33" i="23"/>
  <c r="E19" i="23"/>
  <c r="D148" i="23"/>
  <c r="E142" i="23"/>
  <c r="E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58" i="27"/>
  <c r="E269" i="27"/>
  <c r="E220" i="27"/>
  <c r="E196" i="27"/>
  <c r="E219" i="27"/>
  <c r="E207" i="27"/>
  <c r="D222" i="27"/>
  <c r="D221" i="27"/>
  <c r="D217" i="27"/>
  <c r="J52" i="27"/>
  <c r="D273" i="27"/>
  <c r="D274" i="27"/>
  <c r="D250" i="27"/>
  <c r="D202" i="27"/>
  <c r="J162" i="27"/>
  <c r="D271" i="27"/>
  <c r="K54" i="27"/>
  <c r="J183" i="9" s="1"/>
  <c r="J164" i="27"/>
  <c r="K55" i="27"/>
  <c r="J184" i="9" s="1"/>
  <c r="K58" i="27"/>
  <c r="J187" i="9" s="1"/>
  <c r="J39" i="27"/>
  <c r="J11" i="9" s="1"/>
  <c r="J51" i="27"/>
  <c r="K57" i="27"/>
  <c r="J186" i="9" s="1"/>
  <c r="J163" i="27"/>
  <c r="K59" i="27"/>
  <c r="J188" i="9" s="1"/>
  <c r="J139" i="27"/>
  <c r="J167" i="27"/>
  <c r="K56" i="27"/>
  <c r="J185" i="9" s="1"/>
  <c r="J141" i="27"/>
  <c r="J165" i="27"/>
  <c r="J166" i="27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0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J164" i="23"/>
  <c r="I80" i="9" s="1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J166" i="23"/>
  <c r="I82" i="9" s="1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J44" i="23"/>
  <c r="I16" i="9" s="1"/>
  <c r="J164" i="19"/>
  <c r="E276" i="19"/>
  <c r="J139" i="23"/>
  <c r="I55" i="9" s="1"/>
  <c r="J163" i="23"/>
  <c r="I79" i="9" s="1"/>
  <c r="J50" i="23"/>
  <c r="I22" i="9" s="1"/>
  <c r="F250" i="19"/>
  <c r="J165" i="23"/>
  <c r="I81" i="9" s="1"/>
  <c r="J160" i="23"/>
  <c r="I76" i="9" s="1"/>
  <c r="J151" i="23"/>
  <c r="I67" i="9" s="1"/>
  <c r="J167" i="23"/>
  <c r="I83" i="9" s="1"/>
  <c r="J53" i="23"/>
  <c r="I25" i="9" s="1"/>
  <c r="H261" i="19"/>
  <c r="H263" i="19"/>
  <c r="H255" i="19"/>
  <c r="H267" i="19"/>
  <c r="G276" i="19"/>
  <c r="G250" i="19"/>
  <c r="F276" i="19"/>
  <c r="E254" i="19"/>
  <c r="G196" i="19"/>
  <c r="D276" i="19"/>
  <c r="E253" i="19"/>
  <c r="D259" i="19"/>
  <c r="D257" i="19"/>
  <c r="H276" i="19"/>
  <c r="F252" i="19"/>
  <c r="J166" i="19"/>
  <c r="D254" i="19"/>
  <c r="D250" i="19"/>
  <c r="F275" i="19"/>
  <c r="G267" i="19"/>
  <c r="G263" i="19"/>
  <c r="G261" i="19"/>
  <c r="H207" i="19"/>
  <c r="D271" i="19"/>
  <c r="D269" i="19"/>
  <c r="D267" i="19"/>
  <c r="E275" i="19"/>
  <c r="F271" i="19"/>
  <c r="F267" i="19"/>
  <c r="F263" i="19"/>
  <c r="F257" i="19"/>
  <c r="G207" i="19"/>
  <c r="G252" i="19"/>
  <c r="E271" i="19"/>
  <c r="E269" i="19"/>
  <c r="E267" i="19"/>
  <c r="E257" i="19"/>
  <c r="E255" i="19"/>
  <c r="F217" i="19"/>
  <c r="E200" i="19"/>
  <c r="D217" i="19"/>
  <c r="J145" i="19"/>
  <c r="J200" i="19" s="1"/>
  <c r="E199" i="19"/>
  <c r="G274" i="19"/>
  <c r="F274" i="19"/>
  <c r="H254" i="19"/>
  <c r="D200" i="19"/>
  <c r="F258" i="19"/>
  <c r="G209" i="19"/>
  <c r="E264" i="19"/>
  <c r="E258" i="19"/>
  <c r="F209" i="19"/>
  <c r="F254" i="19"/>
  <c r="H274" i="19"/>
  <c r="J43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J151" i="19"/>
  <c r="J206" i="19" s="1"/>
  <c r="F272" i="19"/>
  <c r="F270" i="19"/>
  <c r="F268" i="19"/>
  <c r="F266" i="19"/>
  <c r="F264" i="19"/>
  <c r="F262" i="19"/>
  <c r="F260" i="19"/>
  <c r="F256" i="19"/>
  <c r="D196" i="19"/>
  <c r="E274" i="19"/>
  <c r="E272" i="19"/>
  <c r="E270" i="19"/>
  <c r="E268" i="19"/>
  <c r="E266" i="19"/>
  <c r="E262" i="19"/>
  <c r="E260" i="19"/>
  <c r="E256" i="19"/>
  <c r="E252" i="19"/>
  <c r="J32" i="19"/>
  <c r="D222" i="19"/>
  <c r="E217" i="19"/>
  <c r="H213" i="19"/>
  <c r="H209" i="19"/>
  <c r="F203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F206" i="19"/>
  <c r="H265" i="19"/>
  <c r="H259" i="19"/>
  <c r="H257" i="19"/>
  <c r="J144" i="19"/>
  <c r="J199" i="19" s="1"/>
  <c r="G271" i="19"/>
  <c r="J140" i="19"/>
  <c r="J195" i="19" s="1"/>
  <c r="F22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E221" i="19"/>
  <c r="H201" i="19"/>
  <c r="E273" i="19"/>
  <c r="E265" i="19"/>
  <c r="E263" i="19"/>
  <c r="E261" i="19"/>
  <c r="E259" i="19"/>
  <c r="E251" i="19"/>
  <c r="E249" i="19"/>
  <c r="H258" i="19"/>
  <c r="J44" i="19"/>
  <c r="H269" i="19"/>
  <c r="G273" i="19"/>
  <c r="G257" i="19"/>
  <c r="J163" i="19"/>
  <c r="D205" i="19"/>
  <c r="D275" i="19"/>
  <c r="D273" i="19"/>
  <c r="D265" i="19"/>
  <c r="D263" i="19"/>
  <c r="D261" i="19"/>
  <c r="D255" i="19"/>
  <c r="D253" i="19"/>
  <c r="D251" i="19"/>
  <c r="D249" i="19"/>
  <c r="J157" i="19"/>
  <c r="J52" i="19"/>
  <c r="J146" i="19"/>
  <c r="J201" i="19" s="1"/>
  <c r="J161" i="19"/>
  <c r="J150" i="19"/>
  <c r="J205" i="19" s="1"/>
  <c r="J148" i="19"/>
  <c r="J203" i="19" s="1"/>
  <c r="D220" i="19"/>
  <c r="E201" i="19"/>
  <c r="J142" i="19"/>
  <c r="J197" i="19" s="1"/>
  <c r="J159" i="19"/>
  <c r="J40" i="19"/>
  <c r="J156" i="19"/>
  <c r="J36" i="19"/>
  <c r="J51" i="19"/>
  <c r="J152" i="19"/>
  <c r="J147" i="19"/>
  <c r="J202" i="19" s="1"/>
  <c r="D214" i="19"/>
  <c r="D202" i="19"/>
  <c r="J42" i="19"/>
  <c r="J39" i="19"/>
  <c r="J158" i="19"/>
  <c r="J155" i="19"/>
  <c r="J153" i="19"/>
  <c r="J149" i="19"/>
  <c r="J204" i="19" s="1"/>
  <c r="J160" i="19"/>
  <c r="J154" i="19"/>
  <c r="J143" i="19"/>
  <c r="J198" i="19" s="1"/>
  <c r="J141" i="19"/>
  <c r="J196" i="19" s="1"/>
  <c r="J47" i="19"/>
  <c r="J48" i="19"/>
  <c r="J35" i="19"/>
  <c r="H265" i="13"/>
  <c r="J53" i="19"/>
  <c r="J45" i="19"/>
  <c r="J49" i="19"/>
  <c r="J46" i="19"/>
  <c r="J34" i="19"/>
  <c r="K34" i="19" s="1"/>
  <c r="J50" i="19"/>
  <c r="J41" i="19"/>
  <c r="J37" i="19"/>
  <c r="J33" i="19"/>
  <c r="J38" i="19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E213" i="6"/>
  <c r="D265" i="6"/>
  <c r="H220" i="6"/>
  <c r="H274" i="6"/>
  <c r="G260" i="6"/>
  <c r="D219" i="6"/>
  <c r="J164" i="6"/>
  <c r="D253" i="6"/>
  <c r="G222" i="6"/>
  <c r="G276" i="6"/>
  <c r="D221" i="6"/>
  <c r="J16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D212" i="6"/>
  <c r="E250" i="6"/>
  <c r="H211" i="6"/>
  <c r="D206" i="6"/>
  <c r="D274" i="6"/>
  <c r="D272" i="6"/>
  <c r="D270" i="6"/>
  <c r="D268" i="6"/>
  <c r="D264" i="6"/>
  <c r="D262" i="6"/>
  <c r="D258" i="6"/>
  <c r="D254" i="6"/>
  <c r="D250" i="6"/>
  <c r="J32" i="6"/>
  <c r="K32" i="6" s="1"/>
  <c r="E198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F203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22" i="6"/>
  <c r="D275" i="6"/>
  <c r="D273" i="6"/>
  <c r="D271" i="6"/>
  <c r="D269" i="6"/>
  <c r="D267" i="6"/>
  <c r="D263" i="6"/>
  <c r="D259" i="6"/>
  <c r="D257" i="6"/>
  <c r="D255" i="6"/>
  <c r="D251" i="6"/>
  <c r="D249" i="6"/>
  <c r="J157" i="6"/>
  <c r="J151" i="6"/>
  <c r="J206" i="6" s="1"/>
  <c r="D220" i="6"/>
  <c r="E206" i="6"/>
  <c r="E272" i="6"/>
  <c r="E270" i="6"/>
  <c r="E268" i="6"/>
  <c r="E266" i="6"/>
  <c r="E264" i="6"/>
  <c r="E262" i="6"/>
  <c r="E258" i="6"/>
  <c r="E256" i="6"/>
  <c r="E254" i="6"/>
  <c r="D252" i="6"/>
  <c r="H251" i="6"/>
  <c r="D217" i="6"/>
  <c r="G209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09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J142" i="6"/>
  <c r="J197" i="6" s="1"/>
  <c r="J140" i="6"/>
  <c r="J195" i="6" s="1"/>
  <c r="J144" i="6"/>
  <c r="J199" i="6" s="1"/>
  <c r="J51" i="6"/>
  <c r="J159" i="6"/>
  <c r="J149" i="6"/>
  <c r="J204" i="6" s="1"/>
  <c r="J156" i="6"/>
  <c r="D218" i="6"/>
  <c r="D211" i="6"/>
  <c r="D255" i="13"/>
  <c r="J152" i="6"/>
  <c r="D199" i="6"/>
  <c r="J147" i="6"/>
  <c r="J202" i="6" s="1"/>
  <c r="J145" i="6"/>
  <c r="J200" i="6" s="1"/>
  <c r="D202" i="6"/>
  <c r="J161" i="6"/>
  <c r="D207" i="6"/>
  <c r="J154" i="6"/>
  <c r="J36" i="6"/>
  <c r="K36" i="6" s="1"/>
  <c r="J148" i="6"/>
  <c r="J203" i="6" s="1"/>
  <c r="J155" i="6"/>
  <c r="J141" i="6"/>
  <c r="J196" i="6" s="1"/>
  <c r="J160" i="6"/>
  <c r="J143" i="6"/>
  <c r="J198" i="6" s="1"/>
  <c r="J150" i="6"/>
  <c r="J205" i="6" s="1"/>
  <c r="J146" i="6"/>
  <c r="J201" i="6" s="1"/>
  <c r="J153" i="6"/>
  <c r="J158" i="6"/>
  <c r="J52" i="6"/>
  <c r="J43" i="6"/>
  <c r="K43" i="6" s="1"/>
  <c r="J39" i="6"/>
  <c r="K39" i="6" s="1"/>
  <c r="J44" i="6"/>
  <c r="E255" i="13"/>
  <c r="J35" i="6"/>
  <c r="K35" i="6" s="1"/>
  <c r="G275" i="13"/>
  <c r="E258" i="13"/>
  <c r="H253" i="13"/>
  <c r="J42" i="6"/>
  <c r="K42" i="6" s="1"/>
  <c r="J40" i="6"/>
  <c r="K40" i="6" s="1"/>
  <c r="J47" i="6"/>
  <c r="J48" i="6"/>
  <c r="J53" i="6"/>
  <c r="J50" i="6"/>
  <c r="J45" i="6"/>
  <c r="H259" i="13"/>
  <c r="H261" i="13"/>
  <c r="E259" i="13"/>
  <c r="J49" i="6"/>
  <c r="J34" i="6"/>
  <c r="K34" i="6" s="1"/>
  <c r="H267" i="13"/>
  <c r="H249" i="13"/>
  <c r="H271" i="13"/>
  <c r="H262" i="13"/>
  <c r="H256" i="13"/>
  <c r="J37" i="6"/>
  <c r="K37" i="6" s="1"/>
  <c r="J33" i="6"/>
  <c r="K33" i="6" s="1"/>
  <c r="J38" i="6"/>
  <c r="K38" i="6" s="1"/>
  <c r="H263" i="13"/>
  <c r="J41" i="6"/>
  <c r="K41" i="6" s="1"/>
  <c r="H273" i="13"/>
  <c r="H255" i="13"/>
  <c r="J46" i="6"/>
  <c r="H257" i="13"/>
  <c r="G256" i="13"/>
  <c r="D264" i="13"/>
  <c r="D260" i="13"/>
  <c r="D258" i="13"/>
  <c r="H269" i="13"/>
  <c r="H251" i="13"/>
  <c r="G259" i="13"/>
  <c r="G257" i="13"/>
  <c r="G255" i="13"/>
  <c r="H275" i="13"/>
  <c r="F257" i="13"/>
  <c r="F255" i="13"/>
  <c r="G253" i="13"/>
  <c r="E257" i="13"/>
  <c r="G251" i="13"/>
  <c r="G258" i="13"/>
  <c r="F266" i="13"/>
  <c r="F262" i="13"/>
  <c r="F258" i="13"/>
  <c r="F256" i="13"/>
  <c r="G265" i="13"/>
  <c r="G269" i="13"/>
  <c r="E256" i="13"/>
  <c r="E250" i="13"/>
  <c r="F259" i="13"/>
  <c r="F275" i="13"/>
  <c r="D256" i="13"/>
  <c r="D250" i="13"/>
  <c r="D248" i="13"/>
  <c r="G273" i="13"/>
  <c r="G267" i="13"/>
  <c r="G261" i="13"/>
  <c r="G249" i="13"/>
  <c r="H258" i="13"/>
  <c r="G263" i="13"/>
  <c r="G271" i="13"/>
  <c r="F249" i="13"/>
  <c r="E251" i="13"/>
  <c r="D249" i="13"/>
  <c r="H248" i="13"/>
  <c r="G272" i="13"/>
  <c r="G270" i="13"/>
  <c r="G268" i="13"/>
  <c r="G266" i="13"/>
  <c r="G264" i="13"/>
  <c r="G262" i="13"/>
  <c r="G260" i="13"/>
  <c r="G254" i="13"/>
  <c r="G252" i="13"/>
  <c r="F248" i="13"/>
  <c r="E274" i="13"/>
  <c r="E272" i="13"/>
  <c r="E270" i="13"/>
  <c r="E268" i="13"/>
  <c r="E266" i="13"/>
  <c r="E264" i="13"/>
  <c r="E262" i="13"/>
  <c r="E260" i="13"/>
  <c r="E254" i="13"/>
  <c r="E252" i="13"/>
  <c r="E248" i="13"/>
  <c r="F251" i="13"/>
  <c r="E275" i="13"/>
  <c r="E273" i="13"/>
  <c r="E271" i="13"/>
  <c r="E269" i="13"/>
  <c r="E267" i="13"/>
  <c r="E265" i="13"/>
  <c r="E263" i="13"/>
  <c r="E261" i="13"/>
  <c r="E253" i="13"/>
  <c r="D251" i="13"/>
  <c r="H274" i="13"/>
  <c r="H272" i="13"/>
  <c r="H270" i="13"/>
  <c r="H268" i="13"/>
  <c r="H266" i="13"/>
  <c r="H264" i="13"/>
  <c r="H260" i="13"/>
  <c r="H254" i="13"/>
  <c r="H250" i="13"/>
  <c r="G248" i="13"/>
  <c r="F250" i="13"/>
  <c r="D274" i="13"/>
  <c r="D272" i="13"/>
  <c r="D270" i="13"/>
  <c r="D268" i="13"/>
  <c r="D266" i="13"/>
  <c r="D262" i="13"/>
  <c r="D254" i="13"/>
  <c r="D252" i="13"/>
  <c r="F273" i="13"/>
  <c r="F271" i="13"/>
  <c r="F269" i="13"/>
  <c r="F267" i="13"/>
  <c r="F265" i="13"/>
  <c r="F263" i="13"/>
  <c r="F261" i="13"/>
  <c r="F253" i="13"/>
  <c r="E249" i="13"/>
  <c r="D275" i="13"/>
  <c r="D273" i="13"/>
  <c r="D271" i="13"/>
  <c r="D269" i="13"/>
  <c r="D267" i="13"/>
  <c r="D265" i="13"/>
  <c r="D263" i="13"/>
  <c r="D261" i="13"/>
  <c r="D259" i="13"/>
  <c r="D257" i="13"/>
  <c r="D253" i="13"/>
  <c r="H252" i="13"/>
  <c r="G274" i="13"/>
  <c r="G250" i="13"/>
  <c r="F274" i="13"/>
  <c r="F272" i="13"/>
  <c r="F270" i="13"/>
  <c r="F268" i="13"/>
  <c r="F264" i="13"/>
  <c r="F260" i="13"/>
  <c r="F254" i="13"/>
  <c r="F252" i="13"/>
  <c r="G260" i="16"/>
  <c r="D251" i="16"/>
  <c r="G250" i="16"/>
  <c r="H249" i="16"/>
  <c r="F278" i="12"/>
  <c r="H251" i="16"/>
  <c r="G251" i="16"/>
  <c r="F251" i="16"/>
  <c r="F274" i="16"/>
  <c r="F272" i="16"/>
  <c r="F270" i="16"/>
  <c r="H195" i="16"/>
  <c r="H197" i="16"/>
  <c r="G197" i="16"/>
  <c r="F197" i="16"/>
  <c r="G252" i="16"/>
  <c r="H248" i="16"/>
  <c r="F252" i="16"/>
  <c r="G248" i="16"/>
  <c r="G249" i="16"/>
  <c r="G196" i="16"/>
  <c r="F249" i="16"/>
  <c r="D199" i="16"/>
  <c r="H250" i="16"/>
  <c r="F248" i="16"/>
  <c r="H252" i="16"/>
  <c r="F250" i="16"/>
  <c r="F263" i="16"/>
  <c r="G274" i="16"/>
  <c r="G272" i="16"/>
  <c r="G270" i="16"/>
  <c r="G268" i="16"/>
  <c r="E272" i="16"/>
  <c r="G206" i="16"/>
  <c r="D218" i="16"/>
  <c r="H265" i="16"/>
  <c r="H261" i="16"/>
  <c r="G265" i="16"/>
  <c r="H262" i="16"/>
  <c r="F275" i="16"/>
  <c r="F267" i="16"/>
  <c r="F265" i="16"/>
  <c r="G262" i="16"/>
  <c r="H274" i="16"/>
  <c r="H272" i="16"/>
  <c r="H270" i="16"/>
  <c r="D217" i="16"/>
  <c r="H206" i="16"/>
  <c r="H264" i="16"/>
  <c r="G220" i="16"/>
  <c r="G264" i="16"/>
  <c r="E262" i="16"/>
  <c r="F262" i="16"/>
  <c r="H220" i="16"/>
  <c r="E218" i="16"/>
  <c r="F264" i="16"/>
  <c r="H218" i="16"/>
  <c r="E270" i="16"/>
  <c r="F268" i="16"/>
  <c r="G218" i="16"/>
  <c r="F218" i="16"/>
  <c r="H275" i="16"/>
  <c r="G275" i="16"/>
  <c r="G273" i="16"/>
  <c r="F273" i="16"/>
  <c r="H267" i="16"/>
  <c r="F206" i="16"/>
  <c r="G269" i="16"/>
  <c r="G267" i="16"/>
  <c r="H263" i="16"/>
  <c r="H209" i="16"/>
  <c r="F269" i="16"/>
  <c r="G263" i="16"/>
  <c r="F220" i="16"/>
  <c r="G214" i="16"/>
  <c r="F209" i="16"/>
  <c r="D274" i="16"/>
  <c r="H268" i="16"/>
  <c r="D220" i="16"/>
  <c r="G216" i="16"/>
  <c r="H273" i="16"/>
  <c r="D272" i="16"/>
  <c r="H216" i="16"/>
  <c r="H221" i="16"/>
  <c r="F216" i="16"/>
  <c r="H213" i="16"/>
  <c r="G221" i="16"/>
  <c r="E216" i="16"/>
  <c r="G266" i="16"/>
  <c r="H266" i="16"/>
  <c r="G219" i="16"/>
  <c r="F214" i="16"/>
  <c r="G207" i="16"/>
  <c r="H271" i="16"/>
  <c r="H269" i="16"/>
  <c r="F266" i="16"/>
  <c r="F219" i="16"/>
  <c r="F207" i="16"/>
  <c r="G271" i="16"/>
  <c r="E219" i="16"/>
  <c r="F271" i="16"/>
  <c r="G278" i="12"/>
  <c r="D272" i="12"/>
  <c r="F275" i="12"/>
  <c r="G270" i="12"/>
  <c r="F270" i="12"/>
  <c r="H275" i="12"/>
  <c r="G275" i="12"/>
  <c r="E275" i="12"/>
  <c r="F271" i="12"/>
  <c r="E272" i="12"/>
  <c r="H278" i="12"/>
  <c r="H272" i="12"/>
  <c r="G276" i="12"/>
  <c r="F272" i="12"/>
  <c r="E278" i="12"/>
  <c r="D278" i="12"/>
  <c r="D274" i="12"/>
  <c r="H277" i="12"/>
  <c r="H273" i="12"/>
  <c r="H271" i="12"/>
  <c r="H269" i="12"/>
  <c r="H274" i="12"/>
  <c r="F274" i="12"/>
  <c r="E276" i="12"/>
  <c r="D276" i="12"/>
  <c r="D270" i="12"/>
  <c r="G277" i="12"/>
  <c r="G273" i="12"/>
  <c r="G271" i="12"/>
  <c r="G269" i="12"/>
  <c r="H270" i="12"/>
  <c r="G272" i="12"/>
  <c r="E274" i="12"/>
  <c r="F277" i="12"/>
  <c r="F273" i="12"/>
  <c r="F269" i="12"/>
  <c r="E277" i="12"/>
  <c r="E273" i="12"/>
  <c r="E271" i="12"/>
  <c r="E269" i="12"/>
  <c r="D277" i="12"/>
  <c r="D275" i="12"/>
  <c r="D273" i="12"/>
  <c r="D271" i="12"/>
  <c r="D269" i="12"/>
  <c r="H276" i="12"/>
  <c r="G274" i="12"/>
  <c r="F276" i="12"/>
  <c r="E217" i="16" l="1"/>
  <c r="J162" i="16"/>
  <c r="E79" i="9" s="1"/>
  <c r="E212" i="16"/>
  <c r="J157" i="16"/>
  <c r="J212" i="16" s="1"/>
  <c r="E126" i="9" s="1"/>
  <c r="D215" i="16"/>
  <c r="J160" i="16"/>
  <c r="J215" i="16" s="1"/>
  <c r="E129" i="9" s="1"/>
  <c r="D221" i="16"/>
  <c r="J166" i="16"/>
  <c r="E83" i="9" s="1"/>
  <c r="E210" i="16"/>
  <c r="J155" i="16"/>
  <c r="J210" i="16" s="1"/>
  <c r="E124" i="9" s="1"/>
  <c r="J46" i="16"/>
  <c r="E18" i="9" s="1"/>
  <c r="W18" i="9" s="1"/>
  <c r="J53" i="16"/>
  <c r="K53" i="16" s="1"/>
  <c r="J56" i="16"/>
  <c r="E28" i="9" s="1"/>
  <c r="W28" i="9" s="1"/>
  <c r="J59" i="16"/>
  <c r="E31" i="9" s="1"/>
  <c r="W31" i="9" s="1"/>
  <c r="D259" i="27"/>
  <c r="K59" i="23"/>
  <c r="I188" i="9" s="1"/>
  <c r="R3" i="9"/>
  <c r="R9" i="9"/>
  <c r="R25" i="9"/>
  <c r="R31" i="9"/>
  <c r="R37" i="9"/>
  <c r="R22" i="9"/>
  <c r="R28" i="9"/>
  <c r="R34" i="9"/>
  <c r="R40" i="9"/>
  <c r="R35" i="9"/>
  <c r="R16" i="9"/>
  <c r="R38" i="9"/>
  <c r="R4" i="9"/>
  <c r="R30" i="9"/>
  <c r="R33" i="9"/>
  <c r="R27" i="9"/>
  <c r="R20" i="9"/>
  <c r="R43" i="9"/>
  <c r="R48" i="9"/>
  <c r="R51" i="9"/>
  <c r="R47" i="9"/>
  <c r="R45" i="9"/>
  <c r="R42" i="9"/>
  <c r="R50" i="9"/>
  <c r="R41" i="9"/>
  <c r="R46" i="9"/>
  <c r="R49" i="9"/>
  <c r="R44" i="9"/>
  <c r="R52" i="9"/>
  <c r="K57" i="23"/>
  <c r="I186" i="9" s="1"/>
  <c r="J217" i="23"/>
  <c r="I130" i="9" s="1"/>
  <c r="K54" i="23"/>
  <c r="I183" i="9" s="1"/>
  <c r="K56" i="19"/>
  <c r="H185" i="9" s="1"/>
  <c r="K55" i="23"/>
  <c r="I184" i="9" s="1"/>
  <c r="K58" i="23"/>
  <c r="I187" i="9" s="1"/>
  <c r="K54" i="19"/>
  <c r="H183" i="9" s="1"/>
  <c r="K56" i="23"/>
  <c r="I185" i="9" s="1"/>
  <c r="K58" i="19"/>
  <c r="H187" i="9" s="1"/>
  <c r="H81" i="9"/>
  <c r="K38" i="19"/>
  <c r="H10" i="9"/>
  <c r="K37" i="19"/>
  <c r="H9" i="9"/>
  <c r="K41" i="19"/>
  <c r="H13" i="9"/>
  <c r="K36" i="19"/>
  <c r="H8" i="9"/>
  <c r="K35" i="19"/>
  <c r="H7" i="9"/>
  <c r="K39" i="19"/>
  <c r="H11" i="9"/>
  <c r="K42" i="19"/>
  <c r="H14" i="9"/>
  <c r="K43" i="19"/>
  <c r="H15" i="9"/>
  <c r="K40" i="19"/>
  <c r="H12" i="9"/>
  <c r="K32" i="19"/>
  <c r="H4" i="9"/>
  <c r="K57" i="19"/>
  <c r="L57" i="19" s="1"/>
  <c r="H275" i="9" s="1"/>
  <c r="K33" i="19"/>
  <c r="H5" i="9"/>
  <c r="K59" i="19"/>
  <c r="H188" i="9" s="1"/>
  <c r="K55" i="19"/>
  <c r="H184" i="9" s="1"/>
  <c r="H78" i="9"/>
  <c r="J222" i="19"/>
  <c r="H135" i="9" s="1"/>
  <c r="K56" i="13"/>
  <c r="F185" i="9" s="1"/>
  <c r="F81" i="9"/>
  <c r="F83" i="9"/>
  <c r="K59" i="13"/>
  <c r="L59" i="13" s="1"/>
  <c r="F277" i="9" s="1"/>
  <c r="F79" i="9"/>
  <c r="K55" i="13"/>
  <c r="F184" i="9" s="1"/>
  <c r="K57" i="13"/>
  <c r="L57" i="13" s="1"/>
  <c r="F275" i="9" s="1"/>
  <c r="K54" i="13"/>
  <c r="F183" i="9" s="1"/>
  <c r="F78" i="9"/>
  <c r="K58" i="13"/>
  <c r="F187" i="9" s="1"/>
  <c r="K58" i="12"/>
  <c r="D187" i="9" s="1"/>
  <c r="K57" i="12"/>
  <c r="D186" i="9" s="1"/>
  <c r="G79" i="9"/>
  <c r="D81" i="9"/>
  <c r="K59" i="12"/>
  <c r="D188" i="9" s="1"/>
  <c r="D82" i="9"/>
  <c r="D83" i="9"/>
  <c r="K58" i="6"/>
  <c r="G187" i="9" s="1"/>
  <c r="D79" i="9"/>
  <c r="K54" i="6"/>
  <c r="L54" i="6" s="1"/>
  <c r="G272" i="9" s="1"/>
  <c r="K59" i="6"/>
  <c r="L59" i="6" s="1"/>
  <c r="G277" i="9" s="1"/>
  <c r="K56" i="6"/>
  <c r="G185" i="9" s="1"/>
  <c r="D78" i="9"/>
  <c r="K57" i="6"/>
  <c r="L57" i="6" s="1"/>
  <c r="G275" i="9" s="1"/>
  <c r="G83" i="9"/>
  <c r="K55" i="6"/>
  <c r="L55" i="6" s="1"/>
  <c r="G273" i="9" s="1"/>
  <c r="K55" i="12"/>
  <c r="D184" i="9" s="1"/>
  <c r="G78" i="9"/>
  <c r="K54" i="12"/>
  <c r="D183" i="9" s="1"/>
  <c r="G81" i="9"/>
  <c r="D80" i="9"/>
  <c r="K56" i="12"/>
  <c r="D185" i="9" s="1"/>
  <c r="E80" i="9"/>
  <c r="D206" i="16"/>
  <c r="D250" i="16"/>
  <c r="E206" i="27"/>
  <c r="J40" i="23"/>
  <c r="E70" i="9"/>
  <c r="D273" i="16"/>
  <c r="E263" i="16"/>
  <c r="E75" i="9"/>
  <c r="K57" i="16"/>
  <c r="E186" i="9" s="1"/>
  <c r="J211" i="16"/>
  <c r="E125" i="9" s="1"/>
  <c r="K55" i="16"/>
  <c r="E184" i="9" s="1"/>
  <c r="K54" i="16"/>
  <c r="E183" i="9" s="1"/>
  <c r="D248" i="16"/>
  <c r="E250" i="16"/>
  <c r="E269" i="16"/>
  <c r="D266" i="16"/>
  <c r="D264" i="16"/>
  <c r="D275" i="16"/>
  <c r="D269" i="16"/>
  <c r="K58" i="16"/>
  <c r="E187" i="9" s="1"/>
  <c r="E271" i="16"/>
  <c r="D265" i="16"/>
  <c r="E265" i="16"/>
  <c r="E253" i="27"/>
  <c r="D208" i="16"/>
  <c r="E267" i="16"/>
  <c r="E252" i="16"/>
  <c r="E275" i="16"/>
  <c r="E207" i="16"/>
  <c r="E266" i="16"/>
  <c r="J220" i="16"/>
  <c r="E134" i="9" s="1"/>
  <c r="E82" i="9"/>
  <c r="E76" i="9"/>
  <c r="D263" i="16"/>
  <c r="E213" i="16"/>
  <c r="E211" i="16"/>
  <c r="E274" i="16"/>
  <c r="E249" i="16"/>
  <c r="E71" i="9"/>
  <c r="D252" i="16"/>
  <c r="E209" i="16"/>
  <c r="E221" i="16"/>
  <c r="D261" i="16"/>
  <c r="D267" i="16"/>
  <c r="D268" i="16"/>
  <c r="J207" i="16"/>
  <c r="E121" i="9" s="1"/>
  <c r="J216" i="16"/>
  <c r="E130" i="9" s="1"/>
  <c r="E220" i="16"/>
  <c r="E264" i="16"/>
  <c r="E81" i="9"/>
  <c r="D270" i="16"/>
  <c r="E248" i="16"/>
  <c r="J49" i="23"/>
  <c r="I21" i="9" s="1"/>
  <c r="J36" i="23"/>
  <c r="J40" i="27"/>
  <c r="J51" i="23"/>
  <c r="I23" i="9" s="1"/>
  <c r="J32" i="27"/>
  <c r="D264" i="23"/>
  <c r="E264" i="23"/>
  <c r="D268" i="23"/>
  <c r="J45" i="23"/>
  <c r="I17" i="9" s="1"/>
  <c r="AA17" i="9" s="1"/>
  <c r="E261" i="23"/>
  <c r="E255" i="27"/>
  <c r="D254" i="27"/>
  <c r="E266" i="23"/>
  <c r="J41" i="23"/>
  <c r="D202" i="23"/>
  <c r="D256" i="23"/>
  <c r="J38" i="23"/>
  <c r="I10" i="9" s="1"/>
  <c r="R10" i="9" s="1"/>
  <c r="D263" i="27"/>
  <c r="J43" i="23"/>
  <c r="D253" i="27"/>
  <c r="J33" i="23"/>
  <c r="D258" i="23"/>
  <c r="J157" i="23"/>
  <c r="I73" i="9" s="1"/>
  <c r="J155" i="23"/>
  <c r="I71" i="9" s="1"/>
  <c r="E208" i="23"/>
  <c r="J145" i="27"/>
  <c r="J61" i="9" s="1"/>
  <c r="E267" i="23"/>
  <c r="E268" i="23"/>
  <c r="D254" i="23"/>
  <c r="J159" i="23"/>
  <c r="I75" i="9" s="1"/>
  <c r="E257" i="23"/>
  <c r="D249" i="27"/>
  <c r="D266" i="27"/>
  <c r="D265" i="27"/>
  <c r="J39" i="23"/>
  <c r="I11" i="9" s="1"/>
  <c r="R11" i="9" s="1"/>
  <c r="J42" i="27"/>
  <c r="D215" i="27"/>
  <c r="J156" i="27"/>
  <c r="J211" i="27" s="1"/>
  <c r="J124" i="9" s="1"/>
  <c r="D205" i="27"/>
  <c r="J152" i="27"/>
  <c r="J68" i="9" s="1"/>
  <c r="D257" i="27"/>
  <c r="E264" i="27"/>
  <c r="J33" i="27"/>
  <c r="E249" i="27"/>
  <c r="D269" i="27"/>
  <c r="E210" i="27"/>
  <c r="D209" i="27"/>
  <c r="D251" i="27"/>
  <c r="D212" i="27"/>
  <c r="J155" i="27"/>
  <c r="J210" i="27" s="1"/>
  <c r="J123" i="9" s="1"/>
  <c r="D270" i="27"/>
  <c r="J157" i="27"/>
  <c r="J212" i="27" s="1"/>
  <c r="J125" i="9" s="1"/>
  <c r="J41" i="27"/>
  <c r="J140" i="27"/>
  <c r="J56" i="9" s="1"/>
  <c r="D267" i="27"/>
  <c r="D268" i="27"/>
  <c r="D261" i="27"/>
  <c r="J144" i="27"/>
  <c r="J60" i="9" s="1"/>
  <c r="E257" i="27"/>
  <c r="J158" i="27"/>
  <c r="J213" i="27" s="1"/>
  <c r="J126" i="9" s="1"/>
  <c r="J149" i="27"/>
  <c r="J65" i="9" s="1"/>
  <c r="E266" i="27"/>
  <c r="D258" i="27"/>
  <c r="J148" i="27"/>
  <c r="J203" i="27" s="1"/>
  <c r="J116" i="9" s="1"/>
  <c r="E260" i="27"/>
  <c r="J47" i="27"/>
  <c r="K47" i="27" s="1"/>
  <c r="J176" i="9" s="1"/>
  <c r="E262" i="27"/>
  <c r="J153" i="27"/>
  <c r="J69" i="9" s="1"/>
  <c r="E195" i="27"/>
  <c r="D210" i="27"/>
  <c r="D252" i="27"/>
  <c r="J150" i="27"/>
  <c r="J205" i="27" s="1"/>
  <c r="J118" i="9" s="1"/>
  <c r="D264" i="27"/>
  <c r="J159" i="27"/>
  <c r="J75" i="9" s="1"/>
  <c r="J146" i="27"/>
  <c r="J201" i="27" s="1"/>
  <c r="J114" i="9" s="1"/>
  <c r="E270" i="27"/>
  <c r="J147" i="27"/>
  <c r="J202" i="27" s="1"/>
  <c r="J115" i="9" s="1"/>
  <c r="J143" i="27"/>
  <c r="J59" i="9" s="1"/>
  <c r="E256" i="27"/>
  <c r="E259" i="27"/>
  <c r="J142" i="27"/>
  <c r="J58" i="9" s="1"/>
  <c r="E268" i="27"/>
  <c r="D262" i="27"/>
  <c r="E251" i="27"/>
  <c r="J161" i="27"/>
  <c r="J77" i="9" s="1"/>
  <c r="D255" i="27"/>
  <c r="D253" i="23"/>
  <c r="J34" i="23"/>
  <c r="I6" i="9" s="1"/>
  <c r="R6" i="9" s="1"/>
  <c r="J46" i="23"/>
  <c r="I18" i="9" s="1"/>
  <c r="AA18" i="9" s="1"/>
  <c r="D204" i="23"/>
  <c r="J221" i="27"/>
  <c r="J134" i="9" s="1"/>
  <c r="J82" i="9"/>
  <c r="K44" i="27"/>
  <c r="J173" i="9" s="1"/>
  <c r="J16" i="9"/>
  <c r="AB16" i="9" s="1"/>
  <c r="K36" i="27"/>
  <c r="J165" i="9" s="1"/>
  <c r="AB8" i="9"/>
  <c r="K52" i="27"/>
  <c r="J181" i="9" s="1"/>
  <c r="J24" i="9"/>
  <c r="AB24" i="9" s="1"/>
  <c r="J209" i="27"/>
  <c r="J122" i="9" s="1"/>
  <c r="J70" i="9"/>
  <c r="K45" i="27"/>
  <c r="J174" i="9" s="1"/>
  <c r="J17" i="9"/>
  <c r="AB17" i="9" s="1"/>
  <c r="K43" i="27"/>
  <c r="J172" i="9" s="1"/>
  <c r="AB15" i="9"/>
  <c r="J219" i="27"/>
  <c r="J132" i="9" s="1"/>
  <c r="J80" i="9"/>
  <c r="K53" i="27"/>
  <c r="J182" i="9" s="1"/>
  <c r="J25" i="9"/>
  <c r="AB25" i="9" s="1"/>
  <c r="K37" i="27"/>
  <c r="J166" i="9" s="1"/>
  <c r="AB9" i="9"/>
  <c r="J220" i="27"/>
  <c r="J133" i="9" s="1"/>
  <c r="J81" i="9"/>
  <c r="D265" i="23"/>
  <c r="J206" i="27"/>
  <c r="J119" i="9" s="1"/>
  <c r="J67" i="9"/>
  <c r="K31" i="27"/>
  <c r="J160" i="9" s="1"/>
  <c r="AB3" i="9"/>
  <c r="E250" i="23"/>
  <c r="J196" i="27"/>
  <c r="J109" i="9" s="1"/>
  <c r="J57" i="9"/>
  <c r="J222" i="27"/>
  <c r="J135" i="9" s="1"/>
  <c r="J83" i="9"/>
  <c r="K34" i="27"/>
  <c r="J163" i="9" s="1"/>
  <c r="AB6" i="9"/>
  <c r="K46" i="27"/>
  <c r="J175" i="9" s="1"/>
  <c r="J18" i="9"/>
  <c r="AB18" i="9" s="1"/>
  <c r="K49" i="27"/>
  <c r="J178" i="9" s="1"/>
  <c r="J21" i="9"/>
  <c r="J217" i="27"/>
  <c r="J130" i="9" s="1"/>
  <c r="J78" i="9"/>
  <c r="K51" i="27"/>
  <c r="J180" i="9" s="1"/>
  <c r="J23" i="9"/>
  <c r="J215" i="27"/>
  <c r="J128" i="9" s="1"/>
  <c r="J76" i="9"/>
  <c r="K48" i="27"/>
  <c r="J177" i="9" s="1"/>
  <c r="J20" i="9"/>
  <c r="K39" i="27"/>
  <c r="J168" i="9" s="1"/>
  <c r="AB11" i="9"/>
  <c r="D252" i="23"/>
  <c r="D266" i="23"/>
  <c r="K50" i="27"/>
  <c r="J179" i="9" s="1"/>
  <c r="J22" i="9"/>
  <c r="K35" i="27"/>
  <c r="J164" i="9" s="1"/>
  <c r="J7" i="9"/>
  <c r="AB7" i="9" s="1"/>
  <c r="J194" i="27"/>
  <c r="J107" i="9" s="1"/>
  <c r="J55" i="9"/>
  <c r="J218" i="27"/>
  <c r="J131" i="9" s="1"/>
  <c r="J79" i="9"/>
  <c r="K38" i="27"/>
  <c r="J167" i="9" s="1"/>
  <c r="AB10" i="9"/>
  <c r="D212" i="23"/>
  <c r="J149" i="23"/>
  <c r="I65" i="9" s="1"/>
  <c r="D211" i="23"/>
  <c r="E253" i="23"/>
  <c r="D257" i="23"/>
  <c r="J42" i="23"/>
  <c r="I14" i="9" s="1"/>
  <c r="R14" i="9" s="1"/>
  <c r="E265" i="23"/>
  <c r="D208" i="23"/>
  <c r="E196" i="23"/>
  <c r="J47" i="23"/>
  <c r="I19" i="9" s="1"/>
  <c r="J153" i="23"/>
  <c r="I69" i="9" s="1"/>
  <c r="J144" i="23"/>
  <c r="I60" i="9" s="1"/>
  <c r="D198" i="23"/>
  <c r="J158" i="23"/>
  <c r="J141" i="23"/>
  <c r="D249" i="23"/>
  <c r="J145" i="23"/>
  <c r="J140" i="23"/>
  <c r="J52" i="23"/>
  <c r="J35" i="23"/>
  <c r="I7" i="9" s="1"/>
  <c r="R7" i="9" s="1"/>
  <c r="K53" i="23"/>
  <c r="I182" i="9" s="1"/>
  <c r="AA25" i="9"/>
  <c r="E213" i="23"/>
  <c r="J198" i="23"/>
  <c r="I111" i="9" s="1"/>
  <c r="J146" i="23"/>
  <c r="I62" i="9" s="1"/>
  <c r="J194" i="23"/>
  <c r="I107" i="9" s="1"/>
  <c r="D255" i="23"/>
  <c r="J161" i="23"/>
  <c r="I77" i="9" s="1"/>
  <c r="J215" i="23"/>
  <c r="I128" i="9" s="1"/>
  <c r="K44" i="23"/>
  <c r="I173" i="9" s="1"/>
  <c r="AA16" i="9"/>
  <c r="J218" i="23"/>
  <c r="I131" i="9" s="1"/>
  <c r="K48" i="23"/>
  <c r="I177" i="9" s="1"/>
  <c r="AA20" i="9"/>
  <c r="J220" i="23"/>
  <c r="I133" i="9" s="1"/>
  <c r="K31" i="23"/>
  <c r="K32" i="23"/>
  <c r="J221" i="23"/>
  <c r="I134" i="9" s="1"/>
  <c r="K37" i="23"/>
  <c r="J222" i="23"/>
  <c r="I135" i="9" s="1"/>
  <c r="J156" i="23"/>
  <c r="I72" i="9" s="1"/>
  <c r="E254" i="23"/>
  <c r="J206" i="23"/>
  <c r="I119" i="9" s="1"/>
  <c r="K50" i="23"/>
  <c r="I179" i="9" s="1"/>
  <c r="J219" i="23"/>
  <c r="I132" i="9" s="1"/>
  <c r="J202" i="23"/>
  <c r="I115" i="9" s="1"/>
  <c r="D196" i="23"/>
  <c r="E259" i="23"/>
  <c r="D263" i="23"/>
  <c r="J154" i="23"/>
  <c r="I70" i="9" s="1"/>
  <c r="D270" i="23"/>
  <c r="J148" i="23"/>
  <c r="I64" i="9" s="1"/>
  <c r="E270" i="23"/>
  <c r="J142" i="23"/>
  <c r="I58" i="9" s="1"/>
  <c r="J150" i="23"/>
  <c r="I66" i="9" s="1"/>
  <c r="D251" i="23"/>
  <c r="J152" i="23"/>
  <c r="I68" i="9" s="1"/>
  <c r="D267" i="23"/>
  <c r="D197" i="23"/>
  <c r="D261" i="23"/>
  <c r="D259" i="23"/>
  <c r="D203" i="23"/>
  <c r="E251" i="23"/>
  <c r="L54" i="27"/>
  <c r="J272" i="9" s="1"/>
  <c r="L56" i="27"/>
  <c r="J274" i="9" s="1"/>
  <c r="L55" i="27"/>
  <c r="J273" i="9" s="1"/>
  <c r="L57" i="27"/>
  <c r="J275" i="9" s="1"/>
  <c r="L59" i="27"/>
  <c r="J277" i="9" s="1"/>
  <c r="L58" i="27"/>
  <c r="J276" i="9" s="1"/>
  <c r="J214" i="6"/>
  <c r="G127" i="9" s="1"/>
  <c r="G75" i="9"/>
  <c r="J216" i="6"/>
  <c r="G129" i="9" s="1"/>
  <c r="G77" i="9"/>
  <c r="J218" i="19"/>
  <c r="H131" i="9" s="1"/>
  <c r="H79" i="9"/>
  <c r="J210" i="19"/>
  <c r="H123" i="9" s="1"/>
  <c r="H71" i="9"/>
  <c r="F122" i="9"/>
  <c r="F70" i="9"/>
  <c r="J213" i="19"/>
  <c r="H126" i="9" s="1"/>
  <c r="H74" i="9"/>
  <c r="F127" i="9"/>
  <c r="F75" i="9"/>
  <c r="F124" i="9"/>
  <c r="F72" i="9"/>
  <c r="J215" i="19"/>
  <c r="H128" i="9" s="1"/>
  <c r="H76" i="9"/>
  <c r="F134" i="9"/>
  <c r="F82" i="9"/>
  <c r="J208" i="6"/>
  <c r="G121" i="9" s="1"/>
  <c r="G69" i="9"/>
  <c r="J212" i="19"/>
  <c r="H125" i="9" s="1"/>
  <c r="H73" i="9"/>
  <c r="J214" i="19"/>
  <c r="H127" i="9" s="1"/>
  <c r="H75" i="9"/>
  <c r="F121" i="9"/>
  <c r="F69" i="9"/>
  <c r="D74" i="9"/>
  <c r="D76" i="9"/>
  <c r="F125" i="9"/>
  <c r="F73" i="9"/>
  <c r="J207" i="19"/>
  <c r="H120" i="9" s="1"/>
  <c r="H68" i="9"/>
  <c r="F132" i="9"/>
  <c r="F80" i="9"/>
  <c r="J213" i="6"/>
  <c r="G126" i="9" s="1"/>
  <c r="G74" i="9"/>
  <c r="F126" i="9"/>
  <c r="F74" i="9"/>
  <c r="J215" i="6"/>
  <c r="G128" i="9" s="1"/>
  <c r="G76" i="9"/>
  <c r="J207" i="6"/>
  <c r="G120" i="9" s="1"/>
  <c r="G68" i="9"/>
  <c r="J211" i="6"/>
  <c r="G124" i="9" s="1"/>
  <c r="G72" i="9"/>
  <c r="F120" i="9"/>
  <c r="F68" i="9"/>
  <c r="J209" i="6"/>
  <c r="G122" i="9" s="1"/>
  <c r="G70" i="9"/>
  <c r="J212" i="6"/>
  <c r="G125" i="9" s="1"/>
  <c r="G73" i="9"/>
  <c r="J209" i="19"/>
  <c r="H122" i="9" s="1"/>
  <c r="H70" i="9"/>
  <c r="J216" i="19"/>
  <c r="H129" i="9" s="1"/>
  <c r="H77" i="9"/>
  <c r="J221" i="6"/>
  <c r="G134" i="9" s="1"/>
  <c r="G82" i="9"/>
  <c r="J221" i="19"/>
  <c r="H134" i="9" s="1"/>
  <c r="H82" i="9"/>
  <c r="D77" i="9"/>
  <c r="D127" i="9"/>
  <c r="D75" i="9"/>
  <c r="J219" i="6"/>
  <c r="G132" i="9" s="1"/>
  <c r="G80" i="9"/>
  <c r="F123" i="9"/>
  <c r="F71" i="9"/>
  <c r="J208" i="19"/>
  <c r="H121" i="9" s="1"/>
  <c r="H69" i="9"/>
  <c r="F129" i="9"/>
  <c r="F77" i="9"/>
  <c r="J211" i="19"/>
  <c r="H124" i="9" s="1"/>
  <c r="H72" i="9"/>
  <c r="J206" i="16"/>
  <c r="E120" i="9" s="1"/>
  <c r="E68" i="9"/>
  <c r="F128" i="9"/>
  <c r="F76" i="9"/>
  <c r="J210" i="6"/>
  <c r="G123" i="9" s="1"/>
  <c r="G71" i="9"/>
  <c r="J219" i="19"/>
  <c r="H132" i="9" s="1"/>
  <c r="H80" i="9"/>
  <c r="K53" i="19"/>
  <c r="H25" i="9"/>
  <c r="Z25" i="9" s="1"/>
  <c r="K51" i="16"/>
  <c r="E23" i="9"/>
  <c r="K48" i="16"/>
  <c r="E20" i="9"/>
  <c r="K49" i="13"/>
  <c r="F21" i="9"/>
  <c r="K51" i="13"/>
  <c r="F23" i="9"/>
  <c r="K49" i="6"/>
  <c r="G178" i="9" s="1"/>
  <c r="G21" i="9"/>
  <c r="K50" i="13"/>
  <c r="F22" i="9"/>
  <c r="K53" i="13"/>
  <c r="F25" i="9"/>
  <c r="X25" i="9" s="1"/>
  <c r="K45" i="6"/>
  <c r="G17" i="9"/>
  <c r="Y17" i="9" s="1"/>
  <c r="K50" i="6"/>
  <c r="G22" i="9"/>
  <c r="K50" i="19"/>
  <c r="H22" i="9"/>
  <c r="K47" i="19"/>
  <c r="H19" i="9"/>
  <c r="K52" i="12"/>
  <c r="D181" i="9" s="1"/>
  <c r="D24" i="9"/>
  <c r="V24" i="9" s="1"/>
  <c r="K53" i="6"/>
  <c r="G25" i="9"/>
  <c r="Y25" i="9" s="1"/>
  <c r="K44" i="6"/>
  <c r="G16" i="9"/>
  <c r="Y16" i="9" s="1"/>
  <c r="K50" i="16"/>
  <c r="E22" i="9"/>
  <c r="K44" i="16"/>
  <c r="E16" i="9"/>
  <c r="W16" i="9" s="1"/>
  <c r="K46" i="6"/>
  <c r="G175" i="9" s="1"/>
  <c r="G18" i="9"/>
  <c r="Y18" i="9" s="1"/>
  <c r="K48" i="6"/>
  <c r="G177" i="9" s="1"/>
  <c r="G20" i="9"/>
  <c r="K46" i="19"/>
  <c r="H18" i="9"/>
  <c r="Z18" i="9" s="1"/>
  <c r="K47" i="13"/>
  <c r="F19" i="9"/>
  <c r="K49" i="16"/>
  <c r="E21" i="9"/>
  <c r="K52" i="13"/>
  <c r="F181" i="9" s="1"/>
  <c r="F24" i="9"/>
  <c r="X24" i="9" s="1"/>
  <c r="K48" i="19"/>
  <c r="H20" i="9"/>
  <c r="K48" i="13"/>
  <c r="F20" i="9"/>
  <c r="K51" i="12"/>
  <c r="D180" i="9" s="1"/>
  <c r="D23" i="9"/>
  <c r="K51" i="19"/>
  <c r="H23" i="9"/>
  <c r="K46" i="13"/>
  <c r="F18" i="9"/>
  <c r="X18" i="9" s="1"/>
  <c r="K50" i="12"/>
  <c r="D179" i="9" s="1"/>
  <c r="D22" i="9"/>
  <c r="K47" i="16"/>
  <c r="E19" i="9"/>
  <c r="K44" i="19"/>
  <c r="H16" i="9"/>
  <c r="Z16" i="9" s="1"/>
  <c r="K52" i="16"/>
  <c r="E24" i="9"/>
  <c r="W24" i="9" s="1"/>
  <c r="K49" i="19"/>
  <c r="H21" i="9"/>
  <c r="K53" i="12"/>
  <c r="D182" i="9" s="1"/>
  <c r="D25" i="9"/>
  <c r="V25" i="9" s="1"/>
  <c r="K45" i="16"/>
  <c r="E174" i="9" s="1"/>
  <c r="E17" i="9"/>
  <c r="W17" i="9" s="1"/>
  <c r="K44" i="13"/>
  <c r="F16" i="9"/>
  <c r="X16" i="9" s="1"/>
  <c r="K47" i="6"/>
  <c r="G19" i="9"/>
  <c r="K52" i="6"/>
  <c r="G24" i="9"/>
  <c r="Y24" i="9" s="1"/>
  <c r="K45" i="13"/>
  <c r="F17" i="9"/>
  <c r="X17" i="9" s="1"/>
  <c r="K51" i="6"/>
  <c r="G23" i="9"/>
  <c r="K45" i="19"/>
  <c r="H17" i="9"/>
  <c r="Z17" i="9" s="1"/>
  <c r="K52" i="19"/>
  <c r="H24" i="9"/>
  <c r="Z2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3" i="12"/>
  <c r="C264" i="12"/>
  <c r="C265" i="12"/>
  <c r="C266" i="12"/>
  <c r="C267" i="12"/>
  <c r="C268" i="12"/>
  <c r="C206" i="12"/>
  <c r="C207" i="12"/>
  <c r="C208" i="12"/>
  <c r="C209" i="12"/>
  <c r="C210" i="12"/>
  <c r="C211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K59" i="16" l="1"/>
  <c r="E188" i="9" s="1"/>
  <c r="L79" i="16"/>
  <c r="E297" i="9" s="1"/>
  <c r="L78" i="16"/>
  <c r="L59" i="23"/>
  <c r="I277" i="9" s="1"/>
  <c r="N27" i="9"/>
  <c r="N18" i="9"/>
  <c r="R18" i="9"/>
  <c r="O17" i="9"/>
  <c r="O69" i="9" s="1"/>
  <c r="O25" i="9"/>
  <c r="O77" i="9" s="1"/>
  <c r="O27" i="9"/>
  <c r="O31" i="9"/>
  <c r="O33" i="9"/>
  <c r="O85" i="9" s="1"/>
  <c r="O35" i="9"/>
  <c r="O87" i="9" s="1"/>
  <c r="O37" i="9"/>
  <c r="O89" i="9" s="1"/>
  <c r="O16" i="9"/>
  <c r="O68" i="9" s="1"/>
  <c r="O38" i="9"/>
  <c r="O90" i="9" s="1"/>
  <c r="O20" i="9"/>
  <c r="O72" i="9" s="1"/>
  <c r="O18" i="9"/>
  <c r="O70" i="9" s="1"/>
  <c r="O40" i="9"/>
  <c r="O92" i="9" s="1"/>
  <c r="O34" i="9"/>
  <c r="O86" i="9" s="1"/>
  <c r="O28" i="9"/>
  <c r="O30" i="9"/>
  <c r="O22" i="9"/>
  <c r="O74" i="9" s="1"/>
  <c r="O24" i="9"/>
  <c r="O76" i="9" s="1"/>
  <c r="P17" i="9"/>
  <c r="P69" i="9" s="1"/>
  <c r="P25" i="9"/>
  <c r="P77" i="9" s="1"/>
  <c r="P27" i="9"/>
  <c r="P31" i="9"/>
  <c r="P33" i="9"/>
  <c r="P85" i="9" s="1"/>
  <c r="P35" i="9"/>
  <c r="P87" i="9" s="1"/>
  <c r="P37" i="9"/>
  <c r="P89" i="9" s="1"/>
  <c r="P22" i="9"/>
  <c r="P74" i="9" s="1"/>
  <c r="P28" i="9"/>
  <c r="P34" i="9"/>
  <c r="P86" i="9" s="1"/>
  <c r="P40" i="9"/>
  <c r="P92" i="9" s="1"/>
  <c r="P16" i="9"/>
  <c r="P68" i="9" s="1"/>
  <c r="P38" i="9"/>
  <c r="P90" i="9" s="1"/>
  <c r="P20" i="9"/>
  <c r="P72" i="9" s="1"/>
  <c r="P24" i="9"/>
  <c r="P76" i="9" s="1"/>
  <c r="P18" i="9"/>
  <c r="P70" i="9" s="1"/>
  <c r="P30" i="9"/>
  <c r="S18" i="9"/>
  <c r="S25" i="9"/>
  <c r="S31" i="9"/>
  <c r="S37" i="9"/>
  <c r="S9" i="9"/>
  <c r="S22" i="9"/>
  <c r="S28" i="9"/>
  <c r="S34" i="9"/>
  <c r="S40" i="9"/>
  <c r="S35" i="9"/>
  <c r="S3" i="9"/>
  <c r="S16" i="9"/>
  <c r="S6" i="9"/>
  <c r="S24" i="9"/>
  <c r="S33" i="9"/>
  <c r="S10" i="9"/>
  <c r="S11" i="9"/>
  <c r="S27" i="9"/>
  <c r="S20" i="9"/>
  <c r="S7" i="9"/>
  <c r="S38" i="9"/>
  <c r="S17" i="9"/>
  <c r="S30" i="9"/>
  <c r="Q7" i="9"/>
  <c r="Q9" i="9"/>
  <c r="Q11" i="9"/>
  <c r="Q17" i="9"/>
  <c r="Q69" i="9" s="1"/>
  <c r="Q25" i="9"/>
  <c r="Q77" i="9" s="1"/>
  <c r="Q27" i="9"/>
  <c r="Q31" i="9"/>
  <c r="Q33" i="9"/>
  <c r="Q85" i="9" s="1"/>
  <c r="Q35" i="9"/>
  <c r="Q87" i="9" s="1"/>
  <c r="Q37" i="9"/>
  <c r="Q89" i="9" s="1"/>
  <c r="Q22" i="9"/>
  <c r="Q74" i="9" s="1"/>
  <c r="Q28" i="9"/>
  <c r="Q34" i="9"/>
  <c r="Q86" i="9" s="1"/>
  <c r="Q40" i="9"/>
  <c r="Q92" i="9" s="1"/>
  <c r="Q12" i="9"/>
  <c r="Q16" i="9"/>
  <c r="Q68" i="9" s="1"/>
  <c r="Q38" i="9"/>
  <c r="Q90" i="9" s="1"/>
  <c r="Q20" i="9"/>
  <c r="Q72" i="9" s="1"/>
  <c r="Q10" i="9"/>
  <c r="Q18" i="9"/>
  <c r="Q70" i="9" s="1"/>
  <c r="Q4" i="9"/>
  <c r="Q14" i="9"/>
  <c r="Q30" i="9"/>
  <c r="Q24" i="9"/>
  <c r="Q76" i="9" s="1"/>
  <c r="P19" i="9"/>
  <c r="P71" i="9" s="1"/>
  <c r="P21" i="9"/>
  <c r="P73" i="9" s="1"/>
  <c r="P23" i="9"/>
  <c r="P75" i="9" s="1"/>
  <c r="P29" i="9"/>
  <c r="P39" i="9"/>
  <c r="P91" i="9" s="1"/>
  <c r="P26" i="9"/>
  <c r="P32" i="9"/>
  <c r="P84" i="9" s="1"/>
  <c r="P36" i="9"/>
  <c r="P88" i="9" s="1"/>
  <c r="R19" i="9"/>
  <c r="R21" i="9"/>
  <c r="R23" i="9"/>
  <c r="R29" i="9"/>
  <c r="R26" i="9"/>
  <c r="R32" i="9"/>
  <c r="R39" i="9"/>
  <c r="R36" i="9"/>
  <c r="N19" i="9"/>
  <c r="N21" i="9"/>
  <c r="N23" i="9"/>
  <c r="N29" i="9"/>
  <c r="N39" i="9"/>
  <c r="N26" i="9"/>
  <c r="N32" i="9"/>
  <c r="N36" i="9"/>
  <c r="O19" i="9"/>
  <c r="O71" i="9" s="1"/>
  <c r="O21" i="9"/>
  <c r="O73" i="9" s="1"/>
  <c r="O23" i="9"/>
  <c r="O75" i="9" s="1"/>
  <c r="O29" i="9"/>
  <c r="O39" i="9"/>
  <c r="O91" i="9" s="1"/>
  <c r="O26" i="9"/>
  <c r="O32" i="9"/>
  <c r="O84" i="9" s="1"/>
  <c r="O36" i="9"/>
  <c r="O88" i="9" s="1"/>
  <c r="Q5" i="9"/>
  <c r="Q13" i="9"/>
  <c r="Q15" i="9"/>
  <c r="Q19" i="9"/>
  <c r="Q71" i="9" s="1"/>
  <c r="Q21" i="9"/>
  <c r="Q73" i="9" s="1"/>
  <c r="Q23" i="9"/>
  <c r="Q75" i="9" s="1"/>
  <c r="Q29" i="9"/>
  <c r="Q39" i="9"/>
  <c r="Q91" i="9" s="1"/>
  <c r="Q8" i="9"/>
  <c r="Q26" i="9"/>
  <c r="Q32" i="9"/>
  <c r="Q84" i="9" s="1"/>
  <c r="Q36" i="9"/>
  <c r="Q88" i="9" s="1"/>
  <c r="N17" i="9"/>
  <c r="N31" i="9"/>
  <c r="N33" i="9"/>
  <c r="N35" i="9"/>
  <c r="N37" i="9"/>
  <c r="N16" i="9"/>
  <c r="N38" i="9"/>
  <c r="N20" i="9"/>
  <c r="N24" i="9"/>
  <c r="N30" i="9"/>
  <c r="N40" i="9"/>
  <c r="N34" i="9"/>
  <c r="N28" i="9"/>
  <c r="N22" i="9"/>
  <c r="R17" i="9"/>
  <c r="S15" i="9"/>
  <c r="S8" i="9"/>
  <c r="S23" i="9"/>
  <c r="S29" i="9"/>
  <c r="S32" i="9"/>
  <c r="S39" i="9"/>
  <c r="S26" i="9"/>
  <c r="S21" i="9"/>
  <c r="S36" i="9"/>
  <c r="Q41" i="9"/>
  <c r="Q93" i="9" s="1"/>
  <c r="Q46" i="9"/>
  <c r="Q98" i="9" s="1"/>
  <c r="Q45" i="9"/>
  <c r="Q97" i="9" s="1"/>
  <c r="Q43" i="9"/>
  <c r="Q95" i="9" s="1"/>
  <c r="Q48" i="9"/>
  <c r="Q100" i="9" s="1"/>
  <c r="Q49" i="9"/>
  <c r="Q101" i="9" s="1"/>
  <c r="Q47" i="9"/>
  <c r="Q99" i="9" s="1"/>
  <c r="Q42" i="9"/>
  <c r="Q94" i="9" s="1"/>
  <c r="Q50" i="9"/>
  <c r="Q102" i="9" s="1"/>
  <c r="Q51" i="9"/>
  <c r="Q103" i="9" s="1"/>
  <c r="Q44" i="9"/>
  <c r="Q96" i="9" s="1"/>
  <c r="Q52" i="9"/>
  <c r="Q104" i="9" s="1"/>
  <c r="Y21" i="9"/>
  <c r="AA21" i="9"/>
  <c r="W21" i="9"/>
  <c r="X21" i="9"/>
  <c r="AB21" i="9"/>
  <c r="L55" i="23"/>
  <c r="I273" i="9" s="1"/>
  <c r="O41" i="9"/>
  <c r="O93" i="9" s="1"/>
  <c r="O43" i="9"/>
  <c r="O95" i="9" s="1"/>
  <c r="O45" i="9"/>
  <c r="O97" i="9" s="1"/>
  <c r="O47" i="9"/>
  <c r="O99" i="9" s="1"/>
  <c r="O49" i="9"/>
  <c r="O101" i="9" s="1"/>
  <c r="O51" i="9"/>
  <c r="O103" i="9" s="1"/>
  <c r="O46" i="9"/>
  <c r="O98" i="9" s="1"/>
  <c r="O42" i="9"/>
  <c r="O94" i="9" s="1"/>
  <c r="O50" i="9"/>
  <c r="O102" i="9" s="1"/>
  <c r="O44" i="9"/>
  <c r="O96" i="9" s="1"/>
  <c r="O52" i="9"/>
  <c r="O104" i="9" s="1"/>
  <c r="O48" i="9"/>
  <c r="O100" i="9" s="1"/>
  <c r="P41" i="9"/>
  <c r="P93" i="9" s="1"/>
  <c r="P43" i="9"/>
  <c r="P95" i="9" s="1"/>
  <c r="P45" i="9"/>
  <c r="P97" i="9" s="1"/>
  <c r="P47" i="9"/>
  <c r="P99" i="9" s="1"/>
  <c r="P49" i="9"/>
  <c r="P101" i="9" s="1"/>
  <c r="P51" i="9"/>
  <c r="P103" i="9" s="1"/>
  <c r="P46" i="9"/>
  <c r="P98" i="9" s="1"/>
  <c r="P44" i="9"/>
  <c r="P96" i="9" s="1"/>
  <c r="P52" i="9"/>
  <c r="P104" i="9" s="1"/>
  <c r="P48" i="9"/>
  <c r="P100" i="9" s="1"/>
  <c r="P42" i="9"/>
  <c r="P94" i="9" s="1"/>
  <c r="P50" i="9"/>
  <c r="P102" i="9" s="1"/>
  <c r="Z21" i="9"/>
  <c r="N41" i="9"/>
  <c r="N43" i="9"/>
  <c r="N45" i="9"/>
  <c r="N47" i="9"/>
  <c r="N49" i="9"/>
  <c r="N51" i="9"/>
  <c r="N52" i="9"/>
  <c r="N42" i="9"/>
  <c r="N50" i="9"/>
  <c r="N44" i="9"/>
  <c r="N46" i="9"/>
  <c r="N48" i="9"/>
  <c r="S43" i="9"/>
  <c r="S48" i="9"/>
  <c r="S51" i="9"/>
  <c r="S46" i="9"/>
  <c r="S47" i="9"/>
  <c r="S42" i="9"/>
  <c r="S50" i="9"/>
  <c r="S44" i="9"/>
  <c r="S52" i="9"/>
  <c r="S41" i="9"/>
  <c r="S49" i="9"/>
  <c r="S45" i="9"/>
  <c r="L57" i="23"/>
  <c r="I275" i="9" s="1"/>
  <c r="L58" i="23"/>
  <c r="I276" i="9" s="1"/>
  <c r="L54" i="23"/>
  <c r="I272" i="9" s="1"/>
  <c r="L54" i="19"/>
  <c r="H272" i="9" s="1"/>
  <c r="L56" i="19"/>
  <c r="H274" i="9" s="1"/>
  <c r="L56" i="23"/>
  <c r="I274" i="9" s="1"/>
  <c r="L58" i="19"/>
  <c r="H276" i="9" s="1"/>
  <c r="K41" i="27"/>
  <c r="J170" i="9" s="1"/>
  <c r="J13" i="9"/>
  <c r="AB13" i="9" s="1"/>
  <c r="K42" i="27"/>
  <c r="J171" i="9" s="1"/>
  <c r="J14" i="9"/>
  <c r="AB14" i="9" s="1"/>
  <c r="K40" i="27"/>
  <c r="J169" i="9" s="1"/>
  <c r="J12" i="9"/>
  <c r="AB12" i="9" s="1"/>
  <c r="K33" i="27"/>
  <c r="J162" i="9" s="1"/>
  <c r="J5" i="9"/>
  <c r="AB5" i="9" s="1"/>
  <c r="K32" i="27"/>
  <c r="J161" i="9" s="1"/>
  <c r="J4" i="9"/>
  <c r="AB4" i="9" s="1"/>
  <c r="I12" i="9"/>
  <c r="R12" i="9" s="1"/>
  <c r="K41" i="23"/>
  <c r="I170" i="9" s="1"/>
  <c r="I13" i="9"/>
  <c r="R13" i="9" s="1"/>
  <c r="I8" i="9"/>
  <c r="R8" i="9" s="1"/>
  <c r="L59" i="19"/>
  <c r="H277" i="9" s="1"/>
  <c r="K43" i="23"/>
  <c r="L43" i="23" s="1"/>
  <c r="I261" i="9" s="1"/>
  <c r="I15" i="9"/>
  <c r="R15" i="9" s="1"/>
  <c r="K33" i="23"/>
  <c r="I162" i="9" s="1"/>
  <c r="I5" i="9"/>
  <c r="R5" i="9" s="1"/>
  <c r="H186" i="9"/>
  <c r="L55" i="19"/>
  <c r="H273" i="9" s="1"/>
  <c r="L56" i="13"/>
  <c r="F274" i="9" s="1"/>
  <c r="F188" i="9"/>
  <c r="L55" i="13"/>
  <c r="F273" i="9" s="1"/>
  <c r="F186" i="9"/>
  <c r="L58" i="13"/>
  <c r="F276" i="9" s="1"/>
  <c r="L54" i="13"/>
  <c r="F272" i="9" s="1"/>
  <c r="X19" i="9"/>
  <c r="Y19" i="9"/>
  <c r="X20" i="9"/>
  <c r="Z20" i="9"/>
  <c r="Z19" i="9"/>
  <c r="AB20" i="9"/>
  <c r="W20" i="9"/>
  <c r="Y20" i="9"/>
  <c r="W19" i="9"/>
  <c r="AA19" i="9"/>
  <c r="G183" i="9"/>
  <c r="G188" i="9"/>
  <c r="L56" i="6"/>
  <c r="G274" i="9" s="1"/>
  <c r="G186" i="9"/>
  <c r="L58" i="6"/>
  <c r="G276" i="9" s="1"/>
  <c r="G184" i="9"/>
  <c r="AB23" i="9"/>
  <c r="K56" i="16"/>
  <c r="E185" i="9" s="1"/>
  <c r="D129" i="9"/>
  <c r="D128" i="9"/>
  <c r="D126" i="9"/>
  <c r="E296" i="9"/>
  <c r="K40" i="23"/>
  <c r="I169" i="9" s="1"/>
  <c r="J208" i="16"/>
  <c r="L80" i="16" s="1"/>
  <c r="E25" i="9"/>
  <c r="W25" i="9" s="1"/>
  <c r="E77" i="9"/>
  <c r="J213" i="16"/>
  <c r="E127" i="9" s="1"/>
  <c r="E73" i="9"/>
  <c r="K51" i="23"/>
  <c r="L51" i="23" s="1"/>
  <c r="I269" i="9" s="1"/>
  <c r="K46" i="16"/>
  <c r="L46" i="16" s="1"/>
  <c r="E264" i="9" s="1"/>
  <c r="E78" i="9"/>
  <c r="E74" i="9"/>
  <c r="J214" i="16"/>
  <c r="E128" i="9" s="1"/>
  <c r="E69" i="9"/>
  <c r="J217" i="16"/>
  <c r="E131" i="9" s="1"/>
  <c r="L58" i="16"/>
  <c r="E276" i="9" s="1"/>
  <c r="K36" i="23"/>
  <c r="I165" i="9" s="1"/>
  <c r="J221" i="16"/>
  <c r="E135" i="9" s="1"/>
  <c r="E72" i="9"/>
  <c r="L54" i="16"/>
  <c r="E272" i="9" s="1"/>
  <c r="L55" i="16"/>
  <c r="E273" i="9" s="1"/>
  <c r="J209" i="16"/>
  <c r="E123" i="9" s="1"/>
  <c r="J219" i="16"/>
  <c r="E133" i="9" s="1"/>
  <c r="L57" i="16"/>
  <c r="E275" i="9" s="1"/>
  <c r="K49" i="23"/>
  <c r="I178" i="9" s="1"/>
  <c r="K45" i="23"/>
  <c r="I174" i="9" s="1"/>
  <c r="J72" i="9"/>
  <c r="J212" i="23"/>
  <c r="I125" i="9" s="1"/>
  <c r="J204" i="27"/>
  <c r="J117" i="9" s="1"/>
  <c r="J200" i="27"/>
  <c r="J113" i="9" s="1"/>
  <c r="J207" i="27"/>
  <c r="J120" i="9" s="1"/>
  <c r="K38" i="23"/>
  <c r="L38" i="23" s="1"/>
  <c r="I256" i="9" s="1"/>
  <c r="J210" i="23"/>
  <c r="I123" i="9" s="1"/>
  <c r="J214" i="23"/>
  <c r="I127" i="9" s="1"/>
  <c r="K39" i="23"/>
  <c r="I168" i="9" s="1"/>
  <c r="J19" i="9"/>
  <c r="S19" i="9" s="1"/>
  <c r="J195" i="27"/>
  <c r="J108" i="9" s="1"/>
  <c r="J199" i="27"/>
  <c r="J112" i="9" s="1"/>
  <c r="J198" i="27"/>
  <c r="J111" i="9" s="1"/>
  <c r="J73" i="9"/>
  <c r="J216" i="27"/>
  <c r="J129" i="9" s="1"/>
  <c r="J64" i="9"/>
  <c r="J71" i="9"/>
  <c r="J208" i="27"/>
  <c r="J121" i="9" s="1"/>
  <c r="J214" i="27"/>
  <c r="J127" i="9" s="1"/>
  <c r="J66" i="9"/>
  <c r="J74" i="9"/>
  <c r="J197" i="27"/>
  <c r="J110" i="9" s="1"/>
  <c r="J63" i="9"/>
  <c r="J62" i="9"/>
  <c r="J204" i="23"/>
  <c r="I117" i="9" s="1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53" i="27"/>
  <c r="J271" i="9" s="1"/>
  <c r="L51" i="27"/>
  <c r="J269" i="9" s="1"/>
  <c r="AB22" i="9"/>
  <c r="L45" i="27"/>
  <c r="J263" i="9" s="1"/>
  <c r="L52" i="27"/>
  <c r="J270" i="9" s="1"/>
  <c r="L37" i="27"/>
  <c r="J255" i="9" s="1"/>
  <c r="L38" i="27"/>
  <c r="J256" i="9" s="1"/>
  <c r="L49" i="27"/>
  <c r="J267" i="9" s="1"/>
  <c r="L31" i="27"/>
  <c r="J249" i="9" s="1"/>
  <c r="K42" i="23"/>
  <c r="I171" i="9" s="1"/>
  <c r="L46" i="27"/>
  <c r="J264" i="9" s="1"/>
  <c r="L48" i="27"/>
  <c r="J266" i="9" s="1"/>
  <c r="L36" i="27"/>
  <c r="J254" i="9" s="1"/>
  <c r="L47" i="27"/>
  <c r="J265" i="9" s="1"/>
  <c r="K35" i="23"/>
  <c r="K47" i="23"/>
  <c r="J195" i="23"/>
  <c r="I108" i="9" s="1"/>
  <c r="I56" i="9"/>
  <c r="L32" i="23"/>
  <c r="I250" i="9" s="1"/>
  <c r="I161" i="9"/>
  <c r="J200" i="23"/>
  <c r="I113" i="9" s="1"/>
  <c r="I61" i="9"/>
  <c r="J199" i="23"/>
  <c r="I112" i="9" s="1"/>
  <c r="I57" i="9"/>
  <c r="K52" i="23"/>
  <c r="I181" i="9" s="1"/>
  <c r="I24" i="9"/>
  <c r="R24" i="9" s="1"/>
  <c r="L31" i="23"/>
  <c r="I249" i="9" s="1"/>
  <c r="I160" i="9"/>
  <c r="L37" i="23"/>
  <c r="I255" i="9" s="1"/>
  <c r="I166" i="9"/>
  <c r="J213" i="23"/>
  <c r="I126" i="9" s="1"/>
  <c r="I74" i="9"/>
  <c r="J208" i="23"/>
  <c r="I121" i="9" s="1"/>
  <c r="J196" i="23"/>
  <c r="I109" i="9" s="1"/>
  <c r="J205" i="23"/>
  <c r="I118" i="9" s="1"/>
  <c r="J211" i="23"/>
  <c r="I124" i="9" s="1"/>
  <c r="AA22" i="9"/>
  <c r="L48" i="23"/>
  <c r="I266" i="9" s="1"/>
  <c r="J201" i="23"/>
  <c r="I114" i="9" s="1"/>
  <c r="L50" i="23"/>
  <c r="I268" i="9" s="1"/>
  <c r="J207" i="23"/>
  <c r="I120" i="9" s="1"/>
  <c r="J197" i="23"/>
  <c r="I110" i="9" s="1"/>
  <c r="J203" i="23"/>
  <c r="I116" i="9" s="1"/>
  <c r="J216" i="23"/>
  <c r="I129" i="9" s="1"/>
  <c r="J209" i="23"/>
  <c r="I122" i="9" s="1"/>
  <c r="AA23" i="9"/>
  <c r="L49" i="6"/>
  <c r="G267" i="9" s="1"/>
  <c r="L53" i="23"/>
  <c r="I271" i="9" s="1"/>
  <c r="L44" i="23"/>
  <c r="I262" i="9" s="1"/>
  <c r="L46" i="6"/>
  <c r="G264" i="9" s="1"/>
  <c r="L52" i="13"/>
  <c r="F270" i="9" s="1"/>
  <c r="L45" i="16"/>
  <c r="E263" i="9" s="1"/>
  <c r="L48" i="6"/>
  <c r="G266" i="9" s="1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L50" i="13"/>
  <c r="F268" i="9" s="1"/>
  <c r="F179" i="9"/>
  <c r="L45" i="19"/>
  <c r="H263" i="9" s="1"/>
  <c r="H174" i="9"/>
  <c r="L47" i="19"/>
  <c r="H265" i="9" s="1"/>
  <c r="H176" i="9"/>
  <c r="L51" i="6"/>
  <c r="G269" i="9" s="1"/>
  <c r="G180" i="9"/>
  <c r="L46" i="13"/>
  <c r="F264" i="9" s="1"/>
  <c r="F175" i="9"/>
  <c r="L53" i="16"/>
  <c r="E271" i="9" s="1"/>
  <c r="E182" i="9"/>
  <c r="L44" i="16"/>
  <c r="E262" i="9" s="1"/>
  <c r="E173" i="9"/>
  <c r="L50" i="19"/>
  <c r="H268" i="9" s="1"/>
  <c r="H179" i="9"/>
  <c r="L51" i="13"/>
  <c r="F269" i="9" s="1"/>
  <c r="F180" i="9"/>
  <c r="L53" i="13"/>
  <c r="F271" i="9" s="1"/>
  <c r="F182" i="9"/>
  <c r="L45" i="13"/>
  <c r="F263" i="9" s="1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L49" i="13"/>
  <c r="F267" i="9" s="1"/>
  <c r="F178" i="9"/>
  <c r="L47" i="6"/>
  <c r="G265" i="9" s="1"/>
  <c r="G176" i="9"/>
  <c r="L48" i="13"/>
  <c r="F266" i="9" s="1"/>
  <c r="F177" i="9"/>
  <c r="L46" i="19"/>
  <c r="H264" i="9" s="1"/>
  <c r="H175" i="9"/>
  <c r="L44" i="13"/>
  <c r="F262" i="9" s="1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L47" i="13"/>
  <c r="F265" i="9" s="1"/>
  <c r="F176" i="9"/>
  <c r="L44" i="6"/>
  <c r="G262" i="9" s="1"/>
  <c r="G173" i="9"/>
  <c r="L45" i="6"/>
  <c r="G263" i="9" s="1"/>
  <c r="G174" i="9"/>
  <c r="L48" i="16"/>
  <c r="E266" i="9" s="1"/>
  <c r="E177" i="9"/>
  <c r="W22" i="9"/>
  <c r="X22" i="9"/>
  <c r="Z22" i="9"/>
  <c r="Y22" i="9"/>
  <c r="V22" i="9"/>
  <c r="F266" i="12"/>
  <c r="H255" i="12"/>
  <c r="G255" i="12"/>
  <c r="F255" i="12"/>
  <c r="H254" i="12"/>
  <c r="H252" i="12"/>
  <c r="G264" i="12"/>
  <c r="F264" i="12"/>
  <c r="G254" i="12"/>
  <c r="F254" i="12"/>
  <c r="H253" i="12"/>
  <c r="H266" i="12"/>
  <c r="G266" i="12"/>
  <c r="H263" i="12"/>
  <c r="H267" i="12"/>
  <c r="H265" i="12"/>
  <c r="H264" i="12"/>
  <c r="F267" i="12"/>
  <c r="F268" i="12"/>
  <c r="F263" i="12"/>
  <c r="G265" i="12"/>
  <c r="G267" i="12"/>
  <c r="H268" i="12"/>
  <c r="G268" i="12"/>
  <c r="G263" i="12"/>
  <c r="F265" i="12"/>
  <c r="E151" i="12"/>
  <c r="J151" i="12" s="1"/>
  <c r="J206" i="12" s="1"/>
  <c r="L59" i="16" l="1"/>
  <c r="E277" i="9" s="1"/>
  <c r="S12" i="9"/>
  <c r="S64" i="9" s="1"/>
  <c r="S14" i="9"/>
  <c r="S66" i="9" s="1"/>
  <c r="N25" i="9"/>
  <c r="N77" i="9" s="1"/>
  <c r="S4" i="9"/>
  <c r="S56" i="9" s="1"/>
  <c r="S13" i="9"/>
  <c r="S65" i="9" s="1"/>
  <c r="S5" i="9"/>
  <c r="S57" i="9" s="1"/>
  <c r="AA24" i="9"/>
  <c r="R76" i="9"/>
  <c r="L32" i="27"/>
  <c r="J250" i="9" s="1"/>
  <c r="L42" i="27"/>
  <c r="J260" i="9" s="1"/>
  <c r="L41" i="27"/>
  <c r="J259" i="9" s="1"/>
  <c r="L33" i="23"/>
  <c r="I251" i="9" s="1"/>
  <c r="L40" i="27"/>
  <c r="J258" i="9" s="1"/>
  <c r="L33" i="27"/>
  <c r="J251" i="9" s="1"/>
  <c r="L41" i="23"/>
  <c r="I259" i="9" s="1"/>
  <c r="I172" i="9"/>
  <c r="L40" i="23"/>
  <c r="I258" i="9" s="1"/>
  <c r="AB19" i="9"/>
  <c r="S87" i="9"/>
  <c r="S97" i="9"/>
  <c r="S55" i="9"/>
  <c r="S63" i="9"/>
  <c r="S67" i="9"/>
  <c r="S71" i="9"/>
  <c r="S81" i="9"/>
  <c r="S95" i="9"/>
  <c r="S99" i="9"/>
  <c r="S103" i="9"/>
  <c r="S61" i="9"/>
  <c r="S69" i="9"/>
  <c r="S75" i="9"/>
  <c r="S91" i="9"/>
  <c r="S59" i="9"/>
  <c r="S73" i="9"/>
  <c r="S79" i="9"/>
  <c r="S85" i="9"/>
  <c r="S93" i="9"/>
  <c r="S101" i="9"/>
  <c r="S68" i="9"/>
  <c r="S92" i="9"/>
  <c r="S104" i="9"/>
  <c r="S82" i="9"/>
  <c r="S58" i="9"/>
  <c r="S94" i="9"/>
  <c r="S84" i="9"/>
  <c r="S96" i="9"/>
  <c r="S62" i="9"/>
  <c r="S98" i="9"/>
  <c r="S76" i="9"/>
  <c r="S88" i="9"/>
  <c r="S100" i="9"/>
  <c r="S78" i="9"/>
  <c r="S90" i="9"/>
  <c r="S102" i="9"/>
  <c r="R103" i="9"/>
  <c r="R85" i="9"/>
  <c r="N86" i="9"/>
  <c r="N96" i="9"/>
  <c r="N98" i="9"/>
  <c r="N104" i="9"/>
  <c r="N90" i="9"/>
  <c r="N97" i="9"/>
  <c r="R98" i="9"/>
  <c r="R86" i="9"/>
  <c r="N95" i="9"/>
  <c r="N101" i="9"/>
  <c r="R102" i="9"/>
  <c r="R87" i="9"/>
  <c r="N99" i="9"/>
  <c r="N84" i="9"/>
  <c r="N94" i="9"/>
  <c r="R99" i="9"/>
  <c r="R84" i="9"/>
  <c r="S89" i="9"/>
  <c r="N93" i="9"/>
  <c r="N102" i="9"/>
  <c r="R95" i="9"/>
  <c r="S86" i="9"/>
  <c r="R104" i="9"/>
  <c r="R93" i="9"/>
  <c r="N89" i="9"/>
  <c r="R101" i="9"/>
  <c r="R92" i="9"/>
  <c r="R91" i="9"/>
  <c r="N91" i="9"/>
  <c r="R100" i="9"/>
  <c r="N100" i="9"/>
  <c r="N88" i="9"/>
  <c r="R97" i="9"/>
  <c r="R89" i="9"/>
  <c r="R94" i="9"/>
  <c r="N85" i="9"/>
  <c r="R90" i="9"/>
  <c r="N92" i="9"/>
  <c r="N103" i="9"/>
  <c r="N87" i="9"/>
  <c r="R96" i="9"/>
  <c r="R88" i="9"/>
  <c r="L56" i="16"/>
  <c r="E274" i="9" s="1"/>
  <c r="E122" i="9"/>
  <c r="E298" i="9"/>
  <c r="N76" i="9"/>
  <c r="N74" i="9"/>
  <c r="I180" i="9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I167" i="9"/>
  <c r="L39" i="23"/>
  <c r="I257" i="9" s="1"/>
  <c r="S83" i="9"/>
  <c r="S77" i="9"/>
  <c r="S70" i="9"/>
  <c r="S72" i="9"/>
  <c r="S80" i="9"/>
  <c r="S60" i="9"/>
  <c r="S74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J48" i="12" s="1"/>
  <c r="D152" i="12"/>
  <c r="E152" i="12"/>
  <c r="J152" i="12" s="1"/>
  <c r="J207" i="12" s="1"/>
  <c r="E155" i="12"/>
  <c r="J155" i="12" s="1"/>
  <c r="J210" i="12" s="1"/>
  <c r="D99" i="12"/>
  <c r="D46" i="12"/>
  <c r="D102" i="12"/>
  <c r="D49" i="12"/>
  <c r="E99" i="12"/>
  <c r="E46" i="12"/>
  <c r="E102" i="12"/>
  <c r="E49" i="12"/>
  <c r="J49" i="12" s="1"/>
  <c r="D153" i="12"/>
  <c r="D156" i="12"/>
  <c r="D97" i="12"/>
  <c r="D44" i="12"/>
  <c r="E153" i="12"/>
  <c r="E156" i="12"/>
  <c r="J156" i="12" s="1"/>
  <c r="J211" i="12" s="1"/>
  <c r="E97" i="12"/>
  <c r="E263" i="12" s="1"/>
  <c r="E44" i="12"/>
  <c r="J44" i="12" s="1"/>
  <c r="D100" i="12"/>
  <c r="D47" i="12"/>
  <c r="D101" i="12"/>
  <c r="D48" i="12"/>
  <c r="E98" i="12"/>
  <c r="E45" i="12"/>
  <c r="J45" i="12" s="1"/>
  <c r="D155" i="12"/>
  <c r="D151" i="12"/>
  <c r="E100" i="12"/>
  <c r="E47" i="12"/>
  <c r="J47" i="12" s="1"/>
  <c r="D154" i="12"/>
  <c r="E154" i="12"/>
  <c r="J154" i="12" s="1"/>
  <c r="J209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9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9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9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9" i="19"/>
  <c r="C194" i="19"/>
  <c r="C248" i="19"/>
  <c r="J153" i="12" l="1"/>
  <c r="J208" i="12" s="1"/>
  <c r="J46" i="12"/>
  <c r="E266" i="12"/>
  <c r="D268" i="12"/>
  <c r="D73" i="9"/>
  <c r="E267" i="12"/>
  <c r="D266" i="12"/>
  <c r="D71" i="9"/>
  <c r="D265" i="12"/>
  <c r="E264" i="12"/>
  <c r="D264" i="12"/>
  <c r="D69" i="9"/>
  <c r="D263" i="12"/>
  <c r="D68" i="9"/>
  <c r="E268" i="12"/>
  <c r="D267" i="12"/>
  <c r="D72" i="9"/>
  <c r="E265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D70" i="9" l="1"/>
  <c r="K45" i="12"/>
  <c r="D17" i="9"/>
  <c r="K47" i="12"/>
  <c r="D19" i="9"/>
  <c r="K49" i="12"/>
  <c r="D178" i="9" s="1"/>
  <c r="D21" i="9"/>
  <c r="M39" i="9" s="1"/>
  <c r="K48" i="12"/>
  <c r="D177" i="9" s="1"/>
  <c r="D20" i="9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E85" i="19"/>
  <c r="E3" i="19"/>
  <c r="E9" i="19"/>
  <c r="E21" i="19"/>
  <c r="D4" i="19"/>
  <c r="D139" i="19"/>
  <c r="D10" i="19"/>
  <c r="D16" i="19"/>
  <c r="D22" i="19"/>
  <c r="D28" i="19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9" i="19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M32" i="9" l="1"/>
  <c r="M84" i="9" s="1"/>
  <c r="M36" i="9"/>
  <c r="M88" i="9" s="1"/>
  <c r="M31" i="9"/>
  <c r="M34" i="9"/>
  <c r="M86" i="9" s="1"/>
  <c r="M19" i="9"/>
  <c r="M71" i="9" s="1"/>
  <c r="M29" i="9"/>
  <c r="M23" i="9"/>
  <c r="M75" i="9" s="1"/>
  <c r="M26" i="9"/>
  <c r="M21" i="9"/>
  <c r="M73" i="9" s="1"/>
  <c r="M16" i="9"/>
  <c r="M68" i="9" s="1"/>
  <c r="M28" i="9"/>
  <c r="M40" i="9"/>
  <c r="M92" i="9" s="1"/>
  <c r="M52" i="9"/>
  <c r="M104" i="9" s="1"/>
  <c r="M17" i="9"/>
  <c r="M69" i="9" s="1"/>
  <c r="M41" i="9"/>
  <c r="M93" i="9" s="1"/>
  <c r="M18" i="9"/>
  <c r="M70" i="9" s="1"/>
  <c r="M30" i="9"/>
  <c r="M42" i="9"/>
  <c r="M94" i="9" s="1"/>
  <c r="M43" i="9"/>
  <c r="M95" i="9" s="1"/>
  <c r="M20" i="9"/>
  <c r="M72" i="9" s="1"/>
  <c r="M44" i="9"/>
  <c r="M96" i="9" s="1"/>
  <c r="M33" i="9"/>
  <c r="M85" i="9" s="1"/>
  <c r="M45" i="9"/>
  <c r="M97" i="9" s="1"/>
  <c r="M22" i="9"/>
  <c r="M74" i="9" s="1"/>
  <c r="M46" i="9"/>
  <c r="M98" i="9" s="1"/>
  <c r="M35" i="9"/>
  <c r="M87" i="9" s="1"/>
  <c r="M47" i="9"/>
  <c r="M99" i="9" s="1"/>
  <c r="M24" i="9"/>
  <c r="M76" i="9" s="1"/>
  <c r="M48" i="9"/>
  <c r="M100" i="9" s="1"/>
  <c r="M25" i="9"/>
  <c r="M77" i="9" s="1"/>
  <c r="M37" i="9"/>
  <c r="M89" i="9" s="1"/>
  <c r="M49" i="9"/>
  <c r="M101" i="9" s="1"/>
  <c r="M38" i="9"/>
  <c r="M90" i="9" s="1"/>
  <c r="M50" i="9"/>
  <c r="M102" i="9" s="1"/>
  <c r="M27" i="9"/>
  <c r="M91" i="9"/>
  <c r="M51" i="9"/>
  <c r="M103" i="9" s="1"/>
  <c r="L45" i="12"/>
  <c r="D263" i="9" s="1"/>
  <c r="D174" i="9"/>
  <c r="L46" i="12"/>
  <c r="D264" i="9" s="1"/>
  <c r="D175" i="9"/>
  <c r="L44" i="12"/>
  <c r="D262" i="9" s="1"/>
  <c r="D173" i="9"/>
  <c r="D176" i="9"/>
  <c r="V16" i="9"/>
  <c r="V18" i="9"/>
  <c r="V21" i="9"/>
  <c r="V17" i="9"/>
  <c r="V20" i="9"/>
  <c r="Z10" i="9"/>
  <c r="V19" i="9"/>
  <c r="H6" i="9"/>
  <c r="Q6" i="9" s="1"/>
  <c r="H161" i="9"/>
  <c r="H168" i="9"/>
  <c r="J139" i="19"/>
  <c r="H55" i="9" s="1"/>
  <c r="J31" i="19"/>
  <c r="H3" i="9" s="1"/>
  <c r="Q3" i="9" s="1"/>
  <c r="H171" i="9"/>
  <c r="H172" i="9"/>
  <c r="H170" i="9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1" i="13"/>
  <c r="E191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1" i="12"/>
  <c r="H231" i="13" l="1"/>
  <c r="F227" i="13"/>
  <c r="G237" i="13"/>
  <c r="F229" i="13"/>
  <c r="D237" i="13"/>
  <c r="G233" i="13"/>
  <c r="H234" i="13"/>
  <c r="F234" i="13"/>
  <c r="D229" i="13"/>
  <c r="G225" i="13"/>
  <c r="F223" i="13"/>
  <c r="D224" i="13"/>
  <c r="G238" i="13"/>
  <c r="F232" i="13"/>
  <c r="D234" i="13"/>
  <c r="E235" i="13"/>
  <c r="D240" i="13"/>
  <c r="G236" i="13"/>
  <c r="D223" i="13"/>
  <c r="H241" i="13"/>
  <c r="E240" i="13"/>
  <c r="G242" i="13"/>
  <c r="F230" i="13"/>
  <c r="F237" i="13"/>
  <c r="D235" i="13"/>
  <c r="H233" i="13"/>
  <c r="G234" i="13"/>
  <c r="D227" i="13"/>
  <c r="F222" i="13"/>
  <c r="G241" i="13"/>
  <c r="D239" i="13"/>
  <c r="D233" i="13"/>
  <c r="G229" i="13"/>
  <c r="H228" i="13"/>
  <c r="F240" i="13"/>
  <c r="F228" i="13"/>
  <c r="H225" i="13"/>
  <c r="F224" i="13"/>
  <c r="G231" i="13"/>
  <c r="F226" i="13"/>
  <c r="H242" i="13"/>
  <c r="H226" i="13"/>
  <c r="D236" i="13"/>
  <c r="D222" i="13"/>
  <c r="G222" i="13"/>
  <c r="E229" i="13"/>
  <c r="H232" i="13"/>
  <c r="H235" i="13"/>
  <c r="H239" i="13"/>
  <c r="D226" i="13"/>
  <c r="F233" i="13"/>
  <c r="D225" i="13"/>
  <c r="D232" i="13"/>
  <c r="H229" i="13"/>
  <c r="F231" i="13"/>
  <c r="H230" i="13"/>
  <c r="E242" i="13"/>
  <c r="D228" i="13"/>
  <c r="H223" i="13"/>
  <c r="F225" i="13"/>
  <c r="G235" i="13"/>
  <c r="H240" i="13"/>
  <c r="G239" i="13"/>
  <c r="G223" i="13"/>
  <c r="F241" i="13"/>
  <c r="D238" i="13"/>
  <c r="G232" i="13"/>
  <c r="F239" i="13"/>
  <c r="E231" i="13"/>
  <c r="H227" i="13"/>
  <c r="E225" i="13"/>
  <c r="D241" i="13"/>
  <c r="F238" i="13"/>
  <c r="G226" i="13"/>
  <c r="E239" i="13"/>
  <c r="D242" i="13"/>
  <c r="E241" i="13"/>
  <c r="H238" i="13"/>
  <c r="F242" i="13"/>
  <c r="G230" i="13"/>
  <c r="G227" i="13"/>
  <c r="H237" i="13"/>
  <c r="G224" i="13"/>
  <c r="D231" i="13"/>
  <c r="H236" i="13"/>
  <c r="F236" i="13"/>
  <c r="H224" i="13"/>
  <c r="H222" i="13"/>
  <c r="F235" i="13"/>
  <c r="G240" i="13"/>
  <c r="G228" i="13"/>
  <c r="D230" i="13"/>
  <c r="E224" i="13"/>
  <c r="E226" i="13"/>
  <c r="E230" i="13"/>
  <c r="E232" i="13"/>
  <c r="E234" i="13"/>
  <c r="E223" i="13"/>
  <c r="E233" i="13"/>
  <c r="E236" i="13"/>
  <c r="E228" i="13"/>
  <c r="E227" i="13"/>
  <c r="E238" i="13"/>
  <c r="E237" i="13"/>
  <c r="E222" i="13"/>
  <c r="H218" i="13"/>
  <c r="F200" i="13"/>
  <c r="G211" i="13"/>
  <c r="D209" i="13"/>
  <c r="G208" i="13"/>
  <c r="E200" i="13"/>
  <c r="G207" i="13"/>
  <c r="D200" i="13"/>
  <c r="E216" i="13"/>
  <c r="E199" i="13"/>
  <c r="H206" i="13"/>
  <c r="H208" i="13"/>
  <c r="H200" i="13"/>
  <c r="F219" i="13"/>
  <c r="D195" i="13"/>
  <c r="G194" i="13"/>
  <c r="H219" i="13"/>
  <c r="F217" i="13"/>
  <c r="E213" i="13"/>
  <c r="H196" i="13"/>
  <c r="F215" i="13"/>
  <c r="H220" i="13"/>
  <c r="F220" i="13"/>
  <c r="H217" i="13"/>
  <c r="F211" i="13"/>
  <c r="E198" i="13"/>
  <c r="E208" i="13"/>
  <c r="E195" i="13"/>
  <c r="F208" i="13"/>
  <c r="G220" i="13"/>
  <c r="F213" i="13"/>
  <c r="H216" i="13"/>
  <c r="F216" i="13"/>
  <c r="H213" i="13"/>
  <c r="F207" i="13"/>
  <c r="E211" i="13"/>
  <c r="D194" i="13"/>
  <c r="H215" i="13"/>
  <c r="F209" i="13"/>
  <c r="H214" i="13"/>
  <c r="F214" i="13"/>
  <c r="H211" i="13"/>
  <c r="F199" i="13"/>
  <c r="E194" i="13"/>
  <c r="G214" i="13"/>
  <c r="F197" i="13"/>
  <c r="H210" i="13"/>
  <c r="F210" i="13"/>
  <c r="H207" i="13"/>
  <c r="F195" i="13"/>
  <c r="E209" i="13"/>
  <c r="H195" i="13"/>
  <c r="E207" i="13"/>
  <c r="H198" i="13"/>
  <c r="F206" i="13"/>
  <c r="H197" i="13"/>
  <c r="E217" i="13"/>
  <c r="D220" i="13"/>
  <c r="D207" i="13"/>
  <c r="G221" i="13"/>
  <c r="D215" i="13"/>
  <c r="H194" i="13"/>
  <c r="F198" i="13"/>
  <c r="G219" i="13"/>
  <c r="E218" i="13"/>
  <c r="E221" i="13"/>
  <c r="D210" i="13"/>
  <c r="G217" i="13"/>
  <c r="D213" i="13"/>
  <c r="G218" i="13"/>
  <c r="F194" i="13"/>
  <c r="G213" i="13"/>
  <c r="D214" i="13"/>
  <c r="F218" i="13"/>
  <c r="E220" i="13"/>
  <c r="E210" i="13"/>
  <c r="H212" i="13"/>
  <c r="F196" i="13"/>
  <c r="G199" i="13"/>
  <c r="D199" i="13"/>
  <c r="G206" i="13"/>
  <c r="D218" i="13"/>
  <c r="G197" i="13"/>
  <c r="E206" i="13"/>
  <c r="E215" i="13"/>
  <c r="E214" i="13"/>
  <c r="G195" i="13"/>
  <c r="D197" i="13"/>
  <c r="G198" i="13"/>
  <c r="D198" i="13"/>
  <c r="F221" i="13"/>
  <c r="E212" i="13"/>
  <c r="E197" i="13"/>
  <c r="F212" i="13"/>
  <c r="D212" i="13"/>
  <c r="D217" i="13"/>
  <c r="D208" i="13"/>
  <c r="D196" i="13"/>
  <c r="H221" i="13"/>
  <c r="G216" i="13"/>
  <c r="H199" i="13"/>
  <c r="D219" i="13"/>
  <c r="H209" i="13"/>
  <c r="D221" i="13"/>
  <c r="G210" i="13"/>
  <c r="D216" i="13"/>
  <c r="G200" i="13"/>
  <c r="E196" i="13"/>
  <c r="G196" i="13"/>
  <c r="D206" i="13"/>
  <c r="G215" i="13"/>
  <c r="D211" i="13"/>
  <c r="G212" i="13"/>
  <c r="G209" i="13"/>
  <c r="E219" i="13"/>
  <c r="F226" i="12"/>
  <c r="H227" i="12"/>
  <c r="G236" i="12"/>
  <c r="F222" i="12"/>
  <c r="F239" i="12"/>
  <c r="E233" i="12"/>
  <c r="G230" i="12"/>
  <c r="L80" i="12" s="1"/>
  <c r="D298" i="9" s="1"/>
  <c r="F232" i="12"/>
  <c r="E229" i="12"/>
  <c r="F229" i="12"/>
  <c r="H223" i="12"/>
  <c r="G225" i="12"/>
  <c r="G237" i="12"/>
  <c r="E239" i="12"/>
  <c r="F242" i="12"/>
  <c r="E236" i="12"/>
  <c r="F228" i="12"/>
  <c r="G222" i="12"/>
  <c r="H229" i="12"/>
  <c r="F237" i="12"/>
  <c r="E231" i="12"/>
  <c r="F235" i="12"/>
  <c r="D239" i="12"/>
  <c r="H230" i="12"/>
  <c r="G223" i="12"/>
  <c r="F241" i="12"/>
  <c r="F223" i="12"/>
  <c r="H224" i="12"/>
  <c r="F230" i="12"/>
  <c r="F236" i="12"/>
  <c r="H236" i="12"/>
  <c r="E223" i="12"/>
  <c r="H242" i="12"/>
  <c r="H239" i="12"/>
  <c r="H233" i="12"/>
  <c r="F231" i="12"/>
  <c r="F233" i="12"/>
  <c r="H238" i="12"/>
  <c r="D241" i="12"/>
  <c r="G238" i="12"/>
  <c r="G232" i="12"/>
  <c r="F227" i="12"/>
  <c r="E234" i="12"/>
  <c r="G235" i="12"/>
  <c r="F240" i="12"/>
  <c r="H226" i="12"/>
  <c r="H232" i="12"/>
  <c r="E242" i="12"/>
  <c r="H241" i="12"/>
  <c r="E240" i="12"/>
  <c r="D234" i="12"/>
  <c r="H225" i="12"/>
  <c r="H237" i="12"/>
  <c r="H231" i="12"/>
  <c r="F224" i="12"/>
  <c r="G231" i="12"/>
  <c r="F234" i="12"/>
  <c r="D242" i="12"/>
  <c r="E224" i="12"/>
  <c r="H228" i="12"/>
  <c r="G239" i="12"/>
  <c r="G234" i="12"/>
  <c r="F238" i="12"/>
  <c r="G228" i="12"/>
  <c r="L78" i="12" s="1"/>
  <c r="D296" i="9" s="1"/>
  <c r="G227" i="12"/>
  <c r="L77" i="12" s="1"/>
  <c r="D295" i="9" s="1"/>
  <c r="H234" i="12"/>
  <c r="G240" i="12"/>
  <c r="G229" i="12"/>
  <c r="L79" i="12" s="1"/>
  <c r="D297" i="9" s="1"/>
  <c r="D240" i="12"/>
  <c r="E235" i="12"/>
  <c r="G242" i="12"/>
  <c r="G224" i="12"/>
  <c r="H240" i="12"/>
  <c r="G241" i="12"/>
  <c r="G233" i="12"/>
  <c r="G226" i="12"/>
  <c r="E226" i="12"/>
  <c r="H235" i="12"/>
  <c r="D233" i="12"/>
  <c r="E241" i="12"/>
  <c r="F225" i="12"/>
  <c r="H222" i="12"/>
  <c r="D222" i="12"/>
  <c r="D238" i="12"/>
  <c r="D225" i="12"/>
  <c r="E225" i="12"/>
  <c r="D237" i="12"/>
  <c r="D231" i="12"/>
  <c r="E227" i="12"/>
  <c r="D226" i="12"/>
  <c r="E230" i="12"/>
  <c r="D229" i="12"/>
  <c r="D224" i="12"/>
  <c r="E222" i="12"/>
  <c r="D223" i="12"/>
  <c r="D227" i="12"/>
  <c r="E238" i="12"/>
  <c r="E237" i="12"/>
  <c r="E228" i="12"/>
  <c r="D235" i="12"/>
  <c r="D230" i="12"/>
  <c r="D228" i="12"/>
  <c r="E232" i="12"/>
  <c r="D232" i="12"/>
  <c r="D236" i="12"/>
  <c r="H213" i="12"/>
  <c r="H212" i="12"/>
  <c r="H218" i="12"/>
  <c r="E218" i="12"/>
  <c r="D216" i="12"/>
  <c r="F213" i="12"/>
  <c r="G216" i="12"/>
  <c r="L71" i="12" s="1"/>
  <c r="D289" i="9" s="1"/>
  <c r="H217" i="12"/>
  <c r="H219" i="12"/>
  <c r="G219" i="12"/>
  <c r="L74" i="12" s="1"/>
  <c r="D292" i="9" s="1"/>
  <c r="H215" i="12"/>
  <c r="G218" i="12"/>
  <c r="L73" i="12" s="1"/>
  <c r="D291" i="9" s="1"/>
  <c r="E217" i="12"/>
  <c r="F218" i="12"/>
  <c r="D218" i="12"/>
  <c r="D215" i="12"/>
  <c r="D217" i="12"/>
  <c r="F216" i="12"/>
  <c r="F214" i="12"/>
  <c r="F212" i="12"/>
  <c r="G215" i="12"/>
  <c r="L70" i="12" s="1"/>
  <c r="D288" i="9" s="1"/>
  <c r="G217" i="12"/>
  <c r="L72" i="12" s="1"/>
  <c r="D290" i="9" s="1"/>
  <c r="F219" i="12"/>
  <c r="H214" i="12"/>
  <c r="D214" i="12"/>
  <c r="G213" i="12"/>
  <c r="L68" i="12" s="1"/>
  <c r="D286" i="9" s="1"/>
  <c r="D220" i="12"/>
  <c r="D219" i="12"/>
  <c r="F215" i="12"/>
  <c r="E219" i="12"/>
  <c r="E215" i="12"/>
  <c r="E220" i="12"/>
  <c r="G212" i="12"/>
  <c r="L67" i="12" s="1"/>
  <c r="D285" i="9" s="1"/>
  <c r="E214" i="12"/>
  <c r="H220" i="12"/>
  <c r="G220" i="12"/>
  <c r="L75" i="12" s="1"/>
  <c r="D293" i="9" s="1"/>
  <c r="D212" i="12"/>
  <c r="E213" i="12"/>
  <c r="F221" i="12"/>
  <c r="G214" i="12"/>
  <c r="L69" i="12" s="1"/>
  <c r="D287" i="9" s="1"/>
  <c r="H221" i="12"/>
  <c r="E216" i="12"/>
  <c r="D221" i="12"/>
  <c r="F217" i="12"/>
  <c r="F220" i="12"/>
  <c r="H216" i="12"/>
  <c r="E212" i="12"/>
  <c r="D213" i="12"/>
  <c r="G221" i="12"/>
  <c r="L76" i="12" s="1"/>
  <c r="D294" i="9" s="1"/>
  <c r="E221" i="12"/>
  <c r="J304" i="9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H224" i="9"/>
  <c r="H223" i="9"/>
  <c r="H216" i="9"/>
  <c r="H222" i="9"/>
  <c r="H219" i="9"/>
  <c r="Z8" i="9"/>
  <c r="Z6" i="9"/>
  <c r="Z7" i="9"/>
  <c r="Z3" i="9"/>
  <c r="Q55" i="9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09" i="12"/>
  <c r="H198" i="12"/>
  <c r="H210" i="12"/>
  <c r="H206" i="12"/>
  <c r="G209" i="12"/>
  <c r="H207" i="12"/>
  <c r="H211" i="12"/>
  <c r="H196" i="12"/>
  <c r="G208" i="12"/>
  <c r="G200" i="12"/>
  <c r="F211" i="12"/>
  <c r="F207" i="12"/>
  <c r="H200" i="12"/>
  <c r="G211" i="12"/>
  <c r="F200" i="12"/>
  <c r="G206" i="12"/>
  <c r="H197" i="12"/>
  <c r="G207" i="12"/>
  <c r="F209" i="12"/>
  <c r="F206" i="12"/>
  <c r="G198" i="12"/>
  <c r="F197" i="12"/>
  <c r="G197" i="12"/>
  <c r="F198" i="12"/>
  <c r="H208" i="12"/>
  <c r="F208" i="12"/>
  <c r="G210" i="12"/>
  <c r="F210" i="12"/>
  <c r="H195" i="12"/>
  <c r="E206" i="12"/>
  <c r="D206" i="12"/>
  <c r="E211" i="12"/>
  <c r="E209" i="12"/>
  <c r="D208" i="12"/>
  <c r="D211" i="12"/>
  <c r="E208" i="12"/>
  <c r="D209" i="12"/>
  <c r="D210" i="12"/>
  <c r="E210" i="12"/>
  <c r="E207" i="12"/>
  <c r="D207" i="12"/>
  <c r="D125" i="9"/>
  <c r="D121" i="9"/>
  <c r="D124" i="9"/>
  <c r="D120" i="9"/>
  <c r="D122" i="9"/>
  <c r="D123" i="9"/>
  <c r="I302" i="9"/>
  <c r="H163" i="9"/>
  <c r="H251" i="9"/>
  <c r="H115" i="9"/>
  <c r="H113" i="9"/>
  <c r="H64" i="9"/>
  <c r="H66" i="9"/>
  <c r="J194" i="19"/>
  <c r="H107" i="9" s="1"/>
  <c r="H58" i="9"/>
  <c r="K31" i="19"/>
  <c r="H160" i="9" s="1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9" i="6"/>
  <c r="E31" i="6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9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9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9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9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40" i="13"/>
  <c r="H41" i="13"/>
  <c r="H42" i="13"/>
  <c r="H43" i="13"/>
  <c r="H84" i="13"/>
  <c r="H138" i="13"/>
  <c r="H193" i="13" s="1"/>
  <c r="H203" i="13"/>
  <c r="H204" i="13"/>
  <c r="H205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3" i="16"/>
  <c r="H201" i="16"/>
  <c r="H204" i="16"/>
  <c r="H205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40" i="13"/>
  <c r="G41" i="13"/>
  <c r="G42" i="13"/>
  <c r="G43" i="13"/>
  <c r="G84" i="13"/>
  <c r="G138" i="13"/>
  <c r="G203" i="13"/>
  <c r="G204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40" i="13"/>
  <c r="F41" i="13"/>
  <c r="F42" i="13"/>
  <c r="F43" i="13"/>
  <c r="F84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1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1" i="13"/>
  <c r="D203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4" i="13"/>
  <c r="C138" i="13"/>
  <c r="C193" i="13"/>
  <c r="C201" i="13"/>
  <c r="C202" i="13"/>
  <c r="C203" i="13"/>
  <c r="C204" i="13"/>
  <c r="C205" i="13"/>
  <c r="C247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J43" i="13" l="1"/>
  <c r="J42" i="13"/>
  <c r="J31" i="13"/>
  <c r="J138" i="13"/>
  <c r="J193" i="13" s="1"/>
  <c r="J41" i="13"/>
  <c r="J40" i="13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66" i="9"/>
  <c r="H221" i="9"/>
  <c r="H215" i="9"/>
  <c r="Q63" i="9"/>
  <c r="Q59" i="9"/>
  <c r="Q58" i="9"/>
  <c r="Q65" i="9"/>
  <c r="Q60" i="9"/>
  <c r="Z11" i="9"/>
  <c r="Z4" i="9"/>
  <c r="Q56" i="9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P4" i="9" s="1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9" i="6"/>
  <c r="E194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J31" i="6"/>
  <c r="G3" i="9" s="1"/>
  <c r="P3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247" i="13"/>
  <c r="D24" i="13"/>
  <c r="D12" i="13"/>
  <c r="E15" i="13"/>
  <c r="E11" i="13"/>
  <c r="D193" i="13"/>
  <c r="H248" i="6"/>
  <c r="G248" i="6"/>
  <c r="G194" i="6"/>
  <c r="F248" i="6"/>
  <c r="D194" i="6"/>
  <c r="H247" i="16"/>
  <c r="H257" i="16"/>
  <c r="H247" i="13"/>
  <c r="E204" i="13"/>
  <c r="H203" i="16"/>
  <c r="E203" i="13"/>
  <c r="H202" i="13"/>
  <c r="H201" i="13"/>
  <c r="G247" i="13"/>
  <c r="H258" i="16"/>
  <c r="E193" i="13"/>
  <c r="H259" i="16"/>
  <c r="E205" i="13"/>
  <c r="H202" i="16"/>
  <c r="H256" i="16"/>
  <c r="H255" i="16"/>
  <c r="G202" i="13"/>
  <c r="G201" i="13"/>
  <c r="G193" i="13"/>
  <c r="G205" i="13"/>
  <c r="E202" i="13"/>
  <c r="F247" i="13"/>
  <c r="F193" i="13"/>
  <c r="F205" i="13"/>
  <c r="F204" i="13"/>
  <c r="F203" i="13"/>
  <c r="F202" i="13"/>
  <c r="F201" i="13"/>
  <c r="D204" i="13"/>
  <c r="D202" i="13"/>
  <c r="G247" i="16"/>
  <c r="F256" i="16"/>
  <c r="G259" i="16"/>
  <c r="G257" i="16"/>
  <c r="G255" i="16"/>
  <c r="F257" i="16"/>
  <c r="G258" i="16"/>
  <c r="G256" i="16"/>
  <c r="F255" i="16"/>
  <c r="G193" i="16"/>
  <c r="G205" i="16"/>
  <c r="G204" i="16"/>
  <c r="F247" i="16"/>
  <c r="G203" i="16"/>
  <c r="G202" i="16"/>
  <c r="G201" i="16"/>
  <c r="F259" i="16"/>
  <c r="F258" i="16"/>
  <c r="F193" i="16"/>
  <c r="F205" i="16"/>
  <c r="F204" i="16"/>
  <c r="F203" i="16"/>
  <c r="F202" i="16"/>
  <c r="F201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1" i="12"/>
  <c r="C262" i="12"/>
  <c r="C204" i="12"/>
  <c r="C205" i="12"/>
  <c r="F194" i="12"/>
  <c r="G194" i="12"/>
  <c r="H194" i="12"/>
  <c r="F195" i="12"/>
  <c r="G195" i="12"/>
  <c r="F196" i="12"/>
  <c r="G196" i="12"/>
  <c r="F199" i="12"/>
  <c r="G199" i="12"/>
  <c r="H199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J37" i="12" s="1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G14" i="7"/>
  <c r="F14" i="7"/>
  <c r="E14" i="7"/>
  <c r="D14" i="7"/>
  <c r="C4" i="7"/>
  <c r="H3" i="12"/>
  <c r="H31" i="12"/>
  <c r="H84" i="12"/>
  <c r="H90" i="12"/>
  <c r="H91" i="12"/>
  <c r="H257" i="12" s="1"/>
  <c r="H92" i="12"/>
  <c r="H93" i="12"/>
  <c r="H94" i="12"/>
  <c r="H138" i="12"/>
  <c r="G3" i="12"/>
  <c r="G31" i="12"/>
  <c r="G84" i="12"/>
  <c r="G90" i="12"/>
  <c r="G91" i="12"/>
  <c r="G257" i="12" s="1"/>
  <c r="G92" i="12"/>
  <c r="G93" i="12"/>
  <c r="G94" i="12"/>
  <c r="G138" i="12"/>
  <c r="F3" i="12"/>
  <c r="F31" i="12"/>
  <c r="F84" i="12"/>
  <c r="F90" i="12"/>
  <c r="F91" i="12"/>
  <c r="F257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3" i="12"/>
  <c r="C194" i="12"/>
  <c r="C195" i="12"/>
  <c r="C196" i="12"/>
  <c r="C197" i="12"/>
  <c r="C198" i="12"/>
  <c r="C199" i="12"/>
  <c r="C200" i="12"/>
  <c r="C201" i="12"/>
  <c r="C202" i="12"/>
  <c r="C203" i="12"/>
  <c r="C250" i="12"/>
  <c r="C251" i="12"/>
  <c r="C252" i="12"/>
  <c r="C253" i="12"/>
  <c r="C254" i="12"/>
  <c r="C255" i="12"/>
  <c r="C256" i="12"/>
  <c r="C257" i="12"/>
  <c r="C258" i="12"/>
  <c r="C259" i="12"/>
  <c r="C260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43" i="12" l="1"/>
  <c r="K43" i="12" s="1"/>
  <c r="J150" i="12"/>
  <c r="J205" i="12" s="1"/>
  <c r="J147" i="12"/>
  <c r="J202" i="12" s="1"/>
  <c r="J42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L3" i="9"/>
  <c r="U3" i="9" s="1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Y6" i="9"/>
  <c r="Y8" i="9"/>
  <c r="L39" i="6"/>
  <c r="L42" i="6"/>
  <c r="G9" i="9"/>
  <c r="P9" i="9" s="1"/>
  <c r="E43" i="16"/>
  <c r="J43" i="16" s="1"/>
  <c r="E96" i="16"/>
  <c r="E27" i="16"/>
  <c r="D28" i="16"/>
  <c r="E28" i="16"/>
  <c r="D27" i="16"/>
  <c r="D43" i="16"/>
  <c r="D96" i="16"/>
  <c r="E6" i="12"/>
  <c r="E139" i="12"/>
  <c r="E142" i="12"/>
  <c r="J142" i="12" s="1"/>
  <c r="J197" i="12" s="1"/>
  <c r="E145" i="12"/>
  <c r="J145" i="12" s="1"/>
  <c r="J200" i="12" s="1"/>
  <c r="D7" i="12"/>
  <c r="D86" i="12"/>
  <c r="D33" i="12"/>
  <c r="D89" i="12"/>
  <c r="D36" i="12"/>
  <c r="E86" i="12"/>
  <c r="E33" i="12"/>
  <c r="J33" i="12" s="1"/>
  <c r="E89" i="12"/>
  <c r="E36" i="12"/>
  <c r="J36" i="12" s="1"/>
  <c r="D140" i="12"/>
  <c r="D195" i="12" s="1"/>
  <c r="D143" i="12"/>
  <c r="D198" i="12" s="1"/>
  <c r="E140" i="12"/>
  <c r="J140" i="12" s="1"/>
  <c r="J195" i="12" s="1"/>
  <c r="E143" i="12"/>
  <c r="J143" i="12" s="1"/>
  <c r="J198" i="12" s="1"/>
  <c r="D8" i="12"/>
  <c r="D87" i="12"/>
  <c r="D34" i="12"/>
  <c r="D15" i="12"/>
  <c r="D37" i="12"/>
  <c r="K37" i="12" s="1"/>
  <c r="D42" i="12"/>
  <c r="E8" i="12"/>
  <c r="E19" i="12"/>
  <c r="E9" i="12"/>
  <c r="E87" i="12"/>
  <c r="E34" i="12"/>
  <c r="J34" i="12" s="1"/>
  <c r="D96" i="12"/>
  <c r="D262" i="12" s="1"/>
  <c r="E146" i="12"/>
  <c r="D141" i="12"/>
  <c r="D196" i="12" s="1"/>
  <c r="D144" i="12"/>
  <c r="D199" i="12" s="1"/>
  <c r="D146" i="12"/>
  <c r="D27" i="12"/>
  <c r="E10" i="12"/>
  <c r="E141" i="12"/>
  <c r="J141" i="12" s="1"/>
  <c r="J196" i="12" s="1"/>
  <c r="E144" i="12"/>
  <c r="J144" i="12" s="1"/>
  <c r="J199" i="12" s="1"/>
  <c r="E27" i="12"/>
  <c r="D32" i="12"/>
  <c r="D85" i="12"/>
  <c r="D88" i="12"/>
  <c r="D35" i="12"/>
  <c r="E13" i="12"/>
  <c r="E85" i="12"/>
  <c r="E32" i="12"/>
  <c r="E88" i="12"/>
  <c r="E35" i="12"/>
  <c r="J35" i="12" s="1"/>
  <c r="E17" i="12"/>
  <c r="E38" i="12"/>
  <c r="J38" i="12" s="1"/>
  <c r="E91" i="12"/>
  <c r="D6" i="12"/>
  <c r="D139" i="12"/>
  <c r="D142" i="12"/>
  <c r="D145" i="12"/>
  <c r="D200" i="12" s="1"/>
  <c r="D138" i="12"/>
  <c r="D193" i="12" s="1"/>
  <c r="E7" i="12"/>
  <c r="D259" i="12"/>
  <c r="F202" i="12"/>
  <c r="F259" i="12"/>
  <c r="F252" i="12"/>
  <c r="H201" i="12"/>
  <c r="H258" i="12"/>
  <c r="E205" i="12"/>
  <c r="E262" i="12"/>
  <c r="E202" i="12"/>
  <c r="D205" i="12"/>
  <c r="F201" i="12"/>
  <c r="F258" i="12"/>
  <c r="H204" i="12"/>
  <c r="H261" i="12"/>
  <c r="G204" i="12"/>
  <c r="G261" i="12"/>
  <c r="F251" i="12"/>
  <c r="H256" i="12"/>
  <c r="H203" i="12"/>
  <c r="H260" i="12"/>
  <c r="G256" i="12"/>
  <c r="F203" i="12"/>
  <c r="F260" i="12"/>
  <c r="G253" i="12"/>
  <c r="H205" i="12"/>
  <c r="H262" i="12"/>
  <c r="G202" i="12"/>
  <c r="G259" i="12"/>
  <c r="G252" i="12"/>
  <c r="G205" i="12"/>
  <c r="G262" i="12"/>
  <c r="F205" i="12"/>
  <c r="F262" i="12"/>
  <c r="G201" i="12"/>
  <c r="G258" i="12"/>
  <c r="H251" i="12"/>
  <c r="G251" i="12"/>
  <c r="F204" i="12"/>
  <c r="F261" i="12"/>
  <c r="G203" i="12"/>
  <c r="G260" i="12"/>
  <c r="F256" i="12"/>
  <c r="H202" i="12"/>
  <c r="H259" i="12"/>
  <c r="F253" i="12"/>
  <c r="D91" i="12"/>
  <c r="D12" i="12"/>
  <c r="D24" i="12"/>
  <c r="E18" i="12"/>
  <c r="E93" i="12"/>
  <c r="E259" i="12" s="1"/>
  <c r="D40" i="12"/>
  <c r="D23" i="12"/>
  <c r="E12" i="12"/>
  <c r="E24" i="12"/>
  <c r="D22" i="12"/>
  <c r="E40" i="12"/>
  <c r="J40" i="12" s="1"/>
  <c r="D17" i="12"/>
  <c r="D18" i="12"/>
  <c r="D21" i="12"/>
  <c r="E31" i="12"/>
  <c r="J31" i="12" s="1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1" i="12" s="1"/>
  <c r="D4" i="12"/>
  <c r="E14" i="12"/>
  <c r="D19" i="12"/>
  <c r="E26" i="12"/>
  <c r="E28" i="12"/>
  <c r="E138" i="12"/>
  <c r="E41" i="12"/>
  <c r="J41" i="12" s="1"/>
  <c r="D5" i="12"/>
  <c r="D41" i="12"/>
  <c r="D148" i="12"/>
  <c r="D25" i="12"/>
  <c r="E23" i="12"/>
  <c r="D9" i="12"/>
  <c r="E16" i="12"/>
  <c r="E4" i="12"/>
  <c r="E94" i="12"/>
  <c r="E148" i="12"/>
  <c r="J148" i="12" s="1"/>
  <c r="J203" i="12" s="1"/>
  <c r="D20" i="12"/>
  <c r="E20" i="12"/>
  <c r="D16" i="12"/>
  <c r="E149" i="12"/>
  <c r="J149" i="12" s="1"/>
  <c r="J204" i="12" s="1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F110" i="9"/>
  <c r="F58" i="9"/>
  <c r="K37" i="13"/>
  <c r="F166" i="9" s="1"/>
  <c r="F9" i="9"/>
  <c r="O9" i="9" s="1"/>
  <c r="K34" i="13"/>
  <c r="F163" i="9" s="1"/>
  <c r="F6" i="9"/>
  <c r="O6" i="9" s="1"/>
  <c r="F109" i="9"/>
  <c r="F57" i="9"/>
  <c r="K35" i="13"/>
  <c r="F164" i="9" s="1"/>
  <c r="F7" i="9"/>
  <c r="O7" i="9" s="1"/>
  <c r="F115" i="9"/>
  <c r="F63" i="9"/>
  <c r="K42" i="13"/>
  <c r="F171" i="9" s="1"/>
  <c r="F14" i="9"/>
  <c r="O14" i="9" s="1"/>
  <c r="F117" i="9"/>
  <c r="F65" i="9"/>
  <c r="K40" i="13"/>
  <c r="F12" i="9"/>
  <c r="O12" i="9" s="1"/>
  <c r="F116" i="9"/>
  <c r="F64" i="9"/>
  <c r="K39" i="13"/>
  <c r="F168" i="9" s="1"/>
  <c r="F11" i="9"/>
  <c r="O11" i="9" s="1"/>
  <c r="F118" i="9"/>
  <c r="F66" i="9"/>
  <c r="K36" i="13"/>
  <c r="F165" i="9" s="1"/>
  <c r="F8" i="9"/>
  <c r="O8" i="9" s="1"/>
  <c r="F108" i="9"/>
  <c r="F56" i="9"/>
  <c r="K32" i="13"/>
  <c r="F161" i="9" s="1"/>
  <c r="F4" i="9"/>
  <c r="O4" i="9" s="1"/>
  <c r="F111" i="9"/>
  <c r="F59" i="9"/>
  <c r="F113" i="9"/>
  <c r="F61" i="9"/>
  <c r="F114" i="9"/>
  <c r="F62" i="9"/>
  <c r="O62" i="9" s="1"/>
  <c r="K41" i="13"/>
  <c r="F170" i="9" s="1"/>
  <c r="F13" i="9"/>
  <c r="O13" i="9" s="1"/>
  <c r="G13" i="9"/>
  <c r="P13" i="9" s="1"/>
  <c r="J139" i="6"/>
  <c r="G55" i="9" s="1"/>
  <c r="P55" i="9" s="1"/>
  <c r="E248" i="6"/>
  <c r="G7" i="9"/>
  <c r="P7" i="9" s="1"/>
  <c r="G5" i="9"/>
  <c r="P5" i="9" s="1"/>
  <c r="G12" i="9"/>
  <c r="P12" i="9" s="1"/>
  <c r="D205" i="13"/>
  <c r="D247" i="13"/>
  <c r="D202" i="12"/>
  <c r="H250" i="12"/>
  <c r="H193" i="12"/>
  <c r="G250" i="12"/>
  <c r="G193" i="12"/>
  <c r="F250" i="12"/>
  <c r="F193" i="12"/>
  <c r="J146" i="12" l="1"/>
  <c r="J201" i="12" s="1"/>
  <c r="D64" i="9"/>
  <c r="J32" i="12"/>
  <c r="K32" i="12" s="1"/>
  <c r="D161" i="9" s="1"/>
  <c r="D67" i="9"/>
  <c r="L47" i="12"/>
  <c r="D265" i="9" s="1"/>
  <c r="J138" i="12"/>
  <c r="J193" i="12" s="1"/>
  <c r="J39" i="12"/>
  <c r="K39" i="12" s="1"/>
  <c r="D168" i="9" s="1"/>
  <c r="J139" i="12"/>
  <c r="J194" i="12" s="1"/>
  <c r="D201" i="12"/>
  <c r="D194" i="12"/>
  <c r="K42" i="12"/>
  <c r="D171" i="9" s="1"/>
  <c r="K38" i="12"/>
  <c r="D167" i="9" s="1"/>
  <c r="E194" i="12"/>
  <c r="E200" i="12"/>
  <c r="E199" i="12"/>
  <c r="D61" i="9"/>
  <c r="E197" i="12"/>
  <c r="D59" i="9"/>
  <c r="E196" i="12"/>
  <c r="D58" i="9"/>
  <c r="E201" i="12"/>
  <c r="E198" i="12"/>
  <c r="D60" i="9"/>
  <c r="E195" i="12"/>
  <c r="D57" i="9"/>
  <c r="E193" i="12"/>
  <c r="O59" i="9"/>
  <c r="O63" i="9"/>
  <c r="O65" i="9"/>
  <c r="O66" i="9"/>
  <c r="O64" i="9"/>
  <c r="O61" i="9"/>
  <c r="X4" i="9"/>
  <c r="O56" i="9"/>
  <c r="X6" i="9"/>
  <c r="O58" i="9"/>
  <c r="Y11" i="9"/>
  <c r="P63" i="9"/>
  <c r="X8" i="9"/>
  <c r="Y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7" i="12"/>
  <c r="D252" i="12"/>
  <c r="D258" i="12"/>
  <c r="G114" i="9"/>
  <c r="E252" i="12"/>
  <c r="K36" i="12"/>
  <c r="D165" i="9" s="1"/>
  <c r="K43" i="16"/>
  <c r="E172" i="9" s="1"/>
  <c r="E223" i="9" s="1"/>
  <c r="D10" i="16"/>
  <c r="D22" i="16"/>
  <c r="E4" i="16"/>
  <c r="E22" i="16"/>
  <c r="D91" i="16"/>
  <c r="D254" i="16" s="1"/>
  <c r="D17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D8" i="16"/>
  <c r="D20" i="16"/>
  <c r="D205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J41" i="16" s="1"/>
  <c r="D12" i="16"/>
  <c r="D18" i="16"/>
  <c r="K33" i="12"/>
  <c r="D162" i="9" s="1"/>
  <c r="E12" i="16"/>
  <c r="E24" i="16"/>
  <c r="E259" i="16"/>
  <c r="E205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J31" i="16" s="1"/>
  <c r="E84" i="16"/>
  <c r="E3" i="16"/>
  <c r="E9" i="16"/>
  <c r="E90" i="16"/>
  <c r="E253" i="16" s="1"/>
  <c r="E15" i="16"/>
  <c r="E21" i="16"/>
  <c r="E93" i="16"/>
  <c r="E40" i="16"/>
  <c r="J40" i="16" s="1"/>
  <c r="E255" i="12"/>
  <c r="D253" i="12"/>
  <c r="E251" i="12"/>
  <c r="E258" i="12"/>
  <c r="D250" i="12"/>
  <c r="D254" i="12"/>
  <c r="D197" i="12"/>
  <c r="D203" i="12"/>
  <c r="D260" i="12"/>
  <c r="D257" i="12"/>
  <c r="D251" i="12"/>
  <c r="E256" i="12"/>
  <c r="E254" i="12"/>
  <c r="E203" i="12"/>
  <c r="E260" i="12"/>
  <c r="E253" i="12"/>
  <c r="E204" i="12"/>
  <c r="E261" i="12"/>
  <c r="D256" i="12"/>
  <c r="D255" i="12"/>
  <c r="K41" i="12"/>
  <c r="D170" i="9" s="1"/>
  <c r="K40" i="12"/>
  <c r="L40" i="12" s="1"/>
  <c r="D258" i="9" s="1"/>
  <c r="K34" i="12"/>
  <c r="D163" i="9" s="1"/>
  <c r="E250" i="12"/>
  <c r="K35" i="12"/>
  <c r="K31" i="12"/>
  <c r="D160" i="9" s="1"/>
  <c r="D204" i="12"/>
  <c r="D65" i="9"/>
  <c r="D66" i="9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L32" i="13"/>
  <c r="F250" i="9" s="1"/>
  <c r="L42" i="13"/>
  <c r="F260" i="9" s="1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L41" i="13"/>
  <c r="F259" i="9" s="1"/>
  <c r="L39" i="13"/>
  <c r="F257" i="9" s="1"/>
  <c r="G119" i="9"/>
  <c r="G169" i="9"/>
  <c r="G117" i="9"/>
  <c r="G110" i="9"/>
  <c r="G260" i="9"/>
  <c r="G111" i="9"/>
  <c r="G109" i="9"/>
  <c r="J194" i="6"/>
  <c r="G107" i="9" s="1"/>
  <c r="G108" i="9"/>
  <c r="G164" i="9"/>
  <c r="G170" i="9"/>
  <c r="G112" i="9"/>
  <c r="G116" i="9"/>
  <c r="L34" i="13"/>
  <c r="F252" i="9" s="1"/>
  <c r="F107" i="9"/>
  <c r="F55" i="9"/>
  <c r="L40" i="13"/>
  <c r="F258" i="9" s="1"/>
  <c r="F169" i="9"/>
  <c r="F217" i="9" s="1"/>
  <c r="K33" i="13"/>
  <c r="F5" i="9"/>
  <c r="O5" i="9" s="1"/>
  <c r="F112" i="9"/>
  <c r="F60" i="9"/>
  <c r="K43" i="13"/>
  <c r="F172" i="9" s="1"/>
  <c r="F15" i="9"/>
  <c r="O15" i="9" s="1"/>
  <c r="F119" i="9"/>
  <c r="F67" i="9"/>
  <c r="K31" i="13"/>
  <c r="F160" i="9" s="1"/>
  <c r="F3" i="9"/>
  <c r="O3" i="9" s="1"/>
  <c r="L35" i="13"/>
  <c r="F253" i="9" s="1"/>
  <c r="L37" i="13"/>
  <c r="F255" i="9" s="1"/>
  <c r="L31" i="6"/>
  <c r="G249" i="9" s="1"/>
  <c r="L36" i="13"/>
  <c r="F254" i="9" s="1"/>
  <c r="D172" i="9"/>
  <c r="L43" i="12"/>
  <c r="D261" i="9" s="1"/>
  <c r="D166" i="9"/>
  <c r="D9" i="9"/>
  <c r="M9" i="9" s="1"/>
  <c r="D14" i="9"/>
  <c r="M14" i="9" s="1"/>
  <c r="D15" i="9"/>
  <c r="M15" i="9" s="1"/>
  <c r="D119" i="9"/>
  <c r="D116" i="9"/>
  <c r="D5" i="7"/>
  <c r="E5" i="7"/>
  <c r="E15" i="7" s="1"/>
  <c r="D63" i="9" l="1"/>
  <c r="D55" i="9"/>
  <c r="D56" i="9"/>
  <c r="J39" i="16"/>
  <c r="E11" i="9" s="1"/>
  <c r="N11" i="9" s="1"/>
  <c r="D10" i="9"/>
  <c r="M10" i="9" s="1"/>
  <c r="L60" i="12"/>
  <c r="D278" i="9" s="1"/>
  <c r="E10" i="9"/>
  <c r="N10" i="9" s="1"/>
  <c r="K38" i="16"/>
  <c r="D15" i="7"/>
  <c r="D11" i="7"/>
  <c r="O55" i="9"/>
  <c r="O57" i="9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E13" i="9"/>
  <c r="N13" i="9" s="1"/>
  <c r="E15" i="9"/>
  <c r="N15" i="9" s="1"/>
  <c r="K32" i="16"/>
  <c r="E14" i="9"/>
  <c r="N14" i="9" s="1"/>
  <c r="K40" i="16"/>
  <c r="K37" i="16"/>
  <c r="E6" i="9"/>
  <c r="N6" i="9" s="1"/>
  <c r="D5" i="9"/>
  <c r="M5" i="9" s="1"/>
  <c r="E8" i="9"/>
  <c r="N8" i="9" s="1"/>
  <c r="E7" i="9"/>
  <c r="N7" i="9" s="1"/>
  <c r="E5" i="9"/>
  <c r="N5" i="9" s="1"/>
  <c r="E3" i="9"/>
  <c r="N3" i="9" s="1"/>
  <c r="E203" i="16"/>
  <c r="E257" i="16"/>
  <c r="E204" i="16"/>
  <c r="E258" i="16"/>
  <c r="E202" i="16"/>
  <c r="E256" i="16"/>
  <c r="D203" i="16"/>
  <c r="D257" i="16"/>
  <c r="J205" i="16"/>
  <c r="L77" i="16" s="1"/>
  <c r="E67" i="9"/>
  <c r="E193" i="16"/>
  <c r="E247" i="16"/>
  <c r="D204" i="16"/>
  <c r="D258" i="16"/>
  <c r="D201" i="16"/>
  <c r="D255" i="16"/>
  <c r="D256" i="16"/>
  <c r="D202" i="16"/>
  <c r="L43" i="16"/>
  <c r="E261" i="9" s="1"/>
  <c r="E255" i="16"/>
  <c r="E201" i="16"/>
  <c r="D193" i="16"/>
  <c r="D247" i="16"/>
  <c r="L33" i="12"/>
  <c r="D251" i="9" s="1"/>
  <c r="L38" i="12"/>
  <c r="D256" i="9" s="1"/>
  <c r="D62" i="9"/>
  <c r="D13" i="9"/>
  <c r="M13" i="9" s="1"/>
  <c r="L37" i="12"/>
  <c r="D255" i="9" s="1"/>
  <c r="D12" i="9"/>
  <c r="M12" i="9" s="1"/>
  <c r="D169" i="9"/>
  <c r="D217" i="9" s="1"/>
  <c r="D6" i="9"/>
  <c r="M6" i="9" s="1"/>
  <c r="L39" i="12"/>
  <c r="D257" i="9" s="1"/>
  <c r="D4" i="9"/>
  <c r="M4" i="9" s="1"/>
  <c r="D7" i="9"/>
  <c r="M7" i="9" s="1"/>
  <c r="L36" i="12"/>
  <c r="D254" i="9" s="1"/>
  <c r="D11" i="9"/>
  <c r="M11" i="9" s="1"/>
  <c r="D3" i="9"/>
  <c r="M3" i="9" s="1"/>
  <c r="L35" i="12"/>
  <c r="D253" i="9" s="1"/>
  <c r="D164" i="9"/>
  <c r="D214" i="9" s="1"/>
  <c r="L42" i="12"/>
  <c r="D260" i="9" s="1"/>
  <c r="L31" i="12"/>
  <c r="D249" i="9" s="1"/>
  <c r="L41" i="12"/>
  <c r="D259" i="9" s="1"/>
  <c r="L34" i="12"/>
  <c r="D252" i="9" s="1"/>
  <c r="L32" i="12"/>
  <c r="D250" i="9" s="1"/>
  <c r="F313" i="9"/>
  <c r="X3" i="9"/>
  <c r="F302" i="9"/>
  <c r="X5" i="9"/>
  <c r="F304" i="9"/>
  <c r="V9" i="9"/>
  <c r="G217" i="9"/>
  <c r="V14" i="9"/>
  <c r="G168" i="9"/>
  <c r="G257" i="9"/>
  <c r="D220" i="9"/>
  <c r="G224" i="9"/>
  <c r="D213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L43" i="13"/>
  <c r="F261" i="9" s="1"/>
  <c r="L33" i="13"/>
  <c r="F251" i="9" s="1"/>
  <c r="F162" i="9"/>
  <c r="D313" i="9"/>
  <c r="D16" i="7"/>
  <c r="D21" i="7" s="1"/>
  <c r="E16" i="7"/>
  <c r="E21" i="7" s="1"/>
  <c r="M62" i="9" l="1"/>
  <c r="V10" i="9"/>
  <c r="M65" i="9"/>
  <c r="M59" i="9"/>
  <c r="W10" i="9"/>
  <c r="E119" i="9"/>
  <c r="E295" i="9"/>
  <c r="L38" i="16"/>
  <c r="E256" i="9" s="1"/>
  <c r="E167" i="9"/>
  <c r="I345" i="9"/>
  <c r="J345" i="9"/>
  <c r="M64" i="9"/>
  <c r="V6" i="9"/>
  <c r="M58" i="9"/>
  <c r="W6" i="9"/>
  <c r="V11" i="9"/>
  <c r="M63" i="9"/>
  <c r="W15" i="9"/>
  <c r="N67" i="9"/>
  <c r="V4" i="9"/>
  <c r="M56" i="9"/>
  <c r="V8" i="9"/>
  <c r="M60" i="9"/>
  <c r="W8" i="9"/>
  <c r="V5" i="9"/>
  <c r="M57" i="9"/>
  <c r="V3" i="9"/>
  <c r="M55" i="9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N4" i="9" s="1"/>
  <c r="K35" i="16"/>
  <c r="E164" i="9" s="1"/>
  <c r="E214" i="9" s="1"/>
  <c r="K41" i="16"/>
  <c r="L41" i="16" s="1"/>
  <c r="E259" i="9" s="1"/>
  <c r="E9" i="9"/>
  <c r="N9" i="9" s="1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J199" i="16"/>
  <c r="E61" i="9"/>
  <c r="J194" i="16"/>
  <c r="E56" i="9"/>
  <c r="J197" i="16"/>
  <c r="E59" i="9"/>
  <c r="N59" i="9" s="1"/>
  <c r="W14" i="9"/>
  <c r="E313" i="9"/>
  <c r="W3" i="9"/>
  <c r="W5" i="9"/>
  <c r="E304" i="9"/>
  <c r="E62" i="9"/>
  <c r="N62" i="9" s="1"/>
  <c r="J200" i="16"/>
  <c r="J195" i="16"/>
  <c r="E57" i="9"/>
  <c r="N57" i="9" s="1"/>
  <c r="J203" i="16"/>
  <c r="E65" i="9"/>
  <c r="N65" i="9" s="1"/>
  <c r="E309" i="9"/>
  <c r="W11" i="9"/>
  <c r="J198" i="16"/>
  <c r="E60" i="9"/>
  <c r="J193" i="16"/>
  <c r="E55" i="9"/>
  <c r="N55" i="9" s="1"/>
  <c r="E161" i="9"/>
  <c r="E219" i="9" s="1"/>
  <c r="L32" i="16"/>
  <c r="E250" i="9" s="1"/>
  <c r="J204" i="16"/>
  <c r="E66" i="9"/>
  <c r="N66" i="9" s="1"/>
  <c r="J202" i="16"/>
  <c r="E64" i="9"/>
  <c r="E166" i="9"/>
  <c r="E215" i="9" s="1"/>
  <c r="L37" i="16"/>
  <c r="E255" i="9" s="1"/>
  <c r="E169" i="9"/>
  <c r="E217" i="9" s="1"/>
  <c r="L40" i="16"/>
  <c r="E258" i="9" s="1"/>
  <c r="E58" i="9"/>
  <c r="J196" i="16"/>
  <c r="E63" i="9"/>
  <c r="N63" i="9" s="1"/>
  <c r="J201" i="16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D107" i="9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E107" i="9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61" i="9"/>
  <c r="W4" i="9"/>
  <c r="N56" i="9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<sst xmlns="http://schemas.openxmlformats.org/spreadsheetml/2006/main" count="86992" uniqueCount="211">
  <si>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</si>
  <si>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</si>
  <si>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</si>
  <si>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</si>
  <si>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</si>
  <si>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</si>
  <si>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</si>
  <si>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</si>
  <si>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</si>
  <si>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</si>
  <si>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</si>
  <si>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</si>
  <si>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</si>
  <si>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</si>
  <si>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</si>
  <si>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</si>
  <si>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</si>
  <si>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</si>
  <si>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</si>
  <si>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</si>
  <si>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</si>
  <si>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</si>
  <si>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</si>
  <si>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</si>
  <si>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</si>
  <si>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</si>
  <si>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</si>
  <si>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</si>
  <si>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</si>
  <si>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</si>
  <si>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</si>
  <si>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</si>
  <si>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</si>
  <si>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</si>
  <si>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</si>
  <si>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</si>
  <si>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</si>
  <si>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</si>
  <si>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</si>
  <si>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</si>
  <si>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</si>
  <si>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</si>
  <si>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</si>
  <si>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</si>
  <si>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</t>
  </si>
  <si>
    <t>Time non CUDA: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</si>
  <si>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</si>
  <si>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</si>
  <si>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</si>
  <si>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</si>
  <si>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</si>
  <si>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</si>
  <si>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</si>
  <si>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</si>
  <si>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</si>
  <si>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</si>
  <si>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</si>
  <si>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</si>
  <si>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</si>
  <si>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</si>
  <si>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</si>
  <si>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</si>
  <si>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</si>
  <si>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</si>
  <si>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</si>
  <si>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</si>
  <si>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</si>
  <si>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</si>
  <si>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</si>
  <si>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</si>
  <si>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</si>
  <si>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</si>
  <si>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</si>
  <si>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</si>
  <si>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</si>
  <si>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</si>
  <si>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</si>
  <si>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</si>
  <si>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</si>
  <si>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</si>
  <si>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</si>
  <si>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</si>
  <si>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</si>
  <si>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</si>
  <si>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</si>
  <si>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</si>
  <si>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</si>
  <si>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</si>
  <si>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</si>
  <si>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</si>
  <si>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</si>
  <si>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</si>
  <si>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</si>
  <si>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</si>
  <si>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</si>
  <si>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</si>
  <si>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</si>
  <si>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</si>
  <si>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>Device 0: NVIDIA GeForce RTX 3060 Laptop GPU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</si>
  <si>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</si>
  <si>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</si>
  <si>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</si>
  <si>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</si>
  <si>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</si>
  <si>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</si>
  <si>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</si>
  <si>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</si>
  <si>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</si>
  <si>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</si>
  <si>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</si>
  <si>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</si>
  <si>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</si>
  <si>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</si>
  <si>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</si>
  <si>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</si>
  <si>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</si>
  <si>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</si>
  <si>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</si>
  <si>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</si>
  <si>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</si>
  <si>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</si>
  <si>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</si>
  <si>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</si>
  <si>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</si>
  <si>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</si>
  <si>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</si>
  <si>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</si>
  <si>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</si>
  <si>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</si>
  <si>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</si>
  <si>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</si>
  <si>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</si>
  <si>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</si>
  <si>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</si>
  <si>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</si>
  <si>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</si>
  <si>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01,05,6235</t>
  </si>
  <si>
    <t>01,02,6297</t>
  </si>
  <si>
    <t>01,02,5994</t>
  </si>
  <si>
    <t>01,02,4809</t>
  </si>
  <si>
    <t>01,02,5936</t>
  </si>
  <si>
    <t>01,04,5428</t>
  </si>
  <si>
    <t>01,02,4362</t>
  </si>
  <si>
    <t>01,02,8016</t>
  </si>
  <si>
    <t>non CUDA transp Time</t>
  </si>
  <si>
    <t>non CUDA transp</t>
  </si>
  <si>
    <t>non CUDA transp non hash</t>
  </si>
  <si>
    <t>non CUDA transp_AVX Time</t>
  </si>
  <si>
    <t>non CUDA transp_AVX</t>
  </si>
  <si>
    <t>non CUDA transp_AVX non hash</t>
  </si>
  <si>
    <t>non CUDA transp_AVX_OMP Time</t>
  </si>
  <si>
    <t>non CUDA transp_AVX_OMP</t>
  </si>
  <si>
    <t>non CUDA transp_AVX_OMP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</si>
  <si>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</si>
  <si>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</si>
  <si>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</si>
  <si>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</si>
  <si>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</si>
  <si>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</si>
  <si>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Time non CUDA_transp_AVX_time</t>
  </si>
  <si>
    <t>Time non CUDA_transp_AVX_time:</t>
  </si>
  <si>
    <t>Time non CUDA_transp_AVX</t>
  </si>
  <si>
    <t>Time non CUDA transp_AVX:</t>
  </si>
  <si>
    <t>Time non CUDA_transp_AVX non hash:</t>
  </si>
  <si>
    <t>Time non CUDA transp_AVX non hash:</t>
  </si>
  <si>
    <t>Time non CUDA_transp_AVX_OMP_time</t>
  </si>
  <si>
    <t>Time non CUDA_transp_AVX_OMP_time:</t>
  </si>
  <si>
    <t>Time non CUDA_transp_AVX_OMP</t>
  </si>
  <si>
    <t>Time non CUDA transp_AVX_OMP:</t>
  </si>
  <si>
    <t>Time non CUDA_transp_AVX_OMP non hash:</t>
  </si>
  <si>
    <t>Time non CUDA transp_AVX_OMP non hash:</t>
  </si>
  <si>
    <t xml:space="preserve"> MAX_VALUE_SIZE: 100</t>
  </si>
  <si>
    <t>Time non CUDA_AVX_time</t>
  </si>
  <si>
    <t>Time non CUDA_AVX_time:</t>
  </si>
  <si>
    <t>Time non CUDA AVX</t>
  </si>
  <si>
    <t>Time non CUDA AVX:</t>
  </si>
  <si>
    <t>Time non CUDA AVX non hash:</t>
  </si>
  <si>
    <t>Time non CUDA_AVX_OMP_time</t>
  </si>
  <si>
    <t>Time non CUDA_AVX_OMP_time:</t>
  </si>
  <si>
    <t>Time non CUDA AVX OMP</t>
  </si>
  <si>
    <t>Time non CUDA AVX_OMP:</t>
  </si>
  <si>
    <t>Time non CUDA AVX OMP non hash:</t>
  </si>
  <si>
    <t>Time non CUDA AVX_OMP non hash:</t>
  </si>
  <si>
    <t>Time CUDA ant add CPU_AVX Time:</t>
  </si>
  <si>
    <t>non CUDA AVX Time</t>
  </si>
  <si>
    <t>non CUDA AVX</t>
  </si>
  <si>
    <t>non CUDA AVX non hash</t>
  </si>
  <si>
    <t>non CUDA AVX_OMP Time</t>
  </si>
  <si>
    <t>non CUDA AVX_OMP</t>
  </si>
  <si>
    <t>non CUDA AVX_OMP non hash</t>
  </si>
  <si>
    <t>CUDA ant add CPU_AVX Time</t>
  </si>
  <si>
    <t>PARAMETR_SIZE: 192</t>
  </si>
  <si>
    <t xml:space="preserve"> NAME_FILE_GRAPH: Parametr_Graph/test672_100,txt</t>
  </si>
  <si>
    <t>PARAMETR_SIZE: 384</t>
  </si>
  <si>
    <t xml:space="preserve"> NAME_FILE_GRAPH: Parametr_Graph/test1344_100,txt</t>
  </si>
  <si>
    <t xml:space="preserve"> MAX_VALUE_SIZE: 1000</t>
  </si>
  <si>
    <t>Time CUDA ant add CPU_AVX_transp Time:</t>
  </si>
  <si>
    <t>CUDA ant add CPU_AVX_transp Time</t>
  </si>
  <si>
    <t>PARAMETR_SIZE: 80</t>
  </si>
  <si>
    <t xml:space="preserve"> NAME_FILE_GRAPH: Parametr_Graph/test336_1000,txt</t>
  </si>
  <si>
    <t>PARAMETR_SIZE: 8</t>
  </si>
  <si>
    <t xml:space="preserve"> MAX_VALUE_SIZE: 10000</t>
  </si>
  <si>
    <t xml:space="preserve"> NAME_FILE_GRAPH: Parametr_Graph/test42_10000,txt</t>
  </si>
  <si>
    <t>PARAMETR_SIZE: 16</t>
  </si>
  <si>
    <t xml:space="preserve"> NAME_FILE_GRAPH: Parametr_Graph/test84_10000,txt</t>
  </si>
  <si>
    <t>PARAMETR_SIZE: 32</t>
  </si>
  <si>
    <t xml:space="preserve"> PARAMETR_SIZE_ONE_X: 4</t>
  </si>
  <si>
    <t xml:space="preserve"> TYPE_ACO: 1</t>
  </si>
  <si>
    <t xml:space="preserve"> FUNCTION: SHAFFERA </t>
  </si>
  <si>
    <t xml:space="preserve"> Max thread in blocks: 1024 Total Global Memory: 6143,5 MB Shared Memory per Block: 49152 bytes Constant Memory: 65536 bytes Registers per Block: 65536 Warp Size: 32 Compute Capability: 8,6 Can Map Host Memory: Yes Clock Rate: 1425 MHz L2 Cache Size: 3145728 bytes Multiprocessor Count: 30</t>
  </si>
  <si>
    <t xml:space="preserve"> NAME_FILE_GRAPH: Parametr_Graph/test168_10000,txt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</si>
</sst>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0" fontId="1" fillId="0" borderId="0" xfId="0" applyFont="1"/>
    <xf numFmtId="2" fontId="1" fillId="0" borderId="0" xfId="0" applyNumberFormat="1" applyFont="1"/>
    <xf numFmtId="0" fontId="0" fillId="0" borderId="0" xfId="0" applyFont="1"/>
    <xf numFmtId="2" fontId="0" fillId="0" borderId="0" xfId="0" applyNumberFormat="1" applyFont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0" xfId="0" applyAlignment="1">
      <alignment horizontal="center" vertical="center"/>
    </xf>
    <xf numFmtId="2" fontId="0" fillId="4" borderId="0" xfId="0" applyNumberFormat="1" applyFill="1"/>
    <xf numFmtId="10" fontId="0" fillId="4" borderId="0" xfId="0" applyNumberFormat="1" applyFill="1"/>
    <xf numFmtId="11" fontId="0" fillId="4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6.2539064751468143E-2</c:v>
                </c:pt>
                <c:pt idx="1">
                  <c:v>7.0792018226384271E-2</c:v>
                </c:pt>
                <c:pt idx="2">
                  <c:v>7.7120890163903458E-2</c:v>
                </c:pt>
                <c:pt idx="3">
                  <c:v>0.19729240130615247</c:v>
                </c:pt>
                <c:pt idx="4">
                  <c:v>0.72756707638417895</c:v>
                </c:pt>
                <c:pt idx="5">
                  <c:v>0.72756707638417895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5.7659230456744252E-2</c:v>
                </c:pt>
                <c:pt idx="1">
                  <c:v>6.7453762061866041E-2</c:v>
                </c:pt>
                <c:pt idx="2">
                  <c:v>7.3513837296478993E-2</c:v>
                </c:pt>
                <c:pt idx="3">
                  <c:v>0.13663176609146846</c:v>
                </c:pt>
                <c:pt idx="4">
                  <c:v>0.58174273061895598</c:v>
                </c:pt>
                <c:pt idx="5">
                  <c:v>0.58174273061895598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1.7983521209947559E-3</c:v>
                </c:pt>
                <c:pt idx="1">
                  <c:v>1.5583689177869349E-3</c:v>
                </c:pt>
                <c:pt idx="2">
                  <c:v>1.273623906436231E-3</c:v>
                </c:pt>
                <c:pt idx="3">
                  <c:v>0.66063658531713754</c:v>
                </c:pt>
                <c:pt idx="4">
                  <c:v>0.79267945645466653</c:v>
                </c:pt>
                <c:pt idx="5">
                  <c:v>0.79267945645466653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0.95742508830757433</c:v>
                </c:pt>
                <c:pt idx="1">
                  <c:v>0.95862099094815445</c:v>
                </c:pt>
                <c:pt idx="2">
                  <c:v>0.95956028221669665</c:v>
                </c:pt>
                <c:pt idx="3">
                  <c:v>0.95162223766522991</c:v>
                </c:pt>
                <c:pt idx="4">
                  <c:v>0.64342957039715376</c:v>
                </c:pt>
                <c:pt idx="5">
                  <c:v>0.64342957039715376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0.16873167551092871</c:v>
                </c:pt>
                <c:pt idx="1">
                  <c:v>0.28793768644810813</c:v>
                </c:pt>
                <c:pt idx="2">
                  <c:v>0.42494407959808356</c:v>
                </c:pt>
                <c:pt idx="3">
                  <c:v>0.69749623983384834</c:v>
                </c:pt>
                <c:pt idx="4">
                  <c:v>0.80651814476870831</c:v>
                </c:pt>
                <c:pt idx="5">
                  <c:v>0.80651814476870831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6.2530081022625653E-2</c:v>
                </c:pt>
                <c:pt idx="1">
                  <c:v>7.0808739425964121E-2</c:v>
                </c:pt>
                <c:pt idx="2">
                  <c:v>7.7112339987118181E-2</c:v>
                </c:pt>
                <c:pt idx="3">
                  <c:v>0.19693931641933132</c:v>
                </c:pt>
                <c:pt idx="4">
                  <c:v>0.40735889889174992</c:v>
                </c:pt>
                <c:pt idx="5">
                  <c:v>0.40735889889174992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0.16850553732755896</c:v>
                </c:pt>
                <c:pt idx="1">
                  <c:v>0.28728957613458683</c:v>
                </c:pt>
                <c:pt idx="2">
                  <c:v>0.42404875444063467</c:v>
                </c:pt>
                <c:pt idx="3">
                  <c:v>0.69666421731295747</c:v>
                </c:pt>
                <c:pt idx="4">
                  <c:v>0.81347641751946442</c:v>
                </c:pt>
                <c:pt idx="5">
                  <c:v>0.81347641751946442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1.9126961593217866E-3</c:v>
                </c:pt>
                <c:pt idx="1">
                  <c:v>1.677995422129391E-3</c:v>
                </c:pt>
                <c:pt idx="2">
                  <c:v>1.2723349729594408E-3</c:v>
                </c:pt>
                <c:pt idx="3">
                  <c:v>0.69488822880491596</c:v>
                </c:pt>
                <c:pt idx="4">
                  <c:v>0.80557888286741086</c:v>
                </c:pt>
                <c:pt idx="5">
                  <c:v>0.80557888286741086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0.72652797728707585</c:v>
                </c:pt>
                <c:pt idx="5">
                  <c:v>0.72652797728707585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0.1684512241479848</c:v>
                </c:pt>
                <c:pt idx="1">
                  <c:v>0.28744906391593045</c:v>
                </c:pt>
                <c:pt idx="2">
                  <c:v>0.42472684495471941</c:v>
                </c:pt>
                <c:pt idx="3">
                  <c:v>0.69611004804527354</c:v>
                </c:pt>
                <c:pt idx="4">
                  <c:v>0.79407913386865625</c:v>
                </c:pt>
                <c:pt idx="5">
                  <c:v>0.79407913386865625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5.6722758024331466E-2</c:v>
                </c:pt>
                <c:pt idx="1">
                  <c:v>6.6428038479167492E-2</c:v>
                </c:pt>
                <c:pt idx="2">
                  <c:v>7.3586791851439418E-2</c:v>
                </c:pt>
                <c:pt idx="3">
                  <c:v>0.12423792912083789</c:v>
                </c:pt>
                <c:pt idx="4">
                  <c:v>0.81421984664561387</c:v>
                </c:pt>
                <c:pt idx="5">
                  <c:v>0.81421984664561387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3.2220668588375845</c:v>
                </c:pt>
                <c:pt idx="1">
                  <c:v>6.4886638179521965</c:v>
                </c:pt>
                <c:pt idx="2">
                  <c:v>13.203699853523615</c:v>
                </c:pt>
                <c:pt idx="3">
                  <c:v>28.505826744001769</c:v>
                </c:pt>
                <c:pt idx="4">
                  <c:v>23.702792112749805</c:v>
                </c:pt>
                <c:pt idx="5">
                  <c:v>16.195959277567219</c:v>
                </c:pt>
                <c:pt idx="6">
                  <c:v>403.22219221578206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3.2122848792223788</c:v>
                </c:pt>
                <c:pt idx="1">
                  <c:v>6.4608788182942893</c:v>
                </c:pt>
                <c:pt idx="2">
                  <c:v>13.156133438071249</c:v>
                </c:pt>
                <c:pt idx="3">
                  <c:v>28.514554831403061</c:v>
                </c:pt>
                <c:pt idx="4">
                  <c:v>23.466616219250302</c:v>
                </c:pt>
                <c:pt idx="5">
                  <c:v>16.172050613973386</c:v>
                </c:pt>
                <c:pt idx="6">
                  <c:v>398.2717933172836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3.1694910831537157</c:v>
                </c:pt>
                <c:pt idx="1">
                  <c:v>5.9392502724027025</c:v>
                </c:pt>
                <c:pt idx="2">
                  <c:v>11.894501944718701</c:v>
                </c:pt>
                <c:pt idx="3">
                  <c:v>29.995687073985284</c:v>
                </c:pt>
                <c:pt idx="4">
                  <c:v>1.9681905472098278</c:v>
                </c:pt>
                <c:pt idx="5">
                  <c:v>1.3772355201715454</c:v>
                </c:pt>
                <c:pt idx="6">
                  <c:v>1.6121509522959423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3.1227149864748029</c:v>
                </c:pt>
                <c:pt idx="1">
                  <c:v>5.436580108550265</c:v>
                </c:pt>
                <c:pt idx="2">
                  <c:v>8.4507236370063588</c:v>
                </c:pt>
                <c:pt idx="3">
                  <c:v>11.300206688318605</c:v>
                </c:pt>
                <c:pt idx="4">
                  <c:v>16.003996052331562</c:v>
                </c:pt>
                <c:pt idx="5">
                  <c:v>16.689810921623678</c:v>
                </c:pt>
                <c:pt idx="6">
                  <c:v>1.8701604865467945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2.9283834933657911</c:v>
                </c:pt>
                <c:pt idx="1">
                  <c:v>5.1534629386624742</c:v>
                </c:pt>
                <c:pt idx="2">
                  <c:v>8.4635719997124959</c:v>
                </c:pt>
                <c:pt idx="3">
                  <c:v>11.689193435396986</c:v>
                </c:pt>
                <c:pt idx="4">
                  <c:v>16.244741033698105</c:v>
                </c:pt>
                <c:pt idx="5">
                  <c:v>17.303395355674152</c:v>
                </c:pt>
                <c:pt idx="6">
                  <c:v>2.1896624341665838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3.0590345235686169</c:v>
                </c:pt>
                <c:pt idx="1">
                  <c:v>4.9891042273073385</c:v>
                </c:pt>
                <c:pt idx="2">
                  <c:v>7.5498674133532742</c:v>
                </c:pt>
                <c:pt idx="3">
                  <c:v>11.023115790801224</c:v>
                </c:pt>
                <c:pt idx="4">
                  <c:v>0.87838700171931317</c:v>
                </c:pt>
                <c:pt idx="5">
                  <c:v>0.8361427692997857</c:v>
                </c:pt>
                <c:pt idx="6">
                  <c:v>2.1765134616247606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18.089129668259865</c:v>
                </c:pt>
                <c:pt idx="1">
                  <c:v>18.175847169472025</c:v>
                </c:pt>
                <c:pt idx="2">
                  <c:v>19.055415202755551</c:v>
                </c:pt>
                <c:pt idx="3">
                  <c:v>15.9108874748517</c:v>
                </c:pt>
                <c:pt idx="4">
                  <c:v>10.599723772923948</c:v>
                </c:pt>
                <c:pt idx="5">
                  <c:v>12.829392551723965</c:v>
                </c:pt>
                <c:pt idx="6">
                  <c:v>1.7720074948159592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3.1931006697851951</c:v>
                </c:pt>
                <c:pt idx="1">
                  <c:v>5.4176194516004017</c:v>
                </c:pt>
                <c:pt idx="2">
                  <c:v>11.300836582908632</c:v>
                </c:pt>
                <c:pt idx="3">
                  <c:v>17.882538712496252</c:v>
                </c:pt>
                <c:pt idx="4">
                  <c:v>23.453961063842634</c:v>
                </c:pt>
                <c:pt idx="5">
                  <c:v>16.105495979749794</c:v>
                </c:pt>
                <c:pt idx="6">
                  <c:v>1.7731738323179651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3.2117983983797069</c:v>
                </c:pt>
                <c:pt idx="1">
                  <c:v>6.461053312739776</c:v>
                </c:pt>
                <c:pt idx="2">
                  <c:v>13.15643849899808</c:v>
                </c:pt>
                <c:pt idx="3">
                  <c:v>28.318591982400658</c:v>
                </c:pt>
                <c:pt idx="4">
                  <c:v>23.559525607534443</c:v>
                </c:pt>
                <c:pt idx="5">
                  <c:v>16.114418213674949</c:v>
                </c:pt>
                <c:pt idx="6">
                  <c:v>2.1387722108224358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3.2186641404230585</c:v>
                </c:pt>
                <c:pt idx="1">
                  <c:v>6.488830092547202</c:v>
                </c:pt>
                <c:pt idx="2">
                  <c:v>13.235174747274298</c:v>
                </c:pt>
                <c:pt idx="3">
                  <c:v>28.295980037780282</c:v>
                </c:pt>
                <c:pt idx="4">
                  <c:v>52.596534593341588</c:v>
                </c:pt>
                <c:pt idx="5">
                  <c:v>41.2599063048849</c:v>
                </c:pt>
                <c:pt idx="6">
                  <c:v>0.81511972133301658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3.1711363391638625</c:v>
                </c:pt>
                <c:pt idx="1">
                  <c:v>5.981378206244349</c:v>
                </c:pt>
                <c:pt idx="2">
                  <c:v>11.864040137059524</c:v>
                </c:pt>
                <c:pt idx="3">
                  <c:v>30.083630282605906</c:v>
                </c:pt>
                <c:pt idx="4">
                  <c:v>0.84352247346424647</c:v>
                </c:pt>
                <c:pt idx="5">
                  <c:v>0.79865069545754763</c:v>
                </c:pt>
                <c:pt idx="6">
                  <c:v>264.04048411649222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3.1269990012836435</c:v>
                </c:pt>
                <c:pt idx="1">
                  <c:v>5.4819448279207297</c:v>
                </c:pt>
                <c:pt idx="2">
                  <c:v>8.4327844585366307</c:v>
                </c:pt>
                <c:pt idx="3">
                  <c:v>11.289368530864538</c:v>
                </c:pt>
                <c:pt idx="4">
                  <c:v>16.720798781554748</c:v>
                </c:pt>
                <c:pt idx="5">
                  <c:v>17.482427321080557</c:v>
                </c:pt>
                <c:pt idx="6">
                  <c:v>260.80044267889775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3.0623542449162691</c:v>
                </c:pt>
                <c:pt idx="1">
                  <c:v>5.0012594442580243</c:v>
                </c:pt>
                <c:pt idx="2">
                  <c:v>7.535461676636741</c:v>
                </c:pt>
                <c:pt idx="3">
                  <c:v>11.042521516274055</c:v>
                </c:pt>
                <c:pt idx="4">
                  <c:v>0.85602756514985634</c:v>
                </c:pt>
                <c:pt idx="5">
                  <c:v>0.82971710448021785</c:v>
                </c:pt>
                <c:pt idx="6">
                  <c:v>288.36243754297845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2.9277358641306717</c:v>
                </c:pt>
                <c:pt idx="1">
                  <c:v>5.1542958454922578</c:v>
                </c:pt>
                <c:pt idx="2">
                  <c:v>8.435257499512117</c:v>
                </c:pt>
                <c:pt idx="3">
                  <c:v>11.689170657326171</c:v>
                </c:pt>
                <c:pt idx="4">
                  <c:v>20.574068201414402</c:v>
                </c:pt>
                <c:pt idx="5">
                  <c:v>20.611256382725461</c:v>
                </c:pt>
                <c:pt idx="6">
                  <c:v>1.8675328137748772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33.443643282752113</c:v>
                </c:pt>
                <c:pt idx="1">
                  <c:v>47.852694139036736</c:v>
                </c:pt>
                <c:pt idx="2">
                  <c:v>33.054008938127808</c:v>
                </c:pt>
                <c:pt idx="3">
                  <c:v>29.543029136931391</c:v>
                </c:pt>
                <c:pt idx="4">
                  <c:v>20.793579067000096</c:v>
                </c:pt>
                <c:pt idx="5">
                  <c:v>20.832653189596545</c:v>
                </c:pt>
                <c:pt idx="6">
                  <c:v>2.280090500771546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45.515169422098054</c:v>
                </c:pt>
                <c:pt idx="1">
                  <c:v>22.765171636478083</c:v>
                </c:pt>
                <c:pt idx="2">
                  <c:v>47.643492248423122</c:v>
                </c:pt>
                <c:pt idx="3">
                  <c:v>35.237729702370544</c:v>
                </c:pt>
                <c:pt idx="4">
                  <c:v>24.703282598849448</c:v>
                </c:pt>
                <c:pt idx="5">
                  <c:v>24.406645448545952</c:v>
                </c:pt>
                <c:pt idx="6">
                  <c:v>2.1876227698201935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47.493599184826735</c:v>
                </c:pt>
                <c:pt idx="1">
                  <c:v>45.480522256842818</c:v>
                </c:pt>
                <c:pt idx="2">
                  <c:v>26.108184259571779</c:v>
                </c:pt>
                <c:pt idx="3">
                  <c:v>26.032169998249788</c:v>
                </c:pt>
                <c:pt idx="4">
                  <c:v>4.9453975379223365E-2</c:v>
                </c:pt>
                <c:pt idx="5">
                  <c:v>4.6257288474646344E-2</c:v>
                </c:pt>
                <c:pt idx="6">
                  <c:v>0.94147480030302977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45.956692891390084</c:v>
                </c:pt>
                <c:pt idx="1">
                  <c:v>47.479874443952518</c:v>
                </c:pt>
                <c:pt idx="2">
                  <c:v>48.96694117767818</c:v>
                </c:pt>
                <c:pt idx="3">
                  <c:v>34.30880585168407</c:v>
                </c:pt>
                <c:pt idx="4">
                  <c:v>21.513306795025635</c:v>
                </c:pt>
                <c:pt idx="5">
                  <c:v>23.753766998395871</c:v>
                </c:pt>
                <c:pt idx="6">
                  <c:v>7.9685195040744256E-2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24.842420094599003</c:v>
                </c:pt>
                <c:pt idx="1">
                  <c:v>44.267718653412452</c:v>
                </c:pt>
                <c:pt idx="2">
                  <c:v>44.055149623436236</c:v>
                </c:pt>
                <c:pt idx="3">
                  <c:v>34.953678445954488</c:v>
                </c:pt>
                <c:pt idx="4">
                  <c:v>0.96577736510866141</c:v>
                </c:pt>
                <c:pt idx="5">
                  <c:v>1.0195110027670515</c:v>
                </c:pt>
                <c:pt idx="6">
                  <c:v>7.8654763650849738E-2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non CUDA transp Time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21.778029371133822</c:v>
                </c:pt>
                <c:pt idx="1">
                  <c:v>23.962747931465888</c:v>
                </c:pt>
                <c:pt idx="2">
                  <c:v>18.33994118039832</c:v>
                </c:pt>
                <c:pt idx="3">
                  <c:v>29.69468294264443</c:v>
                </c:pt>
                <c:pt idx="4">
                  <c:v>18.663747349137882</c:v>
                </c:pt>
                <c:pt idx="5">
                  <c:v>19.803958550305701</c:v>
                </c:pt>
                <c:pt idx="6">
                  <c:v>0.99162668461923753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non CUDA transp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34.805662579587455</c:v>
                </c:pt>
                <c:pt idx="1">
                  <c:v>28.045266431101773</c:v>
                </c:pt>
                <c:pt idx="2">
                  <c:v>17.211963160520515</c:v>
                </c:pt>
                <c:pt idx="3">
                  <c:v>24.546564719393889</c:v>
                </c:pt>
                <c:pt idx="4">
                  <c:v>19.444734157387419</c:v>
                </c:pt>
                <c:pt idx="5">
                  <c:v>22.36851719620558</c:v>
                </c:pt>
                <c:pt idx="6">
                  <c:v>1.0413158450771862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61"/>
  <sheetViews>
    <sheetView topLeftCell="A367" workbookViewId="0">
      <selection activeCell="A382" sqref="A382:AN42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2624.2534770000002</v>
      </c>
      <c r="I2">
        <v>21.491278999999999</v>
      </c>
      <c r="J2" t="s">
        <v>3</v>
      </c>
      <c r="K2">
        <v>320.874368</v>
      </c>
      <c r="L2">
        <v>1.1970780000000001</v>
      </c>
      <c r="M2" t="s">
        <v>4</v>
      </c>
      <c r="N2">
        <v>156.415875</v>
      </c>
      <c r="O2">
        <v>7.8931000000000001E-2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0.93997799999999998</v>
      </c>
      <c r="AG2">
        <v>2.6419000000000002E-2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5248.5263480000003</v>
      </c>
      <c r="I3">
        <v>84.176725000000005</v>
      </c>
      <c r="J3" t="s">
        <v>3</v>
      </c>
      <c r="K3">
        <v>641.78595600000006</v>
      </c>
      <c r="L3">
        <v>3.3350469999999999</v>
      </c>
      <c r="M3" t="s">
        <v>4</v>
      </c>
      <c r="N3">
        <v>312.82876499999998</v>
      </c>
      <c r="O3">
        <v>0.31163200000000002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0.909968</v>
      </c>
      <c r="AG3">
        <v>3.6916999999999998E-2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7872.797227</v>
      </c>
      <c r="I4">
        <v>183.88232099999999</v>
      </c>
      <c r="J4" t="s">
        <v>3</v>
      </c>
      <c r="K4">
        <v>962.65663900000004</v>
      </c>
      <c r="L4">
        <v>6.0002269999999998</v>
      </c>
      <c r="M4" t="s">
        <v>4</v>
      </c>
      <c r="N4">
        <v>469.24363099999999</v>
      </c>
      <c r="O4">
        <v>0.69869300000000001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0.909968</v>
      </c>
      <c r="AG4">
        <v>3.6916999999999998E-2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10497.182422</v>
      </c>
      <c r="I5">
        <v>323.49011899999999</v>
      </c>
      <c r="J5" t="s">
        <v>3</v>
      </c>
      <c r="K5">
        <v>1283.629021</v>
      </c>
      <c r="L5">
        <v>9.3878799999999991</v>
      </c>
      <c r="M5" t="s">
        <v>4</v>
      </c>
      <c r="N5">
        <v>625.66110600000002</v>
      </c>
      <c r="O5">
        <v>1.250429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0.87663999999999997</v>
      </c>
      <c r="AG5">
        <v>4.8688000000000002E-2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13121.424940999999</v>
      </c>
      <c r="I6">
        <v>516.83825999999999</v>
      </c>
      <c r="J6" t="s">
        <v>3</v>
      </c>
      <c r="K6">
        <v>1604.467817</v>
      </c>
      <c r="L6">
        <v>14.966494000000001</v>
      </c>
      <c r="M6" t="s">
        <v>4</v>
      </c>
      <c r="N6">
        <v>782.07629999999995</v>
      </c>
      <c r="O6">
        <v>1.944574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0.85663999999999996</v>
      </c>
      <c r="AG6">
        <v>5.3352999999999998E-2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15745.637891</v>
      </c>
      <c r="I7">
        <v>734.72436500000003</v>
      </c>
      <c r="J7" t="s">
        <v>3</v>
      </c>
      <c r="K7">
        <v>1925.3029590000001</v>
      </c>
      <c r="L7">
        <v>19.246091</v>
      </c>
      <c r="M7" t="s">
        <v>4</v>
      </c>
      <c r="N7">
        <v>938.49342999999999</v>
      </c>
      <c r="O7">
        <v>2.797139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0.82059400000000005</v>
      </c>
      <c r="AG7">
        <v>5.8546000000000001E-2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18370.069608999998</v>
      </c>
      <c r="I8">
        <v>1005.587992</v>
      </c>
      <c r="J8" t="s">
        <v>3</v>
      </c>
      <c r="K8">
        <v>2246.3151899999998</v>
      </c>
      <c r="L8">
        <v>26.079367999999999</v>
      </c>
      <c r="M8" t="s">
        <v>4</v>
      </c>
      <c r="N8">
        <v>1094.9094359999999</v>
      </c>
      <c r="O8">
        <v>3.8159320000000001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0.82059400000000005</v>
      </c>
      <c r="AG8">
        <v>5.8546000000000001E-2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20994.314922000001</v>
      </c>
      <c r="I9">
        <v>1317.7973509999999</v>
      </c>
      <c r="J9" t="s">
        <v>3</v>
      </c>
      <c r="K9">
        <v>2567.1429349999999</v>
      </c>
      <c r="L9">
        <v>32.492162</v>
      </c>
      <c r="M9" t="s">
        <v>4</v>
      </c>
      <c r="N9">
        <v>1251.3298629999999</v>
      </c>
      <c r="O9">
        <v>4.9867759999999999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0.76966000000000001</v>
      </c>
      <c r="AG9">
        <v>7.3624999999999996E-2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23618.776953000001</v>
      </c>
      <c r="I10">
        <v>1675.5237540000001</v>
      </c>
      <c r="J10" t="s">
        <v>3</v>
      </c>
      <c r="K10">
        <v>2888.1742380000001</v>
      </c>
      <c r="L10">
        <v>38.923684999999999</v>
      </c>
      <c r="M10" t="s">
        <v>4</v>
      </c>
      <c r="N10">
        <v>1407.746619</v>
      </c>
      <c r="O10">
        <v>6.2981660000000002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0.76954400000000001</v>
      </c>
      <c r="AG10">
        <v>7.3571999999999999E-2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26243.123007999999</v>
      </c>
      <c r="I11">
        <v>2072.6495060000002</v>
      </c>
      <c r="J11" t="s">
        <v>3</v>
      </c>
      <c r="K11">
        <v>3209.0899509999999</v>
      </c>
      <c r="L11">
        <v>48.110219000000001</v>
      </c>
      <c r="M11" t="s">
        <v>4</v>
      </c>
      <c r="N11">
        <v>1564.1652120000001</v>
      </c>
      <c r="O11">
        <v>7.7651199999999996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0.749529</v>
      </c>
      <c r="AG11">
        <v>7.3946999999999999E-2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28867.376289</v>
      </c>
      <c r="I12">
        <v>2499.1998880000001</v>
      </c>
      <c r="J12" t="s">
        <v>3</v>
      </c>
      <c r="K12">
        <v>3529.9538040000002</v>
      </c>
      <c r="L12">
        <v>56.682383999999999</v>
      </c>
      <c r="M12" t="s">
        <v>4</v>
      </c>
      <c r="N12">
        <v>1720.582478</v>
      </c>
      <c r="O12">
        <v>9.3923550000000002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0.73952899999999999</v>
      </c>
      <c r="AG12">
        <v>7.3837E-2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31491.582108999999</v>
      </c>
      <c r="I13">
        <v>2984.6702439999999</v>
      </c>
      <c r="J13" t="s">
        <v>3</v>
      </c>
      <c r="K13">
        <v>3850.7629390000002</v>
      </c>
      <c r="L13">
        <v>65.990289000000004</v>
      </c>
      <c r="M13" t="s">
        <v>4</v>
      </c>
      <c r="N13">
        <v>1876.998699</v>
      </c>
      <c r="O13">
        <v>11.178330000000001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0.73952899999999999</v>
      </c>
      <c r="AG13">
        <v>7.3837E-2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34115.694766000001</v>
      </c>
      <c r="I14">
        <v>3508.7436130000001</v>
      </c>
      <c r="J14" t="s">
        <v>3</v>
      </c>
      <c r="K14">
        <v>4171.4918459999999</v>
      </c>
      <c r="L14">
        <v>76.942890000000006</v>
      </c>
      <c r="M14" t="s">
        <v>4</v>
      </c>
      <c r="N14">
        <v>2033.4159589999999</v>
      </c>
      <c r="O14">
        <v>13.137238999999999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0.73952899999999999</v>
      </c>
      <c r="AG14">
        <v>7.3837E-2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36739.914218999998</v>
      </c>
      <c r="I15">
        <v>4063.296417</v>
      </c>
      <c r="J15" t="s">
        <v>3</v>
      </c>
      <c r="K15">
        <v>4492.3409860000002</v>
      </c>
      <c r="L15">
        <v>85.847328000000005</v>
      </c>
      <c r="M15" t="s">
        <v>4</v>
      </c>
      <c r="N15">
        <v>2189.8329050000002</v>
      </c>
      <c r="O15">
        <v>15.222898000000001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0.73861299999999996</v>
      </c>
      <c r="AG15">
        <v>7.4316999999999994E-2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39364.135625000003</v>
      </c>
      <c r="I16">
        <v>4612.9986470000003</v>
      </c>
      <c r="J16" t="s">
        <v>3</v>
      </c>
      <c r="K16">
        <v>4812.9916990000002</v>
      </c>
      <c r="L16">
        <v>97.777242000000001</v>
      </c>
      <c r="M16" t="s">
        <v>4</v>
      </c>
      <c r="N16">
        <v>2346.2621829999998</v>
      </c>
      <c r="O16">
        <v>17.288883999999999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0.71862800000000004</v>
      </c>
      <c r="AG16">
        <v>7.3469999999999994E-2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41988.351327999997</v>
      </c>
      <c r="I17">
        <v>5228.4105200000004</v>
      </c>
      <c r="J17" t="s">
        <v>3</v>
      </c>
      <c r="K17">
        <v>5133.6644239999996</v>
      </c>
      <c r="L17">
        <v>112.526826</v>
      </c>
      <c r="M17" t="s">
        <v>4</v>
      </c>
      <c r="N17">
        <v>2502.6903809999999</v>
      </c>
      <c r="O17">
        <v>19.499108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0.69862500000000005</v>
      </c>
      <c r="AG17">
        <v>7.1816000000000005E-2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44612.972500000003</v>
      </c>
      <c r="I18">
        <v>5851.0085820000004</v>
      </c>
      <c r="J18" t="s">
        <v>3</v>
      </c>
      <c r="K18">
        <v>5454.713135</v>
      </c>
      <c r="L18">
        <v>122.834788</v>
      </c>
      <c r="M18" t="s">
        <v>4</v>
      </c>
      <c r="N18">
        <v>2659.1202389999999</v>
      </c>
      <c r="O18">
        <v>21.847702999999999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0.68862599999999996</v>
      </c>
      <c r="AG18">
        <v>7.0689000000000002E-2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47237.463516000003</v>
      </c>
      <c r="I19">
        <v>6538.4596190000002</v>
      </c>
      <c r="J19" t="s">
        <v>3</v>
      </c>
      <c r="K19">
        <v>5775.6461820000004</v>
      </c>
      <c r="L19">
        <v>139.13792000000001</v>
      </c>
      <c r="M19" t="s">
        <v>4</v>
      </c>
      <c r="N19">
        <v>2815.5521440000002</v>
      </c>
      <c r="O19">
        <v>24.335149999999999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0.67862599999999995</v>
      </c>
      <c r="AG19">
        <v>6.9361000000000006E-2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49862.030391</v>
      </c>
      <c r="I20">
        <v>7252.7686059999996</v>
      </c>
      <c r="J20" t="s">
        <v>3</v>
      </c>
      <c r="K20">
        <v>6096.6603320000004</v>
      </c>
      <c r="L20">
        <v>152.57765900000001</v>
      </c>
      <c r="M20" t="s">
        <v>4</v>
      </c>
      <c r="N20">
        <v>2971.9822020000001</v>
      </c>
      <c r="O20">
        <v>26.962568999999998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0.67862599999999995</v>
      </c>
      <c r="AG20">
        <v>6.9361000000000006E-2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s="3" t="s">
        <v>91</v>
      </c>
      <c r="B21" s="3">
        <v>20</v>
      </c>
      <c r="C21" s="3">
        <v>500</v>
      </c>
      <c r="D21" s="3" t="s">
        <v>1</v>
      </c>
      <c r="E21" s="3">
        <v>0</v>
      </c>
      <c r="F21" s="3">
        <v>0</v>
      </c>
      <c r="G21" s="3" t="s">
        <v>2</v>
      </c>
      <c r="H21" s="3">
        <v>52486.305233999999</v>
      </c>
      <c r="I21" s="3">
        <v>7991.5841570000002</v>
      </c>
      <c r="J21" s="3" t="s">
        <v>3</v>
      </c>
      <c r="K21" s="3">
        <v>6417.3846089999997</v>
      </c>
      <c r="L21" s="3">
        <v>167.72619499999999</v>
      </c>
      <c r="M21" s="3" t="s">
        <v>4</v>
      </c>
      <c r="N21" s="3">
        <v>3128.412417</v>
      </c>
      <c r="O21" s="3">
        <v>29.726962</v>
      </c>
      <c r="P21" s="3" t="s">
        <v>5</v>
      </c>
      <c r="Q21" s="3">
        <v>0</v>
      </c>
      <c r="R21" s="3">
        <v>0</v>
      </c>
      <c r="S21" s="3" t="s">
        <v>6</v>
      </c>
      <c r="T21" s="3">
        <v>0</v>
      </c>
      <c r="U21" s="3">
        <v>0</v>
      </c>
      <c r="V21" s="3" t="s">
        <v>7</v>
      </c>
      <c r="W21" s="3">
        <v>0</v>
      </c>
      <c r="X21" s="3">
        <v>0</v>
      </c>
      <c r="Y21" s="3" t="s">
        <v>8</v>
      </c>
      <c r="Z21" s="3">
        <v>0</v>
      </c>
      <c r="AA21" s="3">
        <v>0</v>
      </c>
      <c r="AB21" s="3" t="s">
        <v>9</v>
      </c>
      <c r="AC21" s="3">
        <v>0</v>
      </c>
      <c r="AD21" s="3">
        <v>0</v>
      </c>
      <c r="AE21" s="3" t="s">
        <v>10</v>
      </c>
      <c r="AF21" s="3">
        <v>0.67862599999999995</v>
      </c>
      <c r="AG21" s="3">
        <v>6.9361000000000006E-2</v>
      </c>
      <c r="AH21" s="3" t="s">
        <v>11</v>
      </c>
      <c r="AI21" s="3">
        <v>1</v>
      </c>
      <c r="AJ21" s="3">
        <v>0</v>
      </c>
      <c r="AK21" s="3" t="s">
        <v>12</v>
      </c>
      <c r="AL21" s="3">
        <v>0</v>
      </c>
      <c r="AM21" s="3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0.980217</v>
      </c>
      <c r="AG22">
        <v>9.3640000000000008E-3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0.980217</v>
      </c>
      <c r="AG23">
        <v>9.3640000000000008E-3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0.93028699999999998</v>
      </c>
      <c r="AG24">
        <v>3.9170000000000003E-2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0.91128100000000001</v>
      </c>
      <c r="AG25">
        <v>5.4219999999999997E-2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0.89128099999999999</v>
      </c>
      <c r="AG26">
        <v>6.0270999999999998E-2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0.88127999999999995</v>
      </c>
      <c r="AG27">
        <v>6.2997999999999998E-2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0.87048199999999998</v>
      </c>
      <c r="AG28">
        <v>6.5767999999999993E-2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0.85048199999999996</v>
      </c>
      <c r="AG29">
        <v>7.0186999999999999E-2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0.83620099999999997</v>
      </c>
      <c r="AG30">
        <v>7.6428999999999997E-2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0.77881800000000001</v>
      </c>
      <c r="AG31">
        <v>8.9512999999999995E-2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0.75040200000000001</v>
      </c>
      <c r="AG32">
        <v>9.7933999999999993E-2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0.72724500000000003</v>
      </c>
      <c r="AG33">
        <v>9.6337000000000006E-2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0.69810799999999995</v>
      </c>
      <c r="AG34">
        <v>0.102497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0.69810799999999995</v>
      </c>
      <c r="AG35">
        <v>0.102497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0.69405300000000003</v>
      </c>
      <c r="AG36">
        <v>0.100854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0.69405300000000003</v>
      </c>
      <c r="AG37">
        <v>0.100854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0.68405300000000002</v>
      </c>
      <c r="AG38">
        <v>9.9635000000000001E-2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0.68405300000000002</v>
      </c>
      <c r="AG39">
        <v>9.9635000000000001E-2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0.65856700000000001</v>
      </c>
      <c r="AG40">
        <v>0.109602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s="3" t="s">
        <v>0</v>
      </c>
      <c r="B41" s="3">
        <v>20</v>
      </c>
      <c r="C41" s="3">
        <v>500</v>
      </c>
      <c r="D41" s="3" t="s">
        <v>1</v>
      </c>
      <c r="E41" s="3">
        <v>0</v>
      </c>
      <c r="F41" s="3">
        <v>0</v>
      </c>
      <c r="G41" s="3" t="s">
        <v>2</v>
      </c>
      <c r="H41" s="3">
        <v>0</v>
      </c>
      <c r="I41" s="3">
        <v>0</v>
      </c>
      <c r="J41" s="3" t="s">
        <v>3</v>
      </c>
      <c r="K41" s="3">
        <v>0</v>
      </c>
      <c r="L41" s="3">
        <v>0</v>
      </c>
      <c r="M41" s="3" t="s">
        <v>4</v>
      </c>
      <c r="N41" s="3">
        <v>0</v>
      </c>
      <c r="O41" s="3">
        <v>0</v>
      </c>
      <c r="P41" s="3" t="s">
        <v>5</v>
      </c>
      <c r="Q41" s="3">
        <v>0</v>
      </c>
      <c r="R41" s="3">
        <v>0</v>
      </c>
      <c r="S41" s="3" t="s">
        <v>6</v>
      </c>
      <c r="T41" s="3">
        <v>0</v>
      </c>
      <c r="U41" s="3">
        <v>0</v>
      </c>
      <c r="V41" s="3" t="s">
        <v>7</v>
      </c>
      <c r="W41" s="3">
        <v>0</v>
      </c>
      <c r="X41" s="3">
        <v>0</v>
      </c>
      <c r="Y41" s="3" t="s">
        <v>8</v>
      </c>
      <c r="Z41" s="3">
        <v>0</v>
      </c>
      <c r="AA41" s="3">
        <v>0</v>
      </c>
      <c r="AB41" s="3" t="s">
        <v>9</v>
      </c>
      <c r="AC41" s="3">
        <v>0</v>
      </c>
      <c r="AD41" s="3">
        <v>0</v>
      </c>
      <c r="AE41" s="3" t="s">
        <v>10</v>
      </c>
      <c r="AF41" s="3">
        <v>0.64663999999999999</v>
      </c>
      <c r="AG41" s="3">
        <v>0.109209</v>
      </c>
      <c r="AH41" s="3" t="s">
        <v>11</v>
      </c>
      <c r="AI41" s="3">
        <v>1</v>
      </c>
      <c r="AJ41" s="3">
        <v>0</v>
      </c>
      <c r="AK41" s="3" t="s">
        <v>12</v>
      </c>
      <c r="AL41" s="3">
        <v>0</v>
      </c>
      <c r="AM41" s="3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2612.7028909999999</v>
      </c>
      <c r="I42">
        <v>0.99077599999999999</v>
      </c>
      <c r="J42" t="s">
        <v>3</v>
      </c>
      <c r="K42">
        <v>307.330558</v>
      </c>
      <c r="L42">
        <v>0.86651</v>
      </c>
      <c r="M42" t="s">
        <v>4</v>
      </c>
      <c r="N42">
        <v>156.48326399999999</v>
      </c>
      <c r="O42">
        <v>7.6000000000000004E-5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5225.395039</v>
      </c>
      <c r="I43">
        <v>2.7519520000000002</v>
      </c>
      <c r="J43" t="s">
        <v>3</v>
      </c>
      <c r="K43">
        <v>614.67684399999996</v>
      </c>
      <c r="L43">
        <v>2.1033080000000002</v>
      </c>
      <c r="M43" t="s">
        <v>4</v>
      </c>
      <c r="N43">
        <v>312.96613200000002</v>
      </c>
      <c r="O43">
        <v>1.7000000000000001E-4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7838.0721780000003</v>
      </c>
      <c r="I44">
        <v>5.2877010000000002</v>
      </c>
      <c r="J44" t="s">
        <v>3</v>
      </c>
      <c r="K44">
        <v>921.99367700000005</v>
      </c>
      <c r="L44">
        <v>3.630792</v>
      </c>
      <c r="M44" t="s">
        <v>4</v>
      </c>
      <c r="N44">
        <v>469.45173299999999</v>
      </c>
      <c r="O44">
        <v>3.8099999999999999E-4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10450.850683999999</v>
      </c>
      <c r="I45">
        <v>8.88992</v>
      </c>
      <c r="J45" t="s">
        <v>3</v>
      </c>
      <c r="K45">
        <v>1229.41281</v>
      </c>
      <c r="L45">
        <v>6.0072700000000001</v>
      </c>
      <c r="M45" t="s">
        <v>4</v>
      </c>
      <c r="N45">
        <v>625.93676900000003</v>
      </c>
      <c r="O45">
        <v>6.6200000000000005E-4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13063.763223</v>
      </c>
      <c r="I46">
        <v>12.680739000000001</v>
      </c>
      <c r="J46" t="s">
        <v>3</v>
      </c>
      <c r="K46">
        <v>1536.9732449999999</v>
      </c>
      <c r="L46">
        <v>8.1130580000000005</v>
      </c>
      <c r="M46" t="s">
        <v>4</v>
      </c>
      <c r="N46">
        <v>782.42082900000003</v>
      </c>
      <c r="O46">
        <v>9.1699999999999995E-4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15676.76125</v>
      </c>
      <c r="I47">
        <v>17.455455000000001</v>
      </c>
      <c r="J47" t="s">
        <v>3</v>
      </c>
      <c r="K47">
        <v>1844.5825589999999</v>
      </c>
      <c r="L47">
        <v>10.891629999999999</v>
      </c>
      <c r="M47" t="s">
        <v>4</v>
      </c>
      <c r="N47">
        <v>938.90588600000001</v>
      </c>
      <c r="O47">
        <v>1.253E-3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18289.390820000001</v>
      </c>
      <c r="I48">
        <v>20.713989999999999</v>
      </c>
      <c r="J48" t="s">
        <v>3</v>
      </c>
      <c r="K48">
        <v>2151.8607860000002</v>
      </c>
      <c r="L48">
        <v>12.366042</v>
      </c>
      <c r="M48" t="s">
        <v>4</v>
      </c>
      <c r="N48">
        <v>1095.388674</v>
      </c>
      <c r="O48">
        <v>1.6750000000000001E-3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20902.309883000002</v>
      </c>
      <c r="I49">
        <v>25.012841999999999</v>
      </c>
      <c r="J49" t="s">
        <v>3</v>
      </c>
      <c r="K49">
        <v>2459.4185400000001</v>
      </c>
      <c r="L49">
        <v>14.425317</v>
      </c>
      <c r="M49" t="s">
        <v>4</v>
      </c>
      <c r="N49">
        <v>1251.87427</v>
      </c>
      <c r="O49">
        <v>2.0720000000000001E-3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23515.165195000001</v>
      </c>
      <c r="I50">
        <v>32.199333000000003</v>
      </c>
      <c r="J50" t="s">
        <v>3</v>
      </c>
      <c r="K50">
        <v>2766.9489840000001</v>
      </c>
      <c r="L50">
        <v>18.550951000000001</v>
      </c>
      <c r="M50" t="s">
        <v>4</v>
      </c>
      <c r="N50">
        <v>1408.3587480000001</v>
      </c>
      <c r="O50">
        <v>2.4870000000000001E-3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26127.840977</v>
      </c>
      <c r="I51">
        <v>36.186942000000002</v>
      </c>
      <c r="J51" t="s">
        <v>3</v>
      </c>
      <c r="K51">
        <v>3074.271514</v>
      </c>
      <c r="L51">
        <v>20.687541</v>
      </c>
      <c r="M51" t="s">
        <v>4</v>
      </c>
      <c r="N51">
        <v>1564.8428690000001</v>
      </c>
      <c r="O51">
        <v>3.1150000000000001E-3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28740.588594000001</v>
      </c>
      <c r="I52">
        <v>44.811317000000003</v>
      </c>
      <c r="J52" t="s">
        <v>3</v>
      </c>
      <c r="K52">
        <v>3381.6805220000001</v>
      </c>
      <c r="L52">
        <v>25.796845000000001</v>
      </c>
      <c r="M52" t="s">
        <v>4</v>
      </c>
      <c r="N52">
        <v>1721.3271339999999</v>
      </c>
      <c r="O52">
        <v>3.6849999999999999E-3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31353.290585999999</v>
      </c>
      <c r="I53">
        <v>49.096806999999998</v>
      </c>
      <c r="J53" t="s">
        <v>3</v>
      </c>
      <c r="K53">
        <v>3689.0402730000001</v>
      </c>
      <c r="L53">
        <v>27.793381</v>
      </c>
      <c r="M53" t="s">
        <v>4</v>
      </c>
      <c r="N53">
        <v>1877.8110300000001</v>
      </c>
      <c r="O53">
        <v>4.143E-3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33965.923281000003</v>
      </c>
      <c r="I54">
        <v>56.197308</v>
      </c>
      <c r="J54" t="s">
        <v>3</v>
      </c>
      <c r="K54">
        <v>3996.3040040000001</v>
      </c>
      <c r="L54">
        <v>32.267375999999999</v>
      </c>
      <c r="M54" t="s">
        <v>4</v>
      </c>
      <c r="N54">
        <v>2034.296621</v>
      </c>
      <c r="O54">
        <v>4.7809999999999997E-3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36578.653672</v>
      </c>
      <c r="I55">
        <v>60.545555999999998</v>
      </c>
      <c r="J55" t="s">
        <v>3</v>
      </c>
      <c r="K55">
        <v>4303.6580860000004</v>
      </c>
      <c r="L55">
        <v>34.655154000000003</v>
      </c>
      <c r="M55" t="s">
        <v>4</v>
      </c>
      <c r="N55">
        <v>2190.7828519999998</v>
      </c>
      <c r="O55">
        <v>5.2420000000000001E-3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39191.529453000003</v>
      </c>
      <c r="I56">
        <v>64.015197999999998</v>
      </c>
      <c r="J56" t="s">
        <v>3</v>
      </c>
      <c r="K56">
        <v>4611.1496390000002</v>
      </c>
      <c r="L56">
        <v>36.315176000000001</v>
      </c>
      <c r="M56" t="s">
        <v>4</v>
      </c>
      <c r="N56">
        <v>2347.2698</v>
      </c>
      <c r="O56">
        <v>6.0559999999999998E-3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41804.334218999997</v>
      </c>
      <c r="I57">
        <v>73.113350999999994</v>
      </c>
      <c r="J57" t="s">
        <v>3</v>
      </c>
      <c r="K57">
        <v>4918.5604000000003</v>
      </c>
      <c r="L57">
        <v>42.395215999999998</v>
      </c>
      <c r="M57" t="s">
        <v>4</v>
      </c>
      <c r="N57">
        <v>2503.7573440000001</v>
      </c>
      <c r="O57">
        <v>6.5240000000000003E-3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44417.075234000004</v>
      </c>
      <c r="I58">
        <v>81.582956999999993</v>
      </c>
      <c r="J58" t="s">
        <v>3</v>
      </c>
      <c r="K58">
        <v>5225.9218259999998</v>
      </c>
      <c r="L58">
        <v>48.101762999999998</v>
      </c>
      <c r="M58" t="s">
        <v>4</v>
      </c>
      <c r="N58">
        <v>2660.2435500000001</v>
      </c>
      <c r="O58">
        <v>7.3330000000000001E-3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47029.946093999999</v>
      </c>
      <c r="I59">
        <v>90.847551999999993</v>
      </c>
      <c r="J59" t="s">
        <v>3</v>
      </c>
      <c r="K59">
        <v>5533.4160739999998</v>
      </c>
      <c r="L59">
        <v>53.347541</v>
      </c>
      <c r="M59" t="s">
        <v>4</v>
      </c>
      <c r="N59">
        <v>2816.7296240000001</v>
      </c>
      <c r="O59">
        <v>8.0990000000000003E-3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49642.699922</v>
      </c>
      <c r="I60">
        <v>99.393780000000007</v>
      </c>
      <c r="J60" t="s">
        <v>3</v>
      </c>
      <c r="K60">
        <v>5840.7702149999996</v>
      </c>
      <c r="L60">
        <v>58.778165000000001</v>
      </c>
      <c r="M60" t="s">
        <v>4</v>
      </c>
      <c r="N60">
        <v>2973.2172310000001</v>
      </c>
      <c r="O60">
        <v>9.1330000000000005E-3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s="3" t="s">
        <v>13</v>
      </c>
      <c r="B61" s="3">
        <v>20</v>
      </c>
      <c r="C61" s="3">
        <v>500</v>
      </c>
      <c r="D61" s="3" t="s">
        <v>1</v>
      </c>
      <c r="E61" s="3">
        <v>0</v>
      </c>
      <c r="F61" s="3">
        <v>0</v>
      </c>
      <c r="G61" s="3" t="s">
        <v>2</v>
      </c>
      <c r="H61" s="3">
        <v>52255.399609</v>
      </c>
      <c r="I61" s="3">
        <v>110.904341</v>
      </c>
      <c r="J61" s="3" t="s">
        <v>3</v>
      </c>
      <c r="K61" s="3">
        <v>6148.1237110000002</v>
      </c>
      <c r="L61" s="3">
        <v>65.224250999999995</v>
      </c>
      <c r="M61" s="3" t="s">
        <v>4</v>
      </c>
      <c r="N61" s="3">
        <v>3129.7011670000002</v>
      </c>
      <c r="O61" s="3">
        <v>1.0182999999999999E-2</v>
      </c>
      <c r="P61" s="3" t="s">
        <v>5</v>
      </c>
      <c r="Q61" s="3">
        <v>0</v>
      </c>
      <c r="R61" s="3">
        <v>0</v>
      </c>
      <c r="S61" s="3" t="s">
        <v>6</v>
      </c>
      <c r="T61" s="3">
        <v>0</v>
      </c>
      <c r="U61" s="3">
        <v>0</v>
      </c>
      <c r="V61" s="3" t="s">
        <v>7</v>
      </c>
      <c r="W61" s="3">
        <v>0</v>
      </c>
      <c r="X61" s="3">
        <v>0</v>
      </c>
      <c r="Y61" s="3" t="s">
        <v>8</v>
      </c>
      <c r="Z61" s="3">
        <v>0</v>
      </c>
      <c r="AA61" s="3">
        <v>0</v>
      </c>
      <c r="AB61" s="3" t="s">
        <v>9</v>
      </c>
      <c r="AC61" s="3">
        <v>0</v>
      </c>
      <c r="AD61" s="3">
        <v>0</v>
      </c>
      <c r="AE61" s="3" t="s">
        <v>10</v>
      </c>
      <c r="AF61" s="3">
        <v>32767</v>
      </c>
      <c r="AG61" s="3">
        <v>0</v>
      </c>
      <c r="AH61" s="3" t="s">
        <v>11</v>
      </c>
      <c r="AI61" s="3">
        <v>-32767</v>
      </c>
      <c r="AJ61" s="3">
        <v>0</v>
      </c>
      <c r="AK61" s="3" t="s">
        <v>12</v>
      </c>
      <c r="AL61" s="3">
        <v>0</v>
      </c>
      <c r="AM61" s="3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2708.3922750000002</v>
      </c>
      <c r="I62">
        <v>7.5657000000000002E-2</v>
      </c>
      <c r="J62" t="s">
        <v>3</v>
      </c>
      <c r="K62">
        <v>615.00201500000003</v>
      </c>
      <c r="L62">
        <v>8.1659999999999996E-3</v>
      </c>
      <c r="M62" t="s">
        <v>4</v>
      </c>
      <c r="N62">
        <v>157.80831000000001</v>
      </c>
      <c r="O62">
        <v>2.03E-4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5416.3357420000002</v>
      </c>
      <c r="I63">
        <v>0.28898200000000002</v>
      </c>
      <c r="J63" t="s">
        <v>3</v>
      </c>
      <c r="K63">
        <v>1229.978928</v>
      </c>
      <c r="L63">
        <v>1.8974999999999999E-2</v>
      </c>
      <c r="M63" t="s">
        <v>4</v>
      </c>
      <c r="N63">
        <v>315.61006300000003</v>
      </c>
      <c r="O63">
        <v>5.6400000000000005E-4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8124.2619240000004</v>
      </c>
      <c r="I64">
        <v>0.52534800000000004</v>
      </c>
      <c r="J64" t="s">
        <v>3</v>
      </c>
      <c r="K64">
        <v>1844.957883</v>
      </c>
      <c r="L64">
        <v>2.5930999999999999E-2</v>
      </c>
      <c r="M64" t="s">
        <v>4</v>
      </c>
      <c r="N64">
        <v>473.414965</v>
      </c>
      <c r="O64">
        <v>1.0499999999999999E-3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10832.178496</v>
      </c>
      <c r="I65">
        <v>0.87539100000000003</v>
      </c>
      <c r="J65" t="s">
        <v>3</v>
      </c>
      <c r="K65">
        <v>2459.9359960000002</v>
      </c>
      <c r="L65">
        <v>3.9558000000000003E-2</v>
      </c>
      <c r="M65" t="s">
        <v>4</v>
      </c>
      <c r="N65">
        <v>631.22322799999995</v>
      </c>
      <c r="O65">
        <v>1.689E-3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13540.089434</v>
      </c>
      <c r="I66">
        <v>1.1922090000000001</v>
      </c>
      <c r="J66" t="s">
        <v>3</v>
      </c>
      <c r="K66">
        <v>3074.907432</v>
      </c>
      <c r="L66">
        <v>4.3711E-2</v>
      </c>
      <c r="M66" t="s">
        <v>4</v>
      </c>
      <c r="N66">
        <v>789.03190800000004</v>
      </c>
      <c r="O66">
        <v>2.2399999999999998E-3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16248.02418</v>
      </c>
      <c r="I67">
        <v>1.600487</v>
      </c>
      <c r="J67" t="s">
        <v>3</v>
      </c>
      <c r="K67">
        <v>3689.8971729999998</v>
      </c>
      <c r="L67">
        <v>5.6487999999999997E-2</v>
      </c>
      <c r="M67" t="s">
        <v>4</v>
      </c>
      <c r="N67">
        <v>946.84020999999996</v>
      </c>
      <c r="O67">
        <v>3.042E-3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18955.942305</v>
      </c>
      <c r="I68">
        <v>1.9998210000000001</v>
      </c>
      <c r="J68" t="s">
        <v>3</v>
      </c>
      <c r="K68">
        <v>4304.8783789999998</v>
      </c>
      <c r="L68">
        <v>8.2545999999999994E-2</v>
      </c>
      <c r="M68" t="s">
        <v>4</v>
      </c>
      <c r="N68">
        <v>1104.6495970000001</v>
      </c>
      <c r="O68">
        <v>3.9240000000000004E-3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21663.880390999999</v>
      </c>
      <c r="I69">
        <v>2.5920529999999999</v>
      </c>
      <c r="J69" t="s">
        <v>3</v>
      </c>
      <c r="K69">
        <v>4919.868418</v>
      </c>
      <c r="L69">
        <v>9.8102999999999996E-2</v>
      </c>
      <c r="M69" t="s">
        <v>4</v>
      </c>
      <c r="N69">
        <v>1262.4587260000001</v>
      </c>
      <c r="O69">
        <v>4.7869999999999996E-3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24371.822891</v>
      </c>
      <c r="I70">
        <v>3.2417210000000001</v>
      </c>
      <c r="J70" t="s">
        <v>3</v>
      </c>
      <c r="K70">
        <v>5534.8513569999996</v>
      </c>
      <c r="L70">
        <v>0.126999</v>
      </c>
      <c r="M70" t="s">
        <v>4</v>
      </c>
      <c r="N70">
        <v>1420.2703779999999</v>
      </c>
      <c r="O70">
        <v>6.0650000000000001E-3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27079.773983999999</v>
      </c>
      <c r="I71">
        <v>3.910364</v>
      </c>
      <c r="J71" t="s">
        <v>3</v>
      </c>
      <c r="K71">
        <v>6149.8343070000001</v>
      </c>
      <c r="L71">
        <v>0.15329599999999999</v>
      </c>
      <c r="M71" t="s">
        <v>4</v>
      </c>
      <c r="N71">
        <v>1578.084087</v>
      </c>
      <c r="O71">
        <v>6.6119999999999998E-3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29787.723867000001</v>
      </c>
      <c r="I72">
        <v>4.380738</v>
      </c>
      <c r="J72" t="s">
        <v>3</v>
      </c>
      <c r="K72">
        <v>6764.8213180000002</v>
      </c>
      <c r="L72">
        <v>0.16501299999999999</v>
      </c>
      <c r="M72" t="s">
        <v>4</v>
      </c>
      <c r="N72">
        <v>1735.897246</v>
      </c>
      <c r="O72">
        <v>6.9459999999999999E-3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32495.706289000002</v>
      </c>
      <c r="I73">
        <v>5.1072800000000003</v>
      </c>
      <c r="J73" t="s">
        <v>3</v>
      </c>
      <c r="K73">
        <v>7379.834785</v>
      </c>
      <c r="L73">
        <v>0.19652700000000001</v>
      </c>
      <c r="M73" t="s">
        <v>4</v>
      </c>
      <c r="N73">
        <v>1893.7101339999999</v>
      </c>
      <c r="O73">
        <v>7.7840000000000001E-3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35203.740937000002</v>
      </c>
      <c r="I74">
        <v>5.9646600000000003</v>
      </c>
      <c r="J74" t="s">
        <v>3</v>
      </c>
      <c r="K74">
        <v>7994.9122070000003</v>
      </c>
      <c r="L74">
        <v>0.60637600000000003</v>
      </c>
      <c r="M74" t="s">
        <v>4</v>
      </c>
      <c r="N74">
        <v>2051.525337</v>
      </c>
      <c r="O74">
        <v>8.9429999999999996E-3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37911.717422000002</v>
      </c>
      <c r="I75">
        <v>6.7121149999999998</v>
      </c>
      <c r="J75" t="s">
        <v>3</v>
      </c>
      <c r="K75">
        <v>8609.9191989999999</v>
      </c>
      <c r="L75">
        <v>0.64013399999999998</v>
      </c>
      <c r="M75" t="s">
        <v>4</v>
      </c>
      <c r="N75">
        <v>2209.3334420000001</v>
      </c>
      <c r="O75">
        <v>9.7260000000000003E-3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40619.676640999998</v>
      </c>
      <c r="I76">
        <v>7.4733799999999997</v>
      </c>
      <c r="J76" t="s">
        <v>3</v>
      </c>
      <c r="K76">
        <v>9224.9208199999994</v>
      </c>
      <c r="L76">
        <v>0.68679199999999996</v>
      </c>
      <c r="M76" t="s">
        <v>4</v>
      </c>
      <c r="N76">
        <v>2367.1437700000001</v>
      </c>
      <c r="O76">
        <v>1.0925000000000001E-2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43327.603202999999</v>
      </c>
      <c r="I77">
        <v>8.3559579999999993</v>
      </c>
      <c r="J77" t="s">
        <v>3</v>
      </c>
      <c r="K77">
        <v>9839.9086129999996</v>
      </c>
      <c r="L77">
        <v>0.68857299999999999</v>
      </c>
      <c r="M77" t="s">
        <v>4</v>
      </c>
      <c r="N77">
        <v>2524.9516549999998</v>
      </c>
      <c r="O77">
        <v>1.1867000000000001E-2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46035.535234000003</v>
      </c>
      <c r="I78">
        <v>9.3765699999999992</v>
      </c>
      <c r="J78" t="s">
        <v>3</v>
      </c>
      <c r="K78">
        <v>10454.906854999999</v>
      </c>
      <c r="L78">
        <v>0.70577599999999996</v>
      </c>
      <c r="M78" t="s">
        <v>4</v>
      </c>
      <c r="N78">
        <v>2682.7591210000001</v>
      </c>
      <c r="O78">
        <v>1.3173000000000001E-2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48743.501719</v>
      </c>
      <c r="I79">
        <v>10.278992000000001</v>
      </c>
      <c r="J79" t="s">
        <v>3</v>
      </c>
      <c r="K79">
        <v>11069.911991999999</v>
      </c>
      <c r="L79">
        <v>0.71299000000000001</v>
      </c>
      <c r="M79" t="s">
        <v>4</v>
      </c>
      <c r="N79">
        <v>2840.570381</v>
      </c>
      <c r="O79">
        <v>1.4445E-2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51451.525625000002</v>
      </c>
      <c r="I80">
        <v>11.098105</v>
      </c>
      <c r="J80" t="s">
        <v>3</v>
      </c>
      <c r="K80">
        <v>11684.960977000001</v>
      </c>
      <c r="L80">
        <v>0.70571799999999996</v>
      </c>
      <c r="M80" t="s">
        <v>4</v>
      </c>
      <c r="N80">
        <v>2998.3819819999999</v>
      </c>
      <c r="O80">
        <v>1.5433000000000001E-2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s="3" t="s">
        <v>82</v>
      </c>
      <c r="B81" s="3">
        <v>20</v>
      </c>
      <c r="C81" s="3">
        <v>500</v>
      </c>
      <c r="D81" s="3" t="s">
        <v>1</v>
      </c>
      <c r="E81" s="3">
        <v>0</v>
      </c>
      <c r="F81" s="3">
        <v>0</v>
      </c>
      <c r="G81" s="3" t="s">
        <v>2</v>
      </c>
      <c r="H81" s="3">
        <v>54159.489765999999</v>
      </c>
      <c r="I81" s="3">
        <v>12.21072</v>
      </c>
      <c r="J81" s="3" t="s">
        <v>3</v>
      </c>
      <c r="K81" s="3">
        <v>12299.962754</v>
      </c>
      <c r="L81" s="3">
        <v>0.68851099999999998</v>
      </c>
      <c r="M81" s="3" t="s">
        <v>4</v>
      </c>
      <c r="N81" s="3">
        <v>3156.19479</v>
      </c>
      <c r="O81" s="3">
        <v>1.6621E-2</v>
      </c>
      <c r="P81" s="3" t="s">
        <v>5</v>
      </c>
      <c r="Q81" s="3">
        <v>0</v>
      </c>
      <c r="R81" s="3">
        <v>0</v>
      </c>
      <c r="S81" s="3" t="s">
        <v>6</v>
      </c>
      <c r="T81" s="3">
        <v>0</v>
      </c>
      <c r="U81" s="3">
        <v>0</v>
      </c>
      <c r="V81" s="3" t="s">
        <v>7</v>
      </c>
      <c r="W81" s="3">
        <v>0</v>
      </c>
      <c r="X81" s="3">
        <v>0</v>
      </c>
      <c r="Y81" s="3" t="s">
        <v>8</v>
      </c>
      <c r="Z81" s="3">
        <v>0</v>
      </c>
      <c r="AA81" s="3">
        <v>0</v>
      </c>
      <c r="AB81" s="3" t="s">
        <v>9</v>
      </c>
      <c r="AC81" s="3">
        <v>0</v>
      </c>
      <c r="AD81" s="3">
        <v>0</v>
      </c>
      <c r="AE81" s="3" t="s">
        <v>10</v>
      </c>
      <c r="AF81" s="3">
        <v>32767</v>
      </c>
      <c r="AG81" s="3">
        <v>0</v>
      </c>
      <c r="AH81" s="3" t="s">
        <v>11</v>
      </c>
      <c r="AI81" s="3">
        <v>-32767</v>
      </c>
      <c r="AJ81" s="3">
        <v>0</v>
      </c>
      <c r="AK81" s="3" t="s">
        <v>12</v>
      </c>
      <c r="AL81" s="3">
        <v>0</v>
      </c>
      <c r="AM81" s="3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2888.0397560000001</v>
      </c>
      <c r="I82">
        <v>4.7648999999999997E-2</v>
      </c>
      <c r="J82" t="s">
        <v>3</v>
      </c>
      <c r="K82">
        <v>582.62961199999995</v>
      </c>
      <c r="L82">
        <v>9.1870000000000007E-3</v>
      </c>
      <c r="M82" t="s">
        <v>4</v>
      </c>
      <c r="N82">
        <v>164.123696</v>
      </c>
      <c r="O82">
        <v>4.8999999999999998E-5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5776.0686619999997</v>
      </c>
      <c r="I83">
        <v>0.13992599999999999</v>
      </c>
      <c r="J83" t="s">
        <v>3</v>
      </c>
      <c r="K83">
        <v>1165.2380270000001</v>
      </c>
      <c r="L83">
        <v>1.5948E-2</v>
      </c>
      <c r="M83" t="s">
        <v>4</v>
      </c>
      <c r="N83">
        <v>328.24783500000001</v>
      </c>
      <c r="O83">
        <v>1.4999999999999999E-4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8664.091719</v>
      </c>
      <c r="I84">
        <v>0.272283</v>
      </c>
      <c r="J84" t="s">
        <v>3</v>
      </c>
      <c r="K84">
        <v>1747.851887</v>
      </c>
      <c r="L84">
        <v>2.5323999999999999E-2</v>
      </c>
      <c r="M84" t="s">
        <v>4</v>
      </c>
      <c r="N84">
        <v>492.37170700000001</v>
      </c>
      <c r="O84">
        <v>2.2699999999999999E-4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11552.108848</v>
      </c>
      <c r="I85">
        <v>0.44045200000000001</v>
      </c>
      <c r="J85" t="s">
        <v>3</v>
      </c>
      <c r="K85">
        <v>2330.4699409999998</v>
      </c>
      <c r="L85">
        <v>3.3758999999999997E-2</v>
      </c>
      <c r="M85" t="s">
        <v>4</v>
      </c>
      <c r="N85">
        <v>656.49580800000001</v>
      </c>
      <c r="O85">
        <v>3.4400000000000001E-4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14440.11291</v>
      </c>
      <c r="I86">
        <v>0.60118199999999999</v>
      </c>
      <c r="J86" t="s">
        <v>3</v>
      </c>
      <c r="K86">
        <v>2913.09166</v>
      </c>
      <c r="L86">
        <v>4.4885000000000001E-2</v>
      </c>
      <c r="M86" t="s">
        <v>4</v>
      </c>
      <c r="N86">
        <v>820.61898099999996</v>
      </c>
      <c r="O86">
        <v>4.26E-4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17328.162734000001</v>
      </c>
      <c r="I87">
        <v>0.85282199999999997</v>
      </c>
      <c r="J87" t="s">
        <v>3</v>
      </c>
      <c r="K87">
        <v>3495.726987</v>
      </c>
      <c r="L87">
        <v>4.8046999999999999E-2</v>
      </c>
      <c r="M87" t="s">
        <v>4</v>
      </c>
      <c r="N87">
        <v>984.74299399999995</v>
      </c>
      <c r="O87">
        <v>5.6599999999999999E-4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20216.202499999999</v>
      </c>
      <c r="I88">
        <v>1.198969</v>
      </c>
      <c r="J88" t="s">
        <v>3</v>
      </c>
      <c r="K88">
        <v>4078.3415380000001</v>
      </c>
      <c r="L88">
        <v>5.4295000000000003E-2</v>
      </c>
      <c r="M88" t="s">
        <v>4</v>
      </c>
      <c r="N88">
        <v>1148.8672120000001</v>
      </c>
      <c r="O88">
        <v>7.9000000000000001E-4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23104.279374999998</v>
      </c>
      <c r="I89">
        <v>1.623955</v>
      </c>
      <c r="J89" t="s">
        <v>3</v>
      </c>
      <c r="K89">
        <v>4660.9913379999998</v>
      </c>
      <c r="L89">
        <v>6.6180000000000003E-2</v>
      </c>
      <c r="M89" t="s">
        <v>4</v>
      </c>
      <c r="N89">
        <v>1312.991812</v>
      </c>
      <c r="O89">
        <v>1.1429999999999999E-3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25992.38</v>
      </c>
      <c r="I90">
        <v>2.0274719999999999</v>
      </c>
      <c r="J90" t="s">
        <v>3</v>
      </c>
      <c r="K90">
        <v>5243.6309279999996</v>
      </c>
      <c r="L90">
        <v>8.3145999999999998E-2</v>
      </c>
      <c r="M90" t="s">
        <v>4</v>
      </c>
      <c r="N90">
        <v>1477.117759</v>
      </c>
      <c r="O90">
        <v>1.426E-3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28880.457538999999</v>
      </c>
      <c r="I91">
        <v>2.6144099999999999</v>
      </c>
      <c r="J91" t="s">
        <v>3</v>
      </c>
      <c r="K91">
        <v>5826.2709180000002</v>
      </c>
      <c r="L91">
        <v>0.12089800000000001</v>
      </c>
      <c r="M91" t="s">
        <v>4</v>
      </c>
      <c r="N91">
        <v>1641.2439939999999</v>
      </c>
      <c r="O91">
        <v>1.6980000000000001E-3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31768.546483999999</v>
      </c>
      <c r="I92">
        <v>3.0704660000000001</v>
      </c>
      <c r="J92" t="s">
        <v>3</v>
      </c>
      <c r="K92">
        <v>6408.9021679999996</v>
      </c>
      <c r="L92">
        <v>0.120383</v>
      </c>
      <c r="M92" t="s">
        <v>4</v>
      </c>
      <c r="N92">
        <v>1805.369829</v>
      </c>
      <c r="O92">
        <v>2.173E-3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34656.607968999997</v>
      </c>
      <c r="I93">
        <v>3.7026669999999999</v>
      </c>
      <c r="J93" t="s">
        <v>3</v>
      </c>
      <c r="K93">
        <v>6991.5069430000003</v>
      </c>
      <c r="L93">
        <v>0.14221</v>
      </c>
      <c r="M93" t="s">
        <v>4</v>
      </c>
      <c r="N93">
        <v>1969.495085</v>
      </c>
      <c r="O93">
        <v>2.699E-3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37544.668359000003</v>
      </c>
      <c r="I94">
        <v>4.4762510000000004</v>
      </c>
      <c r="J94" t="s">
        <v>3</v>
      </c>
      <c r="K94">
        <v>7574.1225100000001</v>
      </c>
      <c r="L94">
        <v>0.163213</v>
      </c>
      <c r="M94" t="s">
        <v>4</v>
      </c>
      <c r="N94">
        <v>2133.6205180000002</v>
      </c>
      <c r="O94">
        <v>3.1819999999999999E-3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40432.762187</v>
      </c>
      <c r="I95">
        <v>5.2060589999999998</v>
      </c>
      <c r="J95" t="s">
        <v>3</v>
      </c>
      <c r="K95">
        <v>8156.7745999999997</v>
      </c>
      <c r="L95">
        <v>0.176096</v>
      </c>
      <c r="M95" t="s">
        <v>4</v>
      </c>
      <c r="N95">
        <v>2297.747046</v>
      </c>
      <c r="O95">
        <v>3.6749999999999999E-3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43320.757968999998</v>
      </c>
      <c r="I96">
        <v>6.1096709999999996</v>
      </c>
      <c r="J96" t="s">
        <v>3</v>
      </c>
      <c r="K96">
        <v>8739.4000390000001</v>
      </c>
      <c r="L96">
        <v>0.221108</v>
      </c>
      <c r="M96" t="s">
        <v>4</v>
      </c>
      <c r="N96">
        <v>2461.8718549999999</v>
      </c>
      <c r="O96">
        <v>4.2110000000000003E-3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46208.799687999999</v>
      </c>
      <c r="I97">
        <v>6.8539320000000004</v>
      </c>
      <c r="J97" t="s">
        <v>3</v>
      </c>
      <c r="K97">
        <v>9322.0468949999995</v>
      </c>
      <c r="L97">
        <v>0.215971</v>
      </c>
      <c r="M97" t="s">
        <v>4</v>
      </c>
      <c r="N97">
        <v>2625.9970119999998</v>
      </c>
      <c r="O97">
        <v>4.7559999999999998E-3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49096.795547000002</v>
      </c>
      <c r="I98">
        <v>7.7656799999999997</v>
      </c>
      <c r="J98" t="s">
        <v>3</v>
      </c>
      <c r="K98">
        <v>9904.6768360000005</v>
      </c>
      <c r="L98">
        <v>0.24162800000000001</v>
      </c>
      <c r="M98" t="s">
        <v>4</v>
      </c>
      <c r="N98">
        <v>2790.1209859999999</v>
      </c>
      <c r="O98">
        <v>5.2779999999999997E-3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51984.801797</v>
      </c>
      <c r="I99">
        <v>8.7605609999999992</v>
      </c>
      <c r="J99" t="s">
        <v>3</v>
      </c>
      <c r="K99">
        <v>10487.289102000001</v>
      </c>
      <c r="L99">
        <v>0.27500200000000002</v>
      </c>
      <c r="M99" t="s">
        <v>4</v>
      </c>
      <c r="N99">
        <v>2954.2454640000001</v>
      </c>
      <c r="O99">
        <v>5.9379999999999997E-3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54872.816640999998</v>
      </c>
      <c r="I100">
        <v>9.7118249999999993</v>
      </c>
      <c r="J100" t="s">
        <v>3</v>
      </c>
      <c r="K100">
        <v>11069.920039000001</v>
      </c>
      <c r="L100">
        <v>0.29402600000000001</v>
      </c>
      <c r="M100" t="s">
        <v>4</v>
      </c>
      <c r="N100">
        <v>3118.3694780000001</v>
      </c>
      <c r="O100">
        <v>6.574E-3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s="3" t="s">
        <v>92</v>
      </c>
      <c r="B101" s="3">
        <v>20</v>
      </c>
      <c r="C101" s="3">
        <v>500</v>
      </c>
      <c r="D101" s="3" t="s">
        <v>1</v>
      </c>
      <c r="E101" s="3">
        <v>0</v>
      </c>
      <c r="F101" s="3">
        <v>0</v>
      </c>
      <c r="G101" s="3" t="s">
        <v>2</v>
      </c>
      <c r="H101" s="3">
        <v>57760.866483999998</v>
      </c>
      <c r="I101" s="3">
        <v>10.566668999999999</v>
      </c>
      <c r="J101" s="3" t="s">
        <v>3</v>
      </c>
      <c r="K101" s="3">
        <v>11652.571016</v>
      </c>
      <c r="L101" s="3">
        <v>0.32287399999999999</v>
      </c>
      <c r="M101" s="3" t="s">
        <v>4</v>
      </c>
      <c r="N101" s="3">
        <v>3282.4918160000002</v>
      </c>
      <c r="O101" s="3">
        <v>7.2360000000000002E-3</v>
      </c>
      <c r="P101" s="3" t="s">
        <v>5</v>
      </c>
      <c r="Q101" s="3">
        <v>0</v>
      </c>
      <c r="R101" s="3">
        <v>0</v>
      </c>
      <c r="S101" s="3" t="s">
        <v>6</v>
      </c>
      <c r="T101" s="3">
        <v>0</v>
      </c>
      <c r="U101" s="3">
        <v>0</v>
      </c>
      <c r="V101" s="3" t="s">
        <v>7</v>
      </c>
      <c r="W101" s="3">
        <v>0</v>
      </c>
      <c r="X101" s="3">
        <v>0</v>
      </c>
      <c r="Y101" s="3" t="s">
        <v>8</v>
      </c>
      <c r="Z101" s="3">
        <v>0</v>
      </c>
      <c r="AA101" s="3">
        <v>0</v>
      </c>
      <c r="AB101" s="3" t="s">
        <v>9</v>
      </c>
      <c r="AC101" s="3">
        <v>0</v>
      </c>
      <c r="AD101" s="3">
        <v>0</v>
      </c>
      <c r="AE101" s="3" t="s">
        <v>10</v>
      </c>
      <c r="AF101" s="3">
        <v>32767</v>
      </c>
      <c r="AG101" s="3">
        <v>0</v>
      </c>
      <c r="AH101" s="3" t="s">
        <v>11</v>
      </c>
      <c r="AI101" s="3">
        <v>-32767</v>
      </c>
      <c r="AJ101" s="3">
        <v>0</v>
      </c>
      <c r="AK101" s="3" t="s">
        <v>12</v>
      </c>
      <c r="AL101" s="3">
        <v>0</v>
      </c>
      <c r="AM101" s="3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2707.1920209999998</v>
      </c>
      <c r="I102">
        <v>4.2833999999999997E-2</v>
      </c>
      <c r="J102" t="s">
        <v>3</v>
      </c>
      <c r="K102">
        <v>614.06613900000002</v>
      </c>
      <c r="L102">
        <v>6.522E-3</v>
      </c>
      <c r="M102" t="s">
        <v>4</v>
      </c>
      <c r="N102">
        <v>157.79487499999999</v>
      </c>
      <c r="O102">
        <v>1.4999999999999999E-4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5413.9700199999997</v>
      </c>
      <c r="I103">
        <v>0.15154300000000001</v>
      </c>
      <c r="J103" t="s">
        <v>3</v>
      </c>
      <c r="K103">
        <v>1228.1498779999999</v>
      </c>
      <c r="L103">
        <v>1.3520000000000001E-2</v>
      </c>
      <c r="M103" t="s">
        <v>4</v>
      </c>
      <c r="N103">
        <v>315.58588400000002</v>
      </c>
      <c r="O103">
        <v>4.9100000000000001E-4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8120.7311040000004</v>
      </c>
      <c r="I104">
        <v>0.305446</v>
      </c>
      <c r="J104" t="s">
        <v>3</v>
      </c>
      <c r="K104">
        <v>1842.2100069999999</v>
      </c>
      <c r="L104">
        <v>2.2672000000000001E-2</v>
      </c>
      <c r="M104" t="s">
        <v>4</v>
      </c>
      <c r="N104">
        <v>473.38133299999998</v>
      </c>
      <c r="O104">
        <v>1.16E-3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10827.433047</v>
      </c>
      <c r="I105">
        <v>0.52466699999999999</v>
      </c>
      <c r="J105" t="s">
        <v>3</v>
      </c>
      <c r="K105">
        <v>2456.2611230000002</v>
      </c>
      <c r="L105">
        <v>3.3466000000000003E-2</v>
      </c>
      <c r="M105" t="s">
        <v>4</v>
      </c>
      <c r="N105">
        <v>631.17352100000005</v>
      </c>
      <c r="O105">
        <v>1.7650000000000001E-3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13534.204258</v>
      </c>
      <c r="I106">
        <v>0.79596299999999998</v>
      </c>
      <c r="J106" t="s">
        <v>3</v>
      </c>
      <c r="K106">
        <v>3070.3320359999998</v>
      </c>
      <c r="L106">
        <v>4.5094000000000002E-2</v>
      </c>
      <c r="M106" t="s">
        <v>4</v>
      </c>
      <c r="N106">
        <v>788.96876199999997</v>
      </c>
      <c r="O106">
        <v>2.598E-3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16241.042734000001</v>
      </c>
      <c r="I107">
        <v>1.215746</v>
      </c>
      <c r="J107" t="s">
        <v>3</v>
      </c>
      <c r="K107">
        <v>3684.4768650000001</v>
      </c>
      <c r="L107">
        <v>0.259158</v>
      </c>
      <c r="M107" t="s">
        <v>4</v>
      </c>
      <c r="N107">
        <v>946.76618299999996</v>
      </c>
      <c r="O107">
        <v>3.2200000000000002E-3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18947.828476999999</v>
      </c>
      <c r="I108">
        <v>1.530599</v>
      </c>
      <c r="J108" t="s">
        <v>3</v>
      </c>
      <c r="K108">
        <v>4298.5558890000002</v>
      </c>
      <c r="L108">
        <v>0.26845400000000003</v>
      </c>
      <c r="M108" t="s">
        <v>4</v>
      </c>
      <c r="N108">
        <v>1104.561287</v>
      </c>
      <c r="O108">
        <v>4.2040000000000003E-3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21654.561054999998</v>
      </c>
      <c r="I109">
        <v>1.950882</v>
      </c>
      <c r="J109" t="s">
        <v>3</v>
      </c>
      <c r="K109">
        <v>4912.6406450000004</v>
      </c>
      <c r="L109">
        <v>0.289491</v>
      </c>
      <c r="M109" t="s">
        <v>4</v>
      </c>
      <c r="N109">
        <v>1262.3558399999999</v>
      </c>
      <c r="O109">
        <v>5.1009999999999996E-3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24361.338281</v>
      </c>
      <c r="I110">
        <v>2.4122599999999998</v>
      </c>
      <c r="J110" t="s">
        <v>3</v>
      </c>
      <c r="K110">
        <v>5526.7218359999997</v>
      </c>
      <c r="L110">
        <v>0.30823400000000001</v>
      </c>
      <c r="M110" t="s">
        <v>4</v>
      </c>
      <c r="N110">
        <v>1420.154094</v>
      </c>
      <c r="O110">
        <v>6.2909999999999997E-3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27068.100936999999</v>
      </c>
      <c r="I111">
        <v>2.7944170000000002</v>
      </c>
      <c r="J111" t="s">
        <v>3</v>
      </c>
      <c r="K111">
        <v>6140.7883590000001</v>
      </c>
      <c r="L111">
        <v>0.30738500000000002</v>
      </c>
      <c r="M111" t="s">
        <v>4</v>
      </c>
      <c r="N111">
        <v>1577.953804</v>
      </c>
      <c r="O111">
        <v>7.6189999999999999E-3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29774.871367</v>
      </c>
      <c r="I112">
        <v>3.3328660000000001</v>
      </c>
      <c r="J112" t="s">
        <v>3</v>
      </c>
      <c r="K112">
        <v>6754.8545700000004</v>
      </c>
      <c r="L112">
        <v>0.32733600000000002</v>
      </c>
      <c r="M112" t="s">
        <v>4</v>
      </c>
      <c r="N112">
        <v>1735.752234</v>
      </c>
      <c r="O112">
        <v>8.8159999999999992E-3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32481.621758000001</v>
      </c>
      <c r="I113">
        <v>3.8037809999999999</v>
      </c>
      <c r="J113" t="s">
        <v>3</v>
      </c>
      <c r="K113">
        <v>7368.9234079999997</v>
      </c>
      <c r="L113">
        <v>0.35652400000000001</v>
      </c>
      <c r="M113" t="s">
        <v>4</v>
      </c>
      <c r="N113">
        <v>1893.5493509999999</v>
      </c>
      <c r="O113">
        <v>1.0336E-2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35188.436718999998</v>
      </c>
      <c r="I114">
        <v>4.2832840000000001</v>
      </c>
      <c r="J114" t="s">
        <v>3</v>
      </c>
      <c r="K114">
        <v>7983.0137299999997</v>
      </c>
      <c r="L114">
        <v>0.346188</v>
      </c>
      <c r="M114" t="s">
        <v>4</v>
      </c>
      <c r="N114">
        <v>2051.348872</v>
      </c>
      <c r="O114">
        <v>1.1669000000000001E-2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37895.178593999997</v>
      </c>
      <c r="I115">
        <v>4.7968330000000003</v>
      </c>
      <c r="J115" t="s">
        <v>3</v>
      </c>
      <c r="K115">
        <v>8597.0796289999998</v>
      </c>
      <c r="L115">
        <v>0.34917599999999999</v>
      </c>
      <c r="M115" t="s">
        <v>4</v>
      </c>
      <c r="N115">
        <v>2209.1452490000001</v>
      </c>
      <c r="O115">
        <v>1.3228999999999999E-2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40601.944922000002</v>
      </c>
      <c r="I116">
        <v>5.492737</v>
      </c>
      <c r="J116" t="s">
        <v>3</v>
      </c>
      <c r="K116">
        <v>9211.1479299999992</v>
      </c>
      <c r="L116">
        <v>0.343302</v>
      </c>
      <c r="M116" t="s">
        <v>4</v>
      </c>
      <c r="N116">
        <v>2366.9430809999999</v>
      </c>
      <c r="O116">
        <v>1.4841E-2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43308.699296999999</v>
      </c>
      <c r="I117">
        <v>6.0899159999999997</v>
      </c>
      <c r="J117" t="s">
        <v>3</v>
      </c>
      <c r="K117">
        <v>9825.2171679999992</v>
      </c>
      <c r="L117">
        <v>0.33728399999999997</v>
      </c>
      <c r="M117" t="s">
        <v>4</v>
      </c>
      <c r="N117">
        <v>2524.743618</v>
      </c>
      <c r="O117">
        <v>1.6736999999999998E-2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46015.504765999998</v>
      </c>
      <c r="I118">
        <v>6.6548829999999999</v>
      </c>
      <c r="J118" t="s">
        <v>3</v>
      </c>
      <c r="K118">
        <v>10439.293027</v>
      </c>
      <c r="L118">
        <v>0.33941900000000003</v>
      </c>
      <c r="M118" t="s">
        <v>4</v>
      </c>
      <c r="N118">
        <v>2682.541377</v>
      </c>
      <c r="O118">
        <v>1.7953E-2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48722.262969000003</v>
      </c>
      <c r="I119">
        <v>7.1298899999999996</v>
      </c>
      <c r="J119" t="s">
        <v>3</v>
      </c>
      <c r="K119">
        <v>11053.364315999999</v>
      </c>
      <c r="L119">
        <v>0.35831299999999999</v>
      </c>
      <c r="M119" t="s">
        <v>4</v>
      </c>
      <c r="N119">
        <v>2840.3395019999998</v>
      </c>
      <c r="O119">
        <v>1.9161999999999998E-2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51429.075078000002</v>
      </c>
      <c r="I120">
        <v>7.9105350000000003</v>
      </c>
      <c r="J120" t="s">
        <v>3</v>
      </c>
      <c r="K120">
        <v>11667.441953</v>
      </c>
      <c r="L120">
        <v>0.38636900000000002</v>
      </c>
      <c r="M120" t="s">
        <v>4</v>
      </c>
      <c r="N120">
        <v>2998.1399710000001</v>
      </c>
      <c r="O120">
        <v>2.0348000000000002E-2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s="3" t="s">
        <v>83</v>
      </c>
      <c r="B121" s="3">
        <v>20</v>
      </c>
      <c r="C121" s="3">
        <v>500</v>
      </c>
      <c r="D121" s="3" t="s">
        <v>1</v>
      </c>
      <c r="E121" s="3">
        <v>0</v>
      </c>
      <c r="F121" s="3">
        <v>0</v>
      </c>
      <c r="G121" s="3" t="s">
        <v>2</v>
      </c>
      <c r="H121" s="3">
        <v>54135.840155999998</v>
      </c>
      <c r="I121" s="3">
        <v>8.4100210000000004</v>
      </c>
      <c r="J121" s="3" t="s">
        <v>3</v>
      </c>
      <c r="K121" s="3">
        <v>12281.520527000001</v>
      </c>
      <c r="L121" s="3">
        <v>0.378218</v>
      </c>
      <c r="M121" s="3" t="s">
        <v>4</v>
      </c>
      <c r="N121" s="3">
        <v>3155.9392240000002</v>
      </c>
      <c r="O121" s="3">
        <v>2.095E-2</v>
      </c>
      <c r="P121" s="3" t="s">
        <v>5</v>
      </c>
      <c r="Q121" s="3">
        <v>0</v>
      </c>
      <c r="R121" s="3">
        <v>0</v>
      </c>
      <c r="S121" s="3" t="s">
        <v>6</v>
      </c>
      <c r="T121" s="3">
        <v>0</v>
      </c>
      <c r="U121" s="3">
        <v>0</v>
      </c>
      <c r="V121" s="3" t="s">
        <v>7</v>
      </c>
      <c r="W121" s="3">
        <v>0</v>
      </c>
      <c r="X121" s="3">
        <v>0</v>
      </c>
      <c r="Y121" s="3" t="s">
        <v>8</v>
      </c>
      <c r="Z121" s="3">
        <v>0</v>
      </c>
      <c r="AA121" s="3">
        <v>0</v>
      </c>
      <c r="AB121" s="3" t="s">
        <v>9</v>
      </c>
      <c r="AC121" s="3">
        <v>0</v>
      </c>
      <c r="AD121" s="3">
        <v>0</v>
      </c>
      <c r="AE121" s="3" t="s">
        <v>10</v>
      </c>
      <c r="AF121" s="3">
        <v>32767</v>
      </c>
      <c r="AG121" s="3">
        <v>0</v>
      </c>
      <c r="AH121" s="3" t="s">
        <v>11</v>
      </c>
      <c r="AI121" s="3">
        <v>-32767</v>
      </c>
      <c r="AJ121" s="3">
        <v>0</v>
      </c>
      <c r="AK121" s="3" t="s">
        <v>12</v>
      </c>
      <c r="AL121" s="3">
        <v>0</v>
      </c>
      <c r="AM121" s="3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467.97749599999997</v>
      </c>
      <c r="I122">
        <v>2.230369</v>
      </c>
      <c r="J122" t="s">
        <v>3</v>
      </c>
      <c r="K122">
        <v>452.58222999999998</v>
      </c>
      <c r="L122">
        <v>1.988558</v>
      </c>
      <c r="M122" t="s">
        <v>4</v>
      </c>
      <c r="N122">
        <v>3.1189</v>
      </c>
      <c r="O122">
        <v>3.4273999999999999E-2</v>
      </c>
      <c r="P122" t="s">
        <v>5</v>
      </c>
      <c r="Q122">
        <v>15.342282000000001</v>
      </c>
      <c r="R122">
        <v>0.16522700000000001</v>
      </c>
      <c r="S122" t="s">
        <v>6</v>
      </c>
      <c r="T122">
        <v>442.655033</v>
      </c>
      <c r="U122">
        <v>1.815426</v>
      </c>
      <c r="V122" t="s">
        <v>7</v>
      </c>
      <c r="W122">
        <v>0.41117599999999999</v>
      </c>
      <c r="X122">
        <v>1.5900000000000001E-3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1.235E-3</v>
      </c>
      <c r="AG122">
        <v>0</v>
      </c>
      <c r="AH122" t="s">
        <v>11</v>
      </c>
      <c r="AI122">
        <v>0.99587199999999998</v>
      </c>
      <c r="AJ122">
        <v>1.9999999999999999E-6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934.97352799999999</v>
      </c>
      <c r="I123">
        <v>2.8458220000000001</v>
      </c>
      <c r="J123" t="s">
        <v>3</v>
      </c>
      <c r="K123">
        <v>904.21752000000004</v>
      </c>
      <c r="L123">
        <v>1.610317</v>
      </c>
      <c r="M123" t="s">
        <v>4</v>
      </c>
      <c r="N123">
        <v>6.2517399999999999</v>
      </c>
      <c r="O123">
        <v>9.6778000000000003E-2</v>
      </c>
      <c r="P123" t="s">
        <v>5</v>
      </c>
      <c r="Q123">
        <v>30.661017999999999</v>
      </c>
      <c r="R123">
        <v>0.45337899999999998</v>
      </c>
      <c r="S123" t="s">
        <v>6</v>
      </c>
      <c r="T123">
        <v>884.35245799999996</v>
      </c>
      <c r="U123">
        <v>0.84618899999999997</v>
      </c>
      <c r="V123" t="s">
        <v>7</v>
      </c>
      <c r="W123">
        <v>0.82137000000000004</v>
      </c>
      <c r="X123">
        <v>5.2269999999999999E-3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1.232E-3</v>
      </c>
      <c r="AG123">
        <v>0</v>
      </c>
      <c r="AH123" t="s">
        <v>11</v>
      </c>
      <c r="AI123">
        <v>0.99668699999999999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1402.004412</v>
      </c>
      <c r="I124">
        <v>6.0447629999999997</v>
      </c>
      <c r="J124" t="s">
        <v>3</v>
      </c>
      <c r="K124">
        <v>1355.8706199999999</v>
      </c>
      <c r="L124">
        <v>3.737498</v>
      </c>
      <c r="M124" t="s">
        <v>4</v>
      </c>
      <c r="N124">
        <v>9.4051360000000006</v>
      </c>
      <c r="O124">
        <v>0.18590100000000001</v>
      </c>
      <c r="P124" t="s">
        <v>5</v>
      </c>
      <c r="Q124">
        <v>45.995880999999997</v>
      </c>
      <c r="R124">
        <v>0.857379</v>
      </c>
      <c r="S124" t="s">
        <v>6</v>
      </c>
      <c r="T124">
        <v>1325.981299</v>
      </c>
      <c r="U124">
        <v>2.7680790000000002</v>
      </c>
      <c r="V124" t="s">
        <v>7</v>
      </c>
      <c r="W124">
        <v>1.236416</v>
      </c>
      <c r="X124">
        <v>1.0472E-2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1.2310000000000001E-3</v>
      </c>
      <c r="AG124">
        <v>0</v>
      </c>
      <c r="AH124" t="s">
        <v>11</v>
      </c>
      <c r="AI124">
        <v>0.99702299999999999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1868.7378779999999</v>
      </c>
      <c r="I125">
        <v>8.6647040000000004</v>
      </c>
      <c r="J125" t="s">
        <v>3</v>
      </c>
      <c r="K125">
        <v>1807.207412</v>
      </c>
      <c r="L125">
        <v>4.8129590000000002</v>
      </c>
      <c r="M125" t="s">
        <v>4</v>
      </c>
      <c r="N125">
        <v>12.535644</v>
      </c>
      <c r="O125">
        <v>0.30773200000000001</v>
      </c>
      <c r="P125" t="s">
        <v>5</v>
      </c>
      <c r="Q125">
        <v>61.344389</v>
      </c>
      <c r="R125">
        <v>1.376755</v>
      </c>
      <c r="S125" t="s">
        <v>6</v>
      </c>
      <c r="T125">
        <v>1767.420044</v>
      </c>
      <c r="U125">
        <v>3.2159499999999999</v>
      </c>
      <c r="V125" t="s">
        <v>7</v>
      </c>
      <c r="W125">
        <v>1.662822</v>
      </c>
      <c r="X125">
        <v>3.8066999999999997E-2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0.99748999999999999</v>
      </c>
      <c r="AJ125">
        <v>1.9999999999999999E-6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2335.4822220000001</v>
      </c>
      <c r="I126">
        <v>11.192263000000001</v>
      </c>
      <c r="J126" t="s">
        <v>3</v>
      </c>
      <c r="K126">
        <v>2258.632314</v>
      </c>
      <c r="L126">
        <v>5.6391119999999999</v>
      </c>
      <c r="M126" t="s">
        <v>4</v>
      </c>
      <c r="N126">
        <v>15.6639</v>
      </c>
      <c r="O126">
        <v>0.45141900000000001</v>
      </c>
      <c r="P126" t="s">
        <v>5</v>
      </c>
      <c r="Q126">
        <v>76.628866000000002</v>
      </c>
      <c r="R126">
        <v>2.059491</v>
      </c>
      <c r="S126" t="s">
        <v>6</v>
      </c>
      <c r="T126">
        <v>2208.9322710000001</v>
      </c>
      <c r="U126">
        <v>3.1531129999999998</v>
      </c>
      <c r="V126" t="s">
        <v>7</v>
      </c>
      <c r="W126">
        <v>2.0710139999999999</v>
      </c>
      <c r="X126">
        <v>4.7417000000000001E-2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0.99793299999999996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2802.407095</v>
      </c>
      <c r="I127">
        <v>12.482469999999999</v>
      </c>
      <c r="J127" t="s">
        <v>3</v>
      </c>
      <c r="K127">
        <v>2710.2281739999999</v>
      </c>
      <c r="L127">
        <v>6.4450820000000002</v>
      </c>
      <c r="M127" t="s">
        <v>4</v>
      </c>
      <c r="N127">
        <v>18.838024000000001</v>
      </c>
      <c r="O127">
        <v>0.63884799999999997</v>
      </c>
      <c r="P127" t="s">
        <v>5</v>
      </c>
      <c r="Q127">
        <v>91.924029000000004</v>
      </c>
      <c r="R127">
        <v>2.6864759999999999</v>
      </c>
      <c r="S127" t="s">
        <v>6</v>
      </c>
      <c r="T127">
        <v>2650.5489259999999</v>
      </c>
      <c r="U127">
        <v>5.1037460000000001</v>
      </c>
      <c r="V127" t="s">
        <v>7</v>
      </c>
      <c r="W127">
        <v>2.4850340000000002</v>
      </c>
      <c r="X127">
        <v>6.1595999999999998E-2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0.99842900000000001</v>
      </c>
      <c r="AJ127">
        <v>9.9999999999999995E-7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3269.4143800000002</v>
      </c>
      <c r="I128">
        <v>16.326238</v>
      </c>
      <c r="J128" t="s">
        <v>3</v>
      </c>
      <c r="K128">
        <v>3161.8450290000001</v>
      </c>
      <c r="L128">
        <v>8.1059640000000002</v>
      </c>
      <c r="M128" t="s">
        <v>4</v>
      </c>
      <c r="N128">
        <v>21.998563999999998</v>
      </c>
      <c r="O128">
        <v>0.75022599999999995</v>
      </c>
      <c r="P128" t="s">
        <v>5</v>
      </c>
      <c r="Q128">
        <v>107.275488</v>
      </c>
      <c r="R128">
        <v>3.2072020000000001</v>
      </c>
      <c r="S128" t="s">
        <v>6</v>
      </c>
      <c r="T128">
        <v>3092.1717819999999</v>
      </c>
      <c r="U128">
        <v>4.9107500000000002</v>
      </c>
      <c r="V128" t="s">
        <v>7</v>
      </c>
      <c r="W128">
        <v>2.9002859999999999</v>
      </c>
      <c r="X128">
        <v>7.4297000000000002E-2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0.99863599999999997</v>
      </c>
      <c r="AJ128">
        <v>9.9999999999999995E-7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3736.3477250000001</v>
      </c>
      <c r="I129">
        <v>18.452683</v>
      </c>
      <c r="J129" t="s">
        <v>3</v>
      </c>
      <c r="K129">
        <v>3613.383018</v>
      </c>
      <c r="L129">
        <v>9.3685390000000002</v>
      </c>
      <c r="M129" t="s">
        <v>4</v>
      </c>
      <c r="N129">
        <v>25.164562</v>
      </c>
      <c r="O129">
        <v>0.86959299999999995</v>
      </c>
      <c r="P129" t="s">
        <v>5</v>
      </c>
      <c r="Q129">
        <v>122.63785</v>
      </c>
      <c r="R129">
        <v>3.7325270000000002</v>
      </c>
      <c r="S129" t="s">
        <v>6</v>
      </c>
      <c r="T129">
        <v>3533.7583840000002</v>
      </c>
      <c r="U129">
        <v>7.0596920000000001</v>
      </c>
      <c r="V129" t="s">
        <v>7</v>
      </c>
      <c r="W129">
        <v>3.3128419999999998</v>
      </c>
      <c r="X129">
        <v>8.8289000000000006E-2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0.99874499999999999</v>
      </c>
      <c r="AJ129">
        <v>9.9999999999999995E-7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4203.3903030000001</v>
      </c>
      <c r="I130">
        <v>20.263862</v>
      </c>
      <c r="J130" t="s">
        <v>3</v>
      </c>
      <c r="K130">
        <v>4065.0669290000001</v>
      </c>
      <c r="L130">
        <v>9.7947369999999996</v>
      </c>
      <c r="M130" t="s">
        <v>4</v>
      </c>
      <c r="N130">
        <v>28.305745999999999</v>
      </c>
      <c r="O130">
        <v>1.0085679999999999</v>
      </c>
      <c r="P130" t="s">
        <v>5</v>
      </c>
      <c r="Q130">
        <v>137.95615799999999</v>
      </c>
      <c r="R130">
        <v>4.2926440000000001</v>
      </c>
      <c r="S130" t="s">
        <v>6</v>
      </c>
      <c r="T130">
        <v>3975.4524409999999</v>
      </c>
      <c r="U130">
        <v>7.8417909999999997</v>
      </c>
      <c r="V130" t="s">
        <v>7</v>
      </c>
      <c r="W130">
        <v>3.7363179999999998</v>
      </c>
      <c r="X130">
        <v>0.102128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0.99878500000000003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4669.7196290000002</v>
      </c>
      <c r="I131">
        <v>22.765426000000001</v>
      </c>
      <c r="J131" t="s">
        <v>3</v>
      </c>
      <c r="K131">
        <v>4516.0714360000002</v>
      </c>
      <c r="L131">
        <v>10.78162</v>
      </c>
      <c r="M131" t="s">
        <v>4</v>
      </c>
      <c r="N131">
        <v>31.470486000000001</v>
      </c>
      <c r="O131">
        <v>1.128768</v>
      </c>
      <c r="P131" t="s">
        <v>5</v>
      </c>
      <c r="Q131">
        <v>153.25107600000001</v>
      </c>
      <c r="R131">
        <v>4.9566730000000003</v>
      </c>
      <c r="S131" t="s">
        <v>6</v>
      </c>
      <c r="T131">
        <v>4416.4162299999998</v>
      </c>
      <c r="U131">
        <v>8.8607779999999998</v>
      </c>
      <c r="V131" t="s">
        <v>7</v>
      </c>
      <c r="W131">
        <v>4.1479039999999996</v>
      </c>
      <c r="X131">
        <v>0.120584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0.99893100000000001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5137.1578609999997</v>
      </c>
      <c r="I132">
        <v>23.828692</v>
      </c>
      <c r="J132" t="s">
        <v>3</v>
      </c>
      <c r="K132">
        <v>4968.1696679999995</v>
      </c>
      <c r="L132">
        <v>10.324731999999999</v>
      </c>
      <c r="M132" t="s">
        <v>4</v>
      </c>
      <c r="N132">
        <v>34.625073999999998</v>
      </c>
      <c r="O132">
        <v>1.3525609999999999</v>
      </c>
      <c r="P132" t="s">
        <v>5</v>
      </c>
      <c r="Q132">
        <v>168.56881300000001</v>
      </c>
      <c r="R132">
        <v>5.8469100000000003</v>
      </c>
      <c r="S132" t="s">
        <v>6</v>
      </c>
      <c r="T132">
        <v>4858.4952830000002</v>
      </c>
      <c r="U132">
        <v>10.219184</v>
      </c>
      <c r="V132" t="s">
        <v>7</v>
      </c>
      <c r="W132">
        <v>4.5571419999999998</v>
      </c>
      <c r="X132">
        <v>0.137847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0.99895100000000003</v>
      </c>
      <c r="AJ132">
        <v>9.9999999999999995E-7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5603.5084370000004</v>
      </c>
      <c r="I133">
        <v>26.503471999999999</v>
      </c>
      <c r="J133" t="s">
        <v>3</v>
      </c>
      <c r="K133">
        <v>5419.1827929999999</v>
      </c>
      <c r="L133">
        <v>11.833873000000001</v>
      </c>
      <c r="M133" t="s">
        <v>4</v>
      </c>
      <c r="N133">
        <v>37.757407000000001</v>
      </c>
      <c r="O133">
        <v>1.552408</v>
      </c>
      <c r="P133" t="s">
        <v>5</v>
      </c>
      <c r="Q133">
        <v>183.869924</v>
      </c>
      <c r="R133">
        <v>6.783493</v>
      </c>
      <c r="S133" t="s">
        <v>6</v>
      </c>
      <c r="T133">
        <v>5299.5762210000003</v>
      </c>
      <c r="U133">
        <v>12.164199999999999</v>
      </c>
      <c r="V133" t="s">
        <v>7</v>
      </c>
      <c r="W133">
        <v>4.9788800000000002</v>
      </c>
      <c r="X133">
        <v>0.16431699999999999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0.99903299999999995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6070.6228810000002</v>
      </c>
      <c r="I134">
        <v>29.217226</v>
      </c>
      <c r="J134" t="s">
        <v>3</v>
      </c>
      <c r="K134">
        <v>5870.9321190000001</v>
      </c>
      <c r="L134">
        <v>11.610529</v>
      </c>
      <c r="M134" t="s">
        <v>4</v>
      </c>
      <c r="N134">
        <v>40.890169</v>
      </c>
      <c r="O134">
        <v>1.7980149999999999</v>
      </c>
      <c r="P134" t="s">
        <v>5</v>
      </c>
      <c r="Q134">
        <v>199.19561100000001</v>
      </c>
      <c r="R134">
        <v>7.8602730000000003</v>
      </c>
      <c r="S134" t="s">
        <v>6</v>
      </c>
      <c r="T134">
        <v>5741.406465</v>
      </c>
      <c r="U134">
        <v>11.577624</v>
      </c>
      <c r="V134" t="s">
        <v>7</v>
      </c>
      <c r="W134">
        <v>5.3850939999999996</v>
      </c>
      <c r="X134">
        <v>0.186449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0.99913799999999997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6537.3699409999999</v>
      </c>
      <c r="I135">
        <v>31.028385</v>
      </c>
      <c r="J135" t="s">
        <v>3</v>
      </c>
      <c r="K135">
        <v>6322.3095899999998</v>
      </c>
      <c r="L135">
        <v>12.838175</v>
      </c>
      <c r="M135" t="s">
        <v>4</v>
      </c>
      <c r="N135">
        <v>44.027416000000002</v>
      </c>
      <c r="O135">
        <v>2.070856</v>
      </c>
      <c r="P135" t="s">
        <v>5</v>
      </c>
      <c r="Q135">
        <v>214.528627</v>
      </c>
      <c r="R135">
        <v>9.1608219999999996</v>
      </c>
      <c r="S135" t="s">
        <v>6</v>
      </c>
      <c r="T135">
        <v>6182.8354980000004</v>
      </c>
      <c r="U135">
        <v>14.88076</v>
      </c>
      <c r="V135" t="s">
        <v>7</v>
      </c>
      <c r="W135">
        <v>5.7940860000000001</v>
      </c>
      <c r="X135">
        <v>0.20847399999999999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0.99924999999999997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7004.0463090000003</v>
      </c>
      <c r="I136">
        <v>37.537667999999996</v>
      </c>
      <c r="J136" t="s">
        <v>3</v>
      </c>
      <c r="K136">
        <v>6773.6382030000004</v>
      </c>
      <c r="L136">
        <v>15.108511999999999</v>
      </c>
      <c r="M136" t="s">
        <v>4</v>
      </c>
      <c r="N136">
        <v>47.161942000000003</v>
      </c>
      <c r="O136">
        <v>2.4980060000000002</v>
      </c>
      <c r="P136" t="s">
        <v>5</v>
      </c>
      <c r="Q136">
        <v>229.838188</v>
      </c>
      <c r="R136">
        <v>10.934682</v>
      </c>
      <c r="S136" t="s">
        <v>6</v>
      </c>
      <c r="T136">
        <v>6624.2898930000001</v>
      </c>
      <c r="U136">
        <v>15.116457</v>
      </c>
      <c r="V136" t="s">
        <v>7</v>
      </c>
      <c r="W136">
        <v>6.2026339999999998</v>
      </c>
      <c r="X136">
        <v>0.23342399999999999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0.99927999999999995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7471.025635</v>
      </c>
      <c r="I137">
        <v>41.764736999999997</v>
      </c>
      <c r="J137" t="s">
        <v>3</v>
      </c>
      <c r="K137">
        <v>7225.3121579999997</v>
      </c>
      <c r="L137">
        <v>15.62485</v>
      </c>
      <c r="M137" t="s">
        <v>4</v>
      </c>
      <c r="N137">
        <v>50.284109000000001</v>
      </c>
      <c r="O137">
        <v>2.9283350000000001</v>
      </c>
      <c r="P137" t="s">
        <v>5</v>
      </c>
      <c r="Q137">
        <v>245.10817599999999</v>
      </c>
      <c r="R137">
        <v>12.829825</v>
      </c>
      <c r="S137" t="s">
        <v>6</v>
      </c>
      <c r="T137">
        <v>7066.0712990000002</v>
      </c>
      <c r="U137">
        <v>17.223134000000002</v>
      </c>
      <c r="V137" t="s">
        <v>7</v>
      </c>
      <c r="W137">
        <v>6.6154840000000004</v>
      </c>
      <c r="X137">
        <v>0.26434600000000003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0.99931300000000001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7937.8165630000003</v>
      </c>
      <c r="I138">
        <v>48.509281999999999</v>
      </c>
      <c r="J138" t="s">
        <v>3</v>
      </c>
      <c r="K138">
        <v>7676.7525100000003</v>
      </c>
      <c r="L138">
        <v>19.774097999999999</v>
      </c>
      <c r="M138" t="s">
        <v>4</v>
      </c>
      <c r="N138">
        <v>53.428476000000003</v>
      </c>
      <c r="O138">
        <v>3.262521</v>
      </c>
      <c r="P138" t="s">
        <v>5</v>
      </c>
      <c r="Q138">
        <v>260.41872000000001</v>
      </c>
      <c r="R138">
        <v>14.267511000000001</v>
      </c>
      <c r="S138" t="s">
        <v>6</v>
      </c>
      <c r="T138">
        <v>7507.5749020000003</v>
      </c>
      <c r="U138">
        <v>20.718287</v>
      </c>
      <c r="V138" t="s">
        <v>7</v>
      </c>
      <c r="W138">
        <v>7.0354400000000004</v>
      </c>
      <c r="X138">
        <v>0.29231699999999999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0.99933700000000003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8404.8910550000001</v>
      </c>
      <c r="I139">
        <v>51.720866000000001</v>
      </c>
      <c r="J139" t="s">
        <v>3</v>
      </c>
      <c r="K139">
        <v>8128.4785250000004</v>
      </c>
      <c r="L139">
        <v>19.297338</v>
      </c>
      <c r="M139" t="s">
        <v>4</v>
      </c>
      <c r="N139">
        <v>56.554208000000003</v>
      </c>
      <c r="O139">
        <v>3.5530780000000002</v>
      </c>
      <c r="P139" t="s">
        <v>5</v>
      </c>
      <c r="Q139">
        <v>275.73064399999998</v>
      </c>
      <c r="R139">
        <v>15.754877</v>
      </c>
      <c r="S139" t="s">
        <v>6</v>
      </c>
      <c r="T139">
        <v>7949.3898730000001</v>
      </c>
      <c r="U139">
        <v>20.296220000000002</v>
      </c>
      <c r="V139" t="s">
        <v>7</v>
      </c>
      <c r="W139">
        <v>7.4458279999999997</v>
      </c>
      <c r="X139">
        <v>0.32904299999999997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0.999359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8871.5683399999998</v>
      </c>
      <c r="I140">
        <v>58.028578000000003</v>
      </c>
      <c r="J140" t="s">
        <v>3</v>
      </c>
      <c r="K140">
        <v>8579.8308589999997</v>
      </c>
      <c r="L140">
        <v>22.986415000000001</v>
      </c>
      <c r="M140" t="s">
        <v>4</v>
      </c>
      <c r="N140">
        <v>59.672190999999998</v>
      </c>
      <c r="O140">
        <v>3.9260709999999999</v>
      </c>
      <c r="P140" t="s">
        <v>5</v>
      </c>
      <c r="Q140">
        <v>291.02317799999997</v>
      </c>
      <c r="R140">
        <v>17.617056999999999</v>
      </c>
      <c r="S140" t="s">
        <v>6</v>
      </c>
      <c r="T140">
        <v>8390.837012</v>
      </c>
      <c r="U140">
        <v>25.968606999999999</v>
      </c>
      <c r="V140" t="s">
        <v>7</v>
      </c>
      <c r="W140">
        <v>7.8608120000000001</v>
      </c>
      <c r="X140">
        <v>0.36319600000000002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0.99938000000000005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s="3" t="s">
        <v>93</v>
      </c>
      <c r="B141" s="3">
        <v>20</v>
      </c>
      <c r="C141" s="3">
        <v>500</v>
      </c>
      <c r="D141" s="3" t="s">
        <v>1</v>
      </c>
      <c r="E141" s="3">
        <v>0</v>
      </c>
      <c r="F141" s="3">
        <v>0</v>
      </c>
      <c r="G141" s="3" t="s">
        <v>2</v>
      </c>
      <c r="H141" s="3">
        <v>9338.5535940000009</v>
      </c>
      <c r="I141" s="3">
        <v>65.805554000000001</v>
      </c>
      <c r="J141" s="3" t="s">
        <v>3</v>
      </c>
      <c r="K141" s="3">
        <v>9031.5088479999995</v>
      </c>
      <c r="L141" s="3">
        <v>24.753703999999999</v>
      </c>
      <c r="M141" s="3" t="s">
        <v>4</v>
      </c>
      <c r="N141" s="3">
        <v>62.788164000000002</v>
      </c>
      <c r="O141" s="3">
        <v>4.3644600000000002</v>
      </c>
      <c r="P141" s="3" t="s">
        <v>5</v>
      </c>
      <c r="Q141" s="3">
        <v>306.29133400000001</v>
      </c>
      <c r="R141" s="3">
        <v>19.776996</v>
      </c>
      <c r="S141" s="3" t="s">
        <v>6</v>
      </c>
      <c r="T141" s="3">
        <v>8832.5969339999992</v>
      </c>
      <c r="U141" s="3">
        <v>25.436503999999999</v>
      </c>
      <c r="V141" s="3" t="s">
        <v>7</v>
      </c>
      <c r="W141" s="3">
        <v>8.2684470000000001</v>
      </c>
      <c r="X141" s="3">
        <v>0.39414300000000002</v>
      </c>
      <c r="Y141" s="3" t="s">
        <v>8</v>
      </c>
      <c r="Z141" s="3">
        <v>0</v>
      </c>
      <c r="AA141" s="3">
        <v>0</v>
      </c>
      <c r="AB141" s="3" t="s">
        <v>9</v>
      </c>
      <c r="AC141" s="3">
        <v>0</v>
      </c>
      <c r="AD141" s="3">
        <v>0</v>
      </c>
      <c r="AE141" s="3" t="s">
        <v>10</v>
      </c>
      <c r="AF141" s="3">
        <v>1.23E-3</v>
      </c>
      <c r="AG141" s="3">
        <v>0</v>
      </c>
      <c r="AH141" s="3" t="s">
        <v>11</v>
      </c>
      <c r="AI141" s="3">
        <v>0.99938000000000005</v>
      </c>
      <c r="AJ141" s="3">
        <v>0</v>
      </c>
      <c r="AK141" s="3" t="s">
        <v>12</v>
      </c>
      <c r="AL141" s="3">
        <v>0</v>
      </c>
      <c r="AM141" s="3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2644.0114699999999</v>
      </c>
      <c r="I142">
        <v>19.431788000000001</v>
      </c>
      <c r="J142" t="s">
        <v>3</v>
      </c>
      <c r="K142">
        <v>338.51739700000002</v>
      </c>
      <c r="L142">
        <v>18.783884</v>
      </c>
      <c r="M142" t="s">
        <v>4</v>
      </c>
      <c r="N142">
        <v>164.73394999999999</v>
      </c>
      <c r="O142">
        <v>1.2828000000000001E-2</v>
      </c>
      <c r="P142" t="s">
        <v>5</v>
      </c>
      <c r="Q142">
        <v>163.43507099999999</v>
      </c>
      <c r="R142">
        <v>9.9907719999999998</v>
      </c>
      <c r="S142" t="s">
        <v>6</v>
      </c>
      <c r="T142">
        <v>332.16138999999998</v>
      </c>
      <c r="U142">
        <v>19.186568999999999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1.235E-3</v>
      </c>
      <c r="AG142">
        <v>0</v>
      </c>
      <c r="AH142" t="s">
        <v>11</v>
      </c>
      <c r="AI142">
        <v>0.99621499999999996</v>
      </c>
      <c r="AJ142">
        <v>1.9999999999999999E-6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5287.9957130000003</v>
      </c>
      <c r="I143">
        <v>42.046044999999999</v>
      </c>
      <c r="J143" t="s">
        <v>3</v>
      </c>
      <c r="K143">
        <v>677.02502300000003</v>
      </c>
      <c r="L143">
        <v>39.032620000000001</v>
      </c>
      <c r="M143" t="s">
        <v>4</v>
      </c>
      <c r="N143">
        <v>329.46847400000001</v>
      </c>
      <c r="O143">
        <v>3.9483999999999998E-2</v>
      </c>
      <c r="P143" t="s">
        <v>5</v>
      </c>
      <c r="Q143">
        <v>327.05827499999998</v>
      </c>
      <c r="R143">
        <v>24.519976</v>
      </c>
      <c r="S143" t="s">
        <v>6</v>
      </c>
      <c r="T143">
        <v>664.24840600000005</v>
      </c>
      <c r="U143">
        <v>42.468767999999997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1.232E-3</v>
      </c>
      <c r="AG143">
        <v>0</v>
      </c>
      <c r="AH143" t="s">
        <v>11</v>
      </c>
      <c r="AI143">
        <v>0.99674099999999999</v>
      </c>
      <c r="AJ143">
        <v>3.0000000000000001E-6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7930.9517770000002</v>
      </c>
      <c r="I144">
        <v>79.651499999999999</v>
      </c>
      <c r="J144" t="s">
        <v>3</v>
      </c>
      <c r="K144">
        <v>1014.52981</v>
      </c>
      <c r="L144">
        <v>73.795546000000002</v>
      </c>
      <c r="M144" t="s">
        <v>4</v>
      </c>
      <c r="N144">
        <v>494.201143</v>
      </c>
      <c r="O144">
        <v>9.0454999999999994E-2</v>
      </c>
      <c r="P144" t="s">
        <v>5</v>
      </c>
      <c r="Q144">
        <v>489.75353899999999</v>
      </c>
      <c r="R144">
        <v>52.827137999999998</v>
      </c>
      <c r="S144" t="s">
        <v>6</v>
      </c>
      <c r="T144">
        <v>995.37220300000001</v>
      </c>
      <c r="U144">
        <v>81.972465999999997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1.2310000000000001E-3</v>
      </c>
      <c r="AG144">
        <v>0</v>
      </c>
      <c r="AH144" t="s">
        <v>11</v>
      </c>
      <c r="AI144">
        <v>0.99714899999999995</v>
      </c>
      <c r="AJ144">
        <v>3.0000000000000001E-6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10574.226309</v>
      </c>
      <c r="I145">
        <v>133.70679799999999</v>
      </c>
      <c r="J145" t="s">
        <v>3</v>
      </c>
      <c r="K145">
        <v>1352.34311</v>
      </c>
      <c r="L145">
        <v>123.618512</v>
      </c>
      <c r="M145" t="s">
        <v>4</v>
      </c>
      <c r="N145">
        <v>658.93251099999998</v>
      </c>
      <c r="O145">
        <v>0.14891699999999999</v>
      </c>
      <c r="P145" t="s">
        <v>5</v>
      </c>
      <c r="Q145">
        <v>652.80665999999997</v>
      </c>
      <c r="R145">
        <v>95.512069999999994</v>
      </c>
      <c r="S145" t="s">
        <v>6</v>
      </c>
      <c r="T145">
        <v>1326.8151459999999</v>
      </c>
      <c r="U145">
        <v>138.36248599999999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1.23E-3</v>
      </c>
      <c r="AG145">
        <v>0</v>
      </c>
      <c r="AH145" t="s">
        <v>11</v>
      </c>
      <c r="AI145">
        <v>0.99765700000000002</v>
      </c>
      <c r="AJ145">
        <v>3.0000000000000001E-6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13217.247772999999</v>
      </c>
      <c r="I146">
        <v>192.16183699999999</v>
      </c>
      <c r="J146" t="s">
        <v>3</v>
      </c>
      <c r="K146">
        <v>1689.8926590000001</v>
      </c>
      <c r="L146">
        <v>176.87745100000001</v>
      </c>
      <c r="M146" t="s">
        <v>4</v>
      </c>
      <c r="N146">
        <v>823.66351199999997</v>
      </c>
      <c r="O146">
        <v>0.224409</v>
      </c>
      <c r="P146" t="s">
        <v>5</v>
      </c>
      <c r="Q146">
        <v>815.58924100000002</v>
      </c>
      <c r="R146">
        <v>143.384456</v>
      </c>
      <c r="S146" t="s">
        <v>6</v>
      </c>
      <c r="T146">
        <v>1657.998079</v>
      </c>
      <c r="U146">
        <v>202.02502100000001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1.23E-3</v>
      </c>
      <c r="AG146">
        <v>0</v>
      </c>
      <c r="AH146" t="s">
        <v>11</v>
      </c>
      <c r="AI146">
        <v>0.99807199999999996</v>
      </c>
      <c r="AJ146">
        <v>1.9999999999999999E-6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15861.095214999999</v>
      </c>
      <c r="I147">
        <v>268.19203099999999</v>
      </c>
      <c r="J147" t="s">
        <v>3</v>
      </c>
      <c r="K147">
        <v>2028.284009</v>
      </c>
      <c r="L147">
        <v>246.385919</v>
      </c>
      <c r="M147" t="s">
        <v>4</v>
      </c>
      <c r="N147">
        <v>988.41179899999997</v>
      </c>
      <c r="O147">
        <v>0.31518200000000002</v>
      </c>
      <c r="P147" t="s">
        <v>5</v>
      </c>
      <c r="Q147">
        <v>979.164894</v>
      </c>
      <c r="R147">
        <v>202.74760900000001</v>
      </c>
      <c r="S147" t="s">
        <v>6</v>
      </c>
      <c r="T147">
        <v>1990.0798580000001</v>
      </c>
      <c r="U147">
        <v>280.924104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1.23E-3</v>
      </c>
      <c r="AG147">
        <v>0</v>
      </c>
      <c r="AH147" t="s">
        <v>11</v>
      </c>
      <c r="AI147">
        <v>0.99836499999999995</v>
      </c>
      <c r="AJ147">
        <v>1.9999999999999999E-6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18504.608828</v>
      </c>
      <c r="I148">
        <v>340.53596599999997</v>
      </c>
      <c r="J148" t="s">
        <v>3</v>
      </c>
      <c r="K148">
        <v>2366.3188530000002</v>
      </c>
      <c r="L148">
        <v>311.56955799999997</v>
      </c>
      <c r="M148" t="s">
        <v>4</v>
      </c>
      <c r="N148">
        <v>1153.156221</v>
      </c>
      <c r="O148">
        <v>0.432477</v>
      </c>
      <c r="P148" t="s">
        <v>5</v>
      </c>
      <c r="Q148">
        <v>1142.468777</v>
      </c>
      <c r="R148">
        <v>260.44308599999999</v>
      </c>
      <c r="S148" t="s">
        <v>6</v>
      </c>
      <c r="T148">
        <v>2321.7823880000001</v>
      </c>
      <c r="U148">
        <v>359.40758499999998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1.23E-3</v>
      </c>
      <c r="AG148">
        <v>0</v>
      </c>
      <c r="AH148" t="s">
        <v>11</v>
      </c>
      <c r="AI148">
        <v>0.99842600000000004</v>
      </c>
      <c r="AJ148">
        <v>1.9999999999999999E-6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21148.568711</v>
      </c>
      <c r="I149">
        <v>427.12665800000002</v>
      </c>
      <c r="J149" t="s">
        <v>3</v>
      </c>
      <c r="K149">
        <v>2704.7974610000001</v>
      </c>
      <c r="L149">
        <v>389.99726900000002</v>
      </c>
      <c r="M149" t="s">
        <v>4</v>
      </c>
      <c r="N149">
        <v>1317.900173</v>
      </c>
      <c r="O149">
        <v>0.55569500000000005</v>
      </c>
      <c r="P149" t="s">
        <v>5</v>
      </c>
      <c r="Q149">
        <v>1306.0928859999999</v>
      </c>
      <c r="R149">
        <v>329.25098100000002</v>
      </c>
      <c r="S149" t="s">
        <v>6</v>
      </c>
      <c r="T149">
        <v>2653.9151609999999</v>
      </c>
      <c r="U149">
        <v>453.05471399999999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1.23E-3</v>
      </c>
      <c r="AG149">
        <v>0</v>
      </c>
      <c r="AH149" t="s">
        <v>11</v>
      </c>
      <c r="AI149">
        <v>0.99854900000000002</v>
      </c>
      <c r="AJ149">
        <v>1.9999999999999999E-6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23803.128711000001</v>
      </c>
      <c r="I150">
        <v>498.27997499999998</v>
      </c>
      <c r="J150" t="s">
        <v>3</v>
      </c>
      <c r="K150">
        <v>3053.8161380000001</v>
      </c>
      <c r="L150">
        <v>454.679372</v>
      </c>
      <c r="M150" t="s">
        <v>4</v>
      </c>
      <c r="N150">
        <v>1482.647354</v>
      </c>
      <c r="O150">
        <v>0.70002799999999998</v>
      </c>
      <c r="P150" t="s">
        <v>5</v>
      </c>
      <c r="Q150">
        <v>1480.2252759999999</v>
      </c>
      <c r="R150">
        <v>388.26410499999997</v>
      </c>
      <c r="S150" t="s">
        <v>6</v>
      </c>
      <c r="T150">
        <v>2996.6282470000001</v>
      </c>
      <c r="U150">
        <v>532.69206699999995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1.23E-3</v>
      </c>
      <c r="AG150">
        <v>0</v>
      </c>
      <c r="AH150" t="s">
        <v>11</v>
      </c>
      <c r="AI150">
        <v>0.99854900000000002</v>
      </c>
      <c r="AJ150">
        <v>1.9999999999999999E-6</v>
      </c>
      <c r="AK150" t="s">
        <v>12</v>
      </c>
      <c r="AL150">
        <v>576.24</v>
      </c>
      <c r="AM150">
        <v>3204.7824000000001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26458.174844000001</v>
      </c>
      <c r="I151">
        <v>581.60402999999997</v>
      </c>
      <c r="J151" t="s">
        <v>3</v>
      </c>
      <c r="K151">
        <v>3403.3660639999998</v>
      </c>
      <c r="L151">
        <v>532.28966600000001</v>
      </c>
      <c r="M151" t="s">
        <v>4</v>
      </c>
      <c r="N151">
        <v>1647.3856539999999</v>
      </c>
      <c r="O151">
        <v>0.84095200000000003</v>
      </c>
      <c r="P151" t="s">
        <v>5</v>
      </c>
      <c r="Q151">
        <v>1654.9356150000001</v>
      </c>
      <c r="R151">
        <v>455.86708199999998</v>
      </c>
      <c r="S151" t="s">
        <v>6</v>
      </c>
      <c r="T151">
        <v>3339.8062989999999</v>
      </c>
      <c r="U151">
        <v>622.98426099999995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1.23E-3</v>
      </c>
      <c r="AG151">
        <v>0</v>
      </c>
      <c r="AH151" t="s">
        <v>11</v>
      </c>
      <c r="AI151">
        <v>0.99854900000000002</v>
      </c>
      <c r="AJ151">
        <v>1.9999999999999999E-6</v>
      </c>
      <c r="AK151" t="s">
        <v>12</v>
      </c>
      <c r="AL151">
        <v>1208.6199999999999</v>
      </c>
      <c r="AM151">
        <v>10355.355600000001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29113.342461</v>
      </c>
      <c r="I152">
        <v>630.17219299999999</v>
      </c>
      <c r="J152" t="s">
        <v>3</v>
      </c>
      <c r="K152">
        <v>3753.072827</v>
      </c>
      <c r="L152">
        <v>575.56005400000004</v>
      </c>
      <c r="M152" t="s">
        <v>4</v>
      </c>
      <c r="N152">
        <v>1812.1345610000001</v>
      </c>
      <c r="O152">
        <v>0.98142700000000005</v>
      </c>
      <c r="P152" t="s">
        <v>5</v>
      </c>
      <c r="Q152">
        <v>1829.7586940000001</v>
      </c>
      <c r="R152">
        <v>494.773865</v>
      </c>
      <c r="S152" t="s">
        <v>6</v>
      </c>
      <c r="T152">
        <v>3683.1143649999999</v>
      </c>
      <c r="U152">
        <v>677.91060400000003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1.23E-3</v>
      </c>
      <c r="AG152">
        <v>0</v>
      </c>
      <c r="AH152" t="s">
        <v>11</v>
      </c>
      <c r="AI152">
        <v>0.99854900000000002</v>
      </c>
      <c r="AJ152">
        <v>1.9999999999999999E-6</v>
      </c>
      <c r="AK152" t="s">
        <v>12</v>
      </c>
      <c r="AL152">
        <v>1829.88</v>
      </c>
      <c r="AM152">
        <v>17371.265599999999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31769.841992000001</v>
      </c>
      <c r="I153">
        <v>694.31490099999996</v>
      </c>
      <c r="J153" t="s">
        <v>3</v>
      </c>
      <c r="K153">
        <v>4104.0996089999999</v>
      </c>
      <c r="L153">
        <v>630.53013499999997</v>
      </c>
      <c r="M153" t="s">
        <v>4</v>
      </c>
      <c r="N153">
        <v>1976.8721880000001</v>
      </c>
      <c r="O153">
        <v>1.136914</v>
      </c>
      <c r="P153" t="s">
        <v>5</v>
      </c>
      <c r="Q153">
        <v>2005.955005</v>
      </c>
      <c r="R153">
        <v>547.35263499999996</v>
      </c>
      <c r="S153" t="s">
        <v>6</v>
      </c>
      <c r="T153">
        <v>4027.7366059999999</v>
      </c>
      <c r="U153">
        <v>749.24571300000002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1.23E-3</v>
      </c>
      <c r="AG153">
        <v>0</v>
      </c>
      <c r="AH153" t="s">
        <v>11</v>
      </c>
      <c r="AI153">
        <v>0.99854900000000002</v>
      </c>
      <c r="AJ153">
        <v>1.9999999999999999E-6</v>
      </c>
      <c r="AK153" t="s">
        <v>12</v>
      </c>
      <c r="AL153">
        <v>2500.04</v>
      </c>
      <c r="AM153">
        <v>21864.9584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34425.932734000002</v>
      </c>
      <c r="I154">
        <v>765.30063399999995</v>
      </c>
      <c r="J154" t="s">
        <v>3</v>
      </c>
      <c r="K154">
        <v>4454.7046579999997</v>
      </c>
      <c r="L154">
        <v>694.57359599999995</v>
      </c>
      <c r="M154" t="s">
        <v>4</v>
      </c>
      <c r="N154">
        <v>2141.6228420000002</v>
      </c>
      <c r="O154">
        <v>1.3185789999999999</v>
      </c>
      <c r="P154" t="s">
        <v>5</v>
      </c>
      <c r="Q154">
        <v>2181.6318209999999</v>
      </c>
      <c r="R154">
        <v>601.88296800000001</v>
      </c>
      <c r="S154" t="s">
        <v>6</v>
      </c>
      <c r="T154">
        <v>4371.9262500000004</v>
      </c>
      <c r="U154">
        <v>824.658278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1.23E-3</v>
      </c>
      <c r="AG154">
        <v>0</v>
      </c>
      <c r="AH154" t="s">
        <v>11</v>
      </c>
      <c r="AI154">
        <v>0.99854900000000002</v>
      </c>
      <c r="AJ154">
        <v>1.9999999999999999E-6</v>
      </c>
      <c r="AK154" t="s">
        <v>12</v>
      </c>
      <c r="AL154">
        <v>3173.96</v>
      </c>
      <c r="AM154">
        <v>25031.278399999999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37084.114999999998</v>
      </c>
      <c r="I155">
        <v>922.58513800000003</v>
      </c>
      <c r="J155" t="s">
        <v>3</v>
      </c>
      <c r="K155">
        <v>4807.4027930000002</v>
      </c>
      <c r="L155">
        <v>834.60740399999997</v>
      </c>
      <c r="M155" t="s">
        <v>4</v>
      </c>
      <c r="N155">
        <v>2306.3675440000002</v>
      </c>
      <c r="O155">
        <v>1.5349930000000001</v>
      </c>
      <c r="P155" t="s">
        <v>5</v>
      </c>
      <c r="Q155">
        <v>2359.4785160000001</v>
      </c>
      <c r="R155">
        <v>729.73388499999999</v>
      </c>
      <c r="S155" t="s">
        <v>6</v>
      </c>
      <c r="T155">
        <v>4718.2466210000002</v>
      </c>
      <c r="U155">
        <v>989.83052599999996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1.23E-3</v>
      </c>
      <c r="AG155">
        <v>0</v>
      </c>
      <c r="AH155" t="s">
        <v>11</v>
      </c>
      <c r="AI155">
        <v>0.99854900000000002</v>
      </c>
      <c r="AJ155">
        <v>1.9999999999999999E-6</v>
      </c>
      <c r="AK155" t="s">
        <v>12</v>
      </c>
      <c r="AL155">
        <v>3914.18</v>
      </c>
      <c r="AM155">
        <v>32649.427599999999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39742.122812000001</v>
      </c>
      <c r="I156">
        <v>1036.4862310000001</v>
      </c>
      <c r="J156" t="s">
        <v>3</v>
      </c>
      <c r="K156">
        <v>5159.8912989999999</v>
      </c>
      <c r="L156">
        <v>935.83117300000004</v>
      </c>
      <c r="M156" t="s">
        <v>4</v>
      </c>
      <c r="N156">
        <v>2471.1262160000001</v>
      </c>
      <c r="O156">
        <v>1.717652</v>
      </c>
      <c r="P156" t="s">
        <v>5</v>
      </c>
      <c r="Q156">
        <v>2536.9984669999999</v>
      </c>
      <c r="R156">
        <v>819.66891399999997</v>
      </c>
      <c r="S156" t="s">
        <v>6</v>
      </c>
      <c r="T156">
        <v>5064.3241600000001</v>
      </c>
      <c r="U156">
        <v>1111.3927209999999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1.23E-3</v>
      </c>
      <c r="AG156">
        <v>0</v>
      </c>
      <c r="AH156" t="s">
        <v>11</v>
      </c>
      <c r="AI156">
        <v>0.99854900000000002</v>
      </c>
      <c r="AJ156">
        <v>1.9999999999999999E-6</v>
      </c>
      <c r="AK156" t="s">
        <v>12</v>
      </c>
      <c r="AL156">
        <v>4650.5200000000004</v>
      </c>
      <c r="AM156">
        <v>39956.569600000003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42402.611171999997</v>
      </c>
      <c r="I157">
        <v>1147.6108899999999</v>
      </c>
      <c r="J157" t="s">
        <v>3</v>
      </c>
      <c r="K157">
        <v>5514.8821680000001</v>
      </c>
      <c r="L157">
        <v>1031.35952</v>
      </c>
      <c r="M157" t="s">
        <v>4</v>
      </c>
      <c r="N157">
        <v>2635.8733539999998</v>
      </c>
      <c r="O157">
        <v>1.926088</v>
      </c>
      <c r="P157" t="s">
        <v>5</v>
      </c>
      <c r="Q157">
        <v>2716.9564500000001</v>
      </c>
      <c r="R157">
        <v>896.44648700000005</v>
      </c>
      <c r="S157" t="s">
        <v>6</v>
      </c>
      <c r="T157">
        <v>5412.9806930000004</v>
      </c>
      <c r="U157">
        <v>1229.7399700000001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1.23E-3</v>
      </c>
      <c r="AG157">
        <v>0</v>
      </c>
      <c r="AH157" t="s">
        <v>11</v>
      </c>
      <c r="AI157">
        <v>0.99854900000000002</v>
      </c>
      <c r="AJ157">
        <v>1.9999999999999999E-6</v>
      </c>
      <c r="AK157" t="s">
        <v>12</v>
      </c>
      <c r="AL157">
        <v>5475.3</v>
      </c>
      <c r="AM157">
        <v>47423.97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45063.416875000003</v>
      </c>
      <c r="I158">
        <v>1286.2518090000001</v>
      </c>
      <c r="J158" t="s">
        <v>3</v>
      </c>
      <c r="K158">
        <v>5870.2198239999998</v>
      </c>
      <c r="L158">
        <v>1154.828397</v>
      </c>
      <c r="M158" t="s">
        <v>4</v>
      </c>
      <c r="N158">
        <v>2800.6218210000002</v>
      </c>
      <c r="O158">
        <v>2.1194510000000002</v>
      </c>
      <c r="P158" t="s">
        <v>5</v>
      </c>
      <c r="Q158">
        <v>2897.377759</v>
      </c>
      <c r="R158">
        <v>996.36568799999998</v>
      </c>
      <c r="S158" t="s">
        <v>6</v>
      </c>
      <c r="T158">
        <v>5761.9169240000001</v>
      </c>
      <c r="U158">
        <v>1370.1597420000001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1.23E-3</v>
      </c>
      <c r="AG158">
        <v>0</v>
      </c>
      <c r="AH158" t="s">
        <v>11</v>
      </c>
      <c r="AI158">
        <v>0.99854900000000002</v>
      </c>
      <c r="AJ158">
        <v>1.9999999999999999E-6</v>
      </c>
      <c r="AK158" t="s">
        <v>12</v>
      </c>
      <c r="AL158">
        <v>6315.3</v>
      </c>
      <c r="AM158">
        <v>60244.57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47725.371484000003</v>
      </c>
      <c r="I159">
        <v>1358.603566</v>
      </c>
      <c r="J159" t="s">
        <v>3</v>
      </c>
      <c r="K159">
        <v>6226.6683009999997</v>
      </c>
      <c r="L159">
        <v>1209.5847650000001</v>
      </c>
      <c r="M159" t="s">
        <v>4</v>
      </c>
      <c r="N159">
        <v>2965.3729880000001</v>
      </c>
      <c r="O159">
        <v>2.3491979999999999</v>
      </c>
      <c r="P159" t="s">
        <v>5</v>
      </c>
      <c r="Q159">
        <v>3078.8880220000001</v>
      </c>
      <c r="R159">
        <v>1034.1214190000001</v>
      </c>
      <c r="S159" t="s">
        <v>6</v>
      </c>
      <c r="T159">
        <v>6112.0154490000004</v>
      </c>
      <c r="U159">
        <v>1441.2991770000001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1.23E-3</v>
      </c>
      <c r="AG159">
        <v>0</v>
      </c>
      <c r="AH159" t="s">
        <v>11</v>
      </c>
      <c r="AI159">
        <v>0.99854900000000002</v>
      </c>
      <c r="AJ159">
        <v>1.9999999999999999E-6</v>
      </c>
      <c r="AK159" t="s">
        <v>12</v>
      </c>
      <c r="AL159">
        <v>7206.16</v>
      </c>
      <c r="AM159">
        <v>74877.254400000005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50388.037422000001</v>
      </c>
      <c r="I160">
        <v>1390.997445</v>
      </c>
      <c r="J160" t="s">
        <v>3</v>
      </c>
      <c r="K160">
        <v>6583.8342679999996</v>
      </c>
      <c r="L160">
        <v>1232.959466</v>
      </c>
      <c r="M160" t="s">
        <v>4</v>
      </c>
      <c r="N160">
        <v>3130.1332130000001</v>
      </c>
      <c r="O160">
        <v>2.5801609999999999</v>
      </c>
      <c r="P160" t="s">
        <v>5</v>
      </c>
      <c r="Q160">
        <v>3261.1451510000002</v>
      </c>
      <c r="R160">
        <v>1054.6234629999999</v>
      </c>
      <c r="S160" t="s">
        <v>6</v>
      </c>
      <c r="T160">
        <v>6462.8725780000004</v>
      </c>
      <c r="U160">
        <v>1475.045243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1.23E-3</v>
      </c>
      <c r="AG160">
        <v>0</v>
      </c>
      <c r="AH160" t="s">
        <v>11</v>
      </c>
      <c r="AI160">
        <v>0.99854900000000002</v>
      </c>
      <c r="AJ160">
        <v>1.9999999999999999E-6</v>
      </c>
      <c r="AK160" t="s">
        <v>12</v>
      </c>
      <c r="AL160">
        <v>8105.06</v>
      </c>
      <c r="AM160">
        <v>91356.816399999996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53052.361327999999</v>
      </c>
      <c r="I161">
        <v>1505.413423</v>
      </c>
      <c r="J161" t="s">
        <v>3</v>
      </c>
      <c r="K161">
        <v>6942.7227149999999</v>
      </c>
      <c r="L161">
        <v>1337.1894569999999</v>
      </c>
      <c r="M161" t="s">
        <v>4</v>
      </c>
      <c r="N161">
        <v>3294.8740429999998</v>
      </c>
      <c r="O161">
        <v>2.8013789999999998</v>
      </c>
      <c r="P161" t="s">
        <v>5</v>
      </c>
      <c r="Q161">
        <v>3445.2611670000001</v>
      </c>
      <c r="R161">
        <v>1151.5843749999999</v>
      </c>
      <c r="S161" t="s">
        <v>6</v>
      </c>
      <c r="T161">
        <v>6815.4420120000004</v>
      </c>
      <c r="U161">
        <v>1601.2668349999999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1.23E-3</v>
      </c>
      <c r="AG161">
        <v>0</v>
      </c>
      <c r="AH161" t="s">
        <v>11</v>
      </c>
      <c r="AI161">
        <v>0.99854900000000002</v>
      </c>
      <c r="AJ161">
        <v>1.9999999999999999E-6</v>
      </c>
      <c r="AK161" t="s">
        <v>12</v>
      </c>
      <c r="AL161">
        <v>9084.82</v>
      </c>
      <c r="AM161">
        <v>99137.267600000006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2627.1685689999999</v>
      </c>
      <c r="I182">
        <v>0.57897200000000004</v>
      </c>
      <c r="J182" t="s">
        <v>3</v>
      </c>
      <c r="K182">
        <v>164.73003499999999</v>
      </c>
      <c r="L182">
        <v>0.529034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5254.5522659999997</v>
      </c>
      <c r="I183">
        <v>1.396595</v>
      </c>
      <c r="J183" t="s">
        <v>3</v>
      </c>
      <c r="K183">
        <v>329.49276200000003</v>
      </c>
      <c r="L183">
        <v>1.254229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7881.7541110000002</v>
      </c>
      <c r="I184">
        <v>2.7132869999999998</v>
      </c>
      <c r="J184" t="s">
        <v>3</v>
      </c>
      <c r="K184">
        <v>494.06292500000001</v>
      </c>
      <c r="L184">
        <v>2.5425689999999999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10509.045977</v>
      </c>
      <c r="I185">
        <v>3.8446229999999999</v>
      </c>
      <c r="J185" t="s">
        <v>3</v>
      </c>
      <c r="K185">
        <v>658.72925999999995</v>
      </c>
      <c r="L185">
        <v>3.4785710000000001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13136.375527</v>
      </c>
      <c r="I186">
        <v>5.9227809999999996</v>
      </c>
      <c r="J186" t="s">
        <v>3</v>
      </c>
      <c r="K186">
        <v>823.46912699999996</v>
      </c>
      <c r="L186">
        <v>5.0071839999999996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15763.70084</v>
      </c>
      <c r="I187">
        <v>7.1897409999999997</v>
      </c>
      <c r="J187" t="s">
        <v>3</v>
      </c>
      <c r="K187">
        <v>988.19365100000005</v>
      </c>
      <c r="L187">
        <v>5.7580489999999998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18391.031094000002</v>
      </c>
      <c r="I188">
        <v>8.2499509999999994</v>
      </c>
      <c r="J188" t="s">
        <v>3</v>
      </c>
      <c r="K188">
        <v>1152.888191</v>
      </c>
      <c r="L188">
        <v>6.0192600000000001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21018.184063000001</v>
      </c>
      <c r="I189">
        <v>8.9189690000000006</v>
      </c>
      <c r="J189" t="s">
        <v>3</v>
      </c>
      <c r="K189">
        <v>1317.4243329999999</v>
      </c>
      <c r="L189">
        <v>6.9321869999999999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23645.492421999999</v>
      </c>
      <c r="I190">
        <v>12.102921</v>
      </c>
      <c r="J190" t="s">
        <v>3</v>
      </c>
      <c r="K190">
        <v>1482.080273</v>
      </c>
      <c r="L190">
        <v>7.9832619999999999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26272.711288999999</v>
      </c>
      <c r="I191">
        <v>13.384328999999999</v>
      </c>
      <c r="J191" t="s">
        <v>3</v>
      </c>
      <c r="K191">
        <v>1646.682888</v>
      </c>
      <c r="L191">
        <v>8.6340369999999993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28899.752031</v>
      </c>
      <c r="I192">
        <v>13.195035000000001</v>
      </c>
      <c r="J192" t="s">
        <v>3</v>
      </c>
      <c r="K192">
        <v>1811.1256080000001</v>
      </c>
      <c r="L192">
        <v>8.4819209999999998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31526.950664</v>
      </c>
      <c r="I193">
        <v>15.762402</v>
      </c>
      <c r="J193" t="s">
        <v>3</v>
      </c>
      <c r="K193">
        <v>1975.7486939999999</v>
      </c>
      <c r="L193">
        <v>10.176209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34154.174141000003</v>
      </c>
      <c r="I194">
        <v>17.766188</v>
      </c>
      <c r="J194" t="s">
        <v>3</v>
      </c>
      <c r="K194">
        <v>2140.3558739999999</v>
      </c>
      <c r="L194">
        <v>10.626957000000001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36781.290937999998</v>
      </c>
      <c r="I195">
        <v>20.485306999999999</v>
      </c>
      <c r="J195" t="s">
        <v>3</v>
      </c>
      <c r="K195">
        <v>2304.8557759999999</v>
      </c>
      <c r="L195">
        <v>10.448306000000001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39408.603905999997</v>
      </c>
      <c r="I196">
        <v>22.366263</v>
      </c>
      <c r="J196" t="s">
        <v>3</v>
      </c>
      <c r="K196">
        <v>2469.5409570000002</v>
      </c>
      <c r="L196">
        <v>11.515625999999999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42035.755312000001</v>
      </c>
      <c r="I197">
        <v>25.501563000000001</v>
      </c>
      <c r="J197" t="s">
        <v>3</v>
      </c>
      <c r="K197">
        <v>2634.0602779999999</v>
      </c>
      <c r="L197">
        <v>13.465301999999999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44662.822421999997</v>
      </c>
      <c r="I198">
        <v>29.249008</v>
      </c>
      <c r="J198" t="s">
        <v>3</v>
      </c>
      <c r="K198">
        <v>2798.4966209999998</v>
      </c>
      <c r="L198">
        <v>14.693383000000001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47289.916484000001</v>
      </c>
      <c r="I199">
        <v>32.688861000000003</v>
      </c>
      <c r="J199" t="s">
        <v>3</v>
      </c>
      <c r="K199">
        <v>2962.9830029999998</v>
      </c>
      <c r="L199">
        <v>15.251585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49916.951328000003</v>
      </c>
      <c r="I200">
        <v>34.944412</v>
      </c>
      <c r="J200" t="s">
        <v>3</v>
      </c>
      <c r="K200">
        <v>3127.4460840000002</v>
      </c>
      <c r="L200">
        <v>16.521460000000001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52544.069687000003</v>
      </c>
      <c r="I201">
        <v>36.991286000000002</v>
      </c>
      <c r="J201" t="s">
        <v>3</v>
      </c>
      <c r="K201">
        <v>3291.976279</v>
      </c>
      <c r="L201">
        <v>16.288945999999999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2610.9299660000001</v>
      </c>
      <c r="I202">
        <v>0.655362</v>
      </c>
      <c r="J202" t="s">
        <v>3</v>
      </c>
      <c r="K202">
        <v>148.395533</v>
      </c>
      <c r="L202">
        <v>0.55707300000000004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5221.9963479999997</v>
      </c>
      <c r="I203">
        <v>1.0980319999999999</v>
      </c>
      <c r="J203" t="s">
        <v>3</v>
      </c>
      <c r="K203">
        <v>296.74881399999998</v>
      </c>
      <c r="L203">
        <v>0.96640999999999999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7833.1397459999998</v>
      </c>
      <c r="I204">
        <v>2.5317829999999999</v>
      </c>
      <c r="J204" t="s">
        <v>3</v>
      </c>
      <c r="K204">
        <v>445.211052</v>
      </c>
      <c r="L204">
        <v>2.1788609999999999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10444.356152</v>
      </c>
      <c r="I205">
        <v>3.3129409999999999</v>
      </c>
      <c r="J205" t="s">
        <v>3</v>
      </c>
      <c r="K205">
        <v>593.72564199999999</v>
      </c>
      <c r="L205">
        <v>2.6885539999999999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13055.404648</v>
      </c>
      <c r="I206">
        <v>4.9828999999999999</v>
      </c>
      <c r="J206" t="s">
        <v>3</v>
      </c>
      <c r="K206">
        <v>742.06030199999998</v>
      </c>
      <c r="L206">
        <v>3.6576089999999999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15666.42416</v>
      </c>
      <c r="I207">
        <v>6.1557009999999996</v>
      </c>
      <c r="J207" t="s">
        <v>3</v>
      </c>
      <c r="K207">
        <v>890.36670900000001</v>
      </c>
      <c r="L207">
        <v>4.5257849999999999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18277.553164000001</v>
      </c>
      <c r="I208">
        <v>8.3338830000000002</v>
      </c>
      <c r="J208" t="s">
        <v>3</v>
      </c>
      <c r="K208">
        <v>1038.8277559999999</v>
      </c>
      <c r="L208">
        <v>5.9794150000000004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20888.742695000001</v>
      </c>
      <c r="I209">
        <v>10.774918</v>
      </c>
      <c r="J209" t="s">
        <v>3</v>
      </c>
      <c r="K209">
        <v>1187.3551640000001</v>
      </c>
      <c r="L209">
        <v>7.0270789999999996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23499.696172</v>
      </c>
      <c r="I210">
        <v>12.584338000000001</v>
      </c>
      <c r="J210" t="s">
        <v>3</v>
      </c>
      <c r="K210">
        <v>1335.646201</v>
      </c>
      <c r="L210">
        <v>7.977875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26110.63207</v>
      </c>
      <c r="I211">
        <v>13.893172</v>
      </c>
      <c r="J211" t="s">
        <v>3</v>
      </c>
      <c r="K211">
        <v>1483.9183370000001</v>
      </c>
      <c r="L211">
        <v>9.2784150000000007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28721.833710999999</v>
      </c>
      <c r="I212">
        <v>13.864713999999999</v>
      </c>
      <c r="J212" t="s">
        <v>3</v>
      </c>
      <c r="K212">
        <v>1632.466541</v>
      </c>
      <c r="L212">
        <v>8.7991659999999996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31332.725194999999</v>
      </c>
      <c r="I213">
        <v>15.631740000000001</v>
      </c>
      <c r="J213" t="s">
        <v>3</v>
      </c>
      <c r="K213">
        <v>1780.7080490000001</v>
      </c>
      <c r="L213">
        <v>9.2329220000000003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33943.921249999999</v>
      </c>
      <c r="I214">
        <v>15.183619</v>
      </c>
      <c r="J214" t="s">
        <v>3</v>
      </c>
      <c r="K214">
        <v>1929.2569410000001</v>
      </c>
      <c r="L214">
        <v>9.6145739999999993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36555.046172000002</v>
      </c>
      <c r="I215">
        <v>17.109883</v>
      </c>
      <c r="J215" t="s">
        <v>3</v>
      </c>
      <c r="K215">
        <v>2077.7349610000001</v>
      </c>
      <c r="L215">
        <v>11.517836000000001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39166.149297000004</v>
      </c>
      <c r="I216">
        <v>19.885607</v>
      </c>
      <c r="J216" t="s">
        <v>3</v>
      </c>
      <c r="K216">
        <v>2226.2029830000001</v>
      </c>
      <c r="L216">
        <v>11.634238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41777.193358999997</v>
      </c>
      <c r="I217">
        <v>20.399785999999999</v>
      </c>
      <c r="J217" t="s">
        <v>3</v>
      </c>
      <c r="K217">
        <v>2374.5957669999998</v>
      </c>
      <c r="L217">
        <v>11.530771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44388.101875</v>
      </c>
      <c r="I218">
        <v>21.350444</v>
      </c>
      <c r="J218" t="s">
        <v>3</v>
      </c>
      <c r="K218">
        <v>2522.8522119999998</v>
      </c>
      <c r="L218">
        <v>12.53998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46999.157812999998</v>
      </c>
      <c r="I219">
        <v>24.093488000000001</v>
      </c>
      <c r="J219" t="s">
        <v>3</v>
      </c>
      <c r="K219">
        <v>2671.2816600000001</v>
      </c>
      <c r="L219">
        <v>13.597206999999999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49610.212812999998</v>
      </c>
      <c r="I220">
        <v>24.332839</v>
      </c>
      <c r="J220" t="s">
        <v>3</v>
      </c>
      <c r="K220">
        <v>2819.6474800000001</v>
      </c>
      <c r="L220">
        <v>13.685446000000001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52221.106953000002</v>
      </c>
      <c r="I221">
        <v>25.925180000000001</v>
      </c>
      <c r="J221" t="s">
        <v>3</v>
      </c>
      <c r="K221">
        <v>2967.8582419999998</v>
      </c>
      <c r="L221">
        <v>14.154438000000001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2703.930186</v>
      </c>
      <c r="I222">
        <v>8.3039000000000002E-2</v>
      </c>
      <c r="J222" t="s">
        <v>3</v>
      </c>
      <c r="K222">
        <v>457.18399499999998</v>
      </c>
      <c r="L222">
        <v>6.1040000000000001E-3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5408.1096680000001</v>
      </c>
      <c r="I223">
        <v>0.27633799999999997</v>
      </c>
      <c r="J223" t="s">
        <v>3</v>
      </c>
      <c r="K223">
        <v>914.33394299999998</v>
      </c>
      <c r="L223">
        <v>9.2329999999999999E-3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8112.288896</v>
      </c>
      <c r="I224">
        <v>0.56670100000000001</v>
      </c>
      <c r="J224" t="s">
        <v>3</v>
      </c>
      <c r="K224">
        <v>1371.4907929999999</v>
      </c>
      <c r="L224">
        <v>1.6743000000000001E-2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10816.475683999999</v>
      </c>
      <c r="I225">
        <v>0.94156600000000001</v>
      </c>
      <c r="J225" t="s">
        <v>3</v>
      </c>
      <c r="K225">
        <v>1828.655618</v>
      </c>
      <c r="L225">
        <v>2.7644999999999999E-2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13520.657558999999</v>
      </c>
      <c r="I226">
        <v>1.437184</v>
      </c>
      <c r="J226" t="s">
        <v>3</v>
      </c>
      <c r="K226">
        <v>2285.820498</v>
      </c>
      <c r="L226">
        <v>3.3776E-2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16224.877188</v>
      </c>
      <c r="I227">
        <v>2.065318</v>
      </c>
      <c r="J227" t="s">
        <v>3</v>
      </c>
      <c r="K227">
        <v>2743.030757</v>
      </c>
      <c r="L227">
        <v>4.0502999999999997E-2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18929.037031</v>
      </c>
      <c r="I228">
        <v>2.7639179999999999</v>
      </c>
      <c r="J228" t="s">
        <v>3</v>
      </c>
      <c r="K228">
        <v>3200.1885600000001</v>
      </c>
      <c r="L228">
        <v>5.2873999999999997E-2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21633.238008</v>
      </c>
      <c r="I229">
        <v>3.6228419999999999</v>
      </c>
      <c r="J229" t="s">
        <v>3</v>
      </c>
      <c r="K229">
        <v>3657.3762400000001</v>
      </c>
      <c r="L229">
        <v>6.8201999999999999E-2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24337.399375000001</v>
      </c>
      <c r="I230">
        <v>4.5366119999999999</v>
      </c>
      <c r="J230" t="s">
        <v>3</v>
      </c>
      <c r="K230">
        <v>4114.5472749999999</v>
      </c>
      <c r="L230">
        <v>7.8201000000000007E-2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27041.579492000001</v>
      </c>
      <c r="I231">
        <v>5.5526949999999999</v>
      </c>
      <c r="J231" t="s">
        <v>3</v>
      </c>
      <c r="K231">
        <v>4571.7252440000002</v>
      </c>
      <c r="L231">
        <v>8.3185999999999996E-2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29745.731914</v>
      </c>
      <c r="I232">
        <v>6.7687010000000001</v>
      </c>
      <c r="J232" t="s">
        <v>3</v>
      </c>
      <c r="K232">
        <v>5028.8848930000004</v>
      </c>
      <c r="L232">
        <v>9.7974000000000006E-2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32449.899335999999</v>
      </c>
      <c r="I233">
        <v>8.0225019999999994</v>
      </c>
      <c r="J233" t="s">
        <v>3</v>
      </c>
      <c r="K233">
        <v>5486.0547560000005</v>
      </c>
      <c r="L233">
        <v>0.11243599999999999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35154.078827999998</v>
      </c>
      <c r="I234">
        <v>9.3802029999999998</v>
      </c>
      <c r="J234" t="s">
        <v>3</v>
      </c>
      <c r="K234">
        <v>5943.2242290000004</v>
      </c>
      <c r="L234">
        <v>0.136569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37858.269530999998</v>
      </c>
      <c r="I235">
        <v>10.685964</v>
      </c>
      <c r="J235" t="s">
        <v>3</v>
      </c>
      <c r="K235">
        <v>6400.400713</v>
      </c>
      <c r="L235">
        <v>0.15759600000000001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40562.503203</v>
      </c>
      <c r="I236">
        <v>12.201344000000001</v>
      </c>
      <c r="J236" t="s">
        <v>3</v>
      </c>
      <c r="K236">
        <v>6857.5921189999999</v>
      </c>
      <c r="L236">
        <v>0.183388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43266.695781000002</v>
      </c>
      <c r="I237">
        <v>13.253648</v>
      </c>
      <c r="J237" t="s">
        <v>3</v>
      </c>
      <c r="K237">
        <v>7314.7789549999998</v>
      </c>
      <c r="L237">
        <v>0.17952399999999999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45970.861796999998</v>
      </c>
      <c r="I238">
        <v>14.907216999999999</v>
      </c>
      <c r="J238" t="s">
        <v>3</v>
      </c>
      <c r="K238">
        <v>7771.9330470000004</v>
      </c>
      <c r="L238">
        <v>0.222166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48675.067344000003</v>
      </c>
      <c r="I239">
        <v>16.760096000000001</v>
      </c>
      <c r="J239" t="s">
        <v>3</v>
      </c>
      <c r="K239">
        <v>8229.1210159999991</v>
      </c>
      <c r="L239">
        <v>0.26836399999999999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51379.243516000002</v>
      </c>
      <c r="I240">
        <v>18.142187</v>
      </c>
      <c r="J240" t="s">
        <v>3</v>
      </c>
      <c r="K240">
        <v>8686.2939839999999</v>
      </c>
      <c r="L240">
        <v>0.29441899999999999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54083.464999999997</v>
      </c>
      <c r="I241">
        <v>19.562861999999999</v>
      </c>
      <c r="J241" t="s">
        <v>3</v>
      </c>
      <c r="K241">
        <v>9143.4952539999995</v>
      </c>
      <c r="L241">
        <v>0.28231800000000001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2703.6001900000001</v>
      </c>
      <c r="I242">
        <v>7.4157000000000001E-2</v>
      </c>
      <c r="J242" t="s">
        <v>3</v>
      </c>
      <c r="K242">
        <v>456.37160799999998</v>
      </c>
      <c r="L242">
        <v>7.3740000000000003E-3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5407.4194239999997</v>
      </c>
      <c r="I243">
        <v>0.25179400000000002</v>
      </c>
      <c r="J243" t="s">
        <v>3</v>
      </c>
      <c r="K243">
        <v>912.72474199999999</v>
      </c>
      <c r="L243">
        <v>1.1091E-2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8111.2111619999996</v>
      </c>
      <c r="I244">
        <v>0.49755899999999997</v>
      </c>
      <c r="J244" t="s">
        <v>3</v>
      </c>
      <c r="K244">
        <v>1369.056079</v>
      </c>
      <c r="L244">
        <v>2.1654E-2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10814.989433999999</v>
      </c>
      <c r="I245">
        <v>0.81233200000000005</v>
      </c>
      <c r="J245" t="s">
        <v>3</v>
      </c>
      <c r="K245">
        <v>1825.385923</v>
      </c>
      <c r="L245">
        <v>3.184E-2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13518.810586</v>
      </c>
      <c r="I246">
        <v>1.290551</v>
      </c>
      <c r="J246" t="s">
        <v>3</v>
      </c>
      <c r="K246">
        <v>2281.719282</v>
      </c>
      <c r="L246">
        <v>4.052E-2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16222.619004</v>
      </c>
      <c r="I247">
        <v>1.82664</v>
      </c>
      <c r="J247" t="s">
        <v>3</v>
      </c>
      <c r="K247">
        <v>2738.0541990000002</v>
      </c>
      <c r="L247">
        <v>5.2061000000000003E-2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18926.446405999999</v>
      </c>
      <c r="I248">
        <v>2.4540660000000001</v>
      </c>
      <c r="J248" t="s">
        <v>3</v>
      </c>
      <c r="K248">
        <v>3194.3930420000002</v>
      </c>
      <c r="L248">
        <v>5.6749000000000001E-2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21630.258945000001</v>
      </c>
      <c r="I249">
        <v>3.258448</v>
      </c>
      <c r="J249" t="s">
        <v>3</v>
      </c>
      <c r="K249">
        <v>3650.7278120000001</v>
      </c>
      <c r="L249">
        <v>6.9833000000000006E-2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24334.057695</v>
      </c>
      <c r="I250">
        <v>3.9671949999999998</v>
      </c>
      <c r="J250" t="s">
        <v>3</v>
      </c>
      <c r="K250">
        <v>4107.0674220000001</v>
      </c>
      <c r="L250">
        <v>6.9810999999999998E-2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27037.880897999999</v>
      </c>
      <c r="I251">
        <v>4.7203410000000003</v>
      </c>
      <c r="J251" t="s">
        <v>3</v>
      </c>
      <c r="K251">
        <v>4563.4078030000001</v>
      </c>
      <c r="L251">
        <v>8.3724000000000007E-2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29741.735430000001</v>
      </c>
      <c r="I252">
        <v>5.9782250000000001</v>
      </c>
      <c r="J252" t="s">
        <v>3</v>
      </c>
      <c r="K252">
        <v>5019.7571090000001</v>
      </c>
      <c r="L252">
        <v>0.10825899999999999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32445.555625000001</v>
      </c>
      <c r="I253">
        <v>7.242445</v>
      </c>
      <c r="J253" t="s">
        <v>3</v>
      </c>
      <c r="K253">
        <v>5476.1048049999999</v>
      </c>
      <c r="L253">
        <v>0.137074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35149.364219000003</v>
      </c>
      <c r="I254">
        <v>8.6132460000000002</v>
      </c>
      <c r="J254" t="s">
        <v>3</v>
      </c>
      <c r="K254">
        <v>5932.4502929999999</v>
      </c>
      <c r="L254">
        <v>0.16171199999999999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37853.197500000002</v>
      </c>
      <c r="I255">
        <v>10.163341000000001</v>
      </c>
      <c r="J255" t="s">
        <v>3</v>
      </c>
      <c r="K255">
        <v>6388.8014940000003</v>
      </c>
      <c r="L255">
        <v>0.192248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40556.978905999997</v>
      </c>
      <c r="I256">
        <v>11.927363</v>
      </c>
      <c r="J256" t="s">
        <v>3</v>
      </c>
      <c r="K256">
        <v>6845.118281</v>
      </c>
      <c r="L256">
        <v>0.224637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43260.799062999999</v>
      </c>
      <c r="I257">
        <v>13.227888</v>
      </c>
      <c r="J257" t="s">
        <v>3</v>
      </c>
      <c r="K257">
        <v>7301.4653520000002</v>
      </c>
      <c r="L257">
        <v>0.23955399999999999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45964.619687999999</v>
      </c>
      <c r="I258">
        <v>14.908678</v>
      </c>
      <c r="J258" t="s">
        <v>3</v>
      </c>
      <c r="K258">
        <v>7757.7970210000003</v>
      </c>
      <c r="L258">
        <v>0.282281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48668.434297</v>
      </c>
      <c r="I259">
        <v>16.503937000000001</v>
      </c>
      <c r="J259" t="s">
        <v>3</v>
      </c>
      <c r="K259">
        <v>8214.1323830000001</v>
      </c>
      <c r="L259">
        <v>0.31998599999999999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51372.285234000003</v>
      </c>
      <c r="I260">
        <v>17.929282000000001</v>
      </c>
      <c r="J260" t="s">
        <v>3</v>
      </c>
      <c r="K260">
        <v>8670.4919730000001</v>
      </c>
      <c r="L260">
        <v>0.35602699999999998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54076.107031</v>
      </c>
      <c r="I261">
        <v>19.537777999999999</v>
      </c>
      <c r="J261" t="s">
        <v>3</v>
      </c>
      <c r="K261">
        <v>9126.8197270000001</v>
      </c>
      <c r="L261">
        <v>0.39409899999999998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2888.2140140000001</v>
      </c>
      <c r="I262">
        <v>0.179009</v>
      </c>
      <c r="J262" t="s">
        <v>3</v>
      </c>
      <c r="K262">
        <v>418.61849899999999</v>
      </c>
      <c r="L262">
        <v>1.4579999999999999E-2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5776.8480369999997</v>
      </c>
      <c r="I263">
        <v>0.69524900000000001</v>
      </c>
      <c r="J263" t="s">
        <v>3</v>
      </c>
      <c r="K263">
        <v>837.21913900000004</v>
      </c>
      <c r="L263">
        <v>3.5983000000000001E-2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8665.4655469999998</v>
      </c>
      <c r="I264">
        <v>1.516597</v>
      </c>
      <c r="J264" t="s">
        <v>3</v>
      </c>
      <c r="K264">
        <v>1255.809438</v>
      </c>
      <c r="L264">
        <v>7.1982000000000004E-2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11554.088105000001</v>
      </c>
      <c r="I265">
        <v>2.6107339999999999</v>
      </c>
      <c r="J265" t="s">
        <v>3</v>
      </c>
      <c r="K265">
        <v>1674.4107080000001</v>
      </c>
      <c r="L265">
        <v>0.123503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14442.775546999999</v>
      </c>
      <c r="I266">
        <v>3.9929269999999999</v>
      </c>
      <c r="J266" t="s">
        <v>3</v>
      </c>
      <c r="K266">
        <v>2093.0379640000001</v>
      </c>
      <c r="L266">
        <v>0.16561899999999999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17331.426484</v>
      </c>
      <c r="I267">
        <v>5.3999980000000001</v>
      </c>
      <c r="J267" t="s">
        <v>3</v>
      </c>
      <c r="K267">
        <v>2511.6406200000001</v>
      </c>
      <c r="L267">
        <v>0.22894600000000001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20220.080234000001</v>
      </c>
      <c r="I268">
        <v>7.1568990000000001</v>
      </c>
      <c r="J268" t="s">
        <v>3</v>
      </c>
      <c r="K268">
        <v>2930.240049</v>
      </c>
      <c r="L268">
        <v>0.307031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23108.708710999999</v>
      </c>
      <c r="I269">
        <v>9.113334</v>
      </c>
      <c r="J269" t="s">
        <v>3</v>
      </c>
      <c r="K269">
        <v>3348.8383399999998</v>
      </c>
      <c r="L269">
        <v>0.36651600000000001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25997.320976999999</v>
      </c>
      <c r="I270">
        <v>11.013861</v>
      </c>
      <c r="J270" t="s">
        <v>3</v>
      </c>
      <c r="K270">
        <v>3767.4341599999998</v>
      </c>
      <c r="L270">
        <v>0.44776199999999999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28885.948788999998</v>
      </c>
      <c r="I271">
        <v>13.109427</v>
      </c>
      <c r="J271" t="s">
        <v>3</v>
      </c>
      <c r="K271">
        <v>4186.0359570000001</v>
      </c>
      <c r="L271">
        <v>0.57260599999999995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31774.580391</v>
      </c>
      <c r="I272">
        <v>15.4696</v>
      </c>
      <c r="J272" t="s">
        <v>3</v>
      </c>
      <c r="K272">
        <v>4604.6500390000001</v>
      </c>
      <c r="L272">
        <v>0.68516100000000002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34663.174141000003</v>
      </c>
      <c r="I273">
        <v>18.233668000000002</v>
      </c>
      <c r="J273" t="s">
        <v>3</v>
      </c>
      <c r="K273">
        <v>5023.2617380000002</v>
      </c>
      <c r="L273">
        <v>0.79854099999999995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37551.771094000003</v>
      </c>
      <c r="I274">
        <v>20.616209999999999</v>
      </c>
      <c r="J274" t="s">
        <v>3</v>
      </c>
      <c r="K274">
        <v>5441.8578129999996</v>
      </c>
      <c r="L274">
        <v>0.90132800000000002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40440.381406</v>
      </c>
      <c r="I275">
        <v>23.174216999999999</v>
      </c>
      <c r="J275" t="s">
        <v>3</v>
      </c>
      <c r="K275">
        <v>5860.472949</v>
      </c>
      <c r="L275">
        <v>1.0125310000000001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43329.022343999997</v>
      </c>
      <c r="I276">
        <v>26.418571</v>
      </c>
      <c r="J276" t="s">
        <v>3</v>
      </c>
      <c r="K276">
        <v>6279.0839450000003</v>
      </c>
      <c r="L276">
        <v>1.1908939999999999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46217.706015999996</v>
      </c>
      <c r="I277">
        <v>30.470931</v>
      </c>
      <c r="J277" t="s">
        <v>3</v>
      </c>
      <c r="K277">
        <v>6697.7049319999996</v>
      </c>
      <c r="L277">
        <v>1.3539079999999999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49106.375233999999</v>
      </c>
      <c r="I278">
        <v>34.791739999999997</v>
      </c>
      <c r="J278" t="s">
        <v>3</v>
      </c>
      <c r="K278">
        <v>7116.3357809999998</v>
      </c>
      <c r="L278">
        <v>1.6011340000000001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51994.985312999997</v>
      </c>
      <c r="I279">
        <v>38.954118999999999</v>
      </c>
      <c r="J279" t="s">
        <v>3</v>
      </c>
      <c r="K279">
        <v>7534.939668</v>
      </c>
      <c r="L279">
        <v>1.8096490000000001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54883.651171999998</v>
      </c>
      <c r="I280">
        <v>43.603327999999998</v>
      </c>
      <c r="J280" t="s">
        <v>3</v>
      </c>
      <c r="K280">
        <v>7953.5518750000001</v>
      </c>
      <c r="L280">
        <v>2.0615739999999998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57772.307969000001</v>
      </c>
      <c r="I281">
        <v>48.252408000000003</v>
      </c>
      <c r="J281" t="s">
        <v>3</v>
      </c>
      <c r="K281">
        <v>8372.1731049999999</v>
      </c>
      <c r="L281">
        <v>2.3273419999999998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252.093264</v>
      </c>
      <c r="I282">
        <v>56.979072000000002</v>
      </c>
      <c r="J282" t="s">
        <v>3</v>
      </c>
      <c r="K282">
        <v>237.318454</v>
      </c>
      <c r="L282">
        <v>56.411264000000003</v>
      </c>
      <c r="M282" t="s">
        <v>4</v>
      </c>
      <c r="N282">
        <v>2.8185639999999998</v>
      </c>
      <c r="O282">
        <v>3.2093000000000003E-2</v>
      </c>
      <c r="P282" t="s">
        <v>5</v>
      </c>
      <c r="Q282">
        <v>5.7954359999999996</v>
      </c>
      <c r="R282">
        <v>2.0024E-2</v>
      </c>
      <c r="S282" t="s">
        <v>6</v>
      </c>
      <c r="T282">
        <v>0.89573999999999998</v>
      </c>
      <c r="U282">
        <v>1.044E-3</v>
      </c>
      <c r="V282" t="s">
        <v>7</v>
      </c>
      <c r="W282">
        <v>0.61027200000000004</v>
      </c>
      <c r="X282">
        <v>1.47E-4</v>
      </c>
      <c r="Y282" t="s">
        <v>8</v>
      </c>
      <c r="Z282">
        <v>3.0598299999999998</v>
      </c>
      <c r="AA282">
        <v>7.8120000000000004E-3</v>
      </c>
      <c r="AB282" t="s">
        <v>9</v>
      </c>
      <c r="AC282">
        <v>227.76757799999999</v>
      </c>
      <c r="AD282">
        <v>56.307032</v>
      </c>
      <c r="AE282" t="s">
        <v>10</v>
      </c>
      <c r="AF282">
        <v>1.237E-3</v>
      </c>
      <c r="AG282">
        <v>0</v>
      </c>
      <c r="AH282" t="s">
        <v>11</v>
      </c>
      <c r="AI282">
        <v>0.99611899999999998</v>
      </c>
      <c r="AJ282">
        <v>3.0000000000000001E-6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505.53355399999998</v>
      </c>
      <c r="I283">
        <v>237.994294</v>
      </c>
      <c r="J283" t="s">
        <v>3</v>
      </c>
      <c r="K283">
        <v>476.04070999999999</v>
      </c>
      <c r="L283">
        <v>234.611795</v>
      </c>
      <c r="M283" t="s">
        <v>4</v>
      </c>
      <c r="N283">
        <v>5.6005940000000001</v>
      </c>
      <c r="O283">
        <v>9.6226999999999993E-2</v>
      </c>
      <c r="P283" t="s">
        <v>5</v>
      </c>
      <c r="Q283">
        <v>11.57579</v>
      </c>
      <c r="R283">
        <v>5.6188000000000002E-2</v>
      </c>
      <c r="S283" t="s">
        <v>6</v>
      </c>
      <c r="T283">
        <v>1.7848059999999999</v>
      </c>
      <c r="U283">
        <v>2.0119999999999999E-3</v>
      </c>
      <c r="V283" t="s">
        <v>7</v>
      </c>
      <c r="W283">
        <v>1.2186079999999999</v>
      </c>
      <c r="X283">
        <v>3.3100000000000002E-4</v>
      </c>
      <c r="Y283" t="s">
        <v>8</v>
      </c>
      <c r="Z283">
        <v>6.1008579999999997</v>
      </c>
      <c r="AA283">
        <v>2.7167E-2</v>
      </c>
      <c r="AB283" t="s">
        <v>9</v>
      </c>
      <c r="AC283">
        <v>456.99268599999999</v>
      </c>
      <c r="AD283">
        <v>232.84627900000001</v>
      </c>
      <c r="AE283" t="s">
        <v>10</v>
      </c>
      <c r="AF283">
        <v>1.232E-3</v>
      </c>
      <c r="AG283">
        <v>0</v>
      </c>
      <c r="AH283" t="s">
        <v>11</v>
      </c>
      <c r="AI283">
        <v>0.99672899999999998</v>
      </c>
      <c r="AJ283">
        <v>3.0000000000000001E-6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758.79031599999996</v>
      </c>
      <c r="I284">
        <v>488.11539199999999</v>
      </c>
      <c r="J284" t="s">
        <v>3</v>
      </c>
      <c r="K284">
        <v>714.61405000000002</v>
      </c>
      <c r="L284">
        <v>480.79985499999998</v>
      </c>
      <c r="M284" t="s">
        <v>4</v>
      </c>
      <c r="N284">
        <v>8.4097980000000003</v>
      </c>
      <c r="O284">
        <v>0.190193</v>
      </c>
      <c r="P284" t="s">
        <v>5</v>
      </c>
      <c r="Q284">
        <v>17.369622</v>
      </c>
      <c r="R284">
        <v>9.1536999999999993E-2</v>
      </c>
      <c r="S284" t="s">
        <v>6</v>
      </c>
      <c r="T284">
        <v>2.6789779999999999</v>
      </c>
      <c r="U284">
        <v>3.6740000000000002E-3</v>
      </c>
      <c r="V284" t="s">
        <v>7</v>
      </c>
      <c r="W284">
        <v>1.8289439999999999</v>
      </c>
      <c r="X284">
        <v>5.2400000000000005E-4</v>
      </c>
      <c r="Y284" t="s">
        <v>8</v>
      </c>
      <c r="Z284">
        <v>9.1586079999999992</v>
      </c>
      <c r="AA284">
        <v>4.9575000000000001E-2</v>
      </c>
      <c r="AB284" t="s">
        <v>9</v>
      </c>
      <c r="AC284">
        <v>686.02679999999998</v>
      </c>
      <c r="AD284">
        <v>477.25552099999999</v>
      </c>
      <c r="AE284" t="s">
        <v>10</v>
      </c>
      <c r="AF284">
        <v>1.2310000000000001E-3</v>
      </c>
      <c r="AG284">
        <v>0</v>
      </c>
      <c r="AH284" t="s">
        <v>11</v>
      </c>
      <c r="AI284">
        <v>0.99720600000000004</v>
      </c>
      <c r="AJ284">
        <v>3.9999999999999998E-6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1010.3243</v>
      </c>
      <c r="I285">
        <v>905.66467699999998</v>
      </c>
      <c r="J285" t="s">
        <v>3</v>
      </c>
      <c r="K285">
        <v>951.43615399999999</v>
      </c>
      <c r="L285">
        <v>894.46696299999996</v>
      </c>
      <c r="M285" t="s">
        <v>4</v>
      </c>
      <c r="N285">
        <v>11.195207999999999</v>
      </c>
      <c r="O285">
        <v>0.286134</v>
      </c>
      <c r="P285" t="s">
        <v>5</v>
      </c>
      <c r="Q285">
        <v>23.134528</v>
      </c>
      <c r="R285">
        <v>0.15194299999999999</v>
      </c>
      <c r="S285" t="s">
        <v>6</v>
      </c>
      <c r="T285">
        <v>3.566532</v>
      </c>
      <c r="U285">
        <v>5.0220000000000004E-3</v>
      </c>
      <c r="V285" t="s">
        <v>7</v>
      </c>
      <c r="W285">
        <v>2.4379460000000002</v>
      </c>
      <c r="X285">
        <v>6.9800000000000005E-4</v>
      </c>
      <c r="Y285" t="s">
        <v>8</v>
      </c>
      <c r="Z285">
        <v>12.194376</v>
      </c>
      <c r="AA285">
        <v>8.1924999999999998E-2</v>
      </c>
      <c r="AB285" t="s">
        <v>9</v>
      </c>
      <c r="AC285">
        <v>913.36621000000002</v>
      </c>
      <c r="AD285">
        <v>890.65172900000005</v>
      </c>
      <c r="AE285" t="s">
        <v>10</v>
      </c>
      <c r="AF285">
        <v>1.23E-3</v>
      </c>
      <c r="AG285">
        <v>0</v>
      </c>
      <c r="AH285" t="s">
        <v>11</v>
      </c>
      <c r="AI285">
        <v>0.99773100000000003</v>
      </c>
      <c r="AJ285">
        <v>3.0000000000000001E-6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1263.1805999999999</v>
      </c>
      <c r="I286">
        <v>1343.33511</v>
      </c>
      <c r="J286" t="s">
        <v>3</v>
      </c>
      <c r="K286">
        <v>1189.515472</v>
      </c>
      <c r="L286">
        <v>1326.045151</v>
      </c>
      <c r="M286" t="s">
        <v>4</v>
      </c>
      <c r="N286">
        <v>13.988362</v>
      </c>
      <c r="O286">
        <v>0.36380499999999999</v>
      </c>
      <c r="P286" t="s">
        <v>5</v>
      </c>
      <c r="Q286">
        <v>28.941113999999999</v>
      </c>
      <c r="R286">
        <v>0.27146599999999999</v>
      </c>
      <c r="S286" t="s">
        <v>6</v>
      </c>
      <c r="T286">
        <v>4.4653020000000003</v>
      </c>
      <c r="U286">
        <v>9.5329999999999998E-3</v>
      </c>
      <c r="V286" t="s">
        <v>7</v>
      </c>
      <c r="W286">
        <v>3.0503279999999999</v>
      </c>
      <c r="X286">
        <v>1.0640000000000001E-3</v>
      </c>
      <c r="Y286" t="s">
        <v>8</v>
      </c>
      <c r="Z286">
        <v>15.251849999999999</v>
      </c>
      <c r="AA286">
        <v>0.131601</v>
      </c>
      <c r="AB286" t="s">
        <v>9</v>
      </c>
      <c r="AC286">
        <v>1141.906602</v>
      </c>
      <c r="AD286">
        <v>1315.042516</v>
      </c>
      <c r="AE286" t="s">
        <v>10</v>
      </c>
      <c r="AF286">
        <v>1.23E-3</v>
      </c>
      <c r="AG286">
        <v>0</v>
      </c>
      <c r="AH286" t="s">
        <v>11</v>
      </c>
      <c r="AI286">
        <v>0.99810399999999999</v>
      </c>
      <c r="AJ286">
        <v>1.9999999999999999E-6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1516.7070799999999</v>
      </c>
      <c r="I287">
        <v>1894.344032</v>
      </c>
      <c r="J287" t="s">
        <v>3</v>
      </c>
      <c r="K287">
        <v>1428.3845819999999</v>
      </c>
      <c r="L287">
        <v>1872.3785</v>
      </c>
      <c r="M287" t="s">
        <v>4</v>
      </c>
      <c r="N287">
        <v>16.761800000000001</v>
      </c>
      <c r="O287">
        <v>0.50464399999999998</v>
      </c>
      <c r="P287" t="s">
        <v>5</v>
      </c>
      <c r="Q287">
        <v>34.720382000000001</v>
      </c>
      <c r="R287">
        <v>0.35413</v>
      </c>
      <c r="S287" t="s">
        <v>6</v>
      </c>
      <c r="T287">
        <v>5.3601640000000002</v>
      </c>
      <c r="U287">
        <v>1.2175E-2</v>
      </c>
      <c r="V287" t="s">
        <v>7</v>
      </c>
      <c r="W287">
        <v>3.6656179999999998</v>
      </c>
      <c r="X287">
        <v>1.758E-3</v>
      </c>
      <c r="Y287" t="s">
        <v>8</v>
      </c>
      <c r="Z287">
        <v>18.290544000000001</v>
      </c>
      <c r="AA287">
        <v>0.17902100000000001</v>
      </c>
      <c r="AB287" t="s">
        <v>9</v>
      </c>
      <c r="AC287">
        <v>1371.284962</v>
      </c>
      <c r="AD287">
        <v>1859.3094430000001</v>
      </c>
      <c r="AE287" t="s">
        <v>10</v>
      </c>
      <c r="AF287">
        <v>1.23E-3</v>
      </c>
      <c r="AG287">
        <v>0</v>
      </c>
      <c r="AH287" t="s">
        <v>11</v>
      </c>
      <c r="AI287">
        <v>0.99849200000000005</v>
      </c>
      <c r="AJ287">
        <v>1.9999999999999999E-6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1770.216402</v>
      </c>
      <c r="I288">
        <v>2414.5468089999999</v>
      </c>
      <c r="J288" t="s">
        <v>3</v>
      </c>
      <c r="K288">
        <v>1667.187046</v>
      </c>
      <c r="L288">
        <v>2385.3802759999999</v>
      </c>
      <c r="M288" t="s">
        <v>4</v>
      </c>
      <c r="N288">
        <v>19.556785999999999</v>
      </c>
      <c r="O288">
        <v>0.64690999999999999</v>
      </c>
      <c r="P288" t="s">
        <v>5</v>
      </c>
      <c r="Q288">
        <v>40.536397999999998</v>
      </c>
      <c r="R288">
        <v>0.47076099999999999</v>
      </c>
      <c r="S288" t="s">
        <v>6</v>
      </c>
      <c r="T288">
        <v>6.2513120000000004</v>
      </c>
      <c r="U288">
        <v>1.4109E-2</v>
      </c>
      <c r="V288" t="s">
        <v>7</v>
      </c>
      <c r="W288">
        <v>4.2814379999999996</v>
      </c>
      <c r="X288">
        <v>2.6120000000000002E-3</v>
      </c>
      <c r="Y288" t="s">
        <v>8</v>
      </c>
      <c r="Z288">
        <v>21.363897999999999</v>
      </c>
      <c r="AA288">
        <v>0.24160300000000001</v>
      </c>
      <c r="AB288" t="s">
        <v>9</v>
      </c>
      <c r="AC288">
        <v>1600.5406539999999</v>
      </c>
      <c r="AD288">
        <v>2365.945197</v>
      </c>
      <c r="AE288" t="s">
        <v>10</v>
      </c>
      <c r="AF288">
        <v>1.23E-3</v>
      </c>
      <c r="AG288">
        <v>0</v>
      </c>
      <c r="AH288" t="s">
        <v>11</v>
      </c>
      <c r="AI288">
        <v>0.99861500000000003</v>
      </c>
      <c r="AJ288">
        <v>9.9999999999999995E-7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2023.7086320000001</v>
      </c>
      <c r="I289">
        <v>2987.960345</v>
      </c>
      <c r="J289" t="s">
        <v>3</v>
      </c>
      <c r="K289">
        <v>1905.9623899999999</v>
      </c>
      <c r="L289">
        <v>2952.137455</v>
      </c>
      <c r="M289" t="s">
        <v>4</v>
      </c>
      <c r="N289">
        <v>22.328726</v>
      </c>
      <c r="O289">
        <v>0.75912999999999997</v>
      </c>
      <c r="P289" t="s">
        <v>5</v>
      </c>
      <c r="Q289">
        <v>46.330739999999999</v>
      </c>
      <c r="R289">
        <v>0.60587199999999997</v>
      </c>
      <c r="S289" t="s">
        <v>6</v>
      </c>
      <c r="T289">
        <v>7.1587420000000002</v>
      </c>
      <c r="U289">
        <v>2.6106000000000001E-2</v>
      </c>
      <c r="V289" t="s">
        <v>7</v>
      </c>
      <c r="W289">
        <v>4.8963179999999999</v>
      </c>
      <c r="X289">
        <v>2.9329999999999998E-3</v>
      </c>
      <c r="Y289" t="s">
        <v>8</v>
      </c>
      <c r="Z289">
        <v>24.413015999999999</v>
      </c>
      <c r="AA289">
        <v>0.32323400000000002</v>
      </c>
      <c r="AB289" t="s">
        <v>9</v>
      </c>
      <c r="AC289">
        <v>1829.809178</v>
      </c>
      <c r="AD289">
        <v>2922.357939</v>
      </c>
      <c r="AE289" t="s">
        <v>10</v>
      </c>
      <c r="AF289">
        <v>1.23E-3</v>
      </c>
      <c r="AG289">
        <v>0</v>
      </c>
      <c r="AH289" t="s">
        <v>11</v>
      </c>
      <c r="AI289">
        <v>0.998776</v>
      </c>
      <c r="AJ289">
        <v>9.9999999999999995E-7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2277.1030740000001</v>
      </c>
      <c r="I290">
        <v>3634.0521880000001</v>
      </c>
      <c r="J290" t="s">
        <v>3</v>
      </c>
      <c r="K290">
        <v>2144.6463640000002</v>
      </c>
      <c r="L290">
        <v>3584.786321</v>
      </c>
      <c r="M290" t="s">
        <v>4</v>
      </c>
      <c r="N290">
        <v>25.111836</v>
      </c>
      <c r="O290">
        <v>0.93509500000000001</v>
      </c>
      <c r="P290" t="s">
        <v>5</v>
      </c>
      <c r="Q290">
        <v>52.140217999999997</v>
      </c>
      <c r="R290">
        <v>0.76719700000000002</v>
      </c>
      <c r="S290" t="s">
        <v>6</v>
      </c>
      <c r="T290">
        <v>8.0497300000000003</v>
      </c>
      <c r="U290">
        <v>2.9739999999999999E-2</v>
      </c>
      <c r="V290" t="s">
        <v>7</v>
      </c>
      <c r="W290">
        <v>5.5073080000000001</v>
      </c>
      <c r="X290">
        <v>3.3600000000000001E-3</v>
      </c>
      <c r="Y290" t="s">
        <v>8</v>
      </c>
      <c r="Z290">
        <v>27.488420000000001</v>
      </c>
      <c r="AA290">
        <v>0.39445799999999998</v>
      </c>
      <c r="AB290" t="s">
        <v>9</v>
      </c>
      <c r="AC290">
        <v>2058.96342</v>
      </c>
      <c r="AD290">
        <v>3532.3217249999998</v>
      </c>
      <c r="AE290" t="s">
        <v>10</v>
      </c>
      <c r="AF290">
        <v>1.23E-3</v>
      </c>
      <c r="AG290">
        <v>0</v>
      </c>
      <c r="AH290" t="s">
        <v>11</v>
      </c>
      <c r="AI290">
        <v>0.99889700000000003</v>
      </c>
      <c r="AJ290">
        <v>9.9999999999999995E-7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2530.9360200000001</v>
      </c>
      <c r="I291">
        <v>4587.0913600000003</v>
      </c>
      <c r="J291" t="s">
        <v>3</v>
      </c>
      <c r="K291">
        <v>2383.82521</v>
      </c>
      <c r="L291">
        <v>4534.7524860000003</v>
      </c>
      <c r="M291" t="s">
        <v>4</v>
      </c>
      <c r="N291">
        <v>27.861571999999999</v>
      </c>
      <c r="O291">
        <v>1.1466019999999999</v>
      </c>
      <c r="P291" t="s">
        <v>5</v>
      </c>
      <c r="Q291">
        <v>57.894919999999999</v>
      </c>
      <c r="R291">
        <v>0.88323099999999999</v>
      </c>
      <c r="S291" t="s">
        <v>6</v>
      </c>
      <c r="T291">
        <v>8.9377960000000005</v>
      </c>
      <c r="U291">
        <v>3.2222000000000001E-2</v>
      </c>
      <c r="V291" t="s">
        <v>7</v>
      </c>
      <c r="W291">
        <v>6.1190179999999996</v>
      </c>
      <c r="X291">
        <v>3.617E-3</v>
      </c>
      <c r="Y291" t="s">
        <v>8</v>
      </c>
      <c r="Z291">
        <v>30.519863999999998</v>
      </c>
      <c r="AA291">
        <v>0.45992699999999997</v>
      </c>
      <c r="AB291" t="s">
        <v>9</v>
      </c>
      <c r="AC291">
        <v>2288.7078780000002</v>
      </c>
      <c r="AD291">
        <v>4477.301281</v>
      </c>
      <c r="AE291" t="s">
        <v>10</v>
      </c>
      <c r="AF291">
        <v>1.23E-3</v>
      </c>
      <c r="AG291">
        <v>0</v>
      </c>
      <c r="AH291" t="s">
        <v>11</v>
      </c>
      <c r="AI291">
        <v>0.99905299999999997</v>
      </c>
      <c r="AJ291">
        <v>9.9999999999999995E-7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2783.6620400000002</v>
      </c>
      <c r="I292">
        <v>5485.0094170000002</v>
      </c>
      <c r="J292" t="s">
        <v>3</v>
      </c>
      <c r="K292">
        <v>2621.8588180000002</v>
      </c>
      <c r="L292">
        <v>5421.5107799999996</v>
      </c>
      <c r="M292" t="s">
        <v>4</v>
      </c>
      <c r="N292">
        <v>30.612252000000002</v>
      </c>
      <c r="O292">
        <v>1.350212</v>
      </c>
      <c r="P292" t="s">
        <v>5</v>
      </c>
      <c r="Q292">
        <v>63.687455999999997</v>
      </c>
      <c r="R292">
        <v>1.08253</v>
      </c>
      <c r="S292" t="s">
        <v>6</v>
      </c>
      <c r="T292">
        <v>9.8346979999999995</v>
      </c>
      <c r="U292">
        <v>3.7007999999999999E-2</v>
      </c>
      <c r="V292" t="s">
        <v>7</v>
      </c>
      <c r="W292">
        <v>6.7414120000000004</v>
      </c>
      <c r="X292">
        <v>8.2730000000000008E-3</v>
      </c>
      <c r="Y292" t="s">
        <v>8</v>
      </c>
      <c r="Z292">
        <v>33.567810000000001</v>
      </c>
      <c r="AA292">
        <v>0.55210199999999998</v>
      </c>
      <c r="AB292" t="s">
        <v>9</v>
      </c>
      <c r="AC292">
        <v>2517.2662719999998</v>
      </c>
      <c r="AD292">
        <v>5349.9803979999997</v>
      </c>
      <c r="AE292" t="s">
        <v>10</v>
      </c>
      <c r="AF292">
        <v>1.23E-3</v>
      </c>
      <c r="AG292">
        <v>0</v>
      </c>
      <c r="AH292" t="s">
        <v>11</v>
      </c>
      <c r="AI292">
        <v>0.999085</v>
      </c>
      <c r="AJ292">
        <v>9.9999999999999995E-7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3036.3045459999998</v>
      </c>
      <c r="I293">
        <v>6474.8049179999998</v>
      </c>
      <c r="J293" t="s">
        <v>3</v>
      </c>
      <c r="K293">
        <v>2859.7941719999999</v>
      </c>
      <c r="L293">
        <v>6412.8819409999996</v>
      </c>
      <c r="M293" t="s">
        <v>4</v>
      </c>
      <c r="N293">
        <v>33.397986000000003</v>
      </c>
      <c r="O293">
        <v>1.587154</v>
      </c>
      <c r="P293" t="s">
        <v>5</v>
      </c>
      <c r="Q293">
        <v>69.519841999999997</v>
      </c>
      <c r="R293">
        <v>1.213587</v>
      </c>
      <c r="S293" t="s">
        <v>6</v>
      </c>
      <c r="T293">
        <v>10.750451999999999</v>
      </c>
      <c r="U293">
        <v>4.8121999999999998E-2</v>
      </c>
      <c r="V293" t="s">
        <v>7</v>
      </c>
      <c r="W293">
        <v>7.3587239999999996</v>
      </c>
      <c r="X293">
        <v>9.4590000000000004E-3</v>
      </c>
      <c r="Y293" t="s">
        <v>8</v>
      </c>
      <c r="Z293">
        <v>36.641145999999999</v>
      </c>
      <c r="AA293">
        <v>0.59548199999999996</v>
      </c>
      <c r="AB293" t="s">
        <v>9</v>
      </c>
      <c r="AC293">
        <v>2745.6438240000002</v>
      </c>
      <c r="AD293">
        <v>6348.3541169999999</v>
      </c>
      <c r="AE293" t="s">
        <v>10</v>
      </c>
      <c r="AF293">
        <v>1.23E-3</v>
      </c>
      <c r="AG293">
        <v>0</v>
      </c>
      <c r="AH293" t="s">
        <v>11</v>
      </c>
      <c r="AI293">
        <v>0.99913200000000002</v>
      </c>
      <c r="AJ293">
        <v>9.9999999999999995E-7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3289.9697460000002</v>
      </c>
      <c r="I294">
        <v>7551.5400639999998</v>
      </c>
      <c r="J294" t="s">
        <v>3</v>
      </c>
      <c r="K294">
        <v>3098.7174679999998</v>
      </c>
      <c r="L294">
        <v>7490.4026549999999</v>
      </c>
      <c r="M294" t="s">
        <v>4</v>
      </c>
      <c r="N294">
        <v>36.176380000000002</v>
      </c>
      <c r="O294">
        <v>1.8796090000000001</v>
      </c>
      <c r="P294" t="s">
        <v>5</v>
      </c>
      <c r="Q294">
        <v>75.330650000000006</v>
      </c>
      <c r="R294">
        <v>1.380166</v>
      </c>
      <c r="S294" t="s">
        <v>6</v>
      </c>
      <c r="T294">
        <v>11.643798</v>
      </c>
      <c r="U294">
        <v>5.3095000000000003E-2</v>
      </c>
      <c r="V294" t="s">
        <v>7</v>
      </c>
      <c r="W294">
        <v>7.9755580000000004</v>
      </c>
      <c r="X294">
        <v>1.078E-2</v>
      </c>
      <c r="Y294" t="s">
        <v>8</v>
      </c>
      <c r="Z294">
        <v>39.710172</v>
      </c>
      <c r="AA294">
        <v>0.69196500000000005</v>
      </c>
      <c r="AB294" t="s">
        <v>9</v>
      </c>
      <c r="AC294">
        <v>2975.0363900000002</v>
      </c>
      <c r="AD294">
        <v>7429.6446059999998</v>
      </c>
      <c r="AE294" t="s">
        <v>10</v>
      </c>
      <c r="AF294">
        <v>1.23E-3</v>
      </c>
      <c r="AG294">
        <v>0</v>
      </c>
      <c r="AH294" t="s">
        <v>11</v>
      </c>
      <c r="AI294">
        <v>0.99914800000000004</v>
      </c>
      <c r="AJ294">
        <v>9.9999999999999995E-7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3544.9316480000002</v>
      </c>
      <c r="I295">
        <v>8455.5411230000009</v>
      </c>
      <c r="J295" t="s">
        <v>3</v>
      </c>
      <c r="K295">
        <v>3338.983056</v>
      </c>
      <c r="L295">
        <v>8410.6404760000005</v>
      </c>
      <c r="M295" t="s">
        <v>4</v>
      </c>
      <c r="N295">
        <v>38.936954</v>
      </c>
      <c r="O295">
        <v>2.1289660000000001</v>
      </c>
      <c r="P295" t="s">
        <v>5</v>
      </c>
      <c r="Q295">
        <v>81.125523999999999</v>
      </c>
      <c r="R295">
        <v>1.5316320000000001</v>
      </c>
      <c r="S295" t="s">
        <v>6</v>
      </c>
      <c r="T295">
        <v>12.531488</v>
      </c>
      <c r="U295">
        <v>5.4947000000000003E-2</v>
      </c>
      <c r="V295" t="s">
        <v>7</v>
      </c>
      <c r="W295">
        <v>8.5930579999999992</v>
      </c>
      <c r="X295">
        <v>1.2348E-2</v>
      </c>
      <c r="Y295" t="s">
        <v>8</v>
      </c>
      <c r="Z295">
        <v>42.773085999999999</v>
      </c>
      <c r="AA295">
        <v>0.76846099999999995</v>
      </c>
      <c r="AB295" t="s">
        <v>9</v>
      </c>
      <c r="AC295">
        <v>3205.8126419999999</v>
      </c>
      <c r="AD295">
        <v>8362.0321839999997</v>
      </c>
      <c r="AE295" t="s">
        <v>10</v>
      </c>
      <c r="AF295">
        <v>1.23E-3</v>
      </c>
      <c r="AG295">
        <v>0</v>
      </c>
      <c r="AH295" t="s">
        <v>11</v>
      </c>
      <c r="AI295">
        <v>0.99918899999999999</v>
      </c>
      <c r="AJ295">
        <v>9.9999999999999995E-7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3800.7623979999998</v>
      </c>
      <c r="I296">
        <v>9670.3838319999995</v>
      </c>
      <c r="J296" t="s">
        <v>3</v>
      </c>
      <c r="K296">
        <v>3580.0560019999998</v>
      </c>
      <c r="L296">
        <v>9608.2807209999992</v>
      </c>
      <c r="M296" t="s">
        <v>4</v>
      </c>
      <c r="N296">
        <v>41.757626000000002</v>
      </c>
      <c r="O296">
        <v>2.5467490000000002</v>
      </c>
      <c r="P296" t="s">
        <v>5</v>
      </c>
      <c r="Q296">
        <v>86.970082000000005</v>
      </c>
      <c r="R296">
        <v>1.7279100000000001</v>
      </c>
      <c r="S296" t="s">
        <v>6</v>
      </c>
      <c r="T296">
        <v>13.431800000000001</v>
      </c>
      <c r="U296">
        <v>5.9450999999999997E-2</v>
      </c>
      <c r="V296" t="s">
        <v>7</v>
      </c>
      <c r="W296">
        <v>9.2072459999999996</v>
      </c>
      <c r="X296">
        <v>1.3096E-2</v>
      </c>
      <c r="Y296" t="s">
        <v>8</v>
      </c>
      <c r="Z296">
        <v>45.867378000000002</v>
      </c>
      <c r="AA296">
        <v>0.867954</v>
      </c>
      <c r="AB296" t="s">
        <v>9</v>
      </c>
      <c r="AC296">
        <v>3437.2772140000002</v>
      </c>
      <c r="AD296">
        <v>9542.5480220000009</v>
      </c>
      <c r="AE296" t="s">
        <v>10</v>
      </c>
      <c r="AF296">
        <v>1.23E-3</v>
      </c>
      <c r="AG296">
        <v>0</v>
      </c>
      <c r="AH296" t="s">
        <v>11</v>
      </c>
      <c r="AI296">
        <v>0.999197</v>
      </c>
      <c r="AJ296">
        <v>9.9999999999999995E-7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4053.999374</v>
      </c>
      <c r="I297">
        <v>10761.551622000001</v>
      </c>
      <c r="J297" t="s">
        <v>3</v>
      </c>
      <c r="K297">
        <v>3818.6139360000002</v>
      </c>
      <c r="L297">
        <v>10691.362261</v>
      </c>
      <c r="M297" t="s">
        <v>4</v>
      </c>
      <c r="N297">
        <v>44.531568</v>
      </c>
      <c r="O297">
        <v>2.850279</v>
      </c>
      <c r="P297" t="s">
        <v>5</v>
      </c>
      <c r="Q297">
        <v>92.754480000000001</v>
      </c>
      <c r="R297">
        <v>1.9244239999999999</v>
      </c>
      <c r="S297" t="s">
        <v>6</v>
      </c>
      <c r="T297">
        <v>14.326674000000001</v>
      </c>
      <c r="U297">
        <v>6.5587999999999994E-2</v>
      </c>
      <c r="V297" t="s">
        <v>7</v>
      </c>
      <c r="W297">
        <v>9.8199640000000006</v>
      </c>
      <c r="X297">
        <v>1.3847E-2</v>
      </c>
      <c r="Y297" t="s">
        <v>8</v>
      </c>
      <c r="Z297">
        <v>48.918376000000002</v>
      </c>
      <c r="AA297">
        <v>0.97668100000000002</v>
      </c>
      <c r="AB297" t="s">
        <v>9</v>
      </c>
      <c r="AC297">
        <v>3666.3423379999999</v>
      </c>
      <c r="AD297">
        <v>10628.162818000001</v>
      </c>
      <c r="AE297" t="s">
        <v>10</v>
      </c>
      <c r="AF297">
        <v>1.23E-3</v>
      </c>
      <c r="AG297">
        <v>0</v>
      </c>
      <c r="AH297" t="s">
        <v>11</v>
      </c>
      <c r="AI297">
        <v>0.99927299999999997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4305.9879000000001</v>
      </c>
      <c r="I298">
        <v>12040.450806000001</v>
      </c>
      <c r="J298" t="s">
        <v>3</v>
      </c>
      <c r="K298">
        <v>4055.9293600000001</v>
      </c>
      <c r="L298">
        <v>11956.681488</v>
      </c>
      <c r="M298" t="s">
        <v>4</v>
      </c>
      <c r="N298">
        <v>47.299824000000001</v>
      </c>
      <c r="O298">
        <v>3.111612</v>
      </c>
      <c r="P298" t="s">
        <v>5</v>
      </c>
      <c r="Q298">
        <v>98.563543999999993</v>
      </c>
      <c r="R298">
        <v>2.0979709999999998</v>
      </c>
      <c r="S298" t="s">
        <v>6</v>
      </c>
      <c r="T298">
        <v>15.222797999999999</v>
      </c>
      <c r="U298">
        <v>7.3907E-2</v>
      </c>
      <c r="V298" t="s">
        <v>7</v>
      </c>
      <c r="W298">
        <v>10.430878</v>
      </c>
      <c r="X298">
        <v>1.4163E-2</v>
      </c>
      <c r="Y298" t="s">
        <v>8</v>
      </c>
      <c r="Z298">
        <v>51.985182000000002</v>
      </c>
      <c r="AA298">
        <v>1.0529219999999999</v>
      </c>
      <c r="AB298" t="s">
        <v>9</v>
      </c>
      <c r="AC298">
        <v>3894.1416800000002</v>
      </c>
      <c r="AD298">
        <v>11882.579196999999</v>
      </c>
      <c r="AE298" t="s">
        <v>10</v>
      </c>
      <c r="AF298">
        <v>1.23E-3</v>
      </c>
      <c r="AG298">
        <v>0</v>
      </c>
      <c r="AH298" t="s">
        <v>11</v>
      </c>
      <c r="AI298">
        <v>0.999278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4561.1035879999999</v>
      </c>
      <c r="I299">
        <v>13394.868645</v>
      </c>
      <c r="J299" t="s">
        <v>3</v>
      </c>
      <c r="K299">
        <v>4296.3619079999999</v>
      </c>
      <c r="L299">
        <v>13292.490669000001</v>
      </c>
      <c r="M299" t="s">
        <v>4</v>
      </c>
      <c r="N299">
        <v>50.062316000000003</v>
      </c>
      <c r="O299">
        <v>3.2627839999999999</v>
      </c>
      <c r="P299" t="s">
        <v>5</v>
      </c>
      <c r="Q299">
        <v>104.35769999999999</v>
      </c>
      <c r="R299">
        <v>2.2214529999999999</v>
      </c>
      <c r="S299" t="s">
        <v>6</v>
      </c>
      <c r="T299">
        <v>16.116299999999999</v>
      </c>
      <c r="U299">
        <v>7.6442999999999997E-2</v>
      </c>
      <c r="V299" t="s">
        <v>7</v>
      </c>
      <c r="W299">
        <v>11.047053999999999</v>
      </c>
      <c r="X299">
        <v>1.4441000000000001E-2</v>
      </c>
      <c r="Y299" t="s">
        <v>8</v>
      </c>
      <c r="Z299">
        <v>55.040405999999997</v>
      </c>
      <c r="AA299">
        <v>1.1213439999999999</v>
      </c>
      <c r="AB299" t="s">
        <v>9</v>
      </c>
      <c r="AC299">
        <v>4125.0819780000002</v>
      </c>
      <c r="AD299">
        <v>13203.693181000001</v>
      </c>
      <c r="AE299" t="s">
        <v>10</v>
      </c>
      <c r="AF299">
        <v>1.23E-3</v>
      </c>
      <c r="AG299">
        <v>0</v>
      </c>
      <c r="AH299" t="s">
        <v>11</v>
      </c>
      <c r="AI299">
        <v>0.99937299999999996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4814.2389620000004</v>
      </c>
      <c r="I300">
        <v>14975.491174000001</v>
      </c>
      <c r="J300" t="s">
        <v>3</v>
      </c>
      <c r="K300">
        <v>4534.79799</v>
      </c>
      <c r="L300">
        <v>14856.630811000001</v>
      </c>
      <c r="M300" t="s">
        <v>4</v>
      </c>
      <c r="N300">
        <v>52.812254000000003</v>
      </c>
      <c r="O300">
        <v>3.583923</v>
      </c>
      <c r="P300" t="s">
        <v>5</v>
      </c>
      <c r="Q300">
        <v>110.144752</v>
      </c>
      <c r="R300">
        <v>2.3470789999999999</v>
      </c>
      <c r="S300" t="s">
        <v>6</v>
      </c>
      <c r="T300">
        <v>17.005155999999999</v>
      </c>
      <c r="U300">
        <v>7.9178999999999999E-2</v>
      </c>
      <c r="V300" t="s">
        <v>7</v>
      </c>
      <c r="W300">
        <v>11.663004000000001</v>
      </c>
      <c r="X300">
        <v>1.4840000000000001E-2</v>
      </c>
      <c r="Y300" t="s">
        <v>8</v>
      </c>
      <c r="Z300">
        <v>58.093504000000003</v>
      </c>
      <c r="AA300">
        <v>1.193503</v>
      </c>
      <c r="AB300" t="s">
        <v>9</v>
      </c>
      <c r="AC300">
        <v>4354.0462299999999</v>
      </c>
      <c r="AD300">
        <v>14749.902195999999</v>
      </c>
      <c r="AE300" t="s">
        <v>10</v>
      </c>
      <c r="AF300">
        <v>1.23E-3</v>
      </c>
      <c r="AG300">
        <v>0</v>
      </c>
      <c r="AH300" t="s">
        <v>11</v>
      </c>
      <c r="AI300">
        <v>0.99938300000000002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5066.6501980000003</v>
      </c>
      <c r="I301">
        <v>16697.900438000001</v>
      </c>
      <c r="J301" t="s">
        <v>3</v>
      </c>
      <c r="K301">
        <v>4772.5364440000003</v>
      </c>
      <c r="L301">
        <v>16570.226784999999</v>
      </c>
      <c r="M301" t="s">
        <v>4</v>
      </c>
      <c r="N301">
        <v>55.532304000000003</v>
      </c>
      <c r="O301">
        <v>3.83765</v>
      </c>
      <c r="P301" t="s">
        <v>5</v>
      </c>
      <c r="Q301">
        <v>115.926502</v>
      </c>
      <c r="R301">
        <v>2.4387620000000001</v>
      </c>
      <c r="S301" t="s">
        <v>6</v>
      </c>
      <c r="T301">
        <v>17.894515999999999</v>
      </c>
      <c r="U301">
        <v>8.0892000000000006E-2</v>
      </c>
      <c r="V301" t="s">
        <v>7</v>
      </c>
      <c r="W301">
        <v>12.275226</v>
      </c>
      <c r="X301">
        <v>1.4961E-2</v>
      </c>
      <c r="Y301" t="s">
        <v>8</v>
      </c>
      <c r="Z301">
        <v>61.142696000000001</v>
      </c>
      <c r="AA301">
        <v>1.2507550000000001</v>
      </c>
      <c r="AB301" t="s">
        <v>9</v>
      </c>
      <c r="AC301">
        <v>4582.3474319999996</v>
      </c>
      <c r="AD301">
        <v>16460.229672000001</v>
      </c>
      <c r="AE301" t="s">
        <v>10</v>
      </c>
      <c r="AF301">
        <v>1.23E-3</v>
      </c>
      <c r="AG301">
        <v>0</v>
      </c>
      <c r="AH301" t="s">
        <v>11</v>
      </c>
      <c r="AI301">
        <v>0.999394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174.534434</v>
      </c>
      <c r="I322">
        <v>42.645516000000001</v>
      </c>
      <c r="J322" t="s">
        <v>3</v>
      </c>
      <c r="K322">
        <v>159.75971799999999</v>
      </c>
      <c r="L322">
        <v>37.466268999999997</v>
      </c>
      <c r="M322" t="s">
        <v>4</v>
      </c>
      <c r="N322">
        <v>2.7381720000000001</v>
      </c>
      <c r="O322">
        <v>4.2873000000000001E-2</v>
      </c>
      <c r="P322" t="s">
        <v>5</v>
      </c>
      <c r="Q322">
        <v>0</v>
      </c>
      <c r="R322">
        <v>0</v>
      </c>
      <c r="S322" t="s">
        <v>6</v>
      </c>
      <c r="T322">
        <v>0.90434800000000004</v>
      </c>
      <c r="U322">
        <v>1.444E-3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1.243E-3</v>
      </c>
      <c r="AD322">
        <v>0</v>
      </c>
      <c r="AE322" t="s">
        <v>10</v>
      </c>
      <c r="AF322">
        <v>0</v>
      </c>
      <c r="AG322">
        <v>0</v>
      </c>
      <c r="AH322" t="s">
        <v>11</v>
      </c>
      <c r="AI322">
        <v>0.99600900000000003</v>
      </c>
      <c r="AJ322">
        <v>1.9999999999999999E-6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348.96147200000001</v>
      </c>
      <c r="I323">
        <v>160.18244000000001</v>
      </c>
      <c r="J323" t="s">
        <v>3</v>
      </c>
      <c r="K323">
        <v>319.44737400000002</v>
      </c>
      <c r="L323">
        <v>141.75342900000001</v>
      </c>
      <c r="M323" t="s">
        <v>4</v>
      </c>
      <c r="N323">
        <v>5.4682680000000001</v>
      </c>
      <c r="O323">
        <v>0.145838</v>
      </c>
      <c r="P323" t="s">
        <v>5</v>
      </c>
      <c r="Q323">
        <v>0</v>
      </c>
      <c r="R323">
        <v>0</v>
      </c>
      <c r="S323" t="s">
        <v>6</v>
      </c>
      <c r="T323">
        <v>1.8035620000000001</v>
      </c>
      <c r="U323">
        <v>3.1489999999999999E-3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1.2310000000000001E-3</v>
      </c>
      <c r="AD323">
        <v>0</v>
      </c>
      <c r="AE323" t="s">
        <v>10</v>
      </c>
      <c r="AF323">
        <v>0</v>
      </c>
      <c r="AG323">
        <v>0</v>
      </c>
      <c r="AH323" t="s">
        <v>11</v>
      </c>
      <c r="AI323">
        <v>0.99676100000000001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524.01037599999995</v>
      </c>
      <c r="I324">
        <v>346.93594100000001</v>
      </c>
      <c r="J324" t="s">
        <v>3</v>
      </c>
      <c r="K324">
        <v>479.68372199999999</v>
      </c>
      <c r="L324">
        <v>307.25862799999999</v>
      </c>
      <c r="M324" t="s">
        <v>4</v>
      </c>
      <c r="N324">
        <v>8.2120060000000006</v>
      </c>
      <c r="O324">
        <v>0.301431</v>
      </c>
      <c r="P324" t="s">
        <v>5</v>
      </c>
      <c r="Q324">
        <v>0</v>
      </c>
      <c r="R324">
        <v>0</v>
      </c>
      <c r="S324" t="s">
        <v>6</v>
      </c>
      <c r="T324">
        <v>2.7029860000000001</v>
      </c>
      <c r="U324">
        <v>5.6959999999999997E-3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1.23E-3</v>
      </c>
      <c r="AD324">
        <v>0</v>
      </c>
      <c r="AE324" t="s">
        <v>10</v>
      </c>
      <c r="AF324">
        <v>0</v>
      </c>
      <c r="AG324">
        <v>0</v>
      </c>
      <c r="AH324" t="s">
        <v>11</v>
      </c>
      <c r="AI324">
        <v>0.99744500000000003</v>
      </c>
      <c r="AJ324">
        <v>3.0000000000000001E-6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699.24701200000004</v>
      </c>
      <c r="I325">
        <v>615.81626400000005</v>
      </c>
      <c r="J325" t="s">
        <v>3</v>
      </c>
      <c r="K325">
        <v>640.08118400000001</v>
      </c>
      <c r="L325">
        <v>545.63231399999995</v>
      </c>
      <c r="M325" t="s">
        <v>4</v>
      </c>
      <c r="N325">
        <v>10.961145999999999</v>
      </c>
      <c r="O325">
        <v>0.52985000000000004</v>
      </c>
      <c r="P325" t="s">
        <v>5</v>
      </c>
      <c r="Q325">
        <v>0</v>
      </c>
      <c r="R325">
        <v>0</v>
      </c>
      <c r="S325" t="s">
        <v>6</v>
      </c>
      <c r="T325">
        <v>3.6045020000000001</v>
      </c>
      <c r="U325">
        <v>1.055E-2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1.23E-3</v>
      </c>
      <c r="AD325">
        <v>0</v>
      </c>
      <c r="AE325" t="s">
        <v>10</v>
      </c>
      <c r="AF325">
        <v>0</v>
      </c>
      <c r="AG325">
        <v>0</v>
      </c>
      <c r="AH325" t="s">
        <v>11</v>
      </c>
      <c r="AI325">
        <v>0.99784200000000001</v>
      </c>
      <c r="AJ325">
        <v>1.9999999999999999E-6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873.950512</v>
      </c>
      <c r="I326">
        <v>900.12754800000005</v>
      </c>
      <c r="J326" t="s">
        <v>3</v>
      </c>
      <c r="K326">
        <v>799.984148</v>
      </c>
      <c r="L326">
        <v>793.81582800000001</v>
      </c>
      <c r="M326" t="s">
        <v>4</v>
      </c>
      <c r="N326">
        <v>13.719642</v>
      </c>
      <c r="O326">
        <v>0.77133499999999999</v>
      </c>
      <c r="P326" t="s">
        <v>5</v>
      </c>
      <c r="Q326">
        <v>0</v>
      </c>
      <c r="R326">
        <v>0</v>
      </c>
      <c r="S326" t="s">
        <v>6</v>
      </c>
      <c r="T326">
        <v>4.5063360000000001</v>
      </c>
      <c r="U326">
        <v>1.4723999999999999E-2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1.23E-3</v>
      </c>
      <c r="AD326">
        <v>0</v>
      </c>
      <c r="AE326" t="s">
        <v>10</v>
      </c>
      <c r="AF326">
        <v>0</v>
      </c>
      <c r="AG326">
        <v>0</v>
      </c>
      <c r="AH326" t="s">
        <v>11</v>
      </c>
      <c r="AI326">
        <v>0.99815500000000001</v>
      </c>
      <c r="AJ326">
        <v>1.9999999999999999E-6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1048.4683640000001</v>
      </c>
      <c r="I327">
        <v>1190.382351</v>
      </c>
      <c r="J327" t="s">
        <v>3</v>
      </c>
      <c r="K327">
        <v>959.76554799999997</v>
      </c>
      <c r="L327">
        <v>1050.1910660000001</v>
      </c>
      <c r="M327" t="s">
        <v>4</v>
      </c>
      <c r="N327">
        <v>16.449967999999998</v>
      </c>
      <c r="O327">
        <v>1.003295</v>
      </c>
      <c r="P327" t="s">
        <v>5</v>
      </c>
      <c r="Q327">
        <v>0</v>
      </c>
      <c r="R327">
        <v>0</v>
      </c>
      <c r="S327" t="s">
        <v>6</v>
      </c>
      <c r="T327">
        <v>5.4096419999999998</v>
      </c>
      <c r="U327">
        <v>2.1913999999999999E-2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1.23E-3</v>
      </c>
      <c r="AD327">
        <v>0</v>
      </c>
      <c r="AE327" t="s">
        <v>10</v>
      </c>
      <c r="AF327">
        <v>0</v>
      </c>
      <c r="AG327">
        <v>0</v>
      </c>
      <c r="AH327" t="s">
        <v>11</v>
      </c>
      <c r="AI327">
        <v>0.998282</v>
      </c>
      <c r="AJ327">
        <v>1.9999999999999999E-6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1222.5939840000001</v>
      </c>
      <c r="I328">
        <v>1541.320279</v>
      </c>
      <c r="J328" t="s">
        <v>3</v>
      </c>
      <c r="K328">
        <v>1119.2091780000001</v>
      </c>
      <c r="L328">
        <v>1362.7638340000001</v>
      </c>
      <c r="M328" t="s">
        <v>4</v>
      </c>
      <c r="N328">
        <v>19.172630000000002</v>
      </c>
      <c r="O328">
        <v>1.26827</v>
      </c>
      <c r="P328" t="s">
        <v>5</v>
      </c>
      <c r="Q328">
        <v>0</v>
      </c>
      <c r="R328">
        <v>0</v>
      </c>
      <c r="S328" t="s">
        <v>6</v>
      </c>
      <c r="T328">
        <v>6.3076059999999998</v>
      </c>
      <c r="U328">
        <v>2.5676000000000001E-2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1.23E-3</v>
      </c>
      <c r="AD328">
        <v>0</v>
      </c>
      <c r="AE328" t="s">
        <v>10</v>
      </c>
      <c r="AF328">
        <v>0</v>
      </c>
      <c r="AG328">
        <v>0</v>
      </c>
      <c r="AH328" t="s">
        <v>11</v>
      </c>
      <c r="AI328">
        <v>0.99837699999999996</v>
      </c>
      <c r="AJ328">
        <v>1.9999999999999999E-6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1396.566814</v>
      </c>
      <c r="I329">
        <v>1963.3191750000001</v>
      </c>
      <c r="J329" t="s">
        <v>3</v>
      </c>
      <c r="K329">
        <v>1278.4697659999999</v>
      </c>
      <c r="L329">
        <v>1734.6311089999999</v>
      </c>
      <c r="M329" t="s">
        <v>4</v>
      </c>
      <c r="N329">
        <v>21.897672</v>
      </c>
      <c r="O329">
        <v>1.607316</v>
      </c>
      <c r="P329" t="s">
        <v>5</v>
      </c>
      <c r="Q329">
        <v>0</v>
      </c>
      <c r="R329">
        <v>0</v>
      </c>
      <c r="S329" t="s">
        <v>6</v>
      </c>
      <c r="T329">
        <v>7.2001119999999998</v>
      </c>
      <c r="U329">
        <v>3.1178999999999998E-2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1.23E-3</v>
      </c>
      <c r="AD329">
        <v>0</v>
      </c>
      <c r="AE329" t="s">
        <v>10</v>
      </c>
      <c r="AF329">
        <v>0</v>
      </c>
      <c r="AG329">
        <v>0</v>
      </c>
      <c r="AH329" t="s">
        <v>11</v>
      </c>
      <c r="AI329">
        <v>0.99860199999999999</v>
      </c>
      <c r="AJ329">
        <v>9.9999999999999995E-7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1571.549606</v>
      </c>
      <c r="I330">
        <v>2448.6695340000001</v>
      </c>
      <c r="J330" t="s">
        <v>3</v>
      </c>
      <c r="K330">
        <v>1438.711644</v>
      </c>
      <c r="L330">
        <v>2163.2421730000001</v>
      </c>
      <c r="M330" t="s">
        <v>4</v>
      </c>
      <c r="N330">
        <v>24.63871</v>
      </c>
      <c r="O330">
        <v>2.005846</v>
      </c>
      <c r="P330" t="s">
        <v>5</v>
      </c>
      <c r="Q330">
        <v>0</v>
      </c>
      <c r="R330">
        <v>0</v>
      </c>
      <c r="S330" t="s">
        <v>6</v>
      </c>
      <c r="T330">
        <v>8.1005959999999995</v>
      </c>
      <c r="U330">
        <v>3.6854999999999999E-2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1.23E-3</v>
      </c>
      <c r="AD330">
        <v>0</v>
      </c>
      <c r="AE330" t="s">
        <v>10</v>
      </c>
      <c r="AF330">
        <v>0</v>
      </c>
      <c r="AG330">
        <v>0</v>
      </c>
      <c r="AH330" t="s">
        <v>11</v>
      </c>
      <c r="AI330">
        <v>0.99882599999999999</v>
      </c>
      <c r="AJ330">
        <v>9.9999999999999995E-7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1745.717138</v>
      </c>
      <c r="I331">
        <v>2954.064108</v>
      </c>
      <c r="J331" t="s">
        <v>3</v>
      </c>
      <c r="K331">
        <v>1598.133566</v>
      </c>
      <c r="L331">
        <v>2607.0258020000001</v>
      </c>
      <c r="M331" t="s">
        <v>4</v>
      </c>
      <c r="N331">
        <v>27.352228</v>
      </c>
      <c r="O331">
        <v>2.3672019999999998</v>
      </c>
      <c r="P331" t="s">
        <v>5</v>
      </c>
      <c r="Q331">
        <v>0</v>
      </c>
      <c r="R331">
        <v>0</v>
      </c>
      <c r="S331" t="s">
        <v>6</v>
      </c>
      <c r="T331">
        <v>8.9924800000000005</v>
      </c>
      <c r="U331">
        <v>4.0603E-2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1.23E-3</v>
      </c>
      <c r="AD331">
        <v>0</v>
      </c>
      <c r="AE331" t="s">
        <v>10</v>
      </c>
      <c r="AF331">
        <v>0</v>
      </c>
      <c r="AG331">
        <v>0</v>
      </c>
      <c r="AH331" t="s">
        <v>11</v>
      </c>
      <c r="AI331">
        <v>0.99895299999999998</v>
      </c>
      <c r="AJ331">
        <v>9.9999999999999995E-7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1920.0095779999999</v>
      </c>
      <c r="I332">
        <v>3589.451532</v>
      </c>
      <c r="J332" t="s">
        <v>3</v>
      </c>
      <c r="K332">
        <v>1757.7253659999999</v>
      </c>
      <c r="L332">
        <v>3170.118868</v>
      </c>
      <c r="M332" t="s">
        <v>4</v>
      </c>
      <c r="N332">
        <v>30.052502</v>
      </c>
      <c r="O332">
        <v>2.7999589999999999</v>
      </c>
      <c r="P332" t="s">
        <v>5</v>
      </c>
      <c r="Q332">
        <v>0</v>
      </c>
      <c r="R332">
        <v>0</v>
      </c>
      <c r="S332" t="s">
        <v>6</v>
      </c>
      <c r="T332">
        <v>9.8907799999999995</v>
      </c>
      <c r="U332">
        <v>4.6323000000000003E-2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1.23E-3</v>
      </c>
      <c r="AD332">
        <v>0</v>
      </c>
      <c r="AE332" t="s">
        <v>10</v>
      </c>
      <c r="AF332">
        <v>0</v>
      </c>
      <c r="AG332">
        <v>0</v>
      </c>
      <c r="AH332" t="s">
        <v>11</v>
      </c>
      <c r="AI332">
        <v>0.99913799999999997</v>
      </c>
      <c r="AJ332">
        <v>9.9999999999999995E-7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2095.3325380000001</v>
      </c>
      <c r="I333">
        <v>4276.2975109999998</v>
      </c>
      <c r="J333" t="s">
        <v>3</v>
      </c>
      <c r="K333">
        <v>1918.2664139999999</v>
      </c>
      <c r="L333">
        <v>3778.5250919999999</v>
      </c>
      <c r="M333" t="s">
        <v>4</v>
      </c>
      <c r="N333">
        <v>32.799056</v>
      </c>
      <c r="O333">
        <v>3.2747419999999998</v>
      </c>
      <c r="P333" t="s">
        <v>5</v>
      </c>
      <c r="Q333">
        <v>0</v>
      </c>
      <c r="R333">
        <v>0</v>
      </c>
      <c r="S333" t="s">
        <v>6</v>
      </c>
      <c r="T333">
        <v>10.790984</v>
      </c>
      <c r="U333">
        <v>5.4607000000000003E-2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1.23E-3</v>
      </c>
      <c r="AD333">
        <v>0</v>
      </c>
      <c r="AE333" t="s">
        <v>10</v>
      </c>
      <c r="AF333">
        <v>0</v>
      </c>
      <c r="AG333">
        <v>0</v>
      </c>
      <c r="AH333" t="s">
        <v>11</v>
      </c>
      <c r="AI333">
        <v>0.99920399999999998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2270.138156</v>
      </c>
      <c r="I334">
        <v>4882.7161379999998</v>
      </c>
      <c r="J334" t="s">
        <v>3</v>
      </c>
      <c r="K334">
        <v>2078.3540240000002</v>
      </c>
      <c r="L334">
        <v>4316.2686990000002</v>
      </c>
      <c r="M334" t="s">
        <v>4</v>
      </c>
      <c r="N334">
        <v>35.535774000000004</v>
      </c>
      <c r="O334">
        <v>3.7738390000000002</v>
      </c>
      <c r="P334" t="s">
        <v>5</v>
      </c>
      <c r="Q334">
        <v>0</v>
      </c>
      <c r="R334">
        <v>0</v>
      </c>
      <c r="S334" t="s">
        <v>6</v>
      </c>
      <c r="T334">
        <v>11.691398</v>
      </c>
      <c r="U334">
        <v>6.3173999999999994E-2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1.23E-3</v>
      </c>
      <c r="AD334">
        <v>0</v>
      </c>
      <c r="AE334" t="s">
        <v>10</v>
      </c>
      <c r="AF334">
        <v>0</v>
      </c>
      <c r="AG334">
        <v>0</v>
      </c>
      <c r="AH334" t="s">
        <v>11</v>
      </c>
      <c r="AI334">
        <v>0.99932399999999999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2443.9978839999999</v>
      </c>
      <c r="I335">
        <v>5561.6510239999998</v>
      </c>
      <c r="J335" t="s">
        <v>3</v>
      </c>
      <c r="K335">
        <v>2237.5272220000002</v>
      </c>
      <c r="L335">
        <v>4918.2875459999996</v>
      </c>
      <c r="M335" t="s">
        <v>4</v>
      </c>
      <c r="N335">
        <v>38.235987999999999</v>
      </c>
      <c r="O335">
        <v>4.1893820000000002</v>
      </c>
      <c r="P335" t="s">
        <v>5</v>
      </c>
      <c r="Q335">
        <v>0</v>
      </c>
      <c r="R335">
        <v>0</v>
      </c>
      <c r="S335" t="s">
        <v>6</v>
      </c>
      <c r="T335">
        <v>12.588258</v>
      </c>
      <c r="U335">
        <v>7.1041000000000007E-2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1.23E-3</v>
      </c>
      <c r="AD335">
        <v>0</v>
      </c>
      <c r="AE335" t="s">
        <v>10</v>
      </c>
      <c r="AF335">
        <v>0</v>
      </c>
      <c r="AG335">
        <v>0</v>
      </c>
      <c r="AH335" t="s">
        <v>11</v>
      </c>
      <c r="AI335">
        <v>0.99934500000000004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2619.1544960000001</v>
      </c>
      <c r="I336">
        <v>6191.4194950000001</v>
      </c>
      <c r="J336" t="s">
        <v>3</v>
      </c>
      <c r="K336">
        <v>2397.9387240000001</v>
      </c>
      <c r="L336">
        <v>5475.5753569999997</v>
      </c>
      <c r="M336" t="s">
        <v>4</v>
      </c>
      <c r="N336">
        <v>40.975318000000001</v>
      </c>
      <c r="O336">
        <v>4.6578879999999998</v>
      </c>
      <c r="P336" t="s">
        <v>5</v>
      </c>
      <c r="Q336">
        <v>0</v>
      </c>
      <c r="R336">
        <v>0</v>
      </c>
      <c r="S336" t="s">
        <v>6</v>
      </c>
      <c r="T336">
        <v>13.487422</v>
      </c>
      <c r="U336">
        <v>7.7707999999999999E-2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1.23E-3</v>
      </c>
      <c r="AD336">
        <v>0</v>
      </c>
      <c r="AE336" t="s">
        <v>10</v>
      </c>
      <c r="AF336">
        <v>0</v>
      </c>
      <c r="AG336">
        <v>0</v>
      </c>
      <c r="AH336" t="s">
        <v>11</v>
      </c>
      <c r="AI336">
        <v>0.99938700000000003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2794.6820680000001</v>
      </c>
      <c r="I337">
        <v>7037.0164599999998</v>
      </c>
      <c r="J337" t="s">
        <v>3</v>
      </c>
      <c r="K337">
        <v>2558.6885539999998</v>
      </c>
      <c r="L337">
        <v>6220.9273700000003</v>
      </c>
      <c r="M337" t="s">
        <v>4</v>
      </c>
      <c r="N337">
        <v>43.726354000000001</v>
      </c>
      <c r="O337">
        <v>5.212739</v>
      </c>
      <c r="P337" t="s">
        <v>5</v>
      </c>
      <c r="Q337">
        <v>0</v>
      </c>
      <c r="R337">
        <v>0</v>
      </c>
      <c r="S337" t="s">
        <v>6</v>
      </c>
      <c r="T337">
        <v>14.392037999999999</v>
      </c>
      <c r="U337">
        <v>9.0773999999999994E-2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1.23E-3</v>
      </c>
      <c r="AD337">
        <v>0</v>
      </c>
      <c r="AE337" t="s">
        <v>10</v>
      </c>
      <c r="AF337">
        <v>0</v>
      </c>
      <c r="AG337">
        <v>0</v>
      </c>
      <c r="AH337" t="s">
        <v>11</v>
      </c>
      <c r="AI337">
        <v>0.999413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2969.4571639999999</v>
      </c>
      <c r="I338">
        <v>7869.1368810000004</v>
      </c>
      <c r="J338" t="s">
        <v>3</v>
      </c>
      <c r="K338">
        <v>2718.7428519999999</v>
      </c>
      <c r="L338">
        <v>6959.4622449999997</v>
      </c>
      <c r="M338" t="s">
        <v>4</v>
      </c>
      <c r="N338">
        <v>46.468308</v>
      </c>
      <c r="O338">
        <v>5.8263400000000001</v>
      </c>
      <c r="P338" t="s">
        <v>5</v>
      </c>
      <c r="Q338">
        <v>0</v>
      </c>
      <c r="R338">
        <v>0</v>
      </c>
      <c r="S338" t="s">
        <v>6</v>
      </c>
      <c r="T338">
        <v>15.288740000000001</v>
      </c>
      <c r="U338">
        <v>9.7802E-2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1.23E-3</v>
      </c>
      <c r="AD338">
        <v>0</v>
      </c>
      <c r="AE338" t="s">
        <v>10</v>
      </c>
      <c r="AF338">
        <v>0</v>
      </c>
      <c r="AG338">
        <v>0</v>
      </c>
      <c r="AH338" t="s">
        <v>11</v>
      </c>
      <c r="AI338">
        <v>0.99942900000000001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3143.869252</v>
      </c>
      <c r="I339">
        <v>8713.0271090000006</v>
      </c>
      <c r="J339" t="s">
        <v>3</v>
      </c>
      <c r="K339">
        <v>2878.4290500000002</v>
      </c>
      <c r="L339">
        <v>7709.1609230000004</v>
      </c>
      <c r="M339" t="s">
        <v>4</v>
      </c>
      <c r="N339">
        <v>49.215578000000001</v>
      </c>
      <c r="O339">
        <v>6.5940640000000004</v>
      </c>
      <c r="P339" t="s">
        <v>5</v>
      </c>
      <c r="Q339">
        <v>0</v>
      </c>
      <c r="R339">
        <v>0</v>
      </c>
      <c r="S339" t="s">
        <v>6</v>
      </c>
      <c r="T339">
        <v>16.182672</v>
      </c>
      <c r="U339">
        <v>0.106817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1.23E-3</v>
      </c>
      <c r="AD339">
        <v>0</v>
      </c>
      <c r="AE339" t="s">
        <v>10</v>
      </c>
      <c r="AF339">
        <v>0</v>
      </c>
      <c r="AG339">
        <v>0</v>
      </c>
      <c r="AH339" t="s">
        <v>11</v>
      </c>
      <c r="AI339">
        <v>0.99944999999999995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3318.8314700000001</v>
      </c>
      <c r="I340">
        <v>9767.839876</v>
      </c>
      <c r="J340" t="s">
        <v>3</v>
      </c>
      <c r="K340">
        <v>3038.6254119999999</v>
      </c>
      <c r="L340">
        <v>8632.6732049999991</v>
      </c>
      <c r="M340" t="s">
        <v>4</v>
      </c>
      <c r="N340">
        <v>51.980542</v>
      </c>
      <c r="O340">
        <v>7.6818479999999996</v>
      </c>
      <c r="P340" t="s">
        <v>5</v>
      </c>
      <c r="Q340">
        <v>0</v>
      </c>
      <c r="R340">
        <v>0</v>
      </c>
      <c r="S340" t="s">
        <v>6</v>
      </c>
      <c r="T340">
        <v>17.08267</v>
      </c>
      <c r="U340">
        <v>0.12334000000000001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1.23E-3</v>
      </c>
      <c r="AD340">
        <v>0</v>
      </c>
      <c r="AE340" t="s">
        <v>10</v>
      </c>
      <c r="AF340">
        <v>0</v>
      </c>
      <c r="AG340">
        <v>0</v>
      </c>
      <c r="AH340" t="s">
        <v>11</v>
      </c>
      <c r="AI340">
        <v>0.99947799999999998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3493.4337460000002</v>
      </c>
      <c r="I341">
        <v>10887.006205</v>
      </c>
      <c r="J341" t="s">
        <v>3</v>
      </c>
      <c r="K341">
        <v>3198.4739319999999</v>
      </c>
      <c r="L341">
        <v>9608.5955489999997</v>
      </c>
      <c r="M341" t="s">
        <v>4</v>
      </c>
      <c r="N341">
        <v>54.73019</v>
      </c>
      <c r="O341">
        <v>8.7957850000000004</v>
      </c>
      <c r="P341" t="s">
        <v>5</v>
      </c>
      <c r="Q341">
        <v>0</v>
      </c>
      <c r="R341">
        <v>0</v>
      </c>
      <c r="S341" t="s">
        <v>6</v>
      </c>
      <c r="T341">
        <v>17.977</v>
      </c>
      <c r="U341">
        <v>0.13464200000000001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1.23E-3</v>
      </c>
      <c r="AD341">
        <v>0</v>
      </c>
      <c r="AE341" t="s">
        <v>10</v>
      </c>
      <c r="AF341">
        <v>0</v>
      </c>
      <c r="AG341">
        <v>0</v>
      </c>
      <c r="AH341" t="s">
        <v>11</v>
      </c>
      <c r="AI341">
        <v>0.99949500000000002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9570.2606250000008</v>
      </c>
      <c r="I342">
        <v>158108.44340799999</v>
      </c>
      <c r="J342" t="s">
        <v>3</v>
      </c>
      <c r="K342">
        <v>9550.4131839999991</v>
      </c>
      <c r="L342">
        <v>158042.16595600001</v>
      </c>
      <c r="M342" t="s">
        <v>4</v>
      </c>
      <c r="N342">
        <v>6.8862940000000004</v>
      </c>
      <c r="O342">
        <v>0.104439</v>
      </c>
      <c r="P342" t="s">
        <v>5</v>
      </c>
      <c r="Q342">
        <v>15.669779</v>
      </c>
      <c r="R342">
        <v>0.74863800000000003</v>
      </c>
      <c r="S342" t="s">
        <v>6</v>
      </c>
      <c r="T342">
        <v>3.0857320000000001</v>
      </c>
      <c r="U342">
        <v>0.15354499999999999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1.235E-3</v>
      </c>
      <c r="AG342">
        <v>0</v>
      </c>
      <c r="AH342" t="s">
        <v>11</v>
      </c>
      <c r="AI342">
        <v>0.996332</v>
      </c>
      <c r="AJ342">
        <v>1.9999999999999999E-6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18324.925898000001</v>
      </c>
      <c r="I343">
        <v>629243.28628999996</v>
      </c>
      <c r="J343" t="s">
        <v>3</v>
      </c>
      <c r="K343">
        <v>18285.304805</v>
      </c>
      <c r="L343">
        <v>629047.22738900001</v>
      </c>
      <c r="M343" t="s">
        <v>4</v>
      </c>
      <c r="N343">
        <v>13.780760000000001</v>
      </c>
      <c r="O343">
        <v>0.38319599999999998</v>
      </c>
      <c r="P343" t="s">
        <v>5</v>
      </c>
      <c r="Q343">
        <v>31.14818</v>
      </c>
      <c r="R343">
        <v>2.819404</v>
      </c>
      <c r="S343" t="s">
        <v>6</v>
      </c>
      <c r="T343">
        <v>6.1217240000000004</v>
      </c>
      <c r="U343">
        <v>0.56687299999999996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1.2310000000000001E-3</v>
      </c>
      <c r="AG343">
        <v>0</v>
      </c>
      <c r="AH343" t="s">
        <v>11</v>
      </c>
      <c r="AI343">
        <v>0.99686300000000005</v>
      </c>
      <c r="AJ343">
        <v>1.9999999999999999E-6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26700.785</v>
      </c>
      <c r="I344">
        <v>1395686.3455690001</v>
      </c>
      <c r="J344" t="s">
        <v>3</v>
      </c>
      <c r="K344">
        <v>26641.393203</v>
      </c>
      <c r="L344">
        <v>1395167.754863</v>
      </c>
      <c r="M344" t="s">
        <v>4</v>
      </c>
      <c r="N344">
        <v>20.653853000000002</v>
      </c>
      <c r="O344">
        <v>0.746193</v>
      </c>
      <c r="P344" t="s">
        <v>5</v>
      </c>
      <c r="Q344">
        <v>46.649365000000003</v>
      </c>
      <c r="R344">
        <v>6.2977210000000001</v>
      </c>
      <c r="S344" t="s">
        <v>6</v>
      </c>
      <c r="T344">
        <v>9.1628980000000002</v>
      </c>
      <c r="U344">
        <v>1.205444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1.23E-3</v>
      </c>
      <c r="AG344">
        <v>0</v>
      </c>
      <c r="AH344" t="s">
        <v>11</v>
      </c>
      <c r="AI344">
        <v>0.99733899999999998</v>
      </c>
      <c r="AJ344">
        <v>1.9999999999999999E-6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35070.635351999998</v>
      </c>
      <c r="I345">
        <v>2469852.877659</v>
      </c>
      <c r="J345" t="s">
        <v>3</v>
      </c>
      <c r="K345">
        <v>34991.441992</v>
      </c>
      <c r="L345">
        <v>2469018.3823699998</v>
      </c>
      <c r="M345" t="s">
        <v>4</v>
      </c>
      <c r="N345">
        <v>27.567212999999999</v>
      </c>
      <c r="O345">
        <v>1.2576000000000001</v>
      </c>
      <c r="P345" t="s">
        <v>5</v>
      </c>
      <c r="Q345">
        <v>62.141725999999998</v>
      </c>
      <c r="R345">
        <v>11.419593000000001</v>
      </c>
      <c r="S345" t="s">
        <v>6</v>
      </c>
      <c r="T345">
        <v>12.186788</v>
      </c>
      <c r="U345">
        <v>2.0382850000000001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1.23E-3</v>
      </c>
      <c r="AG345">
        <v>0</v>
      </c>
      <c r="AH345" t="s">
        <v>11</v>
      </c>
      <c r="AI345">
        <v>0.99776399999999998</v>
      </c>
      <c r="AJ345">
        <v>1.9999999999999999E-6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43448.279453000003</v>
      </c>
      <c r="I346">
        <v>3855321.8369700001</v>
      </c>
      <c r="J346" t="s">
        <v>3</v>
      </c>
      <c r="K346">
        <v>43349.328906000002</v>
      </c>
      <c r="L346">
        <v>3854043.9162790002</v>
      </c>
      <c r="M346" t="s">
        <v>4</v>
      </c>
      <c r="N346">
        <v>34.451799999999999</v>
      </c>
      <c r="O346">
        <v>1.937438</v>
      </c>
      <c r="P346" t="s">
        <v>5</v>
      </c>
      <c r="Q346">
        <v>77.595780000000005</v>
      </c>
      <c r="R346">
        <v>17.869717000000001</v>
      </c>
      <c r="S346" t="s">
        <v>6</v>
      </c>
      <c r="T346">
        <v>15.19877</v>
      </c>
      <c r="U346">
        <v>3.0368369999999998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1.23E-3</v>
      </c>
      <c r="AG346">
        <v>0</v>
      </c>
      <c r="AH346" t="s">
        <v>11</v>
      </c>
      <c r="AI346">
        <v>0.99802199999999996</v>
      </c>
      <c r="AJ346">
        <v>1.9999999999999999E-6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51832.122812000001</v>
      </c>
      <c r="I347">
        <v>5501806.4668279998</v>
      </c>
      <c r="J347" t="s">
        <v>3</v>
      </c>
      <c r="K347">
        <v>51713.447031000003</v>
      </c>
      <c r="L347">
        <v>5500001.138758</v>
      </c>
      <c r="M347" t="s">
        <v>4</v>
      </c>
      <c r="N347">
        <v>41.31326</v>
      </c>
      <c r="O347">
        <v>2.508912</v>
      </c>
      <c r="P347" t="s">
        <v>5</v>
      </c>
      <c r="Q347">
        <v>93.072451000000001</v>
      </c>
      <c r="R347">
        <v>26.085933000000001</v>
      </c>
      <c r="S347" t="s">
        <v>6</v>
      </c>
      <c r="T347">
        <v>18.214580000000002</v>
      </c>
      <c r="U347">
        <v>4.1860419999999996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1.23E-3</v>
      </c>
      <c r="AG347">
        <v>0</v>
      </c>
      <c r="AH347" t="s">
        <v>11</v>
      </c>
      <c r="AI347">
        <v>0.99825699999999995</v>
      </c>
      <c r="AJ347">
        <v>1.9999999999999999E-6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60218.770312000001</v>
      </c>
      <c r="I348">
        <v>7417294.530541</v>
      </c>
      <c r="J348" t="s">
        <v>3</v>
      </c>
      <c r="K348">
        <v>60080.324063</v>
      </c>
      <c r="L348">
        <v>7415048.2015709998</v>
      </c>
      <c r="M348" t="s">
        <v>4</v>
      </c>
      <c r="N348">
        <v>48.200940000000003</v>
      </c>
      <c r="O348">
        <v>3.2434699999999999</v>
      </c>
      <c r="P348" t="s">
        <v>5</v>
      </c>
      <c r="Q348">
        <v>108.630336</v>
      </c>
      <c r="R348">
        <v>37.431274999999999</v>
      </c>
      <c r="S348" t="s">
        <v>6</v>
      </c>
      <c r="T348">
        <v>21.215959999999999</v>
      </c>
      <c r="U348">
        <v>5.6874570000000002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1.23E-3</v>
      </c>
      <c r="AG348">
        <v>0</v>
      </c>
      <c r="AH348" t="s">
        <v>11</v>
      </c>
      <c r="AI348">
        <v>0.99841800000000003</v>
      </c>
      <c r="AJ348">
        <v>1.9999999999999999E-6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68607.979609000002</v>
      </c>
      <c r="I349">
        <v>9654891.3364199996</v>
      </c>
      <c r="J349" t="s">
        <v>3</v>
      </c>
      <c r="K349">
        <v>68449.737500000003</v>
      </c>
      <c r="L349">
        <v>9651847.2186309993</v>
      </c>
      <c r="M349" t="s">
        <v>4</v>
      </c>
      <c r="N349">
        <v>55.049551999999998</v>
      </c>
      <c r="O349">
        <v>4.1068530000000001</v>
      </c>
      <c r="P349" t="s">
        <v>5</v>
      </c>
      <c r="Q349">
        <v>124.226141</v>
      </c>
      <c r="R349">
        <v>52.257567000000002</v>
      </c>
      <c r="S349" t="s">
        <v>6</v>
      </c>
      <c r="T349">
        <v>24.225076000000001</v>
      </c>
      <c r="U349">
        <v>7.517042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1.23E-3</v>
      </c>
      <c r="AG349">
        <v>0</v>
      </c>
      <c r="AH349" t="s">
        <v>11</v>
      </c>
      <c r="AI349">
        <v>0.99856</v>
      </c>
      <c r="AJ349">
        <v>1.9999999999999999E-6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77006.752968999994</v>
      </c>
      <c r="I350">
        <v>12269269.847163999</v>
      </c>
      <c r="J350" t="s">
        <v>3</v>
      </c>
      <c r="K350">
        <v>76828.709843999997</v>
      </c>
      <c r="L350">
        <v>12265148.243078999</v>
      </c>
      <c r="M350" t="s">
        <v>4</v>
      </c>
      <c r="N350">
        <v>61.931905</v>
      </c>
      <c r="O350">
        <v>5.318854</v>
      </c>
      <c r="P350" t="s">
        <v>5</v>
      </c>
      <c r="Q350">
        <v>139.972264</v>
      </c>
      <c r="R350">
        <v>68.442655999999999</v>
      </c>
      <c r="S350" t="s">
        <v>6</v>
      </c>
      <c r="T350">
        <v>27.240196000000001</v>
      </c>
      <c r="U350">
        <v>9.6293120000000005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1.23E-3</v>
      </c>
      <c r="AG350">
        <v>0</v>
      </c>
      <c r="AH350" t="s">
        <v>11</v>
      </c>
      <c r="AI350">
        <v>0.99873699999999999</v>
      </c>
      <c r="AJ350">
        <v>9.9999999999999995E-7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85410.642187000005</v>
      </c>
      <c r="I351">
        <v>15227201.042047</v>
      </c>
      <c r="J351" t="s">
        <v>3</v>
      </c>
      <c r="K351">
        <v>85212.769062000007</v>
      </c>
      <c r="L351">
        <v>15222094.373618999</v>
      </c>
      <c r="M351" t="s">
        <v>4</v>
      </c>
      <c r="N351">
        <v>68.844064000000003</v>
      </c>
      <c r="O351">
        <v>6.3842530000000002</v>
      </c>
      <c r="P351" t="s">
        <v>5</v>
      </c>
      <c r="Q351">
        <v>155.698846</v>
      </c>
      <c r="R351">
        <v>83.627731999999995</v>
      </c>
      <c r="S351" t="s">
        <v>6</v>
      </c>
      <c r="T351">
        <v>30.238285999999999</v>
      </c>
      <c r="U351">
        <v>11.478801000000001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1.23E-3</v>
      </c>
      <c r="AG351">
        <v>0</v>
      </c>
      <c r="AH351" t="s">
        <v>11</v>
      </c>
      <c r="AI351">
        <v>0.998915</v>
      </c>
      <c r="AJ351">
        <v>9.9999999999999995E-7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93820.091094000003</v>
      </c>
      <c r="I352">
        <v>18529338.559525002</v>
      </c>
      <c r="J352" t="s">
        <v>3</v>
      </c>
      <c r="K352">
        <v>93602.365156</v>
      </c>
      <c r="L352">
        <v>18522625.183086</v>
      </c>
      <c r="M352" t="s">
        <v>4</v>
      </c>
      <c r="N352">
        <v>75.744828999999996</v>
      </c>
      <c r="O352">
        <v>7.4939999999999998</v>
      </c>
      <c r="P352" t="s">
        <v>5</v>
      </c>
      <c r="Q352">
        <v>171.50452799999999</v>
      </c>
      <c r="R352">
        <v>100.623739</v>
      </c>
      <c r="S352" t="s">
        <v>6</v>
      </c>
      <c r="T352">
        <v>33.260064</v>
      </c>
      <c r="U352">
        <v>13.34451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1.23E-3</v>
      </c>
      <c r="AG352">
        <v>0</v>
      </c>
      <c r="AH352" t="s">
        <v>11</v>
      </c>
      <c r="AI352">
        <v>0.99899499999999997</v>
      </c>
      <c r="AJ352">
        <v>9.9999999999999995E-7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102225.135781</v>
      </c>
      <c r="I353">
        <v>22076667.625776</v>
      </c>
      <c r="J353" t="s">
        <v>3</v>
      </c>
      <c r="K353">
        <v>101987.5675</v>
      </c>
      <c r="L353">
        <v>22068451.797906999</v>
      </c>
      <c r="M353" t="s">
        <v>4</v>
      </c>
      <c r="N353">
        <v>82.659409999999994</v>
      </c>
      <c r="O353">
        <v>8.846527</v>
      </c>
      <c r="P353" t="s">
        <v>5</v>
      </c>
      <c r="Q353">
        <v>187.32722999999999</v>
      </c>
      <c r="R353">
        <v>122.05998</v>
      </c>
      <c r="S353" t="s">
        <v>6</v>
      </c>
      <c r="T353">
        <v>36.300842000000003</v>
      </c>
      <c r="U353">
        <v>15.578742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1.23E-3</v>
      </c>
      <c r="AG353">
        <v>0</v>
      </c>
      <c r="AH353" t="s">
        <v>11</v>
      </c>
      <c r="AI353">
        <v>0.99907800000000002</v>
      </c>
      <c r="AJ353">
        <v>9.9999999999999995E-7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110621.197656</v>
      </c>
      <c r="I354">
        <v>25955006.07226</v>
      </c>
      <c r="J354" t="s">
        <v>3</v>
      </c>
      <c r="K354">
        <v>110363.858594</v>
      </c>
      <c r="L354">
        <v>25945246.692336999</v>
      </c>
      <c r="M354" t="s">
        <v>4</v>
      </c>
      <c r="N354">
        <v>89.490521000000001</v>
      </c>
      <c r="O354">
        <v>9.7738449999999997</v>
      </c>
      <c r="P354" t="s">
        <v>5</v>
      </c>
      <c r="Q354">
        <v>203.05202399999999</v>
      </c>
      <c r="R354">
        <v>144.46537799999999</v>
      </c>
      <c r="S354" t="s">
        <v>6</v>
      </c>
      <c r="T354">
        <v>39.284714000000001</v>
      </c>
      <c r="U354">
        <v>17.849046999999999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1.23E-3</v>
      </c>
      <c r="AG354">
        <v>0</v>
      </c>
      <c r="AH354" t="s">
        <v>11</v>
      </c>
      <c r="AI354">
        <v>0.99910900000000002</v>
      </c>
      <c r="AJ354">
        <v>9.9999999999999995E-7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119024.01796899999</v>
      </c>
      <c r="I355">
        <v>30223653.317738</v>
      </c>
      <c r="J355" t="s">
        <v>3</v>
      </c>
      <c r="K355">
        <v>118746.89375</v>
      </c>
      <c r="L355">
        <v>30212639.03413</v>
      </c>
      <c r="M355" t="s">
        <v>4</v>
      </c>
      <c r="N355">
        <v>96.401903000000004</v>
      </c>
      <c r="O355">
        <v>10.642777000000001</v>
      </c>
      <c r="P355" t="s">
        <v>5</v>
      </c>
      <c r="Q355">
        <v>218.78045800000001</v>
      </c>
      <c r="R355">
        <v>167.677021</v>
      </c>
      <c r="S355" t="s">
        <v>6</v>
      </c>
      <c r="T355">
        <v>42.288324000000003</v>
      </c>
      <c r="U355">
        <v>20.460668999999999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1.23E-3</v>
      </c>
      <c r="AG355">
        <v>0</v>
      </c>
      <c r="AH355" t="s">
        <v>11</v>
      </c>
      <c r="AI355">
        <v>0.99914999999999998</v>
      </c>
      <c r="AJ355">
        <v>9.9999999999999995E-7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127420.631406</v>
      </c>
      <c r="I356">
        <v>34736137.290154003</v>
      </c>
      <c r="J356" t="s">
        <v>3</v>
      </c>
      <c r="K356">
        <v>127123.756719</v>
      </c>
      <c r="L356">
        <v>34723531.338202</v>
      </c>
      <c r="M356" t="s">
        <v>4</v>
      </c>
      <c r="N356">
        <v>103.290744</v>
      </c>
      <c r="O356">
        <v>11.366072000000001</v>
      </c>
      <c r="P356" t="s">
        <v>5</v>
      </c>
      <c r="Q356">
        <v>234.51562999999999</v>
      </c>
      <c r="R356">
        <v>191.449003</v>
      </c>
      <c r="S356" t="s">
        <v>6</v>
      </c>
      <c r="T356">
        <v>45.293363999999997</v>
      </c>
      <c r="U356">
        <v>23.043341000000002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1.23E-3</v>
      </c>
      <c r="AG356">
        <v>0</v>
      </c>
      <c r="AH356" t="s">
        <v>11</v>
      </c>
      <c r="AI356">
        <v>0.99919400000000003</v>
      </c>
      <c r="AJ356">
        <v>9.9999999999999995E-7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135813.954375</v>
      </c>
      <c r="I357">
        <v>39466310.568916</v>
      </c>
      <c r="J357" t="s">
        <v>3</v>
      </c>
      <c r="K357">
        <v>135497.28531199999</v>
      </c>
      <c r="L357">
        <v>39452810.265141003</v>
      </c>
      <c r="M357" t="s">
        <v>4</v>
      </c>
      <c r="N357">
        <v>110.16084499999999</v>
      </c>
      <c r="O357">
        <v>12.534516999999999</v>
      </c>
      <c r="P357" t="s">
        <v>5</v>
      </c>
      <c r="Q357">
        <v>250.29785000000001</v>
      </c>
      <c r="R357">
        <v>217.54978800000001</v>
      </c>
      <c r="S357" t="s">
        <v>6</v>
      </c>
      <c r="T357">
        <v>48.291206000000003</v>
      </c>
      <c r="U357">
        <v>25.774646000000001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1.23E-3</v>
      </c>
      <c r="AG357">
        <v>0</v>
      </c>
      <c r="AH357" t="s">
        <v>11</v>
      </c>
      <c r="AI357">
        <v>0.99920100000000001</v>
      </c>
      <c r="AJ357">
        <v>9.9999999999999995E-7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144210.05812500001</v>
      </c>
      <c r="I358">
        <v>44623619.986267</v>
      </c>
      <c r="J358" t="s">
        <v>3</v>
      </c>
      <c r="K358">
        <v>143873.64078099999</v>
      </c>
      <c r="L358">
        <v>44608394.387355998</v>
      </c>
      <c r="M358" t="s">
        <v>4</v>
      </c>
      <c r="N358">
        <v>117.034677</v>
      </c>
      <c r="O358">
        <v>13.676577</v>
      </c>
      <c r="P358" t="s">
        <v>5</v>
      </c>
      <c r="Q358">
        <v>266.100594</v>
      </c>
      <c r="R358">
        <v>242.92644899999999</v>
      </c>
      <c r="S358" t="s">
        <v>6</v>
      </c>
      <c r="T358">
        <v>51.317495999999998</v>
      </c>
      <c r="U358">
        <v>28.561700999999999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1.23E-3</v>
      </c>
      <c r="AG358">
        <v>0</v>
      </c>
      <c r="AH358" t="s">
        <v>11</v>
      </c>
      <c r="AI358">
        <v>0.99929100000000004</v>
      </c>
      <c r="AJ358">
        <v>9.9999999999999995E-7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152611.61562500001</v>
      </c>
      <c r="I359">
        <v>50085380.30077</v>
      </c>
      <c r="J359" t="s">
        <v>3</v>
      </c>
      <c r="K359">
        <v>152255.39281300001</v>
      </c>
      <c r="L359">
        <v>50068487.719031997</v>
      </c>
      <c r="M359" t="s">
        <v>4</v>
      </c>
      <c r="N359">
        <v>123.904642</v>
      </c>
      <c r="O359">
        <v>15.013275</v>
      </c>
      <c r="P359" t="s">
        <v>5</v>
      </c>
      <c r="Q359">
        <v>281.92663800000003</v>
      </c>
      <c r="R359">
        <v>276.27972199999999</v>
      </c>
      <c r="S359" t="s">
        <v>6</v>
      </c>
      <c r="T359">
        <v>54.335993999999999</v>
      </c>
      <c r="U359">
        <v>31.702725999999998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1.23E-3</v>
      </c>
      <c r="AG359">
        <v>0</v>
      </c>
      <c r="AH359" t="s">
        <v>11</v>
      </c>
      <c r="AI359">
        <v>0.99938000000000005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161007.96718800001</v>
      </c>
      <c r="I360">
        <v>55845811.144638002</v>
      </c>
      <c r="J360" t="s">
        <v>3</v>
      </c>
      <c r="K360">
        <v>160631.99281200001</v>
      </c>
      <c r="L360">
        <v>55827607.167671002</v>
      </c>
      <c r="M360" t="s">
        <v>4</v>
      </c>
      <c r="N360">
        <v>130.82456500000001</v>
      </c>
      <c r="O360">
        <v>15.819100000000001</v>
      </c>
      <c r="P360" t="s">
        <v>5</v>
      </c>
      <c r="Q360">
        <v>297.725638</v>
      </c>
      <c r="R360">
        <v>311.11628200000001</v>
      </c>
      <c r="S360" t="s">
        <v>6</v>
      </c>
      <c r="T360">
        <v>57.339889999999997</v>
      </c>
      <c r="U360">
        <v>34.652709000000002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1.23E-3</v>
      </c>
      <c r="AG360">
        <v>0</v>
      </c>
      <c r="AH360" t="s">
        <v>11</v>
      </c>
      <c r="AI360">
        <v>0.99945799999999996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169405.14218699999</v>
      </c>
      <c r="I361">
        <v>61999222.109370999</v>
      </c>
      <c r="J361" t="s">
        <v>3</v>
      </c>
      <c r="K361">
        <v>169009.40406199999</v>
      </c>
      <c r="L361">
        <v>61978556.020451002</v>
      </c>
      <c r="M361" t="s">
        <v>4</v>
      </c>
      <c r="N361">
        <v>137.646377</v>
      </c>
      <c r="O361">
        <v>16.955922999999999</v>
      </c>
      <c r="P361" t="s">
        <v>5</v>
      </c>
      <c r="Q361">
        <v>313.61203599999999</v>
      </c>
      <c r="R361">
        <v>349.61861800000003</v>
      </c>
      <c r="S361" t="s">
        <v>6</v>
      </c>
      <c r="T361">
        <v>60.365895999999999</v>
      </c>
      <c r="U361">
        <v>38.802532999999997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1.23E-3</v>
      </c>
      <c r="AG361">
        <v>0</v>
      </c>
      <c r="AH361" t="s">
        <v>11</v>
      </c>
      <c r="AI361">
        <v>0.99945899999999999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9185.7644920000002</v>
      </c>
      <c r="I362">
        <v>119420.80663000001</v>
      </c>
      <c r="J362" t="s">
        <v>3</v>
      </c>
      <c r="K362">
        <v>9165.2712109999993</v>
      </c>
      <c r="L362">
        <v>118886.432791</v>
      </c>
      <c r="M362" t="s">
        <v>4</v>
      </c>
      <c r="N362">
        <v>7.0370119999999998</v>
      </c>
      <c r="O362">
        <v>0.153557</v>
      </c>
      <c r="P362" t="s">
        <v>5</v>
      </c>
      <c r="Q362">
        <v>0</v>
      </c>
      <c r="R362">
        <v>0</v>
      </c>
      <c r="S362" t="s">
        <v>6</v>
      </c>
      <c r="T362">
        <v>4.0203920000000002</v>
      </c>
      <c r="U362">
        <v>0.937338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1.2329999999999999E-3</v>
      </c>
      <c r="AG362">
        <v>0</v>
      </c>
      <c r="AH362" t="s">
        <v>11</v>
      </c>
      <c r="AI362">
        <v>0.99589300000000003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17473.688359</v>
      </c>
      <c r="I363">
        <v>440328.54257500003</v>
      </c>
      <c r="J363" t="s">
        <v>3</v>
      </c>
      <c r="K363">
        <v>17432.755781</v>
      </c>
      <c r="L363">
        <v>438369.87331599998</v>
      </c>
      <c r="M363" t="s">
        <v>4</v>
      </c>
      <c r="N363">
        <v>14.070752000000001</v>
      </c>
      <c r="O363">
        <v>0.56093499999999996</v>
      </c>
      <c r="P363" t="s">
        <v>5</v>
      </c>
      <c r="Q363">
        <v>0</v>
      </c>
      <c r="R363">
        <v>0</v>
      </c>
      <c r="S363" t="s">
        <v>6</v>
      </c>
      <c r="T363">
        <v>7.8408259999999999</v>
      </c>
      <c r="U363">
        <v>2.9129200000000002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1.2310000000000001E-3</v>
      </c>
      <c r="AG363">
        <v>0</v>
      </c>
      <c r="AH363" t="s">
        <v>11</v>
      </c>
      <c r="AI363">
        <v>0.99699300000000002</v>
      </c>
      <c r="AJ363">
        <v>3.9999999999999998E-6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25349.22668</v>
      </c>
      <c r="I364">
        <v>877154.56572700001</v>
      </c>
      <c r="J364" t="s">
        <v>3</v>
      </c>
      <c r="K364">
        <v>25287.892694999999</v>
      </c>
      <c r="L364">
        <v>873238.30763499998</v>
      </c>
      <c r="M364" t="s">
        <v>4</v>
      </c>
      <c r="N364">
        <v>21.050436000000001</v>
      </c>
      <c r="O364">
        <v>1.2417910000000001</v>
      </c>
      <c r="P364" t="s">
        <v>5</v>
      </c>
      <c r="Q364">
        <v>0</v>
      </c>
      <c r="R364">
        <v>0</v>
      </c>
      <c r="S364" t="s">
        <v>6</v>
      </c>
      <c r="T364">
        <v>11.565788</v>
      </c>
      <c r="U364">
        <v>5.9460870000000003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1.23E-3</v>
      </c>
      <c r="AG364">
        <v>0</v>
      </c>
      <c r="AH364" t="s">
        <v>11</v>
      </c>
      <c r="AI364">
        <v>0.99773199999999995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33228.069374999999</v>
      </c>
      <c r="I365">
        <v>1455366.599497</v>
      </c>
      <c r="J365" t="s">
        <v>3</v>
      </c>
      <c r="K365">
        <v>33146.296133000003</v>
      </c>
      <c r="L365">
        <v>1448827.1838199999</v>
      </c>
      <c r="M365" t="s">
        <v>4</v>
      </c>
      <c r="N365">
        <v>28.126317</v>
      </c>
      <c r="O365">
        <v>2.3700779999999999</v>
      </c>
      <c r="P365" t="s">
        <v>5</v>
      </c>
      <c r="Q365">
        <v>0</v>
      </c>
      <c r="R365">
        <v>0</v>
      </c>
      <c r="S365" t="s">
        <v>6</v>
      </c>
      <c r="T365">
        <v>15.26892</v>
      </c>
      <c r="U365">
        <v>9.9373850000000008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1.23E-3</v>
      </c>
      <c r="AG365">
        <v>0</v>
      </c>
      <c r="AH365" t="s">
        <v>11</v>
      </c>
      <c r="AI365">
        <v>0.998143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41127.016016000001</v>
      </c>
      <c r="I366">
        <v>2161141.3528920002</v>
      </c>
      <c r="J366" t="s">
        <v>3</v>
      </c>
      <c r="K366">
        <v>41024.823437999999</v>
      </c>
      <c r="L366">
        <v>2151323.5512799998</v>
      </c>
      <c r="M366" t="s">
        <v>4</v>
      </c>
      <c r="N366">
        <v>35.169251000000003</v>
      </c>
      <c r="O366">
        <v>3.517919</v>
      </c>
      <c r="P366" t="s">
        <v>5</v>
      </c>
      <c r="Q366">
        <v>0</v>
      </c>
      <c r="R366">
        <v>0</v>
      </c>
      <c r="S366" t="s">
        <v>6</v>
      </c>
      <c r="T366">
        <v>19.064986000000001</v>
      </c>
      <c r="U366">
        <v>15.435222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1.23E-3</v>
      </c>
      <c r="AG366">
        <v>0</v>
      </c>
      <c r="AH366" t="s">
        <v>11</v>
      </c>
      <c r="AI366">
        <v>0.99826700000000002</v>
      </c>
      <c r="AJ366">
        <v>3.0000000000000001E-6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49028.508750000001</v>
      </c>
      <c r="I367">
        <v>3007141.81971</v>
      </c>
      <c r="J367" t="s">
        <v>3</v>
      </c>
      <c r="K367">
        <v>48905.900469</v>
      </c>
      <c r="L367">
        <v>2993458.5571659999</v>
      </c>
      <c r="M367" t="s">
        <v>4</v>
      </c>
      <c r="N367">
        <v>42.223514999999999</v>
      </c>
      <c r="O367">
        <v>5.1146120000000002</v>
      </c>
      <c r="P367" t="s">
        <v>5</v>
      </c>
      <c r="Q367">
        <v>0</v>
      </c>
      <c r="R367">
        <v>0</v>
      </c>
      <c r="S367" t="s">
        <v>6</v>
      </c>
      <c r="T367">
        <v>22.827121999999999</v>
      </c>
      <c r="U367">
        <v>21.856424000000001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1.23E-3</v>
      </c>
      <c r="AG367">
        <v>0</v>
      </c>
      <c r="AH367" t="s">
        <v>11</v>
      </c>
      <c r="AI367">
        <v>0.99854200000000004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56944.171641000001</v>
      </c>
      <c r="I368">
        <v>4037478.264184</v>
      </c>
      <c r="J368" t="s">
        <v>3</v>
      </c>
      <c r="K368">
        <v>56801.105546999999</v>
      </c>
      <c r="L368">
        <v>4019115.8222940001</v>
      </c>
      <c r="M368" t="s">
        <v>4</v>
      </c>
      <c r="N368">
        <v>49.296669000000001</v>
      </c>
      <c r="O368">
        <v>6.7367229999999996</v>
      </c>
      <c r="P368" t="s">
        <v>5</v>
      </c>
      <c r="Q368">
        <v>0</v>
      </c>
      <c r="R368">
        <v>0</v>
      </c>
      <c r="S368" t="s">
        <v>6</v>
      </c>
      <c r="T368">
        <v>26.591495999999999</v>
      </c>
      <c r="U368">
        <v>30.059208999999999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1.23E-3</v>
      </c>
      <c r="AG368">
        <v>0</v>
      </c>
      <c r="AH368" t="s">
        <v>11</v>
      </c>
      <c r="AI368">
        <v>0.99873999999999996</v>
      </c>
      <c r="AJ368">
        <v>1.9999999999999999E-6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64882.813906000003</v>
      </c>
      <c r="I369">
        <v>5429574.9988620002</v>
      </c>
      <c r="J369" t="s">
        <v>3</v>
      </c>
      <c r="K369">
        <v>64719.325390999998</v>
      </c>
      <c r="L369">
        <v>5404888.429788</v>
      </c>
      <c r="M369" t="s">
        <v>4</v>
      </c>
      <c r="N369">
        <v>56.433345000000003</v>
      </c>
      <c r="O369">
        <v>8.2284959999999998</v>
      </c>
      <c r="P369" t="s">
        <v>5</v>
      </c>
      <c r="Q369">
        <v>0</v>
      </c>
      <c r="R369">
        <v>0</v>
      </c>
      <c r="S369" t="s">
        <v>6</v>
      </c>
      <c r="T369">
        <v>30.437367999999999</v>
      </c>
      <c r="U369">
        <v>41.010635999999998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1.23E-3</v>
      </c>
      <c r="AG369">
        <v>0</v>
      </c>
      <c r="AH369" t="s">
        <v>11</v>
      </c>
      <c r="AI369">
        <v>0.99879700000000005</v>
      </c>
      <c r="AJ369">
        <v>1.9999999999999999E-6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72857.342030999993</v>
      </c>
      <c r="I370">
        <v>6898068.8655899996</v>
      </c>
      <c r="J370" t="s">
        <v>3</v>
      </c>
      <c r="K370">
        <v>72673.280312999996</v>
      </c>
      <c r="L370">
        <v>6866662.5485410001</v>
      </c>
      <c r="M370" t="s">
        <v>4</v>
      </c>
      <c r="N370">
        <v>63.567841999999999</v>
      </c>
      <c r="O370">
        <v>10.245893000000001</v>
      </c>
      <c r="P370" t="s">
        <v>5</v>
      </c>
      <c r="Q370">
        <v>0</v>
      </c>
      <c r="R370">
        <v>0</v>
      </c>
      <c r="S370" t="s">
        <v>6</v>
      </c>
      <c r="T370">
        <v>34.314329999999998</v>
      </c>
      <c r="U370">
        <v>54.258054000000001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1.23E-3</v>
      </c>
      <c r="AG370">
        <v>0</v>
      </c>
      <c r="AH370" t="s">
        <v>11</v>
      </c>
      <c r="AI370">
        <v>0.99896600000000002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80808.065468999994</v>
      </c>
      <c r="I371">
        <v>8527228.946424</v>
      </c>
      <c r="J371" t="s">
        <v>3</v>
      </c>
      <c r="K371">
        <v>80603.490468999997</v>
      </c>
      <c r="L371">
        <v>8488247.6521770004</v>
      </c>
      <c r="M371" t="s">
        <v>4</v>
      </c>
      <c r="N371">
        <v>70.607969999999995</v>
      </c>
      <c r="O371">
        <v>11.990283</v>
      </c>
      <c r="P371" t="s">
        <v>5</v>
      </c>
      <c r="Q371">
        <v>0</v>
      </c>
      <c r="R371">
        <v>0</v>
      </c>
      <c r="S371" t="s">
        <v>6</v>
      </c>
      <c r="T371">
        <v>38.102679999999999</v>
      </c>
      <c r="U371">
        <v>66.886600000000001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1.23E-3</v>
      </c>
      <c r="AG371">
        <v>0</v>
      </c>
      <c r="AH371" t="s">
        <v>11</v>
      </c>
      <c r="AI371">
        <v>0.99904199999999999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88758.261719000002</v>
      </c>
      <c r="I372">
        <v>10301761.80232</v>
      </c>
      <c r="J372" t="s">
        <v>3</v>
      </c>
      <c r="K372">
        <v>88533.171405999994</v>
      </c>
      <c r="L372">
        <v>10254666.144841</v>
      </c>
      <c r="M372" t="s">
        <v>4</v>
      </c>
      <c r="N372">
        <v>77.705254999999994</v>
      </c>
      <c r="O372">
        <v>14.055175</v>
      </c>
      <c r="P372" t="s">
        <v>5</v>
      </c>
      <c r="Q372">
        <v>0</v>
      </c>
      <c r="R372">
        <v>0</v>
      </c>
      <c r="S372" t="s">
        <v>6</v>
      </c>
      <c r="T372">
        <v>41.908555999999997</v>
      </c>
      <c r="U372">
        <v>79.970735000000005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1.23E-3</v>
      </c>
      <c r="AG372">
        <v>0</v>
      </c>
      <c r="AH372" t="s">
        <v>11</v>
      </c>
      <c r="AI372">
        <v>0.99905600000000006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96708.427030999999</v>
      </c>
      <c r="I373">
        <v>12241274.904898001</v>
      </c>
      <c r="J373" t="s">
        <v>3</v>
      </c>
      <c r="K373">
        <v>96462.814375000002</v>
      </c>
      <c r="L373">
        <v>12184479.917345</v>
      </c>
      <c r="M373" t="s">
        <v>4</v>
      </c>
      <c r="N373">
        <v>84.747189000000006</v>
      </c>
      <c r="O373">
        <v>16.413512000000001</v>
      </c>
      <c r="P373" t="s">
        <v>5</v>
      </c>
      <c r="Q373">
        <v>0</v>
      </c>
      <c r="R373">
        <v>0</v>
      </c>
      <c r="S373" t="s">
        <v>6</v>
      </c>
      <c r="T373">
        <v>45.733395999999999</v>
      </c>
      <c r="U373">
        <v>94.322822000000002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1.23E-3</v>
      </c>
      <c r="AG373">
        <v>0</v>
      </c>
      <c r="AH373" t="s">
        <v>11</v>
      </c>
      <c r="AI373">
        <v>0.99905600000000006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104652.855625</v>
      </c>
      <c r="I374">
        <v>14453382.897421001</v>
      </c>
      <c r="J374" t="s">
        <v>3</v>
      </c>
      <c r="K374">
        <v>104386.79406299999</v>
      </c>
      <c r="L374">
        <v>14386087.071164999</v>
      </c>
      <c r="M374" t="s">
        <v>4</v>
      </c>
      <c r="N374">
        <v>91.862694000000005</v>
      </c>
      <c r="O374">
        <v>19.406631999999998</v>
      </c>
      <c r="P374" t="s">
        <v>5</v>
      </c>
      <c r="Q374">
        <v>0</v>
      </c>
      <c r="R374">
        <v>0</v>
      </c>
      <c r="S374" t="s">
        <v>6</v>
      </c>
      <c r="T374">
        <v>49.521258000000003</v>
      </c>
      <c r="U374">
        <v>109.817611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1.23E-3</v>
      </c>
      <c r="AG374">
        <v>0</v>
      </c>
      <c r="AH374" t="s">
        <v>11</v>
      </c>
      <c r="AI374">
        <v>0.999085</v>
      </c>
      <c r="AJ374">
        <v>9.9999999999999995E-7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112592.716719</v>
      </c>
      <c r="I375">
        <v>16859219.983153999</v>
      </c>
      <c r="J375" t="s">
        <v>3</v>
      </c>
      <c r="K375">
        <v>112306.145625</v>
      </c>
      <c r="L375">
        <v>16780668.080795001</v>
      </c>
      <c r="M375" t="s">
        <v>4</v>
      </c>
      <c r="N375">
        <v>98.930820999999995</v>
      </c>
      <c r="O375">
        <v>22.407516000000001</v>
      </c>
      <c r="P375" t="s">
        <v>5</v>
      </c>
      <c r="Q375">
        <v>0</v>
      </c>
      <c r="R375">
        <v>0</v>
      </c>
      <c r="S375" t="s">
        <v>6</v>
      </c>
      <c r="T375">
        <v>53.295623999999997</v>
      </c>
      <c r="U375">
        <v>127.120054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1.23E-3</v>
      </c>
      <c r="AG375">
        <v>0</v>
      </c>
      <c r="AH375" t="s">
        <v>11</v>
      </c>
      <c r="AI375">
        <v>0.99911700000000003</v>
      </c>
      <c r="AJ375">
        <v>9.9999999999999995E-7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120558.226406</v>
      </c>
      <c r="I376">
        <v>19917801.783645999</v>
      </c>
      <c r="J376" t="s">
        <v>3</v>
      </c>
      <c r="K376">
        <v>120251.124375</v>
      </c>
      <c r="L376">
        <v>19824563.763300002</v>
      </c>
      <c r="M376" t="s">
        <v>4</v>
      </c>
      <c r="N376">
        <v>106.07617500000001</v>
      </c>
      <c r="O376">
        <v>26.134985</v>
      </c>
      <c r="P376" t="s">
        <v>5</v>
      </c>
      <c r="Q376">
        <v>0</v>
      </c>
      <c r="R376">
        <v>0</v>
      </c>
      <c r="S376" t="s">
        <v>6</v>
      </c>
      <c r="T376">
        <v>57.133470000000003</v>
      </c>
      <c r="U376">
        <v>146.456952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1.23E-3</v>
      </c>
      <c r="AG376">
        <v>0</v>
      </c>
      <c r="AH376" t="s">
        <v>11</v>
      </c>
      <c r="AI376">
        <v>0.99926099999999995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134080.95593699999</v>
      </c>
      <c r="I377">
        <v>1746408899.88481</v>
      </c>
      <c r="J377" t="s">
        <v>3</v>
      </c>
      <c r="K377">
        <v>133753.21843800001</v>
      </c>
      <c r="L377">
        <v>1745723628.71611</v>
      </c>
      <c r="M377" t="s">
        <v>4</v>
      </c>
      <c r="N377">
        <v>113.157876</v>
      </c>
      <c r="O377">
        <v>29.579491000000001</v>
      </c>
      <c r="P377" t="s">
        <v>5</v>
      </c>
      <c r="Q377">
        <v>0</v>
      </c>
      <c r="R377">
        <v>0</v>
      </c>
      <c r="S377" t="s">
        <v>6</v>
      </c>
      <c r="T377">
        <v>60.984358</v>
      </c>
      <c r="U377">
        <v>166.390657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1.23E-3</v>
      </c>
      <c r="AG377">
        <v>0</v>
      </c>
      <c r="AH377" t="s">
        <v>11</v>
      </c>
      <c r="AI377">
        <v>0.99928799999999995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142065.03281199999</v>
      </c>
      <c r="I378">
        <v>1766834624.3645401</v>
      </c>
      <c r="J378" t="s">
        <v>3</v>
      </c>
      <c r="K378">
        <v>141716.75468799999</v>
      </c>
      <c r="L378">
        <v>1766085516.4949901</v>
      </c>
      <c r="M378" t="s">
        <v>4</v>
      </c>
      <c r="N378">
        <v>120.210317</v>
      </c>
      <c r="O378">
        <v>32.692487</v>
      </c>
      <c r="P378" t="s">
        <v>5</v>
      </c>
      <c r="Q378">
        <v>0</v>
      </c>
      <c r="R378">
        <v>0</v>
      </c>
      <c r="S378" t="s">
        <v>6</v>
      </c>
      <c r="T378">
        <v>64.925663999999998</v>
      </c>
      <c r="U378">
        <v>194.12388799999999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1.23E-3</v>
      </c>
      <c r="AG378">
        <v>0</v>
      </c>
      <c r="AH378" t="s">
        <v>11</v>
      </c>
      <c r="AI378">
        <v>0.99935600000000002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150028.52875</v>
      </c>
      <c r="I379">
        <v>1779767216.0486</v>
      </c>
      <c r="J379" t="s">
        <v>3</v>
      </c>
      <c r="K379">
        <v>149659.69281199999</v>
      </c>
      <c r="L379">
        <v>1778970409.0731001</v>
      </c>
      <c r="M379" t="s">
        <v>4</v>
      </c>
      <c r="N379">
        <v>127.27207900000001</v>
      </c>
      <c r="O379">
        <v>36.025998999999999</v>
      </c>
      <c r="P379" t="s">
        <v>5</v>
      </c>
      <c r="Q379">
        <v>0</v>
      </c>
      <c r="R379">
        <v>0</v>
      </c>
      <c r="S379" t="s">
        <v>6</v>
      </c>
      <c r="T379">
        <v>68.793074000000004</v>
      </c>
      <c r="U379">
        <v>222.83204499999999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1.23E-3</v>
      </c>
      <c r="AG379">
        <v>0</v>
      </c>
      <c r="AH379" t="s">
        <v>11</v>
      </c>
      <c r="AI379">
        <v>0.99941899999999995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157956.35468700001</v>
      </c>
      <c r="I380">
        <v>1780833620.6563201</v>
      </c>
      <c r="J380" t="s">
        <v>3</v>
      </c>
      <c r="K380">
        <v>157567.03687499999</v>
      </c>
      <c r="L380">
        <v>1780027482.1199601</v>
      </c>
      <c r="M380" t="s">
        <v>4</v>
      </c>
      <c r="N380">
        <v>134.33880600000001</v>
      </c>
      <c r="O380">
        <v>38.917498000000002</v>
      </c>
      <c r="P380" t="s">
        <v>5</v>
      </c>
      <c r="Q380">
        <v>0</v>
      </c>
      <c r="R380">
        <v>0</v>
      </c>
      <c r="S380" t="s">
        <v>6</v>
      </c>
      <c r="T380">
        <v>72.622429999999994</v>
      </c>
      <c r="U380">
        <v>250.281499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1.23E-3</v>
      </c>
      <c r="AG380">
        <v>0</v>
      </c>
      <c r="AH380" t="s">
        <v>11</v>
      </c>
      <c r="AI380">
        <v>0.99946999999999997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165872.99406200001</v>
      </c>
      <c r="I381">
        <v>1779928160.4315701</v>
      </c>
      <c r="J381" t="s">
        <v>3</v>
      </c>
      <c r="K381">
        <v>165463.16562499999</v>
      </c>
      <c r="L381">
        <v>1779115686.77508</v>
      </c>
      <c r="M381" t="s">
        <v>4</v>
      </c>
      <c r="N381">
        <v>141.376756</v>
      </c>
      <c r="O381">
        <v>41.567194999999998</v>
      </c>
      <c r="P381" t="s">
        <v>5</v>
      </c>
      <c r="Q381">
        <v>0</v>
      </c>
      <c r="R381">
        <v>0</v>
      </c>
      <c r="S381" t="s">
        <v>6</v>
      </c>
      <c r="T381">
        <v>76.350138000000001</v>
      </c>
      <c r="U381">
        <v>270.46528799999999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1.23E-3</v>
      </c>
      <c r="AG381">
        <v>0</v>
      </c>
      <c r="AH381" t="s">
        <v>11</v>
      </c>
      <c r="AI381">
        <v>0.99954299999999996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184.36059</v>
      </c>
      <c r="I382">
        <v>10.753099000000001</v>
      </c>
      <c r="J382" t="s">
        <v>3</v>
      </c>
      <c r="K382">
        <v>169.255956</v>
      </c>
      <c r="L382">
        <v>9.8181750000000001</v>
      </c>
      <c r="M382" t="s">
        <v>4</v>
      </c>
      <c r="N382">
        <v>2.9088579999999999</v>
      </c>
      <c r="O382">
        <v>7.953E-3</v>
      </c>
      <c r="P382" t="s">
        <v>5</v>
      </c>
      <c r="Q382">
        <v>4.653022</v>
      </c>
      <c r="R382">
        <v>3.0161E-2</v>
      </c>
      <c r="S382" t="s">
        <v>6</v>
      </c>
      <c r="T382">
        <v>0.91334199999999999</v>
      </c>
      <c r="U382">
        <v>7.7999999999999999E-4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1.2340000000000001E-3</v>
      </c>
      <c r="AG382">
        <v>0</v>
      </c>
      <c r="AH382" t="s">
        <v>11</v>
      </c>
      <c r="AI382">
        <v>0.99616099999999996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369.15733</v>
      </c>
      <c r="I383">
        <v>55.144466000000001</v>
      </c>
      <c r="J383" t="s">
        <v>3</v>
      </c>
      <c r="K383">
        <v>338.92930999999999</v>
      </c>
      <c r="L383">
        <v>49.688645000000001</v>
      </c>
      <c r="M383" t="s">
        <v>4</v>
      </c>
      <c r="N383">
        <v>5.8115699999999997</v>
      </c>
      <c r="O383">
        <v>3.3723999999999997E-2</v>
      </c>
      <c r="P383" t="s">
        <v>5</v>
      </c>
      <c r="Q383">
        <v>9.3261439999999993</v>
      </c>
      <c r="R383">
        <v>6.0675E-2</v>
      </c>
      <c r="S383" t="s">
        <v>6</v>
      </c>
      <c r="T383">
        <v>1.8421320000000001</v>
      </c>
      <c r="U383">
        <v>7.0949999999999997E-3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1.2310000000000001E-3</v>
      </c>
      <c r="AG383">
        <v>0</v>
      </c>
      <c r="AH383" t="s">
        <v>11</v>
      </c>
      <c r="AI383">
        <v>0.99727500000000002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553.35565799999995</v>
      </c>
      <c r="I384">
        <v>72.809111000000001</v>
      </c>
      <c r="J384" t="s">
        <v>3</v>
      </c>
      <c r="K384">
        <v>508.05439000000001</v>
      </c>
      <c r="L384">
        <v>64.916251000000003</v>
      </c>
      <c r="M384" t="s">
        <v>4</v>
      </c>
      <c r="N384">
        <v>8.7225940000000008</v>
      </c>
      <c r="O384">
        <v>6.2482000000000003E-2</v>
      </c>
      <c r="P384" t="s">
        <v>5</v>
      </c>
      <c r="Q384">
        <v>13.992832</v>
      </c>
      <c r="R384">
        <v>0.110405</v>
      </c>
      <c r="S384" t="s">
        <v>6</v>
      </c>
      <c r="T384">
        <v>2.7569319999999999</v>
      </c>
      <c r="U384">
        <v>1.0976E-2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1.2310000000000001E-3</v>
      </c>
      <c r="AG384">
        <v>0</v>
      </c>
      <c r="AH384" t="s">
        <v>11</v>
      </c>
      <c r="AI384">
        <v>0.99785400000000002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737.63880200000006</v>
      </c>
      <c r="I385">
        <v>92.039181999999997</v>
      </c>
      <c r="J385" t="s">
        <v>3</v>
      </c>
      <c r="K385">
        <v>677.23532399999999</v>
      </c>
      <c r="L385">
        <v>83.387783999999996</v>
      </c>
      <c r="M385" t="s">
        <v>4</v>
      </c>
      <c r="N385">
        <v>11.626034000000001</v>
      </c>
      <c r="O385">
        <v>0.11544699999999999</v>
      </c>
      <c r="P385" t="s">
        <v>5</v>
      </c>
      <c r="Q385">
        <v>18.632086000000001</v>
      </c>
      <c r="R385">
        <v>0.127384</v>
      </c>
      <c r="S385" t="s">
        <v>6</v>
      </c>
      <c r="T385">
        <v>3.6622460000000001</v>
      </c>
      <c r="U385">
        <v>1.1246000000000001E-2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1.2310000000000001E-3</v>
      </c>
      <c r="AG385">
        <v>0</v>
      </c>
      <c r="AH385" t="s">
        <v>11</v>
      </c>
      <c r="AI385">
        <v>0.99840300000000004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921.64334199999996</v>
      </c>
      <c r="I386">
        <v>117.561125</v>
      </c>
      <c r="J386" t="s">
        <v>3</v>
      </c>
      <c r="K386">
        <v>846.18761400000005</v>
      </c>
      <c r="L386">
        <v>106.335317</v>
      </c>
      <c r="M386" t="s">
        <v>4</v>
      </c>
      <c r="N386">
        <v>14.511274</v>
      </c>
      <c r="O386">
        <v>0.17892</v>
      </c>
      <c r="P386" t="s">
        <v>5</v>
      </c>
      <c r="Q386">
        <v>23.292052000000002</v>
      </c>
      <c r="R386">
        <v>0.15771299999999999</v>
      </c>
      <c r="S386" t="s">
        <v>6</v>
      </c>
      <c r="T386">
        <v>4.5727539999999998</v>
      </c>
      <c r="U386">
        <v>1.2722000000000001E-2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0.998529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1105.70389</v>
      </c>
      <c r="I387">
        <v>139.555207</v>
      </c>
      <c r="J387" t="s">
        <v>3</v>
      </c>
      <c r="K387">
        <v>1015.219544</v>
      </c>
      <c r="L387">
        <v>127.672892</v>
      </c>
      <c r="M387" t="s">
        <v>4</v>
      </c>
      <c r="N387">
        <v>17.418416000000001</v>
      </c>
      <c r="O387">
        <v>0.207705</v>
      </c>
      <c r="P387" t="s">
        <v>5</v>
      </c>
      <c r="Q387">
        <v>27.916581999999998</v>
      </c>
      <c r="R387">
        <v>0.17807899999999999</v>
      </c>
      <c r="S387" t="s">
        <v>6</v>
      </c>
      <c r="T387">
        <v>5.4757119999999997</v>
      </c>
      <c r="U387">
        <v>1.259E-2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0.99871900000000002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1290.709126</v>
      </c>
      <c r="I388">
        <v>203.64537799999999</v>
      </c>
      <c r="J388" t="s">
        <v>3</v>
      </c>
      <c r="K388">
        <v>1185.14149</v>
      </c>
      <c r="L388">
        <v>184.37311099999999</v>
      </c>
      <c r="M388" t="s">
        <v>4</v>
      </c>
      <c r="N388">
        <v>20.357278000000001</v>
      </c>
      <c r="O388">
        <v>0.22972500000000001</v>
      </c>
      <c r="P388" t="s">
        <v>5</v>
      </c>
      <c r="Q388">
        <v>32.610827999999998</v>
      </c>
      <c r="R388">
        <v>0.333538</v>
      </c>
      <c r="S388" t="s">
        <v>6</v>
      </c>
      <c r="T388">
        <v>6.3904639999999997</v>
      </c>
      <c r="U388">
        <v>1.2997999999999999E-2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0.99877300000000002</v>
      </c>
      <c r="AJ388">
        <v>1.9999999999999999E-6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1474.4969180000001</v>
      </c>
      <c r="I389">
        <v>238.550456</v>
      </c>
      <c r="J389" t="s">
        <v>3</v>
      </c>
      <c r="K389">
        <v>1353.8028059999999</v>
      </c>
      <c r="L389">
        <v>219.54693599999999</v>
      </c>
      <c r="M389" t="s">
        <v>4</v>
      </c>
      <c r="N389">
        <v>23.237092000000001</v>
      </c>
      <c r="O389">
        <v>0.24606600000000001</v>
      </c>
      <c r="P389" t="s">
        <v>5</v>
      </c>
      <c r="Q389">
        <v>37.239640000000001</v>
      </c>
      <c r="R389">
        <v>0.35521900000000001</v>
      </c>
      <c r="S389" t="s">
        <v>6</v>
      </c>
      <c r="T389">
        <v>7.3011359999999996</v>
      </c>
      <c r="U389">
        <v>1.3521999999999999E-2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0.99889700000000003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1658.102502</v>
      </c>
      <c r="I390">
        <v>269.96247199999999</v>
      </c>
      <c r="J390" t="s">
        <v>3</v>
      </c>
      <c r="K390">
        <v>1522.368168</v>
      </c>
      <c r="L390">
        <v>248.62285499999999</v>
      </c>
      <c r="M390" t="s">
        <v>4</v>
      </c>
      <c r="N390">
        <v>26.130127999999999</v>
      </c>
      <c r="O390">
        <v>0.28660799999999997</v>
      </c>
      <c r="P390" t="s">
        <v>5</v>
      </c>
      <c r="Q390">
        <v>41.882266000000001</v>
      </c>
      <c r="R390">
        <v>0.40670699999999999</v>
      </c>
      <c r="S390" t="s">
        <v>6</v>
      </c>
      <c r="T390">
        <v>8.2097339999999992</v>
      </c>
      <c r="U390">
        <v>1.3894999999999999E-2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0.99894499999999997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1843.4031540000001</v>
      </c>
      <c r="I391">
        <v>311.87730699999997</v>
      </c>
      <c r="J391" t="s">
        <v>3</v>
      </c>
      <c r="K391">
        <v>1692.579508</v>
      </c>
      <c r="L391">
        <v>287.75006300000001</v>
      </c>
      <c r="M391" t="s">
        <v>4</v>
      </c>
      <c r="N391">
        <v>29.045549999999999</v>
      </c>
      <c r="O391">
        <v>0.31149700000000002</v>
      </c>
      <c r="P391" t="s">
        <v>5</v>
      </c>
      <c r="Q391">
        <v>46.548368000000004</v>
      </c>
      <c r="R391">
        <v>0.40428999999999998</v>
      </c>
      <c r="S391" t="s">
        <v>6</v>
      </c>
      <c r="T391">
        <v>9.1197520000000001</v>
      </c>
      <c r="U391">
        <v>1.4429000000000001E-2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0.99903299999999995</v>
      </c>
      <c r="AJ391">
        <v>9.9999999999999995E-7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2027.682012</v>
      </c>
      <c r="I392">
        <v>341.65090500000002</v>
      </c>
      <c r="J392" t="s">
        <v>3</v>
      </c>
      <c r="K392">
        <v>1861.698298</v>
      </c>
      <c r="L392">
        <v>320.785843</v>
      </c>
      <c r="M392" t="s">
        <v>4</v>
      </c>
      <c r="N392">
        <v>31.947644</v>
      </c>
      <c r="O392">
        <v>0.37417699999999998</v>
      </c>
      <c r="P392" t="s">
        <v>5</v>
      </c>
      <c r="Q392">
        <v>51.241644000000001</v>
      </c>
      <c r="R392">
        <v>0.56650500000000004</v>
      </c>
      <c r="S392" t="s">
        <v>6</v>
      </c>
      <c r="T392">
        <v>10.028</v>
      </c>
      <c r="U392">
        <v>1.4107E-2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0.99904700000000002</v>
      </c>
      <c r="AJ392">
        <v>9.9999999999999995E-7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2212.1424959999999</v>
      </c>
      <c r="I393">
        <v>417.50054399999999</v>
      </c>
      <c r="J393" t="s">
        <v>3</v>
      </c>
      <c r="K393">
        <v>2031.044208</v>
      </c>
      <c r="L393">
        <v>391.552615</v>
      </c>
      <c r="M393" t="s">
        <v>4</v>
      </c>
      <c r="N393">
        <v>34.856796000000003</v>
      </c>
      <c r="O393">
        <v>0.43321999999999999</v>
      </c>
      <c r="P393" t="s">
        <v>5</v>
      </c>
      <c r="Q393">
        <v>55.880954000000003</v>
      </c>
      <c r="R393">
        <v>0.56148799999999999</v>
      </c>
      <c r="S393" t="s">
        <v>6</v>
      </c>
      <c r="T393">
        <v>10.937042</v>
      </c>
      <c r="U393">
        <v>1.5528E-2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0.99916099999999997</v>
      </c>
      <c r="AJ393">
        <v>9.9999999999999995E-7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2396.6420699999999</v>
      </c>
      <c r="I394">
        <v>476.07394599999998</v>
      </c>
      <c r="J394" t="s">
        <v>3</v>
      </c>
      <c r="K394">
        <v>2200.4297160000001</v>
      </c>
      <c r="L394">
        <v>441.62301300000001</v>
      </c>
      <c r="M394" t="s">
        <v>4</v>
      </c>
      <c r="N394">
        <v>37.765743999999998</v>
      </c>
      <c r="O394">
        <v>0.48222799999999999</v>
      </c>
      <c r="P394" t="s">
        <v>5</v>
      </c>
      <c r="Q394">
        <v>60.556055999999998</v>
      </c>
      <c r="R394">
        <v>0.586063</v>
      </c>
      <c r="S394" t="s">
        <v>6</v>
      </c>
      <c r="T394">
        <v>11.854412</v>
      </c>
      <c r="U394">
        <v>1.8012E-2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0.99919999999999998</v>
      </c>
      <c r="AJ394">
        <v>9.9999999999999995E-7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2580.9948479999998</v>
      </c>
      <c r="I395">
        <v>531.51576</v>
      </c>
      <c r="J395" t="s">
        <v>3</v>
      </c>
      <c r="K395">
        <v>2369.6848759999998</v>
      </c>
      <c r="L395">
        <v>486.98517399999997</v>
      </c>
      <c r="M395" t="s">
        <v>4</v>
      </c>
      <c r="N395">
        <v>40.656599999999997</v>
      </c>
      <c r="O395">
        <v>0.54786800000000002</v>
      </c>
      <c r="P395" t="s">
        <v>5</v>
      </c>
      <c r="Q395">
        <v>65.201334000000003</v>
      </c>
      <c r="R395">
        <v>0.58780200000000005</v>
      </c>
      <c r="S395" t="s">
        <v>6</v>
      </c>
      <c r="T395">
        <v>12.763386000000001</v>
      </c>
      <c r="U395">
        <v>1.856E-2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0.99933700000000003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2765.1444179999999</v>
      </c>
      <c r="I396">
        <v>577.88680099999999</v>
      </c>
      <c r="J396" t="s">
        <v>3</v>
      </c>
      <c r="K396">
        <v>2538.7895680000001</v>
      </c>
      <c r="L396">
        <v>533.26764900000001</v>
      </c>
      <c r="M396" t="s">
        <v>4</v>
      </c>
      <c r="N396">
        <v>43.563892000000003</v>
      </c>
      <c r="O396">
        <v>0.57229699999999994</v>
      </c>
      <c r="P396" t="s">
        <v>5</v>
      </c>
      <c r="Q396">
        <v>69.869442000000006</v>
      </c>
      <c r="R396">
        <v>0.60424</v>
      </c>
      <c r="S396" t="s">
        <v>6</v>
      </c>
      <c r="T396">
        <v>13.671058</v>
      </c>
      <c r="U396">
        <v>1.9646E-2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0.99945499999999998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2949.7795839999999</v>
      </c>
      <c r="I397">
        <v>673.42331999999999</v>
      </c>
      <c r="J397" t="s">
        <v>3</v>
      </c>
      <c r="K397">
        <v>2708.3146620000002</v>
      </c>
      <c r="L397">
        <v>620.20836499999996</v>
      </c>
      <c r="M397" t="s">
        <v>4</v>
      </c>
      <c r="N397">
        <v>46.47607</v>
      </c>
      <c r="O397">
        <v>0.65490099999999996</v>
      </c>
      <c r="P397" t="s">
        <v>5</v>
      </c>
      <c r="Q397">
        <v>74.547579999999996</v>
      </c>
      <c r="R397">
        <v>0.61901399999999995</v>
      </c>
      <c r="S397" t="s">
        <v>6</v>
      </c>
      <c r="T397">
        <v>14.581250000000001</v>
      </c>
      <c r="U397">
        <v>1.9411000000000001E-2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0.99947200000000003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3134.144366</v>
      </c>
      <c r="I398">
        <v>755.58369400000004</v>
      </c>
      <c r="J398" t="s">
        <v>3</v>
      </c>
      <c r="K398">
        <v>2877.6002159999998</v>
      </c>
      <c r="L398">
        <v>696.96785299999999</v>
      </c>
      <c r="M398" t="s">
        <v>4</v>
      </c>
      <c r="N398">
        <v>49.394500000000001</v>
      </c>
      <c r="O398">
        <v>0.70769400000000005</v>
      </c>
      <c r="P398" t="s">
        <v>5</v>
      </c>
      <c r="Q398">
        <v>79.189238000000003</v>
      </c>
      <c r="R398">
        <v>0.63082199999999999</v>
      </c>
      <c r="S398" t="s">
        <v>6</v>
      </c>
      <c r="T398">
        <v>15.488942</v>
      </c>
      <c r="U398">
        <v>2.0506E-2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0.99947799999999998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3318.118708</v>
      </c>
      <c r="I399">
        <v>776.43053299999997</v>
      </c>
      <c r="J399" t="s">
        <v>3</v>
      </c>
      <c r="K399">
        <v>3046.4595399999998</v>
      </c>
      <c r="L399">
        <v>722.82212300000003</v>
      </c>
      <c r="M399" t="s">
        <v>4</v>
      </c>
      <c r="N399">
        <v>52.318525999999999</v>
      </c>
      <c r="O399">
        <v>0.80016100000000001</v>
      </c>
      <c r="P399" t="s">
        <v>5</v>
      </c>
      <c r="Q399">
        <v>83.884912</v>
      </c>
      <c r="R399">
        <v>0.68337099999999995</v>
      </c>
      <c r="S399" t="s">
        <v>6</v>
      </c>
      <c r="T399">
        <v>16.410799999999998</v>
      </c>
      <c r="U399">
        <v>2.5991E-2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0.99948700000000001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3502.9554579999999</v>
      </c>
      <c r="I400">
        <v>849.36815100000001</v>
      </c>
      <c r="J400" t="s">
        <v>3</v>
      </c>
      <c r="K400">
        <v>3216.2244179999998</v>
      </c>
      <c r="L400">
        <v>787.79606000000001</v>
      </c>
      <c r="M400" t="s">
        <v>4</v>
      </c>
      <c r="N400">
        <v>55.254013999999998</v>
      </c>
      <c r="O400">
        <v>0.88595599999999997</v>
      </c>
      <c r="P400" t="s">
        <v>5</v>
      </c>
      <c r="Q400">
        <v>88.545997999999997</v>
      </c>
      <c r="R400">
        <v>0.75168900000000005</v>
      </c>
      <c r="S400" t="s">
        <v>6</v>
      </c>
      <c r="T400">
        <v>17.322762000000001</v>
      </c>
      <c r="U400">
        <v>2.8003E-2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0.99949500000000002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3687.05845</v>
      </c>
      <c r="I401">
        <v>941.58447899999999</v>
      </c>
      <c r="J401" t="s">
        <v>3</v>
      </c>
      <c r="K401">
        <v>3385.236472</v>
      </c>
      <c r="L401">
        <v>872.48556199999996</v>
      </c>
      <c r="M401" t="s">
        <v>4</v>
      </c>
      <c r="N401">
        <v>58.170794000000001</v>
      </c>
      <c r="O401">
        <v>0.98770800000000003</v>
      </c>
      <c r="P401" t="s">
        <v>5</v>
      </c>
      <c r="Q401">
        <v>93.209720000000004</v>
      </c>
      <c r="R401">
        <v>0.73258500000000004</v>
      </c>
      <c r="S401" t="s">
        <v>6</v>
      </c>
      <c r="T401">
        <v>18.244219999999999</v>
      </c>
      <c r="U401">
        <v>2.9357000000000001E-2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0.99950399999999995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336.29764</v>
      </c>
      <c r="I402">
        <v>235.6437</v>
      </c>
      <c r="J402" t="s">
        <v>3</v>
      </c>
      <c r="K402">
        <v>320.91224</v>
      </c>
      <c r="L402">
        <v>235.30300099999999</v>
      </c>
      <c r="M402" t="s">
        <v>4</v>
      </c>
      <c r="N402">
        <v>3.0960079999999999</v>
      </c>
      <c r="O402">
        <v>2.4462999999999999E-2</v>
      </c>
      <c r="P402" t="s">
        <v>5</v>
      </c>
      <c r="Q402">
        <v>0</v>
      </c>
      <c r="R402">
        <v>0</v>
      </c>
      <c r="S402" t="s">
        <v>6</v>
      </c>
      <c r="T402">
        <v>1.018276</v>
      </c>
      <c r="U402">
        <v>7.0219999999999996E-3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1.2359999999999999E-3</v>
      </c>
      <c r="AG402">
        <v>0</v>
      </c>
      <c r="AH402" t="s">
        <v>11</v>
      </c>
      <c r="AI402">
        <v>0.99637299999999995</v>
      </c>
      <c r="AJ402">
        <v>3.0000000000000001E-6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671.283996</v>
      </c>
      <c r="I403">
        <v>818.21682099999998</v>
      </c>
      <c r="J403" t="s">
        <v>3</v>
      </c>
      <c r="K403">
        <v>640.58455000000004</v>
      </c>
      <c r="L403">
        <v>817.161427</v>
      </c>
      <c r="M403" t="s">
        <v>4</v>
      </c>
      <c r="N403">
        <v>6.1639099999999996</v>
      </c>
      <c r="O403">
        <v>4.1769000000000001E-2</v>
      </c>
      <c r="P403" t="s">
        <v>5</v>
      </c>
      <c r="Q403">
        <v>0</v>
      </c>
      <c r="R403">
        <v>0</v>
      </c>
      <c r="S403" t="s">
        <v>6</v>
      </c>
      <c r="T403">
        <v>2.0257320000000001</v>
      </c>
      <c r="U403">
        <v>1.5661000000000001E-2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1.232E-3</v>
      </c>
      <c r="AG403">
        <v>0</v>
      </c>
      <c r="AH403" t="s">
        <v>11</v>
      </c>
      <c r="AI403">
        <v>0.99690900000000005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1003.496142</v>
      </c>
      <c r="I404">
        <v>1588.2490680000001</v>
      </c>
      <c r="J404" t="s">
        <v>3</v>
      </c>
      <c r="K404">
        <v>957.53220199999998</v>
      </c>
      <c r="L404">
        <v>1587.5544609999999</v>
      </c>
      <c r="M404" t="s">
        <v>4</v>
      </c>
      <c r="N404">
        <v>9.2313460000000003</v>
      </c>
      <c r="O404">
        <v>5.6686E-2</v>
      </c>
      <c r="P404" t="s">
        <v>5</v>
      </c>
      <c r="Q404">
        <v>0</v>
      </c>
      <c r="R404">
        <v>0</v>
      </c>
      <c r="S404" t="s">
        <v>6</v>
      </c>
      <c r="T404">
        <v>3.0379619999999998</v>
      </c>
      <c r="U404">
        <v>1.6874E-2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1.2310000000000001E-3</v>
      </c>
      <c r="AG404">
        <v>0</v>
      </c>
      <c r="AH404" t="s">
        <v>11</v>
      </c>
      <c r="AI404">
        <v>0.99726700000000001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1338.2853399999999</v>
      </c>
      <c r="I405">
        <v>2688.3488419999999</v>
      </c>
      <c r="J405" t="s">
        <v>3</v>
      </c>
      <c r="K405">
        <v>1276.8206600000001</v>
      </c>
      <c r="L405">
        <v>2672.259501</v>
      </c>
      <c r="M405" t="s">
        <v>4</v>
      </c>
      <c r="N405">
        <v>12.311042</v>
      </c>
      <c r="O405">
        <v>6.8204000000000001E-2</v>
      </c>
      <c r="P405" t="s">
        <v>5</v>
      </c>
      <c r="Q405">
        <v>0</v>
      </c>
      <c r="R405">
        <v>0</v>
      </c>
      <c r="S405" t="s">
        <v>6</v>
      </c>
      <c r="T405">
        <v>4.0301939999999998</v>
      </c>
      <c r="U405">
        <v>1.7391E-2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0.99759699999999996</v>
      </c>
      <c r="AJ405">
        <v>3.0000000000000001E-6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1668.97234</v>
      </c>
      <c r="I406">
        <v>3866.3533210000001</v>
      </c>
      <c r="J406" t="s">
        <v>3</v>
      </c>
      <c r="K406">
        <v>1592.178236</v>
      </c>
      <c r="L406">
        <v>3843.2733579999999</v>
      </c>
      <c r="M406" t="s">
        <v>4</v>
      </c>
      <c r="N406">
        <v>15.398289999999999</v>
      </c>
      <c r="O406">
        <v>0.10738399999999999</v>
      </c>
      <c r="P406" t="s">
        <v>5</v>
      </c>
      <c r="Q406">
        <v>0</v>
      </c>
      <c r="R406">
        <v>0</v>
      </c>
      <c r="S406" t="s">
        <v>6</v>
      </c>
      <c r="T406">
        <v>5.0309179999999998</v>
      </c>
      <c r="U406">
        <v>2.0334999999999999E-2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0.99771399999999999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2001.733776</v>
      </c>
      <c r="I407">
        <v>5246.979112</v>
      </c>
      <c r="J407" t="s">
        <v>3</v>
      </c>
      <c r="K407">
        <v>1909.578158</v>
      </c>
      <c r="L407">
        <v>5221.8307180000002</v>
      </c>
      <c r="M407" t="s">
        <v>4</v>
      </c>
      <c r="N407">
        <v>18.538450000000001</v>
      </c>
      <c r="O407">
        <v>0.18942400000000001</v>
      </c>
      <c r="P407" t="s">
        <v>5</v>
      </c>
      <c r="Q407">
        <v>0</v>
      </c>
      <c r="R407">
        <v>0</v>
      </c>
      <c r="S407" t="s">
        <v>6</v>
      </c>
      <c r="T407">
        <v>6.0472380000000001</v>
      </c>
      <c r="U407">
        <v>2.5302000000000002E-2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0.99801700000000004</v>
      </c>
      <c r="AJ407">
        <v>3.0000000000000001E-6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2337.8960619999998</v>
      </c>
      <c r="I408">
        <v>7027.4826620000003</v>
      </c>
      <c r="J408" t="s">
        <v>3</v>
      </c>
      <c r="K408">
        <v>2230.3802260000002</v>
      </c>
      <c r="L408">
        <v>7003.4287329999997</v>
      </c>
      <c r="M408" t="s">
        <v>4</v>
      </c>
      <c r="N408">
        <v>21.608832</v>
      </c>
      <c r="O408">
        <v>0.207095</v>
      </c>
      <c r="P408" t="s">
        <v>5</v>
      </c>
      <c r="Q408">
        <v>0</v>
      </c>
      <c r="R408">
        <v>0</v>
      </c>
      <c r="S408" t="s">
        <v>6</v>
      </c>
      <c r="T408">
        <v>7.0527620000000004</v>
      </c>
      <c r="U408">
        <v>2.9992999999999999E-2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0.99812199999999995</v>
      </c>
      <c r="AJ408">
        <v>1.9999999999999999E-6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2669.4669640000002</v>
      </c>
      <c r="I409">
        <v>8584.7307180000007</v>
      </c>
      <c r="J409" t="s">
        <v>3</v>
      </c>
      <c r="K409">
        <v>2546.587094</v>
      </c>
      <c r="L409">
        <v>8551.6749739999996</v>
      </c>
      <c r="M409" t="s">
        <v>4</v>
      </c>
      <c r="N409">
        <v>24.707163999999999</v>
      </c>
      <c r="O409">
        <v>0.22997100000000001</v>
      </c>
      <c r="P409" t="s">
        <v>5</v>
      </c>
      <c r="Q409">
        <v>0</v>
      </c>
      <c r="R409">
        <v>0</v>
      </c>
      <c r="S409" t="s">
        <v>6</v>
      </c>
      <c r="T409">
        <v>8.0576720000000002</v>
      </c>
      <c r="U409">
        <v>3.3052999999999999E-2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0.99849299999999996</v>
      </c>
      <c r="AJ409">
        <v>1.9999999999999999E-6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3001.1634979999999</v>
      </c>
      <c r="I410">
        <v>10765.728026000001</v>
      </c>
      <c r="J410" t="s">
        <v>3</v>
      </c>
      <c r="K410">
        <v>2862.8812899999998</v>
      </c>
      <c r="L410">
        <v>10718.022951000001</v>
      </c>
      <c r="M410" t="s">
        <v>4</v>
      </c>
      <c r="N410">
        <v>27.805264000000001</v>
      </c>
      <c r="O410">
        <v>0.28229799999999999</v>
      </c>
      <c r="P410" t="s">
        <v>5</v>
      </c>
      <c r="Q410">
        <v>0</v>
      </c>
      <c r="R410">
        <v>0</v>
      </c>
      <c r="S410" t="s">
        <v>6</v>
      </c>
      <c r="T410">
        <v>9.0678479999999997</v>
      </c>
      <c r="U410">
        <v>5.0229000000000003E-2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0.99880100000000005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3332.3594659999999</v>
      </c>
      <c r="I411">
        <v>12213.596457</v>
      </c>
      <c r="J411" t="s">
        <v>3</v>
      </c>
      <c r="K411">
        <v>3178.7104800000002</v>
      </c>
      <c r="L411">
        <v>12165.227916</v>
      </c>
      <c r="M411" t="s">
        <v>4</v>
      </c>
      <c r="N411">
        <v>30.888546000000002</v>
      </c>
      <c r="O411">
        <v>0.30019899999999999</v>
      </c>
      <c r="P411" t="s">
        <v>5</v>
      </c>
      <c r="Q411">
        <v>0</v>
      </c>
      <c r="R411">
        <v>0</v>
      </c>
      <c r="S411" t="s">
        <v>6</v>
      </c>
      <c r="T411">
        <v>10.082196</v>
      </c>
      <c r="U411">
        <v>5.4214999999999999E-2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0.998942</v>
      </c>
      <c r="AJ411">
        <v>9.9999999999999995E-7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3667.236836</v>
      </c>
      <c r="I412">
        <v>14755.851139</v>
      </c>
      <c r="J412" t="s">
        <v>3</v>
      </c>
      <c r="K412">
        <v>3498.2273019999998</v>
      </c>
      <c r="L412">
        <v>14700.401072000001</v>
      </c>
      <c r="M412" t="s">
        <v>4</v>
      </c>
      <c r="N412">
        <v>33.978084000000003</v>
      </c>
      <c r="O412">
        <v>0.31791799999999998</v>
      </c>
      <c r="P412" t="s">
        <v>5</v>
      </c>
      <c r="Q412">
        <v>0</v>
      </c>
      <c r="R412">
        <v>0</v>
      </c>
      <c r="S412" t="s">
        <v>6</v>
      </c>
      <c r="T412">
        <v>11.108158</v>
      </c>
      <c r="U412">
        <v>0.110207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0.99897199999999997</v>
      </c>
      <c r="AJ412">
        <v>9.9999999999999995E-7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4003.21299</v>
      </c>
      <c r="I413">
        <v>16624.781339000001</v>
      </c>
      <c r="J413" t="s">
        <v>3</v>
      </c>
      <c r="K413">
        <v>3818.8234080000002</v>
      </c>
      <c r="L413">
        <v>16562.610999</v>
      </c>
      <c r="M413" t="s">
        <v>4</v>
      </c>
      <c r="N413">
        <v>37.082141999999997</v>
      </c>
      <c r="O413">
        <v>0.43552000000000002</v>
      </c>
      <c r="P413" t="s">
        <v>5</v>
      </c>
      <c r="Q413">
        <v>0</v>
      </c>
      <c r="R413">
        <v>0</v>
      </c>
      <c r="S413" t="s">
        <v>6</v>
      </c>
      <c r="T413">
        <v>12.131918000000001</v>
      </c>
      <c r="U413">
        <v>0.147866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0.999116</v>
      </c>
      <c r="AJ413">
        <v>9.9999999999999995E-7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4338.4633320000003</v>
      </c>
      <c r="I414">
        <v>18594.104910999999</v>
      </c>
      <c r="J414" t="s">
        <v>3</v>
      </c>
      <c r="K414">
        <v>4138.6738999999998</v>
      </c>
      <c r="L414">
        <v>18517.084143</v>
      </c>
      <c r="M414" t="s">
        <v>4</v>
      </c>
      <c r="N414">
        <v>40.177542000000003</v>
      </c>
      <c r="O414">
        <v>0.50439800000000001</v>
      </c>
      <c r="P414" t="s">
        <v>5</v>
      </c>
      <c r="Q414">
        <v>0</v>
      </c>
      <c r="R414">
        <v>0</v>
      </c>
      <c r="S414" t="s">
        <v>6</v>
      </c>
      <c r="T414">
        <v>13.141684</v>
      </c>
      <c r="U414">
        <v>0.15809200000000001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0.99918799999999997</v>
      </c>
      <c r="AJ414">
        <v>9.9999999999999995E-7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4670.7235000000001</v>
      </c>
      <c r="I415">
        <v>21032.865313999999</v>
      </c>
      <c r="J415" t="s">
        <v>3</v>
      </c>
      <c r="K415">
        <v>4455.5780619999996</v>
      </c>
      <c r="L415">
        <v>20954.636609000001</v>
      </c>
      <c r="M415" t="s">
        <v>4</v>
      </c>
      <c r="N415">
        <v>43.275171999999998</v>
      </c>
      <c r="O415">
        <v>0.62372899999999998</v>
      </c>
      <c r="P415" t="s">
        <v>5</v>
      </c>
      <c r="Q415">
        <v>0</v>
      </c>
      <c r="R415">
        <v>0</v>
      </c>
      <c r="S415" t="s">
        <v>6</v>
      </c>
      <c r="T415">
        <v>14.148436</v>
      </c>
      <c r="U415">
        <v>0.168021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0.999274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5006.711276</v>
      </c>
      <c r="I416">
        <v>24436.786927000001</v>
      </c>
      <c r="J416" t="s">
        <v>3</v>
      </c>
      <c r="K416">
        <v>4776.1288199999999</v>
      </c>
      <c r="L416">
        <v>24305.369707000002</v>
      </c>
      <c r="M416" t="s">
        <v>4</v>
      </c>
      <c r="N416">
        <v>46.372625999999997</v>
      </c>
      <c r="O416">
        <v>0.688523</v>
      </c>
      <c r="P416" t="s">
        <v>5</v>
      </c>
      <c r="Q416">
        <v>0</v>
      </c>
      <c r="R416">
        <v>0</v>
      </c>
      <c r="S416" t="s">
        <v>6</v>
      </c>
      <c r="T416">
        <v>15.156618</v>
      </c>
      <c r="U416">
        <v>0.17496900000000001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0.99927500000000002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5340.8501379999998</v>
      </c>
      <c r="I417">
        <v>27290.639072000002</v>
      </c>
      <c r="J417" t="s">
        <v>3</v>
      </c>
      <c r="K417">
        <v>5094.9638400000003</v>
      </c>
      <c r="L417">
        <v>27160.674421</v>
      </c>
      <c r="M417" t="s">
        <v>4</v>
      </c>
      <c r="N417">
        <v>49.431508000000001</v>
      </c>
      <c r="O417">
        <v>0.77278800000000003</v>
      </c>
      <c r="P417" t="s">
        <v>5</v>
      </c>
      <c r="Q417">
        <v>0</v>
      </c>
      <c r="R417">
        <v>0</v>
      </c>
      <c r="S417" t="s">
        <v>6</v>
      </c>
      <c r="T417">
        <v>16.170515999999999</v>
      </c>
      <c r="U417">
        <v>0.18412999999999999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0.99936899999999995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5671.5579159999998</v>
      </c>
      <c r="I418">
        <v>30204.002578</v>
      </c>
      <c r="J418" t="s">
        <v>3</v>
      </c>
      <c r="K418">
        <v>5410.3812340000004</v>
      </c>
      <c r="L418">
        <v>30063.790109000001</v>
      </c>
      <c r="M418" t="s">
        <v>4</v>
      </c>
      <c r="N418">
        <v>52.524582000000002</v>
      </c>
      <c r="O418">
        <v>0.80686999999999998</v>
      </c>
      <c r="P418" t="s">
        <v>5</v>
      </c>
      <c r="Q418">
        <v>0</v>
      </c>
      <c r="R418">
        <v>0</v>
      </c>
      <c r="S418" t="s">
        <v>6</v>
      </c>
      <c r="T418">
        <v>17.160996000000001</v>
      </c>
      <c r="U418">
        <v>0.18712100000000001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0.99938400000000005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6008.1142319999999</v>
      </c>
      <c r="I419">
        <v>34019.871825000002</v>
      </c>
      <c r="J419" t="s">
        <v>3</v>
      </c>
      <c r="K419">
        <v>5731.5587260000002</v>
      </c>
      <c r="L419">
        <v>33853.393554000002</v>
      </c>
      <c r="M419" t="s">
        <v>4</v>
      </c>
      <c r="N419">
        <v>55.618096000000001</v>
      </c>
      <c r="O419">
        <v>0.83392599999999995</v>
      </c>
      <c r="P419" t="s">
        <v>5</v>
      </c>
      <c r="Q419">
        <v>0</v>
      </c>
      <c r="R419">
        <v>0</v>
      </c>
      <c r="S419" t="s">
        <v>6</v>
      </c>
      <c r="T419">
        <v>18.170724</v>
      </c>
      <c r="U419">
        <v>0.19003500000000001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0.99938400000000005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6344.2241979999999</v>
      </c>
      <c r="I420">
        <v>37807.600128999999</v>
      </c>
      <c r="J420" t="s">
        <v>3</v>
      </c>
      <c r="K420">
        <v>6052.2779659999997</v>
      </c>
      <c r="L420">
        <v>37610.280489999997</v>
      </c>
      <c r="M420" t="s">
        <v>4</v>
      </c>
      <c r="N420">
        <v>58.705801999999998</v>
      </c>
      <c r="O420">
        <v>0.87224299999999999</v>
      </c>
      <c r="P420" t="s">
        <v>5</v>
      </c>
      <c r="Q420">
        <v>0</v>
      </c>
      <c r="R420">
        <v>0</v>
      </c>
      <c r="S420" t="s">
        <v>6</v>
      </c>
      <c r="T420">
        <v>19.197026000000001</v>
      </c>
      <c r="U420">
        <v>0.236569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0.99942600000000004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6678.7719360000001</v>
      </c>
      <c r="I421">
        <v>40747.963567999999</v>
      </c>
      <c r="J421" t="s">
        <v>3</v>
      </c>
      <c r="K421">
        <v>6371.5141080000003</v>
      </c>
      <c r="L421">
        <v>40522.749305999998</v>
      </c>
      <c r="M421" t="s">
        <v>4</v>
      </c>
      <c r="N421">
        <v>61.778236</v>
      </c>
      <c r="O421">
        <v>0.85819599999999996</v>
      </c>
      <c r="P421" t="s">
        <v>5</v>
      </c>
      <c r="Q421">
        <v>0</v>
      </c>
      <c r="R421">
        <v>0</v>
      </c>
      <c r="S421" t="s">
        <v>6</v>
      </c>
      <c r="T421">
        <v>20.190159999999999</v>
      </c>
      <c r="U421">
        <v>0.23446700000000001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0.99945099999999998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390.08333399999998</v>
      </c>
      <c r="I422">
        <v>79.051716999999996</v>
      </c>
      <c r="J422" t="s">
        <v>3</v>
      </c>
      <c r="K422">
        <v>369.47200600000002</v>
      </c>
      <c r="L422">
        <v>80.010159999999999</v>
      </c>
      <c r="M422" t="s">
        <v>4</v>
      </c>
      <c r="N422">
        <v>4.3168139999999999</v>
      </c>
      <c r="O422">
        <v>2.1506999999999998E-2</v>
      </c>
      <c r="P422" t="s">
        <v>5</v>
      </c>
      <c r="Q422">
        <v>6.0197620000000001</v>
      </c>
      <c r="R422">
        <v>1.252E-2</v>
      </c>
      <c r="S422" t="s">
        <v>6</v>
      </c>
      <c r="T422">
        <v>0.90959199999999996</v>
      </c>
      <c r="U422">
        <v>2.5700000000000001E-4</v>
      </c>
      <c r="V422" t="s">
        <v>7</v>
      </c>
      <c r="W422">
        <v>0.60043999999999997</v>
      </c>
      <c r="X422">
        <v>1.8599999999999999E-4</v>
      </c>
      <c r="Y422" t="s">
        <v>8</v>
      </c>
      <c r="Z422">
        <v>3.2358319999999998</v>
      </c>
      <c r="AA422">
        <v>1.0565E-2</v>
      </c>
      <c r="AB422" t="s">
        <v>9</v>
      </c>
      <c r="AC422">
        <v>358.11055800000003</v>
      </c>
      <c r="AD422">
        <v>79.935809000000006</v>
      </c>
      <c r="AE422" t="s">
        <v>10</v>
      </c>
      <c r="AF422">
        <v>1.2329999999999999E-3</v>
      </c>
      <c r="AG422">
        <v>0</v>
      </c>
      <c r="AH422" t="s">
        <v>11</v>
      </c>
      <c r="AI422">
        <v>0.99606600000000001</v>
      </c>
      <c r="AJ422">
        <v>3.0000000000000001E-6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777.740858</v>
      </c>
      <c r="I423">
        <v>347.48515700000002</v>
      </c>
      <c r="J423" t="s">
        <v>3</v>
      </c>
      <c r="K423">
        <v>736.56771400000002</v>
      </c>
      <c r="L423">
        <v>356.10899799999999</v>
      </c>
      <c r="M423" t="s">
        <v>4</v>
      </c>
      <c r="N423">
        <v>8.6821079999999995</v>
      </c>
      <c r="O423">
        <v>6.9315000000000002E-2</v>
      </c>
      <c r="P423" t="s">
        <v>5</v>
      </c>
      <c r="Q423">
        <v>12.014749999999999</v>
      </c>
      <c r="R423">
        <v>2.1344999999999999E-2</v>
      </c>
      <c r="S423" t="s">
        <v>6</v>
      </c>
      <c r="T423">
        <v>1.8186439999999999</v>
      </c>
      <c r="U423">
        <v>6.3199999999999997E-4</v>
      </c>
      <c r="V423" t="s">
        <v>7</v>
      </c>
      <c r="W423">
        <v>1.206974</v>
      </c>
      <c r="X423">
        <v>1.588E-3</v>
      </c>
      <c r="Y423" t="s">
        <v>8</v>
      </c>
      <c r="Z423">
        <v>6.4479480000000002</v>
      </c>
      <c r="AA423">
        <v>1.3741E-2</v>
      </c>
      <c r="AB423" t="s">
        <v>9</v>
      </c>
      <c r="AC423">
        <v>713.82350599999995</v>
      </c>
      <c r="AD423">
        <v>358.340172</v>
      </c>
      <c r="AE423" t="s">
        <v>10</v>
      </c>
      <c r="AF423">
        <v>1.2310000000000001E-3</v>
      </c>
      <c r="AG423">
        <v>0</v>
      </c>
      <c r="AH423" t="s">
        <v>11</v>
      </c>
      <c r="AI423">
        <v>0.99720799999999998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1166.9189779999999</v>
      </c>
      <c r="I424">
        <v>606.62128299999995</v>
      </c>
      <c r="J424" t="s">
        <v>3</v>
      </c>
      <c r="K424">
        <v>1105.2503059999999</v>
      </c>
      <c r="L424">
        <v>620.00677900000005</v>
      </c>
      <c r="M424" t="s">
        <v>4</v>
      </c>
      <c r="N424">
        <v>12.980812</v>
      </c>
      <c r="O424">
        <v>0.13125899999999999</v>
      </c>
      <c r="P424" t="s">
        <v>5</v>
      </c>
      <c r="Q424">
        <v>18.052907999999999</v>
      </c>
      <c r="R424">
        <v>6.4510999999999999E-2</v>
      </c>
      <c r="S424" t="s">
        <v>6</v>
      </c>
      <c r="T424">
        <v>2.7315839999999998</v>
      </c>
      <c r="U424">
        <v>1.338E-3</v>
      </c>
      <c r="V424" t="s">
        <v>7</v>
      </c>
      <c r="W424">
        <v>1.8090619999999999</v>
      </c>
      <c r="X424">
        <v>1.6869999999999999E-3</v>
      </c>
      <c r="Y424" t="s">
        <v>8</v>
      </c>
      <c r="Z424">
        <v>9.6927479999999999</v>
      </c>
      <c r="AA424">
        <v>4.0717000000000003E-2</v>
      </c>
      <c r="AB424" t="s">
        <v>9</v>
      </c>
      <c r="AC424">
        <v>1071.1398059999999</v>
      </c>
      <c r="AD424">
        <v>622.78236900000002</v>
      </c>
      <c r="AE424" t="s">
        <v>10</v>
      </c>
      <c r="AF424">
        <v>1.2310000000000001E-3</v>
      </c>
      <c r="AG424">
        <v>0</v>
      </c>
      <c r="AH424" t="s">
        <v>11</v>
      </c>
      <c r="AI424">
        <v>0.99773900000000004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1558.27872</v>
      </c>
      <c r="I425">
        <v>932.85912299999995</v>
      </c>
      <c r="J425" t="s">
        <v>3</v>
      </c>
      <c r="K425">
        <v>1476.2115940000001</v>
      </c>
      <c r="L425">
        <v>944.987391</v>
      </c>
      <c r="M425" t="s">
        <v>4</v>
      </c>
      <c r="N425">
        <v>17.281008</v>
      </c>
      <c r="O425">
        <v>0.26365899999999998</v>
      </c>
      <c r="P425" t="s">
        <v>5</v>
      </c>
      <c r="Q425">
        <v>24.063725999999999</v>
      </c>
      <c r="R425">
        <v>9.6835000000000004E-2</v>
      </c>
      <c r="S425" t="s">
        <v>6</v>
      </c>
      <c r="T425">
        <v>3.6453039999999999</v>
      </c>
      <c r="U425">
        <v>2.1919999999999999E-3</v>
      </c>
      <c r="V425" t="s">
        <v>7</v>
      </c>
      <c r="W425">
        <v>2.4154360000000001</v>
      </c>
      <c r="X425">
        <v>2.2499999999999998E-3</v>
      </c>
      <c r="Y425" t="s">
        <v>8</v>
      </c>
      <c r="Z425">
        <v>12.920006000000001</v>
      </c>
      <c r="AA425">
        <v>6.2130999999999999E-2</v>
      </c>
      <c r="AB425" t="s">
        <v>9</v>
      </c>
      <c r="AC425">
        <v>1430.7637319999999</v>
      </c>
      <c r="AD425">
        <v>947.83785499999999</v>
      </c>
      <c r="AE425" t="s">
        <v>10</v>
      </c>
      <c r="AF425">
        <v>1.2310000000000001E-3</v>
      </c>
      <c r="AG425">
        <v>0</v>
      </c>
      <c r="AH425" t="s">
        <v>11</v>
      </c>
      <c r="AI425">
        <v>0.99779899999999999</v>
      </c>
      <c r="AJ425">
        <v>3.0000000000000001E-6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1947.7462820000001</v>
      </c>
      <c r="I426">
        <v>1230.9104150000001</v>
      </c>
      <c r="J426" t="s">
        <v>3</v>
      </c>
      <c r="K426">
        <v>1845.1617060000001</v>
      </c>
      <c r="L426">
        <v>1254.784999</v>
      </c>
      <c r="M426" t="s">
        <v>4</v>
      </c>
      <c r="N426">
        <v>21.572734000000001</v>
      </c>
      <c r="O426">
        <v>0.438415</v>
      </c>
      <c r="P426" t="s">
        <v>5</v>
      </c>
      <c r="Q426">
        <v>30.093292000000002</v>
      </c>
      <c r="R426">
        <v>0.172509</v>
      </c>
      <c r="S426" t="s">
        <v>6</v>
      </c>
      <c r="T426">
        <v>4.5568520000000001</v>
      </c>
      <c r="U426">
        <v>4.274E-3</v>
      </c>
      <c r="V426" t="s">
        <v>7</v>
      </c>
      <c r="W426">
        <v>3.0241980000000002</v>
      </c>
      <c r="X426">
        <v>3.405E-3</v>
      </c>
      <c r="Y426" t="s">
        <v>8</v>
      </c>
      <c r="Z426">
        <v>16.158405999999999</v>
      </c>
      <c r="AA426">
        <v>0.11062900000000001</v>
      </c>
      <c r="AB426" t="s">
        <v>9</v>
      </c>
      <c r="AC426">
        <v>1788.3601900000001</v>
      </c>
      <c r="AD426">
        <v>1261.725944</v>
      </c>
      <c r="AE426" t="s">
        <v>10</v>
      </c>
      <c r="AF426">
        <v>1.23E-3</v>
      </c>
      <c r="AG426">
        <v>0</v>
      </c>
      <c r="AH426" t="s">
        <v>11</v>
      </c>
      <c r="AI426">
        <v>0.99830399999999997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2338.991352</v>
      </c>
      <c r="I427">
        <v>1675.9686810000001</v>
      </c>
      <c r="J427" t="s">
        <v>3</v>
      </c>
      <c r="K427">
        <v>2215.75918</v>
      </c>
      <c r="L427">
        <v>1711.8809940000001</v>
      </c>
      <c r="M427" t="s">
        <v>4</v>
      </c>
      <c r="N427">
        <v>25.893688000000001</v>
      </c>
      <c r="O427">
        <v>0.72167400000000004</v>
      </c>
      <c r="P427" t="s">
        <v>5</v>
      </c>
      <c r="Q427">
        <v>36.133865999999998</v>
      </c>
      <c r="R427">
        <v>0.29448200000000002</v>
      </c>
      <c r="S427" t="s">
        <v>6</v>
      </c>
      <c r="T427">
        <v>5.47072</v>
      </c>
      <c r="U427">
        <v>8.0490000000000006E-3</v>
      </c>
      <c r="V427" t="s">
        <v>7</v>
      </c>
      <c r="W427">
        <v>3.6284619999999999</v>
      </c>
      <c r="X427">
        <v>3.5330000000000001E-3</v>
      </c>
      <c r="Y427" t="s">
        <v>8</v>
      </c>
      <c r="Z427">
        <v>19.400842000000001</v>
      </c>
      <c r="AA427">
        <v>0.166186</v>
      </c>
      <c r="AB427" t="s">
        <v>9</v>
      </c>
      <c r="AC427">
        <v>2147.5613020000001</v>
      </c>
      <c r="AD427">
        <v>1722.196993</v>
      </c>
      <c r="AE427" t="s">
        <v>10</v>
      </c>
      <c r="AF427">
        <v>1.23E-3</v>
      </c>
      <c r="AG427">
        <v>0</v>
      </c>
      <c r="AH427" t="s">
        <v>11</v>
      </c>
      <c r="AI427">
        <v>0.99856299999999998</v>
      </c>
      <c r="AJ427">
        <v>1.9999999999999999E-6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2727.1622000000002</v>
      </c>
      <c r="I428">
        <v>2370.114329</v>
      </c>
      <c r="J428" t="s">
        <v>3</v>
      </c>
      <c r="K428">
        <v>2583.397344</v>
      </c>
      <c r="L428">
        <v>2415.677604</v>
      </c>
      <c r="M428" t="s">
        <v>4</v>
      </c>
      <c r="N428">
        <v>30.219190000000001</v>
      </c>
      <c r="O428">
        <v>0.94115700000000002</v>
      </c>
      <c r="P428" t="s">
        <v>5</v>
      </c>
      <c r="Q428">
        <v>42.129961999999999</v>
      </c>
      <c r="R428">
        <v>0.34373999999999999</v>
      </c>
      <c r="S428" t="s">
        <v>6</v>
      </c>
      <c r="T428">
        <v>6.377294</v>
      </c>
      <c r="U428">
        <v>9.3900000000000008E-3</v>
      </c>
      <c r="V428" t="s">
        <v>7</v>
      </c>
      <c r="W428">
        <v>4.2308339999999998</v>
      </c>
      <c r="X428">
        <v>3.6879999999999999E-3</v>
      </c>
      <c r="Y428" t="s">
        <v>8</v>
      </c>
      <c r="Z428">
        <v>22.618392</v>
      </c>
      <c r="AA428">
        <v>0.19506799999999999</v>
      </c>
      <c r="AB428" t="s">
        <v>9</v>
      </c>
      <c r="AC428">
        <v>2503.8517459999998</v>
      </c>
      <c r="AD428">
        <v>2430.4980580000001</v>
      </c>
      <c r="AE428" t="s">
        <v>10</v>
      </c>
      <c r="AF428">
        <v>1.23E-3</v>
      </c>
      <c r="AG428">
        <v>0</v>
      </c>
      <c r="AH428" t="s">
        <v>11</v>
      </c>
      <c r="AI428">
        <v>0.99876399999999999</v>
      </c>
      <c r="AJ428">
        <v>9.9999999999999995E-7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3114.7008839999999</v>
      </c>
      <c r="I429">
        <v>3095.9690599999999</v>
      </c>
      <c r="J429" t="s">
        <v>3</v>
      </c>
      <c r="K429">
        <v>2950.1664580000001</v>
      </c>
      <c r="L429">
        <v>3174.9759199999999</v>
      </c>
      <c r="M429" t="s">
        <v>4</v>
      </c>
      <c r="N429">
        <v>34.57846</v>
      </c>
      <c r="O429">
        <v>1.103877</v>
      </c>
      <c r="P429" t="s">
        <v>5</v>
      </c>
      <c r="Q429">
        <v>48.152113999999997</v>
      </c>
      <c r="R429">
        <v>0.38281399999999999</v>
      </c>
      <c r="S429" t="s">
        <v>6</v>
      </c>
      <c r="T429">
        <v>7.2920559999999996</v>
      </c>
      <c r="U429">
        <v>1.1193E-2</v>
      </c>
      <c r="V429" t="s">
        <v>7</v>
      </c>
      <c r="W429">
        <v>4.8347720000000001</v>
      </c>
      <c r="X429">
        <v>3.8570000000000002E-3</v>
      </c>
      <c r="Y429" t="s">
        <v>8</v>
      </c>
      <c r="Z429">
        <v>25.854935999999999</v>
      </c>
      <c r="AA429">
        <v>0.21185599999999999</v>
      </c>
      <c r="AB429" t="s">
        <v>9</v>
      </c>
      <c r="AC429">
        <v>2859.2116380000002</v>
      </c>
      <c r="AD429">
        <v>3193.3213620000001</v>
      </c>
      <c r="AE429" t="s">
        <v>10</v>
      </c>
      <c r="AF429">
        <v>1.23E-3</v>
      </c>
      <c r="AG429">
        <v>0</v>
      </c>
      <c r="AH429" t="s">
        <v>11</v>
      </c>
      <c r="AI429">
        <v>0.99886699999999995</v>
      </c>
      <c r="AJ429">
        <v>9.9999999999999995E-7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3502.7962360000001</v>
      </c>
      <c r="I430">
        <v>3651.7412469999999</v>
      </c>
      <c r="J430" t="s">
        <v>3</v>
      </c>
      <c r="K430">
        <v>3317.56648</v>
      </c>
      <c r="L430">
        <v>3732.48495</v>
      </c>
      <c r="M430" t="s">
        <v>4</v>
      </c>
      <c r="N430">
        <v>38.943088000000003</v>
      </c>
      <c r="O430">
        <v>1.265145</v>
      </c>
      <c r="P430" t="s">
        <v>5</v>
      </c>
      <c r="Q430">
        <v>54.177444000000001</v>
      </c>
      <c r="R430">
        <v>0.44048199999999998</v>
      </c>
      <c r="S430" t="s">
        <v>6</v>
      </c>
      <c r="T430">
        <v>8.2056539999999991</v>
      </c>
      <c r="U430">
        <v>1.3592E-2</v>
      </c>
      <c r="V430" t="s">
        <v>7</v>
      </c>
      <c r="W430">
        <v>5.4405260000000002</v>
      </c>
      <c r="X430">
        <v>4.0629999999999998E-3</v>
      </c>
      <c r="Y430" t="s">
        <v>8</v>
      </c>
      <c r="Z430">
        <v>29.096710000000002</v>
      </c>
      <c r="AA430">
        <v>0.24828600000000001</v>
      </c>
      <c r="AB430" t="s">
        <v>9</v>
      </c>
      <c r="AC430">
        <v>3215.1908699999999</v>
      </c>
      <c r="AD430">
        <v>3746.1236990000002</v>
      </c>
      <c r="AE430" t="s">
        <v>10</v>
      </c>
      <c r="AF430">
        <v>1.23E-3</v>
      </c>
      <c r="AG430">
        <v>0</v>
      </c>
      <c r="AH430" t="s">
        <v>11</v>
      </c>
      <c r="AI430">
        <v>0.99907800000000002</v>
      </c>
      <c r="AJ430">
        <v>9.9999999999999995E-7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3887.4894800000002</v>
      </c>
      <c r="I431">
        <v>5403.5821960000003</v>
      </c>
      <c r="J431" t="s">
        <v>3</v>
      </c>
      <c r="K431">
        <v>3681.6664700000001</v>
      </c>
      <c r="L431">
        <v>5575.9363270000003</v>
      </c>
      <c r="M431" t="s">
        <v>4</v>
      </c>
      <c r="N431">
        <v>43.249158000000001</v>
      </c>
      <c r="O431">
        <v>1.395977</v>
      </c>
      <c r="P431" t="s">
        <v>5</v>
      </c>
      <c r="Q431">
        <v>60.209131999999997</v>
      </c>
      <c r="R431">
        <v>0.51456500000000005</v>
      </c>
      <c r="S431" t="s">
        <v>6</v>
      </c>
      <c r="T431">
        <v>9.1212020000000003</v>
      </c>
      <c r="U431">
        <v>1.6119999999999999E-2</v>
      </c>
      <c r="V431" t="s">
        <v>7</v>
      </c>
      <c r="W431">
        <v>6.0480619999999998</v>
      </c>
      <c r="X431">
        <v>4.7010000000000003E-3</v>
      </c>
      <c r="Y431" t="s">
        <v>8</v>
      </c>
      <c r="Z431">
        <v>32.334498000000004</v>
      </c>
      <c r="AA431">
        <v>0.28883399999999998</v>
      </c>
      <c r="AB431" t="s">
        <v>9</v>
      </c>
      <c r="AC431">
        <v>3567.9216299999998</v>
      </c>
      <c r="AD431">
        <v>5605.1759350000002</v>
      </c>
      <c r="AE431" t="s">
        <v>10</v>
      </c>
      <c r="AF431">
        <v>1.23E-3</v>
      </c>
      <c r="AG431">
        <v>0</v>
      </c>
      <c r="AH431" t="s">
        <v>11</v>
      </c>
      <c r="AI431">
        <v>0.99908300000000005</v>
      </c>
      <c r="AJ431">
        <v>9.9999999999999995E-7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4273.9377139999997</v>
      </c>
      <c r="I432">
        <v>6548.6830229999996</v>
      </c>
      <c r="J432" t="s">
        <v>3</v>
      </c>
      <c r="K432">
        <v>4047.5726020000002</v>
      </c>
      <c r="L432">
        <v>6792.65067</v>
      </c>
      <c r="M432" t="s">
        <v>4</v>
      </c>
      <c r="N432">
        <v>47.553215999999999</v>
      </c>
      <c r="O432">
        <v>1.5493889999999999</v>
      </c>
      <c r="P432" t="s">
        <v>5</v>
      </c>
      <c r="Q432">
        <v>66.232026000000005</v>
      </c>
      <c r="R432">
        <v>0.56033100000000002</v>
      </c>
      <c r="S432" t="s">
        <v>6</v>
      </c>
      <c r="T432">
        <v>10.030986</v>
      </c>
      <c r="U432">
        <v>1.7565000000000001E-2</v>
      </c>
      <c r="V432" t="s">
        <v>7</v>
      </c>
      <c r="W432">
        <v>6.6563460000000001</v>
      </c>
      <c r="X432">
        <v>5.5319999999999996E-3</v>
      </c>
      <c r="Y432" t="s">
        <v>8</v>
      </c>
      <c r="Z432">
        <v>35.569194000000003</v>
      </c>
      <c r="AA432">
        <v>0.30805100000000002</v>
      </c>
      <c r="AB432" t="s">
        <v>9</v>
      </c>
      <c r="AC432">
        <v>3922.4706580000002</v>
      </c>
      <c r="AD432">
        <v>6835.3485710000004</v>
      </c>
      <c r="AE432" t="s">
        <v>10</v>
      </c>
      <c r="AF432">
        <v>1.23E-3</v>
      </c>
      <c r="AG432">
        <v>0</v>
      </c>
      <c r="AH432" t="s">
        <v>11</v>
      </c>
      <c r="AI432">
        <v>0.99916400000000005</v>
      </c>
      <c r="AJ432">
        <v>9.9999999999999995E-7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4662.4822439999998</v>
      </c>
      <c r="I433">
        <v>7864.8586530000002</v>
      </c>
      <c r="J433" t="s">
        <v>3</v>
      </c>
      <c r="K433">
        <v>4415.8514299999997</v>
      </c>
      <c r="L433">
        <v>8188.1358449999998</v>
      </c>
      <c r="M433" t="s">
        <v>4</v>
      </c>
      <c r="N433">
        <v>51.851568</v>
      </c>
      <c r="O433">
        <v>1.603718</v>
      </c>
      <c r="P433" t="s">
        <v>5</v>
      </c>
      <c r="Q433">
        <v>72.222211999999999</v>
      </c>
      <c r="R433">
        <v>0.572349</v>
      </c>
      <c r="S433" t="s">
        <v>6</v>
      </c>
      <c r="T433">
        <v>10.93919</v>
      </c>
      <c r="U433">
        <v>1.8956000000000001E-2</v>
      </c>
      <c r="V433" t="s">
        <v>7</v>
      </c>
      <c r="W433">
        <v>7.2668540000000004</v>
      </c>
      <c r="X433">
        <v>7.3020000000000003E-3</v>
      </c>
      <c r="Y433" t="s">
        <v>8</v>
      </c>
      <c r="Z433">
        <v>38.775388</v>
      </c>
      <c r="AA433">
        <v>0.312666</v>
      </c>
      <c r="AB433" t="s">
        <v>9</v>
      </c>
      <c r="AC433">
        <v>4279.4402440000003</v>
      </c>
      <c r="AD433">
        <v>8242.7171440000002</v>
      </c>
      <c r="AE433" t="s">
        <v>10</v>
      </c>
      <c r="AF433">
        <v>1.23E-3</v>
      </c>
      <c r="AG433">
        <v>0</v>
      </c>
      <c r="AH433" t="s">
        <v>11</v>
      </c>
      <c r="AI433">
        <v>0.999224</v>
      </c>
      <c r="AJ433">
        <v>9.9999999999999995E-7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5052.7463660000003</v>
      </c>
      <c r="I434">
        <v>8698.9798719999999</v>
      </c>
      <c r="J434" t="s">
        <v>3</v>
      </c>
      <c r="K434">
        <v>4785.635072</v>
      </c>
      <c r="L434">
        <v>9065.1451099999995</v>
      </c>
      <c r="M434" t="s">
        <v>4</v>
      </c>
      <c r="N434">
        <v>56.169682000000002</v>
      </c>
      <c r="O434">
        <v>1.72763</v>
      </c>
      <c r="P434" t="s">
        <v>5</v>
      </c>
      <c r="Q434">
        <v>78.268305999999995</v>
      </c>
      <c r="R434">
        <v>0.67288099999999995</v>
      </c>
      <c r="S434" t="s">
        <v>6</v>
      </c>
      <c r="T434">
        <v>11.854240000000001</v>
      </c>
      <c r="U434">
        <v>2.0742E-2</v>
      </c>
      <c r="V434" t="s">
        <v>7</v>
      </c>
      <c r="W434">
        <v>7.8926860000000003</v>
      </c>
      <c r="X434">
        <v>2.2679000000000001E-2</v>
      </c>
      <c r="Y434" t="s">
        <v>8</v>
      </c>
      <c r="Z434">
        <v>42.007539999999999</v>
      </c>
      <c r="AA434">
        <v>0.33460000000000001</v>
      </c>
      <c r="AB434" t="s">
        <v>9</v>
      </c>
      <c r="AC434">
        <v>4637.8315839999996</v>
      </c>
      <c r="AD434">
        <v>9131.9627700000001</v>
      </c>
      <c r="AE434" t="s">
        <v>10</v>
      </c>
      <c r="AF434">
        <v>1.23E-3</v>
      </c>
      <c r="AG434">
        <v>0</v>
      </c>
      <c r="AH434" t="s">
        <v>11</v>
      </c>
      <c r="AI434">
        <v>0.99929900000000005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5442.809964</v>
      </c>
      <c r="I435">
        <v>10033.77744</v>
      </c>
      <c r="J435" t="s">
        <v>3</v>
      </c>
      <c r="K435">
        <v>5155.2793119999997</v>
      </c>
      <c r="L435">
        <v>10530.352500000001</v>
      </c>
      <c r="M435" t="s">
        <v>4</v>
      </c>
      <c r="N435">
        <v>60.485422</v>
      </c>
      <c r="O435">
        <v>1.918498</v>
      </c>
      <c r="P435" t="s">
        <v>5</v>
      </c>
      <c r="Q435">
        <v>84.310017999999999</v>
      </c>
      <c r="R435">
        <v>0.77604499999999998</v>
      </c>
      <c r="S435" t="s">
        <v>6</v>
      </c>
      <c r="T435">
        <v>12.764172</v>
      </c>
      <c r="U435">
        <v>2.3380000000000001E-2</v>
      </c>
      <c r="V435" t="s">
        <v>7</v>
      </c>
      <c r="W435">
        <v>8.5053680000000007</v>
      </c>
      <c r="X435">
        <v>2.7442000000000001E-2</v>
      </c>
      <c r="Y435" t="s">
        <v>8</v>
      </c>
      <c r="Z435">
        <v>45.253307999999997</v>
      </c>
      <c r="AA435">
        <v>0.38611400000000001</v>
      </c>
      <c r="AB435" t="s">
        <v>9</v>
      </c>
      <c r="AC435">
        <v>4996.0935300000001</v>
      </c>
      <c r="AD435">
        <v>10634.298803</v>
      </c>
      <c r="AE435" t="s">
        <v>10</v>
      </c>
      <c r="AF435">
        <v>1.23E-3</v>
      </c>
      <c r="AG435">
        <v>0</v>
      </c>
      <c r="AH435" t="s">
        <v>11</v>
      </c>
      <c r="AI435">
        <v>0.99934699999999999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5833.194598</v>
      </c>
      <c r="I436">
        <v>10835.152706999999</v>
      </c>
      <c r="J436" t="s">
        <v>3</v>
      </c>
      <c r="K436">
        <v>5524.9858979999999</v>
      </c>
      <c r="L436">
        <v>11450.049614</v>
      </c>
      <c r="M436" t="s">
        <v>4</v>
      </c>
      <c r="N436">
        <v>64.826571999999999</v>
      </c>
      <c r="O436">
        <v>2.2646500000000001</v>
      </c>
      <c r="P436" t="s">
        <v>5</v>
      </c>
      <c r="Q436">
        <v>90.352500000000006</v>
      </c>
      <c r="R436">
        <v>0.85860599999999998</v>
      </c>
      <c r="S436" t="s">
        <v>6</v>
      </c>
      <c r="T436">
        <v>13.678050000000001</v>
      </c>
      <c r="U436">
        <v>2.6314000000000001E-2</v>
      </c>
      <c r="V436" t="s">
        <v>7</v>
      </c>
      <c r="W436">
        <v>9.1138700000000004</v>
      </c>
      <c r="X436">
        <v>2.9038999999999999E-2</v>
      </c>
      <c r="Y436" t="s">
        <v>8</v>
      </c>
      <c r="Z436">
        <v>48.495061999999997</v>
      </c>
      <c r="AA436">
        <v>0.42135299999999998</v>
      </c>
      <c r="AB436" t="s">
        <v>9</v>
      </c>
      <c r="AC436">
        <v>5354.3869080000004</v>
      </c>
      <c r="AD436">
        <v>11591.598375</v>
      </c>
      <c r="AE436" t="s">
        <v>10</v>
      </c>
      <c r="AF436">
        <v>1.23E-3</v>
      </c>
      <c r="AG436">
        <v>0</v>
      </c>
      <c r="AH436" t="s">
        <v>11</v>
      </c>
      <c r="AI436">
        <v>0.99935399999999996</v>
      </c>
      <c r="AJ436">
        <v>9.9999999999999995E-7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6223.5442059999996</v>
      </c>
      <c r="I437">
        <v>11933.090816</v>
      </c>
      <c r="J437" t="s">
        <v>3</v>
      </c>
      <c r="K437">
        <v>5894.5602740000004</v>
      </c>
      <c r="L437">
        <v>12695.385313999999</v>
      </c>
      <c r="M437" t="s">
        <v>4</v>
      </c>
      <c r="N437">
        <v>69.232417999999996</v>
      </c>
      <c r="O437">
        <v>2.9560659999999999</v>
      </c>
      <c r="P437" t="s">
        <v>5</v>
      </c>
      <c r="Q437">
        <v>96.407420000000002</v>
      </c>
      <c r="R437">
        <v>0.96456200000000003</v>
      </c>
      <c r="S437" t="s">
        <v>6</v>
      </c>
      <c r="T437">
        <v>14.593348000000001</v>
      </c>
      <c r="U437">
        <v>3.1032000000000001E-2</v>
      </c>
      <c r="V437" t="s">
        <v>7</v>
      </c>
      <c r="W437">
        <v>9.7239699999999996</v>
      </c>
      <c r="X437">
        <v>3.0852000000000001E-2</v>
      </c>
      <c r="Y437" t="s">
        <v>8</v>
      </c>
      <c r="Z437">
        <v>51.757204000000002</v>
      </c>
      <c r="AA437">
        <v>0.47543800000000003</v>
      </c>
      <c r="AB437" t="s">
        <v>9</v>
      </c>
      <c r="AC437">
        <v>5712.4716319999998</v>
      </c>
      <c r="AD437">
        <v>12889.277276000001</v>
      </c>
      <c r="AE437" t="s">
        <v>10</v>
      </c>
      <c r="AF437">
        <v>1.23E-3</v>
      </c>
      <c r="AG437">
        <v>0</v>
      </c>
      <c r="AH437" t="s">
        <v>11</v>
      </c>
      <c r="AI437">
        <v>0.99936100000000005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6614.2041980000004</v>
      </c>
      <c r="I438">
        <v>13035.551745999999</v>
      </c>
      <c r="J438" t="s">
        <v>3</v>
      </c>
      <c r="K438">
        <v>6264.7892140000004</v>
      </c>
      <c r="L438">
        <v>13829.076693999999</v>
      </c>
      <c r="M438" t="s">
        <v>4</v>
      </c>
      <c r="N438">
        <v>73.536779999999993</v>
      </c>
      <c r="O438">
        <v>3.1229529999999999</v>
      </c>
      <c r="P438" t="s">
        <v>5</v>
      </c>
      <c r="Q438">
        <v>102.411958</v>
      </c>
      <c r="R438">
        <v>0.995035</v>
      </c>
      <c r="S438" t="s">
        <v>6</v>
      </c>
      <c r="T438">
        <v>15.502068</v>
      </c>
      <c r="U438">
        <v>3.2078000000000002E-2</v>
      </c>
      <c r="V438" t="s">
        <v>7</v>
      </c>
      <c r="W438">
        <v>10.333894000000001</v>
      </c>
      <c r="X438">
        <v>3.3252999999999998E-2</v>
      </c>
      <c r="Y438" t="s">
        <v>8</v>
      </c>
      <c r="Z438">
        <v>54.982998000000002</v>
      </c>
      <c r="AA438">
        <v>0.478995</v>
      </c>
      <c r="AB438" t="s">
        <v>9</v>
      </c>
      <c r="AC438">
        <v>6071.3632719999996</v>
      </c>
      <c r="AD438">
        <v>14028.208193</v>
      </c>
      <c r="AE438" t="s">
        <v>10</v>
      </c>
      <c r="AF438">
        <v>1.23E-3</v>
      </c>
      <c r="AG438">
        <v>0</v>
      </c>
      <c r="AH438" t="s">
        <v>11</v>
      </c>
      <c r="AI438">
        <v>0.99936400000000003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7005.0793180000001</v>
      </c>
      <c r="I439">
        <v>14520.538989999999</v>
      </c>
      <c r="J439" t="s">
        <v>3</v>
      </c>
      <c r="K439">
        <v>6635.0204379999996</v>
      </c>
      <c r="L439">
        <v>15351.218296999999</v>
      </c>
      <c r="M439" t="s">
        <v>4</v>
      </c>
      <c r="N439">
        <v>77.878169999999997</v>
      </c>
      <c r="O439">
        <v>3.3486980000000002</v>
      </c>
      <c r="P439" t="s">
        <v>5</v>
      </c>
      <c r="Q439">
        <v>108.421396</v>
      </c>
      <c r="R439">
        <v>1.0101290000000001</v>
      </c>
      <c r="S439" t="s">
        <v>6</v>
      </c>
      <c r="T439">
        <v>16.413128</v>
      </c>
      <c r="U439">
        <v>3.3543000000000003E-2</v>
      </c>
      <c r="V439" t="s">
        <v>7</v>
      </c>
      <c r="W439">
        <v>10.940052</v>
      </c>
      <c r="X439">
        <v>3.2912999999999998E-2</v>
      </c>
      <c r="Y439" t="s">
        <v>8</v>
      </c>
      <c r="Z439">
        <v>58.208734</v>
      </c>
      <c r="AA439">
        <v>0.47600999999999999</v>
      </c>
      <c r="AB439" t="s">
        <v>9</v>
      </c>
      <c r="AC439">
        <v>6430.21551</v>
      </c>
      <c r="AD439">
        <v>15557.799176</v>
      </c>
      <c r="AE439" t="s">
        <v>10</v>
      </c>
      <c r="AF439">
        <v>1.23E-3</v>
      </c>
      <c r="AG439">
        <v>0</v>
      </c>
      <c r="AH439" t="s">
        <v>11</v>
      </c>
      <c r="AI439">
        <v>0.999413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7393.1106200000004</v>
      </c>
      <c r="I440">
        <v>16618.640542000001</v>
      </c>
      <c r="J440" t="s">
        <v>3</v>
      </c>
      <c r="K440">
        <v>7002.5435699999998</v>
      </c>
      <c r="L440">
        <v>17505.124374999999</v>
      </c>
      <c r="M440" t="s">
        <v>4</v>
      </c>
      <c r="N440">
        <v>82.200187999999997</v>
      </c>
      <c r="O440">
        <v>3.6390980000000002</v>
      </c>
      <c r="P440" t="s">
        <v>5</v>
      </c>
      <c r="Q440">
        <v>114.443438</v>
      </c>
      <c r="R440">
        <v>1.046038</v>
      </c>
      <c r="S440" t="s">
        <v>6</v>
      </c>
      <c r="T440">
        <v>17.32666</v>
      </c>
      <c r="U440">
        <v>3.6283999999999997E-2</v>
      </c>
      <c r="V440" t="s">
        <v>7</v>
      </c>
      <c r="W440">
        <v>11.547288</v>
      </c>
      <c r="X440">
        <v>3.2881000000000001E-2</v>
      </c>
      <c r="Y440" t="s">
        <v>8</v>
      </c>
      <c r="Z440">
        <v>61.445028000000001</v>
      </c>
      <c r="AA440">
        <v>0.496367</v>
      </c>
      <c r="AB440" t="s">
        <v>9</v>
      </c>
      <c r="AC440">
        <v>6786.373106</v>
      </c>
      <c r="AD440">
        <v>17726.865061</v>
      </c>
      <c r="AE440" t="s">
        <v>10</v>
      </c>
      <c r="AF440">
        <v>1.23E-3</v>
      </c>
      <c r="AG440">
        <v>0</v>
      </c>
      <c r="AH440" t="s">
        <v>11</v>
      </c>
      <c r="AI440">
        <v>0.99945300000000004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7780.6599800000004</v>
      </c>
      <c r="I441">
        <v>17755.820522000002</v>
      </c>
      <c r="J441" t="s">
        <v>3</v>
      </c>
      <c r="K441">
        <v>7369.415712</v>
      </c>
      <c r="L441">
        <v>18644.334718999999</v>
      </c>
      <c r="M441" t="s">
        <v>4</v>
      </c>
      <c r="N441">
        <v>86.558210000000003</v>
      </c>
      <c r="O441">
        <v>3.859556</v>
      </c>
      <c r="P441" t="s">
        <v>5</v>
      </c>
      <c r="Q441">
        <v>120.46574200000001</v>
      </c>
      <c r="R441">
        <v>1.0894239999999999</v>
      </c>
      <c r="S441" t="s">
        <v>6</v>
      </c>
      <c r="T441">
        <v>18.236485999999999</v>
      </c>
      <c r="U441">
        <v>3.7484000000000003E-2</v>
      </c>
      <c r="V441" t="s">
        <v>7</v>
      </c>
      <c r="W441">
        <v>12.156188</v>
      </c>
      <c r="X441">
        <v>3.2764000000000001E-2</v>
      </c>
      <c r="Y441" t="s">
        <v>8</v>
      </c>
      <c r="Z441">
        <v>64.690280000000001</v>
      </c>
      <c r="AA441">
        <v>0.521756</v>
      </c>
      <c r="AB441" t="s">
        <v>9</v>
      </c>
      <c r="AC441">
        <v>7141.8398159999997</v>
      </c>
      <c r="AD441">
        <v>18865.446422000001</v>
      </c>
      <c r="AE441" t="s">
        <v>10</v>
      </c>
      <c r="AF441">
        <v>1.23E-3</v>
      </c>
      <c r="AG441">
        <v>0</v>
      </c>
      <c r="AH441" t="s">
        <v>11</v>
      </c>
      <c r="AI441">
        <v>0.99947799999999998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200.30802399999999</v>
      </c>
      <c r="I462">
        <v>10.560292</v>
      </c>
      <c r="J462" t="s">
        <v>3</v>
      </c>
      <c r="K462">
        <v>181.47500400000001</v>
      </c>
      <c r="L462">
        <v>6.2964079999999996</v>
      </c>
      <c r="M462" t="s">
        <v>4</v>
      </c>
      <c r="N462">
        <v>3.8307319999999998</v>
      </c>
      <c r="O462">
        <v>8.8345000000000007E-2</v>
      </c>
      <c r="P462" t="s">
        <v>5</v>
      </c>
      <c r="Q462">
        <v>0</v>
      </c>
      <c r="R462">
        <v>0</v>
      </c>
      <c r="S462" t="s">
        <v>6</v>
      </c>
      <c r="T462">
        <v>0.89951999999999999</v>
      </c>
      <c r="U462">
        <v>4.3399999999999998E-4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1.237E-3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0.99690100000000004</v>
      </c>
      <c r="AJ462">
        <v>3.9999999999999998E-6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400.24200999999999</v>
      </c>
      <c r="I463">
        <v>36.881202999999999</v>
      </c>
      <c r="J463" t="s">
        <v>3</v>
      </c>
      <c r="K463">
        <v>362.86536599999999</v>
      </c>
      <c r="L463">
        <v>20.467756000000001</v>
      </c>
      <c r="M463" t="s">
        <v>4</v>
      </c>
      <c r="N463">
        <v>7.6507620000000003</v>
      </c>
      <c r="O463">
        <v>0.28864099999999998</v>
      </c>
      <c r="P463" t="s">
        <v>5</v>
      </c>
      <c r="Q463">
        <v>0</v>
      </c>
      <c r="R463">
        <v>0</v>
      </c>
      <c r="S463" t="s">
        <v>6</v>
      </c>
      <c r="T463">
        <v>1.799912</v>
      </c>
      <c r="U463">
        <v>1.89E-3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1.2310000000000001E-3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0.99760599999999999</v>
      </c>
      <c r="AJ463">
        <v>3.0000000000000001E-6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599.72165600000005</v>
      </c>
      <c r="I464">
        <v>68.348035999999993</v>
      </c>
      <c r="J464" t="s">
        <v>3</v>
      </c>
      <c r="K464">
        <v>543.90678800000001</v>
      </c>
      <c r="L464">
        <v>37.016207000000001</v>
      </c>
      <c r="M464" t="s">
        <v>4</v>
      </c>
      <c r="N464">
        <v>11.463725999999999</v>
      </c>
      <c r="O464">
        <v>0.51635900000000001</v>
      </c>
      <c r="P464" t="s">
        <v>5</v>
      </c>
      <c r="Q464">
        <v>0</v>
      </c>
      <c r="R464">
        <v>0</v>
      </c>
      <c r="S464" t="s">
        <v>6</v>
      </c>
      <c r="T464">
        <v>2.692596</v>
      </c>
      <c r="U464">
        <v>3.0279999999999999E-3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1.2310000000000001E-3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0.99775999999999998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799.222802</v>
      </c>
      <c r="I465">
        <v>91.726052999999993</v>
      </c>
      <c r="J465" t="s">
        <v>3</v>
      </c>
      <c r="K465">
        <v>724.97554400000001</v>
      </c>
      <c r="L465">
        <v>50.621744</v>
      </c>
      <c r="M465" t="s">
        <v>4</v>
      </c>
      <c r="N465">
        <v>15.263716000000001</v>
      </c>
      <c r="O465">
        <v>0.75453999999999999</v>
      </c>
      <c r="P465" t="s">
        <v>5</v>
      </c>
      <c r="Q465">
        <v>0</v>
      </c>
      <c r="R465">
        <v>0</v>
      </c>
      <c r="S465" t="s">
        <v>6</v>
      </c>
      <c r="T465">
        <v>3.5926360000000002</v>
      </c>
      <c r="U465">
        <v>4.6670000000000001E-3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1.23E-3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0.99793900000000002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999.05893200000003</v>
      </c>
      <c r="I466">
        <v>129.396501</v>
      </c>
      <c r="J466" t="s">
        <v>3</v>
      </c>
      <c r="K466">
        <v>906.319074</v>
      </c>
      <c r="L466">
        <v>71.798454000000007</v>
      </c>
      <c r="M466" t="s">
        <v>4</v>
      </c>
      <c r="N466">
        <v>19.058465999999999</v>
      </c>
      <c r="O466">
        <v>1.0022230000000001</v>
      </c>
      <c r="P466" t="s">
        <v>5</v>
      </c>
      <c r="Q466">
        <v>0</v>
      </c>
      <c r="R466">
        <v>0</v>
      </c>
      <c r="S466" t="s">
        <v>6</v>
      </c>
      <c r="T466">
        <v>4.4898300000000004</v>
      </c>
      <c r="U466">
        <v>6.8380000000000003E-3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1.23E-3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0.99827100000000002</v>
      </c>
      <c r="AJ466">
        <v>1.9999999999999999E-6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1198.9612460000001</v>
      </c>
      <c r="I467">
        <v>175.987695</v>
      </c>
      <c r="J467" t="s">
        <v>3</v>
      </c>
      <c r="K467">
        <v>1087.668336</v>
      </c>
      <c r="L467">
        <v>95.952389999999994</v>
      </c>
      <c r="M467" t="s">
        <v>4</v>
      </c>
      <c r="N467">
        <v>22.861028000000001</v>
      </c>
      <c r="O467">
        <v>1.380476</v>
      </c>
      <c r="P467" t="s">
        <v>5</v>
      </c>
      <c r="Q467">
        <v>0</v>
      </c>
      <c r="R467">
        <v>0</v>
      </c>
      <c r="S467" t="s">
        <v>6</v>
      </c>
      <c r="T467">
        <v>5.3847319999999996</v>
      </c>
      <c r="U467">
        <v>7.8530000000000006E-3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1.23E-3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0.99846000000000001</v>
      </c>
      <c r="AJ467">
        <v>1.9999999999999999E-6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1398.9831380000001</v>
      </c>
      <c r="I468">
        <v>238.0076</v>
      </c>
      <c r="J468" t="s">
        <v>3</v>
      </c>
      <c r="K468">
        <v>1269.1629</v>
      </c>
      <c r="L468">
        <v>133.490115</v>
      </c>
      <c r="M468" t="s">
        <v>4</v>
      </c>
      <c r="N468">
        <v>26.671697999999999</v>
      </c>
      <c r="O468">
        <v>1.737277</v>
      </c>
      <c r="P468" t="s">
        <v>5</v>
      </c>
      <c r="Q468">
        <v>0</v>
      </c>
      <c r="R468">
        <v>0</v>
      </c>
      <c r="S468" t="s">
        <v>6</v>
      </c>
      <c r="T468">
        <v>6.2807360000000001</v>
      </c>
      <c r="U468">
        <v>8.6709999999999999E-3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1.23E-3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0.99860000000000004</v>
      </c>
      <c r="AJ468">
        <v>1.9999999999999999E-6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1599.266198</v>
      </c>
      <c r="I469">
        <v>322.880741</v>
      </c>
      <c r="J469" t="s">
        <v>3</v>
      </c>
      <c r="K469">
        <v>1450.7892099999999</v>
      </c>
      <c r="L469">
        <v>186.23177200000001</v>
      </c>
      <c r="M469" t="s">
        <v>4</v>
      </c>
      <c r="N469">
        <v>30.530704</v>
      </c>
      <c r="O469">
        <v>2.2965059999999999</v>
      </c>
      <c r="P469" t="s">
        <v>5</v>
      </c>
      <c r="Q469">
        <v>0</v>
      </c>
      <c r="R469">
        <v>0</v>
      </c>
      <c r="S469" t="s">
        <v>6</v>
      </c>
      <c r="T469">
        <v>7.1791340000000003</v>
      </c>
      <c r="U469">
        <v>1.1292E-2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1.23E-3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0.99874399999999997</v>
      </c>
      <c r="AJ469">
        <v>9.9999999999999995E-7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1799.0019480000001</v>
      </c>
      <c r="I470">
        <v>386.22581400000001</v>
      </c>
      <c r="J470" t="s">
        <v>3</v>
      </c>
      <c r="K470">
        <v>1632.0404699999999</v>
      </c>
      <c r="L470">
        <v>220.74833899999999</v>
      </c>
      <c r="M470" t="s">
        <v>4</v>
      </c>
      <c r="N470">
        <v>34.329042000000001</v>
      </c>
      <c r="O470">
        <v>2.7401430000000002</v>
      </c>
      <c r="P470" t="s">
        <v>5</v>
      </c>
      <c r="Q470">
        <v>0</v>
      </c>
      <c r="R470">
        <v>0</v>
      </c>
      <c r="S470" t="s">
        <v>6</v>
      </c>
      <c r="T470">
        <v>8.0798000000000005</v>
      </c>
      <c r="U470">
        <v>1.2625000000000001E-2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1.23E-3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0.99889600000000001</v>
      </c>
      <c r="AJ470">
        <v>9.9999999999999995E-7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1999.007288</v>
      </c>
      <c r="I471">
        <v>428.47947499999998</v>
      </c>
      <c r="J471" t="s">
        <v>3</v>
      </c>
      <c r="K471">
        <v>1813.447332</v>
      </c>
      <c r="L471">
        <v>236.66229999999999</v>
      </c>
      <c r="M471" t="s">
        <v>4</v>
      </c>
      <c r="N471">
        <v>38.165508000000003</v>
      </c>
      <c r="O471">
        <v>3.3422740000000002</v>
      </c>
      <c r="P471" t="s">
        <v>5</v>
      </c>
      <c r="Q471">
        <v>0</v>
      </c>
      <c r="R471">
        <v>0</v>
      </c>
      <c r="S471" t="s">
        <v>6</v>
      </c>
      <c r="T471">
        <v>8.9780320000000007</v>
      </c>
      <c r="U471">
        <v>1.4146000000000001E-2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1.23E-3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0.999058</v>
      </c>
      <c r="AJ471">
        <v>9.9999999999999995E-7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2198.8563239999999</v>
      </c>
      <c r="I472">
        <v>479.65150999999997</v>
      </c>
      <c r="J472" t="s">
        <v>3</v>
      </c>
      <c r="K472">
        <v>1994.8315620000001</v>
      </c>
      <c r="L472">
        <v>265.30193100000002</v>
      </c>
      <c r="M472" t="s">
        <v>4</v>
      </c>
      <c r="N472">
        <v>41.983834000000002</v>
      </c>
      <c r="O472">
        <v>3.7975699999999999</v>
      </c>
      <c r="P472" t="s">
        <v>5</v>
      </c>
      <c r="Q472">
        <v>0</v>
      </c>
      <c r="R472">
        <v>0</v>
      </c>
      <c r="S472" t="s">
        <v>6</v>
      </c>
      <c r="T472">
        <v>9.8757280000000005</v>
      </c>
      <c r="U472">
        <v>1.5424999999999999E-2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1.23E-3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0.99908200000000003</v>
      </c>
      <c r="AJ472">
        <v>9.9999999999999995E-7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2398.29801</v>
      </c>
      <c r="I473">
        <v>564.44943000000001</v>
      </c>
      <c r="J473" t="s">
        <v>3</v>
      </c>
      <c r="K473">
        <v>2175.8710599999999</v>
      </c>
      <c r="L473">
        <v>313.93627099999998</v>
      </c>
      <c r="M473" t="s">
        <v>4</v>
      </c>
      <c r="N473">
        <v>45.760672</v>
      </c>
      <c r="O473">
        <v>4.2155709999999997</v>
      </c>
      <c r="P473" t="s">
        <v>5</v>
      </c>
      <c r="Q473">
        <v>0</v>
      </c>
      <c r="R473">
        <v>0</v>
      </c>
      <c r="S473" t="s">
        <v>6</v>
      </c>
      <c r="T473">
        <v>10.77017</v>
      </c>
      <c r="U473">
        <v>1.7908E-2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1.23E-3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0.99913799999999997</v>
      </c>
      <c r="AJ473">
        <v>9.9999999999999995E-7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2597.9166759999998</v>
      </c>
      <c r="I474">
        <v>601.67629399999998</v>
      </c>
      <c r="J474" t="s">
        <v>3</v>
      </c>
      <c r="K474">
        <v>2357.0413440000002</v>
      </c>
      <c r="L474">
        <v>341.576007</v>
      </c>
      <c r="M474" t="s">
        <v>4</v>
      </c>
      <c r="N474">
        <v>49.529274000000001</v>
      </c>
      <c r="O474">
        <v>4.3829039999999999</v>
      </c>
      <c r="P474" t="s">
        <v>5</v>
      </c>
      <c r="Q474">
        <v>0</v>
      </c>
      <c r="R474">
        <v>0</v>
      </c>
      <c r="S474" t="s">
        <v>6</v>
      </c>
      <c r="T474">
        <v>11.668049999999999</v>
      </c>
      <c r="U474">
        <v>1.8183999999999999E-2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1.23E-3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0.99919400000000003</v>
      </c>
      <c r="AJ474">
        <v>9.9999999999999995E-7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2797.6470840000002</v>
      </c>
      <c r="I475">
        <v>647.724469</v>
      </c>
      <c r="J475" t="s">
        <v>3</v>
      </c>
      <c r="K475">
        <v>2538.378142</v>
      </c>
      <c r="L475">
        <v>373.44306999999998</v>
      </c>
      <c r="M475" t="s">
        <v>4</v>
      </c>
      <c r="N475">
        <v>53.311528000000003</v>
      </c>
      <c r="O475">
        <v>4.6217810000000004</v>
      </c>
      <c r="P475" t="s">
        <v>5</v>
      </c>
      <c r="Q475">
        <v>0</v>
      </c>
      <c r="R475">
        <v>0</v>
      </c>
      <c r="S475" t="s">
        <v>6</v>
      </c>
      <c r="T475">
        <v>12.567550000000001</v>
      </c>
      <c r="U475">
        <v>2.1728000000000001E-2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1.23E-3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0.99921300000000002</v>
      </c>
      <c r="AJ475">
        <v>9.9999999999999995E-7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2997.4377979999999</v>
      </c>
      <c r="I476">
        <v>727.15703900000005</v>
      </c>
      <c r="J476" t="s">
        <v>3</v>
      </c>
      <c r="K476">
        <v>2719.6392639999999</v>
      </c>
      <c r="L476">
        <v>419.08203600000002</v>
      </c>
      <c r="M476" t="s">
        <v>4</v>
      </c>
      <c r="N476">
        <v>57.118076000000002</v>
      </c>
      <c r="O476">
        <v>4.9838760000000004</v>
      </c>
      <c r="P476" t="s">
        <v>5</v>
      </c>
      <c r="Q476">
        <v>0</v>
      </c>
      <c r="R476">
        <v>0</v>
      </c>
      <c r="S476" t="s">
        <v>6</v>
      </c>
      <c r="T476">
        <v>13.467995999999999</v>
      </c>
      <c r="U476">
        <v>2.6783999999999999E-2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1.23E-3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0.99926899999999996</v>
      </c>
      <c r="AJ476">
        <v>9.9999999999999995E-7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3197.0951479999999</v>
      </c>
      <c r="I477">
        <v>789.278999</v>
      </c>
      <c r="J477" t="s">
        <v>3</v>
      </c>
      <c r="K477">
        <v>2900.887952</v>
      </c>
      <c r="L477">
        <v>460.70718099999999</v>
      </c>
      <c r="M477" t="s">
        <v>4</v>
      </c>
      <c r="N477">
        <v>60.903889999999997</v>
      </c>
      <c r="O477">
        <v>5.2535720000000001</v>
      </c>
      <c r="P477" t="s">
        <v>5</v>
      </c>
      <c r="Q477">
        <v>0</v>
      </c>
      <c r="R477">
        <v>0</v>
      </c>
      <c r="S477" t="s">
        <v>6</v>
      </c>
      <c r="T477">
        <v>14.369244</v>
      </c>
      <c r="U477">
        <v>3.0186999999999999E-2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1.23E-3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0.99929400000000002</v>
      </c>
      <c r="AJ477">
        <v>9.9999999999999995E-7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3397.2689359999999</v>
      </c>
      <c r="I478">
        <v>851.51225899999997</v>
      </c>
      <c r="J478" t="s">
        <v>3</v>
      </c>
      <c r="K478">
        <v>3082.5642979999998</v>
      </c>
      <c r="L478">
        <v>501.35085700000002</v>
      </c>
      <c r="M478" t="s">
        <v>4</v>
      </c>
      <c r="N478">
        <v>64.689657999999994</v>
      </c>
      <c r="O478">
        <v>5.518351</v>
      </c>
      <c r="P478" t="s">
        <v>5</v>
      </c>
      <c r="Q478">
        <v>0</v>
      </c>
      <c r="R478">
        <v>0</v>
      </c>
      <c r="S478" t="s">
        <v>6</v>
      </c>
      <c r="T478">
        <v>15.266508</v>
      </c>
      <c r="U478">
        <v>3.1188E-2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1.23E-3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0.99936499999999995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3597.0306620000001</v>
      </c>
      <c r="I479">
        <v>934.14514499999996</v>
      </c>
      <c r="J479" t="s">
        <v>3</v>
      </c>
      <c r="K479">
        <v>3263.9181279999998</v>
      </c>
      <c r="L479">
        <v>550.86463300000003</v>
      </c>
      <c r="M479" t="s">
        <v>4</v>
      </c>
      <c r="N479">
        <v>68.461358000000004</v>
      </c>
      <c r="O479">
        <v>5.8806130000000003</v>
      </c>
      <c r="P479" t="s">
        <v>5</v>
      </c>
      <c r="Q479">
        <v>0</v>
      </c>
      <c r="R479">
        <v>0</v>
      </c>
      <c r="S479" t="s">
        <v>6</v>
      </c>
      <c r="T479">
        <v>16.168043999999998</v>
      </c>
      <c r="U479">
        <v>3.6266E-2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1.23E-3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0.99939900000000004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3797.1461039999999</v>
      </c>
      <c r="I480">
        <v>990.68597799999998</v>
      </c>
      <c r="J480" t="s">
        <v>3</v>
      </c>
      <c r="K480">
        <v>3445.5519800000002</v>
      </c>
      <c r="L480">
        <v>586.62973699999998</v>
      </c>
      <c r="M480" t="s">
        <v>4</v>
      </c>
      <c r="N480">
        <v>72.263875999999996</v>
      </c>
      <c r="O480">
        <v>6.1139010000000003</v>
      </c>
      <c r="P480" t="s">
        <v>5</v>
      </c>
      <c r="Q480">
        <v>0</v>
      </c>
      <c r="R480">
        <v>0</v>
      </c>
      <c r="S480" t="s">
        <v>6</v>
      </c>
      <c r="T480">
        <v>17.068922000000001</v>
      </c>
      <c r="U480">
        <v>3.6636000000000002E-2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1.23E-3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0.99943599999999999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3996.7959940000001</v>
      </c>
      <c r="I481">
        <v>1041.2147480000001</v>
      </c>
      <c r="J481" t="s">
        <v>3</v>
      </c>
      <c r="K481">
        <v>3626.7199139999998</v>
      </c>
      <c r="L481">
        <v>618.35559899999998</v>
      </c>
      <c r="M481" t="s">
        <v>4</v>
      </c>
      <c r="N481">
        <v>76.065821999999997</v>
      </c>
      <c r="O481">
        <v>6.4537000000000004</v>
      </c>
      <c r="P481" t="s">
        <v>5</v>
      </c>
      <c r="Q481">
        <v>0</v>
      </c>
      <c r="R481">
        <v>0</v>
      </c>
      <c r="S481" t="s">
        <v>6</v>
      </c>
      <c r="T481">
        <v>17.968008000000001</v>
      </c>
      <c r="U481">
        <v>3.8837999999999998E-2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1.23E-3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0.99944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252.26767000000001</v>
      </c>
      <c r="I482">
        <v>107.55183100000001</v>
      </c>
      <c r="J482" t="s">
        <v>3</v>
      </c>
      <c r="K482">
        <v>239.94252</v>
      </c>
      <c r="L482">
        <v>109.263169</v>
      </c>
      <c r="M482" t="s">
        <v>4</v>
      </c>
      <c r="N482">
        <v>2.2832479999999999</v>
      </c>
      <c r="O482">
        <v>2.9978999999999999E-2</v>
      </c>
      <c r="P482" t="s">
        <v>5</v>
      </c>
      <c r="Q482">
        <v>7.5994859999999997</v>
      </c>
      <c r="R482">
        <v>3.1324999999999999E-2</v>
      </c>
      <c r="S482" t="s">
        <v>6</v>
      </c>
      <c r="T482">
        <v>2.7008779999999999</v>
      </c>
      <c r="U482">
        <v>2.0056000000000001E-2</v>
      </c>
      <c r="V482" t="s">
        <v>7</v>
      </c>
      <c r="W482">
        <v>0.60816999999999999</v>
      </c>
      <c r="X482">
        <v>1.2300000000000001E-4</v>
      </c>
      <c r="Y482" t="s">
        <v>8</v>
      </c>
      <c r="Z482">
        <v>3.05274</v>
      </c>
      <c r="AA482">
        <v>8.2740000000000001E-3</v>
      </c>
      <c r="AB482" t="s">
        <v>9</v>
      </c>
      <c r="AC482">
        <v>229.12179599999999</v>
      </c>
      <c r="AD482">
        <v>109.54159799999999</v>
      </c>
      <c r="AE482" t="s">
        <v>10</v>
      </c>
      <c r="AF482">
        <v>1.232E-3</v>
      </c>
      <c r="AG482">
        <v>0</v>
      </c>
      <c r="AH482" t="s">
        <v>11</v>
      </c>
      <c r="AI482">
        <v>0.99652499999999999</v>
      </c>
      <c r="AJ482">
        <v>3.0000000000000001E-6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504.39771200000001</v>
      </c>
      <c r="I483">
        <v>276.22601800000001</v>
      </c>
      <c r="J483" t="s">
        <v>3</v>
      </c>
      <c r="K483">
        <v>479.78893599999998</v>
      </c>
      <c r="L483">
        <v>279.76784199999997</v>
      </c>
      <c r="M483" t="s">
        <v>4</v>
      </c>
      <c r="N483">
        <v>4.5825480000000001</v>
      </c>
      <c r="O483">
        <v>8.8593000000000005E-2</v>
      </c>
      <c r="P483" t="s">
        <v>5</v>
      </c>
      <c r="Q483">
        <v>15.133252000000001</v>
      </c>
      <c r="R483">
        <v>9.8740999999999995E-2</v>
      </c>
      <c r="S483" t="s">
        <v>6</v>
      </c>
      <c r="T483">
        <v>5.3571980000000003</v>
      </c>
      <c r="U483">
        <v>6.5670999999999993E-2</v>
      </c>
      <c r="V483" t="s">
        <v>7</v>
      </c>
      <c r="W483">
        <v>1.2190780000000001</v>
      </c>
      <c r="X483">
        <v>3.3199999999999999E-4</v>
      </c>
      <c r="Y483" t="s">
        <v>8</v>
      </c>
      <c r="Z483">
        <v>6.0832199999999998</v>
      </c>
      <c r="AA483">
        <v>2.8823999999999999E-2</v>
      </c>
      <c r="AB483" t="s">
        <v>9</v>
      </c>
      <c r="AC483">
        <v>458.19709</v>
      </c>
      <c r="AD483">
        <v>279.40911799999998</v>
      </c>
      <c r="AE483" t="s">
        <v>10</v>
      </c>
      <c r="AF483">
        <v>1.2310000000000001E-3</v>
      </c>
      <c r="AG483">
        <v>0</v>
      </c>
      <c r="AH483" t="s">
        <v>11</v>
      </c>
      <c r="AI483">
        <v>0.99728799999999995</v>
      </c>
      <c r="AJ483">
        <v>3.0000000000000001E-6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753.32849799999997</v>
      </c>
      <c r="I484">
        <v>555.63724500000001</v>
      </c>
      <c r="J484" t="s">
        <v>3</v>
      </c>
      <c r="K484">
        <v>716.44624199999998</v>
      </c>
      <c r="L484">
        <v>562.32361200000003</v>
      </c>
      <c r="M484" t="s">
        <v>4</v>
      </c>
      <c r="N484">
        <v>6.8890539999999998</v>
      </c>
      <c r="O484">
        <v>0.24052799999999999</v>
      </c>
      <c r="P484" t="s">
        <v>5</v>
      </c>
      <c r="Q484">
        <v>22.640868000000001</v>
      </c>
      <c r="R484">
        <v>0.26283600000000001</v>
      </c>
      <c r="S484" t="s">
        <v>6</v>
      </c>
      <c r="T484">
        <v>8.0187019999999993</v>
      </c>
      <c r="U484">
        <v>0.153365</v>
      </c>
      <c r="V484" t="s">
        <v>7</v>
      </c>
      <c r="W484">
        <v>1.8400259999999999</v>
      </c>
      <c r="X484">
        <v>2.6459999999999999E-3</v>
      </c>
      <c r="Y484" t="s">
        <v>8</v>
      </c>
      <c r="Z484">
        <v>9.0779599999999991</v>
      </c>
      <c r="AA484">
        <v>7.6677999999999996E-2</v>
      </c>
      <c r="AB484" t="s">
        <v>9</v>
      </c>
      <c r="AC484">
        <v>684.10826799999995</v>
      </c>
      <c r="AD484">
        <v>560.45583599999998</v>
      </c>
      <c r="AE484" t="s">
        <v>10</v>
      </c>
      <c r="AF484">
        <v>1.23E-3</v>
      </c>
      <c r="AG484">
        <v>0</v>
      </c>
      <c r="AH484" t="s">
        <v>11</v>
      </c>
      <c r="AI484">
        <v>0.99769799999999997</v>
      </c>
      <c r="AJ484">
        <v>3.0000000000000001E-6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1005.789532</v>
      </c>
      <c r="I485">
        <v>884.29880100000003</v>
      </c>
      <c r="J485" t="s">
        <v>3</v>
      </c>
      <c r="K485">
        <v>956.57659799999999</v>
      </c>
      <c r="L485">
        <v>895.24236399999995</v>
      </c>
      <c r="M485" t="s">
        <v>4</v>
      </c>
      <c r="N485">
        <v>9.2013420000000004</v>
      </c>
      <c r="O485">
        <v>0.45540199999999997</v>
      </c>
      <c r="P485" t="s">
        <v>5</v>
      </c>
      <c r="Q485">
        <v>30.155536000000001</v>
      </c>
      <c r="R485">
        <v>0.46614899999999998</v>
      </c>
      <c r="S485" t="s">
        <v>6</v>
      </c>
      <c r="T485">
        <v>10.671098000000001</v>
      </c>
      <c r="U485">
        <v>0.26095000000000002</v>
      </c>
      <c r="V485" t="s">
        <v>7</v>
      </c>
      <c r="W485">
        <v>2.4540540000000002</v>
      </c>
      <c r="X485">
        <v>2.823E-3</v>
      </c>
      <c r="Y485" t="s">
        <v>8</v>
      </c>
      <c r="Z485">
        <v>12.093462000000001</v>
      </c>
      <c r="AA485">
        <v>0.154391</v>
      </c>
      <c r="AB485" t="s">
        <v>9</v>
      </c>
      <c r="AC485">
        <v>913.47470399999997</v>
      </c>
      <c r="AD485">
        <v>891.17140600000005</v>
      </c>
      <c r="AE485" t="s">
        <v>10</v>
      </c>
      <c r="AF485">
        <v>1.23E-3</v>
      </c>
      <c r="AG485">
        <v>0</v>
      </c>
      <c r="AH485" t="s">
        <v>11</v>
      </c>
      <c r="AI485">
        <v>0.997973</v>
      </c>
      <c r="AJ485">
        <v>3.0000000000000001E-6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1256.6414259999999</v>
      </c>
      <c r="I486">
        <v>1343.8703640000001</v>
      </c>
      <c r="J486" t="s">
        <v>3</v>
      </c>
      <c r="K486">
        <v>1195.0704900000001</v>
      </c>
      <c r="L486">
        <v>1361.227963</v>
      </c>
      <c r="M486" t="s">
        <v>4</v>
      </c>
      <c r="N486">
        <v>11.533934</v>
      </c>
      <c r="O486">
        <v>0.70310899999999998</v>
      </c>
      <c r="P486" t="s">
        <v>5</v>
      </c>
      <c r="Q486">
        <v>37.705573999999999</v>
      </c>
      <c r="R486">
        <v>0.65117499999999995</v>
      </c>
      <c r="S486" t="s">
        <v>6</v>
      </c>
      <c r="T486">
        <v>13.311617999999999</v>
      </c>
      <c r="U486">
        <v>0.35977100000000001</v>
      </c>
      <c r="V486" t="s">
        <v>7</v>
      </c>
      <c r="W486">
        <v>3.0703140000000002</v>
      </c>
      <c r="X486">
        <v>3.594E-3</v>
      </c>
      <c r="Y486" t="s">
        <v>8</v>
      </c>
      <c r="Z486">
        <v>15.149568</v>
      </c>
      <c r="AA486">
        <v>0.24101300000000001</v>
      </c>
      <c r="AB486" t="s">
        <v>9</v>
      </c>
      <c r="AC486">
        <v>1141.1525839999999</v>
      </c>
      <c r="AD486">
        <v>1357.862249</v>
      </c>
      <c r="AE486" t="s">
        <v>10</v>
      </c>
      <c r="AF486">
        <v>1.23E-3</v>
      </c>
      <c r="AG486">
        <v>0</v>
      </c>
      <c r="AH486" t="s">
        <v>11</v>
      </c>
      <c r="AI486">
        <v>0.99851800000000002</v>
      </c>
      <c r="AJ486">
        <v>1.9999999999999999E-6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1508.027364</v>
      </c>
      <c r="I487">
        <v>1819.2449790000001</v>
      </c>
      <c r="J487" t="s">
        <v>3</v>
      </c>
      <c r="K487">
        <v>1434.1695259999999</v>
      </c>
      <c r="L487">
        <v>1841.6653349999999</v>
      </c>
      <c r="M487" t="s">
        <v>4</v>
      </c>
      <c r="N487">
        <v>13.825474</v>
      </c>
      <c r="O487">
        <v>1.0122610000000001</v>
      </c>
      <c r="P487" t="s">
        <v>5</v>
      </c>
      <c r="Q487">
        <v>45.255600000000001</v>
      </c>
      <c r="R487">
        <v>0.85751699999999997</v>
      </c>
      <c r="S487" t="s">
        <v>6</v>
      </c>
      <c r="T487">
        <v>15.979354000000001</v>
      </c>
      <c r="U487">
        <v>0.48807299999999998</v>
      </c>
      <c r="V487" t="s">
        <v>7</v>
      </c>
      <c r="W487">
        <v>3.6823700000000001</v>
      </c>
      <c r="X487">
        <v>3.98E-3</v>
      </c>
      <c r="Y487" t="s">
        <v>8</v>
      </c>
      <c r="Z487">
        <v>18.185784000000002</v>
      </c>
      <c r="AA487">
        <v>0.29474</v>
      </c>
      <c r="AB487" t="s">
        <v>9</v>
      </c>
      <c r="AC487">
        <v>1369.4760879999999</v>
      </c>
      <c r="AD487">
        <v>1835.2616619999999</v>
      </c>
      <c r="AE487" t="s">
        <v>10</v>
      </c>
      <c r="AF487">
        <v>1.23E-3</v>
      </c>
      <c r="AG487">
        <v>0</v>
      </c>
      <c r="AH487" t="s">
        <v>11</v>
      </c>
      <c r="AI487">
        <v>0.99861900000000003</v>
      </c>
      <c r="AJ487">
        <v>1.9999999999999999E-6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1757.5565959999999</v>
      </c>
      <c r="I488">
        <v>2460.9294799999998</v>
      </c>
      <c r="J488" t="s">
        <v>3</v>
      </c>
      <c r="K488">
        <v>1671.4879699999999</v>
      </c>
      <c r="L488">
        <v>2487.6569979999999</v>
      </c>
      <c r="M488" t="s">
        <v>4</v>
      </c>
      <c r="N488">
        <v>16.08531</v>
      </c>
      <c r="O488">
        <v>1.2607390000000001</v>
      </c>
      <c r="P488" t="s">
        <v>5</v>
      </c>
      <c r="Q488">
        <v>52.790137999999999</v>
      </c>
      <c r="R488">
        <v>1.105761</v>
      </c>
      <c r="S488" t="s">
        <v>6</v>
      </c>
      <c r="T488">
        <v>18.670662</v>
      </c>
      <c r="U488">
        <v>0.63646199999999997</v>
      </c>
      <c r="V488" t="s">
        <v>7</v>
      </c>
      <c r="W488">
        <v>4.2980260000000001</v>
      </c>
      <c r="X488">
        <v>4.8599999999999997E-3</v>
      </c>
      <c r="Y488" t="s">
        <v>8</v>
      </c>
      <c r="Z488">
        <v>21.175698000000001</v>
      </c>
      <c r="AA488">
        <v>0.36874699999999999</v>
      </c>
      <c r="AB488" t="s">
        <v>9</v>
      </c>
      <c r="AC488">
        <v>1596.0678660000001</v>
      </c>
      <c r="AD488">
        <v>2473.9960729999998</v>
      </c>
      <c r="AE488" t="s">
        <v>10</v>
      </c>
      <c r="AF488">
        <v>1.23E-3</v>
      </c>
      <c r="AG488">
        <v>0</v>
      </c>
      <c r="AH488" t="s">
        <v>11</v>
      </c>
      <c r="AI488">
        <v>0.99892400000000003</v>
      </c>
      <c r="AJ488">
        <v>9.9999999999999995E-7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2007.9902959999999</v>
      </c>
      <c r="I489">
        <v>3038.5508420000001</v>
      </c>
      <c r="J489" t="s">
        <v>3</v>
      </c>
      <c r="K489">
        <v>1909.6331540000001</v>
      </c>
      <c r="L489">
        <v>3064.9513910000001</v>
      </c>
      <c r="M489" t="s">
        <v>4</v>
      </c>
      <c r="N489">
        <v>18.412251999999999</v>
      </c>
      <c r="O489">
        <v>1.668272</v>
      </c>
      <c r="P489" t="s">
        <v>5</v>
      </c>
      <c r="Q489">
        <v>60.339221999999999</v>
      </c>
      <c r="R489">
        <v>1.395829</v>
      </c>
      <c r="S489" t="s">
        <v>6</v>
      </c>
      <c r="T489">
        <v>21.341904</v>
      </c>
      <c r="U489">
        <v>0.81506000000000001</v>
      </c>
      <c r="V489" t="s">
        <v>7</v>
      </c>
      <c r="W489">
        <v>4.9205480000000001</v>
      </c>
      <c r="X489">
        <v>7.7419999999999998E-3</v>
      </c>
      <c r="Y489" t="s">
        <v>8</v>
      </c>
      <c r="Z489">
        <v>24.187647999999999</v>
      </c>
      <c r="AA489">
        <v>0.46985100000000002</v>
      </c>
      <c r="AB489" t="s">
        <v>9</v>
      </c>
      <c r="AC489">
        <v>1823.4006959999999</v>
      </c>
      <c r="AD489">
        <v>3045.0395779999999</v>
      </c>
      <c r="AE489" t="s">
        <v>10</v>
      </c>
      <c r="AF489">
        <v>1.23E-3</v>
      </c>
      <c r="AG489">
        <v>0</v>
      </c>
      <c r="AH489" t="s">
        <v>11</v>
      </c>
      <c r="AI489">
        <v>0.99895400000000001</v>
      </c>
      <c r="AJ489">
        <v>9.9999999999999995E-7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2259.6650979999999</v>
      </c>
      <c r="I490">
        <v>3957.1103739999999</v>
      </c>
      <c r="J490" t="s">
        <v>3</v>
      </c>
      <c r="K490">
        <v>2148.966136</v>
      </c>
      <c r="L490">
        <v>3996.278984</v>
      </c>
      <c r="M490" t="s">
        <v>4</v>
      </c>
      <c r="N490">
        <v>20.738399999999999</v>
      </c>
      <c r="O490">
        <v>2.074173</v>
      </c>
      <c r="P490" t="s">
        <v>5</v>
      </c>
      <c r="Q490">
        <v>67.891062000000005</v>
      </c>
      <c r="R490">
        <v>1.65524</v>
      </c>
      <c r="S490" t="s">
        <v>6</v>
      </c>
      <c r="T490">
        <v>23.996255999999999</v>
      </c>
      <c r="U490">
        <v>0.95009500000000002</v>
      </c>
      <c r="V490" t="s">
        <v>7</v>
      </c>
      <c r="W490">
        <v>5.5343</v>
      </c>
      <c r="X490">
        <v>8.4100000000000008E-3</v>
      </c>
      <c r="Y490" t="s">
        <v>8</v>
      </c>
      <c r="Z490">
        <v>27.228857999999999</v>
      </c>
      <c r="AA490">
        <v>0.59252899999999997</v>
      </c>
      <c r="AB490" t="s">
        <v>9</v>
      </c>
      <c r="AC490">
        <v>2051.91129</v>
      </c>
      <c r="AD490">
        <v>3974.2993620000002</v>
      </c>
      <c r="AE490" t="s">
        <v>10</v>
      </c>
      <c r="AF490">
        <v>1.23E-3</v>
      </c>
      <c r="AG490">
        <v>0</v>
      </c>
      <c r="AH490" t="s">
        <v>11</v>
      </c>
      <c r="AI490">
        <v>0.99895400000000001</v>
      </c>
      <c r="AJ490">
        <v>9.9999999999999995E-7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2512.0711419999998</v>
      </c>
      <c r="I491">
        <v>4751.8389360000001</v>
      </c>
      <c r="J491" t="s">
        <v>3</v>
      </c>
      <c r="K491">
        <v>2389.0318560000001</v>
      </c>
      <c r="L491">
        <v>4815.0832810000002</v>
      </c>
      <c r="M491" t="s">
        <v>4</v>
      </c>
      <c r="N491">
        <v>23.027605999999999</v>
      </c>
      <c r="O491">
        <v>2.289669</v>
      </c>
      <c r="P491" t="s">
        <v>5</v>
      </c>
      <c r="Q491">
        <v>75.400632000000002</v>
      </c>
      <c r="R491">
        <v>1.8809450000000001</v>
      </c>
      <c r="S491" t="s">
        <v>6</v>
      </c>
      <c r="T491">
        <v>26.640025999999999</v>
      </c>
      <c r="U491">
        <v>1.104562</v>
      </c>
      <c r="V491" t="s">
        <v>7</v>
      </c>
      <c r="W491">
        <v>6.1521439999999998</v>
      </c>
      <c r="X491">
        <v>9.9150000000000002E-3</v>
      </c>
      <c r="Y491" t="s">
        <v>8</v>
      </c>
      <c r="Z491">
        <v>30.240507999999998</v>
      </c>
      <c r="AA491">
        <v>0.68441700000000005</v>
      </c>
      <c r="AB491" t="s">
        <v>9</v>
      </c>
      <c r="AC491">
        <v>2281.2425640000001</v>
      </c>
      <c r="AD491">
        <v>4807.6820299999999</v>
      </c>
      <c r="AE491" t="s">
        <v>10</v>
      </c>
      <c r="AF491">
        <v>1.23E-3</v>
      </c>
      <c r="AG491">
        <v>0</v>
      </c>
      <c r="AH491" t="s">
        <v>11</v>
      </c>
      <c r="AI491">
        <v>0.99903200000000003</v>
      </c>
      <c r="AJ491">
        <v>9.9999999999999995E-7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2761.81315</v>
      </c>
      <c r="I492">
        <v>5613.530608</v>
      </c>
      <c r="J492" t="s">
        <v>3</v>
      </c>
      <c r="K492">
        <v>2626.5039400000001</v>
      </c>
      <c r="L492">
        <v>5708.3710449999999</v>
      </c>
      <c r="M492" t="s">
        <v>4</v>
      </c>
      <c r="N492">
        <v>25.323163999999998</v>
      </c>
      <c r="O492">
        <v>2.446993</v>
      </c>
      <c r="P492" t="s">
        <v>5</v>
      </c>
      <c r="Q492">
        <v>82.917314000000005</v>
      </c>
      <c r="R492">
        <v>2.1343190000000001</v>
      </c>
      <c r="S492" t="s">
        <v>6</v>
      </c>
      <c r="T492">
        <v>29.298168</v>
      </c>
      <c r="U492">
        <v>1.2491890000000001</v>
      </c>
      <c r="V492" t="s">
        <v>7</v>
      </c>
      <c r="W492">
        <v>6.764138</v>
      </c>
      <c r="X492">
        <v>1.0652E-2</v>
      </c>
      <c r="Y492" t="s">
        <v>8</v>
      </c>
      <c r="Z492">
        <v>33.248198000000002</v>
      </c>
      <c r="AA492">
        <v>0.75668599999999997</v>
      </c>
      <c r="AB492" t="s">
        <v>9</v>
      </c>
      <c r="AC492">
        <v>2507.9655379999999</v>
      </c>
      <c r="AD492">
        <v>5703.3939639999999</v>
      </c>
      <c r="AE492" t="s">
        <v>10</v>
      </c>
      <c r="AF492">
        <v>1.23E-3</v>
      </c>
      <c r="AG492">
        <v>0</v>
      </c>
      <c r="AH492" t="s">
        <v>11</v>
      </c>
      <c r="AI492">
        <v>0.99909000000000003</v>
      </c>
      <c r="AJ492">
        <v>9.9999999999999995E-7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3013.60205</v>
      </c>
      <c r="I493">
        <v>6360.9309990000002</v>
      </c>
      <c r="J493" t="s">
        <v>3</v>
      </c>
      <c r="K493">
        <v>2866.00092</v>
      </c>
      <c r="L493">
        <v>6487.9743429999999</v>
      </c>
      <c r="M493" t="s">
        <v>4</v>
      </c>
      <c r="N493">
        <v>27.625651999999999</v>
      </c>
      <c r="O493">
        <v>2.5953520000000001</v>
      </c>
      <c r="P493" t="s">
        <v>5</v>
      </c>
      <c r="Q493">
        <v>90.452218000000002</v>
      </c>
      <c r="R493">
        <v>2.4908549999999998</v>
      </c>
      <c r="S493" t="s">
        <v>6</v>
      </c>
      <c r="T493">
        <v>31.956683999999999</v>
      </c>
      <c r="U493">
        <v>1.478945</v>
      </c>
      <c r="V493" t="s">
        <v>7</v>
      </c>
      <c r="W493">
        <v>7.3775000000000004</v>
      </c>
      <c r="X493">
        <v>1.1023E-2</v>
      </c>
      <c r="Y493" t="s">
        <v>8</v>
      </c>
      <c r="Z493">
        <v>36.274299999999997</v>
      </c>
      <c r="AA493">
        <v>0.77458899999999997</v>
      </c>
      <c r="AB493" t="s">
        <v>9</v>
      </c>
      <c r="AC493">
        <v>2736.6917720000001</v>
      </c>
      <c r="AD493">
        <v>6483.8732090000003</v>
      </c>
      <c r="AE493" t="s">
        <v>10</v>
      </c>
      <c r="AF493">
        <v>1.23E-3</v>
      </c>
      <c r="AG493">
        <v>0</v>
      </c>
      <c r="AH493" t="s">
        <v>11</v>
      </c>
      <c r="AI493">
        <v>0.99920200000000003</v>
      </c>
      <c r="AJ493">
        <v>9.9999999999999995E-7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3263.7227899999998</v>
      </c>
      <c r="I494">
        <v>7739.2353800000001</v>
      </c>
      <c r="J494" t="s">
        <v>3</v>
      </c>
      <c r="K494">
        <v>3103.8547979999998</v>
      </c>
      <c r="L494">
        <v>7890.5330400000003</v>
      </c>
      <c r="M494" t="s">
        <v>4</v>
      </c>
      <c r="N494">
        <v>29.902933999999998</v>
      </c>
      <c r="O494">
        <v>2.7609059999999999</v>
      </c>
      <c r="P494" t="s">
        <v>5</v>
      </c>
      <c r="Q494">
        <v>98.03389</v>
      </c>
      <c r="R494">
        <v>2.655373</v>
      </c>
      <c r="S494" t="s">
        <v>6</v>
      </c>
      <c r="T494">
        <v>34.620496000000003</v>
      </c>
      <c r="U494">
        <v>1.6487270000000001</v>
      </c>
      <c r="V494" t="s">
        <v>7</v>
      </c>
      <c r="W494">
        <v>7.9939039999999997</v>
      </c>
      <c r="X494">
        <v>1.2328E-2</v>
      </c>
      <c r="Y494" t="s">
        <v>8</v>
      </c>
      <c r="Z494">
        <v>39.320135999999998</v>
      </c>
      <c r="AA494">
        <v>0.80500000000000005</v>
      </c>
      <c r="AB494" t="s">
        <v>9</v>
      </c>
      <c r="AC494">
        <v>2963.7517739999998</v>
      </c>
      <c r="AD494">
        <v>7885.5168130000002</v>
      </c>
      <c r="AE494" t="s">
        <v>10</v>
      </c>
      <c r="AF494">
        <v>1.23E-3</v>
      </c>
      <c r="AG494">
        <v>0</v>
      </c>
      <c r="AH494" t="s">
        <v>11</v>
      </c>
      <c r="AI494">
        <v>0.99920600000000004</v>
      </c>
      <c r="AJ494">
        <v>9.9999999999999995E-7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3513.1577219999999</v>
      </c>
      <c r="I495">
        <v>8872.3924189999998</v>
      </c>
      <c r="J495" t="s">
        <v>3</v>
      </c>
      <c r="K495">
        <v>3341.0481140000002</v>
      </c>
      <c r="L495">
        <v>9043.0635519999996</v>
      </c>
      <c r="M495" t="s">
        <v>4</v>
      </c>
      <c r="N495">
        <v>32.193334</v>
      </c>
      <c r="O495">
        <v>3.0526339999999998</v>
      </c>
      <c r="P495" t="s">
        <v>5</v>
      </c>
      <c r="Q495">
        <v>105.625288</v>
      </c>
      <c r="R495">
        <v>2.9067750000000001</v>
      </c>
      <c r="S495" t="s">
        <v>6</v>
      </c>
      <c r="T495">
        <v>37.300674000000001</v>
      </c>
      <c r="U495">
        <v>1.814478</v>
      </c>
      <c r="V495" t="s">
        <v>7</v>
      </c>
      <c r="W495">
        <v>8.6226979999999998</v>
      </c>
      <c r="X495">
        <v>1.7291999999999998E-2</v>
      </c>
      <c r="Y495" t="s">
        <v>8</v>
      </c>
      <c r="Z495">
        <v>42.364435999999998</v>
      </c>
      <c r="AA495">
        <v>0.89647299999999996</v>
      </c>
      <c r="AB495" t="s">
        <v>9</v>
      </c>
      <c r="AC495">
        <v>3190.1256880000001</v>
      </c>
      <c r="AD495">
        <v>9047.3025689999995</v>
      </c>
      <c r="AE495" t="s">
        <v>10</v>
      </c>
      <c r="AF495">
        <v>1.23E-3</v>
      </c>
      <c r="AG495">
        <v>0</v>
      </c>
      <c r="AH495" t="s">
        <v>11</v>
      </c>
      <c r="AI495">
        <v>0.99921599999999999</v>
      </c>
      <c r="AJ495">
        <v>9.9999999999999995E-7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3763.9029099999998</v>
      </c>
      <c r="I496">
        <v>9825.1432089999998</v>
      </c>
      <c r="J496" t="s">
        <v>3</v>
      </c>
      <c r="K496">
        <v>3579.5551919999998</v>
      </c>
      <c r="L496">
        <v>10003.118398000001</v>
      </c>
      <c r="M496" t="s">
        <v>4</v>
      </c>
      <c r="N496">
        <v>34.468108000000001</v>
      </c>
      <c r="O496">
        <v>3.5087269999999999</v>
      </c>
      <c r="P496" t="s">
        <v>5</v>
      </c>
      <c r="Q496">
        <v>113.19355400000001</v>
      </c>
      <c r="R496">
        <v>3.1640090000000001</v>
      </c>
      <c r="S496" t="s">
        <v>6</v>
      </c>
      <c r="T496">
        <v>39.982030000000002</v>
      </c>
      <c r="U496">
        <v>2.000251</v>
      </c>
      <c r="V496" t="s">
        <v>7</v>
      </c>
      <c r="W496">
        <v>9.2399339999999999</v>
      </c>
      <c r="X496">
        <v>1.7152000000000001E-2</v>
      </c>
      <c r="Y496" t="s">
        <v>8</v>
      </c>
      <c r="Z496">
        <v>45.401712000000003</v>
      </c>
      <c r="AA496">
        <v>0.98456500000000002</v>
      </c>
      <c r="AB496" t="s">
        <v>9</v>
      </c>
      <c r="AC496">
        <v>3417.8524360000001</v>
      </c>
      <c r="AD496">
        <v>10005.181767</v>
      </c>
      <c r="AE496" t="s">
        <v>10</v>
      </c>
      <c r="AF496">
        <v>1.23E-3</v>
      </c>
      <c r="AG496">
        <v>0</v>
      </c>
      <c r="AH496" t="s">
        <v>11</v>
      </c>
      <c r="AI496">
        <v>0.99925200000000003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4013.5832660000001</v>
      </c>
      <c r="I497">
        <v>11345.416019</v>
      </c>
      <c r="J497" t="s">
        <v>3</v>
      </c>
      <c r="K497">
        <v>3816.9247700000001</v>
      </c>
      <c r="L497">
        <v>11542.940256</v>
      </c>
      <c r="M497" t="s">
        <v>4</v>
      </c>
      <c r="N497">
        <v>36.765143999999999</v>
      </c>
      <c r="O497">
        <v>4.0153879999999997</v>
      </c>
      <c r="P497" t="s">
        <v>5</v>
      </c>
      <c r="Q497">
        <v>120.76774399999999</v>
      </c>
      <c r="R497">
        <v>3.5010750000000002</v>
      </c>
      <c r="S497" t="s">
        <v>6</v>
      </c>
      <c r="T497">
        <v>42.652155999999998</v>
      </c>
      <c r="U497">
        <v>2.2645040000000001</v>
      </c>
      <c r="V497" t="s">
        <v>7</v>
      </c>
      <c r="W497">
        <v>9.85717</v>
      </c>
      <c r="X497">
        <v>1.7316999999999999E-2</v>
      </c>
      <c r="Y497" t="s">
        <v>8</v>
      </c>
      <c r="Z497">
        <v>48.446779999999997</v>
      </c>
      <c r="AA497">
        <v>1.1010489999999999</v>
      </c>
      <c r="AB497" t="s">
        <v>9</v>
      </c>
      <c r="AC497">
        <v>3644.4138659999999</v>
      </c>
      <c r="AD497">
        <v>11546.021853</v>
      </c>
      <c r="AE497" t="s">
        <v>10</v>
      </c>
      <c r="AF497">
        <v>1.23E-3</v>
      </c>
      <c r="AG497">
        <v>0</v>
      </c>
      <c r="AH497" t="s">
        <v>11</v>
      </c>
      <c r="AI497">
        <v>0.99937100000000001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4262.7876399999996</v>
      </c>
      <c r="I498">
        <v>12733.721681000001</v>
      </c>
      <c r="J498" t="s">
        <v>3</v>
      </c>
      <c r="K498">
        <v>4053.8359519999999</v>
      </c>
      <c r="L498">
        <v>12936.396328000001</v>
      </c>
      <c r="M498" t="s">
        <v>4</v>
      </c>
      <c r="N498">
        <v>39.081071999999999</v>
      </c>
      <c r="O498">
        <v>4.5513729999999999</v>
      </c>
      <c r="P498" t="s">
        <v>5</v>
      </c>
      <c r="Q498">
        <v>128.337884</v>
      </c>
      <c r="R498">
        <v>3.8056109999999999</v>
      </c>
      <c r="S498" t="s">
        <v>6</v>
      </c>
      <c r="T498">
        <v>45.311219999999999</v>
      </c>
      <c r="U498">
        <v>2.4956779999999998</v>
      </c>
      <c r="V498" t="s">
        <v>7</v>
      </c>
      <c r="W498">
        <v>10.4703</v>
      </c>
      <c r="X498">
        <v>1.7728000000000001E-2</v>
      </c>
      <c r="Y498" t="s">
        <v>8</v>
      </c>
      <c r="Z498">
        <v>51.507283999999999</v>
      </c>
      <c r="AA498">
        <v>1.2160200000000001</v>
      </c>
      <c r="AB498" t="s">
        <v>9</v>
      </c>
      <c r="AC498">
        <v>3870.5038500000001</v>
      </c>
      <c r="AD498">
        <v>12940.501378999999</v>
      </c>
      <c r="AE498" t="s">
        <v>10</v>
      </c>
      <c r="AF498">
        <v>1.23E-3</v>
      </c>
      <c r="AG498">
        <v>0</v>
      </c>
      <c r="AH498" t="s">
        <v>11</v>
      </c>
      <c r="AI498">
        <v>0.99938000000000005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4514.5702000000001</v>
      </c>
      <c r="I499">
        <v>14196.775528</v>
      </c>
      <c r="J499" t="s">
        <v>3</v>
      </c>
      <c r="K499">
        <v>4293.3473899999999</v>
      </c>
      <c r="L499">
        <v>14410.781298</v>
      </c>
      <c r="M499" t="s">
        <v>4</v>
      </c>
      <c r="N499">
        <v>41.374740000000003</v>
      </c>
      <c r="O499">
        <v>4.969538</v>
      </c>
      <c r="P499" t="s">
        <v>5</v>
      </c>
      <c r="Q499">
        <v>135.88818800000001</v>
      </c>
      <c r="R499">
        <v>4.1808329999999998</v>
      </c>
      <c r="S499" t="s">
        <v>6</v>
      </c>
      <c r="T499">
        <v>47.968561999999999</v>
      </c>
      <c r="U499">
        <v>2.7490869999999998</v>
      </c>
      <c r="V499" t="s">
        <v>7</v>
      </c>
      <c r="W499">
        <v>11.084066</v>
      </c>
      <c r="X499">
        <v>1.7623E-2</v>
      </c>
      <c r="Y499" t="s">
        <v>8</v>
      </c>
      <c r="Z499">
        <v>54.547379999999997</v>
      </c>
      <c r="AA499">
        <v>1.3049519999999999</v>
      </c>
      <c r="AB499" t="s">
        <v>9</v>
      </c>
      <c r="AC499">
        <v>4099.2145019999998</v>
      </c>
      <c r="AD499">
        <v>14412.105852999999</v>
      </c>
      <c r="AE499" t="s">
        <v>10</v>
      </c>
      <c r="AF499">
        <v>1.23E-3</v>
      </c>
      <c r="AG499">
        <v>0</v>
      </c>
      <c r="AH499" t="s">
        <v>11</v>
      </c>
      <c r="AI499">
        <v>0.99939299999999998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4763.3922839999996</v>
      </c>
      <c r="I500">
        <v>15921.558166999999</v>
      </c>
      <c r="J500" t="s">
        <v>3</v>
      </c>
      <c r="K500">
        <v>4529.9374120000002</v>
      </c>
      <c r="L500">
        <v>16156.786504</v>
      </c>
      <c r="M500" t="s">
        <v>4</v>
      </c>
      <c r="N500">
        <v>43.685513999999998</v>
      </c>
      <c r="O500">
        <v>5.3731619999999998</v>
      </c>
      <c r="P500" t="s">
        <v>5</v>
      </c>
      <c r="Q500">
        <v>143.43641600000001</v>
      </c>
      <c r="R500">
        <v>4.6636509999999998</v>
      </c>
      <c r="S500" t="s">
        <v>6</v>
      </c>
      <c r="T500">
        <v>50.637352</v>
      </c>
      <c r="U500">
        <v>3.0696080000000001</v>
      </c>
      <c r="V500" t="s">
        <v>7</v>
      </c>
      <c r="W500">
        <v>11.699726</v>
      </c>
      <c r="X500">
        <v>1.7999999999999999E-2</v>
      </c>
      <c r="Y500" t="s">
        <v>8</v>
      </c>
      <c r="Z500">
        <v>57.578333999999998</v>
      </c>
      <c r="AA500">
        <v>1.433854</v>
      </c>
      <c r="AB500" t="s">
        <v>9</v>
      </c>
      <c r="AC500">
        <v>4325.0106779999996</v>
      </c>
      <c r="AD500">
        <v>16168.279978</v>
      </c>
      <c r="AE500" t="s">
        <v>10</v>
      </c>
      <c r="AF500">
        <v>1.23E-3</v>
      </c>
      <c r="AG500">
        <v>0</v>
      </c>
      <c r="AH500" t="s">
        <v>11</v>
      </c>
      <c r="AI500">
        <v>0.99940300000000004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5014.0823280000004</v>
      </c>
      <c r="I501">
        <v>17491.838182</v>
      </c>
      <c r="J501" t="s">
        <v>3</v>
      </c>
      <c r="K501">
        <v>4768.3427799999999</v>
      </c>
      <c r="L501">
        <v>17743.702486999999</v>
      </c>
      <c r="M501" t="s">
        <v>4</v>
      </c>
      <c r="N501">
        <v>45.958751999999997</v>
      </c>
      <c r="O501">
        <v>5.682245</v>
      </c>
      <c r="P501" t="s">
        <v>5</v>
      </c>
      <c r="Q501">
        <v>150.97899200000001</v>
      </c>
      <c r="R501">
        <v>5.1174819999999999</v>
      </c>
      <c r="S501" t="s">
        <v>6</v>
      </c>
      <c r="T501">
        <v>53.303485999999999</v>
      </c>
      <c r="U501">
        <v>3.3821310000000002</v>
      </c>
      <c r="V501" t="s">
        <v>7</v>
      </c>
      <c r="W501">
        <v>12.315946</v>
      </c>
      <c r="X501">
        <v>1.8459E-2</v>
      </c>
      <c r="Y501" t="s">
        <v>8</v>
      </c>
      <c r="Z501">
        <v>60.603788000000002</v>
      </c>
      <c r="AA501">
        <v>1.517371</v>
      </c>
      <c r="AB501" t="s">
        <v>9</v>
      </c>
      <c r="AC501">
        <v>4552.6687879999999</v>
      </c>
      <c r="AD501">
        <v>17748.697028999999</v>
      </c>
      <c r="AE501" t="s">
        <v>10</v>
      </c>
      <c r="AF501">
        <v>1.23E-3</v>
      </c>
      <c r="AG501">
        <v>0</v>
      </c>
      <c r="AH501" t="s">
        <v>11</v>
      </c>
      <c r="AI501">
        <v>0.99941800000000003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171.66137000000001</v>
      </c>
      <c r="I522">
        <v>19.948667</v>
      </c>
      <c r="J522" t="s">
        <v>3</v>
      </c>
      <c r="K522">
        <v>159.54596000000001</v>
      </c>
      <c r="L522">
        <v>16.931868000000001</v>
      </c>
      <c r="M522" t="s">
        <v>4</v>
      </c>
      <c r="N522">
        <v>2.2722220000000002</v>
      </c>
      <c r="O522">
        <v>6.0673999999999999E-2</v>
      </c>
      <c r="P522" t="s">
        <v>5</v>
      </c>
      <c r="Q522">
        <v>0</v>
      </c>
      <c r="R522">
        <v>0</v>
      </c>
      <c r="S522" t="s">
        <v>6</v>
      </c>
      <c r="T522">
        <v>2.4035660000000001</v>
      </c>
      <c r="U522">
        <v>1.3906999999999999E-2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1.2329999999999999E-3</v>
      </c>
      <c r="AD522">
        <v>0</v>
      </c>
      <c r="AE522" t="s">
        <v>10</v>
      </c>
      <c r="AF522">
        <v>0</v>
      </c>
      <c r="AG522">
        <v>0</v>
      </c>
      <c r="AH522" t="s">
        <v>11</v>
      </c>
      <c r="AI522">
        <v>0.996031</v>
      </c>
      <c r="AJ522">
        <v>1.9999999999999999E-6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343.86650400000002</v>
      </c>
      <c r="I523">
        <v>78.282872999999995</v>
      </c>
      <c r="J523" t="s">
        <v>3</v>
      </c>
      <c r="K523">
        <v>319.58809600000001</v>
      </c>
      <c r="L523">
        <v>66.997947999999994</v>
      </c>
      <c r="M523" t="s">
        <v>4</v>
      </c>
      <c r="N523">
        <v>4.5662760000000002</v>
      </c>
      <c r="O523">
        <v>0.25083800000000001</v>
      </c>
      <c r="P523" t="s">
        <v>5</v>
      </c>
      <c r="Q523">
        <v>0</v>
      </c>
      <c r="R523">
        <v>0</v>
      </c>
      <c r="S523" t="s">
        <v>6</v>
      </c>
      <c r="T523">
        <v>4.7877700000000001</v>
      </c>
      <c r="U523">
        <v>4.7874E-2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1.2310000000000001E-3</v>
      </c>
      <c r="AD523">
        <v>0</v>
      </c>
      <c r="AE523" t="s">
        <v>10</v>
      </c>
      <c r="AF523">
        <v>0</v>
      </c>
      <c r="AG523">
        <v>0</v>
      </c>
      <c r="AH523" t="s">
        <v>11</v>
      </c>
      <c r="AI523">
        <v>0.99687199999999998</v>
      </c>
      <c r="AJ523">
        <v>3.0000000000000001E-6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516.53040799999997</v>
      </c>
      <c r="I524">
        <v>172.42880400000001</v>
      </c>
      <c r="J524" t="s">
        <v>3</v>
      </c>
      <c r="K524">
        <v>480.07727199999999</v>
      </c>
      <c r="L524">
        <v>148.093559</v>
      </c>
      <c r="M524" t="s">
        <v>4</v>
      </c>
      <c r="N524">
        <v>6.8522780000000001</v>
      </c>
      <c r="O524">
        <v>0.46108700000000002</v>
      </c>
      <c r="P524" t="s">
        <v>5</v>
      </c>
      <c r="Q524">
        <v>0</v>
      </c>
      <c r="R524">
        <v>0</v>
      </c>
      <c r="S524" t="s">
        <v>6</v>
      </c>
      <c r="T524">
        <v>7.169022</v>
      </c>
      <c r="U524">
        <v>0.10678799999999999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1.2310000000000001E-3</v>
      </c>
      <c r="AD524">
        <v>0</v>
      </c>
      <c r="AE524" t="s">
        <v>10</v>
      </c>
      <c r="AF524">
        <v>0</v>
      </c>
      <c r="AG524">
        <v>0</v>
      </c>
      <c r="AH524" t="s">
        <v>11</v>
      </c>
      <c r="AI524">
        <v>0.99730200000000002</v>
      </c>
      <c r="AJ524">
        <v>3.0000000000000001E-6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690.13331200000005</v>
      </c>
      <c r="I525">
        <v>272.11912000000001</v>
      </c>
      <c r="J525" t="s">
        <v>3</v>
      </c>
      <c r="K525">
        <v>641.43552</v>
      </c>
      <c r="L525">
        <v>234.133059</v>
      </c>
      <c r="M525" t="s">
        <v>4</v>
      </c>
      <c r="N525">
        <v>9.1967219999999994</v>
      </c>
      <c r="O525">
        <v>0.68689</v>
      </c>
      <c r="P525" t="s">
        <v>5</v>
      </c>
      <c r="Q525">
        <v>0</v>
      </c>
      <c r="R525">
        <v>0</v>
      </c>
      <c r="S525" t="s">
        <v>6</v>
      </c>
      <c r="T525">
        <v>9.5164880000000007</v>
      </c>
      <c r="U525">
        <v>0.17918799999999999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1.23E-3</v>
      </c>
      <c r="AD525">
        <v>0</v>
      </c>
      <c r="AE525" t="s">
        <v>10</v>
      </c>
      <c r="AF525">
        <v>0</v>
      </c>
      <c r="AG525">
        <v>0</v>
      </c>
      <c r="AH525" t="s">
        <v>11</v>
      </c>
      <c r="AI525">
        <v>0.99787300000000001</v>
      </c>
      <c r="AJ525">
        <v>3.0000000000000001E-6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862.77958799999999</v>
      </c>
      <c r="I526">
        <v>378.262269</v>
      </c>
      <c r="J526" t="s">
        <v>3</v>
      </c>
      <c r="K526">
        <v>801.92474800000002</v>
      </c>
      <c r="L526">
        <v>325.29610600000001</v>
      </c>
      <c r="M526" t="s">
        <v>4</v>
      </c>
      <c r="N526">
        <v>11.495464</v>
      </c>
      <c r="O526">
        <v>0.92484699999999997</v>
      </c>
      <c r="P526" t="s">
        <v>5</v>
      </c>
      <c r="Q526">
        <v>0</v>
      </c>
      <c r="R526">
        <v>0</v>
      </c>
      <c r="S526" t="s">
        <v>6</v>
      </c>
      <c r="T526">
        <v>11.870818</v>
      </c>
      <c r="U526">
        <v>0.239485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1.23E-3</v>
      </c>
      <c r="AD526">
        <v>0</v>
      </c>
      <c r="AE526" t="s">
        <v>10</v>
      </c>
      <c r="AF526">
        <v>0</v>
      </c>
      <c r="AG526">
        <v>0</v>
      </c>
      <c r="AH526" t="s">
        <v>11</v>
      </c>
      <c r="AI526">
        <v>0.99807199999999996</v>
      </c>
      <c r="AJ526">
        <v>3.0000000000000001E-6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1035.8275900000001</v>
      </c>
      <c r="I527">
        <v>497.24682100000001</v>
      </c>
      <c r="J527" t="s">
        <v>3</v>
      </c>
      <c r="K527">
        <v>962.78832199999999</v>
      </c>
      <c r="L527">
        <v>428.295143</v>
      </c>
      <c r="M527" t="s">
        <v>4</v>
      </c>
      <c r="N527">
        <v>13.812472</v>
      </c>
      <c r="O527">
        <v>1.1821459999999999</v>
      </c>
      <c r="P527" t="s">
        <v>5</v>
      </c>
      <c r="Q527">
        <v>0</v>
      </c>
      <c r="R527">
        <v>0</v>
      </c>
      <c r="S527" t="s">
        <v>6</v>
      </c>
      <c r="T527">
        <v>14.228178</v>
      </c>
      <c r="U527">
        <v>0.310641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1.23E-3</v>
      </c>
      <c r="AD527">
        <v>0</v>
      </c>
      <c r="AE527" t="s">
        <v>10</v>
      </c>
      <c r="AF527">
        <v>0</v>
      </c>
      <c r="AG527">
        <v>0</v>
      </c>
      <c r="AH527" t="s">
        <v>11</v>
      </c>
      <c r="AI527">
        <v>0.99831599999999998</v>
      </c>
      <c r="AJ527">
        <v>1.9999999999999999E-6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1207.993142</v>
      </c>
      <c r="I528">
        <v>631.10071200000004</v>
      </c>
      <c r="J528" t="s">
        <v>3</v>
      </c>
      <c r="K528">
        <v>1122.803216</v>
      </c>
      <c r="L528">
        <v>545.32393999999999</v>
      </c>
      <c r="M528" t="s">
        <v>4</v>
      </c>
      <c r="N528">
        <v>16.085529999999999</v>
      </c>
      <c r="O528">
        <v>1.48783</v>
      </c>
      <c r="P528" t="s">
        <v>5</v>
      </c>
      <c r="Q528">
        <v>0</v>
      </c>
      <c r="R528">
        <v>0</v>
      </c>
      <c r="S528" t="s">
        <v>6</v>
      </c>
      <c r="T528">
        <v>16.609776</v>
      </c>
      <c r="U528">
        <v>0.39694699999999999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1.23E-3</v>
      </c>
      <c r="AD528">
        <v>0</v>
      </c>
      <c r="AE528" t="s">
        <v>10</v>
      </c>
      <c r="AF528">
        <v>0</v>
      </c>
      <c r="AG528">
        <v>0</v>
      </c>
      <c r="AH528" t="s">
        <v>11</v>
      </c>
      <c r="AI528">
        <v>0.99846100000000004</v>
      </c>
      <c r="AJ528">
        <v>1.9999999999999999E-6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1380.213718</v>
      </c>
      <c r="I529">
        <v>740.21919300000002</v>
      </c>
      <c r="J529" t="s">
        <v>3</v>
      </c>
      <c r="K529">
        <v>1282.873664</v>
      </c>
      <c r="L529">
        <v>639.03477899999996</v>
      </c>
      <c r="M529" t="s">
        <v>4</v>
      </c>
      <c r="N529">
        <v>18.382709999999999</v>
      </c>
      <c r="O529">
        <v>1.803102</v>
      </c>
      <c r="P529" t="s">
        <v>5</v>
      </c>
      <c r="Q529">
        <v>0</v>
      </c>
      <c r="R529">
        <v>0</v>
      </c>
      <c r="S529" t="s">
        <v>6</v>
      </c>
      <c r="T529">
        <v>18.988078000000002</v>
      </c>
      <c r="U529">
        <v>0.47507899999999997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1.23E-3</v>
      </c>
      <c r="AD529">
        <v>0</v>
      </c>
      <c r="AE529" t="s">
        <v>10</v>
      </c>
      <c r="AF529">
        <v>0</v>
      </c>
      <c r="AG529">
        <v>0</v>
      </c>
      <c r="AH529" t="s">
        <v>11</v>
      </c>
      <c r="AI529">
        <v>0.99872300000000003</v>
      </c>
      <c r="AJ529">
        <v>9.9999999999999995E-7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1552.4389719999999</v>
      </c>
      <c r="I530">
        <v>871.97162400000002</v>
      </c>
      <c r="J530" t="s">
        <v>3</v>
      </c>
      <c r="K530">
        <v>1442.9812919999999</v>
      </c>
      <c r="L530">
        <v>753.55033700000001</v>
      </c>
      <c r="M530" t="s">
        <v>4</v>
      </c>
      <c r="N530">
        <v>20.661601999999998</v>
      </c>
      <c r="O530">
        <v>2.1450930000000001</v>
      </c>
      <c r="P530" t="s">
        <v>5</v>
      </c>
      <c r="Q530">
        <v>0</v>
      </c>
      <c r="R530">
        <v>0</v>
      </c>
      <c r="S530" t="s">
        <v>6</v>
      </c>
      <c r="T530">
        <v>21.363389999999999</v>
      </c>
      <c r="U530">
        <v>0.55512499999999998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1.23E-3</v>
      </c>
      <c r="AD530">
        <v>0</v>
      </c>
      <c r="AE530" t="s">
        <v>10</v>
      </c>
      <c r="AF530">
        <v>0</v>
      </c>
      <c r="AG530">
        <v>0</v>
      </c>
      <c r="AH530" t="s">
        <v>11</v>
      </c>
      <c r="AI530">
        <v>0.99889499999999998</v>
      </c>
      <c r="AJ530">
        <v>9.9999999999999995E-7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1724.7009880000001</v>
      </c>
      <c r="I531">
        <v>982.57197900000006</v>
      </c>
      <c r="J531" t="s">
        <v>3</v>
      </c>
      <c r="K531">
        <v>1603.0733580000001</v>
      </c>
      <c r="L531">
        <v>849.41065300000002</v>
      </c>
      <c r="M531" t="s">
        <v>4</v>
      </c>
      <c r="N531">
        <v>22.930427999999999</v>
      </c>
      <c r="O531">
        <v>2.3428840000000002</v>
      </c>
      <c r="P531" t="s">
        <v>5</v>
      </c>
      <c r="Q531">
        <v>0</v>
      </c>
      <c r="R531">
        <v>0</v>
      </c>
      <c r="S531" t="s">
        <v>6</v>
      </c>
      <c r="T531">
        <v>23.742728</v>
      </c>
      <c r="U531">
        <v>0.61010600000000004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1.23E-3</v>
      </c>
      <c r="AD531">
        <v>0</v>
      </c>
      <c r="AE531" t="s">
        <v>10</v>
      </c>
      <c r="AF531">
        <v>0</v>
      </c>
      <c r="AG531">
        <v>0</v>
      </c>
      <c r="AH531" t="s">
        <v>11</v>
      </c>
      <c r="AI531">
        <v>0.99899899999999997</v>
      </c>
      <c r="AJ531">
        <v>9.9999999999999995E-7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1896.508358</v>
      </c>
      <c r="I532">
        <v>1099.4851410000001</v>
      </c>
      <c r="J532" t="s">
        <v>3</v>
      </c>
      <c r="K532">
        <v>1762.7703320000001</v>
      </c>
      <c r="L532">
        <v>949.74728800000003</v>
      </c>
      <c r="M532" t="s">
        <v>4</v>
      </c>
      <c r="N532">
        <v>25.188618000000002</v>
      </c>
      <c r="O532">
        <v>2.535021</v>
      </c>
      <c r="P532" t="s">
        <v>5</v>
      </c>
      <c r="Q532">
        <v>0</v>
      </c>
      <c r="R532">
        <v>0</v>
      </c>
      <c r="S532" t="s">
        <v>6</v>
      </c>
      <c r="T532">
        <v>26.141938</v>
      </c>
      <c r="U532">
        <v>0.67702600000000002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1.23E-3</v>
      </c>
      <c r="AD532">
        <v>0</v>
      </c>
      <c r="AE532" t="s">
        <v>10</v>
      </c>
      <c r="AF532">
        <v>0</v>
      </c>
      <c r="AG532">
        <v>0</v>
      </c>
      <c r="AH532" t="s">
        <v>11</v>
      </c>
      <c r="AI532">
        <v>0.99902299999999999</v>
      </c>
      <c r="AJ532">
        <v>9.9999999999999995E-7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2068.6623140000002</v>
      </c>
      <c r="I533">
        <v>1188.078524</v>
      </c>
      <c r="J533" t="s">
        <v>3</v>
      </c>
      <c r="K533">
        <v>1922.778474</v>
      </c>
      <c r="L533">
        <v>1026.6471220000001</v>
      </c>
      <c r="M533" t="s">
        <v>4</v>
      </c>
      <c r="N533">
        <v>27.462826</v>
      </c>
      <c r="O533">
        <v>2.7479740000000001</v>
      </c>
      <c r="P533" t="s">
        <v>5</v>
      </c>
      <c r="Q533">
        <v>0</v>
      </c>
      <c r="R533">
        <v>0</v>
      </c>
      <c r="S533" t="s">
        <v>6</v>
      </c>
      <c r="T533">
        <v>28.522846000000001</v>
      </c>
      <c r="U533">
        <v>0.72343199999999996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1.23E-3</v>
      </c>
      <c r="AD533">
        <v>0</v>
      </c>
      <c r="AE533" t="s">
        <v>10</v>
      </c>
      <c r="AF533">
        <v>0</v>
      </c>
      <c r="AG533">
        <v>0</v>
      </c>
      <c r="AH533" t="s">
        <v>11</v>
      </c>
      <c r="AI533">
        <v>0.99919800000000003</v>
      </c>
      <c r="AJ533">
        <v>9.9999999999999995E-7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2240.818366</v>
      </c>
      <c r="I534">
        <v>1298.7799669999999</v>
      </c>
      <c r="J534" t="s">
        <v>3</v>
      </c>
      <c r="K534">
        <v>2082.8197019999998</v>
      </c>
      <c r="L534">
        <v>1122.896146</v>
      </c>
      <c r="M534" t="s">
        <v>4</v>
      </c>
      <c r="N534">
        <v>29.752344000000001</v>
      </c>
      <c r="O534">
        <v>3.0361609999999999</v>
      </c>
      <c r="P534" t="s">
        <v>5</v>
      </c>
      <c r="Q534">
        <v>0</v>
      </c>
      <c r="R534">
        <v>0</v>
      </c>
      <c r="S534" t="s">
        <v>6</v>
      </c>
      <c r="T534">
        <v>30.905332000000001</v>
      </c>
      <c r="U534">
        <v>0.77330500000000002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1.23E-3</v>
      </c>
      <c r="AD534">
        <v>0</v>
      </c>
      <c r="AE534" t="s">
        <v>10</v>
      </c>
      <c r="AF534">
        <v>0</v>
      </c>
      <c r="AG534">
        <v>0</v>
      </c>
      <c r="AH534" t="s">
        <v>11</v>
      </c>
      <c r="AI534">
        <v>0.99925399999999998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2412.6685640000001</v>
      </c>
      <c r="I535">
        <v>1394.5468249999999</v>
      </c>
      <c r="J535" t="s">
        <v>3</v>
      </c>
      <c r="K535">
        <v>2242.5701100000001</v>
      </c>
      <c r="L535">
        <v>1205.1094860000001</v>
      </c>
      <c r="M535" t="s">
        <v>4</v>
      </c>
      <c r="N535">
        <v>32.039586</v>
      </c>
      <c r="O535">
        <v>3.2455289999999999</v>
      </c>
      <c r="P535" t="s">
        <v>5</v>
      </c>
      <c r="Q535">
        <v>0</v>
      </c>
      <c r="R535">
        <v>0</v>
      </c>
      <c r="S535" t="s">
        <v>6</v>
      </c>
      <c r="T535">
        <v>33.306342000000001</v>
      </c>
      <c r="U535">
        <v>0.84951600000000005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1.23E-3</v>
      </c>
      <c r="AD535">
        <v>0</v>
      </c>
      <c r="AE535" t="s">
        <v>10</v>
      </c>
      <c r="AF535">
        <v>0</v>
      </c>
      <c r="AG535">
        <v>0</v>
      </c>
      <c r="AH535" t="s">
        <v>11</v>
      </c>
      <c r="AI535">
        <v>0.99933300000000003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2584.9112260000002</v>
      </c>
      <c r="I536">
        <v>1509.7229990000001</v>
      </c>
      <c r="J536" t="s">
        <v>3</v>
      </c>
      <c r="K536">
        <v>2402.6620800000001</v>
      </c>
      <c r="L536">
        <v>1307.6865290000001</v>
      </c>
      <c r="M536" t="s">
        <v>4</v>
      </c>
      <c r="N536">
        <v>34.315567999999999</v>
      </c>
      <c r="O536">
        <v>3.4990260000000002</v>
      </c>
      <c r="P536" t="s">
        <v>5</v>
      </c>
      <c r="Q536">
        <v>0</v>
      </c>
      <c r="R536">
        <v>0</v>
      </c>
      <c r="S536" t="s">
        <v>6</v>
      </c>
      <c r="T536">
        <v>35.703898000000002</v>
      </c>
      <c r="U536">
        <v>0.90986999999999996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1.23E-3</v>
      </c>
      <c r="AD536">
        <v>0</v>
      </c>
      <c r="AE536" t="s">
        <v>10</v>
      </c>
      <c r="AF536">
        <v>0</v>
      </c>
      <c r="AG536">
        <v>0</v>
      </c>
      <c r="AH536" t="s">
        <v>11</v>
      </c>
      <c r="AI536">
        <v>0.99936100000000005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2757.3603680000001</v>
      </c>
      <c r="I537">
        <v>1665.02946</v>
      </c>
      <c r="J537" t="s">
        <v>3</v>
      </c>
      <c r="K537">
        <v>2562.9349000000002</v>
      </c>
      <c r="L537">
        <v>1444.0853850000001</v>
      </c>
      <c r="M537" t="s">
        <v>4</v>
      </c>
      <c r="N537">
        <v>36.620314</v>
      </c>
      <c r="O537">
        <v>3.9060790000000001</v>
      </c>
      <c r="P537" t="s">
        <v>5</v>
      </c>
      <c r="Q537">
        <v>0</v>
      </c>
      <c r="R537">
        <v>0</v>
      </c>
      <c r="S537" t="s">
        <v>6</v>
      </c>
      <c r="T537">
        <v>38.099643999999998</v>
      </c>
      <c r="U537">
        <v>0.99441900000000005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1.23E-3</v>
      </c>
      <c r="AD537">
        <v>0</v>
      </c>
      <c r="AE537" t="s">
        <v>10</v>
      </c>
      <c r="AF537">
        <v>0</v>
      </c>
      <c r="AG537">
        <v>0</v>
      </c>
      <c r="AH537" t="s">
        <v>11</v>
      </c>
      <c r="AI537">
        <v>0.99939299999999998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2929.4188559999998</v>
      </c>
      <c r="I538">
        <v>1812.1931669999999</v>
      </c>
      <c r="J538" t="s">
        <v>3</v>
      </c>
      <c r="K538">
        <v>2722.8277840000001</v>
      </c>
      <c r="L538">
        <v>1571.694432</v>
      </c>
      <c r="M538" t="s">
        <v>4</v>
      </c>
      <c r="N538">
        <v>38.903418000000002</v>
      </c>
      <c r="O538">
        <v>4.2172980000000004</v>
      </c>
      <c r="P538" t="s">
        <v>5</v>
      </c>
      <c r="Q538">
        <v>0</v>
      </c>
      <c r="R538">
        <v>0</v>
      </c>
      <c r="S538" t="s">
        <v>6</v>
      </c>
      <c r="T538">
        <v>40.502890000000001</v>
      </c>
      <c r="U538">
        <v>1.0706370000000001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1.23E-3</v>
      </c>
      <c r="AD538">
        <v>0</v>
      </c>
      <c r="AE538" t="s">
        <v>10</v>
      </c>
      <c r="AF538">
        <v>0</v>
      </c>
      <c r="AG538">
        <v>0</v>
      </c>
      <c r="AH538" t="s">
        <v>11</v>
      </c>
      <c r="AI538">
        <v>0.99940700000000005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3100.94247</v>
      </c>
      <c r="I539">
        <v>1971.264181</v>
      </c>
      <c r="J539" t="s">
        <v>3</v>
      </c>
      <c r="K539">
        <v>2882.221266</v>
      </c>
      <c r="L539">
        <v>1710.1278580000001</v>
      </c>
      <c r="M539" t="s">
        <v>4</v>
      </c>
      <c r="N539">
        <v>41.145788000000003</v>
      </c>
      <c r="O539">
        <v>4.5752670000000002</v>
      </c>
      <c r="P539" t="s">
        <v>5</v>
      </c>
      <c r="Q539">
        <v>0</v>
      </c>
      <c r="R539">
        <v>0</v>
      </c>
      <c r="S539" t="s">
        <v>6</v>
      </c>
      <c r="T539">
        <v>42.901260000000001</v>
      </c>
      <c r="U539">
        <v>1.1654960000000001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1.23E-3</v>
      </c>
      <c r="AD539">
        <v>0</v>
      </c>
      <c r="AE539" t="s">
        <v>10</v>
      </c>
      <c r="AF539">
        <v>0</v>
      </c>
      <c r="AG539">
        <v>0</v>
      </c>
      <c r="AH539" t="s">
        <v>11</v>
      </c>
      <c r="AI539">
        <v>0.99942200000000003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3272.4342780000002</v>
      </c>
      <c r="I540">
        <v>2164.6601970000002</v>
      </c>
      <c r="J540" t="s">
        <v>3</v>
      </c>
      <c r="K540">
        <v>3041.5962399999999</v>
      </c>
      <c r="L540">
        <v>1877.991438</v>
      </c>
      <c r="M540" t="s">
        <v>4</v>
      </c>
      <c r="N540">
        <v>43.398491999999997</v>
      </c>
      <c r="O540">
        <v>5.1415350000000002</v>
      </c>
      <c r="P540" t="s">
        <v>5</v>
      </c>
      <c r="Q540">
        <v>0</v>
      </c>
      <c r="R540">
        <v>0</v>
      </c>
      <c r="S540" t="s">
        <v>6</v>
      </c>
      <c r="T540">
        <v>45.306151999999997</v>
      </c>
      <c r="U540">
        <v>1.2537670000000001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1.23E-3</v>
      </c>
      <c r="AD540">
        <v>0</v>
      </c>
      <c r="AE540" t="s">
        <v>10</v>
      </c>
      <c r="AF540">
        <v>0</v>
      </c>
      <c r="AG540">
        <v>0</v>
      </c>
      <c r="AH540" t="s">
        <v>11</v>
      </c>
      <c r="AI540">
        <v>0.99947399999999997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3444.0970499999999</v>
      </c>
      <c r="I541">
        <v>2340.1391779999999</v>
      </c>
      <c r="J541" t="s">
        <v>3</v>
      </c>
      <c r="K541">
        <v>3201.13913</v>
      </c>
      <c r="L541">
        <v>2028.255529</v>
      </c>
      <c r="M541" t="s">
        <v>4</v>
      </c>
      <c r="N541">
        <v>45.662100000000002</v>
      </c>
      <c r="O541">
        <v>5.6676840000000004</v>
      </c>
      <c r="P541" t="s">
        <v>5</v>
      </c>
      <c r="Q541">
        <v>0</v>
      </c>
      <c r="R541">
        <v>0</v>
      </c>
      <c r="S541" t="s">
        <v>6</v>
      </c>
      <c r="T541">
        <v>47.732433999999998</v>
      </c>
      <c r="U541">
        <v>1.3449880000000001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1.23E-3</v>
      </c>
      <c r="AD541">
        <v>0</v>
      </c>
      <c r="AE541" t="s">
        <v>10</v>
      </c>
      <c r="AF541">
        <v>0</v>
      </c>
      <c r="AG541">
        <v>0</v>
      </c>
      <c r="AH541" t="s">
        <v>11</v>
      </c>
      <c r="AI541">
        <v>0.99947399999999997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171.518068</v>
      </c>
      <c r="I542">
        <v>23.104807999999998</v>
      </c>
      <c r="J542" t="s">
        <v>3</v>
      </c>
      <c r="K542">
        <v>159.22164000000001</v>
      </c>
      <c r="L542">
        <v>19.962796999999998</v>
      </c>
      <c r="M542" t="s">
        <v>4</v>
      </c>
      <c r="N542">
        <v>2.2675779999999999</v>
      </c>
      <c r="O542">
        <v>5.5473000000000001E-2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1.235E-3</v>
      </c>
      <c r="AG542">
        <v>0</v>
      </c>
      <c r="AH542" t="s">
        <v>11</v>
      </c>
      <c r="AI542">
        <v>0.996008</v>
      </c>
      <c r="AJ542">
        <v>1.9999999999999999E-6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342.30282999999997</v>
      </c>
      <c r="I543">
        <v>71.889868000000007</v>
      </c>
      <c r="J543" t="s">
        <v>3</v>
      </c>
      <c r="K543">
        <v>317.77876800000001</v>
      </c>
      <c r="L543">
        <v>62.600175999999998</v>
      </c>
      <c r="M543" t="s">
        <v>4</v>
      </c>
      <c r="N543">
        <v>4.5050179999999997</v>
      </c>
      <c r="O543">
        <v>0.169517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1.2310000000000001E-3</v>
      </c>
      <c r="AG543">
        <v>0</v>
      </c>
      <c r="AH543" t="s">
        <v>11</v>
      </c>
      <c r="AI543">
        <v>0.99687199999999998</v>
      </c>
      <c r="AJ543">
        <v>3.0000000000000001E-6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514.34935599999994</v>
      </c>
      <c r="I544">
        <v>163.427684</v>
      </c>
      <c r="J544" t="s">
        <v>3</v>
      </c>
      <c r="K544">
        <v>477.47652399999998</v>
      </c>
      <c r="L544">
        <v>141.88289499999999</v>
      </c>
      <c r="M544" t="s">
        <v>4</v>
      </c>
      <c r="N544">
        <v>6.8103579999999999</v>
      </c>
      <c r="O544">
        <v>0.38467400000000002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1.2310000000000001E-3</v>
      </c>
      <c r="AG544">
        <v>0</v>
      </c>
      <c r="AH544" t="s">
        <v>11</v>
      </c>
      <c r="AI544">
        <v>0.99728499999999998</v>
      </c>
      <c r="AJ544">
        <v>3.0000000000000001E-6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686.91799200000003</v>
      </c>
      <c r="I545">
        <v>268.18054999999998</v>
      </c>
      <c r="J545" t="s">
        <v>3</v>
      </c>
      <c r="K545">
        <v>637.68982000000005</v>
      </c>
      <c r="L545">
        <v>232.45139699999999</v>
      </c>
      <c r="M545" t="s">
        <v>4</v>
      </c>
      <c r="N545">
        <v>9.1008980000000008</v>
      </c>
      <c r="O545">
        <v>0.61928499999999997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1.23E-3</v>
      </c>
      <c r="AG545">
        <v>0</v>
      </c>
      <c r="AH545" t="s">
        <v>11</v>
      </c>
      <c r="AI545">
        <v>0.99782099999999996</v>
      </c>
      <c r="AJ545">
        <v>3.0000000000000001E-6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859.37622799999997</v>
      </c>
      <c r="I546">
        <v>423.81376399999999</v>
      </c>
      <c r="J546" t="s">
        <v>3</v>
      </c>
      <c r="K546">
        <v>797.80310599999996</v>
      </c>
      <c r="L546">
        <v>367.64672999999999</v>
      </c>
      <c r="M546" t="s">
        <v>4</v>
      </c>
      <c r="N546">
        <v>11.405718</v>
      </c>
      <c r="O546">
        <v>0.97427600000000003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1.23E-3</v>
      </c>
      <c r="AG546">
        <v>0</v>
      </c>
      <c r="AH546" t="s">
        <v>11</v>
      </c>
      <c r="AI546">
        <v>0.99826599999999999</v>
      </c>
      <c r="AJ546">
        <v>1.9999999999999999E-6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1031.328898</v>
      </c>
      <c r="I547">
        <v>576.36675300000002</v>
      </c>
      <c r="J547" t="s">
        <v>3</v>
      </c>
      <c r="K547">
        <v>957.45589600000005</v>
      </c>
      <c r="L547">
        <v>499.60933</v>
      </c>
      <c r="M547" t="s">
        <v>4</v>
      </c>
      <c r="N547">
        <v>13.677519999999999</v>
      </c>
      <c r="O547">
        <v>1.3046409999999999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1.23E-3</v>
      </c>
      <c r="AG547">
        <v>0</v>
      </c>
      <c r="AH547" t="s">
        <v>11</v>
      </c>
      <c r="AI547">
        <v>0.99861500000000003</v>
      </c>
      <c r="AJ547">
        <v>1.9999999999999999E-6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1202.9979760000001</v>
      </c>
      <c r="I548">
        <v>741.71230700000001</v>
      </c>
      <c r="J548" t="s">
        <v>3</v>
      </c>
      <c r="K548">
        <v>1116.839858</v>
      </c>
      <c r="L548">
        <v>642.05648099999996</v>
      </c>
      <c r="M548" t="s">
        <v>4</v>
      </c>
      <c r="N548">
        <v>15.961086</v>
      </c>
      <c r="O548">
        <v>1.6554770000000001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1.23E-3</v>
      </c>
      <c r="AG548">
        <v>0</v>
      </c>
      <c r="AH548" t="s">
        <v>11</v>
      </c>
      <c r="AI548">
        <v>0.99890000000000001</v>
      </c>
      <c r="AJ548">
        <v>9.9999999999999995E-7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1374.6951019999999</v>
      </c>
      <c r="I549">
        <v>909.99508200000002</v>
      </c>
      <c r="J549" t="s">
        <v>3</v>
      </c>
      <c r="K549">
        <v>1276.1931239999999</v>
      </c>
      <c r="L549">
        <v>781.12194199999999</v>
      </c>
      <c r="M549" t="s">
        <v>4</v>
      </c>
      <c r="N549">
        <v>18.244420000000002</v>
      </c>
      <c r="O549">
        <v>2.0443920000000002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1.23E-3</v>
      </c>
      <c r="AG549">
        <v>0</v>
      </c>
      <c r="AH549" t="s">
        <v>11</v>
      </c>
      <c r="AI549">
        <v>0.99907599999999996</v>
      </c>
      <c r="AJ549">
        <v>9.9999999999999995E-7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1546.0448899999999</v>
      </c>
      <c r="I550">
        <v>1073.12553</v>
      </c>
      <c r="J550" t="s">
        <v>3</v>
      </c>
      <c r="K550">
        <v>1435.2748839999999</v>
      </c>
      <c r="L550">
        <v>919.52126599999997</v>
      </c>
      <c r="M550" t="s">
        <v>4</v>
      </c>
      <c r="N550">
        <v>20.505901999999999</v>
      </c>
      <c r="O550">
        <v>2.47743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1.23E-3</v>
      </c>
      <c r="AG550">
        <v>0</v>
      </c>
      <c r="AH550" t="s">
        <v>11</v>
      </c>
      <c r="AI550">
        <v>0.99915900000000002</v>
      </c>
      <c r="AJ550">
        <v>9.9999999999999995E-7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1717.606914</v>
      </c>
      <c r="I551">
        <v>1218.0697709999999</v>
      </c>
      <c r="J551" t="s">
        <v>3</v>
      </c>
      <c r="K551">
        <v>1594.5146540000001</v>
      </c>
      <c r="L551">
        <v>1043.0467410000001</v>
      </c>
      <c r="M551" t="s">
        <v>4</v>
      </c>
      <c r="N551">
        <v>22.778904000000001</v>
      </c>
      <c r="O551">
        <v>2.8545410000000002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1.23E-3</v>
      </c>
      <c r="AG551">
        <v>0</v>
      </c>
      <c r="AH551" t="s">
        <v>11</v>
      </c>
      <c r="AI551">
        <v>0.99926599999999999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1889.8084839999999</v>
      </c>
      <c r="I552">
        <v>1406.537726</v>
      </c>
      <c r="J552" t="s">
        <v>3</v>
      </c>
      <c r="K552">
        <v>1754.3874800000001</v>
      </c>
      <c r="L552">
        <v>1205.534396</v>
      </c>
      <c r="M552" t="s">
        <v>4</v>
      </c>
      <c r="N552">
        <v>25.064109999999999</v>
      </c>
      <c r="O552">
        <v>3.298962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1.23E-3</v>
      </c>
      <c r="AG552">
        <v>0</v>
      </c>
      <c r="AH552" t="s">
        <v>11</v>
      </c>
      <c r="AI552">
        <v>0.99930399999999997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2062.2814199999998</v>
      </c>
      <c r="I553">
        <v>1586.9104649999999</v>
      </c>
      <c r="J553" t="s">
        <v>3</v>
      </c>
      <c r="K553">
        <v>1914.4909339999999</v>
      </c>
      <c r="L553">
        <v>1361.2925809999999</v>
      </c>
      <c r="M553" t="s">
        <v>4</v>
      </c>
      <c r="N553">
        <v>27.376377999999999</v>
      </c>
      <c r="O553">
        <v>3.7703449999999998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1.23E-3</v>
      </c>
      <c r="AG553">
        <v>0</v>
      </c>
      <c r="AH553" t="s">
        <v>11</v>
      </c>
      <c r="AI553">
        <v>0.99931199999999998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2234.167614</v>
      </c>
      <c r="I554">
        <v>1810.011692</v>
      </c>
      <c r="J554" t="s">
        <v>3</v>
      </c>
      <c r="K554">
        <v>2074.0801280000001</v>
      </c>
      <c r="L554">
        <v>1553.973733</v>
      </c>
      <c r="M554" t="s">
        <v>4</v>
      </c>
      <c r="N554">
        <v>29.643319999999999</v>
      </c>
      <c r="O554">
        <v>4.1981929999999998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1.23E-3</v>
      </c>
      <c r="AG554">
        <v>0</v>
      </c>
      <c r="AH554" t="s">
        <v>11</v>
      </c>
      <c r="AI554">
        <v>0.99936999999999998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2405.980204</v>
      </c>
      <c r="I555">
        <v>2004.318479</v>
      </c>
      <c r="J555" t="s">
        <v>3</v>
      </c>
      <c r="K555">
        <v>2233.620422</v>
      </c>
      <c r="L555">
        <v>1720.3835509999999</v>
      </c>
      <c r="M555" t="s">
        <v>4</v>
      </c>
      <c r="N555">
        <v>31.891580000000001</v>
      </c>
      <c r="O555">
        <v>4.4984029999999997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1.23E-3</v>
      </c>
      <c r="AG555">
        <v>0</v>
      </c>
      <c r="AH555" t="s">
        <v>11</v>
      </c>
      <c r="AI555">
        <v>0.99942699999999995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2577.3849959999998</v>
      </c>
      <c r="I556">
        <v>2245.7084399999999</v>
      </c>
      <c r="J556" t="s">
        <v>3</v>
      </c>
      <c r="K556">
        <v>2392.7785960000001</v>
      </c>
      <c r="L556">
        <v>1931.4205629999999</v>
      </c>
      <c r="M556" t="s">
        <v>4</v>
      </c>
      <c r="N556">
        <v>34.141944000000002</v>
      </c>
      <c r="O556">
        <v>5.0422099999999999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1.23E-3</v>
      </c>
      <c r="AG556">
        <v>0</v>
      </c>
      <c r="AH556" t="s">
        <v>11</v>
      </c>
      <c r="AI556">
        <v>0.99946800000000002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2748.818992</v>
      </c>
      <c r="I557">
        <v>2488.057049</v>
      </c>
      <c r="J557" t="s">
        <v>3</v>
      </c>
      <c r="K557">
        <v>2551.9591500000001</v>
      </c>
      <c r="L557">
        <v>2140.856863</v>
      </c>
      <c r="M557" t="s">
        <v>4</v>
      </c>
      <c r="N557">
        <v>36.403967999999999</v>
      </c>
      <c r="O557">
        <v>5.5983219999999996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1.23E-3</v>
      </c>
      <c r="AG557">
        <v>0</v>
      </c>
      <c r="AH557" t="s">
        <v>11</v>
      </c>
      <c r="AI557">
        <v>0.99954200000000004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2920.4399619999999</v>
      </c>
      <c r="I558">
        <v>2677.395493</v>
      </c>
      <c r="J558" t="s">
        <v>3</v>
      </c>
      <c r="K558">
        <v>2711.2887019999998</v>
      </c>
      <c r="L558">
        <v>2303.6688439999998</v>
      </c>
      <c r="M558" t="s">
        <v>4</v>
      </c>
      <c r="N558">
        <v>38.669696000000002</v>
      </c>
      <c r="O558">
        <v>5.9768319999999999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1.23E-3</v>
      </c>
      <c r="AG558">
        <v>0</v>
      </c>
      <c r="AH558" t="s">
        <v>11</v>
      </c>
      <c r="AI558">
        <v>0.99955000000000005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3092.1056060000001</v>
      </c>
      <c r="I559">
        <v>2875.8239239999998</v>
      </c>
      <c r="J559" t="s">
        <v>3</v>
      </c>
      <c r="K559">
        <v>2870.6853339999998</v>
      </c>
      <c r="L559">
        <v>2481.8614109999999</v>
      </c>
      <c r="M559" t="s">
        <v>4</v>
      </c>
      <c r="N559">
        <v>40.935147999999998</v>
      </c>
      <c r="O559">
        <v>6.3581430000000001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1.23E-3</v>
      </c>
      <c r="AG559">
        <v>0</v>
      </c>
      <c r="AH559" t="s">
        <v>11</v>
      </c>
      <c r="AI559">
        <v>0.99955799999999995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3263.7539919999999</v>
      </c>
      <c r="I560">
        <v>3146.3180699999998</v>
      </c>
      <c r="J560" t="s">
        <v>3</v>
      </c>
      <c r="K560">
        <v>3030.019742</v>
      </c>
      <c r="L560">
        <v>2718.7186969999998</v>
      </c>
      <c r="M560" t="s">
        <v>4</v>
      </c>
      <c r="N560">
        <v>43.198425999999998</v>
      </c>
      <c r="O560">
        <v>6.9691840000000003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1.23E-3</v>
      </c>
      <c r="AG560">
        <v>0</v>
      </c>
      <c r="AH560" t="s">
        <v>11</v>
      </c>
      <c r="AI560">
        <v>0.99956199999999995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3435.2206839999999</v>
      </c>
      <c r="I561">
        <v>3361.571805</v>
      </c>
      <c r="J561" t="s">
        <v>3</v>
      </c>
      <c r="K561">
        <v>3189.1859519999998</v>
      </c>
      <c r="L561">
        <v>2906.0320160000001</v>
      </c>
      <c r="M561" t="s">
        <v>4</v>
      </c>
      <c r="N561">
        <v>45.453285999999999</v>
      </c>
      <c r="O561">
        <v>7.4865240000000002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1.23E-3</v>
      </c>
      <c r="AG561">
        <v>0</v>
      </c>
      <c r="AH561" t="s">
        <v>11</v>
      </c>
      <c r="AI561">
        <v>0.99956199999999995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172.010952</v>
      </c>
      <c r="I582">
        <v>27.104061999999999</v>
      </c>
      <c r="J582" t="s">
        <v>3</v>
      </c>
      <c r="K582">
        <v>159.69869600000001</v>
      </c>
      <c r="L582">
        <v>23.224174000000001</v>
      </c>
      <c r="M582" t="s">
        <v>4</v>
      </c>
      <c r="N582">
        <v>2.2787259999999998</v>
      </c>
      <c r="O582">
        <v>6.8428000000000003E-2</v>
      </c>
      <c r="P582" t="s">
        <v>5</v>
      </c>
      <c r="Q582">
        <v>0</v>
      </c>
      <c r="R582">
        <v>0</v>
      </c>
      <c r="S582" t="s">
        <v>6</v>
      </c>
      <c r="T582">
        <v>2.3895040000000001</v>
      </c>
      <c r="U582">
        <v>1.8948E-2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1.2390000000000001E-3</v>
      </c>
      <c r="AD582">
        <v>0</v>
      </c>
      <c r="AE582" t="s">
        <v>10</v>
      </c>
      <c r="AF582">
        <v>0</v>
      </c>
      <c r="AG582">
        <v>0</v>
      </c>
      <c r="AH582" t="s">
        <v>11</v>
      </c>
      <c r="AI582">
        <v>0.99639500000000003</v>
      </c>
      <c r="AJ582">
        <v>3.0000000000000001E-6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344.32350600000001</v>
      </c>
      <c r="I583">
        <v>106.106782</v>
      </c>
      <c r="J583" t="s">
        <v>3</v>
      </c>
      <c r="K583">
        <v>319.70065199999999</v>
      </c>
      <c r="L583">
        <v>91.086353000000003</v>
      </c>
      <c r="M583" t="s">
        <v>4</v>
      </c>
      <c r="N583">
        <v>4.5946579999999999</v>
      </c>
      <c r="O583">
        <v>0.28562399999999999</v>
      </c>
      <c r="P583" t="s">
        <v>5</v>
      </c>
      <c r="Q583">
        <v>0</v>
      </c>
      <c r="R583">
        <v>0</v>
      </c>
      <c r="S583" t="s">
        <v>6</v>
      </c>
      <c r="T583">
        <v>4.7784740000000001</v>
      </c>
      <c r="U583">
        <v>6.6544000000000006E-2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1.2329999999999999E-3</v>
      </c>
      <c r="AD583">
        <v>0</v>
      </c>
      <c r="AE583" t="s">
        <v>10</v>
      </c>
      <c r="AF583">
        <v>0</v>
      </c>
      <c r="AG583">
        <v>0</v>
      </c>
      <c r="AH583" t="s">
        <v>11</v>
      </c>
      <c r="AI583">
        <v>0.99703799999999998</v>
      </c>
      <c r="AJ583">
        <v>3.9999999999999998E-6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516.74218800000006</v>
      </c>
      <c r="I584">
        <v>214.59765999999999</v>
      </c>
      <c r="J584" t="s">
        <v>3</v>
      </c>
      <c r="K584">
        <v>479.81045999999998</v>
      </c>
      <c r="L584">
        <v>185.049904</v>
      </c>
      <c r="M584" t="s">
        <v>4</v>
      </c>
      <c r="N584">
        <v>6.9027539999999998</v>
      </c>
      <c r="O584">
        <v>0.54765900000000001</v>
      </c>
      <c r="P584" t="s">
        <v>5</v>
      </c>
      <c r="Q584">
        <v>0</v>
      </c>
      <c r="R584">
        <v>0</v>
      </c>
      <c r="S584" t="s">
        <v>6</v>
      </c>
      <c r="T584">
        <v>7.1557839999999997</v>
      </c>
      <c r="U584">
        <v>0.13139400000000001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1.2310000000000001E-3</v>
      </c>
      <c r="AD584">
        <v>0</v>
      </c>
      <c r="AE584" t="s">
        <v>10</v>
      </c>
      <c r="AF584">
        <v>0</v>
      </c>
      <c r="AG584">
        <v>0</v>
      </c>
      <c r="AH584" t="s">
        <v>11</v>
      </c>
      <c r="AI584">
        <v>0.99753999999999998</v>
      </c>
      <c r="AJ584">
        <v>3.0000000000000001E-6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689.56392800000003</v>
      </c>
      <c r="I585">
        <v>351.12686200000002</v>
      </c>
      <c r="J585" t="s">
        <v>3</v>
      </c>
      <c r="K585">
        <v>640.25238999999999</v>
      </c>
      <c r="L585">
        <v>301.76185600000002</v>
      </c>
      <c r="M585" t="s">
        <v>4</v>
      </c>
      <c r="N585">
        <v>9.2566939999999995</v>
      </c>
      <c r="O585">
        <v>0.928678</v>
      </c>
      <c r="P585" t="s">
        <v>5</v>
      </c>
      <c r="Q585">
        <v>0</v>
      </c>
      <c r="R585">
        <v>0</v>
      </c>
      <c r="S585" t="s">
        <v>6</v>
      </c>
      <c r="T585">
        <v>9.5133659999999995</v>
      </c>
      <c r="U585">
        <v>0.20567299999999999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1.23E-3</v>
      </c>
      <c r="AD585">
        <v>0</v>
      </c>
      <c r="AE585" t="s">
        <v>10</v>
      </c>
      <c r="AF585">
        <v>0</v>
      </c>
      <c r="AG585">
        <v>0</v>
      </c>
      <c r="AH585" t="s">
        <v>11</v>
      </c>
      <c r="AI585">
        <v>0.99785100000000004</v>
      </c>
      <c r="AJ585">
        <v>3.0000000000000001E-6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862.71233600000005</v>
      </c>
      <c r="I586">
        <v>477.265918</v>
      </c>
      <c r="J586" t="s">
        <v>3</v>
      </c>
      <c r="K586">
        <v>801.04627000000005</v>
      </c>
      <c r="L586">
        <v>411.139162</v>
      </c>
      <c r="M586" t="s">
        <v>4</v>
      </c>
      <c r="N586">
        <v>11.600009999999999</v>
      </c>
      <c r="O586">
        <v>1.2395</v>
      </c>
      <c r="P586" t="s">
        <v>5</v>
      </c>
      <c r="Q586">
        <v>0</v>
      </c>
      <c r="R586">
        <v>0</v>
      </c>
      <c r="S586" t="s">
        <v>6</v>
      </c>
      <c r="T586">
        <v>11.894246000000001</v>
      </c>
      <c r="U586">
        <v>0.27066800000000002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1.23E-3</v>
      </c>
      <c r="AD586">
        <v>0</v>
      </c>
      <c r="AE586" t="s">
        <v>10</v>
      </c>
      <c r="AF586">
        <v>0</v>
      </c>
      <c r="AG586">
        <v>0</v>
      </c>
      <c r="AH586" t="s">
        <v>11</v>
      </c>
      <c r="AI586">
        <v>0.99814999999999998</v>
      </c>
      <c r="AJ586">
        <v>1.9999999999999999E-6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1035.5967900000001</v>
      </c>
      <c r="I587">
        <v>628.72187699999995</v>
      </c>
      <c r="J587" t="s">
        <v>3</v>
      </c>
      <c r="K587">
        <v>961.56491400000004</v>
      </c>
      <c r="L587">
        <v>543.98094900000001</v>
      </c>
      <c r="M587" t="s">
        <v>4</v>
      </c>
      <c r="N587">
        <v>13.91006</v>
      </c>
      <c r="O587">
        <v>1.6354</v>
      </c>
      <c r="P587" t="s">
        <v>5</v>
      </c>
      <c r="Q587">
        <v>0</v>
      </c>
      <c r="R587">
        <v>0</v>
      </c>
      <c r="S587" t="s">
        <v>6</v>
      </c>
      <c r="T587">
        <v>14.264366000000001</v>
      </c>
      <c r="U587">
        <v>0.34648000000000001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1.23E-3</v>
      </c>
      <c r="AD587">
        <v>0</v>
      </c>
      <c r="AE587" t="s">
        <v>10</v>
      </c>
      <c r="AF587">
        <v>0</v>
      </c>
      <c r="AG587">
        <v>0</v>
      </c>
      <c r="AH587" t="s">
        <v>11</v>
      </c>
      <c r="AI587">
        <v>0.99847699999999995</v>
      </c>
      <c r="AJ587">
        <v>1.9999999999999999E-6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1207.590878</v>
      </c>
      <c r="I588">
        <v>818.942094</v>
      </c>
      <c r="J588" t="s">
        <v>3</v>
      </c>
      <c r="K588">
        <v>1121.2665059999999</v>
      </c>
      <c r="L588">
        <v>708.89442399999996</v>
      </c>
      <c r="M588" t="s">
        <v>4</v>
      </c>
      <c r="N588">
        <v>16.203617999999999</v>
      </c>
      <c r="O588">
        <v>2.061064</v>
      </c>
      <c r="P588" t="s">
        <v>5</v>
      </c>
      <c r="Q588">
        <v>0</v>
      </c>
      <c r="R588">
        <v>0</v>
      </c>
      <c r="S588" t="s">
        <v>6</v>
      </c>
      <c r="T588">
        <v>16.663958000000001</v>
      </c>
      <c r="U588">
        <v>0.44347300000000001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1.23E-3</v>
      </c>
      <c r="AD588">
        <v>0</v>
      </c>
      <c r="AE588" t="s">
        <v>10</v>
      </c>
      <c r="AF588">
        <v>0</v>
      </c>
      <c r="AG588">
        <v>0</v>
      </c>
      <c r="AH588" t="s">
        <v>11</v>
      </c>
      <c r="AI588">
        <v>0.99873699999999999</v>
      </c>
      <c r="AJ588">
        <v>1.9999999999999999E-6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1379.9322999999999</v>
      </c>
      <c r="I589">
        <v>983.11638700000003</v>
      </c>
      <c r="J589" t="s">
        <v>3</v>
      </c>
      <c r="K589">
        <v>1281.278454</v>
      </c>
      <c r="L589">
        <v>852.47390700000005</v>
      </c>
      <c r="M589" t="s">
        <v>4</v>
      </c>
      <c r="N589">
        <v>18.528829999999999</v>
      </c>
      <c r="O589">
        <v>2.4714700000000001</v>
      </c>
      <c r="P589" t="s">
        <v>5</v>
      </c>
      <c r="Q589">
        <v>0</v>
      </c>
      <c r="R589">
        <v>0</v>
      </c>
      <c r="S589" t="s">
        <v>6</v>
      </c>
      <c r="T589">
        <v>19.056640000000002</v>
      </c>
      <c r="U589">
        <v>0.56301000000000001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1.23E-3</v>
      </c>
      <c r="AD589">
        <v>0</v>
      </c>
      <c r="AE589" t="s">
        <v>10</v>
      </c>
      <c r="AF589">
        <v>0</v>
      </c>
      <c r="AG589">
        <v>0</v>
      </c>
      <c r="AH589" t="s">
        <v>11</v>
      </c>
      <c r="AI589">
        <v>0.998973</v>
      </c>
      <c r="AJ589">
        <v>9.9999999999999995E-7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1551.8169620000001</v>
      </c>
      <c r="I590">
        <v>1174.330342</v>
      </c>
      <c r="J590" t="s">
        <v>3</v>
      </c>
      <c r="K590">
        <v>1440.864204</v>
      </c>
      <c r="L590">
        <v>1022.243739</v>
      </c>
      <c r="M590" t="s">
        <v>4</v>
      </c>
      <c r="N590">
        <v>20.822911999999999</v>
      </c>
      <c r="O590">
        <v>2.9295</v>
      </c>
      <c r="P590" t="s">
        <v>5</v>
      </c>
      <c r="Q590">
        <v>0</v>
      </c>
      <c r="R590">
        <v>0</v>
      </c>
      <c r="S590" t="s">
        <v>6</v>
      </c>
      <c r="T590">
        <v>21.454523999999999</v>
      </c>
      <c r="U590">
        <v>0.72932200000000003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1.23E-3</v>
      </c>
      <c r="AD590">
        <v>0</v>
      </c>
      <c r="AE590" t="s">
        <v>10</v>
      </c>
      <c r="AF590">
        <v>0</v>
      </c>
      <c r="AG590">
        <v>0</v>
      </c>
      <c r="AH590" t="s">
        <v>11</v>
      </c>
      <c r="AI590">
        <v>0.99907199999999996</v>
      </c>
      <c r="AJ590">
        <v>9.9999999999999995E-7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1723.701172</v>
      </c>
      <c r="I591">
        <v>1341.2916889999999</v>
      </c>
      <c r="J591" t="s">
        <v>3</v>
      </c>
      <c r="K591">
        <v>1600.4649420000001</v>
      </c>
      <c r="L591">
        <v>1168.0235720000001</v>
      </c>
      <c r="M591" t="s">
        <v>4</v>
      </c>
      <c r="N591">
        <v>23.103937999999999</v>
      </c>
      <c r="O591">
        <v>3.3095919999999999</v>
      </c>
      <c r="P591" t="s">
        <v>5</v>
      </c>
      <c r="Q591">
        <v>0</v>
      </c>
      <c r="R591">
        <v>0</v>
      </c>
      <c r="S591" t="s">
        <v>6</v>
      </c>
      <c r="T591">
        <v>23.854958</v>
      </c>
      <c r="U591">
        <v>0.84564799999999996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1.23E-3</v>
      </c>
      <c r="AD591">
        <v>0</v>
      </c>
      <c r="AE591" t="s">
        <v>10</v>
      </c>
      <c r="AF591">
        <v>0</v>
      </c>
      <c r="AG591">
        <v>0</v>
      </c>
      <c r="AH591" t="s">
        <v>11</v>
      </c>
      <c r="AI591">
        <v>0.99909499999999996</v>
      </c>
      <c r="AJ591">
        <v>9.9999999999999995E-7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1897.2624820000001</v>
      </c>
      <c r="I592">
        <v>1528.0002119999999</v>
      </c>
      <c r="J592" t="s">
        <v>3</v>
      </c>
      <c r="K592">
        <v>1761.577376</v>
      </c>
      <c r="L592">
        <v>1328.829561</v>
      </c>
      <c r="M592" t="s">
        <v>4</v>
      </c>
      <c r="N592">
        <v>25.450586000000001</v>
      </c>
      <c r="O592">
        <v>3.7328220000000001</v>
      </c>
      <c r="P592" t="s">
        <v>5</v>
      </c>
      <c r="Q592">
        <v>0</v>
      </c>
      <c r="R592">
        <v>0</v>
      </c>
      <c r="S592" t="s">
        <v>6</v>
      </c>
      <c r="T592">
        <v>26.248714</v>
      </c>
      <c r="U592">
        <v>1.052746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1.23E-3</v>
      </c>
      <c r="AD592">
        <v>0</v>
      </c>
      <c r="AE592" t="s">
        <v>10</v>
      </c>
      <c r="AF592">
        <v>0</v>
      </c>
      <c r="AG592">
        <v>0</v>
      </c>
      <c r="AH592" t="s">
        <v>11</v>
      </c>
      <c r="AI592">
        <v>0.99921700000000002</v>
      </c>
      <c r="AJ592">
        <v>9.9999999999999995E-7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2070.0385099999999</v>
      </c>
      <c r="I593">
        <v>1712.712953</v>
      </c>
      <c r="J593" t="s">
        <v>3</v>
      </c>
      <c r="K593">
        <v>1922.029994</v>
      </c>
      <c r="L593">
        <v>1491.137663</v>
      </c>
      <c r="M593" t="s">
        <v>4</v>
      </c>
      <c r="N593">
        <v>27.798127999999998</v>
      </c>
      <c r="O593">
        <v>4.2114520000000004</v>
      </c>
      <c r="P593" t="s">
        <v>5</v>
      </c>
      <c r="Q593">
        <v>0</v>
      </c>
      <c r="R593">
        <v>0</v>
      </c>
      <c r="S593" t="s">
        <v>6</v>
      </c>
      <c r="T593">
        <v>28.620424</v>
      </c>
      <c r="U593">
        <v>1.2157260000000001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1.23E-3</v>
      </c>
      <c r="AD593">
        <v>0</v>
      </c>
      <c r="AE593" t="s">
        <v>10</v>
      </c>
      <c r="AF593">
        <v>0</v>
      </c>
      <c r="AG593">
        <v>0</v>
      </c>
      <c r="AH593" t="s">
        <v>11</v>
      </c>
      <c r="AI593">
        <v>0.999224</v>
      </c>
      <c r="AJ593">
        <v>9.9999999999999995E-7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2242.3955139999998</v>
      </c>
      <c r="I594">
        <v>1877.6260420000001</v>
      </c>
      <c r="J594" t="s">
        <v>3</v>
      </c>
      <c r="K594">
        <v>2082.0994580000001</v>
      </c>
      <c r="L594">
        <v>1635.730006</v>
      </c>
      <c r="M594" t="s">
        <v>4</v>
      </c>
      <c r="N594">
        <v>30.103010000000001</v>
      </c>
      <c r="O594">
        <v>4.5413360000000003</v>
      </c>
      <c r="P594" t="s">
        <v>5</v>
      </c>
      <c r="Q594">
        <v>0</v>
      </c>
      <c r="R594">
        <v>0</v>
      </c>
      <c r="S594" t="s">
        <v>6</v>
      </c>
      <c r="T594">
        <v>31.014538000000002</v>
      </c>
      <c r="U594">
        <v>1.3713150000000001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1.23E-3</v>
      </c>
      <c r="AD594">
        <v>0</v>
      </c>
      <c r="AE594" t="s">
        <v>10</v>
      </c>
      <c r="AF594">
        <v>0</v>
      </c>
      <c r="AG594">
        <v>0</v>
      </c>
      <c r="AH594" t="s">
        <v>11</v>
      </c>
      <c r="AI594">
        <v>0.99938800000000005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2414.2219180000002</v>
      </c>
      <c r="I595">
        <v>2037.82386</v>
      </c>
      <c r="J595" t="s">
        <v>3</v>
      </c>
      <c r="K595">
        <v>2241.6641420000001</v>
      </c>
      <c r="L595">
        <v>1774.34998</v>
      </c>
      <c r="M595" t="s">
        <v>4</v>
      </c>
      <c r="N595">
        <v>32.364961999999998</v>
      </c>
      <c r="O595">
        <v>4.8613780000000002</v>
      </c>
      <c r="P595" t="s">
        <v>5</v>
      </c>
      <c r="Q595">
        <v>0</v>
      </c>
      <c r="R595">
        <v>0</v>
      </c>
      <c r="S595" t="s">
        <v>6</v>
      </c>
      <c r="T595">
        <v>33.412331999999999</v>
      </c>
      <c r="U595">
        <v>1.520945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1.23E-3</v>
      </c>
      <c r="AD595">
        <v>0</v>
      </c>
      <c r="AE595" t="s">
        <v>10</v>
      </c>
      <c r="AF595">
        <v>0</v>
      </c>
      <c r="AG595">
        <v>0</v>
      </c>
      <c r="AH595" t="s">
        <v>11</v>
      </c>
      <c r="AI595">
        <v>0.99941800000000003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2586.178926</v>
      </c>
      <c r="I596">
        <v>2253.9116909999998</v>
      </c>
      <c r="J596" t="s">
        <v>3</v>
      </c>
      <c r="K596">
        <v>2401.3273840000002</v>
      </c>
      <c r="L596">
        <v>1963.755958</v>
      </c>
      <c r="M596" t="s">
        <v>4</v>
      </c>
      <c r="N596">
        <v>34.645648000000001</v>
      </c>
      <c r="O596">
        <v>5.2394780000000001</v>
      </c>
      <c r="P596" t="s">
        <v>5</v>
      </c>
      <c r="Q596">
        <v>0</v>
      </c>
      <c r="R596">
        <v>0</v>
      </c>
      <c r="S596" t="s">
        <v>6</v>
      </c>
      <c r="T596">
        <v>35.797697999999997</v>
      </c>
      <c r="U596">
        <v>1.654169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1.23E-3</v>
      </c>
      <c r="AD596">
        <v>0</v>
      </c>
      <c r="AE596" t="s">
        <v>10</v>
      </c>
      <c r="AF596">
        <v>0</v>
      </c>
      <c r="AG596">
        <v>0</v>
      </c>
      <c r="AH596" t="s">
        <v>11</v>
      </c>
      <c r="AI596">
        <v>0.999444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2758.392996</v>
      </c>
      <c r="I597">
        <v>2465.9242859999999</v>
      </c>
      <c r="J597" t="s">
        <v>3</v>
      </c>
      <c r="K597">
        <v>2561.2366219999999</v>
      </c>
      <c r="L597">
        <v>2155.132071</v>
      </c>
      <c r="M597" t="s">
        <v>4</v>
      </c>
      <c r="N597">
        <v>36.93591</v>
      </c>
      <c r="O597">
        <v>5.6495709999999999</v>
      </c>
      <c r="P597" t="s">
        <v>5</v>
      </c>
      <c r="Q597">
        <v>0</v>
      </c>
      <c r="R597">
        <v>0</v>
      </c>
      <c r="S597" t="s">
        <v>6</v>
      </c>
      <c r="T597">
        <v>38.180909999999997</v>
      </c>
      <c r="U597">
        <v>1.7726690000000001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1.23E-3</v>
      </c>
      <c r="AD597">
        <v>0</v>
      </c>
      <c r="AE597" t="s">
        <v>10</v>
      </c>
      <c r="AF597">
        <v>0</v>
      </c>
      <c r="AG597">
        <v>0</v>
      </c>
      <c r="AH597" t="s">
        <v>11</v>
      </c>
      <c r="AI597">
        <v>0.99951800000000002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2930.483354</v>
      </c>
      <c r="I598">
        <v>2751.0365510000001</v>
      </c>
      <c r="J598" t="s">
        <v>3</v>
      </c>
      <c r="K598">
        <v>2721.0458779999999</v>
      </c>
      <c r="L598">
        <v>2408.9723399999998</v>
      </c>
      <c r="M598" t="s">
        <v>4</v>
      </c>
      <c r="N598">
        <v>39.217283999999999</v>
      </c>
      <c r="O598">
        <v>6.2583869999999999</v>
      </c>
      <c r="P598" t="s">
        <v>5</v>
      </c>
      <c r="Q598">
        <v>0</v>
      </c>
      <c r="R598">
        <v>0</v>
      </c>
      <c r="S598" t="s">
        <v>6</v>
      </c>
      <c r="T598">
        <v>40.569451999999998</v>
      </c>
      <c r="U598">
        <v>1.978715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1.23E-3</v>
      </c>
      <c r="AD598">
        <v>0</v>
      </c>
      <c r="AE598" t="s">
        <v>10</v>
      </c>
      <c r="AF598">
        <v>0</v>
      </c>
      <c r="AG598">
        <v>0</v>
      </c>
      <c r="AH598" t="s">
        <v>11</v>
      </c>
      <c r="AI598">
        <v>0.99952600000000003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3101.6993320000001</v>
      </c>
      <c r="I599">
        <v>2998.015187</v>
      </c>
      <c r="J599" t="s">
        <v>3</v>
      </c>
      <c r="K599">
        <v>2880.0292220000001</v>
      </c>
      <c r="L599">
        <v>2624.9062490000001</v>
      </c>
      <c r="M599" t="s">
        <v>4</v>
      </c>
      <c r="N599">
        <v>41.480670000000003</v>
      </c>
      <c r="O599">
        <v>6.8150769999999996</v>
      </c>
      <c r="P599" t="s">
        <v>5</v>
      </c>
      <c r="Q599">
        <v>0</v>
      </c>
      <c r="R599">
        <v>0</v>
      </c>
      <c r="S599" t="s">
        <v>6</v>
      </c>
      <c r="T599">
        <v>42.981940000000002</v>
      </c>
      <c r="U599">
        <v>2.123672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1.23E-3</v>
      </c>
      <c r="AD599">
        <v>0</v>
      </c>
      <c r="AE599" t="s">
        <v>10</v>
      </c>
      <c r="AF599">
        <v>0</v>
      </c>
      <c r="AG599">
        <v>0</v>
      </c>
      <c r="AH599" t="s">
        <v>11</v>
      </c>
      <c r="AI599">
        <v>0.99952700000000005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3273.1884799999998</v>
      </c>
      <c r="I600">
        <v>3237.2639920000001</v>
      </c>
      <c r="J600" t="s">
        <v>3</v>
      </c>
      <c r="K600">
        <v>3039.2648239999999</v>
      </c>
      <c r="L600">
        <v>2836.8943410000002</v>
      </c>
      <c r="M600" t="s">
        <v>4</v>
      </c>
      <c r="N600">
        <v>43.756051999999997</v>
      </c>
      <c r="O600">
        <v>7.457891</v>
      </c>
      <c r="P600" t="s">
        <v>5</v>
      </c>
      <c r="Q600">
        <v>0</v>
      </c>
      <c r="R600">
        <v>0</v>
      </c>
      <c r="S600" t="s">
        <v>6</v>
      </c>
      <c r="T600">
        <v>45.374654</v>
      </c>
      <c r="U600">
        <v>2.2908230000000001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1.23E-3</v>
      </c>
      <c r="AD600">
        <v>0</v>
      </c>
      <c r="AE600" t="s">
        <v>10</v>
      </c>
      <c r="AF600">
        <v>0</v>
      </c>
      <c r="AG600">
        <v>0</v>
      </c>
      <c r="AH600" t="s">
        <v>11</v>
      </c>
      <c r="AI600">
        <v>0.99952700000000005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3445.7022360000001</v>
      </c>
      <c r="I601">
        <v>3544.6908400000002</v>
      </c>
      <c r="J601" t="s">
        <v>3</v>
      </c>
      <c r="K601">
        <v>3199.426254</v>
      </c>
      <c r="L601">
        <v>3106.1973290000001</v>
      </c>
      <c r="M601" t="s">
        <v>4</v>
      </c>
      <c r="N601">
        <v>46.056412000000002</v>
      </c>
      <c r="O601">
        <v>8.150264</v>
      </c>
      <c r="P601" t="s">
        <v>5</v>
      </c>
      <c r="Q601">
        <v>0</v>
      </c>
      <c r="R601">
        <v>0</v>
      </c>
      <c r="S601" t="s">
        <v>6</v>
      </c>
      <c r="T601">
        <v>47.765042000000001</v>
      </c>
      <c r="U601">
        <v>2.4677380000000002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1.23E-3</v>
      </c>
      <c r="AD601">
        <v>0</v>
      </c>
      <c r="AE601" t="s">
        <v>10</v>
      </c>
      <c r="AF601">
        <v>0</v>
      </c>
      <c r="AG601">
        <v>0</v>
      </c>
      <c r="AH601" t="s">
        <v>11</v>
      </c>
      <c r="AI601">
        <v>0.99953099999999995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457.45933000000002</v>
      </c>
      <c r="I602">
        <v>2.0402040000000001</v>
      </c>
      <c r="J602" t="s">
        <v>3</v>
      </c>
      <c r="K602">
        <v>444.78468700000002</v>
      </c>
      <c r="L602">
        <v>1.6946239999999999</v>
      </c>
      <c r="M602" t="s">
        <v>4</v>
      </c>
      <c r="N602">
        <v>2.6490740000000002</v>
      </c>
      <c r="O602">
        <v>5.1941000000000001E-2</v>
      </c>
      <c r="P602" t="s">
        <v>5</v>
      </c>
      <c r="Q602">
        <v>12.631886</v>
      </c>
      <c r="R602">
        <v>0.23277300000000001</v>
      </c>
      <c r="S602" t="s">
        <v>6</v>
      </c>
      <c r="T602">
        <v>435.36257699999999</v>
      </c>
      <c r="U602">
        <v>1.9804600000000001</v>
      </c>
      <c r="V602" t="s">
        <v>7</v>
      </c>
      <c r="W602">
        <v>0.34310800000000002</v>
      </c>
      <c r="X602">
        <v>6.5110000000000003E-3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1.2329999999999999E-3</v>
      </c>
      <c r="AG602">
        <v>0</v>
      </c>
      <c r="AH602" t="s">
        <v>11</v>
      </c>
      <c r="AI602">
        <v>0.99592999999999998</v>
      </c>
      <c r="AJ602">
        <v>1.9999999999999999E-6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912.39005999999995</v>
      </c>
      <c r="I603">
        <v>5.2700680000000002</v>
      </c>
      <c r="J603" t="s">
        <v>3</v>
      </c>
      <c r="K603">
        <v>887.083032</v>
      </c>
      <c r="L603">
        <v>4.3059830000000003</v>
      </c>
      <c r="M603" t="s">
        <v>4</v>
      </c>
      <c r="N603">
        <v>5.2825639999999998</v>
      </c>
      <c r="O603">
        <v>0.16225000000000001</v>
      </c>
      <c r="P603" t="s">
        <v>5</v>
      </c>
      <c r="Q603">
        <v>25.226853999999999</v>
      </c>
      <c r="R603">
        <v>0.54241899999999998</v>
      </c>
      <c r="S603" t="s">
        <v>6</v>
      </c>
      <c r="T603">
        <v>868.26689899999997</v>
      </c>
      <c r="U603">
        <v>5.1026999999999996</v>
      </c>
      <c r="V603" t="s">
        <v>7</v>
      </c>
      <c r="W603">
        <v>0.66517800000000005</v>
      </c>
      <c r="X603">
        <v>1.5740000000000001E-2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1.2310000000000001E-3</v>
      </c>
      <c r="AG603">
        <v>0</v>
      </c>
      <c r="AH603" t="s">
        <v>11</v>
      </c>
      <c r="AI603">
        <v>0.99668400000000001</v>
      </c>
      <c r="AJ603">
        <v>3.0000000000000001E-6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1367.4719090000001</v>
      </c>
      <c r="I604">
        <v>13.347502</v>
      </c>
      <c r="J604" t="s">
        <v>3</v>
      </c>
      <c r="K604">
        <v>1329.494651</v>
      </c>
      <c r="L604">
        <v>10.391529999999999</v>
      </c>
      <c r="M604" t="s">
        <v>4</v>
      </c>
      <c r="N604">
        <v>7.9107180000000001</v>
      </c>
      <c r="O604">
        <v>0.30687700000000001</v>
      </c>
      <c r="P604" t="s">
        <v>5</v>
      </c>
      <c r="Q604">
        <v>37.856772999999997</v>
      </c>
      <c r="R604">
        <v>1.2726420000000001</v>
      </c>
      <c r="S604" t="s">
        <v>6</v>
      </c>
      <c r="T604">
        <v>1301.296157</v>
      </c>
      <c r="U604">
        <v>10.540914000000001</v>
      </c>
      <c r="V604" t="s">
        <v>7</v>
      </c>
      <c r="W604">
        <v>0.98919800000000002</v>
      </c>
      <c r="X604">
        <v>3.3621999999999999E-2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1.2310000000000001E-3</v>
      </c>
      <c r="AG604">
        <v>0</v>
      </c>
      <c r="AH604" t="s">
        <v>11</v>
      </c>
      <c r="AI604">
        <v>0.99742500000000001</v>
      </c>
      <c r="AJ604">
        <v>3.0000000000000001E-6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1822.6157229999999</v>
      </c>
      <c r="I605">
        <v>20.375575000000001</v>
      </c>
      <c r="J605" t="s">
        <v>3</v>
      </c>
      <c r="K605">
        <v>1771.911055</v>
      </c>
      <c r="L605">
        <v>16.231462000000001</v>
      </c>
      <c r="M605" t="s">
        <v>4</v>
      </c>
      <c r="N605">
        <v>10.560561999999999</v>
      </c>
      <c r="O605">
        <v>0.42534</v>
      </c>
      <c r="P605" t="s">
        <v>5</v>
      </c>
      <c r="Q605">
        <v>50.550331999999997</v>
      </c>
      <c r="R605">
        <v>1.9788140000000001</v>
      </c>
      <c r="S605" t="s">
        <v>6</v>
      </c>
      <c r="T605">
        <v>1734.3855129999999</v>
      </c>
      <c r="U605">
        <v>15.416097000000001</v>
      </c>
      <c r="V605" t="s">
        <v>7</v>
      </c>
      <c r="W605">
        <v>1.3110660000000001</v>
      </c>
      <c r="X605">
        <v>4.3942000000000002E-2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1.2310000000000001E-3</v>
      </c>
      <c r="AG605">
        <v>0</v>
      </c>
      <c r="AH605" t="s">
        <v>11</v>
      </c>
      <c r="AI605">
        <v>0.99770400000000004</v>
      </c>
      <c r="AJ605">
        <v>3.0000000000000001E-6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2277.9546</v>
      </c>
      <c r="I606">
        <v>29.418579999999999</v>
      </c>
      <c r="J606" t="s">
        <v>3</v>
      </c>
      <c r="K606">
        <v>2214.6059719999998</v>
      </c>
      <c r="L606">
        <v>24.766532999999999</v>
      </c>
      <c r="M606" t="s">
        <v>4</v>
      </c>
      <c r="N606">
        <v>13.169744</v>
      </c>
      <c r="O606">
        <v>0.53287899999999999</v>
      </c>
      <c r="P606" t="s">
        <v>5</v>
      </c>
      <c r="Q606">
        <v>63.159762000000001</v>
      </c>
      <c r="R606">
        <v>2.7563140000000002</v>
      </c>
      <c r="S606" t="s">
        <v>6</v>
      </c>
      <c r="T606">
        <v>2167.759873</v>
      </c>
      <c r="U606">
        <v>25.068411000000001</v>
      </c>
      <c r="V606" t="s">
        <v>7</v>
      </c>
      <c r="W606">
        <v>1.645524</v>
      </c>
      <c r="X606">
        <v>6.2190000000000002E-2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1.23E-3</v>
      </c>
      <c r="AG606">
        <v>0</v>
      </c>
      <c r="AH606" t="s">
        <v>11</v>
      </c>
      <c r="AI606">
        <v>0.99804899999999996</v>
      </c>
      <c r="AJ606">
        <v>1.9999999999999999E-6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2733.3950589999999</v>
      </c>
      <c r="I607">
        <v>39.265934999999999</v>
      </c>
      <c r="J607" t="s">
        <v>3</v>
      </c>
      <c r="K607">
        <v>2657.339082</v>
      </c>
      <c r="L607">
        <v>34.136957000000002</v>
      </c>
      <c r="M607" t="s">
        <v>4</v>
      </c>
      <c r="N607">
        <v>15.807872</v>
      </c>
      <c r="O607">
        <v>0.66857800000000001</v>
      </c>
      <c r="P607" t="s">
        <v>5</v>
      </c>
      <c r="Q607">
        <v>75.826730999999995</v>
      </c>
      <c r="R607">
        <v>3.6483289999999999</v>
      </c>
      <c r="S607" t="s">
        <v>6</v>
      </c>
      <c r="T607">
        <v>2601.182339</v>
      </c>
      <c r="U607">
        <v>35.953215</v>
      </c>
      <c r="V607" t="s">
        <v>7</v>
      </c>
      <c r="W607">
        <v>1.97028</v>
      </c>
      <c r="X607">
        <v>7.5333999999999998E-2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1.23E-3</v>
      </c>
      <c r="AG607">
        <v>0</v>
      </c>
      <c r="AH607" t="s">
        <v>11</v>
      </c>
      <c r="AI607">
        <v>0.998224</v>
      </c>
      <c r="AJ607">
        <v>1.9999999999999999E-6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3188.6665630000002</v>
      </c>
      <c r="I608">
        <v>50.445681</v>
      </c>
      <c r="J608" t="s">
        <v>3</v>
      </c>
      <c r="K608">
        <v>3099.9969190000002</v>
      </c>
      <c r="L608">
        <v>45.319958999999997</v>
      </c>
      <c r="M608" t="s">
        <v>4</v>
      </c>
      <c r="N608">
        <v>18.414739000000001</v>
      </c>
      <c r="O608">
        <v>0.83968399999999999</v>
      </c>
      <c r="P608" t="s">
        <v>5</v>
      </c>
      <c r="Q608">
        <v>88.394322000000003</v>
      </c>
      <c r="R608">
        <v>4.627497</v>
      </c>
      <c r="S608" t="s">
        <v>6</v>
      </c>
      <c r="T608">
        <v>3034.4924799999999</v>
      </c>
      <c r="U608">
        <v>47.782862999999999</v>
      </c>
      <c r="V608" t="s">
        <v>7</v>
      </c>
      <c r="W608">
        <v>2.2986080000000002</v>
      </c>
      <c r="X608">
        <v>9.3342999999999995E-2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1.23E-3</v>
      </c>
      <c r="AG608">
        <v>0</v>
      </c>
      <c r="AH608" t="s">
        <v>11</v>
      </c>
      <c r="AI608">
        <v>0.99848099999999995</v>
      </c>
      <c r="AJ608">
        <v>1.9999999999999999E-6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3643.8347610000001</v>
      </c>
      <c r="I609">
        <v>68.734644000000003</v>
      </c>
      <c r="J609" t="s">
        <v>3</v>
      </c>
      <c r="K609">
        <v>3542.590103</v>
      </c>
      <c r="L609">
        <v>60.834085000000002</v>
      </c>
      <c r="M609" t="s">
        <v>4</v>
      </c>
      <c r="N609">
        <v>21.024014999999999</v>
      </c>
      <c r="O609">
        <v>1.004338</v>
      </c>
      <c r="P609" t="s">
        <v>5</v>
      </c>
      <c r="Q609">
        <v>100.931849</v>
      </c>
      <c r="R609">
        <v>5.7786479999999996</v>
      </c>
      <c r="S609" t="s">
        <v>6</v>
      </c>
      <c r="T609">
        <v>3467.8066210000002</v>
      </c>
      <c r="U609">
        <v>61.95908</v>
      </c>
      <c r="V609" t="s">
        <v>7</v>
      </c>
      <c r="W609">
        <v>2.6277080000000002</v>
      </c>
      <c r="X609">
        <v>0.116498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1.23E-3</v>
      </c>
      <c r="AG609">
        <v>0</v>
      </c>
      <c r="AH609" t="s">
        <v>11</v>
      </c>
      <c r="AI609">
        <v>0.99883599999999995</v>
      </c>
      <c r="AJ609">
        <v>9.9999999999999995E-7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4098.8803909999997</v>
      </c>
      <c r="I610">
        <v>84.165199000000001</v>
      </c>
      <c r="J610" t="s">
        <v>3</v>
      </c>
      <c r="K610">
        <v>3985.0331299999998</v>
      </c>
      <c r="L610">
        <v>75.071072999999998</v>
      </c>
      <c r="M610" t="s">
        <v>4</v>
      </c>
      <c r="N610">
        <v>23.657167999999999</v>
      </c>
      <c r="O610">
        <v>1.275736</v>
      </c>
      <c r="P610" t="s">
        <v>5</v>
      </c>
      <c r="Q610">
        <v>113.483452</v>
      </c>
      <c r="R610">
        <v>7.1172380000000004</v>
      </c>
      <c r="S610" t="s">
        <v>6</v>
      </c>
      <c r="T610">
        <v>3900.8109129999998</v>
      </c>
      <c r="U610">
        <v>76.187044</v>
      </c>
      <c r="V610" t="s">
        <v>7</v>
      </c>
      <c r="W610">
        <v>2.9567299999999999</v>
      </c>
      <c r="X610">
        <v>0.14208999999999999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1.23E-3</v>
      </c>
      <c r="AG610">
        <v>0</v>
      </c>
      <c r="AH610" t="s">
        <v>11</v>
      </c>
      <c r="AI610">
        <v>0.99901099999999998</v>
      </c>
      <c r="AJ610">
        <v>9.9999999999999995E-7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4554.2731350000004</v>
      </c>
      <c r="I611">
        <v>101.984081</v>
      </c>
      <c r="J611" t="s">
        <v>3</v>
      </c>
      <c r="K611">
        <v>4427.8488669999997</v>
      </c>
      <c r="L611">
        <v>91.786456999999999</v>
      </c>
      <c r="M611" t="s">
        <v>4</v>
      </c>
      <c r="N611">
        <v>26.282816</v>
      </c>
      <c r="O611">
        <v>1.581855</v>
      </c>
      <c r="P611" t="s">
        <v>5</v>
      </c>
      <c r="Q611">
        <v>126.012912</v>
      </c>
      <c r="R611">
        <v>8.3647270000000002</v>
      </c>
      <c r="S611" t="s">
        <v>6</v>
      </c>
      <c r="T611">
        <v>4334.2099799999996</v>
      </c>
      <c r="U611">
        <v>93.819310999999999</v>
      </c>
      <c r="V611" t="s">
        <v>7</v>
      </c>
      <c r="W611">
        <v>3.2815080000000001</v>
      </c>
      <c r="X611">
        <v>0.17333399999999999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1.23E-3</v>
      </c>
      <c r="AG611">
        <v>0</v>
      </c>
      <c r="AH611" t="s">
        <v>11</v>
      </c>
      <c r="AI611">
        <v>0.99904099999999996</v>
      </c>
      <c r="AJ611">
        <v>9.9999999999999995E-7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5009.6971579999999</v>
      </c>
      <c r="I612">
        <v>120.653215</v>
      </c>
      <c r="J612" t="s">
        <v>3</v>
      </c>
      <c r="K612">
        <v>4870.6198139999997</v>
      </c>
      <c r="L612">
        <v>110.841438</v>
      </c>
      <c r="M612" t="s">
        <v>4</v>
      </c>
      <c r="N612">
        <v>28.942976999999999</v>
      </c>
      <c r="O612">
        <v>1.9914080000000001</v>
      </c>
      <c r="P612" t="s">
        <v>5</v>
      </c>
      <c r="Q612">
        <v>138.62732800000001</v>
      </c>
      <c r="R612">
        <v>9.8103770000000008</v>
      </c>
      <c r="S612" t="s">
        <v>6</v>
      </c>
      <c r="T612">
        <v>4767.5785249999999</v>
      </c>
      <c r="U612">
        <v>114.433685</v>
      </c>
      <c r="V612" t="s">
        <v>7</v>
      </c>
      <c r="W612">
        <v>3.6150319999999998</v>
      </c>
      <c r="X612">
        <v>0.21357599999999999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1.23E-3</v>
      </c>
      <c r="AG612">
        <v>0</v>
      </c>
      <c r="AH612" t="s">
        <v>11</v>
      </c>
      <c r="AI612">
        <v>0.99912999999999996</v>
      </c>
      <c r="AJ612">
        <v>9.9999999999999995E-7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5465.0114549999998</v>
      </c>
      <c r="I613">
        <v>144.83300199999999</v>
      </c>
      <c r="J613" t="s">
        <v>3</v>
      </c>
      <c r="K613">
        <v>5313.2425290000001</v>
      </c>
      <c r="L613">
        <v>131.16195500000001</v>
      </c>
      <c r="M613" t="s">
        <v>4</v>
      </c>
      <c r="N613">
        <v>31.581339</v>
      </c>
      <c r="O613">
        <v>2.3981620000000001</v>
      </c>
      <c r="P613" t="s">
        <v>5</v>
      </c>
      <c r="Q613">
        <v>151.278794</v>
      </c>
      <c r="R613">
        <v>11.884149000000001</v>
      </c>
      <c r="S613" t="s">
        <v>6</v>
      </c>
      <c r="T613">
        <v>5200.7927049999998</v>
      </c>
      <c r="U613">
        <v>136.65894</v>
      </c>
      <c r="V613" t="s">
        <v>7</v>
      </c>
      <c r="W613">
        <v>3.9420899999999999</v>
      </c>
      <c r="X613">
        <v>0.25817600000000002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1.23E-3</v>
      </c>
      <c r="AG613">
        <v>0</v>
      </c>
      <c r="AH613" t="s">
        <v>11</v>
      </c>
      <c r="AI613">
        <v>0.99924199999999996</v>
      </c>
      <c r="AJ613">
        <v>9.9999999999999995E-7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5919.9890619999996</v>
      </c>
      <c r="I614">
        <v>162.87579299999999</v>
      </c>
      <c r="J614" t="s">
        <v>3</v>
      </c>
      <c r="K614">
        <v>5755.5788380000004</v>
      </c>
      <c r="L614">
        <v>147.86460099999999</v>
      </c>
      <c r="M614" t="s">
        <v>4</v>
      </c>
      <c r="N614">
        <v>34.211145999999999</v>
      </c>
      <c r="O614">
        <v>2.7955480000000001</v>
      </c>
      <c r="P614" t="s">
        <v>5</v>
      </c>
      <c r="Q614">
        <v>163.88524000000001</v>
      </c>
      <c r="R614">
        <v>14.164334999999999</v>
      </c>
      <c r="S614" t="s">
        <v>6</v>
      </c>
      <c r="T614">
        <v>5633.7827829999997</v>
      </c>
      <c r="U614">
        <v>156.33115699999999</v>
      </c>
      <c r="V614" t="s">
        <v>7</v>
      </c>
      <c r="W614">
        <v>4.2623939999999996</v>
      </c>
      <c r="X614">
        <v>0.29071000000000002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1.23E-3</v>
      </c>
      <c r="AG614">
        <v>0</v>
      </c>
      <c r="AH614" t="s">
        <v>11</v>
      </c>
      <c r="AI614">
        <v>0.99938199999999999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6375.0730860000003</v>
      </c>
      <c r="I615">
        <v>185.65120400000001</v>
      </c>
      <c r="J615" t="s">
        <v>3</v>
      </c>
      <c r="K615">
        <v>6198.0561129999996</v>
      </c>
      <c r="L615">
        <v>168.54501300000001</v>
      </c>
      <c r="M615" t="s">
        <v>4</v>
      </c>
      <c r="N615">
        <v>36.824232000000002</v>
      </c>
      <c r="O615">
        <v>3.1365379999999998</v>
      </c>
      <c r="P615" t="s">
        <v>5</v>
      </c>
      <c r="Q615">
        <v>176.45813699999999</v>
      </c>
      <c r="R615">
        <v>16.278386999999999</v>
      </c>
      <c r="S615" t="s">
        <v>6</v>
      </c>
      <c r="T615">
        <v>6067.0382520000003</v>
      </c>
      <c r="U615">
        <v>177.59236300000001</v>
      </c>
      <c r="V615" t="s">
        <v>7</v>
      </c>
      <c r="W615">
        <v>4.5848000000000004</v>
      </c>
      <c r="X615">
        <v>0.33161800000000002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1.23E-3</v>
      </c>
      <c r="AG615">
        <v>0</v>
      </c>
      <c r="AH615" t="s">
        <v>11</v>
      </c>
      <c r="AI615">
        <v>0.99940700000000005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6830.1948629999997</v>
      </c>
      <c r="I616">
        <v>213.54253800000001</v>
      </c>
      <c r="J616" t="s">
        <v>3</v>
      </c>
      <c r="K616">
        <v>6640.6013869999997</v>
      </c>
      <c r="L616">
        <v>191.13853700000001</v>
      </c>
      <c r="M616" t="s">
        <v>4</v>
      </c>
      <c r="N616">
        <v>39.433751000000001</v>
      </c>
      <c r="O616">
        <v>3.5648849999999999</v>
      </c>
      <c r="P616" t="s">
        <v>5</v>
      </c>
      <c r="Q616">
        <v>189.00493</v>
      </c>
      <c r="R616">
        <v>18.872919</v>
      </c>
      <c r="S616" t="s">
        <v>6</v>
      </c>
      <c r="T616">
        <v>6500.2537499999999</v>
      </c>
      <c r="U616">
        <v>200.93987999999999</v>
      </c>
      <c r="V616" t="s">
        <v>7</v>
      </c>
      <c r="W616">
        <v>4.9021999999999997</v>
      </c>
      <c r="X616">
        <v>0.37868200000000002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1.23E-3</v>
      </c>
      <c r="AG616">
        <v>0</v>
      </c>
      <c r="AH616" t="s">
        <v>11</v>
      </c>
      <c r="AI616">
        <v>0.99941899999999995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7285.2447359999996</v>
      </c>
      <c r="I617">
        <v>236.13734199999999</v>
      </c>
      <c r="J617" t="s">
        <v>3</v>
      </c>
      <c r="K617">
        <v>7083.049043</v>
      </c>
      <c r="L617">
        <v>210.23532599999999</v>
      </c>
      <c r="M617" t="s">
        <v>4</v>
      </c>
      <c r="N617">
        <v>42.052039000000001</v>
      </c>
      <c r="O617">
        <v>3.8888539999999998</v>
      </c>
      <c r="P617" t="s">
        <v>5</v>
      </c>
      <c r="Q617">
        <v>201.555926</v>
      </c>
      <c r="R617">
        <v>20.926638000000001</v>
      </c>
      <c r="S617" t="s">
        <v>6</v>
      </c>
      <c r="T617">
        <v>6933.4263090000004</v>
      </c>
      <c r="U617">
        <v>220.33884800000001</v>
      </c>
      <c r="V617" t="s">
        <v>7</v>
      </c>
      <c r="W617">
        <v>5.2199159999999996</v>
      </c>
      <c r="X617">
        <v>0.42940299999999998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1.23E-3</v>
      </c>
      <c r="AG617">
        <v>0</v>
      </c>
      <c r="AH617" t="s">
        <v>11</v>
      </c>
      <c r="AI617">
        <v>0.99943899999999997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7740.6085350000003</v>
      </c>
      <c r="I618">
        <v>261.82779399999998</v>
      </c>
      <c r="J618" t="s">
        <v>3</v>
      </c>
      <c r="K618">
        <v>7525.7334769999998</v>
      </c>
      <c r="L618">
        <v>233.567904</v>
      </c>
      <c r="M618" t="s">
        <v>4</v>
      </c>
      <c r="N618">
        <v>44.682400000000001</v>
      </c>
      <c r="O618">
        <v>4.1932549999999997</v>
      </c>
      <c r="P618" t="s">
        <v>5</v>
      </c>
      <c r="Q618">
        <v>214.165471</v>
      </c>
      <c r="R618">
        <v>23.112652000000001</v>
      </c>
      <c r="S618" t="s">
        <v>6</v>
      </c>
      <c r="T618">
        <v>7366.7657810000001</v>
      </c>
      <c r="U618">
        <v>243.683572</v>
      </c>
      <c r="V618" t="s">
        <v>7</v>
      </c>
      <c r="W618">
        <v>5.53301</v>
      </c>
      <c r="X618">
        <v>0.46729999999999999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1.23E-3</v>
      </c>
      <c r="AG618">
        <v>0</v>
      </c>
      <c r="AH618" t="s">
        <v>11</v>
      </c>
      <c r="AI618">
        <v>0.99948599999999999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8196.0738380000003</v>
      </c>
      <c r="I619">
        <v>279.01777399999997</v>
      </c>
      <c r="J619" t="s">
        <v>3</v>
      </c>
      <c r="K619">
        <v>7968.5994819999996</v>
      </c>
      <c r="L619">
        <v>252.75869499999999</v>
      </c>
      <c r="M619" t="s">
        <v>4</v>
      </c>
      <c r="N619">
        <v>47.303555000000003</v>
      </c>
      <c r="O619">
        <v>4.3543409999999998</v>
      </c>
      <c r="P619" t="s">
        <v>5</v>
      </c>
      <c r="Q619">
        <v>226.76105000000001</v>
      </c>
      <c r="R619">
        <v>24.713260999999999</v>
      </c>
      <c r="S619" t="s">
        <v>6</v>
      </c>
      <c r="T619">
        <v>7800.2453610000002</v>
      </c>
      <c r="U619">
        <v>270.95299299999999</v>
      </c>
      <c r="V619" t="s">
        <v>7</v>
      </c>
      <c r="W619">
        <v>5.8701280000000002</v>
      </c>
      <c r="X619">
        <v>0.57488899999999998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1.23E-3</v>
      </c>
      <c r="AG619">
        <v>0</v>
      </c>
      <c r="AH619" t="s">
        <v>11</v>
      </c>
      <c r="AI619">
        <v>0.999525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8651.8017189999991</v>
      </c>
      <c r="I620">
        <v>309.88278700000001</v>
      </c>
      <c r="J620" t="s">
        <v>3</v>
      </c>
      <c r="K620">
        <v>8411.5156640000005</v>
      </c>
      <c r="L620">
        <v>283.53513500000003</v>
      </c>
      <c r="M620" t="s">
        <v>4</v>
      </c>
      <c r="N620">
        <v>49.996333999999997</v>
      </c>
      <c r="O620">
        <v>4.6092219999999999</v>
      </c>
      <c r="P620" t="s">
        <v>5</v>
      </c>
      <c r="Q620">
        <v>239.508982</v>
      </c>
      <c r="R620">
        <v>26.637294000000001</v>
      </c>
      <c r="S620" t="s">
        <v>6</v>
      </c>
      <c r="T620">
        <v>8233.7753520000006</v>
      </c>
      <c r="U620">
        <v>300.273391</v>
      </c>
      <c r="V620" t="s">
        <v>7</v>
      </c>
      <c r="W620">
        <v>6.1955859999999996</v>
      </c>
      <c r="X620">
        <v>0.62961900000000004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1.23E-3</v>
      </c>
      <c r="AG620">
        <v>0</v>
      </c>
      <c r="AH620" t="s">
        <v>11</v>
      </c>
      <c r="AI620">
        <v>0.99954600000000005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9107.3970509999999</v>
      </c>
      <c r="I621">
        <v>346.24252100000001</v>
      </c>
      <c r="J621" t="s">
        <v>3</v>
      </c>
      <c r="K621">
        <v>8854.4262299999991</v>
      </c>
      <c r="L621">
        <v>316.63459799999998</v>
      </c>
      <c r="M621" t="s">
        <v>4</v>
      </c>
      <c r="N621">
        <v>52.654350999999998</v>
      </c>
      <c r="O621">
        <v>5.0268759999999997</v>
      </c>
      <c r="P621" t="s">
        <v>5</v>
      </c>
      <c r="Q621">
        <v>252.14657800000001</v>
      </c>
      <c r="R621">
        <v>28.718149</v>
      </c>
      <c r="S621" t="s">
        <v>6</v>
      </c>
      <c r="T621">
        <v>8667.3191210000005</v>
      </c>
      <c r="U621">
        <v>332.85543999999999</v>
      </c>
      <c r="V621" t="s">
        <v>7</v>
      </c>
      <c r="W621">
        <v>6.5222800000000003</v>
      </c>
      <c r="X621">
        <v>0.68670799999999999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1.23E-3</v>
      </c>
      <c r="AG621">
        <v>0</v>
      </c>
      <c r="AH621" t="s">
        <v>11</v>
      </c>
      <c r="AI621">
        <v>0.99956999999999996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376.72881999999998</v>
      </c>
      <c r="I622">
        <v>447.692274</v>
      </c>
      <c r="J622" t="s">
        <v>3</v>
      </c>
      <c r="K622">
        <v>357.97600599999998</v>
      </c>
      <c r="L622">
        <v>474.21139199999999</v>
      </c>
      <c r="M622" t="s">
        <v>4</v>
      </c>
      <c r="N622">
        <v>3.1143399999999999</v>
      </c>
      <c r="O622">
        <v>6.7849999999999994E-2</v>
      </c>
      <c r="P622" t="s">
        <v>5</v>
      </c>
      <c r="Q622">
        <v>7.9822620000000004</v>
      </c>
      <c r="R622">
        <v>0.11587799999999999</v>
      </c>
      <c r="S622" t="s">
        <v>6</v>
      </c>
      <c r="T622">
        <v>2.855048</v>
      </c>
      <c r="U622">
        <v>4.3552E-2</v>
      </c>
      <c r="V622" t="s">
        <v>7</v>
      </c>
      <c r="W622">
        <v>0.61536800000000003</v>
      </c>
      <c r="X622">
        <v>1.6169999999999999E-3</v>
      </c>
      <c r="Y622" t="s">
        <v>8</v>
      </c>
      <c r="Z622">
        <v>3.2324600000000001</v>
      </c>
      <c r="AA622">
        <v>1.6108999999999998E-2</v>
      </c>
      <c r="AB622" t="s">
        <v>9</v>
      </c>
      <c r="AC622">
        <v>345.84549199999998</v>
      </c>
      <c r="AD622">
        <v>490.87055099999998</v>
      </c>
      <c r="AE622" t="s">
        <v>10</v>
      </c>
      <c r="AF622">
        <v>1.2340000000000001E-3</v>
      </c>
      <c r="AG622">
        <v>0</v>
      </c>
      <c r="AH622" t="s">
        <v>11</v>
      </c>
      <c r="AI622">
        <v>0.99604800000000004</v>
      </c>
      <c r="AJ622">
        <v>1.9999999999999999E-6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756.02033800000004</v>
      </c>
      <c r="I623">
        <v>706.62491499999999</v>
      </c>
      <c r="J623" t="s">
        <v>3</v>
      </c>
      <c r="K623">
        <v>718.61551599999996</v>
      </c>
      <c r="L623">
        <v>747.55439100000001</v>
      </c>
      <c r="M623" t="s">
        <v>4</v>
      </c>
      <c r="N623">
        <v>6.2425280000000001</v>
      </c>
      <c r="O623">
        <v>0.11794499999999999</v>
      </c>
      <c r="P623" t="s">
        <v>5</v>
      </c>
      <c r="Q623">
        <v>15.908904</v>
      </c>
      <c r="R623">
        <v>0.19871800000000001</v>
      </c>
      <c r="S623" t="s">
        <v>6</v>
      </c>
      <c r="T623">
        <v>5.6782899999999996</v>
      </c>
      <c r="U623">
        <v>9.6457000000000001E-2</v>
      </c>
      <c r="V623" t="s">
        <v>7</v>
      </c>
      <c r="W623">
        <v>1.2222</v>
      </c>
      <c r="X623">
        <v>1.766E-3</v>
      </c>
      <c r="Y623" t="s">
        <v>8</v>
      </c>
      <c r="Z623">
        <v>6.4532319999999999</v>
      </c>
      <c r="AA623">
        <v>2.4496E-2</v>
      </c>
      <c r="AB623" t="s">
        <v>9</v>
      </c>
      <c r="AC623">
        <v>694.40653399999997</v>
      </c>
      <c r="AD623">
        <v>767.80986299999995</v>
      </c>
      <c r="AE623" t="s">
        <v>10</v>
      </c>
      <c r="AF623">
        <v>1.2310000000000001E-3</v>
      </c>
      <c r="AG623">
        <v>0</v>
      </c>
      <c r="AH623" t="s">
        <v>11</v>
      </c>
      <c r="AI623">
        <v>0.99713099999999999</v>
      </c>
      <c r="AJ623">
        <v>3.0000000000000001E-6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1137.811346</v>
      </c>
      <c r="I624">
        <v>1149.9515200000001</v>
      </c>
      <c r="J624" t="s">
        <v>3</v>
      </c>
      <c r="K624">
        <v>1081.7642599999999</v>
      </c>
      <c r="L624">
        <v>1227.155256</v>
      </c>
      <c r="M624" t="s">
        <v>4</v>
      </c>
      <c r="N624">
        <v>9.3756839999999997</v>
      </c>
      <c r="O624">
        <v>0.234347</v>
      </c>
      <c r="P624" t="s">
        <v>5</v>
      </c>
      <c r="Q624">
        <v>23.866844</v>
      </c>
      <c r="R624">
        <v>0.346916</v>
      </c>
      <c r="S624" t="s">
        <v>6</v>
      </c>
      <c r="T624">
        <v>8.5096640000000008</v>
      </c>
      <c r="U624">
        <v>0.194131</v>
      </c>
      <c r="V624" t="s">
        <v>7</v>
      </c>
      <c r="W624">
        <v>1.8301320000000001</v>
      </c>
      <c r="X624">
        <v>2.15E-3</v>
      </c>
      <c r="Y624" t="s">
        <v>8</v>
      </c>
      <c r="Z624">
        <v>9.6854999999999993</v>
      </c>
      <c r="AA624">
        <v>4.1931999999999997E-2</v>
      </c>
      <c r="AB624" t="s">
        <v>9</v>
      </c>
      <c r="AC624">
        <v>1045.42064</v>
      </c>
      <c r="AD624">
        <v>1259.8882819999999</v>
      </c>
      <c r="AE624" t="s">
        <v>10</v>
      </c>
      <c r="AF624">
        <v>1.23E-3</v>
      </c>
      <c r="AG624">
        <v>0</v>
      </c>
      <c r="AH624" t="s">
        <v>11</v>
      </c>
      <c r="AI624">
        <v>0.99793399999999999</v>
      </c>
      <c r="AJ624">
        <v>3.0000000000000001E-6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1518.169864</v>
      </c>
      <c r="I625">
        <v>1579.009984</v>
      </c>
      <c r="J625" t="s">
        <v>3</v>
      </c>
      <c r="K625">
        <v>1443.4950980000001</v>
      </c>
      <c r="L625">
        <v>1728.1399429999999</v>
      </c>
      <c r="M625" t="s">
        <v>4</v>
      </c>
      <c r="N625">
        <v>12.517274</v>
      </c>
      <c r="O625">
        <v>0.37222100000000002</v>
      </c>
      <c r="P625" t="s">
        <v>5</v>
      </c>
      <c r="Q625">
        <v>31.85191</v>
      </c>
      <c r="R625">
        <v>0.556396</v>
      </c>
      <c r="S625" t="s">
        <v>6</v>
      </c>
      <c r="T625">
        <v>11.378968</v>
      </c>
      <c r="U625">
        <v>0.301537</v>
      </c>
      <c r="V625" t="s">
        <v>7</v>
      </c>
      <c r="W625">
        <v>2.4407640000000002</v>
      </c>
      <c r="X625">
        <v>3.1870000000000002E-3</v>
      </c>
      <c r="Y625" t="s">
        <v>8</v>
      </c>
      <c r="Z625">
        <v>12.913904</v>
      </c>
      <c r="AA625">
        <v>6.6110000000000002E-2</v>
      </c>
      <c r="AB625" t="s">
        <v>9</v>
      </c>
      <c r="AC625">
        <v>1394.989012</v>
      </c>
      <c r="AD625">
        <v>1784.0870620000001</v>
      </c>
      <c r="AE625" t="s">
        <v>10</v>
      </c>
      <c r="AF625">
        <v>1.23E-3</v>
      </c>
      <c r="AG625">
        <v>0</v>
      </c>
      <c r="AH625" t="s">
        <v>11</v>
      </c>
      <c r="AI625">
        <v>0.99810100000000002</v>
      </c>
      <c r="AJ625">
        <v>3.0000000000000001E-6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1896.0461560000001</v>
      </c>
      <c r="I626">
        <v>1987.8462010000001</v>
      </c>
      <c r="J626" t="s">
        <v>3</v>
      </c>
      <c r="K626">
        <v>1802.8191079999999</v>
      </c>
      <c r="L626">
        <v>2175.7467369999999</v>
      </c>
      <c r="M626" t="s">
        <v>4</v>
      </c>
      <c r="N626">
        <v>15.654450000000001</v>
      </c>
      <c r="O626">
        <v>0.53109200000000001</v>
      </c>
      <c r="P626" t="s">
        <v>5</v>
      </c>
      <c r="Q626">
        <v>39.811374000000001</v>
      </c>
      <c r="R626">
        <v>0.87451199999999996</v>
      </c>
      <c r="S626" t="s">
        <v>6</v>
      </c>
      <c r="T626">
        <v>14.234588</v>
      </c>
      <c r="U626">
        <v>0.44425199999999998</v>
      </c>
      <c r="V626" t="s">
        <v>7</v>
      </c>
      <c r="W626">
        <v>3.0551659999999998</v>
      </c>
      <c r="X626">
        <v>5.0289999999999996E-3</v>
      </c>
      <c r="Y626" t="s">
        <v>8</v>
      </c>
      <c r="Z626">
        <v>16.123933999999998</v>
      </c>
      <c r="AA626">
        <v>0.104842</v>
      </c>
      <c r="AB626" t="s">
        <v>9</v>
      </c>
      <c r="AC626">
        <v>1742.1842220000001</v>
      </c>
      <c r="AD626">
        <v>2253.1948010000001</v>
      </c>
      <c r="AE626" t="s">
        <v>10</v>
      </c>
      <c r="AF626">
        <v>1.23E-3</v>
      </c>
      <c r="AG626">
        <v>0</v>
      </c>
      <c r="AH626" t="s">
        <v>11</v>
      </c>
      <c r="AI626">
        <v>0.99830799999999997</v>
      </c>
      <c r="AJ626">
        <v>1.9999999999999999E-6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2274.1477439999999</v>
      </c>
      <c r="I627">
        <v>2769.1226379999998</v>
      </c>
      <c r="J627" t="s">
        <v>3</v>
      </c>
      <c r="K627">
        <v>2162.1706140000001</v>
      </c>
      <c r="L627">
        <v>3014.51989</v>
      </c>
      <c r="M627" t="s">
        <v>4</v>
      </c>
      <c r="N627">
        <v>18.817419999999998</v>
      </c>
      <c r="O627">
        <v>0.83340800000000004</v>
      </c>
      <c r="P627" t="s">
        <v>5</v>
      </c>
      <c r="Q627">
        <v>47.782747999999998</v>
      </c>
      <c r="R627">
        <v>1.2035880000000001</v>
      </c>
      <c r="S627" t="s">
        <v>6</v>
      </c>
      <c r="T627">
        <v>17.088998</v>
      </c>
      <c r="U627">
        <v>0.59416400000000003</v>
      </c>
      <c r="V627" t="s">
        <v>7</v>
      </c>
      <c r="W627">
        <v>3.6686879999999999</v>
      </c>
      <c r="X627">
        <v>6.7470000000000004E-3</v>
      </c>
      <c r="Y627" t="s">
        <v>8</v>
      </c>
      <c r="Z627">
        <v>19.344633999999999</v>
      </c>
      <c r="AA627">
        <v>0.155804</v>
      </c>
      <c r="AB627" t="s">
        <v>9</v>
      </c>
      <c r="AC627">
        <v>2089.3654379999998</v>
      </c>
      <c r="AD627">
        <v>3121.7879349999998</v>
      </c>
      <c r="AE627" t="s">
        <v>10</v>
      </c>
      <c r="AF627">
        <v>1.23E-3</v>
      </c>
      <c r="AG627">
        <v>0</v>
      </c>
      <c r="AH627" t="s">
        <v>11</v>
      </c>
      <c r="AI627">
        <v>0.99842399999999998</v>
      </c>
      <c r="AJ627">
        <v>1.9999999999999999E-6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2654.5413699999999</v>
      </c>
      <c r="I628">
        <v>3358.502113</v>
      </c>
      <c r="J628" t="s">
        <v>3</v>
      </c>
      <c r="K628">
        <v>2523.942912</v>
      </c>
      <c r="L628">
        <v>3688.8465540000002</v>
      </c>
      <c r="M628" t="s">
        <v>4</v>
      </c>
      <c r="N628">
        <v>21.958058000000001</v>
      </c>
      <c r="O628">
        <v>0.95402299999999995</v>
      </c>
      <c r="P628" t="s">
        <v>5</v>
      </c>
      <c r="Q628">
        <v>55.732543999999997</v>
      </c>
      <c r="R628">
        <v>1.5746009999999999</v>
      </c>
      <c r="S628" t="s">
        <v>6</v>
      </c>
      <c r="T628">
        <v>19.919665999999999</v>
      </c>
      <c r="U628">
        <v>0.73476300000000005</v>
      </c>
      <c r="V628" t="s">
        <v>7</v>
      </c>
      <c r="W628">
        <v>4.2881499999999999</v>
      </c>
      <c r="X628">
        <v>1.0935E-2</v>
      </c>
      <c r="Y628" t="s">
        <v>8</v>
      </c>
      <c r="Z628">
        <v>22.572621999999999</v>
      </c>
      <c r="AA628">
        <v>0.20691799999999999</v>
      </c>
      <c r="AB628" t="s">
        <v>9</v>
      </c>
      <c r="AC628">
        <v>2439.0058840000002</v>
      </c>
      <c r="AD628">
        <v>3830.4463989999999</v>
      </c>
      <c r="AE628" t="s">
        <v>10</v>
      </c>
      <c r="AF628">
        <v>1.23E-3</v>
      </c>
      <c r="AG628">
        <v>0</v>
      </c>
      <c r="AH628" t="s">
        <v>11</v>
      </c>
      <c r="AI628">
        <v>0.99858599999999997</v>
      </c>
      <c r="AJ628">
        <v>1.9999999999999999E-6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3034.3201060000001</v>
      </c>
      <c r="I629">
        <v>3795.105204</v>
      </c>
      <c r="J629" t="s">
        <v>3</v>
      </c>
      <c r="K629">
        <v>2885.118884</v>
      </c>
      <c r="L629">
        <v>4163.1602439999997</v>
      </c>
      <c r="M629" t="s">
        <v>4</v>
      </c>
      <c r="N629">
        <v>25.091798000000001</v>
      </c>
      <c r="O629">
        <v>1.0851660000000001</v>
      </c>
      <c r="P629" t="s">
        <v>5</v>
      </c>
      <c r="Q629">
        <v>63.712105999999999</v>
      </c>
      <c r="R629">
        <v>1.729778</v>
      </c>
      <c r="S629" t="s">
        <v>6</v>
      </c>
      <c r="T629">
        <v>22.778606</v>
      </c>
      <c r="U629">
        <v>0.836696</v>
      </c>
      <c r="V629" t="s">
        <v>7</v>
      </c>
      <c r="W629">
        <v>4.9017140000000001</v>
      </c>
      <c r="X629">
        <v>1.2059E-2</v>
      </c>
      <c r="Y629" t="s">
        <v>8</v>
      </c>
      <c r="Z629">
        <v>25.802365999999999</v>
      </c>
      <c r="AA629">
        <v>0.21831300000000001</v>
      </c>
      <c r="AB629" t="s">
        <v>9</v>
      </c>
      <c r="AC629">
        <v>2788.0373760000002</v>
      </c>
      <c r="AD629">
        <v>4319.3430989999997</v>
      </c>
      <c r="AE629" t="s">
        <v>10</v>
      </c>
      <c r="AF629">
        <v>1.23E-3</v>
      </c>
      <c r="AG629">
        <v>0</v>
      </c>
      <c r="AH629" t="s">
        <v>11</v>
      </c>
      <c r="AI629">
        <v>0.99863599999999997</v>
      </c>
      <c r="AJ629">
        <v>1.9999999999999999E-6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3412.8513459999999</v>
      </c>
      <c r="I630">
        <v>4510.5568169999997</v>
      </c>
      <c r="J630" t="s">
        <v>3</v>
      </c>
      <c r="K630">
        <v>3245.2174239999999</v>
      </c>
      <c r="L630">
        <v>4930.606417</v>
      </c>
      <c r="M630" t="s">
        <v>4</v>
      </c>
      <c r="N630">
        <v>28.206886000000001</v>
      </c>
      <c r="O630">
        <v>1.1773130000000001</v>
      </c>
      <c r="P630" t="s">
        <v>5</v>
      </c>
      <c r="Q630">
        <v>71.709699999999998</v>
      </c>
      <c r="R630">
        <v>2.0333019999999999</v>
      </c>
      <c r="S630" t="s">
        <v>6</v>
      </c>
      <c r="T630">
        <v>25.648712</v>
      </c>
      <c r="U630">
        <v>1.001522</v>
      </c>
      <c r="V630" t="s">
        <v>7</v>
      </c>
      <c r="W630">
        <v>5.5155900000000004</v>
      </c>
      <c r="X630">
        <v>1.3282E-2</v>
      </c>
      <c r="Y630" t="s">
        <v>8</v>
      </c>
      <c r="Z630">
        <v>29.032788</v>
      </c>
      <c r="AA630">
        <v>0.23442399999999999</v>
      </c>
      <c r="AB630" t="s">
        <v>9</v>
      </c>
      <c r="AC630">
        <v>3135.9891339999999</v>
      </c>
      <c r="AD630">
        <v>5105.8228609999996</v>
      </c>
      <c r="AE630" t="s">
        <v>10</v>
      </c>
      <c r="AF630">
        <v>1.23E-3</v>
      </c>
      <c r="AG630">
        <v>0</v>
      </c>
      <c r="AH630" t="s">
        <v>11</v>
      </c>
      <c r="AI630">
        <v>0.99883699999999997</v>
      </c>
      <c r="AJ630">
        <v>9.9999999999999995E-7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3796.2937980000002</v>
      </c>
      <c r="I631">
        <v>4911.7434970000004</v>
      </c>
      <c r="J631" t="s">
        <v>3</v>
      </c>
      <c r="K631">
        <v>3610.124534</v>
      </c>
      <c r="L631">
        <v>5384.5925580000003</v>
      </c>
      <c r="M631" t="s">
        <v>4</v>
      </c>
      <c r="N631">
        <v>31.321836000000001</v>
      </c>
      <c r="O631">
        <v>1.30423</v>
      </c>
      <c r="P631" t="s">
        <v>5</v>
      </c>
      <c r="Q631">
        <v>79.652473999999998</v>
      </c>
      <c r="R631">
        <v>2.5029149999999998</v>
      </c>
      <c r="S631" t="s">
        <v>6</v>
      </c>
      <c r="T631">
        <v>28.478453999999999</v>
      </c>
      <c r="U631">
        <v>1.173117</v>
      </c>
      <c r="V631" t="s">
        <v>7</v>
      </c>
      <c r="W631">
        <v>6.1289239999999996</v>
      </c>
      <c r="X631">
        <v>1.4407E-2</v>
      </c>
      <c r="Y631" t="s">
        <v>8</v>
      </c>
      <c r="Z631">
        <v>32.253293999999997</v>
      </c>
      <c r="AA631">
        <v>0.28763100000000003</v>
      </c>
      <c r="AB631" t="s">
        <v>9</v>
      </c>
      <c r="AC631">
        <v>3488.7962779999998</v>
      </c>
      <c r="AD631">
        <v>5582.5186009999998</v>
      </c>
      <c r="AE631" t="s">
        <v>10</v>
      </c>
      <c r="AF631">
        <v>1.23E-3</v>
      </c>
      <c r="AG631">
        <v>0</v>
      </c>
      <c r="AH631" t="s">
        <v>11</v>
      </c>
      <c r="AI631">
        <v>0.99890299999999999</v>
      </c>
      <c r="AJ631">
        <v>9.9999999999999995E-7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4174.7797719999999</v>
      </c>
      <c r="I632">
        <v>6270.2721389999997</v>
      </c>
      <c r="J632" t="s">
        <v>3</v>
      </c>
      <c r="K632">
        <v>3970.0973060000001</v>
      </c>
      <c r="L632">
        <v>6841.6978209999997</v>
      </c>
      <c r="M632" t="s">
        <v>4</v>
      </c>
      <c r="N632">
        <v>34.420971999999999</v>
      </c>
      <c r="O632">
        <v>1.4539070000000001</v>
      </c>
      <c r="P632" t="s">
        <v>5</v>
      </c>
      <c r="Q632">
        <v>87.635953999999998</v>
      </c>
      <c r="R632">
        <v>2.9203329999999998</v>
      </c>
      <c r="S632" t="s">
        <v>6</v>
      </c>
      <c r="T632">
        <v>31.340304</v>
      </c>
      <c r="U632">
        <v>1.2820720000000001</v>
      </c>
      <c r="V632" t="s">
        <v>7</v>
      </c>
      <c r="W632">
        <v>6.7453560000000001</v>
      </c>
      <c r="X632">
        <v>1.5731999999999999E-2</v>
      </c>
      <c r="Y632" t="s">
        <v>8</v>
      </c>
      <c r="Z632">
        <v>35.480911999999996</v>
      </c>
      <c r="AA632">
        <v>0.37223600000000001</v>
      </c>
      <c r="AB632" t="s">
        <v>9</v>
      </c>
      <c r="AC632">
        <v>3836.6516459999998</v>
      </c>
      <c r="AD632">
        <v>7083.0805840000003</v>
      </c>
      <c r="AE632" t="s">
        <v>10</v>
      </c>
      <c r="AF632">
        <v>1.23E-3</v>
      </c>
      <c r="AG632">
        <v>0</v>
      </c>
      <c r="AH632" t="s">
        <v>11</v>
      </c>
      <c r="AI632">
        <v>0.99895299999999998</v>
      </c>
      <c r="AJ632">
        <v>9.9999999999999995E-7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4552.2872880000004</v>
      </c>
      <c r="I633">
        <v>7157.2035210000004</v>
      </c>
      <c r="J633" t="s">
        <v>3</v>
      </c>
      <c r="K633">
        <v>4328.950734</v>
      </c>
      <c r="L633">
        <v>7838.4560810000003</v>
      </c>
      <c r="M633" t="s">
        <v>4</v>
      </c>
      <c r="N633">
        <v>37.571345999999998</v>
      </c>
      <c r="O633">
        <v>1.7129799999999999</v>
      </c>
      <c r="P633" t="s">
        <v>5</v>
      </c>
      <c r="Q633">
        <v>95.616516000000004</v>
      </c>
      <c r="R633">
        <v>3.0997859999999999</v>
      </c>
      <c r="S633" t="s">
        <v>6</v>
      </c>
      <c r="T633">
        <v>34.196703999999997</v>
      </c>
      <c r="U633">
        <v>1.321334</v>
      </c>
      <c r="V633" t="s">
        <v>7</v>
      </c>
      <c r="W633">
        <v>7.3555799999999998</v>
      </c>
      <c r="X633">
        <v>1.6759E-2</v>
      </c>
      <c r="Y633" t="s">
        <v>8</v>
      </c>
      <c r="Z633">
        <v>38.705725999999999</v>
      </c>
      <c r="AA633">
        <v>0.45230399999999998</v>
      </c>
      <c r="AB633" t="s">
        <v>9</v>
      </c>
      <c r="AC633">
        <v>4183.3418600000005</v>
      </c>
      <c r="AD633">
        <v>8107.9360370000004</v>
      </c>
      <c r="AE633" t="s">
        <v>10</v>
      </c>
      <c r="AF633">
        <v>1.23E-3</v>
      </c>
      <c r="AG633">
        <v>0</v>
      </c>
      <c r="AH633" t="s">
        <v>11</v>
      </c>
      <c r="AI633">
        <v>0.99896300000000005</v>
      </c>
      <c r="AJ633">
        <v>9.9999999999999995E-7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4932.4731579999998</v>
      </c>
      <c r="I634">
        <v>8128.0530660000004</v>
      </c>
      <c r="J634" t="s">
        <v>3</v>
      </c>
      <c r="K634">
        <v>4690.4790400000002</v>
      </c>
      <c r="L634">
        <v>8865.2731480000002</v>
      </c>
      <c r="M634" t="s">
        <v>4</v>
      </c>
      <c r="N634">
        <v>40.708986000000003</v>
      </c>
      <c r="O634">
        <v>2.0304820000000001</v>
      </c>
      <c r="P634" t="s">
        <v>5</v>
      </c>
      <c r="Q634">
        <v>103.60033199999999</v>
      </c>
      <c r="R634">
        <v>3.306972</v>
      </c>
      <c r="S634" t="s">
        <v>6</v>
      </c>
      <c r="T634">
        <v>37.052821999999999</v>
      </c>
      <c r="U634">
        <v>1.4196150000000001</v>
      </c>
      <c r="V634" t="s">
        <v>7</v>
      </c>
      <c r="W634">
        <v>7.974926</v>
      </c>
      <c r="X634">
        <v>1.8244E-2</v>
      </c>
      <c r="Y634" t="s">
        <v>8</v>
      </c>
      <c r="Z634">
        <v>41.941056000000003</v>
      </c>
      <c r="AA634">
        <v>0.52867799999999998</v>
      </c>
      <c r="AB634" t="s">
        <v>9</v>
      </c>
      <c r="AC634">
        <v>4532.7192999999997</v>
      </c>
      <c r="AD634">
        <v>9145.5540830000009</v>
      </c>
      <c r="AE634" t="s">
        <v>10</v>
      </c>
      <c r="AF634">
        <v>1.23E-3</v>
      </c>
      <c r="AG634">
        <v>0</v>
      </c>
      <c r="AH634" t="s">
        <v>11</v>
      </c>
      <c r="AI634">
        <v>0.99907999999999997</v>
      </c>
      <c r="AJ634">
        <v>9.9999999999999995E-7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5314.7613600000004</v>
      </c>
      <c r="I635">
        <v>9013.0084750000005</v>
      </c>
      <c r="J635" t="s">
        <v>3</v>
      </c>
      <c r="K635">
        <v>5054.2283900000002</v>
      </c>
      <c r="L635">
        <v>9873.4989459999997</v>
      </c>
      <c r="M635" t="s">
        <v>4</v>
      </c>
      <c r="N635">
        <v>43.852918000000003</v>
      </c>
      <c r="O635">
        <v>2.4667490000000001</v>
      </c>
      <c r="P635" t="s">
        <v>5</v>
      </c>
      <c r="Q635">
        <v>111.535068</v>
      </c>
      <c r="R635">
        <v>3.5073789999999998</v>
      </c>
      <c r="S635" t="s">
        <v>6</v>
      </c>
      <c r="T635">
        <v>39.878166</v>
      </c>
      <c r="U635">
        <v>1.5134460000000001</v>
      </c>
      <c r="V635" t="s">
        <v>7</v>
      </c>
      <c r="W635">
        <v>8.5857620000000008</v>
      </c>
      <c r="X635">
        <v>1.9302E-2</v>
      </c>
      <c r="Y635" t="s">
        <v>8</v>
      </c>
      <c r="Z635">
        <v>45.166711999999997</v>
      </c>
      <c r="AA635">
        <v>0.61409400000000003</v>
      </c>
      <c r="AB635" t="s">
        <v>9</v>
      </c>
      <c r="AC635">
        <v>4884.3677500000003</v>
      </c>
      <c r="AD635">
        <v>10191.200000000001</v>
      </c>
      <c r="AE635" t="s">
        <v>10</v>
      </c>
      <c r="AF635">
        <v>1.23E-3</v>
      </c>
      <c r="AG635">
        <v>0</v>
      </c>
      <c r="AH635" t="s">
        <v>11</v>
      </c>
      <c r="AI635">
        <v>0.999112</v>
      </c>
      <c r="AJ635">
        <v>9.9999999999999995E-7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5695.8140139999996</v>
      </c>
      <c r="I636">
        <v>9870.5089069999995</v>
      </c>
      <c r="J636" t="s">
        <v>3</v>
      </c>
      <c r="K636">
        <v>5416.6179780000002</v>
      </c>
      <c r="L636">
        <v>10735.191396</v>
      </c>
      <c r="M636" t="s">
        <v>4</v>
      </c>
      <c r="N636">
        <v>46.973398000000003</v>
      </c>
      <c r="O636">
        <v>2.751258</v>
      </c>
      <c r="P636" t="s">
        <v>5</v>
      </c>
      <c r="Q636">
        <v>119.514066</v>
      </c>
      <c r="R636">
        <v>3.5847020000000001</v>
      </c>
      <c r="S636" t="s">
        <v>6</v>
      </c>
      <c r="T636">
        <v>42.733496000000002</v>
      </c>
      <c r="U636">
        <v>1.5970420000000001</v>
      </c>
      <c r="V636" t="s">
        <v>7</v>
      </c>
      <c r="W636">
        <v>9.1993460000000002</v>
      </c>
      <c r="X636">
        <v>1.9608E-2</v>
      </c>
      <c r="Y636" t="s">
        <v>8</v>
      </c>
      <c r="Z636">
        <v>48.395207999999997</v>
      </c>
      <c r="AA636">
        <v>0.66131099999999998</v>
      </c>
      <c r="AB636" t="s">
        <v>9</v>
      </c>
      <c r="AC636">
        <v>5234.6285180000004</v>
      </c>
      <c r="AD636">
        <v>11059.267266000001</v>
      </c>
      <c r="AE636" t="s">
        <v>10</v>
      </c>
      <c r="AF636">
        <v>1.23E-3</v>
      </c>
      <c r="AG636">
        <v>0</v>
      </c>
      <c r="AH636" t="s">
        <v>11</v>
      </c>
      <c r="AI636">
        <v>0.99912400000000001</v>
      </c>
      <c r="AJ636">
        <v>9.9999999999999995E-7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6076.9829980000004</v>
      </c>
      <c r="I637">
        <v>10523.152303999999</v>
      </c>
      <c r="J637" t="s">
        <v>3</v>
      </c>
      <c r="K637">
        <v>5779.5217499999999</v>
      </c>
      <c r="L637">
        <v>11419.536126999999</v>
      </c>
      <c r="M637" t="s">
        <v>4</v>
      </c>
      <c r="N637">
        <v>50.047677999999998</v>
      </c>
      <c r="O637">
        <v>3.0898119999999998</v>
      </c>
      <c r="P637" t="s">
        <v>5</v>
      </c>
      <c r="Q637">
        <v>127.45237400000001</v>
      </c>
      <c r="R637">
        <v>3.6346720000000001</v>
      </c>
      <c r="S637" t="s">
        <v>6</v>
      </c>
      <c r="T637">
        <v>45.577663999999999</v>
      </c>
      <c r="U637">
        <v>1.7040869999999999</v>
      </c>
      <c r="V637" t="s">
        <v>7</v>
      </c>
      <c r="W637">
        <v>9.8097119999999993</v>
      </c>
      <c r="X637">
        <v>1.9498000000000001E-2</v>
      </c>
      <c r="Y637" t="s">
        <v>8</v>
      </c>
      <c r="Z637">
        <v>51.605296000000003</v>
      </c>
      <c r="AA637">
        <v>0.682361</v>
      </c>
      <c r="AB637" t="s">
        <v>9</v>
      </c>
      <c r="AC637">
        <v>5585.4745199999998</v>
      </c>
      <c r="AD637">
        <v>11757.196931</v>
      </c>
      <c r="AE637" t="s">
        <v>10</v>
      </c>
      <c r="AF637">
        <v>1.23E-3</v>
      </c>
      <c r="AG637">
        <v>0</v>
      </c>
      <c r="AH637" t="s">
        <v>11</v>
      </c>
      <c r="AI637">
        <v>0.99917500000000004</v>
      </c>
      <c r="AJ637">
        <v>9.9999999999999995E-7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6458.2582220000004</v>
      </c>
      <c r="I638">
        <v>11056.298983000001</v>
      </c>
      <c r="J638" t="s">
        <v>3</v>
      </c>
      <c r="K638">
        <v>6142.3755099999998</v>
      </c>
      <c r="L638">
        <v>11902.241112</v>
      </c>
      <c r="M638" t="s">
        <v>4</v>
      </c>
      <c r="N638">
        <v>53.146948000000002</v>
      </c>
      <c r="O638">
        <v>3.2480159999999998</v>
      </c>
      <c r="P638" t="s">
        <v>5</v>
      </c>
      <c r="Q638">
        <v>135.39972599999999</v>
      </c>
      <c r="R638">
        <v>3.819785</v>
      </c>
      <c r="S638" t="s">
        <v>6</v>
      </c>
      <c r="T638">
        <v>48.413567999999998</v>
      </c>
      <c r="U638">
        <v>1.889651</v>
      </c>
      <c r="V638" t="s">
        <v>7</v>
      </c>
      <c r="W638">
        <v>10.424222</v>
      </c>
      <c r="X638">
        <v>2.017E-2</v>
      </c>
      <c r="Y638" t="s">
        <v>8</v>
      </c>
      <c r="Z638">
        <v>54.810634</v>
      </c>
      <c r="AA638">
        <v>0.68990200000000002</v>
      </c>
      <c r="AB638" t="s">
        <v>9</v>
      </c>
      <c r="AC638">
        <v>5936.2554200000004</v>
      </c>
      <c r="AD638">
        <v>12227.87516</v>
      </c>
      <c r="AE638" t="s">
        <v>10</v>
      </c>
      <c r="AF638">
        <v>1.23E-3</v>
      </c>
      <c r="AG638">
        <v>0</v>
      </c>
      <c r="AH638" t="s">
        <v>11</v>
      </c>
      <c r="AI638">
        <v>0.999193</v>
      </c>
      <c r="AJ638">
        <v>9.9999999999999995E-7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6837.0869439999997</v>
      </c>
      <c r="I639">
        <v>12172.643705</v>
      </c>
      <c r="J639" t="s">
        <v>3</v>
      </c>
      <c r="K639">
        <v>6502.689214</v>
      </c>
      <c r="L639">
        <v>12930.385726</v>
      </c>
      <c r="M639" t="s">
        <v>4</v>
      </c>
      <c r="N639">
        <v>56.243538000000001</v>
      </c>
      <c r="O639">
        <v>3.3483269999999998</v>
      </c>
      <c r="P639" t="s">
        <v>5</v>
      </c>
      <c r="Q639">
        <v>143.38958600000001</v>
      </c>
      <c r="R639">
        <v>3.8546740000000002</v>
      </c>
      <c r="S639" t="s">
        <v>6</v>
      </c>
      <c r="T639">
        <v>51.292977999999998</v>
      </c>
      <c r="U639">
        <v>2.0108700000000002</v>
      </c>
      <c r="V639" t="s">
        <v>7</v>
      </c>
      <c r="W639">
        <v>11.037254000000001</v>
      </c>
      <c r="X639">
        <v>2.0573999999999999E-2</v>
      </c>
      <c r="Y639" t="s">
        <v>8</v>
      </c>
      <c r="Z639">
        <v>58.031143999999998</v>
      </c>
      <c r="AA639">
        <v>0.66106200000000004</v>
      </c>
      <c r="AB639" t="s">
        <v>9</v>
      </c>
      <c r="AC639">
        <v>6284.4464619999999</v>
      </c>
      <c r="AD639">
        <v>13240.698759999999</v>
      </c>
      <c r="AE639" t="s">
        <v>10</v>
      </c>
      <c r="AF639">
        <v>1.23E-3</v>
      </c>
      <c r="AG639">
        <v>0</v>
      </c>
      <c r="AH639" t="s">
        <v>11</v>
      </c>
      <c r="AI639">
        <v>0.99924000000000002</v>
      </c>
      <c r="AJ639">
        <v>9.9999999999999995E-7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7215.5868380000002</v>
      </c>
      <c r="I640">
        <v>13203.321682</v>
      </c>
      <c r="J640" t="s">
        <v>3</v>
      </c>
      <c r="K640">
        <v>6862.558704</v>
      </c>
      <c r="L640">
        <v>13980.093509</v>
      </c>
      <c r="M640" t="s">
        <v>4</v>
      </c>
      <c r="N640">
        <v>59.373874000000001</v>
      </c>
      <c r="O640">
        <v>3.5914069999999998</v>
      </c>
      <c r="P640" t="s">
        <v>5</v>
      </c>
      <c r="Q640">
        <v>151.41610800000001</v>
      </c>
      <c r="R640">
        <v>4.2167570000000003</v>
      </c>
      <c r="S640" t="s">
        <v>6</v>
      </c>
      <c r="T640">
        <v>54.166212000000002</v>
      </c>
      <c r="U640">
        <v>2.1004360000000002</v>
      </c>
      <c r="V640" t="s">
        <v>7</v>
      </c>
      <c r="W640">
        <v>11.668570000000001</v>
      </c>
      <c r="X640">
        <v>2.5989999999999999E-2</v>
      </c>
      <c r="Y640" t="s">
        <v>8</v>
      </c>
      <c r="Z640">
        <v>61.264040000000001</v>
      </c>
      <c r="AA640">
        <v>0.71830099999999997</v>
      </c>
      <c r="AB640" t="s">
        <v>9</v>
      </c>
      <c r="AC640">
        <v>6632.1234320000003</v>
      </c>
      <c r="AD640">
        <v>14318.137721999999</v>
      </c>
      <c r="AE640" t="s">
        <v>10</v>
      </c>
      <c r="AF640">
        <v>1.23E-3</v>
      </c>
      <c r="AG640">
        <v>0</v>
      </c>
      <c r="AH640" t="s">
        <v>11</v>
      </c>
      <c r="AI640">
        <v>0.99939999999999996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7597.421198</v>
      </c>
      <c r="I641">
        <v>14699.960166999999</v>
      </c>
      <c r="J641" t="s">
        <v>3</v>
      </c>
      <c r="K641">
        <v>7225.6151019999998</v>
      </c>
      <c r="L641">
        <v>15536.337814</v>
      </c>
      <c r="M641" t="s">
        <v>4</v>
      </c>
      <c r="N641">
        <v>62.555878</v>
      </c>
      <c r="O641">
        <v>4.2109050000000003</v>
      </c>
      <c r="P641" t="s">
        <v>5</v>
      </c>
      <c r="Q641">
        <v>159.38410400000001</v>
      </c>
      <c r="R641">
        <v>4.5064440000000001</v>
      </c>
      <c r="S641" t="s">
        <v>6</v>
      </c>
      <c r="T641">
        <v>57.000737999999998</v>
      </c>
      <c r="U641">
        <v>2.2522030000000002</v>
      </c>
      <c r="V641" t="s">
        <v>7</v>
      </c>
      <c r="W641">
        <v>12.282999999999999</v>
      </c>
      <c r="X641">
        <v>2.8194E-2</v>
      </c>
      <c r="Y641" t="s">
        <v>8</v>
      </c>
      <c r="Z641">
        <v>64.500191999999998</v>
      </c>
      <c r="AA641">
        <v>0.77427800000000002</v>
      </c>
      <c r="AB641" t="s">
        <v>9</v>
      </c>
      <c r="AC641">
        <v>6982.9895239999996</v>
      </c>
      <c r="AD641">
        <v>15906.870266</v>
      </c>
      <c r="AE641" t="s">
        <v>10</v>
      </c>
      <c r="AF641">
        <v>1.23E-3</v>
      </c>
      <c r="AG641">
        <v>0</v>
      </c>
      <c r="AH641" t="s">
        <v>11</v>
      </c>
      <c r="AI641">
        <v>0.99942399999999998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201.09463199999999</v>
      </c>
      <c r="I662">
        <v>13.027765</v>
      </c>
      <c r="J662" t="s">
        <v>3</v>
      </c>
      <c r="K662">
        <v>184.00653800000001</v>
      </c>
      <c r="L662">
        <v>7.4444790000000003</v>
      </c>
      <c r="M662" t="s">
        <v>4</v>
      </c>
      <c r="N662">
        <v>2.756478</v>
      </c>
      <c r="O662">
        <v>7.7896000000000007E-2</v>
      </c>
      <c r="P662" t="s">
        <v>5</v>
      </c>
      <c r="Q662">
        <v>0</v>
      </c>
      <c r="R662">
        <v>0</v>
      </c>
      <c r="S662" t="s">
        <v>6</v>
      </c>
      <c r="T662">
        <v>2.6772260000000001</v>
      </c>
      <c r="U662">
        <v>9.306E-3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1.2329999999999999E-3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0.99596300000000004</v>
      </c>
      <c r="AJ662">
        <v>1.9999999999999999E-6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402.65333399999997</v>
      </c>
      <c r="I663">
        <v>52.305382999999999</v>
      </c>
      <c r="J663" t="s">
        <v>3</v>
      </c>
      <c r="K663">
        <v>368.52628800000002</v>
      </c>
      <c r="L663">
        <v>29.368539999999999</v>
      </c>
      <c r="M663" t="s">
        <v>4</v>
      </c>
      <c r="N663">
        <v>5.5564159999999996</v>
      </c>
      <c r="O663">
        <v>0.24226700000000001</v>
      </c>
      <c r="P663" t="s">
        <v>5</v>
      </c>
      <c r="Q663">
        <v>0</v>
      </c>
      <c r="R663">
        <v>0</v>
      </c>
      <c r="S663" t="s">
        <v>6</v>
      </c>
      <c r="T663">
        <v>5.3608019999999996</v>
      </c>
      <c r="U663">
        <v>3.7988000000000001E-2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1.2310000000000001E-3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0.99679600000000002</v>
      </c>
      <c r="AJ663">
        <v>3.0000000000000001E-6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603.63639000000001</v>
      </c>
      <c r="I664">
        <v>99.333359000000002</v>
      </c>
      <c r="J664" t="s">
        <v>3</v>
      </c>
      <c r="K664">
        <v>552.54410600000006</v>
      </c>
      <c r="L664">
        <v>51.473714000000001</v>
      </c>
      <c r="M664" t="s">
        <v>4</v>
      </c>
      <c r="N664">
        <v>8.3720499999999998</v>
      </c>
      <c r="O664">
        <v>0.54277399999999998</v>
      </c>
      <c r="P664" t="s">
        <v>5</v>
      </c>
      <c r="Q664">
        <v>0</v>
      </c>
      <c r="R664">
        <v>0</v>
      </c>
      <c r="S664" t="s">
        <v>6</v>
      </c>
      <c r="T664">
        <v>8.0245979999999992</v>
      </c>
      <c r="U664">
        <v>7.8766000000000003E-2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1.23E-3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0.99761299999999997</v>
      </c>
      <c r="AJ664">
        <v>3.0000000000000001E-6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804.64827000000002</v>
      </c>
      <c r="I665">
        <v>155.108159</v>
      </c>
      <c r="J665" t="s">
        <v>3</v>
      </c>
      <c r="K665">
        <v>736.51169000000004</v>
      </c>
      <c r="L665">
        <v>79.542548999999994</v>
      </c>
      <c r="M665" t="s">
        <v>4</v>
      </c>
      <c r="N665">
        <v>11.189116</v>
      </c>
      <c r="O665">
        <v>0.83773399999999998</v>
      </c>
      <c r="P665" t="s">
        <v>5</v>
      </c>
      <c r="Q665">
        <v>0</v>
      </c>
      <c r="R665">
        <v>0</v>
      </c>
      <c r="S665" t="s">
        <v>6</v>
      </c>
      <c r="T665">
        <v>10.678756</v>
      </c>
      <c r="U665">
        <v>0.109462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1.23E-3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0.99797400000000003</v>
      </c>
      <c r="AJ665">
        <v>3.0000000000000001E-6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1004.888414</v>
      </c>
      <c r="I666">
        <v>170.318521</v>
      </c>
      <c r="J666" t="s">
        <v>3</v>
      </c>
      <c r="K666">
        <v>919.96803799999998</v>
      </c>
      <c r="L666">
        <v>89.179241000000005</v>
      </c>
      <c r="M666" t="s">
        <v>4</v>
      </c>
      <c r="N666">
        <v>13.95819</v>
      </c>
      <c r="O666">
        <v>1.048637</v>
      </c>
      <c r="P666" t="s">
        <v>5</v>
      </c>
      <c r="Q666">
        <v>0</v>
      </c>
      <c r="R666">
        <v>0</v>
      </c>
      <c r="S666" t="s">
        <v>6</v>
      </c>
      <c r="T666">
        <v>13.32968</v>
      </c>
      <c r="U666">
        <v>0.15368299999999999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1.23E-3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0.99841500000000005</v>
      </c>
      <c r="AJ666">
        <v>1.9999999999999999E-6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1205.3839379999999</v>
      </c>
      <c r="I667">
        <v>192.73715799999999</v>
      </c>
      <c r="J667" t="s">
        <v>3</v>
      </c>
      <c r="K667">
        <v>1103.691206</v>
      </c>
      <c r="L667">
        <v>100.753805</v>
      </c>
      <c r="M667" t="s">
        <v>4</v>
      </c>
      <c r="N667">
        <v>16.701471999999999</v>
      </c>
      <c r="O667">
        <v>1.3051980000000001</v>
      </c>
      <c r="P667" t="s">
        <v>5</v>
      </c>
      <c r="Q667">
        <v>0</v>
      </c>
      <c r="R667">
        <v>0</v>
      </c>
      <c r="S667" t="s">
        <v>6</v>
      </c>
      <c r="T667">
        <v>15.998252000000001</v>
      </c>
      <c r="U667">
        <v>0.20822599999999999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1.23E-3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0.99857200000000002</v>
      </c>
      <c r="AJ667">
        <v>1.9999999999999999E-6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1407.5547879999999</v>
      </c>
      <c r="I668">
        <v>342.04385400000001</v>
      </c>
      <c r="J668" t="s">
        <v>3</v>
      </c>
      <c r="K668">
        <v>1288.9032219999999</v>
      </c>
      <c r="L668">
        <v>228.505639</v>
      </c>
      <c r="M668" t="s">
        <v>4</v>
      </c>
      <c r="N668">
        <v>19.501514</v>
      </c>
      <c r="O668">
        <v>1.5275700000000001</v>
      </c>
      <c r="P668" t="s">
        <v>5</v>
      </c>
      <c r="Q668">
        <v>0</v>
      </c>
      <c r="R668">
        <v>0</v>
      </c>
      <c r="S668" t="s">
        <v>6</v>
      </c>
      <c r="T668">
        <v>18.705857999999999</v>
      </c>
      <c r="U668">
        <v>0.37707099999999999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1.23E-3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0.99875400000000003</v>
      </c>
      <c r="AJ668">
        <v>9.9999999999999995E-7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1607.9901239999999</v>
      </c>
      <c r="I669">
        <v>396.94606900000002</v>
      </c>
      <c r="J669" t="s">
        <v>3</v>
      </c>
      <c r="K669">
        <v>1472.5864859999999</v>
      </c>
      <c r="L669">
        <v>257.60098699999998</v>
      </c>
      <c r="M669" t="s">
        <v>4</v>
      </c>
      <c r="N669">
        <v>22.245533999999999</v>
      </c>
      <c r="O669">
        <v>1.832417</v>
      </c>
      <c r="P669" t="s">
        <v>5</v>
      </c>
      <c r="Q669">
        <v>0</v>
      </c>
      <c r="R669">
        <v>0</v>
      </c>
      <c r="S669" t="s">
        <v>6</v>
      </c>
      <c r="T669">
        <v>21.369095999999999</v>
      </c>
      <c r="U669">
        <v>0.440859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1.23E-3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0.998811</v>
      </c>
      <c r="AJ669">
        <v>9.9999999999999995E-7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1808.9937359999999</v>
      </c>
      <c r="I670">
        <v>432.07963100000001</v>
      </c>
      <c r="J670" t="s">
        <v>3</v>
      </c>
      <c r="K670">
        <v>1656.645012</v>
      </c>
      <c r="L670">
        <v>280.90211699999998</v>
      </c>
      <c r="M670" t="s">
        <v>4</v>
      </c>
      <c r="N670">
        <v>25.040348000000002</v>
      </c>
      <c r="O670">
        <v>2.0742389999999999</v>
      </c>
      <c r="P670" t="s">
        <v>5</v>
      </c>
      <c r="Q670">
        <v>0</v>
      </c>
      <c r="R670">
        <v>0</v>
      </c>
      <c r="S670" t="s">
        <v>6</v>
      </c>
      <c r="T670">
        <v>24.032086</v>
      </c>
      <c r="U670">
        <v>0.52989799999999998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1.23E-3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0.998915</v>
      </c>
      <c r="AJ670">
        <v>9.9999999999999995E-7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2010.593586</v>
      </c>
      <c r="I671">
        <v>476.96250800000001</v>
      </c>
      <c r="J671" t="s">
        <v>3</v>
      </c>
      <c r="K671">
        <v>1841.1462779999999</v>
      </c>
      <c r="L671">
        <v>318.17523</v>
      </c>
      <c r="M671" t="s">
        <v>4</v>
      </c>
      <c r="N671">
        <v>27.884951999999998</v>
      </c>
      <c r="O671">
        <v>2.2429770000000002</v>
      </c>
      <c r="P671" t="s">
        <v>5</v>
      </c>
      <c r="Q671">
        <v>0</v>
      </c>
      <c r="R671">
        <v>0</v>
      </c>
      <c r="S671" t="s">
        <v>6</v>
      </c>
      <c r="T671">
        <v>26.703175999999999</v>
      </c>
      <c r="U671">
        <v>0.59998600000000002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1.23E-3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0.99899099999999996</v>
      </c>
      <c r="AJ671">
        <v>9.9999999999999995E-7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2211.4053979999999</v>
      </c>
      <c r="I672">
        <v>557.688852</v>
      </c>
      <c r="J672" t="s">
        <v>3</v>
      </c>
      <c r="K672">
        <v>2024.922294</v>
      </c>
      <c r="L672">
        <v>372.538499</v>
      </c>
      <c r="M672" t="s">
        <v>4</v>
      </c>
      <c r="N672">
        <v>30.720298</v>
      </c>
      <c r="O672">
        <v>2.5678200000000002</v>
      </c>
      <c r="P672" t="s">
        <v>5</v>
      </c>
      <c r="Q672">
        <v>0</v>
      </c>
      <c r="R672">
        <v>0</v>
      </c>
      <c r="S672" t="s">
        <v>6</v>
      </c>
      <c r="T672">
        <v>29.330439999999999</v>
      </c>
      <c r="U672">
        <v>0.68418500000000004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1.23E-3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0.99904099999999996</v>
      </c>
      <c r="AJ672">
        <v>9.9999999999999995E-7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2412.5028440000001</v>
      </c>
      <c r="I673">
        <v>673.47253999999998</v>
      </c>
      <c r="J673" t="s">
        <v>3</v>
      </c>
      <c r="K673">
        <v>2209.0035499999999</v>
      </c>
      <c r="L673">
        <v>441.91070400000001</v>
      </c>
      <c r="M673" t="s">
        <v>4</v>
      </c>
      <c r="N673">
        <v>33.541524000000003</v>
      </c>
      <c r="O673">
        <v>3.1626539999999999</v>
      </c>
      <c r="P673" t="s">
        <v>5</v>
      </c>
      <c r="Q673">
        <v>0</v>
      </c>
      <c r="R673">
        <v>0</v>
      </c>
      <c r="S673" t="s">
        <v>6</v>
      </c>
      <c r="T673">
        <v>31.983984</v>
      </c>
      <c r="U673">
        <v>0.74198699999999995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1.23E-3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0.99907100000000004</v>
      </c>
      <c r="AJ673">
        <v>9.9999999999999995E-7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2613.507764</v>
      </c>
      <c r="I674">
        <v>757.20031200000005</v>
      </c>
      <c r="J674" t="s">
        <v>3</v>
      </c>
      <c r="K674">
        <v>2393.076176</v>
      </c>
      <c r="L674">
        <v>487.54572000000002</v>
      </c>
      <c r="M674" t="s">
        <v>4</v>
      </c>
      <c r="N674">
        <v>36.34572</v>
      </c>
      <c r="O674">
        <v>3.636657</v>
      </c>
      <c r="P674" t="s">
        <v>5</v>
      </c>
      <c r="Q674">
        <v>0</v>
      </c>
      <c r="R674">
        <v>0</v>
      </c>
      <c r="S674" t="s">
        <v>6</v>
      </c>
      <c r="T674">
        <v>34.643695999999998</v>
      </c>
      <c r="U674">
        <v>0.77519700000000002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1.23E-3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0.99913300000000005</v>
      </c>
      <c r="AJ674">
        <v>9.9999999999999995E-7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2815.1223719999998</v>
      </c>
      <c r="I675">
        <v>839.58979799999997</v>
      </c>
      <c r="J675" t="s">
        <v>3</v>
      </c>
      <c r="K675">
        <v>2577.6032599999999</v>
      </c>
      <c r="L675">
        <v>528.86118199999999</v>
      </c>
      <c r="M675" t="s">
        <v>4</v>
      </c>
      <c r="N675">
        <v>39.154161999999999</v>
      </c>
      <c r="O675">
        <v>4.0054610000000004</v>
      </c>
      <c r="P675" t="s">
        <v>5</v>
      </c>
      <c r="Q675">
        <v>0</v>
      </c>
      <c r="R675">
        <v>0</v>
      </c>
      <c r="S675" t="s">
        <v>6</v>
      </c>
      <c r="T675">
        <v>37.319727999999998</v>
      </c>
      <c r="U675">
        <v>0.83348800000000001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1.23E-3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0.99913300000000005</v>
      </c>
      <c r="AJ675">
        <v>9.9999999999999995E-7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3016.4542339999998</v>
      </c>
      <c r="I676">
        <v>911.75353399999995</v>
      </c>
      <c r="J676" t="s">
        <v>3</v>
      </c>
      <c r="K676">
        <v>2761.8434600000001</v>
      </c>
      <c r="L676">
        <v>561.62707599999999</v>
      </c>
      <c r="M676" t="s">
        <v>4</v>
      </c>
      <c r="N676">
        <v>41.962910000000001</v>
      </c>
      <c r="O676">
        <v>4.4106230000000002</v>
      </c>
      <c r="P676" t="s">
        <v>5</v>
      </c>
      <c r="Q676">
        <v>0</v>
      </c>
      <c r="R676">
        <v>0</v>
      </c>
      <c r="S676" t="s">
        <v>6</v>
      </c>
      <c r="T676">
        <v>39.989310000000003</v>
      </c>
      <c r="U676">
        <v>0.87943700000000002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1.23E-3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0.99919899999999995</v>
      </c>
      <c r="AJ676">
        <v>9.9999999999999995E-7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3217.4030379999999</v>
      </c>
      <c r="I677">
        <v>994.01057800000001</v>
      </c>
      <c r="J677" t="s">
        <v>3</v>
      </c>
      <c r="K677">
        <v>2945.9219199999998</v>
      </c>
      <c r="L677">
        <v>605.74485800000002</v>
      </c>
      <c r="M677" t="s">
        <v>4</v>
      </c>
      <c r="N677">
        <v>44.755271999999998</v>
      </c>
      <c r="O677">
        <v>5.0500889999999998</v>
      </c>
      <c r="P677" t="s">
        <v>5</v>
      </c>
      <c r="Q677">
        <v>0</v>
      </c>
      <c r="R677">
        <v>0</v>
      </c>
      <c r="S677" t="s">
        <v>6</v>
      </c>
      <c r="T677">
        <v>42.661197999999999</v>
      </c>
      <c r="U677">
        <v>0.97175900000000004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1.23E-3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0.99921899999999997</v>
      </c>
      <c r="AJ677">
        <v>9.9999999999999995E-7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3418.0695799999999</v>
      </c>
      <c r="I678">
        <v>1076.0259579999999</v>
      </c>
      <c r="J678" t="s">
        <v>3</v>
      </c>
      <c r="K678">
        <v>3129.7317159999998</v>
      </c>
      <c r="L678">
        <v>651.33743500000003</v>
      </c>
      <c r="M678" t="s">
        <v>4</v>
      </c>
      <c r="N678">
        <v>47.496630000000003</v>
      </c>
      <c r="O678">
        <v>5.6738369999999998</v>
      </c>
      <c r="P678" t="s">
        <v>5</v>
      </c>
      <c r="Q678">
        <v>0</v>
      </c>
      <c r="R678">
        <v>0</v>
      </c>
      <c r="S678" t="s">
        <v>6</v>
      </c>
      <c r="T678">
        <v>45.339106000000001</v>
      </c>
      <c r="U678">
        <v>1.082713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1.23E-3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0.999309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3619.6211840000001</v>
      </c>
      <c r="I679">
        <v>1173.911842</v>
      </c>
      <c r="J679" t="s">
        <v>3</v>
      </c>
      <c r="K679">
        <v>3314.2508160000002</v>
      </c>
      <c r="L679">
        <v>715.61361199999999</v>
      </c>
      <c r="M679" t="s">
        <v>4</v>
      </c>
      <c r="N679">
        <v>50.323279999999997</v>
      </c>
      <c r="O679">
        <v>6.0541140000000002</v>
      </c>
      <c r="P679" t="s">
        <v>5</v>
      </c>
      <c r="Q679">
        <v>0</v>
      </c>
      <c r="R679">
        <v>0</v>
      </c>
      <c r="S679" t="s">
        <v>6</v>
      </c>
      <c r="T679">
        <v>48.008056000000003</v>
      </c>
      <c r="U679">
        <v>1.2120040000000001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1.23E-3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0.99933300000000003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3820.5769620000001</v>
      </c>
      <c r="I680">
        <v>1218.65427</v>
      </c>
      <c r="J680" t="s">
        <v>3</v>
      </c>
      <c r="K680">
        <v>3498.384466</v>
      </c>
      <c r="L680">
        <v>752.58474899999999</v>
      </c>
      <c r="M680" t="s">
        <v>4</v>
      </c>
      <c r="N680">
        <v>53.073686000000002</v>
      </c>
      <c r="O680">
        <v>6.316103</v>
      </c>
      <c r="P680" t="s">
        <v>5</v>
      </c>
      <c r="Q680">
        <v>0</v>
      </c>
      <c r="R680">
        <v>0</v>
      </c>
      <c r="S680" t="s">
        <v>6</v>
      </c>
      <c r="T680">
        <v>50.69896</v>
      </c>
      <c r="U680">
        <v>1.2890440000000001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1.23E-3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0.99934900000000004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4022.1945959999998</v>
      </c>
      <c r="I681">
        <v>1341.149666</v>
      </c>
      <c r="J681" t="s">
        <v>3</v>
      </c>
      <c r="K681">
        <v>3683.0145739999998</v>
      </c>
      <c r="L681">
        <v>837.341994</v>
      </c>
      <c r="M681" t="s">
        <v>4</v>
      </c>
      <c r="N681">
        <v>55.842227999999999</v>
      </c>
      <c r="O681">
        <v>6.543107</v>
      </c>
      <c r="P681" t="s">
        <v>5</v>
      </c>
      <c r="Q681">
        <v>0</v>
      </c>
      <c r="R681">
        <v>0</v>
      </c>
      <c r="S681" t="s">
        <v>6</v>
      </c>
      <c r="T681">
        <v>53.401375999999999</v>
      </c>
      <c r="U681">
        <v>1.3988780000000001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1.23E-3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0.99934900000000004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381.05080199999998</v>
      </c>
      <c r="I682">
        <v>76.446180999999996</v>
      </c>
      <c r="J682" t="s">
        <v>3</v>
      </c>
      <c r="K682">
        <v>361.90648800000002</v>
      </c>
      <c r="L682">
        <v>81.475072999999995</v>
      </c>
      <c r="M682" t="s">
        <v>4</v>
      </c>
      <c r="N682">
        <v>3.2399</v>
      </c>
      <c r="O682">
        <v>0.146068</v>
      </c>
      <c r="P682" t="s">
        <v>5</v>
      </c>
      <c r="Q682">
        <v>7.8950019999999999</v>
      </c>
      <c r="R682">
        <v>4.2245999999999999E-2</v>
      </c>
      <c r="S682" t="s">
        <v>6</v>
      </c>
      <c r="T682">
        <v>2.752408</v>
      </c>
      <c r="U682">
        <v>2.0771999999999999E-2</v>
      </c>
      <c r="V682" t="s">
        <v>7</v>
      </c>
      <c r="W682">
        <v>0.60461200000000004</v>
      </c>
      <c r="X682">
        <v>1.2E-4</v>
      </c>
      <c r="Y682" t="s">
        <v>8</v>
      </c>
      <c r="Z682">
        <v>3.2521840000000002</v>
      </c>
      <c r="AA682">
        <v>1.9726E-2</v>
      </c>
      <c r="AB682" t="s">
        <v>9</v>
      </c>
      <c r="AC682">
        <v>349.73830600000002</v>
      </c>
      <c r="AD682">
        <v>83.646986999999996</v>
      </c>
      <c r="AE682" t="s">
        <v>10</v>
      </c>
      <c r="AF682">
        <v>1.235E-3</v>
      </c>
      <c r="AG682">
        <v>0</v>
      </c>
      <c r="AH682" t="s">
        <v>11</v>
      </c>
      <c r="AI682">
        <v>0.99649399999999999</v>
      </c>
      <c r="AJ682">
        <v>3.0000000000000001E-6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764.53294800000003</v>
      </c>
      <c r="I683">
        <v>188.62587500000001</v>
      </c>
      <c r="J683" t="s">
        <v>3</v>
      </c>
      <c r="K683">
        <v>726.506168</v>
      </c>
      <c r="L683">
        <v>202.67758799999999</v>
      </c>
      <c r="M683" t="s">
        <v>4</v>
      </c>
      <c r="N683">
        <v>6.4245979999999996</v>
      </c>
      <c r="O683">
        <v>0.30269400000000002</v>
      </c>
      <c r="P683" t="s">
        <v>5</v>
      </c>
      <c r="Q683">
        <v>15.782138</v>
      </c>
      <c r="R683">
        <v>0.10571999999999999</v>
      </c>
      <c r="S683" t="s">
        <v>6</v>
      </c>
      <c r="T683">
        <v>5.5341839999999998</v>
      </c>
      <c r="U683">
        <v>7.4092000000000005E-2</v>
      </c>
      <c r="V683" t="s">
        <v>7</v>
      </c>
      <c r="W683">
        <v>1.213714</v>
      </c>
      <c r="X683">
        <v>6.0400000000000004E-4</v>
      </c>
      <c r="Y683" t="s">
        <v>8</v>
      </c>
      <c r="Z683">
        <v>6.474208</v>
      </c>
      <c r="AA683">
        <v>3.8258E-2</v>
      </c>
      <c r="AB683" t="s">
        <v>9</v>
      </c>
      <c r="AC683">
        <v>702.24064399999997</v>
      </c>
      <c r="AD683">
        <v>208.922932</v>
      </c>
      <c r="AE683" t="s">
        <v>10</v>
      </c>
      <c r="AF683">
        <v>1.2310000000000001E-3</v>
      </c>
      <c r="AG683">
        <v>0</v>
      </c>
      <c r="AH683" t="s">
        <v>11</v>
      </c>
      <c r="AI683">
        <v>0.99715299999999996</v>
      </c>
      <c r="AJ683">
        <v>3.0000000000000001E-6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1146.5454279999999</v>
      </c>
      <c r="I684">
        <v>394.47372100000001</v>
      </c>
      <c r="J684" t="s">
        <v>3</v>
      </c>
      <c r="K684">
        <v>1089.757668</v>
      </c>
      <c r="L684">
        <v>424.84563200000002</v>
      </c>
      <c r="M684" t="s">
        <v>4</v>
      </c>
      <c r="N684">
        <v>9.5895600000000005</v>
      </c>
      <c r="O684">
        <v>0.44946000000000003</v>
      </c>
      <c r="P684" t="s">
        <v>5</v>
      </c>
      <c r="Q684">
        <v>23.641382</v>
      </c>
      <c r="R684">
        <v>0.177145</v>
      </c>
      <c r="S684" t="s">
        <v>6</v>
      </c>
      <c r="T684">
        <v>8.3094819999999991</v>
      </c>
      <c r="U684">
        <v>0.15343100000000001</v>
      </c>
      <c r="V684" t="s">
        <v>7</v>
      </c>
      <c r="W684">
        <v>1.818424</v>
      </c>
      <c r="X684">
        <v>7.8600000000000002E-4</v>
      </c>
      <c r="Y684" t="s">
        <v>8</v>
      </c>
      <c r="Z684">
        <v>9.6813000000000002</v>
      </c>
      <c r="AA684">
        <v>4.4493999999999999E-2</v>
      </c>
      <c r="AB684" t="s">
        <v>9</v>
      </c>
      <c r="AC684">
        <v>1053.4412</v>
      </c>
      <c r="AD684">
        <v>435.59867700000001</v>
      </c>
      <c r="AE684" t="s">
        <v>10</v>
      </c>
      <c r="AF684">
        <v>1.2310000000000001E-3</v>
      </c>
      <c r="AG684">
        <v>0</v>
      </c>
      <c r="AH684" t="s">
        <v>11</v>
      </c>
      <c r="AI684">
        <v>0.99762399999999996</v>
      </c>
      <c r="AJ684">
        <v>3.0000000000000001E-6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1526.441832</v>
      </c>
      <c r="I685">
        <v>856.78873199999998</v>
      </c>
      <c r="J685" t="s">
        <v>3</v>
      </c>
      <c r="K685">
        <v>1450.8561979999999</v>
      </c>
      <c r="L685">
        <v>928.79645800000003</v>
      </c>
      <c r="M685" t="s">
        <v>4</v>
      </c>
      <c r="N685">
        <v>12.734176</v>
      </c>
      <c r="O685">
        <v>0.56960999999999995</v>
      </c>
      <c r="P685" t="s">
        <v>5</v>
      </c>
      <c r="Q685">
        <v>31.573684</v>
      </c>
      <c r="R685">
        <v>0.32391900000000001</v>
      </c>
      <c r="S685" t="s">
        <v>6</v>
      </c>
      <c r="T685">
        <v>11.138722</v>
      </c>
      <c r="U685">
        <v>0.30502600000000002</v>
      </c>
      <c r="V685" t="s">
        <v>7</v>
      </c>
      <c r="W685">
        <v>2.4267539999999999</v>
      </c>
      <c r="X685">
        <v>1.0480000000000001E-3</v>
      </c>
      <c r="Y685" t="s">
        <v>8</v>
      </c>
      <c r="Z685">
        <v>12.896036</v>
      </c>
      <c r="AA685">
        <v>6.4450999999999994E-2</v>
      </c>
      <c r="AB685" t="s">
        <v>9</v>
      </c>
      <c r="AC685">
        <v>1402.43227</v>
      </c>
      <c r="AD685">
        <v>947.39535000000001</v>
      </c>
      <c r="AE685" t="s">
        <v>10</v>
      </c>
      <c r="AF685">
        <v>1.23E-3</v>
      </c>
      <c r="AG685">
        <v>0</v>
      </c>
      <c r="AH685" t="s">
        <v>11</v>
      </c>
      <c r="AI685">
        <v>0.99816400000000005</v>
      </c>
      <c r="AJ685">
        <v>3.0000000000000001E-6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1907.3140880000001</v>
      </c>
      <c r="I686">
        <v>1319.4937299999999</v>
      </c>
      <c r="J686" t="s">
        <v>3</v>
      </c>
      <c r="K686">
        <v>1813.146788</v>
      </c>
      <c r="L686">
        <v>1432.504537</v>
      </c>
      <c r="M686" t="s">
        <v>4</v>
      </c>
      <c r="N686">
        <v>15.859584</v>
      </c>
      <c r="O686">
        <v>0.67746899999999999</v>
      </c>
      <c r="P686" t="s">
        <v>5</v>
      </c>
      <c r="Q686">
        <v>39.464838</v>
      </c>
      <c r="R686">
        <v>0.41478700000000002</v>
      </c>
      <c r="S686" t="s">
        <v>6</v>
      </c>
      <c r="T686">
        <v>13.944212</v>
      </c>
      <c r="U686">
        <v>0.40717100000000001</v>
      </c>
      <c r="V686" t="s">
        <v>7</v>
      </c>
      <c r="W686">
        <v>3.03877</v>
      </c>
      <c r="X686">
        <v>1.469E-3</v>
      </c>
      <c r="Y686" t="s">
        <v>8</v>
      </c>
      <c r="Z686">
        <v>16.097476</v>
      </c>
      <c r="AA686">
        <v>7.4763999999999997E-2</v>
      </c>
      <c r="AB686" t="s">
        <v>9</v>
      </c>
      <c r="AC686">
        <v>1752.676888</v>
      </c>
      <c r="AD686">
        <v>1459.905968</v>
      </c>
      <c r="AE686" t="s">
        <v>10</v>
      </c>
      <c r="AF686">
        <v>1.23E-3</v>
      </c>
      <c r="AG686">
        <v>0</v>
      </c>
      <c r="AH686" t="s">
        <v>11</v>
      </c>
      <c r="AI686">
        <v>0.99832299999999996</v>
      </c>
      <c r="AJ686">
        <v>1.9999999999999999E-6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2287.7558720000002</v>
      </c>
      <c r="I687">
        <v>1666.340447</v>
      </c>
      <c r="J687" t="s">
        <v>3</v>
      </c>
      <c r="K687">
        <v>2174.8882319999998</v>
      </c>
      <c r="L687">
        <v>1891.6621419999999</v>
      </c>
      <c r="M687" t="s">
        <v>4</v>
      </c>
      <c r="N687">
        <v>19.035820000000001</v>
      </c>
      <c r="O687">
        <v>0.90213100000000002</v>
      </c>
      <c r="P687" t="s">
        <v>5</v>
      </c>
      <c r="Q687">
        <v>47.381242</v>
      </c>
      <c r="R687">
        <v>0.58232099999999998</v>
      </c>
      <c r="S687" t="s">
        <v>6</v>
      </c>
      <c r="T687">
        <v>16.745602000000002</v>
      </c>
      <c r="U687">
        <v>0.54809300000000005</v>
      </c>
      <c r="V687" t="s">
        <v>7</v>
      </c>
      <c r="W687">
        <v>3.65754</v>
      </c>
      <c r="X687">
        <v>3.6489999999999999E-3</v>
      </c>
      <c r="Y687" t="s">
        <v>8</v>
      </c>
      <c r="Z687">
        <v>19.320651999999999</v>
      </c>
      <c r="AA687">
        <v>0.123724</v>
      </c>
      <c r="AB687" t="s">
        <v>9</v>
      </c>
      <c r="AC687">
        <v>2102.298538</v>
      </c>
      <c r="AD687">
        <v>1951.845264</v>
      </c>
      <c r="AE687" t="s">
        <v>10</v>
      </c>
      <c r="AF687">
        <v>1.23E-3</v>
      </c>
      <c r="AG687">
        <v>0</v>
      </c>
      <c r="AH687" t="s">
        <v>11</v>
      </c>
      <c r="AI687">
        <v>0.99856699999999998</v>
      </c>
      <c r="AJ687">
        <v>1.9999999999999999E-6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2669.0643100000002</v>
      </c>
      <c r="I688">
        <v>1722.9473089999999</v>
      </c>
      <c r="J688" t="s">
        <v>3</v>
      </c>
      <c r="K688">
        <v>2537.2721799999999</v>
      </c>
      <c r="L688">
        <v>1996.7575879999999</v>
      </c>
      <c r="M688" t="s">
        <v>4</v>
      </c>
      <c r="N688">
        <v>22.259585999999999</v>
      </c>
      <c r="O688">
        <v>1.3109390000000001</v>
      </c>
      <c r="P688" t="s">
        <v>5</v>
      </c>
      <c r="Q688">
        <v>55.300153999999999</v>
      </c>
      <c r="R688">
        <v>0.77361500000000005</v>
      </c>
      <c r="S688" t="s">
        <v>6</v>
      </c>
      <c r="T688">
        <v>19.544578000000001</v>
      </c>
      <c r="U688">
        <v>0.69139499999999998</v>
      </c>
      <c r="V688" t="s">
        <v>7</v>
      </c>
      <c r="W688">
        <v>4.2637720000000003</v>
      </c>
      <c r="X688">
        <v>4.0949999999999997E-3</v>
      </c>
      <c r="Y688" t="s">
        <v>8</v>
      </c>
      <c r="Z688">
        <v>22.557274</v>
      </c>
      <c r="AA688">
        <v>0.19336900000000001</v>
      </c>
      <c r="AB688" t="s">
        <v>9</v>
      </c>
      <c r="AC688">
        <v>2452.5029079999999</v>
      </c>
      <c r="AD688">
        <v>2072.101752</v>
      </c>
      <c r="AE688" t="s">
        <v>10</v>
      </c>
      <c r="AF688">
        <v>1.23E-3</v>
      </c>
      <c r="AG688">
        <v>0</v>
      </c>
      <c r="AH688" t="s">
        <v>11</v>
      </c>
      <c r="AI688">
        <v>0.99871399999999999</v>
      </c>
      <c r="AJ688">
        <v>9.9999999999999995E-7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3051.791142</v>
      </c>
      <c r="I689">
        <v>2185.4713670000001</v>
      </c>
      <c r="J689" t="s">
        <v>3</v>
      </c>
      <c r="K689">
        <v>2901.3059520000002</v>
      </c>
      <c r="L689">
        <v>2526.0833899999998</v>
      </c>
      <c r="M689" t="s">
        <v>4</v>
      </c>
      <c r="N689">
        <v>25.435708000000002</v>
      </c>
      <c r="O689">
        <v>1.787496</v>
      </c>
      <c r="P689" t="s">
        <v>5</v>
      </c>
      <c r="Q689">
        <v>63.218426000000001</v>
      </c>
      <c r="R689">
        <v>0.92578000000000005</v>
      </c>
      <c r="S689" t="s">
        <v>6</v>
      </c>
      <c r="T689">
        <v>22.334005999999999</v>
      </c>
      <c r="U689">
        <v>0.78414899999999998</v>
      </c>
      <c r="V689" t="s">
        <v>7</v>
      </c>
      <c r="W689">
        <v>4.8731660000000003</v>
      </c>
      <c r="X689">
        <v>4.4840000000000001E-3</v>
      </c>
      <c r="Y689" t="s">
        <v>8</v>
      </c>
      <c r="Z689">
        <v>25.796265999999999</v>
      </c>
      <c r="AA689">
        <v>0.271922</v>
      </c>
      <c r="AB689" t="s">
        <v>9</v>
      </c>
      <c r="AC689">
        <v>2804.4154739999999</v>
      </c>
      <c r="AD689">
        <v>2621.3240040000001</v>
      </c>
      <c r="AE689" t="s">
        <v>10</v>
      </c>
      <c r="AF689">
        <v>1.23E-3</v>
      </c>
      <c r="AG689">
        <v>0</v>
      </c>
      <c r="AH689" t="s">
        <v>11</v>
      </c>
      <c r="AI689">
        <v>0.99895599999999996</v>
      </c>
      <c r="AJ689">
        <v>9.9999999999999995E-7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3430.1201999999998</v>
      </c>
      <c r="I690">
        <v>2959.5009</v>
      </c>
      <c r="J690" t="s">
        <v>3</v>
      </c>
      <c r="K690">
        <v>3260.7770139999998</v>
      </c>
      <c r="L690">
        <v>3375.2225790000002</v>
      </c>
      <c r="M690" t="s">
        <v>4</v>
      </c>
      <c r="N690">
        <v>28.643315999999999</v>
      </c>
      <c r="O690">
        <v>2.2507790000000001</v>
      </c>
      <c r="P690" t="s">
        <v>5</v>
      </c>
      <c r="Q690">
        <v>71.190817999999993</v>
      </c>
      <c r="R690">
        <v>1.1118030000000001</v>
      </c>
      <c r="S690" t="s">
        <v>6</v>
      </c>
      <c r="T690">
        <v>25.156438000000001</v>
      </c>
      <c r="U690">
        <v>0.98450300000000002</v>
      </c>
      <c r="V690" t="s">
        <v>7</v>
      </c>
      <c r="W690">
        <v>5.4926440000000003</v>
      </c>
      <c r="X690">
        <v>6.7949999999999998E-3</v>
      </c>
      <c r="Y690" t="s">
        <v>8</v>
      </c>
      <c r="Z690">
        <v>29.041851999999999</v>
      </c>
      <c r="AA690">
        <v>0.36582999999999999</v>
      </c>
      <c r="AB690" t="s">
        <v>9</v>
      </c>
      <c r="AC690">
        <v>3151.6633120000001</v>
      </c>
      <c r="AD690">
        <v>3488.5979010000001</v>
      </c>
      <c r="AE690" t="s">
        <v>10</v>
      </c>
      <c r="AF690">
        <v>1.23E-3</v>
      </c>
      <c r="AG690">
        <v>0</v>
      </c>
      <c r="AH690" t="s">
        <v>11</v>
      </c>
      <c r="AI690">
        <v>0.99907900000000005</v>
      </c>
      <c r="AJ690">
        <v>9.9999999999999995E-7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3811.324834</v>
      </c>
      <c r="I691">
        <v>4001.0159039999999</v>
      </c>
      <c r="J691" t="s">
        <v>3</v>
      </c>
      <c r="K691">
        <v>3623.3178459999999</v>
      </c>
      <c r="L691">
        <v>4481.2808349999996</v>
      </c>
      <c r="M691" t="s">
        <v>4</v>
      </c>
      <c r="N691">
        <v>31.803428</v>
      </c>
      <c r="O691">
        <v>2.4901740000000001</v>
      </c>
      <c r="P691" t="s">
        <v>5</v>
      </c>
      <c r="Q691">
        <v>79.125602000000001</v>
      </c>
      <c r="R691">
        <v>1.304449</v>
      </c>
      <c r="S691" t="s">
        <v>6</v>
      </c>
      <c r="T691">
        <v>27.965910000000001</v>
      </c>
      <c r="U691">
        <v>1.207633</v>
      </c>
      <c r="V691" t="s">
        <v>7</v>
      </c>
      <c r="W691">
        <v>6.1065579999999997</v>
      </c>
      <c r="X691">
        <v>7.4310000000000001E-3</v>
      </c>
      <c r="Y691" t="s">
        <v>8</v>
      </c>
      <c r="Z691">
        <v>32.270262000000002</v>
      </c>
      <c r="AA691">
        <v>0.38791399999999998</v>
      </c>
      <c r="AB691" t="s">
        <v>9</v>
      </c>
      <c r="AC691">
        <v>3502.0822619999999</v>
      </c>
      <c r="AD691">
        <v>4609.2780270000003</v>
      </c>
      <c r="AE691" t="s">
        <v>10</v>
      </c>
      <c r="AF691">
        <v>1.23E-3</v>
      </c>
      <c r="AG691">
        <v>0</v>
      </c>
      <c r="AH691" t="s">
        <v>11</v>
      </c>
      <c r="AI691">
        <v>0.99907900000000005</v>
      </c>
      <c r="AJ691">
        <v>9.9999999999999995E-7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4193.8399159999999</v>
      </c>
      <c r="I692">
        <v>4737.607728</v>
      </c>
      <c r="J692" t="s">
        <v>3</v>
      </c>
      <c r="K692">
        <v>3987.4565040000002</v>
      </c>
      <c r="L692">
        <v>5275.7916770000002</v>
      </c>
      <c r="M692" t="s">
        <v>4</v>
      </c>
      <c r="N692">
        <v>34.930708000000003</v>
      </c>
      <c r="O692">
        <v>2.7546940000000002</v>
      </c>
      <c r="P692" t="s">
        <v>5</v>
      </c>
      <c r="Q692">
        <v>87.031710000000004</v>
      </c>
      <c r="R692">
        <v>1.406344</v>
      </c>
      <c r="S692" t="s">
        <v>6</v>
      </c>
      <c r="T692">
        <v>30.784796</v>
      </c>
      <c r="U692">
        <v>1.3377140000000001</v>
      </c>
      <c r="V692" t="s">
        <v>7</v>
      </c>
      <c r="W692">
        <v>6.7160880000000001</v>
      </c>
      <c r="X692">
        <v>8.0569999999999999E-3</v>
      </c>
      <c r="Y692" t="s">
        <v>8</v>
      </c>
      <c r="Z692">
        <v>35.474848000000001</v>
      </c>
      <c r="AA692">
        <v>0.39596999999999999</v>
      </c>
      <c r="AB692" t="s">
        <v>9</v>
      </c>
      <c r="AC692">
        <v>3854.1623</v>
      </c>
      <c r="AD692">
        <v>5417.3143309999996</v>
      </c>
      <c r="AE692" t="s">
        <v>10</v>
      </c>
      <c r="AF692">
        <v>1.23E-3</v>
      </c>
      <c r="AG692">
        <v>0</v>
      </c>
      <c r="AH692" t="s">
        <v>11</v>
      </c>
      <c r="AI692">
        <v>0.99916099999999997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4575.0091259999999</v>
      </c>
      <c r="I693">
        <v>5242.8237609999996</v>
      </c>
      <c r="J693" t="s">
        <v>3</v>
      </c>
      <c r="K693">
        <v>4349.8575760000003</v>
      </c>
      <c r="L693">
        <v>5801.5026200000002</v>
      </c>
      <c r="M693" t="s">
        <v>4</v>
      </c>
      <c r="N693">
        <v>38.064036000000002</v>
      </c>
      <c r="O693">
        <v>2.9927990000000002</v>
      </c>
      <c r="P693" t="s">
        <v>5</v>
      </c>
      <c r="Q693">
        <v>94.997348000000002</v>
      </c>
      <c r="R693">
        <v>1.8067329999999999</v>
      </c>
      <c r="S693" t="s">
        <v>6</v>
      </c>
      <c r="T693">
        <v>33.626378000000003</v>
      </c>
      <c r="U693">
        <v>1.643413</v>
      </c>
      <c r="V693" t="s">
        <v>7</v>
      </c>
      <c r="W693">
        <v>7.32775</v>
      </c>
      <c r="X693">
        <v>9.6069999999999992E-3</v>
      </c>
      <c r="Y693" t="s">
        <v>8</v>
      </c>
      <c r="Z693">
        <v>38.709381999999998</v>
      </c>
      <c r="AA693">
        <v>0.44291799999999998</v>
      </c>
      <c r="AB693" t="s">
        <v>9</v>
      </c>
      <c r="AC693">
        <v>4204.428484</v>
      </c>
      <c r="AD693">
        <v>5966.4654879999998</v>
      </c>
      <c r="AE693" t="s">
        <v>10</v>
      </c>
      <c r="AF693">
        <v>1.23E-3</v>
      </c>
      <c r="AG693">
        <v>0</v>
      </c>
      <c r="AH693" t="s">
        <v>11</v>
      </c>
      <c r="AI693">
        <v>0.99924000000000002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4958.2990719999998</v>
      </c>
      <c r="I694">
        <v>5801.729679</v>
      </c>
      <c r="J694" t="s">
        <v>3</v>
      </c>
      <c r="K694">
        <v>4714.3798900000002</v>
      </c>
      <c r="L694">
        <v>6427.2930100000003</v>
      </c>
      <c r="M694" t="s">
        <v>4</v>
      </c>
      <c r="N694">
        <v>41.247894000000002</v>
      </c>
      <c r="O694">
        <v>3.5371540000000001</v>
      </c>
      <c r="P694" t="s">
        <v>5</v>
      </c>
      <c r="Q694">
        <v>102.956962</v>
      </c>
      <c r="R694">
        <v>2.1812849999999999</v>
      </c>
      <c r="S694" t="s">
        <v>6</v>
      </c>
      <c r="T694">
        <v>36.447541999999999</v>
      </c>
      <c r="U694">
        <v>1.8715809999999999</v>
      </c>
      <c r="V694" t="s">
        <v>7</v>
      </c>
      <c r="W694">
        <v>7.937106</v>
      </c>
      <c r="X694">
        <v>1.0201999999999999E-2</v>
      </c>
      <c r="Y694" t="s">
        <v>8</v>
      </c>
      <c r="Z694">
        <v>41.961387999999999</v>
      </c>
      <c r="AA694">
        <v>0.54633500000000002</v>
      </c>
      <c r="AB694" t="s">
        <v>9</v>
      </c>
      <c r="AC694">
        <v>4556.7696100000003</v>
      </c>
      <c r="AD694">
        <v>6622.9779349999999</v>
      </c>
      <c r="AE694" t="s">
        <v>10</v>
      </c>
      <c r="AF694">
        <v>1.23E-3</v>
      </c>
      <c r="AG694">
        <v>0</v>
      </c>
      <c r="AH694" t="s">
        <v>11</v>
      </c>
      <c r="AI694">
        <v>0.99931000000000003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5340.6850240000003</v>
      </c>
      <c r="I695">
        <v>6432.4887049999998</v>
      </c>
      <c r="J695" t="s">
        <v>3</v>
      </c>
      <c r="K695">
        <v>5077.9536239999998</v>
      </c>
      <c r="L695">
        <v>7133.8889660000004</v>
      </c>
      <c r="M695" t="s">
        <v>4</v>
      </c>
      <c r="N695">
        <v>44.421379999999999</v>
      </c>
      <c r="O695">
        <v>3.8284829999999999</v>
      </c>
      <c r="P695" t="s">
        <v>5</v>
      </c>
      <c r="Q695">
        <v>110.92591400000001</v>
      </c>
      <c r="R695">
        <v>2.692558</v>
      </c>
      <c r="S695" t="s">
        <v>6</v>
      </c>
      <c r="T695">
        <v>39.278500000000001</v>
      </c>
      <c r="U695">
        <v>2.1372610000000001</v>
      </c>
      <c r="V695" t="s">
        <v>7</v>
      </c>
      <c r="W695">
        <v>8.5521419999999999</v>
      </c>
      <c r="X695">
        <v>1.1103999999999999E-2</v>
      </c>
      <c r="Y695" t="s">
        <v>8</v>
      </c>
      <c r="Z695">
        <v>45.212926000000003</v>
      </c>
      <c r="AA695">
        <v>0.64612800000000004</v>
      </c>
      <c r="AB695" t="s">
        <v>9</v>
      </c>
      <c r="AC695">
        <v>4908.1737499999999</v>
      </c>
      <c r="AD695">
        <v>7354.9354270000003</v>
      </c>
      <c r="AE695" t="s">
        <v>10</v>
      </c>
      <c r="AF695">
        <v>1.23E-3</v>
      </c>
      <c r="AG695">
        <v>0</v>
      </c>
      <c r="AH695" t="s">
        <v>11</v>
      </c>
      <c r="AI695">
        <v>0.99941500000000005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5722.6334399999996</v>
      </c>
      <c r="I696">
        <v>7407.6117620000005</v>
      </c>
      <c r="J696" t="s">
        <v>3</v>
      </c>
      <c r="K696">
        <v>5440.9817860000003</v>
      </c>
      <c r="L696">
        <v>8133.1389570000001</v>
      </c>
      <c r="M696" t="s">
        <v>4</v>
      </c>
      <c r="N696">
        <v>47.599713999999999</v>
      </c>
      <c r="O696">
        <v>4.0989240000000002</v>
      </c>
      <c r="P696" t="s">
        <v>5</v>
      </c>
      <c r="Q696">
        <v>118.82296599999999</v>
      </c>
      <c r="R696">
        <v>3.0780810000000001</v>
      </c>
      <c r="S696" t="s">
        <v>6</v>
      </c>
      <c r="T696">
        <v>42.055667999999997</v>
      </c>
      <c r="U696">
        <v>2.4169999999999998</v>
      </c>
      <c r="V696" t="s">
        <v>7</v>
      </c>
      <c r="W696">
        <v>9.1594899999999999</v>
      </c>
      <c r="X696">
        <v>1.1663E-2</v>
      </c>
      <c r="Y696" t="s">
        <v>8</v>
      </c>
      <c r="Z696">
        <v>48.450707999999999</v>
      </c>
      <c r="AA696">
        <v>0.69884199999999996</v>
      </c>
      <c r="AB696" t="s">
        <v>9</v>
      </c>
      <c r="AC696">
        <v>5259.1017339999999</v>
      </c>
      <c r="AD696">
        <v>8366.4294680000003</v>
      </c>
      <c r="AE696" t="s">
        <v>10</v>
      </c>
      <c r="AF696">
        <v>1.23E-3</v>
      </c>
      <c r="AG696">
        <v>0</v>
      </c>
      <c r="AH696" t="s">
        <v>11</v>
      </c>
      <c r="AI696">
        <v>0.99945700000000004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6101.1251780000002</v>
      </c>
      <c r="I697">
        <v>8255.9224830000003</v>
      </c>
      <c r="J697" t="s">
        <v>3</v>
      </c>
      <c r="K697">
        <v>5800.5638900000004</v>
      </c>
      <c r="L697">
        <v>8942.5186259999991</v>
      </c>
      <c r="M697" t="s">
        <v>4</v>
      </c>
      <c r="N697">
        <v>50.816892000000003</v>
      </c>
      <c r="O697">
        <v>4.4664380000000001</v>
      </c>
      <c r="P697" t="s">
        <v>5</v>
      </c>
      <c r="Q697">
        <v>126.668622</v>
      </c>
      <c r="R697">
        <v>3.4034119999999999</v>
      </c>
      <c r="S697" t="s">
        <v>6</v>
      </c>
      <c r="T697">
        <v>44.787672000000001</v>
      </c>
      <c r="U697">
        <v>2.6910569999999998</v>
      </c>
      <c r="V697" t="s">
        <v>7</v>
      </c>
      <c r="W697">
        <v>9.7761040000000001</v>
      </c>
      <c r="X697">
        <v>1.3088000000000001E-2</v>
      </c>
      <c r="Y697" t="s">
        <v>8</v>
      </c>
      <c r="Z697">
        <v>51.671832000000002</v>
      </c>
      <c r="AA697">
        <v>0.75041400000000003</v>
      </c>
      <c r="AB697" t="s">
        <v>9</v>
      </c>
      <c r="AC697">
        <v>5606.5942759999998</v>
      </c>
      <c r="AD697">
        <v>9172.7221640000007</v>
      </c>
      <c r="AE697" t="s">
        <v>10</v>
      </c>
      <c r="AF697">
        <v>1.23E-3</v>
      </c>
      <c r="AG697">
        <v>0</v>
      </c>
      <c r="AH697" t="s">
        <v>11</v>
      </c>
      <c r="AI697">
        <v>0.99947699999999995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6482.4061060000004</v>
      </c>
      <c r="I698">
        <v>9527.5679560000008</v>
      </c>
      <c r="J698" t="s">
        <v>3</v>
      </c>
      <c r="K698">
        <v>6163.0566440000002</v>
      </c>
      <c r="L698">
        <v>10238.797345000001</v>
      </c>
      <c r="M698" t="s">
        <v>4</v>
      </c>
      <c r="N698">
        <v>53.999865999999997</v>
      </c>
      <c r="O698">
        <v>4.6789300000000003</v>
      </c>
      <c r="P698" t="s">
        <v>5</v>
      </c>
      <c r="Q698">
        <v>134.56079</v>
      </c>
      <c r="R698">
        <v>3.7663289999999998</v>
      </c>
      <c r="S698" t="s">
        <v>6</v>
      </c>
      <c r="T698">
        <v>47.563901999999999</v>
      </c>
      <c r="U698">
        <v>2.943892</v>
      </c>
      <c r="V698" t="s">
        <v>7</v>
      </c>
      <c r="W698">
        <v>10.390307999999999</v>
      </c>
      <c r="X698">
        <v>1.3094E-2</v>
      </c>
      <c r="Y698" t="s">
        <v>8</v>
      </c>
      <c r="Z698">
        <v>54.879902000000001</v>
      </c>
      <c r="AA698">
        <v>0.77435900000000002</v>
      </c>
      <c r="AB698" t="s">
        <v>9</v>
      </c>
      <c r="AC698">
        <v>5956.9884940000002</v>
      </c>
      <c r="AD698">
        <v>10488.597298999999</v>
      </c>
      <c r="AE698" t="s">
        <v>10</v>
      </c>
      <c r="AF698">
        <v>1.23E-3</v>
      </c>
      <c r="AG698">
        <v>0</v>
      </c>
      <c r="AH698" t="s">
        <v>11</v>
      </c>
      <c r="AI698">
        <v>0.99949299999999996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6860.2443380000004</v>
      </c>
      <c r="I699">
        <v>10839.977122</v>
      </c>
      <c r="J699" t="s">
        <v>3</v>
      </c>
      <c r="K699">
        <v>6522.0636439999998</v>
      </c>
      <c r="L699">
        <v>11685.680462</v>
      </c>
      <c r="M699" t="s">
        <v>4</v>
      </c>
      <c r="N699">
        <v>57.171402</v>
      </c>
      <c r="O699">
        <v>4.9852610000000004</v>
      </c>
      <c r="P699" t="s">
        <v>5</v>
      </c>
      <c r="Q699">
        <v>142.45249200000001</v>
      </c>
      <c r="R699">
        <v>4.1159230000000004</v>
      </c>
      <c r="S699" t="s">
        <v>6</v>
      </c>
      <c r="T699">
        <v>50.344234</v>
      </c>
      <c r="U699">
        <v>3.224135</v>
      </c>
      <c r="V699" t="s">
        <v>7</v>
      </c>
      <c r="W699">
        <v>11.020806</v>
      </c>
      <c r="X699">
        <v>3.1863000000000002E-2</v>
      </c>
      <c r="Y699" t="s">
        <v>8</v>
      </c>
      <c r="Z699">
        <v>58.089081999999998</v>
      </c>
      <c r="AA699">
        <v>0.80630999999999997</v>
      </c>
      <c r="AB699" t="s">
        <v>9</v>
      </c>
      <c r="AC699">
        <v>6303.9085679999998</v>
      </c>
      <c r="AD699">
        <v>11968.695503999999</v>
      </c>
      <c r="AE699" t="s">
        <v>10</v>
      </c>
      <c r="AF699">
        <v>1.23E-3</v>
      </c>
      <c r="AG699">
        <v>0</v>
      </c>
      <c r="AH699" t="s">
        <v>11</v>
      </c>
      <c r="AI699">
        <v>0.99952200000000002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7243.1535240000003</v>
      </c>
      <c r="I700">
        <v>11757.431256</v>
      </c>
      <c r="J700" t="s">
        <v>3</v>
      </c>
      <c r="K700">
        <v>6886.2461560000002</v>
      </c>
      <c r="L700">
        <v>12681.137564000001</v>
      </c>
      <c r="M700" t="s">
        <v>4</v>
      </c>
      <c r="N700">
        <v>60.344867999999998</v>
      </c>
      <c r="O700">
        <v>5.3400100000000004</v>
      </c>
      <c r="P700" t="s">
        <v>5</v>
      </c>
      <c r="Q700">
        <v>150.36574200000001</v>
      </c>
      <c r="R700">
        <v>4.4093090000000004</v>
      </c>
      <c r="S700" t="s">
        <v>6</v>
      </c>
      <c r="T700">
        <v>53.125182000000002</v>
      </c>
      <c r="U700">
        <v>3.512651</v>
      </c>
      <c r="V700" t="s">
        <v>7</v>
      </c>
      <c r="W700">
        <v>11.647976</v>
      </c>
      <c r="X700">
        <v>3.9737000000000001E-2</v>
      </c>
      <c r="Y700" t="s">
        <v>8</v>
      </c>
      <c r="Z700">
        <v>61.319969999999998</v>
      </c>
      <c r="AA700">
        <v>0.87402599999999997</v>
      </c>
      <c r="AB700" t="s">
        <v>9</v>
      </c>
      <c r="AC700">
        <v>6655.9740879999999</v>
      </c>
      <c r="AD700">
        <v>12987.500861</v>
      </c>
      <c r="AE700" t="s">
        <v>10</v>
      </c>
      <c r="AF700">
        <v>1.23E-3</v>
      </c>
      <c r="AG700">
        <v>0</v>
      </c>
      <c r="AH700" t="s">
        <v>11</v>
      </c>
      <c r="AI700">
        <v>0.999529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7623.7504580000004</v>
      </c>
      <c r="I701">
        <v>13534.623744</v>
      </c>
      <c r="J701" t="s">
        <v>3</v>
      </c>
      <c r="K701">
        <v>7248.1130359999997</v>
      </c>
      <c r="L701">
        <v>14649.413148</v>
      </c>
      <c r="M701" t="s">
        <v>4</v>
      </c>
      <c r="N701">
        <v>63.516401999999999</v>
      </c>
      <c r="O701">
        <v>5.928102</v>
      </c>
      <c r="P701" t="s">
        <v>5</v>
      </c>
      <c r="Q701">
        <v>158.30343400000001</v>
      </c>
      <c r="R701">
        <v>4.5620240000000001</v>
      </c>
      <c r="S701" t="s">
        <v>6</v>
      </c>
      <c r="T701">
        <v>55.941470000000002</v>
      </c>
      <c r="U701">
        <v>3.7049829999999999</v>
      </c>
      <c r="V701" t="s">
        <v>7</v>
      </c>
      <c r="W701">
        <v>12.259342</v>
      </c>
      <c r="X701">
        <v>3.9766000000000003E-2</v>
      </c>
      <c r="Y701" t="s">
        <v>8</v>
      </c>
      <c r="Z701">
        <v>64.556708</v>
      </c>
      <c r="AA701">
        <v>0.93424600000000002</v>
      </c>
      <c r="AB701" t="s">
        <v>9</v>
      </c>
      <c r="AC701">
        <v>7005.7029460000003</v>
      </c>
      <c r="AD701">
        <v>15019.222116000001</v>
      </c>
      <c r="AE701" t="s">
        <v>10</v>
      </c>
      <c r="AF701">
        <v>1.23E-3</v>
      </c>
      <c r="AG701">
        <v>0</v>
      </c>
      <c r="AH701" t="s">
        <v>11</v>
      </c>
      <c r="AI701">
        <v>0.999529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201.45509799999999</v>
      </c>
      <c r="I722">
        <v>12.067354999999999</v>
      </c>
      <c r="J722" t="s">
        <v>3</v>
      </c>
      <c r="K722">
        <v>184.09394800000001</v>
      </c>
      <c r="L722">
        <v>8.5696790000000007</v>
      </c>
      <c r="M722" t="s">
        <v>4</v>
      </c>
      <c r="N722">
        <v>2.8726020000000001</v>
      </c>
      <c r="O722">
        <v>4.8336999999999998E-2</v>
      </c>
      <c r="P722" t="s">
        <v>5</v>
      </c>
      <c r="Q722">
        <v>0</v>
      </c>
      <c r="R722">
        <v>0</v>
      </c>
      <c r="S722" t="s">
        <v>6</v>
      </c>
      <c r="T722">
        <v>2.637578</v>
      </c>
      <c r="U722">
        <v>1.6452000000000001E-2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1.2329999999999999E-3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0.99612699999999998</v>
      </c>
      <c r="AJ722">
        <v>1.9999999999999999E-6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403.109286</v>
      </c>
      <c r="I723">
        <v>41.891731</v>
      </c>
      <c r="J723" t="s">
        <v>3</v>
      </c>
      <c r="K723">
        <v>368.46313600000002</v>
      </c>
      <c r="L723">
        <v>31.521487</v>
      </c>
      <c r="M723" t="s">
        <v>4</v>
      </c>
      <c r="N723">
        <v>5.7988900000000001</v>
      </c>
      <c r="O723">
        <v>0.15385199999999999</v>
      </c>
      <c r="P723" t="s">
        <v>5</v>
      </c>
      <c r="Q723">
        <v>0</v>
      </c>
      <c r="R723">
        <v>0</v>
      </c>
      <c r="S723" t="s">
        <v>6</v>
      </c>
      <c r="T723">
        <v>5.2767999999999997</v>
      </c>
      <c r="U723">
        <v>5.0604000000000003E-2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1.2310000000000001E-3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0.99674499999999999</v>
      </c>
      <c r="AJ723">
        <v>3.0000000000000001E-6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604.473614</v>
      </c>
      <c r="I724">
        <v>77.021636999999998</v>
      </c>
      <c r="J724" t="s">
        <v>3</v>
      </c>
      <c r="K724">
        <v>552.476224</v>
      </c>
      <c r="L724">
        <v>57.445804000000003</v>
      </c>
      <c r="M724" t="s">
        <v>4</v>
      </c>
      <c r="N724">
        <v>8.7466539999999995</v>
      </c>
      <c r="O724">
        <v>0.27640399999999998</v>
      </c>
      <c r="P724" t="s">
        <v>5</v>
      </c>
      <c r="Q724">
        <v>0</v>
      </c>
      <c r="R724">
        <v>0</v>
      </c>
      <c r="S724" t="s">
        <v>6</v>
      </c>
      <c r="T724">
        <v>7.9047900000000002</v>
      </c>
      <c r="U724">
        <v>8.4275000000000003E-2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1.2310000000000001E-3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0.99737699999999996</v>
      </c>
      <c r="AJ724">
        <v>3.0000000000000001E-6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806.07896800000003</v>
      </c>
      <c r="I725">
        <v>142.696979</v>
      </c>
      <c r="J725" t="s">
        <v>3</v>
      </c>
      <c r="K725">
        <v>736.71196399999997</v>
      </c>
      <c r="L725">
        <v>99.898251999999999</v>
      </c>
      <c r="M725" t="s">
        <v>4</v>
      </c>
      <c r="N725">
        <v>11.692874</v>
      </c>
      <c r="O725">
        <v>0.45413500000000001</v>
      </c>
      <c r="P725" t="s">
        <v>5</v>
      </c>
      <c r="Q725">
        <v>0</v>
      </c>
      <c r="R725">
        <v>0</v>
      </c>
      <c r="S725" t="s">
        <v>6</v>
      </c>
      <c r="T725">
        <v>10.525786</v>
      </c>
      <c r="U725">
        <v>0.11240799999999999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1.23E-3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0.99775000000000003</v>
      </c>
      <c r="AJ725">
        <v>3.0000000000000001E-6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1007.622174</v>
      </c>
      <c r="I726">
        <v>223.777108</v>
      </c>
      <c r="J726" t="s">
        <v>3</v>
      </c>
      <c r="K726">
        <v>920.89805799999999</v>
      </c>
      <c r="L726">
        <v>150.19349500000001</v>
      </c>
      <c r="M726" t="s">
        <v>4</v>
      </c>
      <c r="N726">
        <v>14.644363999999999</v>
      </c>
      <c r="O726">
        <v>0.78015100000000004</v>
      </c>
      <c r="P726" t="s">
        <v>5</v>
      </c>
      <c r="Q726">
        <v>0</v>
      </c>
      <c r="R726">
        <v>0</v>
      </c>
      <c r="S726" t="s">
        <v>6</v>
      </c>
      <c r="T726">
        <v>13.138147999999999</v>
      </c>
      <c r="U726">
        <v>0.15529999999999999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1.23E-3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0.99824999999999997</v>
      </c>
      <c r="AJ726">
        <v>1.9999999999999999E-6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1209.2702340000001</v>
      </c>
      <c r="I727">
        <v>321.144025</v>
      </c>
      <c r="J727" t="s">
        <v>3</v>
      </c>
      <c r="K727">
        <v>1105.1052380000001</v>
      </c>
      <c r="L727">
        <v>203.712515</v>
      </c>
      <c r="M727" t="s">
        <v>4</v>
      </c>
      <c r="N727">
        <v>17.597428000000001</v>
      </c>
      <c r="O727">
        <v>1.2189669999999999</v>
      </c>
      <c r="P727" t="s">
        <v>5</v>
      </c>
      <c r="Q727">
        <v>0</v>
      </c>
      <c r="R727">
        <v>0</v>
      </c>
      <c r="S727" t="s">
        <v>6</v>
      </c>
      <c r="T727">
        <v>15.754362</v>
      </c>
      <c r="U727">
        <v>0.182949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1.23E-3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0.998506</v>
      </c>
      <c r="AJ727">
        <v>1.9999999999999999E-6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1410.507656</v>
      </c>
      <c r="I728">
        <v>418.513124</v>
      </c>
      <c r="J728" t="s">
        <v>3</v>
      </c>
      <c r="K728">
        <v>1288.9554419999999</v>
      </c>
      <c r="L728">
        <v>257.369056</v>
      </c>
      <c r="M728" t="s">
        <v>4</v>
      </c>
      <c r="N728">
        <v>20.527282</v>
      </c>
      <c r="O728">
        <v>1.5498529999999999</v>
      </c>
      <c r="P728" t="s">
        <v>5</v>
      </c>
      <c r="Q728">
        <v>0</v>
      </c>
      <c r="R728">
        <v>0</v>
      </c>
      <c r="S728" t="s">
        <v>6</v>
      </c>
      <c r="T728">
        <v>18.366568000000001</v>
      </c>
      <c r="U728">
        <v>0.21713499999999999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1.23E-3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0.99858899999999995</v>
      </c>
      <c r="AJ728">
        <v>9.9999999999999995E-7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1611.59349</v>
      </c>
      <c r="I729">
        <v>474.98401699999999</v>
      </c>
      <c r="J729" t="s">
        <v>3</v>
      </c>
      <c r="K729">
        <v>1472.6872060000001</v>
      </c>
      <c r="L729">
        <v>285.40478100000001</v>
      </c>
      <c r="M729" t="s">
        <v>4</v>
      </c>
      <c r="N729">
        <v>23.486224</v>
      </c>
      <c r="O729">
        <v>1.9984820000000001</v>
      </c>
      <c r="P729" t="s">
        <v>5</v>
      </c>
      <c r="Q729">
        <v>0</v>
      </c>
      <c r="R729">
        <v>0</v>
      </c>
      <c r="S729" t="s">
        <v>6</v>
      </c>
      <c r="T729">
        <v>20.97109</v>
      </c>
      <c r="U729">
        <v>0.25637700000000002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1.23E-3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0.99872899999999998</v>
      </c>
      <c r="AJ729">
        <v>9.9999999999999995E-7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1812.16886</v>
      </c>
      <c r="I730">
        <v>517.81935799999997</v>
      </c>
      <c r="J730" t="s">
        <v>3</v>
      </c>
      <c r="K730">
        <v>1656.136082</v>
      </c>
      <c r="L730">
        <v>311.85903400000001</v>
      </c>
      <c r="M730" t="s">
        <v>4</v>
      </c>
      <c r="N730">
        <v>26.370718</v>
      </c>
      <c r="O730">
        <v>2.2422710000000001</v>
      </c>
      <c r="P730" t="s">
        <v>5</v>
      </c>
      <c r="Q730">
        <v>0</v>
      </c>
      <c r="R730">
        <v>0</v>
      </c>
      <c r="S730" t="s">
        <v>6</v>
      </c>
      <c r="T730">
        <v>23.604991999999999</v>
      </c>
      <c r="U730">
        <v>0.28548000000000001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1.23E-3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0.99880500000000005</v>
      </c>
      <c r="AJ730">
        <v>9.9999999999999995E-7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2013.1285519999999</v>
      </c>
      <c r="I731">
        <v>558.74693000000002</v>
      </c>
      <c r="J731" t="s">
        <v>3</v>
      </c>
      <c r="K731">
        <v>1839.894904</v>
      </c>
      <c r="L731">
        <v>335.46752099999998</v>
      </c>
      <c r="M731" t="s">
        <v>4</v>
      </c>
      <c r="N731">
        <v>29.267782</v>
      </c>
      <c r="O731">
        <v>2.5955370000000002</v>
      </c>
      <c r="P731" t="s">
        <v>5</v>
      </c>
      <c r="Q731">
        <v>0</v>
      </c>
      <c r="R731">
        <v>0</v>
      </c>
      <c r="S731" t="s">
        <v>6</v>
      </c>
      <c r="T731">
        <v>26.225228000000001</v>
      </c>
      <c r="U731">
        <v>0.35811399999999999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1.23E-3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0.99889399999999995</v>
      </c>
      <c r="AJ731">
        <v>9.9999999999999995E-7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2214.1156700000001</v>
      </c>
      <c r="I732">
        <v>552.43225900000004</v>
      </c>
      <c r="J732" t="s">
        <v>3</v>
      </c>
      <c r="K732">
        <v>2023.7097040000001</v>
      </c>
      <c r="L732">
        <v>333.17312299999998</v>
      </c>
      <c r="M732" t="s">
        <v>4</v>
      </c>
      <c r="N732">
        <v>32.147703999999997</v>
      </c>
      <c r="O732">
        <v>2.7747540000000002</v>
      </c>
      <c r="P732" t="s">
        <v>5</v>
      </c>
      <c r="Q732">
        <v>0</v>
      </c>
      <c r="R732">
        <v>0</v>
      </c>
      <c r="S732" t="s">
        <v>6</v>
      </c>
      <c r="T732">
        <v>28.846979999999999</v>
      </c>
      <c r="U732">
        <v>0.42065000000000002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1.23E-3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0.99906200000000001</v>
      </c>
      <c r="AJ732">
        <v>9.9999999999999995E-7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2415.1178460000001</v>
      </c>
      <c r="I733">
        <v>544.86459300000001</v>
      </c>
      <c r="J733" t="s">
        <v>3</v>
      </c>
      <c r="K733">
        <v>2207.5783580000002</v>
      </c>
      <c r="L733">
        <v>336.61301700000001</v>
      </c>
      <c r="M733" t="s">
        <v>4</v>
      </c>
      <c r="N733">
        <v>35.026311999999997</v>
      </c>
      <c r="O733">
        <v>2.984057</v>
      </c>
      <c r="P733" t="s">
        <v>5</v>
      </c>
      <c r="Q733">
        <v>0</v>
      </c>
      <c r="R733">
        <v>0</v>
      </c>
      <c r="S733" t="s">
        <v>6</v>
      </c>
      <c r="T733">
        <v>31.466380000000001</v>
      </c>
      <c r="U733">
        <v>0.48422900000000002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1.23E-3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0.99915900000000002</v>
      </c>
      <c r="AJ733">
        <v>9.9999999999999995E-7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2616.5443019999998</v>
      </c>
      <c r="I734">
        <v>547.180071</v>
      </c>
      <c r="J734" t="s">
        <v>3</v>
      </c>
      <c r="K734">
        <v>2391.7292259999999</v>
      </c>
      <c r="L734">
        <v>345.37964199999999</v>
      </c>
      <c r="M734" t="s">
        <v>4</v>
      </c>
      <c r="N734">
        <v>37.940294000000002</v>
      </c>
      <c r="O734">
        <v>3.1206990000000001</v>
      </c>
      <c r="P734" t="s">
        <v>5</v>
      </c>
      <c r="Q734">
        <v>0</v>
      </c>
      <c r="R734">
        <v>0</v>
      </c>
      <c r="S734" t="s">
        <v>6</v>
      </c>
      <c r="T734">
        <v>34.094566</v>
      </c>
      <c r="U734">
        <v>0.54184200000000005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1.23E-3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0.99919899999999995</v>
      </c>
      <c r="AJ734">
        <v>9.9999999999999995E-7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2818.0300240000001</v>
      </c>
      <c r="I735">
        <v>598.64662699999997</v>
      </c>
      <c r="J735" t="s">
        <v>3</v>
      </c>
      <c r="K735">
        <v>2575.9282880000001</v>
      </c>
      <c r="L735">
        <v>382.09296799999998</v>
      </c>
      <c r="M735" t="s">
        <v>4</v>
      </c>
      <c r="N735">
        <v>40.870247999999997</v>
      </c>
      <c r="O735">
        <v>3.3572730000000002</v>
      </c>
      <c r="P735" t="s">
        <v>5</v>
      </c>
      <c r="Q735">
        <v>0</v>
      </c>
      <c r="R735">
        <v>0</v>
      </c>
      <c r="S735" t="s">
        <v>6</v>
      </c>
      <c r="T735">
        <v>36.710506000000002</v>
      </c>
      <c r="U735">
        <v>0.62050799999999995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1.23E-3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0.99921400000000005</v>
      </c>
      <c r="AJ735">
        <v>9.9999999999999995E-7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3018.7809699999998</v>
      </c>
      <c r="I736">
        <v>637.59548800000005</v>
      </c>
      <c r="J736" t="s">
        <v>3</v>
      </c>
      <c r="K736">
        <v>2759.4985040000001</v>
      </c>
      <c r="L736">
        <v>405.23108999999999</v>
      </c>
      <c r="M736" t="s">
        <v>4</v>
      </c>
      <c r="N736">
        <v>43.774777999999998</v>
      </c>
      <c r="O736">
        <v>3.8131279999999999</v>
      </c>
      <c r="P736" t="s">
        <v>5</v>
      </c>
      <c r="Q736">
        <v>0</v>
      </c>
      <c r="R736">
        <v>0</v>
      </c>
      <c r="S736" t="s">
        <v>6</v>
      </c>
      <c r="T736">
        <v>39.330680000000001</v>
      </c>
      <c r="U736">
        <v>0.67368600000000001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1.23E-3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0.999282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3219.86202</v>
      </c>
      <c r="I737">
        <v>670.46040700000003</v>
      </c>
      <c r="J737" t="s">
        <v>3</v>
      </c>
      <c r="K737">
        <v>2943.276754</v>
      </c>
      <c r="L737">
        <v>431.51999000000001</v>
      </c>
      <c r="M737" t="s">
        <v>4</v>
      </c>
      <c r="N737">
        <v>46.692065999999997</v>
      </c>
      <c r="O737">
        <v>4.0902409999999998</v>
      </c>
      <c r="P737" t="s">
        <v>5</v>
      </c>
      <c r="Q737">
        <v>0</v>
      </c>
      <c r="R737">
        <v>0</v>
      </c>
      <c r="S737" t="s">
        <v>6</v>
      </c>
      <c r="T737">
        <v>41.941741999999998</v>
      </c>
      <c r="U737">
        <v>0.76881100000000002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1.23E-3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0.999305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3420.9301540000001</v>
      </c>
      <c r="I738">
        <v>737.46445300000005</v>
      </c>
      <c r="J738" t="s">
        <v>3</v>
      </c>
      <c r="K738">
        <v>3127.0812000000001</v>
      </c>
      <c r="L738">
        <v>478.36195500000002</v>
      </c>
      <c r="M738" t="s">
        <v>4</v>
      </c>
      <c r="N738">
        <v>49.625976000000001</v>
      </c>
      <c r="O738">
        <v>4.4241190000000001</v>
      </c>
      <c r="P738" t="s">
        <v>5</v>
      </c>
      <c r="Q738">
        <v>0</v>
      </c>
      <c r="R738">
        <v>0</v>
      </c>
      <c r="S738" t="s">
        <v>6</v>
      </c>
      <c r="T738">
        <v>44.534005999999998</v>
      </c>
      <c r="U738">
        <v>0.86142799999999997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1.23E-3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0.99931199999999998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3621.7633700000001</v>
      </c>
      <c r="I739">
        <v>759.87631099999999</v>
      </c>
      <c r="J739" t="s">
        <v>3</v>
      </c>
      <c r="K739">
        <v>3310.6873820000001</v>
      </c>
      <c r="L739">
        <v>501.53127699999999</v>
      </c>
      <c r="M739" t="s">
        <v>4</v>
      </c>
      <c r="N739">
        <v>52.562966000000003</v>
      </c>
      <c r="O739">
        <v>4.6773360000000004</v>
      </c>
      <c r="P739" t="s">
        <v>5</v>
      </c>
      <c r="Q739">
        <v>0</v>
      </c>
      <c r="R739">
        <v>0</v>
      </c>
      <c r="S739" t="s">
        <v>6</v>
      </c>
      <c r="T739">
        <v>47.126925999999997</v>
      </c>
      <c r="U739">
        <v>0.95732899999999999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1.23E-3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0.99932900000000002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3823.026648</v>
      </c>
      <c r="I740">
        <v>834.48130500000002</v>
      </c>
      <c r="J740" t="s">
        <v>3</v>
      </c>
      <c r="K740">
        <v>3494.5826480000001</v>
      </c>
      <c r="L740">
        <v>553.26627699999995</v>
      </c>
      <c r="M740" t="s">
        <v>4</v>
      </c>
      <c r="N740">
        <v>55.483651999999999</v>
      </c>
      <c r="O740">
        <v>5.181743</v>
      </c>
      <c r="P740" t="s">
        <v>5</v>
      </c>
      <c r="Q740">
        <v>0</v>
      </c>
      <c r="R740">
        <v>0</v>
      </c>
      <c r="S740" t="s">
        <v>6</v>
      </c>
      <c r="T740">
        <v>49.730601999999998</v>
      </c>
      <c r="U740">
        <v>1.0621400000000001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1.23E-3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0.999363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4024.2941219999998</v>
      </c>
      <c r="I741">
        <v>886.31043399999999</v>
      </c>
      <c r="J741" t="s">
        <v>3</v>
      </c>
      <c r="K741">
        <v>3678.4431279999999</v>
      </c>
      <c r="L741">
        <v>582.74484500000005</v>
      </c>
      <c r="M741" t="s">
        <v>4</v>
      </c>
      <c r="N741">
        <v>58.436408</v>
      </c>
      <c r="O741">
        <v>5.5874170000000003</v>
      </c>
      <c r="P741" t="s">
        <v>5</v>
      </c>
      <c r="Q741">
        <v>0</v>
      </c>
      <c r="R741">
        <v>0</v>
      </c>
      <c r="S741" t="s">
        <v>6</v>
      </c>
      <c r="T741">
        <v>52.333095999999998</v>
      </c>
      <c r="U741">
        <v>1.1505700000000001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1.23E-3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0.99942299999999995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197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527.36700699999994</v>
      </c>
      <c r="I742">
        <v>3.1298300000000001</v>
      </c>
      <c r="J742" t="s">
        <v>3</v>
      </c>
      <c r="K742">
        <v>507.08391399999999</v>
      </c>
      <c r="L742">
        <v>1.315615</v>
      </c>
      <c r="M742" t="s">
        <v>4</v>
      </c>
      <c r="N742">
        <v>3.4106200000000002</v>
      </c>
      <c r="O742">
        <v>3.2650999999999999E-2</v>
      </c>
      <c r="P742" t="s">
        <v>5</v>
      </c>
      <c r="Q742">
        <v>20.120832</v>
      </c>
      <c r="R742">
        <v>0.920516</v>
      </c>
      <c r="S742" t="s">
        <v>6</v>
      </c>
      <c r="T742">
        <v>496.46151400000002</v>
      </c>
      <c r="U742">
        <v>1.3858569999999999</v>
      </c>
      <c r="V742" t="s">
        <v>7</v>
      </c>
      <c r="W742">
        <v>0.38417600000000002</v>
      </c>
      <c r="X742">
        <v>2.7820000000000002E-3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1.237E-3</v>
      </c>
      <c r="AG742">
        <v>0</v>
      </c>
      <c r="AH742" t="s">
        <v>11</v>
      </c>
      <c r="AI742">
        <v>0.99563000000000001</v>
      </c>
      <c r="AJ742">
        <v>1.9999999999999999E-6</v>
      </c>
      <c r="AK742" t="s">
        <v>12</v>
      </c>
      <c r="AL742">
        <v>0</v>
      </c>
      <c r="AM742">
        <v>0</v>
      </c>
    </row>
    <row r="743" spans="1:39" x14ac:dyDescent="0.25">
      <c r="A743" t="s">
        <v>197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1050.5946730000001</v>
      </c>
      <c r="I743">
        <v>7.7298869999999997</v>
      </c>
      <c r="J743" t="s">
        <v>3</v>
      </c>
      <c r="K743">
        <v>1010.096215</v>
      </c>
      <c r="L743">
        <v>2.7419410000000002</v>
      </c>
      <c r="M743" t="s">
        <v>4</v>
      </c>
      <c r="N743">
        <v>6.8464140000000002</v>
      </c>
      <c r="O743">
        <v>9.9925E-2</v>
      </c>
      <c r="P743" t="s">
        <v>5</v>
      </c>
      <c r="Q743">
        <v>40.182966</v>
      </c>
      <c r="R743">
        <v>2.8449949999999999</v>
      </c>
      <c r="S743" t="s">
        <v>6</v>
      </c>
      <c r="T743">
        <v>988.85766799999999</v>
      </c>
      <c r="U743">
        <v>2.89893</v>
      </c>
      <c r="V743" t="s">
        <v>7</v>
      </c>
      <c r="W743">
        <v>0.76792000000000005</v>
      </c>
      <c r="X743">
        <v>1.0376E-2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1.232E-3</v>
      </c>
      <c r="AG743">
        <v>0</v>
      </c>
      <c r="AH743" t="s">
        <v>11</v>
      </c>
      <c r="AI743">
        <v>0.99686300000000005</v>
      </c>
      <c r="AJ743">
        <v>3.0000000000000001E-6</v>
      </c>
      <c r="AK743" t="s">
        <v>12</v>
      </c>
      <c r="AL743">
        <v>0</v>
      </c>
      <c r="AM743">
        <v>0</v>
      </c>
    </row>
    <row r="744" spans="1:39" x14ac:dyDescent="0.25">
      <c r="A744" t="s">
        <v>197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1573.844016</v>
      </c>
      <c r="I744">
        <v>17.467893</v>
      </c>
      <c r="J744" t="s">
        <v>3</v>
      </c>
      <c r="K744">
        <v>1513.1475150000001</v>
      </c>
      <c r="L744">
        <v>6.4338860000000002</v>
      </c>
      <c r="M744" t="s">
        <v>4</v>
      </c>
      <c r="N744">
        <v>10.274906</v>
      </c>
      <c r="O744">
        <v>0.233431</v>
      </c>
      <c r="P744" t="s">
        <v>5</v>
      </c>
      <c r="Q744">
        <v>60.216054</v>
      </c>
      <c r="R744">
        <v>6.4824440000000001</v>
      </c>
      <c r="S744" t="s">
        <v>6</v>
      </c>
      <c r="T744">
        <v>1481.2314449999999</v>
      </c>
      <c r="U744">
        <v>6.2420939999999998</v>
      </c>
      <c r="V744" t="s">
        <v>7</v>
      </c>
      <c r="W744">
        <v>1.149878</v>
      </c>
      <c r="X744">
        <v>2.4159E-2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1.23E-3</v>
      </c>
      <c r="AG744">
        <v>0</v>
      </c>
      <c r="AH744" t="s">
        <v>11</v>
      </c>
      <c r="AI744">
        <v>0.99753099999999995</v>
      </c>
      <c r="AJ744">
        <v>3.0000000000000001E-6</v>
      </c>
      <c r="AK744" t="s">
        <v>12</v>
      </c>
      <c r="AL744">
        <v>0</v>
      </c>
      <c r="AM744">
        <v>0</v>
      </c>
    </row>
    <row r="745" spans="1:39" x14ac:dyDescent="0.25">
      <c r="A745" t="s">
        <v>197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2097.1291799999999</v>
      </c>
      <c r="I745">
        <v>33.869579000000002</v>
      </c>
      <c r="J745" t="s">
        <v>3</v>
      </c>
      <c r="K745">
        <v>2016.160447</v>
      </c>
      <c r="L745">
        <v>13.04936</v>
      </c>
      <c r="M745" t="s">
        <v>4</v>
      </c>
      <c r="N745">
        <v>13.703139</v>
      </c>
      <c r="O745">
        <v>0.42589100000000002</v>
      </c>
      <c r="P745" t="s">
        <v>5</v>
      </c>
      <c r="Q745">
        <v>80.335103000000004</v>
      </c>
      <c r="R745">
        <v>12.103066999999999</v>
      </c>
      <c r="S745" t="s">
        <v>6</v>
      </c>
      <c r="T745">
        <v>1973.5953910000001</v>
      </c>
      <c r="U745">
        <v>11.355771000000001</v>
      </c>
      <c r="V745" t="s">
        <v>7</v>
      </c>
      <c r="W745">
        <v>1.5387679999999999</v>
      </c>
      <c r="X745">
        <v>4.4838999999999997E-2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1.23E-3</v>
      </c>
      <c r="AG745">
        <v>0</v>
      </c>
      <c r="AH745" t="s">
        <v>11</v>
      </c>
      <c r="AI745">
        <v>0.99792099999999995</v>
      </c>
      <c r="AJ745">
        <v>3.0000000000000001E-6</v>
      </c>
      <c r="AK745" t="s">
        <v>12</v>
      </c>
      <c r="AL745">
        <v>0</v>
      </c>
      <c r="AM745">
        <v>0</v>
      </c>
    </row>
    <row r="746" spans="1:39" x14ac:dyDescent="0.25">
      <c r="A746" t="s">
        <v>197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2620.1321680000001</v>
      </c>
      <c r="I746">
        <v>43.170465</v>
      </c>
      <c r="J746" t="s">
        <v>3</v>
      </c>
      <c r="K746">
        <v>2518.9576269999998</v>
      </c>
      <c r="L746">
        <v>18.129531</v>
      </c>
      <c r="M746" t="s">
        <v>4</v>
      </c>
      <c r="N746">
        <v>17.131831999999999</v>
      </c>
      <c r="O746">
        <v>0.55584299999999998</v>
      </c>
      <c r="P746" t="s">
        <v>5</v>
      </c>
      <c r="Q746">
        <v>100.375595</v>
      </c>
      <c r="R746">
        <v>16.665645999999999</v>
      </c>
      <c r="S746" t="s">
        <v>6</v>
      </c>
      <c r="T746">
        <v>2465.7934719999998</v>
      </c>
      <c r="U746">
        <v>16.834361999999999</v>
      </c>
      <c r="V746" t="s">
        <v>7</v>
      </c>
      <c r="W746">
        <v>1.92476</v>
      </c>
      <c r="X746">
        <v>6.3524999999999998E-2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1.23E-3</v>
      </c>
      <c r="AG746">
        <v>0</v>
      </c>
      <c r="AH746" t="s">
        <v>11</v>
      </c>
      <c r="AI746">
        <v>0.99814400000000003</v>
      </c>
      <c r="AJ746">
        <v>1.9999999999999999E-6</v>
      </c>
      <c r="AK746" t="s">
        <v>12</v>
      </c>
      <c r="AL746">
        <v>0</v>
      </c>
      <c r="AM746">
        <v>0</v>
      </c>
    </row>
    <row r="747" spans="1:39" x14ac:dyDescent="0.25">
      <c r="A747" t="s">
        <v>197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3143.0184129999998</v>
      </c>
      <c r="I747">
        <v>53.859057</v>
      </c>
      <c r="J747" t="s">
        <v>3</v>
      </c>
      <c r="K747">
        <v>3021.7647270000002</v>
      </c>
      <c r="L747">
        <v>23.618362999999999</v>
      </c>
      <c r="M747" t="s">
        <v>4</v>
      </c>
      <c r="N747">
        <v>20.528258000000001</v>
      </c>
      <c r="O747">
        <v>0.72588600000000003</v>
      </c>
      <c r="P747" t="s">
        <v>5</v>
      </c>
      <c r="Q747">
        <v>120.29982099999999</v>
      </c>
      <c r="R747">
        <v>22.217651</v>
      </c>
      <c r="S747" t="s">
        <v>6</v>
      </c>
      <c r="T747">
        <v>2958.1120900000001</v>
      </c>
      <c r="U747">
        <v>22.953351999999999</v>
      </c>
      <c r="V747" t="s">
        <v>7</v>
      </c>
      <c r="W747">
        <v>2.3067139999999999</v>
      </c>
      <c r="X747">
        <v>9.3674999999999994E-2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1.23E-3</v>
      </c>
      <c r="AG747">
        <v>0</v>
      </c>
      <c r="AH747" t="s">
        <v>11</v>
      </c>
      <c r="AI747">
        <v>0.998417</v>
      </c>
      <c r="AJ747">
        <v>1.9999999999999999E-6</v>
      </c>
      <c r="AK747" t="s">
        <v>12</v>
      </c>
      <c r="AL747">
        <v>0</v>
      </c>
      <c r="AM747">
        <v>0</v>
      </c>
    </row>
    <row r="748" spans="1:39" x14ac:dyDescent="0.25">
      <c r="A748" t="s">
        <v>197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3666.0584720000002</v>
      </c>
      <c r="I748">
        <v>72.501485000000002</v>
      </c>
      <c r="J748" t="s">
        <v>3</v>
      </c>
      <c r="K748">
        <v>3524.5805180000002</v>
      </c>
      <c r="L748">
        <v>34.244250999999998</v>
      </c>
      <c r="M748" t="s">
        <v>4</v>
      </c>
      <c r="N748">
        <v>23.964621000000001</v>
      </c>
      <c r="O748">
        <v>0.89609300000000003</v>
      </c>
      <c r="P748" t="s">
        <v>5</v>
      </c>
      <c r="Q748">
        <v>140.36900900000001</v>
      </c>
      <c r="R748">
        <v>27.209598</v>
      </c>
      <c r="S748" t="s">
        <v>6</v>
      </c>
      <c r="T748">
        <v>3450.2947509999999</v>
      </c>
      <c r="U748">
        <v>33.205291000000003</v>
      </c>
      <c r="V748" t="s">
        <v>7</v>
      </c>
      <c r="W748">
        <v>2.7004160000000001</v>
      </c>
      <c r="X748">
        <v>0.11692900000000001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1.23E-3</v>
      </c>
      <c r="AG748">
        <v>0</v>
      </c>
      <c r="AH748" t="s">
        <v>11</v>
      </c>
      <c r="AI748">
        <v>0.99851900000000005</v>
      </c>
      <c r="AJ748">
        <v>1.9999999999999999E-6</v>
      </c>
      <c r="AK748" t="s">
        <v>12</v>
      </c>
      <c r="AL748">
        <v>0</v>
      </c>
      <c r="AM748">
        <v>0</v>
      </c>
    </row>
    <row r="749" spans="1:39" x14ac:dyDescent="0.25">
      <c r="A749" t="s">
        <v>197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4189.1679880000002</v>
      </c>
      <c r="I749">
        <v>95.398156</v>
      </c>
      <c r="J749" t="s">
        <v>3</v>
      </c>
      <c r="K749">
        <v>4027.5401999999999</v>
      </c>
      <c r="L749">
        <v>46.135761000000002</v>
      </c>
      <c r="M749" t="s">
        <v>4</v>
      </c>
      <c r="N749">
        <v>27.393861999999999</v>
      </c>
      <c r="O749">
        <v>1.080692</v>
      </c>
      <c r="P749" t="s">
        <v>5</v>
      </c>
      <c r="Q749">
        <v>160.36420699999999</v>
      </c>
      <c r="R749">
        <v>32.300398000000001</v>
      </c>
      <c r="S749" t="s">
        <v>6</v>
      </c>
      <c r="T749">
        <v>3942.6545609999998</v>
      </c>
      <c r="U749">
        <v>43.598334999999999</v>
      </c>
      <c r="V749" t="s">
        <v>7</v>
      </c>
      <c r="W749">
        <v>3.0768140000000002</v>
      </c>
      <c r="X749">
        <v>0.148062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1.23E-3</v>
      </c>
      <c r="AG749">
        <v>0</v>
      </c>
      <c r="AH749" t="s">
        <v>11</v>
      </c>
      <c r="AI749">
        <v>0.99867499999999998</v>
      </c>
      <c r="AJ749">
        <v>1.9999999999999999E-6</v>
      </c>
      <c r="AK749" t="s">
        <v>12</v>
      </c>
      <c r="AL749">
        <v>0</v>
      </c>
      <c r="AM749">
        <v>0</v>
      </c>
    </row>
    <row r="750" spans="1:39" x14ac:dyDescent="0.25">
      <c r="A750" t="s">
        <v>197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4712.2007130000002</v>
      </c>
      <c r="I750">
        <v>121.341241</v>
      </c>
      <c r="J750" t="s">
        <v>3</v>
      </c>
      <c r="K750">
        <v>4530.3546480000005</v>
      </c>
      <c r="L750">
        <v>59.861249000000001</v>
      </c>
      <c r="M750" t="s">
        <v>4</v>
      </c>
      <c r="N750">
        <v>30.833698999999999</v>
      </c>
      <c r="O750">
        <v>1.323259</v>
      </c>
      <c r="P750" t="s">
        <v>5</v>
      </c>
      <c r="Q750">
        <v>180.43210199999999</v>
      </c>
      <c r="R750">
        <v>38.483769000000002</v>
      </c>
      <c r="S750" t="s">
        <v>6</v>
      </c>
      <c r="T750">
        <v>4434.9215620000004</v>
      </c>
      <c r="U750">
        <v>56.466624000000003</v>
      </c>
      <c r="V750" t="s">
        <v>7</v>
      </c>
      <c r="W750">
        <v>3.4530400000000001</v>
      </c>
      <c r="X750">
        <v>0.18742900000000001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1.23E-3</v>
      </c>
      <c r="AG750">
        <v>0</v>
      </c>
      <c r="AH750" t="s">
        <v>11</v>
      </c>
      <c r="AI750">
        <v>0.99881200000000003</v>
      </c>
      <c r="AJ750">
        <v>9.9999999999999995E-7</v>
      </c>
      <c r="AK750" t="s">
        <v>12</v>
      </c>
      <c r="AL750">
        <v>0</v>
      </c>
      <c r="AM750">
        <v>0</v>
      </c>
    </row>
    <row r="751" spans="1:39" x14ac:dyDescent="0.25">
      <c r="A751" t="s">
        <v>197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5235.3694429999996</v>
      </c>
      <c r="I751">
        <v>154.68704700000001</v>
      </c>
      <c r="J751" t="s">
        <v>3</v>
      </c>
      <c r="K751">
        <v>5033.3830859999998</v>
      </c>
      <c r="L751">
        <v>74.825553999999997</v>
      </c>
      <c r="M751" t="s">
        <v>4</v>
      </c>
      <c r="N751">
        <v>34.286907999999997</v>
      </c>
      <c r="O751">
        <v>1.606128</v>
      </c>
      <c r="P751" t="s">
        <v>5</v>
      </c>
      <c r="Q751">
        <v>200.41095100000001</v>
      </c>
      <c r="R751">
        <v>46.683199999999999</v>
      </c>
      <c r="S751" t="s">
        <v>6</v>
      </c>
      <c r="T751">
        <v>4927.3321390000001</v>
      </c>
      <c r="U751">
        <v>67.075517000000005</v>
      </c>
      <c r="V751" t="s">
        <v>7</v>
      </c>
      <c r="W751">
        <v>3.83372</v>
      </c>
      <c r="X751">
        <v>0.22562699999999999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1.23E-3</v>
      </c>
      <c r="AG751">
        <v>0</v>
      </c>
      <c r="AH751" t="s">
        <v>11</v>
      </c>
      <c r="AI751">
        <v>0.99896099999999999</v>
      </c>
      <c r="AJ751">
        <v>9.9999999999999995E-7</v>
      </c>
      <c r="AK751" t="s">
        <v>12</v>
      </c>
      <c r="AL751">
        <v>0</v>
      </c>
      <c r="AM751">
        <v>0</v>
      </c>
    </row>
    <row r="752" spans="1:39" x14ac:dyDescent="0.25">
      <c r="A752" t="s">
        <v>197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5758.4380469999996</v>
      </c>
      <c r="I752">
        <v>194.40339299999999</v>
      </c>
      <c r="J752" t="s">
        <v>3</v>
      </c>
      <c r="K752">
        <v>5536.2973339999999</v>
      </c>
      <c r="L752">
        <v>89.137051999999997</v>
      </c>
      <c r="M752" t="s">
        <v>4</v>
      </c>
      <c r="N752">
        <v>37.706217000000002</v>
      </c>
      <c r="O752">
        <v>1.978189</v>
      </c>
      <c r="P752" t="s">
        <v>5</v>
      </c>
      <c r="Q752">
        <v>220.398552</v>
      </c>
      <c r="R752">
        <v>56.914251</v>
      </c>
      <c r="S752" t="s">
        <v>6</v>
      </c>
      <c r="T752">
        <v>5419.6894629999997</v>
      </c>
      <c r="U752">
        <v>75.998414999999994</v>
      </c>
      <c r="V752" t="s">
        <v>7</v>
      </c>
      <c r="W752">
        <v>4.2168060000000001</v>
      </c>
      <c r="X752">
        <v>0.26661800000000002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1.23E-3</v>
      </c>
      <c r="AG752">
        <v>0</v>
      </c>
      <c r="AH752" t="s">
        <v>11</v>
      </c>
      <c r="AI752">
        <v>0.99904599999999999</v>
      </c>
      <c r="AJ752">
        <v>9.9999999999999995E-7</v>
      </c>
      <c r="AK752" t="s">
        <v>12</v>
      </c>
      <c r="AL752">
        <v>0</v>
      </c>
      <c r="AM752">
        <v>0</v>
      </c>
    </row>
    <row r="753" spans="1:39" x14ac:dyDescent="0.25">
      <c r="A753" t="s">
        <v>197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6281.7634079999998</v>
      </c>
      <c r="I753">
        <v>229.37332000000001</v>
      </c>
      <c r="J753" t="s">
        <v>3</v>
      </c>
      <c r="K753">
        <v>6039.3961429999999</v>
      </c>
      <c r="L753">
        <v>108.936441</v>
      </c>
      <c r="M753" t="s">
        <v>4</v>
      </c>
      <c r="N753">
        <v>41.129938000000003</v>
      </c>
      <c r="O753">
        <v>2.3241489999999998</v>
      </c>
      <c r="P753" t="s">
        <v>5</v>
      </c>
      <c r="Q753">
        <v>240.467682</v>
      </c>
      <c r="R753">
        <v>64.517719</v>
      </c>
      <c r="S753" t="s">
        <v>6</v>
      </c>
      <c r="T753">
        <v>5912.1326859999999</v>
      </c>
      <c r="U753">
        <v>92.710234999999997</v>
      </c>
      <c r="V753" t="s">
        <v>7</v>
      </c>
      <c r="W753">
        <v>4.5951360000000001</v>
      </c>
      <c r="X753">
        <v>0.31364599999999998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1.23E-3</v>
      </c>
      <c r="AG753">
        <v>0</v>
      </c>
      <c r="AH753" t="s">
        <v>11</v>
      </c>
      <c r="AI753">
        <v>0.99912699999999999</v>
      </c>
      <c r="AJ753">
        <v>9.9999999999999995E-7</v>
      </c>
      <c r="AK753" t="s">
        <v>12</v>
      </c>
      <c r="AL753">
        <v>0</v>
      </c>
      <c r="AM753">
        <v>0</v>
      </c>
    </row>
    <row r="754" spans="1:39" x14ac:dyDescent="0.25">
      <c r="A754" t="s">
        <v>197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6804.6878420000003</v>
      </c>
      <c r="I754">
        <v>266.279675</v>
      </c>
      <c r="J754" t="s">
        <v>3</v>
      </c>
      <c r="K754">
        <v>6542.1733400000003</v>
      </c>
      <c r="L754">
        <v>128.31950599999999</v>
      </c>
      <c r="M754" t="s">
        <v>4</v>
      </c>
      <c r="N754">
        <v>44.580177999999997</v>
      </c>
      <c r="O754">
        <v>2.6407729999999998</v>
      </c>
      <c r="P754" t="s">
        <v>5</v>
      </c>
      <c r="Q754">
        <v>260.47032400000001</v>
      </c>
      <c r="R754">
        <v>71.498975999999999</v>
      </c>
      <c r="S754" t="s">
        <v>6</v>
      </c>
      <c r="T754">
        <v>6404.3604489999998</v>
      </c>
      <c r="U754">
        <v>107.748423</v>
      </c>
      <c r="V754" t="s">
        <v>7</v>
      </c>
      <c r="W754">
        <v>4.9856239999999996</v>
      </c>
      <c r="X754">
        <v>0.38896999999999998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1.23E-3</v>
      </c>
      <c r="AG754">
        <v>0</v>
      </c>
      <c r="AH754" t="s">
        <v>11</v>
      </c>
      <c r="AI754">
        <v>0.99923200000000001</v>
      </c>
      <c r="AJ754">
        <v>9.9999999999999995E-7</v>
      </c>
      <c r="AK754" t="s">
        <v>12</v>
      </c>
      <c r="AL754">
        <v>0</v>
      </c>
      <c r="AM754">
        <v>0</v>
      </c>
    </row>
    <row r="755" spans="1:39" x14ac:dyDescent="0.25">
      <c r="A755" t="s">
        <v>197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7327.9582129999999</v>
      </c>
      <c r="I755">
        <v>315.93367000000001</v>
      </c>
      <c r="J755" t="s">
        <v>3</v>
      </c>
      <c r="K755">
        <v>7045.2656450000004</v>
      </c>
      <c r="L755">
        <v>154.771638</v>
      </c>
      <c r="M755" t="s">
        <v>4</v>
      </c>
      <c r="N755">
        <v>48.029026999999999</v>
      </c>
      <c r="O755">
        <v>2.9009</v>
      </c>
      <c r="P755" t="s">
        <v>5</v>
      </c>
      <c r="Q755">
        <v>280.48667699999999</v>
      </c>
      <c r="R755">
        <v>77.152196000000004</v>
      </c>
      <c r="S755" t="s">
        <v>6</v>
      </c>
      <c r="T755">
        <v>6896.8721679999999</v>
      </c>
      <c r="U755">
        <v>127.707449</v>
      </c>
      <c r="V755" t="s">
        <v>7</v>
      </c>
      <c r="W755">
        <v>5.3601859999999997</v>
      </c>
      <c r="X755">
        <v>0.44464300000000001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1.23E-3</v>
      </c>
      <c r="AG755">
        <v>0</v>
      </c>
      <c r="AH755" t="s">
        <v>11</v>
      </c>
      <c r="AI755">
        <v>0.99931099999999995</v>
      </c>
      <c r="AJ755">
        <v>9.9999999999999995E-7</v>
      </c>
      <c r="AK755" t="s">
        <v>12</v>
      </c>
      <c r="AL755">
        <v>0</v>
      </c>
      <c r="AM755">
        <v>0</v>
      </c>
    </row>
    <row r="756" spans="1:39" x14ac:dyDescent="0.25">
      <c r="A756" t="s">
        <v>197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7851.2643159999998</v>
      </c>
      <c r="I756">
        <v>365.77784800000001</v>
      </c>
      <c r="J756" t="s">
        <v>3</v>
      </c>
      <c r="K756">
        <v>7548.3463769999998</v>
      </c>
      <c r="L756">
        <v>176.00270699999999</v>
      </c>
      <c r="M756" t="s">
        <v>4</v>
      </c>
      <c r="N756">
        <v>51.472444000000003</v>
      </c>
      <c r="O756">
        <v>3.3370649999999999</v>
      </c>
      <c r="P756" t="s">
        <v>5</v>
      </c>
      <c r="Q756">
        <v>300.54944599999999</v>
      </c>
      <c r="R756">
        <v>88.679811999999998</v>
      </c>
      <c r="S756" t="s">
        <v>6</v>
      </c>
      <c r="T756">
        <v>7389.3647559999999</v>
      </c>
      <c r="U756">
        <v>145.39581000000001</v>
      </c>
      <c r="V756" t="s">
        <v>7</v>
      </c>
      <c r="W756">
        <v>5.7400039999999999</v>
      </c>
      <c r="X756">
        <v>0.49299500000000002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1.23E-3</v>
      </c>
      <c r="AG756">
        <v>0</v>
      </c>
      <c r="AH756" t="s">
        <v>11</v>
      </c>
      <c r="AI756">
        <v>0.99938899999999997</v>
      </c>
      <c r="AJ756">
        <v>9.9999999999999995E-7</v>
      </c>
      <c r="AK756" t="s">
        <v>12</v>
      </c>
      <c r="AL756">
        <v>0</v>
      </c>
      <c r="AM756">
        <v>0</v>
      </c>
    </row>
    <row r="757" spans="1:39" x14ac:dyDescent="0.25">
      <c r="A757" t="s">
        <v>197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8374.3243750000001</v>
      </c>
      <c r="I757">
        <v>423.15551699999997</v>
      </c>
      <c r="J757" t="s">
        <v>3</v>
      </c>
      <c r="K757">
        <v>8051.1543750000001</v>
      </c>
      <c r="L757">
        <v>201.82253900000001</v>
      </c>
      <c r="M757" t="s">
        <v>4</v>
      </c>
      <c r="N757">
        <v>54.901198000000001</v>
      </c>
      <c r="O757">
        <v>3.7828740000000001</v>
      </c>
      <c r="P757" t="s">
        <v>5</v>
      </c>
      <c r="Q757">
        <v>320.62496099999998</v>
      </c>
      <c r="R757">
        <v>100.709396</v>
      </c>
      <c r="S757" t="s">
        <v>6</v>
      </c>
      <c r="T757">
        <v>7881.6416019999997</v>
      </c>
      <c r="U757">
        <v>164.12866600000001</v>
      </c>
      <c r="V757" t="s">
        <v>7</v>
      </c>
      <c r="W757">
        <v>6.120069</v>
      </c>
      <c r="X757">
        <v>0.55615700000000001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1.23E-3</v>
      </c>
      <c r="AG757">
        <v>0</v>
      </c>
      <c r="AH757" t="s">
        <v>11</v>
      </c>
      <c r="AI757">
        <v>0.99941800000000003</v>
      </c>
      <c r="AJ757">
        <v>9.9999999999999995E-7</v>
      </c>
      <c r="AK757" t="s">
        <v>12</v>
      </c>
      <c r="AL757">
        <v>0</v>
      </c>
      <c r="AM757">
        <v>0</v>
      </c>
    </row>
    <row r="758" spans="1:39" x14ac:dyDescent="0.25">
      <c r="A758" t="s">
        <v>197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8897.4036909999995</v>
      </c>
      <c r="I758">
        <v>474.06377199999997</v>
      </c>
      <c r="J758" t="s">
        <v>3</v>
      </c>
      <c r="K758">
        <v>8554.0359570000001</v>
      </c>
      <c r="L758">
        <v>228.457007</v>
      </c>
      <c r="M758" t="s">
        <v>4</v>
      </c>
      <c r="N758">
        <v>58.335267999999999</v>
      </c>
      <c r="O758">
        <v>4.1910970000000001</v>
      </c>
      <c r="P758" t="s">
        <v>5</v>
      </c>
      <c r="Q758">
        <v>340.65747900000002</v>
      </c>
      <c r="R758">
        <v>113.235777</v>
      </c>
      <c r="S758" t="s">
        <v>6</v>
      </c>
      <c r="T758">
        <v>8374.0239839999995</v>
      </c>
      <c r="U758">
        <v>183.23047800000001</v>
      </c>
      <c r="V758" t="s">
        <v>7</v>
      </c>
      <c r="W758">
        <v>6.4985549999999996</v>
      </c>
      <c r="X758">
        <v>0.61563100000000004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1.23E-3</v>
      </c>
      <c r="AG758">
        <v>0</v>
      </c>
      <c r="AH758" t="s">
        <v>11</v>
      </c>
      <c r="AI758">
        <v>0.99945499999999998</v>
      </c>
      <c r="AJ758">
        <v>9.9999999999999995E-7</v>
      </c>
      <c r="AK758" t="s">
        <v>12</v>
      </c>
      <c r="AL758">
        <v>0</v>
      </c>
      <c r="AM758">
        <v>0</v>
      </c>
    </row>
    <row r="759" spans="1:39" x14ac:dyDescent="0.25">
      <c r="A759" t="s">
        <v>197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9420.7900979999995</v>
      </c>
      <c r="I759">
        <v>530.93447500000002</v>
      </c>
      <c r="J759" t="s">
        <v>3</v>
      </c>
      <c r="K759">
        <v>9057.1835159999991</v>
      </c>
      <c r="L759">
        <v>258.91490599999997</v>
      </c>
      <c r="M759" t="s">
        <v>4</v>
      </c>
      <c r="N759">
        <v>61.801461000000003</v>
      </c>
      <c r="O759">
        <v>4.7779340000000001</v>
      </c>
      <c r="P759" t="s">
        <v>5</v>
      </c>
      <c r="Q759">
        <v>360.74150200000003</v>
      </c>
      <c r="R759">
        <v>123.67297499999999</v>
      </c>
      <c r="S759" t="s">
        <v>6</v>
      </c>
      <c r="T759">
        <v>8866.5453909999997</v>
      </c>
      <c r="U759">
        <v>207.94227100000001</v>
      </c>
      <c r="V759" t="s">
        <v>7</v>
      </c>
      <c r="W759">
        <v>6.8765609999999997</v>
      </c>
      <c r="X759">
        <v>0.68006999999999995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1.23E-3</v>
      </c>
      <c r="AG759">
        <v>0</v>
      </c>
      <c r="AH759" t="s">
        <v>11</v>
      </c>
      <c r="AI759">
        <v>0.99948700000000001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197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9944.0988089999992</v>
      </c>
      <c r="I760">
        <v>590.68870400000003</v>
      </c>
      <c r="J760" t="s">
        <v>3</v>
      </c>
      <c r="K760">
        <v>9560.1791410000005</v>
      </c>
      <c r="L760">
        <v>287.28899100000001</v>
      </c>
      <c r="M760" t="s">
        <v>4</v>
      </c>
      <c r="N760">
        <v>65.248835</v>
      </c>
      <c r="O760">
        <v>5.4126649999999996</v>
      </c>
      <c r="P760" t="s">
        <v>5</v>
      </c>
      <c r="Q760">
        <v>380.90524199999999</v>
      </c>
      <c r="R760">
        <v>136.631776</v>
      </c>
      <c r="S760" t="s">
        <v>6</v>
      </c>
      <c r="T760">
        <v>9358.908066</v>
      </c>
      <c r="U760">
        <v>223.60396800000001</v>
      </c>
      <c r="V760" t="s">
        <v>7</v>
      </c>
      <c r="W760">
        <v>7.2611910000000002</v>
      </c>
      <c r="X760">
        <v>0.769285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1.23E-3</v>
      </c>
      <c r="AG760">
        <v>0</v>
      </c>
      <c r="AH760" t="s">
        <v>11</v>
      </c>
      <c r="AI760">
        <v>0.99948899999999996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197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10467.621836</v>
      </c>
      <c r="I761">
        <v>647.43178399999999</v>
      </c>
      <c r="J761" t="s">
        <v>3</v>
      </c>
      <c r="K761">
        <v>10063.262871000001</v>
      </c>
      <c r="L761">
        <v>312.22342300000003</v>
      </c>
      <c r="M761" t="s">
        <v>4</v>
      </c>
      <c r="N761">
        <v>68.697856999999999</v>
      </c>
      <c r="O761">
        <v>5.7644299999999999</v>
      </c>
      <c r="P761" t="s">
        <v>5</v>
      </c>
      <c r="Q761">
        <v>401.18419</v>
      </c>
      <c r="R761">
        <v>157.71893399999999</v>
      </c>
      <c r="S761" t="s">
        <v>6</v>
      </c>
      <c r="T761">
        <v>9851.4008400000002</v>
      </c>
      <c r="U761">
        <v>247.05160000000001</v>
      </c>
      <c r="V761" t="s">
        <v>7</v>
      </c>
      <c r="W761">
        <v>7.6511050000000003</v>
      </c>
      <c r="X761">
        <v>0.86987999999999999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1.23E-3</v>
      </c>
      <c r="AG761">
        <v>0</v>
      </c>
      <c r="AH761" t="s">
        <v>11</v>
      </c>
      <c r="AI761">
        <v>0.99958199999999997</v>
      </c>
      <c r="AJ761">
        <v>0</v>
      </c>
      <c r="AK761" t="s">
        <v>12</v>
      </c>
      <c r="AL761">
        <v>0</v>
      </c>
      <c r="AM76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053" workbookViewId="0">
      <selection activeCell="A1066" sqref="A1066:L1177"/>
    </sheetView>
  </sheetViews>
  <sheetFormatPr defaultRowHeight="15" x14ac:dyDescent="0.25"/>
  <cols>
    <col min="1" max="1" width="33.140625" bestFit="1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200</v>
      </c>
      <c r="F1" t="s">
        <v>201</v>
      </c>
      <c r="G1" t="s">
        <v>202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54254.400000000001</v>
      </c>
      <c r="C2">
        <v>53959</v>
      </c>
      <c r="D2">
        <v>53854.9</v>
      </c>
      <c r="E2">
        <v>6438.11</v>
      </c>
      <c r="F2">
        <v>3134.02</v>
      </c>
      <c r="G2">
        <v>0</v>
      </c>
      <c r="H2">
        <v>3134.02</v>
      </c>
      <c r="I2">
        <v>0.5</v>
      </c>
      <c r="J2">
        <v>1</v>
      </c>
      <c r="K2">
        <v>0</v>
      </c>
    </row>
    <row r="3" spans="1:17" x14ac:dyDescent="0.25">
      <c r="A3" t="s">
        <v>34</v>
      </c>
      <c r="B3">
        <v>52626</v>
      </c>
      <c r="C3">
        <v>52505.5</v>
      </c>
      <c r="D3">
        <v>52396.4</v>
      </c>
      <c r="E3">
        <v>6407.55</v>
      </c>
      <c r="F3">
        <v>3121.37</v>
      </c>
      <c r="G3">
        <v>0</v>
      </c>
      <c r="H3">
        <v>3121.37</v>
      </c>
      <c r="I3">
        <v>0.48733700000000002</v>
      </c>
      <c r="J3">
        <v>1</v>
      </c>
      <c r="K3">
        <v>0</v>
      </c>
    </row>
    <row r="4" spans="1:17" x14ac:dyDescent="0.25">
      <c r="A4" t="s">
        <v>34</v>
      </c>
      <c r="B4">
        <v>52561.5</v>
      </c>
      <c r="C4">
        <v>52441.1</v>
      </c>
      <c r="D4">
        <v>52333.3</v>
      </c>
      <c r="E4">
        <v>6401.6</v>
      </c>
      <c r="F4">
        <v>3118.28</v>
      </c>
      <c r="G4">
        <v>0</v>
      </c>
      <c r="H4">
        <v>3118.28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52547.199999999997</v>
      </c>
      <c r="C5">
        <v>52426.1</v>
      </c>
      <c r="D5">
        <v>52322.3</v>
      </c>
      <c r="E5">
        <v>6396.67</v>
      </c>
      <c r="F5">
        <v>3118.48</v>
      </c>
      <c r="G5">
        <v>0</v>
      </c>
      <c r="H5">
        <v>3118.48</v>
      </c>
      <c r="I5">
        <v>0.49998900000000002</v>
      </c>
      <c r="J5">
        <v>1</v>
      </c>
      <c r="K5">
        <v>0</v>
      </c>
    </row>
    <row r="6" spans="1:17" x14ac:dyDescent="0.25">
      <c r="A6" t="s">
        <v>34</v>
      </c>
      <c r="B6">
        <v>52532.800000000003</v>
      </c>
      <c r="C6">
        <v>52410.2</v>
      </c>
      <c r="D6">
        <v>52310.400000000001</v>
      </c>
      <c r="E6">
        <v>6385.82</v>
      </c>
      <c r="F6">
        <v>3118.39</v>
      </c>
      <c r="G6">
        <v>0</v>
      </c>
      <c r="H6">
        <v>3118.39</v>
      </c>
      <c r="I6">
        <v>0.5</v>
      </c>
      <c r="J6">
        <v>1</v>
      </c>
      <c r="K6">
        <v>0</v>
      </c>
    </row>
    <row r="7" spans="1:17" x14ac:dyDescent="0.25">
      <c r="A7" t="s">
        <v>34</v>
      </c>
      <c r="B7">
        <v>52553.8</v>
      </c>
      <c r="C7">
        <v>52433.4</v>
      </c>
      <c r="D7">
        <v>52325.5</v>
      </c>
      <c r="E7">
        <v>6398.95</v>
      </c>
      <c r="F7">
        <v>3118.48</v>
      </c>
      <c r="G7">
        <v>0</v>
      </c>
      <c r="H7">
        <v>3118.48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52549.2</v>
      </c>
      <c r="C8">
        <v>52429.599999999999</v>
      </c>
      <c r="D8">
        <v>52319.5</v>
      </c>
      <c r="E8">
        <v>6387.87</v>
      </c>
      <c r="F8">
        <v>3118.49</v>
      </c>
      <c r="G8">
        <v>0</v>
      </c>
      <c r="H8">
        <v>3118.49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52548.9</v>
      </c>
      <c r="C9">
        <v>52429.1</v>
      </c>
      <c r="D9">
        <v>52324.1</v>
      </c>
      <c r="E9">
        <v>6396.21</v>
      </c>
      <c r="F9">
        <v>3118.25</v>
      </c>
      <c r="G9">
        <v>0</v>
      </c>
      <c r="H9">
        <v>3118.25</v>
      </c>
      <c r="I9">
        <v>0.50000999999999995</v>
      </c>
      <c r="J9">
        <v>1</v>
      </c>
      <c r="K9">
        <v>0</v>
      </c>
    </row>
    <row r="10" spans="1:17" x14ac:dyDescent="0.25">
      <c r="A10" t="s">
        <v>34</v>
      </c>
      <c r="B10">
        <v>52539.4</v>
      </c>
      <c r="C10">
        <v>52418.6</v>
      </c>
      <c r="D10">
        <v>52321.7</v>
      </c>
      <c r="E10">
        <v>6397.91</v>
      </c>
      <c r="F10">
        <v>3118.37</v>
      </c>
      <c r="G10">
        <v>0</v>
      </c>
      <c r="H10">
        <v>3118.37</v>
      </c>
      <c r="I10">
        <v>0.5</v>
      </c>
      <c r="J10">
        <v>1</v>
      </c>
      <c r="K10">
        <v>0</v>
      </c>
    </row>
    <row r="11" spans="1:17" x14ac:dyDescent="0.25">
      <c r="A11" t="s">
        <v>34</v>
      </c>
      <c r="B11">
        <v>52536</v>
      </c>
      <c r="C11">
        <v>52415.7</v>
      </c>
      <c r="D11">
        <v>52317.599999999999</v>
      </c>
      <c r="E11">
        <v>6392.88</v>
      </c>
      <c r="F11">
        <v>3118.44</v>
      </c>
      <c r="G11">
        <v>0</v>
      </c>
      <c r="H11">
        <v>3118.44</v>
      </c>
      <c r="I11">
        <v>0.5</v>
      </c>
      <c r="J11">
        <v>1</v>
      </c>
      <c r="K11">
        <v>0</v>
      </c>
    </row>
    <row r="12" spans="1:17" x14ac:dyDescent="0.25">
      <c r="A12" t="s">
        <v>34</v>
      </c>
      <c r="B12">
        <v>52549.1</v>
      </c>
      <c r="C12">
        <v>52428.6</v>
      </c>
      <c r="D12">
        <v>52322.8</v>
      </c>
      <c r="E12">
        <v>6392.33</v>
      </c>
      <c r="F12">
        <v>3118.33</v>
      </c>
      <c r="G12">
        <v>0</v>
      </c>
      <c r="H12">
        <v>3118.33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52560.3</v>
      </c>
      <c r="C13">
        <v>52439.7</v>
      </c>
      <c r="D13">
        <v>52332.9</v>
      </c>
      <c r="E13">
        <v>6401.08</v>
      </c>
      <c r="F13">
        <v>3118.49</v>
      </c>
      <c r="G13">
        <v>0</v>
      </c>
      <c r="H13">
        <v>3118.49</v>
      </c>
      <c r="I13">
        <v>0.5</v>
      </c>
      <c r="J13">
        <v>1</v>
      </c>
      <c r="K13">
        <v>0</v>
      </c>
    </row>
    <row r="14" spans="1:17" x14ac:dyDescent="0.25">
      <c r="A14" t="s">
        <v>34</v>
      </c>
      <c r="B14">
        <v>52538.400000000001</v>
      </c>
      <c r="C14">
        <v>52413.3</v>
      </c>
      <c r="D14">
        <v>52315.1</v>
      </c>
      <c r="E14">
        <v>6391.4</v>
      </c>
      <c r="F14">
        <v>3118.45</v>
      </c>
      <c r="G14">
        <v>0</v>
      </c>
      <c r="H14">
        <v>3118.45</v>
      </c>
      <c r="I14">
        <v>0.99423600000000001</v>
      </c>
      <c r="J14">
        <v>1</v>
      </c>
      <c r="K14">
        <v>0</v>
      </c>
    </row>
    <row r="15" spans="1:17" x14ac:dyDescent="0.25">
      <c r="A15" t="s">
        <v>34</v>
      </c>
      <c r="B15">
        <v>52532.1</v>
      </c>
      <c r="C15">
        <v>52410.7</v>
      </c>
      <c r="D15">
        <v>52315.199999999997</v>
      </c>
      <c r="E15">
        <v>6391.44</v>
      </c>
      <c r="F15">
        <v>3118.49</v>
      </c>
      <c r="G15">
        <v>0</v>
      </c>
      <c r="H15">
        <v>3118.49</v>
      </c>
      <c r="I15">
        <v>0.99996300000000005</v>
      </c>
      <c r="J15">
        <v>1</v>
      </c>
      <c r="K15">
        <v>0</v>
      </c>
    </row>
    <row r="16" spans="1:17" x14ac:dyDescent="0.25">
      <c r="A16" t="s">
        <v>34</v>
      </c>
      <c r="B16">
        <v>52550.8</v>
      </c>
      <c r="C16">
        <v>52429.5</v>
      </c>
      <c r="D16">
        <v>52323.9</v>
      </c>
      <c r="E16">
        <v>6398.2</v>
      </c>
      <c r="F16">
        <v>3118.42</v>
      </c>
      <c r="G16">
        <v>0</v>
      </c>
      <c r="H16">
        <v>3118.42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52560.3</v>
      </c>
      <c r="C17">
        <v>52439.8</v>
      </c>
      <c r="D17">
        <v>52331</v>
      </c>
      <c r="E17">
        <v>6399.03</v>
      </c>
      <c r="F17">
        <v>3118.41</v>
      </c>
      <c r="G17">
        <v>0</v>
      </c>
      <c r="H17">
        <v>3118.41</v>
      </c>
      <c r="I17">
        <v>0.49889899999999998</v>
      </c>
      <c r="J17">
        <v>1</v>
      </c>
      <c r="K17">
        <v>0</v>
      </c>
    </row>
    <row r="18" spans="1:11" x14ac:dyDescent="0.25">
      <c r="A18" t="s">
        <v>34</v>
      </c>
      <c r="B18">
        <v>52620.1</v>
      </c>
      <c r="C18">
        <v>52500</v>
      </c>
      <c r="D18">
        <v>52392.800000000003</v>
      </c>
      <c r="E18">
        <v>6403.31</v>
      </c>
      <c r="F18">
        <v>3122.56</v>
      </c>
      <c r="G18">
        <v>0</v>
      </c>
      <c r="H18">
        <v>3122.56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52769.7</v>
      </c>
      <c r="C19">
        <v>52650.1</v>
      </c>
      <c r="D19">
        <v>52547</v>
      </c>
      <c r="E19">
        <v>6425.83</v>
      </c>
      <c r="F19">
        <v>3131.77</v>
      </c>
      <c r="G19">
        <v>0</v>
      </c>
      <c r="H19">
        <v>3131.77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52752.7</v>
      </c>
      <c r="C20">
        <v>52632.1</v>
      </c>
      <c r="D20">
        <v>52537.2</v>
      </c>
      <c r="E20">
        <v>6424.41</v>
      </c>
      <c r="F20">
        <v>3131.65</v>
      </c>
      <c r="G20">
        <v>0</v>
      </c>
      <c r="H20">
        <v>3131.65</v>
      </c>
      <c r="I20">
        <v>0.45419999999999999</v>
      </c>
      <c r="J20">
        <v>1</v>
      </c>
      <c r="K20">
        <v>0</v>
      </c>
    </row>
    <row r="21" spans="1:11" x14ac:dyDescent="0.25">
      <c r="A21" t="s">
        <v>34</v>
      </c>
      <c r="B21">
        <v>52772.5</v>
      </c>
      <c r="C21">
        <v>52651.6</v>
      </c>
      <c r="D21">
        <v>52545.3</v>
      </c>
      <c r="E21">
        <v>6427.11</v>
      </c>
      <c r="F21">
        <v>3131.68</v>
      </c>
      <c r="G21">
        <v>0</v>
      </c>
      <c r="H21">
        <v>3131.68</v>
      </c>
      <c r="I21">
        <v>1.5765600000000001E-3</v>
      </c>
      <c r="J21">
        <v>1</v>
      </c>
      <c r="K21">
        <v>0</v>
      </c>
    </row>
    <row r="22" spans="1:11" x14ac:dyDescent="0.25">
      <c r="A22" t="s">
        <v>34</v>
      </c>
      <c r="B22">
        <v>52773.2</v>
      </c>
      <c r="C22">
        <v>52650.2</v>
      </c>
      <c r="D22">
        <v>52542.7</v>
      </c>
      <c r="E22">
        <v>6429.69</v>
      </c>
      <c r="F22">
        <v>3131.78</v>
      </c>
      <c r="G22">
        <v>0</v>
      </c>
      <c r="H22">
        <v>3131.78</v>
      </c>
      <c r="I22">
        <v>0.5</v>
      </c>
      <c r="J22">
        <v>1</v>
      </c>
      <c r="K22">
        <v>0</v>
      </c>
    </row>
    <row r="23" spans="1:11" x14ac:dyDescent="0.25">
      <c r="A23" t="s">
        <v>34</v>
      </c>
      <c r="B23">
        <v>52761.2</v>
      </c>
      <c r="C23">
        <v>52640.4</v>
      </c>
      <c r="D23">
        <v>52536</v>
      </c>
      <c r="E23">
        <v>6422.45</v>
      </c>
      <c r="F23">
        <v>3131.55</v>
      </c>
      <c r="G23">
        <v>0</v>
      </c>
      <c r="H23">
        <v>3131.55</v>
      </c>
      <c r="I23">
        <v>0.5</v>
      </c>
      <c r="J23">
        <v>1</v>
      </c>
      <c r="K23">
        <v>0</v>
      </c>
    </row>
    <row r="24" spans="1:11" x14ac:dyDescent="0.25">
      <c r="A24" t="s">
        <v>34</v>
      </c>
      <c r="B24">
        <v>52749.2</v>
      </c>
      <c r="C24">
        <v>52628</v>
      </c>
      <c r="D24">
        <v>52532.3</v>
      </c>
      <c r="E24">
        <v>6419.5</v>
      </c>
      <c r="F24">
        <v>3131.6</v>
      </c>
      <c r="G24">
        <v>0</v>
      </c>
      <c r="H24">
        <v>3131.6</v>
      </c>
      <c r="I24">
        <v>0.5</v>
      </c>
      <c r="J24">
        <v>1</v>
      </c>
      <c r="K24">
        <v>0</v>
      </c>
    </row>
    <row r="25" spans="1:11" x14ac:dyDescent="0.25">
      <c r="A25" t="s">
        <v>34</v>
      </c>
      <c r="B25">
        <v>52760.9</v>
      </c>
      <c r="C25">
        <v>52640.1</v>
      </c>
      <c r="D25">
        <v>52540.1</v>
      </c>
      <c r="E25">
        <v>6421.42</v>
      </c>
      <c r="F25">
        <v>3131.76</v>
      </c>
      <c r="G25">
        <v>0</v>
      </c>
      <c r="H25">
        <v>3131.76</v>
      </c>
      <c r="I25">
        <v>0.5</v>
      </c>
      <c r="J25">
        <v>1</v>
      </c>
      <c r="K25">
        <v>0</v>
      </c>
    </row>
    <row r="26" spans="1:11" x14ac:dyDescent="0.25">
      <c r="A26" t="s">
        <v>34</v>
      </c>
      <c r="B26">
        <v>52768.2</v>
      </c>
      <c r="C26">
        <v>52646.8</v>
      </c>
      <c r="D26">
        <v>52539.7</v>
      </c>
      <c r="E26">
        <v>6419.15</v>
      </c>
      <c r="F26">
        <v>3131.61</v>
      </c>
      <c r="G26">
        <v>0</v>
      </c>
      <c r="H26">
        <v>3131.61</v>
      </c>
      <c r="I26">
        <v>0.5</v>
      </c>
      <c r="J26">
        <v>1</v>
      </c>
      <c r="K26">
        <v>0</v>
      </c>
    </row>
    <row r="27" spans="1:11" x14ac:dyDescent="0.25">
      <c r="A27" t="s">
        <v>34</v>
      </c>
      <c r="B27">
        <v>52768.9</v>
      </c>
      <c r="C27">
        <v>52646.8</v>
      </c>
      <c r="D27">
        <v>52540.5</v>
      </c>
      <c r="E27">
        <v>6426.77</v>
      </c>
      <c r="F27">
        <v>3131.44</v>
      </c>
      <c r="G27">
        <v>0</v>
      </c>
      <c r="H27">
        <v>3131.44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52736.4</v>
      </c>
      <c r="C28">
        <v>52616.2</v>
      </c>
      <c r="D28">
        <v>52521.7</v>
      </c>
      <c r="E28">
        <v>6416.47</v>
      </c>
      <c r="F28">
        <v>3131.39</v>
      </c>
      <c r="G28">
        <v>0</v>
      </c>
      <c r="H28">
        <v>3131.39</v>
      </c>
      <c r="I28">
        <v>0.5</v>
      </c>
      <c r="J28">
        <v>1</v>
      </c>
      <c r="K28">
        <v>0</v>
      </c>
    </row>
    <row r="29" spans="1:11" x14ac:dyDescent="0.25">
      <c r="A29" t="s">
        <v>34</v>
      </c>
      <c r="B29">
        <v>52751.8</v>
      </c>
      <c r="C29">
        <v>52630.6</v>
      </c>
      <c r="D29">
        <v>52529.3</v>
      </c>
      <c r="E29">
        <v>6422.23</v>
      </c>
      <c r="F29">
        <v>3131.32</v>
      </c>
      <c r="G29">
        <v>0</v>
      </c>
      <c r="H29">
        <v>3131.32</v>
      </c>
      <c r="I29">
        <v>0.5</v>
      </c>
      <c r="J29">
        <v>1</v>
      </c>
      <c r="K29">
        <v>0</v>
      </c>
    </row>
    <row r="30" spans="1:11" x14ac:dyDescent="0.25">
      <c r="A30" t="s">
        <v>34</v>
      </c>
      <c r="B30">
        <v>52760.6</v>
      </c>
      <c r="C30">
        <v>52638.6</v>
      </c>
      <c r="D30">
        <v>52533.7</v>
      </c>
      <c r="E30">
        <v>6422.05</v>
      </c>
      <c r="F30">
        <v>3131.36</v>
      </c>
      <c r="G30">
        <v>0</v>
      </c>
      <c r="H30">
        <v>3131.36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52760.2</v>
      </c>
      <c r="C31">
        <v>52639.5</v>
      </c>
      <c r="D31">
        <v>52534.1</v>
      </c>
      <c r="E31">
        <v>6419.82</v>
      </c>
      <c r="F31">
        <v>3131.45</v>
      </c>
      <c r="G31">
        <v>0</v>
      </c>
      <c r="H31">
        <v>3131.45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52759.1</v>
      </c>
      <c r="C32">
        <v>52637.7</v>
      </c>
      <c r="D32">
        <v>52534.1</v>
      </c>
      <c r="E32">
        <v>6422.93</v>
      </c>
      <c r="F32">
        <v>3131.46</v>
      </c>
      <c r="G32">
        <v>0</v>
      </c>
      <c r="H32">
        <v>3131.46</v>
      </c>
      <c r="I32">
        <v>0.5</v>
      </c>
      <c r="J32">
        <v>1</v>
      </c>
      <c r="K32">
        <v>0</v>
      </c>
    </row>
    <row r="33" spans="1:11" x14ac:dyDescent="0.25">
      <c r="A33" t="s">
        <v>34</v>
      </c>
      <c r="B33">
        <v>52757.2</v>
      </c>
      <c r="C33">
        <v>52635.7</v>
      </c>
      <c r="D33">
        <v>52529</v>
      </c>
      <c r="E33">
        <v>6420.83</v>
      </c>
      <c r="F33">
        <v>3131.34</v>
      </c>
      <c r="G33">
        <v>0</v>
      </c>
      <c r="H33">
        <v>3131.34</v>
      </c>
      <c r="I33">
        <v>0.5</v>
      </c>
      <c r="J33">
        <v>1</v>
      </c>
      <c r="K33">
        <v>0</v>
      </c>
    </row>
    <row r="34" spans="1:11" x14ac:dyDescent="0.25">
      <c r="A34" t="s">
        <v>34</v>
      </c>
      <c r="B34">
        <v>52755.6</v>
      </c>
      <c r="C34">
        <v>52634.400000000001</v>
      </c>
      <c r="D34">
        <v>52527.9</v>
      </c>
      <c r="E34">
        <v>6418.97</v>
      </c>
      <c r="F34">
        <v>3131.37</v>
      </c>
      <c r="G34">
        <v>0</v>
      </c>
      <c r="H34">
        <v>3131.37</v>
      </c>
      <c r="I34">
        <v>0.49996000000000002</v>
      </c>
      <c r="J34">
        <v>1</v>
      </c>
      <c r="K34">
        <v>0</v>
      </c>
    </row>
    <row r="35" spans="1:11" x14ac:dyDescent="0.25">
      <c r="A35" t="s">
        <v>34</v>
      </c>
      <c r="B35">
        <v>52765.5</v>
      </c>
      <c r="C35">
        <v>52644.7</v>
      </c>
      <c r="D35">
        <v>52534.9</v>
      </c>
      <c r="E35">
        <v>6422.68</v>
      </c>
      <c r="F35">
        <v>3131.46</v>
      </c>
      <c r="G35">
        <v>0</v>
      </c>
      <c r="H35">
        <v>3131.46</v>
      </c>
      <c r="I35">
        <v>0.5</v>
      </c>
      <c r="J35">
        <v>1</v>
      </c>
      <c r="K35">
        <v>0</v>
      </c>
    </row>
    <row r="36" spans="1:11" x14ac:dyDescent="0.25">
      <c r="A36" t="s">
        <v>34</v>
      </c>
      <c r="B36">
        <v>52767.4</v>
      </c>
      <c r="C36">
        <v>52645</v>
      </c>
      <c r="D36">
        <v>52534.6</v>
      </c>
      <c r="E36">
        <v>6424.17</v>
      </c>
      <c r="F36">
        <v>3131.31</v>
      </c>
      <c r="G36">
        <v>0</v>
      </c>
      <c r="H36">
        <v>3131.31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52759.3</v>
      </c>
      <c r="C37">
        <v>52637.599999999999</v>
      </c>
      <c r="D37">
        <v>52533.3</v>
      </c>
      <c r="E37">
        <v>6420</v>
      </c>
      <c r="F37">
        <v>3131.64</v>
      </c>
      <c r="G37">
        <v>0</v>
      </c>
      <c r="H37">
        <v>3131.64</v>
      </c>
      <c r="I37">
        <v>0.49986799999999998</v>
      </c>
      <c r="J37">
        <v>1</v>
      </c>
      <c r="K37">
        <v>0</v>
      </c>
    </row>
    <row r="38" spans="1:11" x14ac:dyDescent="0.25">
      <c r="A38" t="s">
        <v>34</v>
      </c>
      <c r="B38">
        <v>52772</v>
      </c>
      <c r="C38">
        <v>52649</v>
      </c>
      <c r="D38">
        <v>52543.5</v>
      </c>
      <c r="E38">
        <v>6426.7</v>
      </c>
      <c r="F38">
        <v>3131.68</v>
      </c>
      <c r="G38">
        <v>0</v>
      </c>
      <c r="H38">
        <v>3131.68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52771.9</v>
      </c>
      <c r="C39">
        <v>52650.7</v>
      </c>
      <c r="D39">
        <v>52547.1</v>
      </c>
      <c r="E39">
        <v>6430.95</v>
      </c>
      <c r="F39">
        <v>3131.61</v>
      </c>
      <c r="G39">
        <v>0</v>
      </c>
      <c r="H39">
        <v>3131.61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52762.5</v>
      </c>
      <c r="C40">
        <v>52640.6</v>
      </c>
      <c r="D40">
        <v>52533.3</v>
      </c>
      <c r="E40">
        <v>6419.03</v>
      </c>
      <c r="F40">
        <v>3131.34</v>
      </c>
      <c r="G40">
        <v>0</v>
      </c>
      <c r="H40">
        <v>3131.34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52758.1</v>
      </c>
      <c r="C41">
        <v>52635.7</v>
      </c>
      <c r="D41">
        <v>52532.3</v>
      </c>
      <c r="E41">
        <v>6423.6</v>
      </c>
      <c r="F41">
        <v>3131.25</v>
      </c>
      <c r="G41">
        <v>0</v>
      </c>
      <c r="H41">
        <v>3131.25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52765.5</v>
      </c>
      <c r="C42">
        <v>52642.1</v>
      </c>
      <c r="D42">
        <v>52536.6</v>
      </c>
      <c r="E42">
        <v>6426.58</v>
      </c>
      <c r="F42">
        <v>3131.39</v>
      </c>
      <c r="G42">
        <v>0</v>
      </c>
      <c r="H42">
        <v>3131.39</v>
      </c>
      <c r="I42">
        <v>0.69770699999999997</v>
      </c>
      <c r="J42">
        <v>1</v>
      </c>
      <c r="K42">
        <v>0</v>
      </c>
    </row>
    <row r="43" spans="1:11" x14ac:dyDescent="0.25">
      <c r="A43" t="s">
        <v>34</v>
      </c>
      <c r="B43">
        <v>52772</v>
      </c>
      <c r="C43">
        <v>52650</v>
      </c>
      <c r="D43">
        <v>52548.4</v>
      </c>
      <c r="E43">
        <v>6437.67</v>
      </c>
      <c r="F43">
        <v>3131.39</v>
      </c>
      <c r="G43">
        <v>0</v>
      </c>
      <c r="H43">
        <v>3131.39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52767.199999999997</v>
      </c>
      <c r="C44">
        <v>52644.5</v>
      </c>
      <c r="D44">
        <v>52536.9</v>
      </c>
      <c r="E44">
        <v>6427.24</v>
      </c>
      <c r="F44">
        <v>3131.45</v>
      </c>
      <c r="G44">
        <v>0</v>
      </c>
      <c r="H44">
        <v>3131.45</v>
      </c>
      <c r="I44">
        <v>0.50000800000000001</v>
      </c>
      <c r="J44">
        <v>1</v>
      </c>
      <c r="K44">
        <v>0</v>
      </c>
    </row>
    <row r="45" spans="1:11" x14ac:dyDescent="0.25">
      <c r="A45" t="s">
        <v>34</v>
      </c>
      <c r="B45">
        <v>52768.4</v>
      </c>
      <c r="C45">
        <v>52646.7</v>
      </c>
      <c r="D45">
        <v>52537.1</v>
      </c>
      <c r="E45">
        <v>6425.44</v>
      </c>
      <c r="F45">
        <v>3131.33</v>
      </c>
      <c r="G45">
        <v>0</v>
      </c>
      <c r="H45">
        <v>3131.33</v>
      </c>
      <c r="I45">
        <v>0.5</v>
      </c>
      <c r="J45">
        <v>1</v>
      </c>
      <c r="K45">
        <v>0</v>
      </c>
    </row>
    <row r="46" spans="1:11" x14ac:dyDescent="0.25">
      <c r="A46" t="s">
        <v>34</v>
      </c>
      <c r="B46">
        <v>52750</v>
      </c>
      <c r="C46">
        <v>52625</v>
      </c>
      <c r="D46">
        <v>52524.1</v>
      </c>
      <c r="E46">
        <v>6418.16</v>
      </c>
      <c r="F46">
        <v>3131.26</v>
      </c>
      <c r="G46">
        <v>0</v>
      </c>
      <c r="H46">
        <v>3131.26</v>
      </c>
      <c r="I46">
        <v>0.33356999999999998</v>
      </c>
      <c r="J46">
        <v>1</v>
      </c>
      <c r="K46">
        <v>0</v>
      </c>
    </row>
    <row r="47" spans="1:11" x14ac:dyDescent="0.25">
      <c r="A47" t="s">
        <v>34</v>
      </c>
      <c r="B47">
        <v>52758</v>
      </c>
      <c r="C47">
        <v>52635.1</v>
      </c>
      <c r="D47">
        <v>52527.8</v>
      </c>
      <c r="E47">
        <v>6422.57</v>
      </c>
      <c r="F47">
        <v>3131.3</v>
      </c>
      <c r="G47">
        <v>0</v>
      </c>
      <c r="H47">
        <v>3131.3</v>
      </c>
      <c r="I47">
        <v>0.5</v>
      </c>
      <c r="J47">
        <v>1</v>
      </c>
      <c r="K47">
        <v>0</v>
      </c>
    </row>
    <row r="48" spans="1:11" x14ac:dyDescent="0.25">
      <c r="A48" t="s">
        <v>34</v>
      </c>
      <c r="B48">
        <v>52770.3</v>
      </c>
      <c r="C48">
        <v>52649.599999999999</v>
      </c>
      <c r="D48">
        <v>52545.7</v>
      </c>
      <c r="E48">
        <v>6434.97</v>
      </c>
      <c r="F48">
        <v>3131.41</v>
      </c>
      <c r="G48">
        <v>0</v>
      </c>
      <c r="H48">
        <v>3131.41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52758.8</v>
      </c>
      <c r="C49">
        <v>52637</v>
      </c>
      <c r="D49">
        <v>52528.6</v>
      </c>
      <c r="E49">
        <v>6416.89</v>
      </c>
      <c r="F49">
        <v>3131.32</v>
      </c>
      <c r="G49">
        <v>0</v>
      </c>
      <c r="H49">
        <v>3131.32</v>
      </c>
      <c r="I49">
        <v>0.5</v>
      </c>
      <c r="J49">
        <v>1</v>
      </c>
      <c r="K49">
        <v>0</v>
      </c>
    </row>
    <row r="50" spans="1:25" x14ac:dyDescent="0.25">
      <c r="A50" t="s">
        <v>34</v>
      </c>
      <c r="B50">
        <v>52769.4</v>
      </c>
      <c r="C50">
        <v>52646.3</v>
      </c>
      <c r="D50">
        <v>52540.9</v>
      </c>
      <c r="E50">
        <v>6430</v>
      </c>
      <c r="F50">
        <v>3131.31</v>
      </c>
      <c r="G50">
        <v>0</v>
      </c>
      <c r="H50">
        <v>3131.31</v>
      </c>
      <c r="I50">
        <v>0.5</v>
      </c>
      <c r="J50">
        <v>1</v>
      </c>
      <c r="K50">
        <v>0</v>
      </c>
    </row>
    <row r="51" spans="1:25" x14ac:dyDescent="0.25">
      <c r="A51" t="s">
        <v>34</v>
      </c>
      <c r="B51">
        <v>52752.1</v>
      </c>
      <c r="C51">
        <v>52631.1</v>
      </c>
      <c r="D51">
        <v>52529.5</v>
      </c>
      <c r="E51">
        <v>6422.36</v>
      </c>
      <c r="F51">
        <v>3131.34</v>
      </c>
      <c r="G51">
        <v>0</v>
      </c>
      <c r="H51">
        <v>3131.34</v>
      </c>
      <c r="I51">
        <v>0.45186700000000002</v>
      </c>
      <c r="J51">
        <v>1</v>
      </c>
      <c r="K51">
        <v>0</v>
      </c>
    </row>
    <row r="52" spans="1:25" x14ac:dyDescent="0.25">
      <c r="A52" t="s">
        <v>34</v>
      </c>
      <c r="B52">
        <v>52767.8</v>
      </c>
      <c r="C52">
        <v>52646.5</v>
      </c>
      <c r="D52">
        <v>52540.1</v>
      </c>
      <c r="E52">
        <v>6428.8</v>
      </c>
      <c r="F52">
        <v>3131.51</v>
      </c>
      <c r="G52">
        <v>0</v>
      </c>
      <c r="H52">
        <v>3131.51</v>
      </c>
      <c r="I52">
        <v>0.49986399999999998</v>
      </c>
      <c r="J52">
        <v>1</v>
      </c>
      <c r="K52">
        <v>0</v>
      </c>
    </row>
    <row r="53" spans="1:25" x14ac:dyDescent="0.25">
      <c r="A53" t="s">
        <v>34</v>
      </c>
      <c r="B53">
        <v>52766.2</v>
      </c>
      <c r="C53">
        <v>52644.1</v>
      </c>
      <c r="D53">
        <v>52533.9</v>
      </c>
      <c r="E53">
        <v>6423.55</v>
      </c>
      <c r="F53">
        <v>3131.43</v>
      </c>
      <c r="G53">
        <v>0</v>
      </c>
      <c r="H53">
        <v>3131.43</v>
      </c>
      <c r="I53">
        <v>0.5</v>
      </c>
      <c r="J53">
        <v>1</v>
      </c>
      <c r="K53">
        <v>0</v>
      </c>
    </row>
    <row r="54" spans="1:25" x14ac:dyDescent="0.25">
      <c r="A54" t="s">
        <v>34</v>
      </c>
      <c r="B54">
        <v>52768.3</v>
      </c>
      <c r="C54">
        <v>52645.599999999999</v>
      </c>
      <c r="D54">
        <v>52539.5</v>
      </c>
      <c r="E54">
        <v>6426.79</v>
      </c>
      <c r="F54">
        <v>3131.33</v>
      </c>
      <c r="G54">
        <v>0</v>
      </c>
      <c r="H54">
        <v>3131.33</v>
      </c>
      <c r="I54">
        <v>0.5</v>
      </c>
      <c r="J54">
        <v>1</v>
      </c>
      <c r="K54">
        <v>0</v>
      </c>
    </row>
    <row r="55" spans="1:25" x14ac:dyDescent="0.25">
      <c r="A55" t="s">
        <v>34</v>
      </c>
      <c r="B55">
        <v>52760.7</v>
      </c>
      <c r="C55">
        <v>52638.2</v>
      </c>
      <c r="D55">
        <v>52532.5</v>
      </c>
      <c r="E55">
        <v>6420.83</v>
      </c>
      <c r="F55">
        <v>3131.41</v>
      </c>
      <c r="G55">
        <v>0</v>
      </c>
      <c r="H55">
        <v>3131.41</v>
      </c>
      <c r="I55">
        <v>0.99954699999999996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s="3" customFormat="1" x14ac:dyDescent="0.25">
      <c r="A56" s="3" t="s">
        <v>34</v>
      </c>
      <c r="B56" s="3">
        <v>52764.1</v>
      </c>
      <c r="C56" s="3">
        <v>52642.3</v>
      </c>
      <c r="D56" s="3">
        <v>52541.9</v>
      </c>
      <c r="E56" s="3">
        <v>6430.04</v>
      </c>
      <c r="F56" s="3">
        <v>3131.44</v>
      </c>
      <c r="G56" s="3">
        <v>0</v>
      </c>
      <c r="H56" s="3">
        <v>3131.44</v>
      </c>
      <c r="I56" s="3">
        <v>0.5</v>
      </c>
      <c r="J56" s="3">
        <v>1</v>
      </c>
      <c r="K56" s="3">
        <v>0</v>
      </c>
      <c r="P56"/>
      <c r="Q56"/>
      <c r="R56">
        <f>AVERAGE(B7:B56)</f>
        <v>52712.225999999988</v>
      </c>
      <c r="S56">
        <f>AVERAGE(C7:C56)</f>
        <v>52590.684000000001</v>
      </c>
      <c r="T56"/>
      <c r="U56">
        <f>_xlfn.VAR.P(B7:B56)</f>
        <v>8149.6543239999164</v>
      </c>
      <c r="V56">
        <f>_xlfn.VAR.P(C7:C56)</f>
        <v>8085.6777439999869</v>
      </c>
      <c r="W56"/>
      <c r="X56">
        <f>1.96*SQRT(U56)/50</f>
        <v>3.5387970866427527</v>
      </c>
      <c r="Y56">
        <f>1.96*SQRT(V56)/50</f>
        <v>3.5248795509265478</v>
      </c>
    </row>
    <row r="57" spans="1:25" x14ac:dyDescent="0.25">
      <c r="A57" t="s">
        <v>102</v>
      </c>
      <c r="B57">
        <v>2635656.3267000001</v>
      </c>
      <c r="C57" t="s">
        <v>36</v>
      </c>
    </row>
    <row r="58" spans="1:25" x14ac:dyDescent="0.25">
      <c r="A58" t="s">
        <v>35</v>
      </c>
      <c r="B58">
        <v>52746.6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0.31180799999999997</v>
      </c>
      <c r="J58">
        <v>1</v>
      </c>
      <c r="K58">
        <v>0</v>
      </c>
    </row>
    <row r="59" spans="1:25" x14ac:dyDescent="0.25">
      <c r="A59" t="s">
        <v>35</v>
      </c>
      <c r="B59">
        <v>52758.400000000001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0.5</v>
      </c>
      <c r="J59">
        <v>1</v>
      </c>
      <c r="K59">
        <v>0</v>
      </c>
    </row>
    <row r="60" spans="1:25" x14ac:dyDescent="0.25">
      <c r="A60" t="s">
        <v>35</v>
      </c>
      <c r="B60">
        <v>52760.9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0.311838</v>
      </c>
      <c r="J60">
        <v>1</v>
      </c>
      <c r="K60">
        <v>0</v>
      </c>
    </row>
    <row r="61" spans="1:25" x14ac:dyDescent="0.25">
      <c r="A61" t="s">
        <v>35</v>
      </c>
      <c r="B61">
        <v>52746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0.13839299999999999</v>
      </c>
      <c r="J61">
        <v>1</v>
      </c>
      <c r="K61">
        <v>0</v>
      </c>
    </row>
    <row r="62" spans="1:25" x14ac:dyDescent="0.25">
      <c r="A62" t="s">
        <v>35</v>
      </c>
      <c r="B62">
        <v>52751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52757.7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0.5</v>
      </c>
      <c r="J63">
        <v>1</v>
      </c>
      <c r="K63">
        <v>0</v>
      </c>
    </row>
    <row r="64" spans="1:25" x14ac:dyDescent="0.25">
      <c r="A64" t="s">
        <v>35</v>
      </c>
      <c r="B64">
        <v>52770.1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0.47645300000000002</v>
      </c>
      <c r="J64">
        <v>1</v>
      </c>
      <c r="K64">
        <v>0</v>
      </c>
    </row>
    <row r="65" spans="1:11" x14ac:dyDescent="0.25">
      <c r="A65" t="s">
        <v>35</v>
      </c>
      <c r="B65">
        <v>52763.7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52759.8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52758.6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52753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0.49994</v>
      </c>
      <c r="J68">
        <v>1</v>
      </c>
      <c r="K68">
        <v>0</v>
      </c>
    </row>
    <row r="69" spans="1:11" x14ac:dyDescent="0.25">
      <c r="A69" t="s">
        <v>35</v>
      </c>
      <c r="B69">
        <v>52757.599999999999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0.5</v>
      </c>
      <c r="J69">
        <v>1</v>
      </c>
      <c r="K69">
        <v>0</v>
      </c>
    </row>
    <row r="70" spans="1:11" x14ac:dyDescent="0.25">
      <c r="A70" t="s">
        <v>35</v>
      </c>
      <c r="B70">
        <v>52759.7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52749.3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6.6705299999999995E-2</v>
      </c>
      <c r="J71">
        <v>1</v>
      </c>
      <c r="K71">
        <v>0</v>
      </c>
    </row>
    <row r="72" spans="1:11" x14ac:dyDescent="0.25">
      <c r="A72" t="s">
        <v>35</v>
      </c>
      <c r="B72">
        <v>52755.1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0.49996600000000002</v>
      </c>
      <c r="J72">
        <v>1</v>
      </c>
      <c r="K72">
        <v>0</v>
      </c>
    </row>
    <row r="73" spans="1:11" x14ac:dyDescent="0.25">
      <c r="A73" t="s">
        <v>35</v>
      </c>
      <c r="B73">
        <v>52761.2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0.99845499999999998</v>
      </c>
      <c r="J73">
        <v>1</v>
      </c>
      <c r="K73">
        <v>0</v>
      </c>
    </row>
    <row r="74" spans="1:11" x14ac:dyDescent="0.25">
      <c r="A74" t="s">
        <v>35</v>
      </c>
      <c r="B74">
        <v>52745.599999999999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0.84219100000000002</v>
      </c>
      <c r="J74">
        <v>1</v>
      </c>
      <c r="K74">
        <v>0</v>
      </c>
    </row>
    <row r="75" spans="1:11" x14ac:dyDescent="0.25">
      <c r="A75" t="s">
        <v>35</v>
      </c>
      <c r="B75">
        <v>52750.400000000001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52740.1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52754.3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0.985097</v>
      </c>
      <c r="J77">
        <v>1</v>
      </c>
      <c r="K77">
        <v>0</v>
      </c>
    </row>
    <row r="78" spans="1:11" x14ac:dyDescent="0.25">
      <c r="A78" t="s">
        <v>35</v>
      </c>
      <c r="B78">
        <v>52747.7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52754.9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52739.6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0.5</v>
      </c>
      <c r="J80">
        <v>1</v>
      </c>
      <c r="K80">
        <v>0</v>
      </c>
    </row>
    <row r="81" spans="1:11" x14ac:dyDescent="0.25">
      <c r="A81" t="s">
        <v>35</v>
      </c>
      <c r="B81">
        <v>52740.2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52746.5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0.49104100000000001</v>
      </c>
      <c r="J82">
        <v>1</v>
      </c>
      <c r="K82">
        <v>0</v>
      </c>
    </row>
    <row r="83" spans="1:11" x14ac:dyDescent="0.25">
      <c r="A83" t="s">
        <v>35</v>
      </c>
      <c r="B83">
        <v>52752.6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1.84192E-2</v>
      </c>
      <c r="J83">
        <v>1</v>
      </c>
      <c r="K83">
        <v>0</v>
      </c>
    </row>
    <row r="84" spans="1:11" x14ac:dyDescent="0.25">
      <c r="A84" t="s">
        <v>35</v>
      </c>
      <c r="B84">
        <v>52749.599999999999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4.9689299999999999E-2</v>
      </c>
      <c r="J84">
        <v>1</v>
      </c>
      <c r="K84">
        <v>0</v>
      </c>
    </row>
    <row r="85" spans="1:11" x14ac:dyDescent="0.25">
      <c r="A85" t="s">
        <v>35</v>
      </c>
      <c r="B85">
        <v>52745.2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0.50443499999999997</v>
      </c>
      <c r="J85">
        <v>1</v>
      </c>
      <c r="K85">
        <v>0</v>
      </c>
    </row>
    <row r="86" spans="1:11" x14ac:dyDescent="0.25">
      <c r="A86" t="s">
        <v>35</v>
      </c>
      <c r="B86">
        <v>52755.199999999997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0.5</v>
      </c>
      <c r="J86">
        <v>1</v>
      </c>
      <c r="K86">
        <v>0</v>
      </c>
    </row>
    <row r="87" spans="1:11" x14ac:dyDescent="0.25">
      <c r="A87" t="s">
        <v>35</v>
      </c>
      <c r="B87">
        <v>52751.1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0.5</v>
      </c>
      <c r="J87">
        <v>1</v>
      </c>
      <c r="K87">
        <v>0</v>
      </c>
    </row>
    <row r="88" spans="1:11" x14ac:dyDescent="0.25">
      <c r="A88" t="s">
        <v>35</v>
      </c>
      <c r="B88">
        <v>52745.3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52747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0.5</v>
      </c>
      <c r="J89">
        <v>1</v>
      </c>
      <c r="K89">
        <v>0</v>
      </c>
    </row>
    <row r="90" spans="1:11" x14ac:dyDescent="0.25">
      <c r="A90" t="s">
        <v>35</v>
      </c>
      <c r="B90">
        <v>52743.3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0.5</v>
      </c>
      <c r="J90">
        <v>1</v>
      </c>
      <c r="K90">
        <v>0</v>
      </c>
    </row>
    <row r="91" spans="1:11" x14ac:dyDescent="0.25">
      <c r="A91" t="s">
        <v>35</v>
      </c>
      <c r="B91">
        <v>52748.6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52748.4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0.51241099999999995</v>
      </c>
      <c r="J92">
        <v>1</v>
      </c>
      <c r="K92">
        <v>0</v>
      </c>
    </row>
    <row r="93" spans="1:11" x14ac:dyDescent="0.25">
      <c r="A93" t="s">
        <v>35</v>
      </c>
      <c r="B93">
        <v>52744.6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52742.1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0.99565899999999996</v>
      </c>
      <c r="J94">
        <v>1</v>
      </c>
      <c r="K94">
        <v>0</v>
      </c>
    </row>
    <row r="95" spans="1:11" x14ac:dyDescent="0.25">
      <c r="A95" t="s">
        <v>35</v>
      </c>
      <c r="B95">
        <v>52744.5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0.5</v>
      </c>
      <c r="J95">
        <v>1</v>
      </c>
      <c r="K95">
        <v>0</v>
      </c>
    </row>
    <row r="96" spans="1:11" x14ac:dyDescent="0.25">
      <c r="A96" t="s">
        <v>35</v>
      </c>
      <c r="B96">
        <v>52757.3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0.5</v>
      </c>
      <c r="J96">
        <v>1</v>
      </c>
      <c r="K96">
        <v>0</v>
      </c>
    </row>
    <row r="97" spans="1:25" x14ac:dyDescent="0.25">
      <c r="A97" t="s">
        <v>35</v>
      </c>
      <c r="B97">
        <v>52743.9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0.190252</v>
      </c>
      <c r="J97">
        <v>1</v>
      </c>
      <c r="K97">
        <v>0</v>
      </c>
    </row>
    <row r="98" spans="1:25" x14ac:dyDescent="0.25">
      <c r="A98" t="s">
        <v>35</v>
      </c>
      <c r="B98">
        <v>52741.2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0.5</v>
      </c>
      <c r="J98">
        <v>1</v>
      </c>
      <c r="K98">
        <v>0</v>
      </c>
    </row>
    <row r="99" spans="1:25" x14ac:dyDescent="0.25">
      <c r="A99" t="s">
        <v>35</v>
      </c>
      <c r="B99">
        <v>52751.9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52746.5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0.4783</v>
      </c>
      <c r="J100">
        <v>1</v>
      </c>
      <c r="K100">
        <v>0</v>
      </c>
    </row>
    <row r="101" spans="1:25" x14ac:dyDescent="0.25">
      <c r="A101" t="s">
        <v>35</v>
      </c>
      <c r="B101">
        <v>52745.7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3.5447800000000002E-2</v>
      </c>
      <c r="J101">
        <v>1</v>
      </c>
      <c r="K101">
        <v>0</v>
      </c>
    </row>
    <row r="102" spans="1:25" x14ac:dyDescent="0.25">
      <c r="A102" t="s">
        <v>35</v>
      </c>
      <c r="B102">
        <v>52744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52749.4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0.5</v>
      </c>
      <c r="J103">
        <v>1</v>
      </c>
      <c r="K103">
        <v>0</v>
      </c>
    </row>
    <row r="104" spans="1:25" x14ac:dyDescent="0.25">
      <c r="A104" t="s">
        <v>35</v>
      </c>
      <c r="B104">
        <v>52755.4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0.126391</v>
      </c>
      <c r="J104">
        <v>1</v>
      </c>
      <c r="K104">
        <v>0</v>
      </c>
    </row>
    <row r="105" spans="1:25" x14ac:dyDescent="0.25">
      <c r="A105" t="s">
        <v>35</v>
      </c>
      <c r="B105">
        <v>52757.7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0.79727599999999998</v>
      </c>
      <c r="J105">
        <v>1</v>
      </c>
      <c r="K105">
        <v>0</v>
      </c>
    </row>
    <row r="106" spans="1:25" x14ac:dyDescent="0.25">
      <c r="A106" t="s">
        <v>35</v>
      </c>
      <c r="B106">
        <v>52750.8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0.180343</v>
      </c>
      <c r="J106">
        <v>1</v>
      </c>
      <c r="K106">
        <v>0</v>
      </c>
    </row>
    <row r="107" spans="1:25" x14ac:dyDescent="0.25">
      <c r="A107" t="s">
        <v>35</v>
      </c>
      <c r="B107">
        <v>52751.7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52754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52747.5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52757.599999999999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0.5</v>
      </c>
      <c r="J110">
        <v>1</v>
      </c>
      <c r="K110">
        <v>0</v>
      </c>
    </row>
    <row r="111" spans="1:25" x14ac:dyDescent="0.25">
      <c r="A111" t="s">
        <v>35</v>
      </c>
      <c r="B111">
        <v>52749.5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8.3516900000000005E-2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52754.9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0.5</v>
      </c>
      <c r="J112">
        <v>1</v>
      </c>
      <c r="K112">
        <v>0</v>
      </c>
      <c r="R112">
        <f>AVERAGE(B63:B112)</f>
        <v>52750.832000000002</v>
      </c>
      <c r="S112">
        <f>AVERAGE(C63:C112)</f>
        <v>0</v>
      </c>
      <c r="U112">
        <f>_xlfn.VAR.P(B63:B112)</f>
        <v>43.527375999998583</v>
      </c>
      <c r="V112">
        <f>_xlfn.VAR.P(C63:C112)</f>
        <v>0</v>
      </c>
      <c r="X112">
        <f>1.96*SQRT(U112)/50</f>
        <v>0.25862309845920151</v>
      </c>
      <c r="Y112">
        <f>1.96*SQRT(V112)/50</f>
        <v>0</v>
      </c>
    </row>
    <row r="113" spans="1:9" x14ac:dyDescent="0.25">
      <c r="A113" t="s">
        <v>35</v>
      </c>
      <c r="B113">
        <v>2637591.5271000001</v>
      </c>
      <c r="C113" t="s">
        <v>36</v>
      </c>
    </row>
    <row r="114" spans="1:9" x14ac:dyDescent="0.25">
      <c r="A114" t="s">
        <v>37</v>
      </c>
      <c r="B114">
        <v>52471.5</v>
      </c>
      <c r="C114">
        <v>52355.7</v>
      </c>
      <c r="D114">
        <v>52259.7</v>
      </c>
      <c r="E114">
        <v>6150.23</v>
      </c>
      <c r="F114">
        <v>3129.77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52488.1</v>
      </c>
      <c r="C115">
        <v>52371.3</v>
      </c>
      <c r="D115">
        <v>52272.800000000003</v>
      </c>
      <c r="E115">
        <v>6163.03</v>
      </c>
      <c r="F115">
        <v>3129.72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52463.199999999997</v>
      </c>
      <c r="C116">
        <v>52347.1</v>
      </c>
      <c r="D116">
        <v>52252.1</v>
      </c>
      <c r="E116">
        <v>6145.96</v>
      </c>
      <c r="F116">
        <v>3129.71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52455.1</v>
      </c>
      <c r="C117">
        <v>52337.9</v>
      </c>
      <c r="D117">
        <v>52246.9</v>
      </c>
      <c r="E117">
        <v>6140.48</v>
      </c>
      <c r="F117">
        <v>3129.74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52460.9</v>
      </c>
      <c r="C118">
        <v>52345</v>
      </c>
      <c r="D118">
        <v>52250.400000000001</v>
      </c>
      <c r="E118">
        <v>6147.46</v>
      </c>
      <c r="F118">
        <v>3129.58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52476</v>
      </c>
      <c r="C119">
        <v>52360.9</v>
      </c>
      <c r="D119">
        <v>52264.9</v>
      </c>
      <c r="E119">
        <v>6158.12</v>
      </c>
      <c r="F119">
        <v>3129.65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52476.6</v>
      </c>
      <c r="C120">
        <v>52358.6</v>
      </c>
      <c r="D120">
        <v>52264.4</v>
      </c>
      <c r="E120">
        <v>6158.63</v>
      </c>
      <c r="F120">
        <v>3129.57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52445.9</v>
      </c>
      <c r="C121">
        <v>52329.5</v>
      </c>
      <c r="D121">
        <v>52239</v>
      </c>
      <c r="E121">
        <v>6139.87</v>
      </c>
      <c r="F121">
        <v>3129.54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52454.7</v>
      </c>
      <c r="C122">
        <v>52339.1</v>
      </c>
      <c r="D122">
        <v>52247.4</v>
      </c>
      <c r="E122">
        <v>6140.78</v>
      </c>
      <c r="F122">
        <v>3129.75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52472.6</v>
      </c>
      <c r="C123">
        <v>52356.2</v>
      </c>
      <c r="D123">
        <v>52262.1</v>
      </c>
      <c r="E123">
        <v>6151.64</v>
      </c>
      <c r="F123">
        <v>3129.8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52474.1</v>
      </c>
      <c r="C124">
        <v>52357.8</v>
      </c>
      <c r="D124">
        <v>52264.5</v>
      </c>
      <c r="E124">
        <v>6158.6</v>
      </c>
      <c r="F124">
        <v>3129.63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52462.1</v>
      </c>
      <c r="C125">
        <v>52345.8</v>
      </c>
      <c r="D125">
        <v>52251.9</v>
      </c>
      <c r="E125">
        <v>6148.06</v>
      </c>
      <c r="F125">
        <v>3129.62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52450.2</v>
      </c>
      <c r="C126">
        <v>52334.5</v>
      </c>
      <c r="D126">
        <v>52242.7</v>
      </c>
      <c r="E126">
        <v>6139.35</v>
      </c>
      <c r="F126">
        <v>3129.63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52458</v>
      </c>
      <c r="C127">
        <v>52342.400000000001</v>
      </c>
      <c r="D127">
        <v>52247.8</v>
      </c>
      <c r="E127">
        <v>6145.32</v>
      </c>
      <c r="F127">
        <v>3129.55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52471.1</v>
      </c>
      <c r="C128">
        <v>52354.400000000001</v>
      </c>
      <c r="D128">
        <v>52257.599999999999</v>
      </c>
      <c r="E128">
        <v>6150.62</v>
      </c>
      <c r="F128">
        <v>3129.64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52484.800000000003</v>
      </c>
      <c r="C129">
        <v>52367.1</v>
      </c>
      <c r="D129">
        <v>52269.1</v>
      </c>
      <c r="E129">
        <v>6158.94</v>
      </c>
      <c r="F129">
        <v>3129.66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52453.4</v>
      </c>
      <c r="C130">
        <v>52336.9</v>
      </c>
      <c r="D130">
        <v>52244.5</v>
      </c>
      <c r="E130">
        <v>6135.19</v>
      </c>
      <c r="F130">
        <v>3129.83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52459.6</v>
      </c>
      <c r="C131">
        <v>52343.199999999997</v>
      </c>
      <c r="D131">
        <v>52252</v>
      </c>
      <c r="E131">
        <v>6142.68</v>
      </c>
      <c r="F131">
        <v>3129.78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52472.3</v>
      </c>
      <c r="C132">
        <v>52355.6</v>
      </c>
      <c r="D132">
        <v>52260.7</v>
      </c>
      <c r="E132">
        <v>6147.06</v>
      </c>
      <c r="F132">
        <v>3129.89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52489.8</v>
      </c>
      <c r="C133">
        <v>52373.2</v>
      </c>
      <c r="D133">
        <v>52274.8</v>
      </c>
      <c r="E133">
        <v>6160.1</v>
      </c>
      <c r="F133">
        <v>3129.8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52480.7</v>
      </c>
      <c r="C134">
        <v>52364.5</v>
      </c>
      <c r="D134">
        <v>52271.8</v>
      </c>
      <c r="E134">
        <v>6159.41</v>
      </c>
      <c r="F134">
        <v>3129.81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52456.6</v>
      </c>
      <c r="C135">
        <v>52340.4</v>
      </c>
      <c r="D135">
        <v>52248.7</v>
      </c>
      <c r="E135">
        <v>6139.94</v>
      </c>
      <c r="F135">
        <v>3129.82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52463.3</v>
      </c>
      <c r="C136">
        <v>52346.3</v>
      </c>
      <c r="D136">
        <v>52254.7</v>
      </c>
      <c r="E136">
        <v>6143.17</v>
      </c>
      <c r="F136">
        <v>3129.85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52482.6</v>
      </c>
      <c r="C137">
        <v>52365.9</v>
      </c>
      <c r="D137">
        <v>52268.6</v>
      </c>
      <c r="E137">
        <v>6153.28</v>
      </c>
      <c r="F137">
        <v>3129.91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52484.4</v>
      </c>
      <c r="C138">
        <v>52367.3</v>
      </c>
      <c r="D138">
        <v>52271.5</v>
      </c>
      <c r="E138">
        <v>6158.58</v>
      </c>
      <c r="F138">
        <v>3129.79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52444.6</v>
      </c>
      <c r="C139">
        <v>52328.5</v>
      </c>
      <c r="D139">
        <v>52235.8</v>
      </c>
      <c r="E139">
        <v>6135.49</v>
      </c>
      <c r="F139">
        <v>3129.57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52447.3</v>
      </c>
      <c r="C140">
        <v>52330.5</v>
      </c>
      <c r="D140">
        <v>52240.1</v>
      </c>
      <c r="E140">
        <v>6139.69</v>
      </c>
      <c r="F140">
        <v>3129.54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52466.2</v>
      </c>
      <c r="C141">
        <v>52350.400000000001</v>
      </c>
      <c r="D141">
        <v>52255.1</v>
      </c>
      <c r="E141">
        <v>6148.3</v>
      </c>
      <c r="F141">
        <v>3129.73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52477.599999999999</v>
      </c>
      <c r="C142">
        <v>52361.9</v>
      </c>
      <c r="D142">
        <v>52264.1</v>
      </c>
      <c r="E142">
        <v>6157.35</v>
      </c>
      <c r="F142">
        <v>3129.64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52470.9</v>
      </c>
      <c r="C143">
        <v>52355.1</v>
      </c>
      <c r="D143">
        <v>52260.6</v>
      </c>
      <c r="E143">
        <v>6156.54</v>
      </c>
      <c r="F143">
        <v>3129.51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52445.3</v>
      </c>
      <c r="C144">
        <v>52328.7</v>
      </c>
      <c r="D144">
        <v>52237.5</v>
      </c>
      <c r="E144">
        <v>6137.83</v>
      </c>
      <c r="F144">
        <v>3129.55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52450.5</v>
      </c>
      <c r="C145">
        <v>52334</v>
      </c>
      <c r="D145">
        <v>52242.400000000001</v>
      </c>
      <c r="E145">
        <v>6140.22</v>
      </c>
      <c r="F145">
        <v>3129.62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52468.9</v>
      </c>
      <c r="C146">
        <v>52351.4</v>
      </c>
      <c r="D146">
        <v>52255.5</v>
      </c>
      <c r="E146">
        <v>6149.67</v>
      </c>
      <c r="F146">
        <v>3129.68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52482.2</v>
      </c>
      <c r="C147">
        <v>52365.2</v>
      </c>
      <c r="D147">
        <v>52270</v>
      </c>
      <c r="E147">
        <v>6163.11</v>
      </c>
      <c r="F147">
        <v>3129.61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52456.2</v>
      </c>
      <c r="C148">
        <v>52339.4</v>
      </c>
      <c r="D148">
        <v>52246.7</v>
      </c>
      <c r="E148">
        <v>6142.8</v>
      </c>
      <c r="F148">
        <v>3129.66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52449.599999999999</v>
      </c>
      <c r="C149">
        <v>52333.3</v>
      </c>
      <c r="D149">
        <v>52242</v>
      </c>
      <c r="E149">
        <v>6138.4</v>
      </c>
      <c r="F149">
        <v>3129.65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52457.2</v>
      </c>
      <c r="C150">
        <v>52341</v>
      </c>
      <c r="D150">
        <v>52248.3</v>
      </c>
      <c r="E150">
        <v>6144.85</v>
      </c>
      <c r="F150">
        <v>3129.62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52473.7</v>
      </c>
      <c r="C151">
        <v>52356.2</v>
      </c>
      <c r="D151">
        <v>52260</v>
      </c>
      <c r="E151">
        <v>6150.8</v>
      </c>
      <c r="F151">
        <v>3129.76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52480</v>
      </c>
      <c r="C152">
        <v>52364</v>
      </c>
      <c r="D152">
        <v>52268.7</v>
      </c>
      <c r="E152">
        <v>6159.64</v>
      </c>
      <c r="F152">
        <v>3129.65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52456.9</v>
      </c>
      <c r="C153">
        <v>52339.1</v>
      </c>
      <c r="D153">
        <v>52245.4</v>
      </c>
      <c r="E153">
        <v>6139.49</v>
      </c>
      <c r="F153">
        <v>3129.74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52455.3</v>
      </c>
      <c r="C154">
        <v>52339.6</v>
      </c>
      <c r="D154">
        <v>52249.2</v>
      </c>
      <c r="E154">
        <v>6139.58</v>
      </c>
      <c r="F154">
        <v>3129.82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52472.2</v>
      </c>
      <c r="C155">
        <v>52352.4</v>
      </c>
      <c r="D155">
        <v>52256.9</v>
      </c>
      <c r="E155">
        <v>6147.31</v>
      </c>
      <c r="F155">
        <v>3129.81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52479.9</v>
      </c>
      <c r="C156">
        <v>52362.8</v>
      </c>
      <c r="D156">
        <v>52267.199999999997</v>
      </c>
      <c r="E156">
        <v>6156.08</v>
      </c>
      <c r="F156">
        <v>3129.7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52468.1</v>
      </c>
      <c r="C157">
        <v>52351.6</v>
      </c>
      <c r="D157">
        <v>52257.9</v>
      </c>
      <c r="E157">
        <v>6149.24</v>
      </c>
      <c r="F157">
        <v>3129.8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52457.9</v>
      </c>
      <c r="C158">
        <v>52341.5</v>
      </c>
      <c r="D158">
        <v>52248.9</v>
      </c>
      <c r="E158">
        <v>6139.51</v>
      </c>
      <c r="F158">
        <v>3129.81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52464.3</v>
      </c>
      <c r="C159">
        <v>52347.8</v>
      </c>
      <c r="D159">
        <v>52253.9</v>
      </c>
      <c r="E159">
        <v>6146.91</v>
      </c>
      <c r="F159">
        <v>3129.7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52469.2</v>
      </c>
      <c r="C160">
        <v>52353.9</v>
      </c>
      <c r="D160">
        <v>52258.2</v>
      </c>
      <c r="E160">
        <v>6151.33</v>
      </c>
      <c r="F160">
        <v>3129.64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52492.6</v>
      </c>
      <c r="C161">
        <v>52375.199999999997</v>
      </c>
      <c r="D161">
        <v>52277.4</v>
      </c>
      <c r="E161">
        <v>6166.69</v>
      </c>
      <c r="F161">
        <v>3129.72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52464.2</v>
      </c>
      <c r="C162">
        <v>52347.3</v>
      </c>
      <c r="D162">
        <v>52254.3</v>
      </c>
      <c r="E162">
        <v>6145.46</v>
      </c>
      <c r="F162">
        <v>3129.75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52458.6</v>
      </c>
      <c r="C163">
        <v>52335.6</v>
      </c>
      <c r="D163">
        <v>52244.2</v>
      </c>
      <c r="E163">
        <v>6140.99</v>
      </c>
      <c r="F163">
        <v>3129.62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52462.400000000001</v>
      </c>
      <c r="C164">
        <v>52345.5</v>
      </c>
      <c r="D164">
        <v>52251.8</v>
      </c>
      <c r="E164">
        <v>6143.23</v>
      </c>
      <c r="F164">
        <v>3129.78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52477.5</v>
      </c>
      <c r="C165">
        <v>52361.1</v>
      </c>
      <c r="D165">
        <v>52263.9</v>
      </c>
      <c r="E165">
        <v>6152.04</v>
      </c>
      <c r="F165">
        <v>3129.72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52475.199999999997</v>
      </c>
      <c r="C166">
        <v>52356.7</v>
      </c>
      <c r="D166">
        <v>52262.400000000001</v>
      </c>
      <c r="E166">
        <v>6151.27</v>
      </c>
      <c r="F166">
        <v>3129.83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52450.5</v>
      </c>
      <c r="C167">
        <v>52335.1</v>
      </c>
      <c r="D167">
        <v>52242.5</v>
      </c>
      <c r="E167">
        <v>6139.33</v>
      </c>
      <c r="F167">
        <v>3129.59</v>
      </c>
      <c r="G167">
        <v>1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52459</v>
      </c>
      <c r="C168">
        <v>52342.5</v>
      </c>
      <c r="D168">
        <v>52250.3</v>
      </c>
      <c r="E168">
        <v>6143.76</v>
      </c>
      <c r="F168">
        <v>3129.71</v>
      </c>
      <c r="G168">
        <v>1</v>
      </c>
      <c r="H168">
        <v>1</v>
      </c>
      <c r="I168">
        <v>0</v>
      </c>
      <c r="R168">
        <f>AVERAGE(B119:B168)</f>
        <v>52466.056000000004</v>
      </c>
      <c r="S168">
        <f>AVERAGE(C119:C168)</f>
        <v>52349.338000000011</v>
      </c>
      <c r="U168">
        <f>_xlfn.VAR.P(B119:B168)</f>
        <v>153.86846399999607</v>
      </c>
      <c r="V168">
        <f>_xlfn.VAR.P(C119:C168)</f>
        <v>151.19315599999598</v>
      </c>
      <c r="X168">
        <f>1.96*SQRT(U168)/50</f>
        <v>0.48625141287296431</v>
      </c>
      <c r="Y168">
        <f>1.96*SQRT(V168)/50</f>
        <v>0.48200565477578566</v>
      </c>
    </row>
    <row r="169" spans="1:25" x14ac:dyDescent="0.25">
      <c r="A169" t="s">
        <v>37</v>
      </c>
      <c r="B169">
        <v>2623366.7793000001</v>
      </c>
      <c r="C169" t="s">
        <v>36</v>
      </c>
    </row>
    <row r="170" spans="1:25" x14ac:dyDescent="0.25">
      <c r="A170" t="s">
        <v>87</v>
      </c>
      <c r="B170">
        <v>54393.599999999999</v>
      </c>
      <c r="C170">
        <v>54270.2</v>
      </c>
      <c r="D170">
        <v>54165.5</v>
      </c>
      <c r="E170">
        <v>12304.9</v>
      </c>
      <c r="F170">
        <v>3156.51</v>
      </c>
      <c r="G170">
        <v>1.2300499999999999E-3</v>
      </c>
      <c r="H170">
        <v>0.99912900000000004</v>
      </c>
      <c r="I170">
        <v>0</v>
      </c>
    </row>
    <row r="171" spans="1:25" x14ac:dyDescent="0.25">
      <c r="A171" t="s">
        <v>87</v>
      </c>
      <c r="B171">
        <v>54390.1</v>
      </c>
      <c r="C171">
        <v>54268.5</v>
      </c>
      <c r="D171">
        <v>54159.4</v>
      </c>
      <c r="E171">
        <v>12299.9</v>
      </c>
      <c r="F171">
        <v>3156.16</v>
      </c>
      <c r="G171">
        <v>1.2301199999999999E-3</v>
      </c>
      <c r="H171">
        <v>0.99995599999999996</v>
      </c>
      <c r="I171">
        <v>0</v>
      </c>
    </row>
    <row r="172" spans="1:25" x14ac:dyDescent="0.25">
      <c r="A172" t="s">
        <v>87</v>
      </c>
      <c r="B172">
        <v>54386.9</v>
      </c>
      <c r="C172">
        <v>54265.1</v>
      </c>
      <c r="D172">
        <v>54163</v>
      </c>
      <c r="E172">
        <v>12299.9</v>
      </c>
      <c r="F172">
        <v>3156.28</v>
      </c>
      <c r="G172">
        <v>1.2300499999999999E-3</v>
      </c>
      <c r="H172">
        <v>0.99890800000000002</v>
      </c>
      <c r="I172">
        <v>0</v>
      </c>
    </row>
    <row r="173" spans="1:25" x14ac:dyDescent="0.25">
      <c r="A173" t="s">
        <v>87</v>
      </c>
      <c r="B173">
        <v>54378.2</v>
      </c>
      <c r="C173">
        <v>54257</v>
      </c>
      <c r="D173">
        <v>54156.4</v>
      </c>
      <c r="E173">
        <v>12298.9</v>
      </c>
      <c r="F173">
        <v>3156.21</v>
      </c>
      <c r="G173">
        <v>1.2300499999999999E-3</v>
      </c>
      <c r="H173">
        <v>0.99988500000000002</v>
      </c>
      <c r="I173">
        <v>0</v>
      </c>
    </row>
    <row r="174" spans="1:25" x14ac:dyDescent="0.25">
      <c r="A174" t="s">
        <v>87</v>
      </c>
      <c r="B174">
        <v>54382.3</v>
      </c>
      <c r="C174">
        <v>54260.4</v>
      </c>
      <c r="D174">
        <v>54156.5</v>
      </c>
      <c r="E174">
        <v>12298.9</v>
      </c>
      <c r="F174">
        <v>3156.05</v>
      </c>
      <c r="G174">
        <v>1.2300499999999999E-3</v>
      </c>
      <c r="H174">
        <v>0.99992199999999998</v>
      </c>
      <c r="I174">
        <v>0</v>
      </c>
    </row>
    <row r="175" spans="1:25" x14ac:dyDescent="0.25">
      <c r="A175" t="s">
        <v>87</v>
      </c>
      <c r="B175">
        <v>54388.5</v>
      </c>
      <c r="C175">
        <v>54265.599999999999</v>
      </c>
      <c r="D175">
        <v>54158.8</v>
      </c>
      <c r="E175">
        <v>12299.9</v>
      </c>
      <c r="F175">
        <v>3155.99</v>
      </c>
      <c r="G175">
        <v>1.2300499999999999E-3</v>
      </c>
      <c r="H175">
        <v>0.99950099999999997</v>
      </c>
      <c r="I175">
        <v>0</v>
      </c>
    </row>
    <row r="176" spans="1:25" x14ac:dyDescent="0.25">
      <c r="A176" t="s">
        <v>87</v>
      </c>
      <c r="B176">
        <v>54388.800000000003</v>
      </c>
      <c r="C176">
        <v>54266.2</v>
      </c>
      <c r="D176">
        <v>54160.3</v>
      </c>
      <c r="E176">
        <v>12299.8</v>
      </c>
      <c r="F176">
        <v>3156.03</v>
      </c>
      <c r="G176">
        <v>1.2300499999999999E-3</v>
      </c>
      <c r="H176">
        <v>0.99976100000000001</v>
      </c>
      <c r="I176">
        <v>0</v>
      </c>
    </row>
    <row r="177" spans="1:9" x14ac:dyDescent="0.25">
      <c r="A177" t="s">
        <v>87</v>
      </c>
      <c r="B177">
        <v>54378.2</v>
      </c>
      <c r="C177">
        <v>54255.7</v>
      </c>
      <c r="D177">
        <v>54156.1</v>
      </c>
      <c r="E177">
        <v>12298.8</v>
      </c>
      <c r="F177">
        <v>3155.99</v>
      </c>
      <c r="G177">
        <v>1.23007E-3</v>
      </c>
      <c r="H177">
        <v>0.99989600000000001</v>
      </c>
      <c r="I177">
        <v>0</v>
      </c>
    </row>
    <row r="178" spans="1:9" x14ac:dyDescent="0.25">
      <c r="A178" t="s">
        <v>87</v>
      </c>
      <c r="B178">
        <v>54382</v>
      </c>
      <c r="C178">
        <v>54260.2</v>
      </c>
      <c r="D178">
        <v>54158.2</v>
      </c>
      <c r="E178">
        <v>12299</v>
      </c>
      <c r="F178">
        <v>3156.03</v>
      </c>
      <c r="G178">
        <v>1.2300499999999999E-3</v>
      </c>
      <c r="H178">
        <v>0.99971500000000002</v>
      </c>
      <c r="I178">
        <v>0</v>
      </c>
    </row>
    <row r="179" spans="1:9" x14ac:dyDescent="0.25">
      <c r="A179" t="s">
        <v>87</v>
      </c>
      <c r="B179">
        <v>54388</v>
      </c>
      <c r="C179">
        <v>54265.8</v>
      </c>
      <c r="D179">
        <v>54158.1</v>
      </c>
      <c r="E179">
        <v>12298.9</v>
      </c>
      <c r="F179">
        <v>3156.17</v>
      </c>
      <c r="G179">
        <v>1.2300499999999999E-3</v>
      </c>
      <c r="H179">
        <v>0.99974499999999999</v>
      </c>
      <c r="I179">
        <v>0</v>
      </c>
    </row>
    <row r="180" spans="1:9" x14ac:dyDescent="0.25">
      <c r="A180" t="s">
        <v>87</v>
      </c>
      <c r="B180">
        <v>54384.6</v>
      </c>
      <c r="C180">
        <v>54262.6</v>
      </c>
      <c r="D180">
        <v>54156.9</v>
      </c>
      <c r="E180">
        <v>12299.8</v>
      </c>
      <c r="F180">
        <v>3156.15</v>
      </c>
      <c r="G180">
        <v>1.2301199999999999E-3</v>
      </c>
      <c r="H180">
        <v>0.99818899999999999</v>
      </c>
      <c r="I180">
        <v>0</v>
      </c>
    </row>
    <row r="181" spans="1:9" x14ac:dyDescent="0.25">
      <c r="A181" t="s">
        <v>87</v>
      </c>
      <c r="B181">
        <v>54382.2</v>
      </c>
      <c r="C181">
        <v>54260.2</v>
      </c>
      <c r="D181">
        <v>54158.9</v>
      </c>
      <c r="E181">
        <v>12299.3</v>
      </c>
      <c r="F181">
        <v>3156.07</v>
      </c>
      <c r="G181">
        <v>1.2300600000000001E-3</v>
      </c>
      <c r="H181">
        <v>0.99932100000000001</v>
      </c>
      <c r="I181">
        <v>0</v>
      </c>
    </row>
    <row r="182" spans="1:9" x14ac:dyDescent="0.25">
      <c r="A182" t="s">
        <v>87</v>
      </c>
      <c r="B182">
        <v>54378.9</v>
      </c>
      <c r="C182">
        <v>54256.3</v>
      </c>
      <c r="D182">
        <v>54156.7</v>
      </c>
      <c r="E182">
        <v>12300.1</v>
      </c>
      <c r="F182">
        <v>3156.19</v>
      </c>
      <c r="G182">
        <v>1.2300499999999999E-3</v>
      </c>
      <c r="H182">
        <v>0.99973199999999995</v>
      </c>
      <c r="I182">
        <v>0</v>
      </c>
    </row>
    <row r="183" spans="1:9" x14ac:dyDescent="0.25">
      <c r="A183" t="s">
        <v>87</v>
      </c>
      <c r="B183">
        <v>54388.6</v>
      </c>
      <c r="C183">
        <v>54266.400000000001</v>
      </c>
      <c r="D183">
        <v>54161.1</v>
      </c>
      <c r="E183">
        <v>12300.7</v>
      </c>
      <c r="F183">
        <v>3156.47</v>
      </c>
      <c r="G183">
        <v>1.2300600000000001E-3</v>
      </c>
      <c r="H183">
        <v>0.99990199999999996</v>
      </c>
      <c r="I183">
        <v>0</v>
      </c>
    </row>
    <row r="184" spans="1:9" x14ac:dyDescent="0.25">
      <c r="A184" t="s">
        <v>87</v>
      </c>
      <c r="B184">
        <v>54396.9</v>
      </c>
      <c r="C184">
        <v>54274.7</v>
      </c>
      <c r="D184">
        <v>54167</v>
      </c>
      <c r="E184">
        <v>12301.2</v>
      </c>
      <c r="F184">
        <v>3156.35</v>
      </c>
      <c r="G184">
        <v>1.2300499999999999E-3</v>
      </c>
      <c r="H184">
        <v>0.99904199999999999</v>
      </c>
      <c r="I184">
        <v>0</v>
      </c>
    </row>
    <row r="185" spans="1:9" x14ac:dyDescent="0.25">
      <c r="A185" t="s">
        <v>87</v>
      </c>
      <c r="B185">
        <v>54389.5</v>
      </c>
      <c r="C185">
        <v>54266.5</v>
      </c>
      <c r="D185">
        <v>54162.6</v>
      </c>
      <c r="E185">
        <v>12300.6</v>
      </c>
      <c r="F185">
        <v>3156.39</v>
      </c>
      <c r="G185">
        <v>1.2300499999999999E-3</v>
      </c>
      <c r="H185">
        <v>0.99974600000000002</v>
      </c>
      <c r="I185">
        <v>0</v>
      </c>
    </row>
    <row r="186" spans="1:9" x14ac:dyDescent="0.25">
      <c r="A186" t="s">
        <v>87</v>
      </c>
      <c r="B186">
        <v>54386.6</v>
      </c>
      <c r="C186">
        <v>54265.5</v>
      </c>
      <c r="D186">
        <v>54165.2</v>
      </c>
      <c r="E186">
        <v>12300.7</v>
      </c>
      <c r="F186">
        <v>3156.35</v>
      </c>
      <c r="G186">
        <v>1.2300600000000001E-3</v>
      </c>
      <c r="H186">
        <v>0.99773100000000003</v>
      </c>
      <c r="I186">
        <v>0</v>
      </c>
    </row>
    <row r="187" spans="1:9" x14ac:dyDescent="0.25">
      <c r="A187" t="s">
        <v>87</v>
      </c>
      <c r="B187">
        <v>54388.3</v>
      </c>
      <c r="C187">
        <v>54265.7</v>
      </c>
      <c r="D187">
        <v>54162</v>
      </c>
      <c r="E187">
        <v>12300.1</v>
      </c>
      <c r="F187">
        <v>3156.09</v>
      </c>
      <c r="G187">
        <v>1.2300600000000001E-3</v>
      </c>
      <c r="H187">
        <v>0.999525</v>
      </c>
      <c r="I187">
        <v>0</v>
      </c>
    </row>
    <row r="188" spans="1:9" x14ac:dyDescent="0.25">
      <c r="A188" t="s">
        <v>87</v>
      </c>
      <c r="B188">
        <v>54396.3</v>
      </c>
      <c r="C188">
        <v>54274.2</v>
      </c>
      <c r="D188">
        <v>54168.3</v>
      </c>
      <c r="E188">
        <v>12300.9</v>
      </c>
      <c r="F188">
        <v>3156.29</v>
      </c>
      <c r="G188">
        <v>1.2300499999999999E-3</v>
      </c>
      <c r="H188">
        <v>0.99966699999999997</v>
      </c>
      <c r="I188">
        <v>0</v>
      </c>
    </row>
    <row r="189" spans="1:9" x14ac:dyDescent="0.25">
      <c r="A189" t="s">
        <v>87</v>
      </c>
      <c r="B189">
        <v>54387.8</v>
      </c>
      <c r="C189">
        <v>54265.3</v>
      </c>
      <c r="D189">
        <v>54158.6</v>
      </c>
      <c r="E189">
        <v>12299.8</v>
      </c>
      <c r="F189">
        <v>3156</v>
      </c>
      <c r="G189">
        <v>1.2300499999999999E-3</v>
      </c>
      <c r="H189">
        <v>0.99987300000000001</v>
      </c>
      <c r="I189">
        <v>0</v>
      </c>
    </row>
    <row r="190" spans="1:9" x14ac:dyDescent="0.25">
      <c r="A190" t="s">
        <v>87</v>
      </c>
      <c r="B190">
        <v>54380.6</v>
      </c>
      <c r="C190">
        <v>54259.1</v>
      </c>
      <c r="D190">
        <v>54157.8</v>
      </c>
      <c r="E190">
        <v>12299.6</v>
      </c>
      <c r="F190">
        <v>3156</v>
      </c>
      <c r="G190">
        <v>1.2300499999999999E-3</v>
      </c>
      <c r="H190">
        <v>0.99978</v>
      </c>
      <c r="I190">
        <v>0</v>
      </c>
    </row>
    <row r="191" spans="1:9" x14ac:dyDescent="0.25">
      <c r="A191" t="s">
        <v>87</v>
      </c>
      <c r="B191">
        <v>54385</v>
      </c>
      <c r="C191">
        <v>54263.3</v>
      </c>
      <c r="D191">
        <v>54162.1</v>
      </c>
      <c r="E191">
        <v>12300.4</v>
      </c>
      <c r="F191">
        <v>3156.21</v>
      </c>
      <c r="G191">
        <v>1.2300499999999999E-3</v>
      </c>
      <c r="H191">
        <v>0.99891700000000005</v>
      </c>
      <c r="I191">
        <v>0</v>
      </c>
    </row>
    <row r="192" spans="1:9" x14ac:dyDescent="0.25">
      <c r="A192" t="s">
        <v>87</v>
      </c>
      <c r="B192">
        <v>54389.1</v>
      </c>
      <c r="C192">
        <v>54266.9</v>
      </c>
      <c r="D192">
        <v>54160.1</v>
      </c>
      <c r="E192">
        <v>12300.2</v>
      </c>
      <c r="F192">
        <v>3156.3</v>
      </c>
      <c r="G192">
        <v>1.23015E-3</v>
      </c>
      <c r="H192">
        <v>0.99932100000000001</v>
      </c>
      <c r="I192">
        <v>0</v>
      </c>
    </row>
    <row r="193" spans="1:9" x14ac:dyDescent="0.25">
      <c r="A193" t="s">
        <v>87</v>
      </c>
      <c r="B193">
        <v>54390.5</v>
      </c>
      <c r="C193">
        <v>54267.4</v>
      </c>
      <c r="D193">
        <v>54158.7</v>
      </c>
      <c r="E193">
        <v>12300.1</v>
      </c>
      <c r="F193">
        <v>3156.08</v>
      </c>
      <c r="G193">
        <v>1.2300900000000001E-3</v>
      </c>
      <c r="H193">
        <v>0.99986600000000003</v>
      </c>
      <c r="I193">
        <v>0</v>
      </c>
    </row>
    <row r="194" spans="1:9" x14ac:dyDescent="0.25">
      <c r="A194" t="s">
        <v>87</v>
      </c>
      <c r="B194">
        <v>54385.3</v>
      </c>
      <c r="C194">
        <v>54263</v>
      </c>
      <c r="D194">
        <v>54160.5</v>
      </c>
      <c r="E194">
        <v>12300.2</v>
      </c>
      <c r="F194">
        <v>3156.35</v>
      </c>
      <c r="G194">
        <v>1.2300600000000001E-3</v>
      </c>
      <c r="H194">
        <v>0.99980800000000003</v>
      </c>
      <c r="I194">
        <v>0</v>
      </c>
    </row>
    <row r="195" spans="1:9" x14ac:dyDescent="0.25">
      <c r="A195" t="s">
        <v>87</v>
      </c>
      <c r="B195">
        <v>54391.7</v>
      </c>
      <c r="C195">
        <v>54268.5</v>
      </c>
      <c r="D195">
        <v>54161.5</v>
      </c>
      <c r="E195">
        <v>12300.7</v>
      </c>
      <c r="F195">
        <v>3156.39</v>
      </c>
      <c r="G195">
        <v>1.2300499999999999E-3</v>
      </c>
      <c r="H195">
        <v>0.999946</v>
      </c>
      <c r="I195">
        <v>0</v>
      </c>
    </row>
    <row r="196" spans="1:9" x14ac:dyDescent="0.25">
      <c r="A196" t="s">
        <v>87</v>
      </c>
      <c r="B196">
        <v>54387.199999999997</v>
      </c>
      <c r="C196">
        <v>54264.4</v>
      </c>
      <c r="D196">
        <v>54161.8</v>
      </c>
      <c r="E196">
        <v>12299.4</v>
      </c>
      <c r="F196">
        <v>3156.29</v>
      </c>
      <c r="G196">
        <v>1.2300499999999999E-3</v>
      </c>
      <c r="H196">
        <v>0.99968999999999997</v>
      </c>
      <c r="I196">
        <v>0</v>
      </c>
    </row>
    <row r="197" spans="1:9" x14ac:dyDescent="0.25">
      <c r="A197" t="s">
        <v>87</v>
      </c>
      <c r="B197">
        <v>54395.9</v>
      </c>
      <c r="C197">
        <v>54272.800000000003</v>
      </c>
      <c r="D197">
        <v>54166.400000000001</v>
      </c>
      <c r="E197">
        <v>12300.7</v>
      </c>
      <c r="F197">
        <v>3156.23</v>
      </c>
      <c r="G197">
        <v>1.2300900000000001E-3</v>
      </c>
      <c r="H197">
        <v>0.99999499999999997</v>
      </c>
      <c r="I197">
        <v>0</v>
      </c>
    </row>
    <row r="198" spans="1:9" x14ac:dyDescent="0.25">
      <c r="A198" t="s">
        <v>87</v>
      </c>
      <c r="B198">
        <v>54390.6</v>
      </c>
      <c r="C198">
        <v>54269.4</v>
      </c>
      <c r="D198">
        <v>54163.7</v>
      </c>
      <c r="E198">
        <v>12300</v>
      </c>
      <c r="F198">
        <v>3156.31</v>
      </c>
      <c r="G198">
        <v>1.2300499999999999E-3</v>
      </c>
      <c r="H198">
        <v>0.999664</v>
      </c>
      <c r="I198">
        <v>0</v>
      </c>
    </row>
    <row r="199" spans="1:9" x14ac:dyDescent="0.25">
      <c r="A199" t="s">
        <v>87</v>
      </c>
      <c r="B199">
        <v>54379.4</v>
      </c>
      <c r="C199">
        <v>54257.4</v>
      </c>
      <c r="D199">
        <v>54156.2</v>
      </c>
      <c r="E199">
        <v>12299.6</v>
      </c>
      <c r="F199">
        <v>3156.1</v>
      </c>
      <c r="G199">
        <v>1.2300600000000001E-3</v>
      </c>
      <c r="H199">
        <v>0.99956100000000003</v>
      </c>
      <c r="I199">
        <v>0</v>
      </c>
    </row>
    <row r="200" spans="1:9" x14ac:dyDescent="0.25">
      <c r="A200" t="s">
        <v>87</v>
      </c>
      <c r="B200">
        <v>54381.8</v>
      </c>
      <c r="C200">
        <v>54259.5</v>
      </c>
      <c r="D200">
        <v>54158.7</v>
      </c>
      <c r="E200">
        <v>12299.9</v>
      </c>
      <c r="F200">
        <v>3156.13</v>
      </c>
      <c r="G200">
        <v>1.2300600000000001E-3</v>
      </c>
      <c r="H200">
        <v>0.99973299999999998</v>
      </c>
      <c r="I200">
        <v>0</v>
      </c>
    </row>
    <row r="201" spans="1:9" x14ac:dyDescent="0.25">
      <c r="A201" t="s">
        <v>87</v>
      </c>
      <c r="B201">
        <v>54383.6</v>
      </c>
      <c r="C201">
        <v>54260.2</v>
      </c>
      <c r="D201">
        <v>54154.6</v>
      </c>
      <c r="E201">
        <v>12298.8</v>
      </c>
      <c r="F201">
        <v>3155.93</v>
      </c>
      <c r="G201">
        <v>1.2300600000000001E-3</v>
      </c>
      <c r="H201">
        <v>0.99921899999999997</v>
      </c>
      <c r="I201">
        <v>0</v>
      </c>
    </row>
    <row r="202" spans="1:9" x14ac:dyDescent="0.25">
      <c r="A202" t="s">
        <v>87</v>
      </c>
      <c r="B202">
        <v>54396.800000000003</v>
      </c>
      <c r="C202">
        <v>54273.3</v>
      </c>
      <c r="D202">
        <v>54164.6</v>
      </c>
      <c r="E202">
        <v>12299.7</v>
      </c>
      <c r="F202">
        <v>3156.19</v>
      </c>
      <c r="G202">
        <v>1.2300600000000001E-3</v>
      </c>
      <c r="H202">
        <v>0.99923799999999996</v>
      </c>
      <c r="I202">
        <v>0</v>
      </c>
    </row>
    <row r="203" spans="1:9" x14ac:dyDescent="0.25">
      <c r="A203" t="s">
        <v>87</v>
      </c>
      <c r="B203">
        <v>54377.3</v>
      </c>
      <c r="C203">
        <v>54255.9</v>
      </c>
      <c r="D203">
        <v>54154.9</v>
      </c>
      <c r="E203">
        <v>12299.6</v>
      </c>
      <c r="F203">
        <v>3156.14</v>
      </c>
      <c r="G203">
        <v>1.2300499999999999E-3</v>
      </c>
      <c r="H203">
        <v>0.99947799999999998</v>
      </c>
      <c r="I203">
        <v>0</v>
      </c>
    </row>
    <row r="204" spans="1:9" x14ac:dyDescent="0.25">
      <c r="A204" t="s">
        <v>87</v>
      </c>
      <c r="B204">
        <v>54381.5</v>
      </c>
      <c r="C204">
        <v>54258.400000000001</v>
      </c>
      <c r="D204">
        <v>54154.400000000001</v>
      </c>
      <c r="E204">
        <v>12299.4</v>
      </c>
      <c r="F204">
        <v>3156.07</v>
      </c>
      <c r="G204">
        <v>1.2300499999999999E-3</v>
      </c>
      <c r="H204">
        <v>0.99997100000000005</v>
      </c>
      <c r="I204">
        <v>0</v>
      </c>
    </row>
    <row r="205" spans="1:9" x14ac:dyDescent="0.25">
      <c r="A205" t="s">
        <v>87</v>
      </c>
      <c r="B205">
        <v>54384</v>
      </c>
      <c r="C205">
        <v>54262</v>
      </c>
      <c r="D205">
        <v>54160.3</v>
      </c>
      <c r="E205">
        <v>12300.2</v>
      </c>
      <c r="F205">
        <v>3156.08</v>
      </c>
      <c r="G205">
        <v>1.2300499999999999E-3</v>
      </c>
      <c r="H205">
        <v>0.99973000000000001</v>
      </c>
      <c r="I205">
        <v>0</v>
      </c>
    </row>
    <row r="206" spans="1:9" x14ac:dyDescent="0.25">
      <c r="A206" t="s">
        <v>87</v>
      </c>
      <c r="B206">
        <v>54393.3</v>
      </c>
      <c r="C206">
        <v>54272.2</v>
      </c>
      <c r="D206">
        <v>54162.2</v>
      </c>
      <c r="E206">
        <v>12300.2</v>
      </c>
      <c r="F206">
        <v>3156.21</v>
      </c>
      <c r="G206">
        <v>1.2300499999999999E-3</v>
      </c>
      <c r="H206">
        <v>0.99883599999999995</v>
      </c>
      <c r="I206">
        <v>0</v>
      </c>
    </row>
    <row r="207" spans="1:9" x14ac:dyDescent="0.25">
      <c r="A207" t="s">
        <v>87</v>
      </c>
      <c r="B207">
        <v>54386.9</v>
      </c>
      <c r="C207">
        <v>54264.9</v>
      </c>
      <c r="D207">
        <v>54157.9</v>
      </c>
      <c r="E207">
        <v>12299.2</v>
      </c>
      <c r="F207">
        <v>3156.25</v>
      </c>
      <c r="G207">
        <v>1.2300600000000001E-3</v>
      </c>
      <c r="H207">
        <v>0.99983</v>
      </c>
      <c r="I207">
        <v>0</v>
      </c>
    </row>
    <row r="208" spans="1:9" x14ac:dyDescent="0.25">
      <c r="A208" t="s">
        <v>87</v>
      </c>
      <c r="B208">
        <v>54381.8</v>
      </c>
      <c r="C208">
        <v>54259.7</v>
      </c>
      <c r="D208">
        <v>54158.2</v>
      </c>
      <c r="E208">
        <v>12300.7</v>
      </c>
      <c r="F208">
        <v>3156.28</v>
      </c>
      <c r="G208">
        <v>1.2300600000000001E-3</v>
      </c>
      <c r="H208">
        <v>0.99940799999999996</v>
      </c>
      <c r="I208">
        <v>0</v>
      </c>
    </row>
    <row r="209" spans="1:25" x14ac:dyDescent="0.25">
      <c r="A209" t="s">
        <v>87</v>
      </c>
      <c r="B209">
        <v>54384.7</v>
      </c>
      <c r="C209">
        <v>54261.4</v>
      </c>
      <c r="D209">
        <v>54155.4</v>
      </c>
      <c r="E209">
        <v>12299.5</v>
      </c>
      <c r="F209">
        <v>3156.15</v>
      </c>
      <c r="G209">
        <v>1.2300499999999999E-3</v>
      </c>
      <c r="H209">
        <v>0.99988500000000002</v>
      </c>
      <c r="I209">
        <v>0</v>
      </c>
    </row>
    <row r="210" spans="1:25" x14ac:dyDescent="0.25">
      <c r="A210" t="s">
        <v>87</v>
      </c>
      <c r="B210">
        <v>54388</v>
      </c>
      <c r="C210">
        <v>54264.800000000003</v>
      </c>
      <c r="D210">
        <v>54158.6</v>
      </c>
      <c r="E210">
        <v>12299.1</v>
      </c>
      <c r="F210">
        <v>3156.11</v>
      </c>
      <c r="G210">
        <v>1.2300600000000001E-3</v>
      </c>
      <c r="H210">
        <v>0.99995500000000004</v>
      </c>
      <c r="I210">
        <v>0</v>
      </c>
    </row>
    <row r="211" spans="1:25" x14ac:dyDescent="0.25">
      <c r="A211" t="s">
        <v>87</v>
      </c>
      <c r="B211">
        <v>54386.3</v>
      </c>
      <c r="C211">
        <v>54264.4</v>
      </c>
      <c r="D211">
        <v>54158.1</v>
      </c>
      <c r="E211">
        <v>12299.6</v>
      </c>
      <c r="F211">
        <v>3156.2</v>
      </c>
      <c r="G211">
        <v>1.23007E-3</v>
      </c>
      <c r="H211">
        <v>0.99874300000000005</v>
      </c>
      <c r="I211">
        <v>0</v>
      </c>
    </row>
    <row r="212" spans="1:25" x14ac:dyDescent="0.25">
      <c r="A212" t="s">
        <v>87</v>
      </c>
      <c r="B212">
        <v>54378.1</v>
      </c>
      <c r="C212">
        <v>54255.6</v>
      </c>
      <c r="D212">
        <v>54155</v>
      </c>
      <c r="E212">
        <v>12299.1</v>
      </c>
      <c r="F212">
        <v>3156.2</v>
      </c>
      <c r="G212">
        <v>1.2300499999999999E-3</v>
      </c>
      <c r="H212">
        <v>0.99986600000000003</v>
      </c>
      <c r="I212">
        <v>0</v>
      </c>
    </row>
    <row r="213" spans="1:25" x14ac:dyDescent="0.25">
      <c r="A213" t="s">
        <v>87</v>
      </c>
      <c r="B213">
        <v>54374.7</v>
      </c>
      <c r="C213">
        <v>54252</v>
      </c>
      <c r="D213">
        <v>54153.1</v>
      </c>
      <c r="E213">
        <v>12299.3</v>
      </c>
      <c r="F213">
        <v>3156.4</v>
      </c>
      <c r="G213">
        <v>1.2300499999999999E-3</v>
      </c>
      <c r="H213">
        <v>0.99965499999999996</v>
      </c>
      <c r="I213">
        <v>0</v>
      </c>
    </row>
    <row r="214" spans="1:25" x14ac:dyDescent="0.25">
      <c r="A214" t="s">
        <v>87</v>
      </c>
      <c r="B214">
        <v>54382.1</v>
      </c>
      <c r="C214">
        <v>54261.1</v>
      </c>
      <c r="D214">
        <v>54158.400000000001</v>
      </c>
      <c r="E214">
        <v>12299.8</v>
      </c>
      <c r="F214">
        <v>3156.14</v>
      </c>
      <c r="G214">
        <v>1.2300499999999999E-3</v>
      </c>
      <c r="H214">
        <v>0.99950700000000003</v>
      </c>
      <c r="I214">
        <v>0</v>
      </c>
    </row>
    <row r="215" spans="1:25" x14ac:dyDescent="0.25">
      <c r="A215" t="s">
        <v>87</v>
      </c>
      <c r="B215">
        <v>54392.1</v>
      </c>
      <c r="C215">
        <v>54270.6</v>
      </c>
      <c r="D215">
        <v>54159.9</v>
      </c>
      <c r="E215">
        <v>12300.1</v>
      </c>
      <c r="F215">
        <v>3156.32</v>
      </c>
      <c r="G215">
        <v>1.2300600000000001E-3</v>
      </c>
      <c r="H215">
        <v>0.99908399999999997</v>
      </c>
      <c r="I215">
        <v>0</v>
      </c>
    </row>
    <row r="216" spans="1:25" x14ac:dyDescent="0.25">
      <c r="A216" t="s">
        <v>87</v>
      </c>
      <c r="B216">
        <v>54386.8</v>
      </c>
      <c r="C216">
        <v>54264.5</v>
      </c>
      <c r="D216">
        <v>54161</v>
      </c>
      <c r="E216">
        <v>12304.2</v>
      </c>
      <c r="F216">
        <v>3156.32</v>
      </c>
      <c r="G216">
        <v>1.2300600000000001E-3</v>
      </c>
      <c r="H216">
        <v>0.99971900000000002</v>
      </c>
      <c r="I216">
        <v>0</v>
      </c>
    </row>
    <row r="217" spans="1:25" x14ac:dyDescent="0.25">
      <c r="A217" t="s">
        <v>87</v>
      </c>
      <c r="B217">
        <v>54388.5</v>
      </c>
      <c r="C217">
        <v>54264.6</v>
      </c>
      <c r="D217">
        <v>54162.5</v>
      </c>
      <c r="E217">
        <v>12299.9</v>
      </c>
      <c r="F217">
        <v>3156.27</v>
      </c>
      <c r="G217">
        <v>1.2300499999999999E-3</v>
      </c>
      <c r="H217">
        <v>0.99982199999999999</v>
      </c>
      <c r="I217">
        <v>0</v>
      </c>
    </row>
    <row r="218" spans="1:25" x14ac:dyDescent="0.25">
      <c r="A218" t="s">
        <v>87</v>
      </c>
      <c r="B218">
        <v>54385.9</v>
      </c>
      <c r="C218">
        <v>54264.3</v>
      </c>
      <c r="D218">
        <v>54162</v>
      </c>
      <c r="E218">
        <v>12300.3</v>
      </c>
      <c r="F218">
        <v>3156.22</v>
      </c>
      <c r="G218">
        <v>1.2300600000000001E-3</v>
      </c>
      <c r="H218">
        <v>0.99956199999999995</v>
      </c>
      <c r="I218">
        <v>0</v>
      </c>
    </row>
    <row r="219" spans="1:25" x14ac:dyDescent="0.25">
      <c r="A219" t="s">
        <v>87</v>
      </c>
      <c r="B219">
        <v>54391.1</v>
      </c>
      <c r="C219">
        <v>54269.1</v>
      </c>
      <c r="D219">
        <v>54160.5</v>
      </c>
      <c r="E219">
        <v>12300</v>
      </c>
      <c r="F219">
        <v>3156.28</v>
      </c>
      <c r="G219">
        <v>1.2300499999999999E-3</v>
      </c>
      <c r="H219">
        <v>0.99964900000000001</v>
      </c>
      <c r="I219">
        <v>0</v>
      </c>
    </row>
    <row r="220" spans="1:25" x14ac:dyDescent="0.25">
      <c r="A220" t="s">
        <v>87</v>
      </c>
      <c r="B220">
        <v>54389.8</v>
      </c>
      <c r="C220">
        <v>54267.6</v>
      </c>
      <c r="D220">
        <v>54160.2</v>
      </c>
      <c r="E220">
        <v>12299.6</v>
      </c>
      <c r="F220">
        <v>3156.22</v>
      </c>
      <c r="G220">
        <v>1.2300499999999999E-3</v>
      </c>
      <c r="H220">
        <v>0.99897899999999995</v>
      </c>
      <c r="I220">
        <v>0</v>
      </c>
    </row>
    <row r="221" spans="1:25" x14ac:dyDescent="0.25">
      <c r="A221" t="s">
        <v>87</v>
      </c>
      <c r="B221">
        <v>54379.7</v>
      </c>
      <c r="C221">
        <v>54257.3</v>
      </c>
      <c r="D221">
        <v>54156.9</v>
      </c>
      <c r="E221">
        <v>12299.3</v>
      </c>
      <c r="F221">
        <v>3156.3</v>
      </c>
      <c r="G221">
        <v>1.2300499999999999E-3</v>
      </c>
      <c r="H221">
        <v>0.99974399999999997</v>
      </c>
      <c r="I221">
        <v>0</v>
      </c>
    </row>
    <row r="222" spans="1:25" x14ac:dyDescent="0.25">
      <c r="A222" t="s">
        <v>87</v>
      </c>
      <c r="B222">
        <v>54384</v>
      </c>
      <c r="C222">
        <v>54261.1</v>
      </c>
      <c r="D222">
        <v>54159</v>
      </c>
      <c r="E222">
        <v>12300.1</v>
      </c>
      <c r="F222">
        <v>3156.32</v>
      </c>
      <c r="G222">
        <v>1.2300499999999999E-3</v>
      </c>
      <c r="H222">
        <v>0.99955899999999998</v>
      </c>
      <c r="I222">
        <v>0</v>
      </c>
    </row>
    <row r="223" spans="1:25" x14ac:dyDescent="0.25">
      <c r="A223" t="s">
        <v>87</v>
      </c>
      <c r="B223">
        <v>54391.3</v>
      </c>
      <c r="C223">
        <v>54266</v>
      </c>
      <c r="D223">
        <v>54159.7</v>
      </c>
      <c r="E223">
        <v>12300.6</v>
      </c>
      <c r="F223">
        <v>3156.25</v>
      </c>
      <c r="G223">
        <v>1.2300600000000001E-3</v>
      </c>
      <c r="H223">
        <v>0.99970700000000001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54386</v>
      </c>
      <c r="C224">
        <v>54261.5</v>
      </c>
      <c r="D224">
        <v>54150.6</v>
      </c>
      <c r="E224">
        <v>12299.1</v>
      </c>
      <c r="F224">
        <v>3155.94</v>
      </c>
      <c r="G224">
        <v>1.2300600000000001E-3</v>
      </c>
      <c r="H224">
        <v>0.99952700000000005</v>
      </c>
      <c r="I224">
        <v>0</v>
      </c>
      <c r="R224">
        <f>AVERAGE(B175:B224)</f>
        <v>54386.332000000002</v>
      </c>
      <c r="S224">
        <f>AVERAGE(C175:C224)</f>
        <v>54263.901999999995</v>
      </c>
      <c r="U224">
        <f>_xlfn.VAR.P(B175:B224)</f>
        <v>26.906976000006178</v>
      </c>
      <c r="V224">
        <f>_xlfn.VAR.P(C175:C224)</f>
        <v>26.171795999999535</v>
      </c>
      <c r="X224">
        <f>1.96*SQRT(U224)/50</f>
        <v>0.20333798366426645</v>
      </c>
      <c r="Y224">
        <f>1.96*SQRT(V224)/50</f>
        <v>0.20054084024317662</v>
      </c>
    </row>
    <row r="225" spans="1:9" x14ac:dyDescent="0.25">
      <c r="A225" t="s">
        <v>87</v>
      </c>
      <c r="B225">
        <v>2719384.0904000001</v>
      </c>
      <c r="C225" t="s">
        <v>36</v>
      </c>
    </row>
    <row r="226" spans="1:9" x14ac:dyDescent="0.25">
      <c r="A226" t="s">
        <v>103</v>
      </c>
      <c r="B226">
        <v>57984.4</v>
      </c>
      <c r="C226">
        <v>57863</v>
      </c>
      <c r="D226">
        <v>57759.4</v>
      </c>
      <c r="E226">
        <v>11652.3</v>
      </c>
      <c r="F226">
        <v>3282.63</v>
      </c>
      <c r="G226">
        <v>1.2300499999999999E-3</v>
      </c>
      <c r="H226">
        <v>0.99919199999999997</v>
      </c>
      <c r="I226">
        <v>0</v>
      </c>
    </row>
    <row r="227" spans="1:9" x14ac:dyDescent="0.25">
      <c r="A227" t="s">
        <v>103</v>
      </c>
      <c r="B227">
        <v>57984.800000000003</v>
      </c>
      <c r="C227">
        <v>57862.6</v>
      </c>
      <c r="D227">
        <v>57758.8</v>
      </c>
      <c r="E227">
        <v>11651.8</v>
      </c>
      <c r="F227">
        <v>3282.48</v>
      </c>
      <c r="G227">
        <v>1.2300499999999999E-3</v>
      </c>
      <c r="H227">
        <v>0.99998299999999996</v>
      </c>
      <c r="I227">
        <v>0</v>
      </c>
    </row>
    <row r="228" spans="1:9" x14ac:dyDescent="0.25">
      <c r="A228" t="s">
        <v>103</v>
      </c>
      <c r="B228">
        <v>58000</v>
      </c>
      <c r="C228">
        <v>57875.5</v>
      </c>
      <c r="D228">
        <v>57763.199999999997</v>
      </c>
      <c r="E228">
        <v>11652.5</v>
      </c>
      <c r="F228">
        <v>3282.58</v>
      </c>
      <c r="G228">
        <v>1.2300499999999999E-3</v>
      </c>
      <c r="H228">
        <v>0.99952099999999999</v>
      </c>
      <c r="I228">
        <v>0</v>
      </c>
    </row>
    <row r="229" spans="1:9" x14ac:dyDescent="0.25">
      <c r="A229" t="s">
        <v>103</v>
      </c>
      <c r="B229">
        <v>58001.1</v>
      </c>
      <c r="C229">
        <v>57877.3</v>
      </c>
      <c r="D229">
        <v>57767.1</v>
      </c>
      <c r="E229">
        <v>11652.8</v>
      </c>
      <c r="F229">
        <v>3282.61</v>
      </c>
      <c r="G229">
        <v>1.2300499999999999E-3</v>
      </c>
      <c r="H229">
        <v>0.999031</v>
      </c>
      <c r="I229">
        <v>0</v>
      </c>
    </row>
    <row r="230" spans="1:9" x14ac:dyDescent="0.25">
      <c r="A230" t="s">
        <v>103</v>
      </c>
      <c r="B230">
        <v>57989.9</v>
      </c>
      <c r="C230">
        <v>57865.1</v>
      </c>
      <c r="D230">
        <v>57763.5</v>
      </c>
      <c r="E230">
        <v>11652.9</v>
      </c>
      <c r="F230">
        <v>3282.55</v>
      </c>
      <c r="G230">
        <v>1.2300499999999999E-3</v>
      </c>
      <c r="H230">
        <v>0.99995699999999998</v>
      </c>
      <c r="I230">
        <v>0</v>
      </c>
    </row>
    <row r="231" spans="1:9" x14ac:dyDescent="0.25">
      <c r="A231" t="s">
        <v>103</v>
      </c>
      <c r="B231">
        <v>57981.8</v>
      </c>
      <c r="C231">
        <v>57859</v>
      </c>
      <c r="D231">
        <v>57759.4</v>
      </c>
      <c r="E231">
        <v>11652.3</v>
      </c>
      <c r="F231">
        <v>3282.45</v>
      </c>
      <c r="G231">
        <v>1.2300600000000001E-3</v>
      </c>
      <c r="H231">
        <v>0.99950000000000006</v>
      </c>
      <c r="I231">
        <v>0</v>
      </c>
    </row>
    <row r="232" spans="1:9" x14ac:dyDescent="0.25">
      <c r="A232" t="s">
        <v>103</v>
      </c>
      <c r="B232">
        <v>57986.1</v>
      </c>
      <c r="C232">
        <v>57863</v>
      </c>
      <c r="D232">
        <v>57760.6</v>
      </c>
      <c r="E232">
        <v>11652.7</v>
      </c>
      <c r="F232">
        <v>3282.46</v>
      </c>
      <c r="G232">
        <v>1.2300499999999999E-3</v>
      </c>
      <c r="H232">
        <v>0.99930799999999997</v>
      </c>
      <c r="I232">
        <v>0</v>
      </c>
    </row>
    <row r="233" spans="1:9" x14ac:dyDescent="0.25">
      <c r="A233" t="s">
        <v>103</v>
      </c>
      <c r="B233">
        <v>57991.9</v>
      </c>
      <c r="C233">
        <v>57868.800000000003</v>
      </c>
      <c r="D233">
        <v>57761.3</v>
      </c>
      <c r="E233">
        <v>11652</v>
      </c>
      <c r="F233">
        <v>3282.46</v>
      </c>
      <c r="G233">
        <v>1.2300499999999999E-3</v>
      </c>
      <c r="H233">
        <v>0.99990000000000001</v>
      </c>
      <c r="I233">
        <v>0</v>
      </c>
    </row>
    <row r="234" spans="1:9" x14ac:dyDescent="0.25">
      <c r="A234" t="s">
        <v>103</v>
      </c>
      <c r="B234">
        <v>57982.400000000001</v>
      </c>
      <c r="C234">
        <v>57857.4</v>
      </c>
      <c r="D234">
        <v>57756.800000000003</v>
      </c>
      <c r="E234">
        <v>11652</v>
      </c>
      <c r="F234">
        <v>3282.43</v>
      </c>
      <c r="G234">
        <v>1.2300499999999999E-3</v>
      </c>
      <c r="H234">
        <v>0.99992700000000001</v>
      </c>
      <c r="I234">
        <v>0</v>
      </c>
    </row>
    <row r="235" spans="1:9" x14ac:dyDescent="0.25">
      <c r="A235" t="s">
        <v>103</v>
      </c>
      <c r="B235">
        <v>57986.5</v>
      </c>
      <c r="C235">
        <v>57865.4</v>
      </c>
      <c r="D235">
        <v>57760.5</v>
      </c>
      <c r="E235">
        <v>11652.8</v>
      </c>
      <c r="F235">
        <v>3282.54</v>
      </c>
      <c r="G235">
        <v>1.2300600000000001E-3</v>
      </c>
      <c r="H235">
        <v>0.99988100000000002</v>
      </c>
      <c r="I235">
        <v>0</v>
      </c>
    </row>
    <row r="236" spans="1:9" x14ac:dyDescent="0.25">
      <c r="A236" t="s">
        <v>103</v>
      </c>
      <c r="B236">
        <v>57984.9</v>
      </c>
      <c r="C236">
        <v>57863.199999999997</v>
      </c>
      <c r="D236">
        <v>57759.5</v>
      </c>
      <c r="E236">
        <v>11652.2</v>
      </c>
      <c r="F236">
        <v>3282.49</v>
      </c>
      <c r="G236">
        <v>1.2301E-3</v>
      </c>
      <c r="H236">
        <v>0.99902599999999997</v>
      </c>
      <c r="I236">
        <v>0</v>
      </c>
    </row>
    <row r="237" spans="1:9" x14ac:dyDescent="0.25">
      <c r="A237" t="s">
        <v>103</v>
      </c>
      <c r="B237">
        <v>57995.7</v>
      </c>
      <c r="C237">
        <v>57874.1</v>
      </c>
      <c r="D237">
        <v>57762.400000000001</v>
      </c>
      <c r="E237">
        <v>11652.6</v>
      </c>
      <c r="F237">
        <v>3282.48</v>
      </c>
      <c r="G237">
        <v>1.2300600000000001E-3</v>
      </c>
      <c r="H237">
        <v>0.999915</v>
      </c>
      <c r="I237">
        <v>0</v>
      </c>
    </row>
    <row r="238" spans="1:9" x14ac:dyDescent="0.25">
      <c r="A238" t="s">
        <v>103</v>
      </c>
      <c r="B238">
        <v>57982.7</v>
      </c>
      <c r="C238">
        <v>57861.1</v>
      </c>
      <c r="D238">
        <v>57757.599999999999</v>
      </c>
      <c r="E238">
        <v>11652.1</v>
      </c>
      <c r="F238">
        <v>3282.38</v>
      </c>
      <c r="G238">
        <v>1.2300799999999999E-3</v>
      </c>
      <c r="H238">
        <v>0.99928700000000004</v>
      </c>
      <c r="I238">
        <v>0</v>
      </c>
    </row>
    <row r="239" spans="1:9" x14ac:dyDescent="0.25">
      <c r="A239" t="s">
        <v>103</v>
      </c>
      <c r="B239">
        <v>57978.400000000001</v>
      </c>
      <c r="C239">
        <v>57856.7</v>
      </c>
      <c r="D239">
        <v>57757.8</v>
      </c>
      <c r="E239">
        <v>11652.8</v>
      </c>
      <c r="F239">
        <v>3282.42</v>
      </c>
      <c r="G239">
        <v>1.2300499999999999E-3</v>
      </c>
      <c r="H239">
        <v>0.999552</v>
      </c>
      <c r="I239">
        <v>0</v>
      </c>
    </row>
    <row r="240" spans="1:9" x14ac:dyDescent="0.25">
      <c r="A240" t="s">
        <v>103</v>
      </c>
      <c r="B240">
        <v>57980</v>
      </c>
      <c r="C240">
        <v>57858.400000000001</v>
      </c>
      <c r="D240">
        <v>57755.1</v>
      </c>
      <c r="E240">
        <v>11651.7</v>
      </c>
      <c r="F240">
        <v>3282.35</v>
      </c>
      <c r="G240">
        <v>1.23018E-3</v>
      </c>
      <c r="H240">
        <v>0.99941000000000002</v>
      </c>
      <c r="I240">
        <v>0</v>
      </c>
    </row>
    <row r="241" spans="1:9" x14ac:dyDescent="0.25">
      <c r="A241" t="s">
        <v>103</v>
      </c>
      <c r="B241">
        <v>57988.3</v>
      </c>
      <c r="C241">
        <v>57866.6</v>
      </c>
      <c r="D241">
        <v>57761.2</v>
      </c>
      <c r="E241">
        <v>11652.4</v>
      </c>
      <c r="F241">
        <v>3282.45</v>
      </c>
      <c r="G241">
        <v>1.2300600000000001E-3</v>
      </c>
      <c r="H241">
        <v>0.99965899999999996</v>
      </c>
      <c r="I241">
        <v>0</v>
      </c>
    </row>
    <row r="242" spans="1:9" x14ac:dyDescent="0.25">
      <c r="A242" t="s">
        <v>103</v>
      </c>
      <c r="B242">
        <v>57985.5</v>
      </c>
      <c r="C242">
        <v>57863.9</v>
      </c>
      <c r="D242">
        <v>57759.4</v>
      </c>
      <c r="E242">
        <v>11652</v>
      </c>
      <c r="F242">
        <v>3282.44</v>
      </c>
      <c r="G242">
        <v>1.2300499999999999E-3</v>
      </c>
      <c r="H242">
        <v>0.99995199999999995</v>
      </c>
      <c r="I242">
        <v>0</v>
      </c>
    </row>
    <row r="243" spans="1:9" x14ac:dyDescent="0.25">
      <c r="A243" t="s">
        <v>103</v>
      </c>
      <c r="B243">
        <v>57984.4</v>
      </c>
      <c r="C243">
        <v>57863.5</v>
      </c>
      <c r="D243">
        <v>57763.5</v>
      </c>
      <c r="E243">
        <v>11653.4</v>
      </c>
      <c r="F243">
        <v>3282.61</v>
      </c>
      <c r="G243">
        <v>1.2300600000000001E-3</v>
      </c>
      <c r="H243">
        <v>0.99746100000000004</v>
      </c>
      <c r="I243">
        <v>0</v>
      </c>
    </row>
    <row r="244" spans="1:9" x14ac:dyDescent="0.25">
      <c r="A244" t="s">
        <v>103</v>
      </c>
      <c r="B244">
        <v>57987.199999999997</v>
      </c>
      <c r="C244">
        <v>57866.1</v>
      </c>
      <c r="D244">
        <v>57765.7</v>
      </c>
      <c r="E244">
        <v>11653.5</v>
      </c>
      <c r="F244">
        <v>3282.64</v>
      </c>
      <c r="G244">
        <v>1.2301E-3</v>
      </c>
      <c r="H244">
        <v>0.99915600000000004</v>
      </c>
      <c r="I244">
        <v>0</v>
      </c>
    </row>
    <row r="245" spans="1:9" x14ac:dyDescent="0.25">
      <c r="A245" t="s">
        <v>103</v>
      </c>
      <c r="B245">
        <v>57987</v>
      </c>
      <c r="C245">
        <v>57866</v>
      </c>
      <c r="D245">
        <v>57760.2</v>
      </c>
      <c r="E245">
        <v>11652.4</v>
      </c>
      <c r="F245">
        <v>3282.39</v>
      </c>
      <c r="G245">
        <v>1.2300600000000001E-3</v>
      </c>
      <c r="H245">
        <v>0.99937200000000004</v>
      </c>
      <c r="I245">
        <v>0</v>
      </c>
    </row>
    <row r="246" spans="1:9" x14ac:dyDescent="0.25">
      <c r="A246" t="s">
        <v>103</v>
      </c>
      <c r="B246">
        <v>57986</v>
      </c>
      <c r="C246">
        <v>57864.1</v>
      </c>
      <c r="D246">
        <v>57756.2</v>
      </c>
      <c r="E246">
        <v>11652.1</v>
      </c>
      <c r="F246">
        <v>3282.39</v>
      </c>
      <c r="G246">
        <v>1.2300499999999999E-3</v>
      </c>
      <c r="H246">
        <v>0.99944900000000003</v>
      </c>
      <c r="I246">
        <v>0</v>
      </c>
    </row>
    <row r="247" spans="1:9" x14ac:dyDescent="0.25">
      <c r="A247" t="s">
        <v>103</v>
      </c>
      <c r="B247">
        <v>57982.400000000001</v>
      </c>
      <c r="C247">
        <v>57860.3</v>
      </c>
      <c r="D247">
        <v>57757.5</v>
      </c>
      <c r="E247">
        <v>11652.3</v>
      </c>
      <c r="F247">
        <v>3282.43</v>
      </c>
      <c r="G247">
        <v>1.2300499999999999E-3</v>
      </c>
      <c r="H247">
        <v>0.99973100000000004</v>
      </c>
      <c r="I247">
        <v>0</v>
      </c>
    </row>
    <row r="248" spans="1:9" x14ac:dyDescent="0.25">
      <c r="A248" t="s">
        <v>103</v>
      </c>
      <c r="B248">
        <v>57984.7</v>
      </c>
      <c r="C248">
        <v>57862.6</v>
      </c>
      <c r="D248">
        <v>57757.7</v>
      </c>
      <c r="E248">
        <v>11652.3</v>
      </c>
      <c r="F248">
        <v>3282.43</v>
      </c>
      <c r="G248">
        <v>1.2300499999999999E-3</v>
      </c>
      <c r="H248">
        <v>0.99995800000000001</v>
      </c>
      <c r="I248">
        <v>0</v>
      </c>
    </row>
    <row r="249" spans="1:9" x14ac:dyDescent="0.25">
      <c r="A249" t="s">
        <v>103</v>
      </c>
      <c r="B249">
        <v>57983.1</v>
      </c>
      <c r="C249">
        <v>57861.5</v>
      </c>
      <c r="D249">
        <v>57757.5</v>
      </c>
      <c r="E249">
        <v>11651.8</v>
      </c>
      <c r="F249">
        <v>3282.4</v>
      </c>
      <c r="G249">
        <v>1.2300900000000001E-3</v>
      </c>
      <c r="H249">
        <v>0.99971699999999997</v>
      </c>
      <c r="I249">
        <v>0</v>
      </c>
    </row>
    <row r="250" spans="1:9" x14ac:dyDescent="0.25">
      <c r="A250" t="s">
        <v>103</v>
      </c>
      <c r="B250">
        <v>57988.1</v>
      </c>
      <c r="C250">
        <v>57865.599999999999</v>
      </c>
      <c r="D250">
        <v>57756.5</v>
      </c>
      <c r="E250">
        <v>11651.3</v>
      </c>
      <c r="F250">
        <v>3282.37</v>
      </c>
      <c r="G250">
        <v>1.2300799999999999E-3</v>
      </c>
      <c r="H250">
        <v>0.99999000000000005</v>
      </c>
      <c r="I250">
        <v>0</v>
      </c>
    </row>
    <row r="251" spans="1:9" x14ac:dyDescent="0.25">
      <c r="A251" t="s">
        <v>103</v>
      </c>
      <c r="B251">
        <v>57977.599999999999</v>
      </c>
      <c r="C251">
        <v>57855.3</v>
      </c>
      <c r="D251">
        <v>57757.2</v>
      </c>
      <c r="E251">
        <v>11652.3</v>
      </c>
      <c r="F251">
        <v>3282.46</v>
      </c>
      <c r="G251">
        <v>1.2301199999999999E-3</v>
      </c>
      <c r="H251">
        <v>0.99801200000000001</v>
      </c>
      <c r="I251">
        <v>0</v>
      </c>
    </row>
    <row r="252" spans="1:9" x14ac:dyDescent="0.25">
      <c r="A252" t="s">
        <v>103</v>
      </c>
      <c r="B252">
        <v>57986.1</v>
      </c>
      <c r="C252">
        <v>57864.800000000003</v>
      </c>
      <c r="D252">
        <v>57763.8</v>
      </c>
      <c r="E252">
        <v>11653.1</v>
      </c>
      <c r="F252">
        <v>3282.58</v>
      </c>
      <c r="G252">
        <v>1.2300499999999999E-3</v>
      </c>
      <c r="H252">
        <v>0.99974499999999999</v>
      </c>
      <c r="I252">
        <v>0</v>
      </c>
    </row>
    <row r="253" spans="1:9" x14ac:dyDescent="0.25">
      <c r="A253" t="s">
        <v>103</v>
      </c>
      <c r="B253">
        <v>57989.9</v>
      </c>
      <c r="C253">
        <v>57868.3</v>
      </c>
      <c r="D253">
        <v>57763.199999999997</v>
      </c>
      <c r="E253">
        <v>11652.7</v>
      </c>
      <c r="F253">
        <v>3282.52</v>
      </c>
      <c r="G253">
        <v>1.2300600000000001E-3</v>
      </c>
      <c r="H253">
        <v>0.99937200000000004</v>
      </c>
      <c r="I253">
        <v>0</v>
      </c>
    </row>
    <row r="254" spans="1:9" x14ac:dyDescent="0.25">
      <c r="A254" t="s">
        <v>103</v>
      </c>
      <c r="B254">
        <v>57992.6</v>
      </c>
      <c r="C254">
        <v>57871.1</v>
      </c>
      <c r="D254">
        <v>57761.9</v>
      </c>
      <c r="E254">
        <v>11652.5</v>
      </c>
      <c r="F254">
        <v>3282.45</v>
      </c>
      <c r="G254">
        <v>1.2300900000000001E-3</v>
      </c>
      <c r="H254">
        <v>0.99985199999999996</v>
      </c>
      <c r="I254">
        <v>0</v>
      </c>
    </row>
    <row r="255" spans="1:9" x14ac:dyDescent="0.25">
      <c r="A255" t="s">
        <v>103</v>
      </c>
      <c r="B255">
        <v>57982.3</v>
      </c>
      <c r="C255">
        <v>57860</v>
      </c>
      <c r="D255">
        <v>57758.5</v>
      </c>
      <c r="E255">
        <v>11652.6</v>
      </c>
      <c r="F255">
        <v>3282.43</v>
      </c>
      <c r="G255">
        <v>1.2300600000000001E-3</v>
      </c>
      <c r="H255">
        <v>0.999278</v>
      </c>
      <c r="I255">
        <v>0</v>
      </c>
    </row>
    <row r="256" spans="1:9" x14ac:dyDescent="0.25">
      <c r="A256" t="s">
        <v>103</v>
      </c>
      <c r="B256">
        <v>57978.3</v>
      </c>
      <c r="C256">
        <v>57857.2</v>
      </c>
      <c r="D256">
        <v>57757.1</v>
      </c>
      <c r="E256">
        <v>11652</v>
      </c>
      <c r="F256">
        <v>3282.42</v>
      </c>
      <c r="G256">
        <v>1.2300499999999999E-3</v>
      </c>
      <c r="H256">
        <v>0.999421</v>
      </c>
      <c r="I256">
        <v>0</v>
      </c>
    </row>
    <row r="257" spans="1:9" x14ac:dyDescent="0.25">
      <c r="A257" t="s">
        <v>103</v>
      </c>
      <c r="B257">
        <v>57984.7</v>
      </c>
      <c r="C257">
        <v>57864</v>
      </c>
      <c r="D257">
        <v>57759.6</v>
      </c>
      <c r="E257">
        <v>11652.6</v>
      </c>
      <c r="F257">
        <v>3282.42</v>
      </c>
      <c r="G257">
        <v>1.2300499999999999E-3</v>
      </c>
      <c r="H257">
        <v>0.99997499999999995</v>
      </c>
      <c r="I257">
        <v>0</v>
      </c>
    </row>
    <row r="258" spans="1:9" x14ac:dyDescent="0.25">
      <c r="A258" t="s">
        <v>103</v>
      </c>
      <c r="B258">
        <v>57999.5</v>
      </c>
      <c r="C258">
        <v>57876.800000000003</v>
      </c>
      <c r="D258">
        <v>57764.2</v>
      </c>
      <c r="E258">
        <v>11653</v>
      </c>
      <c r="F258">
        <v>3282.53</v>
      </c>
      <c r="G258">
        <v>1.2300799999999999E-3</v>
      </c>
      <c r="H258">
        <v>0.99975899999999995</v>
      </c>
      <c r="I258">
        <v>0</v>
      </c>
    </row>
    <row r="259" spans="1:9" x14ac:dyDescent="0.25">
      <c r="A259" t="s">
        <v>103</v>
      </c>
      <c r="B259">
        <v>57988.9</v>
      </c>
      <c r="C259">
        <v>57862</v>
      </c>
      <c r="D259">
        <v>57762.2</v>
      </c>
      <c r="E259">
        <v>11652.9</v>
      </c>
      <c r="F259">
        <v>3282.54</v>
      </c>
      <c r="G259">
        <v>1.2300499999999999E-3</v>
      </c>
      <c r="H259">
        <v>0.99979700000000005</v>
      </c>
      <c r="I259">
        <v>0</v>
      </c>
    </row>
    <row r="260" spans="1:9" x14ac:dyDescent="0.25">
      <c r="A260" t="s">
        <v>103</v>
      </c>
      <c r="B260">
        <v>57985.4</v>
      </c>
      <c r="C260">
        <v>57863.199999999997</v>
      </c>
      <c r="D260">
        <v>57762.2</v>
      </c>
      <c r="E260">
        <v>11652.4</v>
      </c>
      <c r="F260">
        <v>3282.51</v>
      </c>
      <c r="G260">
        <v>1.23007E-3</v>
      </c>
      <c r="H260">
        <v>0.99917699999999998</v>
      </c>
      <c r="I260">
        <v>0</v>
      </c>
    </row>
    <row r="261" spans="1:9" x14ac:dyDescent="0.25">
      <c r="A261" t="s">
        <v>103</v>
      </c>
      <c r="B261">
        <v>57987</v>
      </c>
      <c r="C261">
        <v>57866.5</v>
      </c>
      <c r="D261">
        <v>57763.7</v>
      </c>
      <c r="E261">
        <v>11652.9</v>
      </c>
      <c r="F261">
        <v>3282.55</v>
      </c>
      <c r="G261">
        <v>1.2300499999999999E-3</v>
      </c>
      <c r="H261">
        <v>0.99955799999999995</v>
      </c>
      <c r="I261">
        <v>0</v>
      </c>
    </row>
    <row r="262" spans="1:9" x14ac:dyDescent="0.25">
      <c r="A262" t="s">
        <v>103</v>
      </c>
      <c r="B262">
        <v>57992.3</v>
      </c>
      <c r="C262">
        <v>57870.9</v>
      </c>
      <c r="D262">
        <v>57764.3</v>
      </c>
      <c r="E262">
        <v>11653.1</v>
      </c>
      <c r="F262">
        <v>3282.46</v>
      </c>
      <c r="G262">
        <v>1.2300499999999999E-3</v>
      </c>
      <c r="H262">
        <v>0.99964200000000003</v>
      </c>
      <c r="I262">
        <v>0</v>
      </c>
    </row>
    <row r="263" spans="1:9" x14ac:dyDescent="0.25">
      <c r="A263" t="s">
        <v>103</v>
      </c>
      <c r="B263">
        <v>57988.5</v>
      </c>
      <c r="C263">
        <v>57867</v>
      </c>
      <c r="D263">
        <v>57765.5</v>
      </c>
      <c r="E263">
        <v>11653.2</v>
      </c>
      <c r="F263">
        <v>3282.65</v>
      </c>
      <c r="G263">
        <v>1.2300600000000001E-3</v>
      </c>
      <c r="H263">
        <v>0.99900199999999995</v>
      </c>
      <c r="I263">
        <v>0</v>
      </c>
    </row>
    <row r="264" spans="1:9" x14ac:dyDescent="0.25">
      <c r="A264" t="s">
        <v>103</v>
      </c>
      <c r="B264">
        <v>57986.9</v>
      </c>
      <c r="C264">
        <v>57864.6</v>
      </c>
      <c r="D264">
        <v>57764.6</v>
      </c>
      <c r="E264">
        <v>11653.3</v>
      </c>
      <c r="F264">
        <v>3282.62</v>
      </c>
      <c r="G264">
        <v>1.2300900000000001E-3</v>
      </c>
      <c r="H264">
        <v>0.99992899999999996</v>
      </c>
      <c r="I264">
        <v>0</v>
      </c>
    </row>
    <row r="265" spans="1:9" x14ac:dyDescent="0.25">
      <c r="A265" t="s">
        <v>103</v>
      </c>
      <c r="B265">
        <v>57988.3</v>
      </c>
      <c r="C265">
        <v>57865.9</v>
      </c>
      <c r="D265">
        <v>57764.9</v>
      </c>
      <c r="E265">
        <v>11653.4</v>
      </c>
      <c r="F265">
        <v>3282.6</v>
      </c>
      <c r="G265">
        <v>1.2301899999999999E-3</v>
      </c>
      <c r="H265">
        <v>0.99975899999999995</v>
      </c>
      <c r="I265">
        <v>0</v>
      </c>
    </row>
    <row r="266" spans="1:9" x14ac:dyDescent="0.25">
      <c r="A266" t="s">
        <v>103</v>
      </c>
      <c r="B266">
        <v>57994.9</v>
      </c>
      <c r="C266">
        <v>57872.7</v>
      </c>
      <c r="D266">
        <v>57763.7</v>
      </c>
      <c r="E266">
        <v>11652.6</v>
      </c>
      <c r="F266">
        <v>3282.53</v>
      </c>
      <c r="G266">
        <v>1.2300499999999999E-3</v>
      </c>
      <c r="H266">
        <v>0.99967799999999996</v>
      </c>
      <c r="I266">
        <v>0</v>
      </c>
    </row>
    <row r="267" spans="1:9" x14ac:dyDescent="0.25">
      <c r="A267" t="s">
        <v>103</v>
      </c>
      <c r="B267">
        <v>57991.6</v>
      </c>
      <c r="C267">
        <v>57869.3</v>
      </c>
      <c r="D267">
        <v>57764.6</v>
      </c>
      <c r="E267">
        <v>11653.7</v>
      </c>
      <c r="F267">
        <v>3282.64</v>
      </c>
      <c r="G267">
        <v>1.2300499999999999E-3</v>
      </c>
      <c r="H267">
        <v>0.99988299999999997</v>
      </c>
      <c r="I267">
        <v>0</v>
      </c>
    </row>
    <row r="268" spans="1:9" x14ac:dyDescent="0.25">
      <c r="A268" t="s">
        <v>103</v>
      </c>
      <c r="B268">
        <v>57986.7</v>
      </c>
      <c r="C268">
        <v>57865.2</v>
      </c>
      <c r="D268">
        <v>57762.8</v>
      </c>
      <c r="E268">
        <v>11653.2</v>
      </c>
      <c r="F268">
        <v>3282.57</v>
      </c>
      <c r="G268">
        <v>1.2300499999999999E-3</v>
      </c>
      <c r="H268">
        <v>0.99925600000000003</v>
      </c>
      <c r="I268">
        <v>0</v>
      </c>
    </row>
    <row r="269" spans="1:9" x14ac:dyDescent="0.25">
      <c r="A269" t="s">
        <v>103</v>
      </c>
      <c r="B269">
        <v>57986.8</v>
      </c>
      <c r="C269">
        <v>57865</v>
      </c>
      <c r="D269">
        <v>57763.4</v>
      </c>
      <c r="E269">
        <v>11652.8</v>
      </c>
      <c r="F269">
        <v>3282.54</v>
      </c>
      <c r="G269">
        <v>1.2300499999999999E-3</v>
      </c>
      <c r="H269">
        <v>0.99988200000000005</v>
      </c>
      <c r="I269">
        <v>0</v>
      </c>
    </row>
    <row r="270" spans="1:9" x14ac:dyDescent="0.25">
      <c r="A270" t="s">
        <v>103</v>
      </c>
      <c r="B270">
        <v>57998.9</v>
      </c>
      <c r="C270">
        <v>57877.1</v>
      </c>
      <c r="D270">
        <v>57768.5</v>
      </c>
      <c r="E270">
        <v>11653.7</v>
      </c>
      <c r="F270">
        <v>3282.67</v>
      </c>
      <c r="G270">
        <v>1.2300499999999999E-3</v>
      </c>
      <c r="H270">
        <v>0.99986799999999998</v>
      </c>
      <c r="I270">
        <v>0</v>
      </c>
    </row>
    <row r="271" spans="1:9" x14ac:dyDescent="0.25">
      <c r="A271" t="s">
        <v>103</v>
      </c>
      <c r="B271">
        <v>57992.5</v>
      </c>
      <c r="C271">
        <v>57870.1</v>
      </c>
      <c r="D271">
        <v>57765.8</v>
      </c>
      <c r="E271">
        <v>11652.9</v>
      </c>
      <c r="F271">
        <v>3282.61</v>
      </c>
      <c r="G271">
        <v>1.2300900000000001E-3</v>
      </c>
      <c r="H271">
        <v>0.99982800000000005</v>
      </c>
      <c r="I271">
        <v>0</v>
      </c>
    </row>
    <row r="272" spans="1:9" x14ac:dyDescent="0.25">
      <c r="A272" t="s">
        <v>103</v>
      </c>
      <c r="B272">
        <v>57979.8</v>
      </c>
      <c r="C272">
        <v>57857.599999999999</v>
      </c>
      <c r="D272">
        <v>57756.4</v>
      </c>
      <c r="E272">
        <v>11651.6</v>
      </c>
      <c r="F272">
        <v>3282.42</v>
      </c>
      <c r="G272">
        <v>1.2300600000000001E-3</v>
      </c>
      <c r="H272">
        <v>0.99997499999999995</v>
      </c>
      <c r="I272">
        <v>0</v>
      </c>
    </row>
    <row r="273" spans="1:25" x14ac:dyDescent="0.25">
      <c r="A273" t="s">
        <v>103</v>
      </c>
      <c r="B273">
        <v>57986.8</v>
      </c>
      <c r="C273">
        <v>57861.7</v>
      </c>
      <c r="D273">
        <v>57755.199999999997</v>
      </c>
      <c r="E273">
        <v>11652.2</v>
      </c>
      <c r="F273">
        <v>3282.37</v>
      </c>
      <c r="G273">
        <v>1.2300499999999999E-3</v>
      </c>
      <c r="H273">
        <v>0.99992700000000001</v>
      </c>
      <c r="I273">
        <v>0</v>
      </c>
    </row>
    <row r="274" spans="1:25" x14ac:dyDescent="0.25">
      <c r="A274" t="s">
        <v>103</v>
      </c>
      <c r="B274">
        <v>57993.3</v>
      </c>
      <c r="C274">
        <v>57869.599999999999</v>
      </c>
      <c r="D274">
        <v>57760</v>
      </c>
      <c r="E274">
        <v>11652.7</v>
      </c>
      <c r="F274">
        <v>3282.56</v>
      </c>
      <c r="G274">
        <v>1.2300600000000001E-3</v>
      </c>
      <c r="H274">
        <v>0.99991699999999994</v>
      </c>
      <c r="I274">
        <v>0</v>
      </c>
    </row>
    <row r="275" spans="1:25" x14ac:dyDescent="0.25">
      <c r="A275" t="s">
        <v>103</v>
      </c>
      <c r="B275">
        <v>57991</v>
      </c>
      <c r="C275">
        <v>57867.9</v>
      </c>
      <c r="D275">
        <v>57760.4</v>
      </c>
      <c r="E275">
        <v>11652</v>
      </c>
      <c r="F275">
        <v>3282.45</v>
      </c>
      <c r="G275">
        <v>1.2300499999999999E-3</v>
      </c>
      <c r="H275">
        <v>0.999143</v>
      </c>
      <c r="I275">
        <v>0</v>
      </c>
    </row>
    <row r="276" spans="1:25" x14ac:dyDescent="0.25">
      <c r="A276" t="s">
        <v>103</v>
      </c>
      <c r="B276">
        <v>57982.7</v>
      </c>
      <c r="C276">
        <v>57860.1</v>
      </c>
      <c r="D276">
        <v>57756.2</v>
      </c>
      <c r="E276">
        <v>11651.9</v>
      </c>
      <c r="F276">
        <v>3282.4</v>
      </c>
      <c r="G276">
        <v>1.2300499999999999E-3</v>
      </c>
      <c r="H276">
        <v>0.99980100000000005</v>
      </c>
      <c r="I276">
        <v>0</v>
      </c>
    </row>
    <row r="277" spans="1:25" x14ac:dyDescent="0.25">
      <c r="A277" t="s">
        <v>103</v>
      </c>
      <c r="B277">
        <v>57982.6</v>
      </c>
      <c r="C277">
        <v>57859.5</v>
      </c>
      <c r="D277">
        <v>57758.5</v>
      </c>
      <c r="E277">
        <v>11652</v>
      </c>
      <c r="F277">
        <v>3282.43</v>
      </c>
      <c r="G277">
        <v>1.2300499999999999E-3</v>
      </c>
      <c r="H277">
        <v>0.99956</v>
      </c>
      <c r="I277">
        <v>0</v>
      </c>
    </row>
    <row r="278" spans="1:25" x14ac:dyDescent="0.25">
      <c r="A278" t="s">
        <v>103</v>
      </c>
      <c r="B278">
        <v>57988.800000000003</v>
      </c>
      <c r="C278">
        <v>57867.8</v>
      </c>
      <c r="D278">
        <v>57762</v>
      </c>
      <c r="E278">
        <v>11652.4</v>
      </c>
      <c r="F278">
        <v>3282.5</v>
      </c>
      <c r="G278">
        <v>1.2300499999999999E-3</v>
      </c>
      <c r="H278">
        <v>0.99996799999999997</v>
      </c>
      <c r="I278">
        <v>0</v>
      </c>
    </row>
    <row r="279" spans="1:25" x14ac:dyDescent="0.25">
      <c r="A279" t="s">
        <v>103</v>
      </c>
      <c r="B279">
        <v>57994.1</v>
      </c>
      <c r="C279">
        <v>57872.5</v>
      </c>
      <c r="D279">
        <v>57763.6</v>
      </c>
      <c r="E279">
        <v>11653</v>
      </c>
      <c r="F279">
        <v>3282.53</v>
      </c>
      <c r="G279">
        <v>1.2300600000000001E-3</v>
      </c>
      <c r="H279">
        <v>0.99777300000000002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57988</v>
      </c>
      <c r="C280">
        <v>57865.4</v>
      </c>
      <c r="D280">
        <v>57763.1</v>
      </c>
      <c r="E280">
        <v>11653.5</v>
      </c>
      <c r="F280">
        <v>3282.63</v>
      </c>
      <c r="G280">
        <v>1.2300499999999999E-3</v>
      </c>
      <c r="H280">
        <v>0.99882499999999996</v>
      </c>
      <c r="I280">
        <v>0</v>
      </c>
      <c r="R280">
        <f>AVERAGE(B231:B280)</f>
        <v>57987.077999999987</v>
      </c>
      <c r="S280">
        <f>AVERAGE(C231:C280)</f>
        <v>57864.928000000007</v>
      </c>
      <c r="U280">
        <f>_xlfn.VAR.P(B231:B280)</f>
        <v>24.624515999999677</v>
      </c>
      <c r="V280">
        <f>_xlfn.VAR.P(C231:C280)</f>
        <v>25.237216000001592</v>
      </c>
      <c r="X280">
        <f>1.96*SQRT(U280)/50</f>
        <v>0.19452253408343081</v>
      </c>
      <c r="Y280">
        <f>1.96*SQRT(V280)/50</f>
        <v>0.19692769128348214</v>
      </c>
    </row>
    <row r="281" spans="1:25" x14ac:dyDescent="0.25">
      <c r="A281" t="s">
        <v>103</v>
      </c>
      <c r="B281">
        <v>2899421.5479000001</v>
      </c>
      <c r="C281" t="s">
        <v>36</v>
      </c>
    </row>
    <row r="282" spans="1:25" x14ac:dyDescent="0.25">
      <c r="A282" t="s">
        <v>88</v>
      </c>
      <c r="B282">
        <v>54354</v>
      </c>
      <c r="C282">
        <v>54237.2</v>
      </c>
      <c r="D282">
        <v>54133.599999999999</v>
      </c>
      <c r="E282">
        <v>12281.2</v>
      </c>
      <c r="F282">
        <v>3155.94</v>
      </c>
      <c r="G282">
        <v>1.2300499999999999E-3</v>
      </c>
      <c r="H282">
        <v>0.999969</v>
      </c>
      <c r="I282">
        <v>0</v>
      </c>
    </row>
    <row r="283" spans="1:25" x14ac:dyDescent="0.25">
      <c r="A283" t="s">
        <v>88</v>
      </c>
      <c r="B283">
        <v>54357.3</v>
      </c>
      <c r="C283">
        <v>54240.6</v>
      </c>
      <c r="D283">
        <v>54136.6</v>
      </c>
      <c r="E283">
        <v>12281.5</v>
      </c>
      <c r="F283">
        <v>3156.27</v>
      </c>
      <c r="G283">
        <v>1.2300600000000001E-3</v>
      </c>
      <c r="H283">
        <v>0.99969399999999997</v>
      </c>
      <c r="I283">
        <v>0</v>
      </c>
    </row>
    <row r="284" spans="1:25" x14ac:dyDescent="0.25">
      <c r="A284" t="s">
        <v>88</v>
      </c>
      <c r="B284">
        <v>54358.400000000001</v>
      </c>
      <c r="C284">
        <v>54241.599999999999</v>
      </c>
      <c r="D284">
        <v>54135.7</v>
      </c>
      <c r="E284">
        <v>12281.2</v>
      </c>
      <c r="F284">
        <v>3156.07</v>
      </c>
      <c r="G284">
        <v>1.2300600000000001E-3</v>
      </c>
      <c r="H284">
        <v>0.99984399999999996</v>
      </c>
      <c r="I284">
        <v>0</v>
      </c>
    </row>
    <row r="285" spans="1:25" x14ac:dyDescent="0.25">
      <c r="A285" t="s">
        <v>88</v>
      </c>
      <c r="B285">
        <v>54351.7</v>
      </c>
      <c r="C285">
        <v>54235.4</v>
      </c>
      <c r="D285">
        <v>54135.6</v>
      </c>
      <c r="E285">
        <v>12281.8</v>
      </c>
      <c r="F285">
        <v>3156.12</v>
      </c>
      <c r="G285">
        <v>1.2300499999999999E-3</v>
      </c>
      <c r="H285">
        <v>0.99952700000000005</v>
      </c>
      <c r="I285">
        <v>0</v>
      </c>
    </row>
    <row r="286" spans="1:25" x14ac:dyDescent="0.25">
      <c r="A286" t="s">
        <v>88</v>
      </c>
      <c r="B286">
        <v>54353.5</v>
      </c>
      <c r="C286">
        <v>54236.7</v>
      </c>
      <c r="D286">
        <v>54134.6</v>
      </c>
      <c r="E286">
        <v>12281.5</v>
      </c>
      <c r="F286">
        <v>3156.14</v>
      </c>
      <c r="G286">
        <v>1.2300600000000001E-3</v>
      </c>
      <c r="H286">
        <v>0.99922</v>
      </c>
      <c r="I286">
        <v>0</v>
      </c>
    </row>
    <row r="287" spans="1:25" x14ac:dyDescent="0.25">
      <c r="A287" t="s">
        <v>88</v>
      </c>
      <c r="B287">
        <v>54351.9</v>
      </c>
      <c r="C287">
        <v>54236.6</v>
      </c>
      <c r="D287">
        <v>54133.4</v>
      </c>
      <c r="E287">
        <v>12281.2</v>
      </c>
      <c r="F287">
        <v>3155.97</v>
      </c>
      <c r="G287">
        <v>1.2300499999999999E-3</v>
      </c>
      <c r="H287">
        <v>0.99990699999999999</v>
      </c>
      <c r="I287">
        <v>0</v>
      </c>
    </row>
    <row r="288" spans="1:25" x14ac:dyDescent="0.25">
      <c r="A288" t="s">
        <v>88</v>
      </c>
      <c r="B288">
        <v>54367</v>
      </c>
      <c r="C288">
        <v>54251.1</v>
      </c>
      <c r="D288">
        <v>54138.6</v>
      </c>
      <c r="E288">
        <v>12282</v>
      </c>
      <c r="F288">
        <v>3156.17</v>
      </c>
      <c r="G288">
        <v>1.2300600000000001E-3</v>
      </c>
      <c r="H288">
        <v>0.99958199999999997</v>
      </c>
      <c r="I288">
        <v>0</v>
      </c>
    </row>
    <row r="289" spans="1:9" x14ac:dyDescent="0.25">
      <c r="A289" t="s">
        <v>88</v>
      </c>
      <c r="B289">
        <v>54361</v>
      </c>
      <c r="C289">
        <v>54244.5</v>
      </c>
      <c r="D289">
        <v>54137.1</v>
      </c>
      <c r="E289">
        <v>12281.5</v>
      </c>
      <c r="F289">
        <v>3156.04</v>
      </c>
      <c r="G289">
        <v>1.2300600000000001E-3</v>
      </c>
      <c r="H289">
        <v>0.99977199999999999</v>
      </c>
      <c r="I289">
        <v>0</v>
      </c>
    </row>
    <row r="290" spans="1:9" x14ac:dyDescent="0.25">
      <c r="A290" t="s">
        <v>88</v>
      </c>
      <c r="B290">
        <v>54348.3</v>
      </c>
      <c r="C290">
        <v>54232.6</v>
      </c>
      <c r="D290">
        <v>54131.9</v>
      </c>
      <c r="E290">
        <v>12281.1</v>
      </c>
      <c r="F290">
        <v>3155.73</v>
      </c>
      <c r="G290">
        <v>1.2300499999999999E-3</v>
      </c>
      <c r="H290">
        <v>0.99959399999999998</v>
      </c>
      <c r="I290">
        <v>0</v>
      </c>
    </row>
    <row r="291" spans="1:9" x14ac:dyDescent="0.25">
      <c r="A291" t="s">
        <v>88</v>
      </c>
      <c r="B291">
        <v>54353</v>
      </c>
      <c r="C291">
        <v>54235.9</v>
      </c>
      <c r="D291">
        <v>54134.7</v>
      </c>
      <c r="E291">
        <v>12282.2</v>
      </c>
      <c r="F291">
        <v>3156.08</v>
      </c>
      <c r="G291">
        <v>1.2300600000000001E-3</v>
      </c>
      <c r="H291">
        <v>0.99998500000000001</v>
      </c>
      <c r="I291">
        <v>0</v>
      </c>
    </row>
    <row r="292" spans="1:9" x14ac:dyDescent="0.25">
      <c r="A292" t="s">
        <v>88</v>
      </c>
      <c r="B292">
        <v>54357.4</v>
      </c>
      <c r="C292">
        <v>54241.2</v>
      </c>
      <c r="D292">
        <v>54135.4</v>
      </c>
      <c r="E292">
        <v>12280.7</v>
      </c>
      <c r="F292">
        <v>3155.99</v>
      </c>
      <c r="G292">
        <v>1.2300499999999999E-3</v>
      </c>
      <c r="H292">
        <v>0.99958800000000003</v>
      </c>
      <c r="I292">
        <v>0</v>
      </c>
    </row>
    <row r="293" spans="1:9" x14ac:dyDescent="0.25">
      <c r="A293" t="s">
        <v>88</v>
      </c>
      <c r="B293">
        <v>54366.6</v>
      </c>
      <c r="C293">
        <v>54250.2</v>
      </c>
      <c r="D293">
        <v>54138.9</v>
      </c>
      <c r="E293">
        <v>12281.4</v>
      </c>
      <c r="F293">
        <v>3156.12</v>
      </c>
      <c r="G293">
        <v>1.2300600000000001E-3</v>
      </c>
      <c r="H293">
        <v>0.99831099999999995</v>
      </c>
      <c r="I293">
        <v>0</v>
      </c>
    </row>
    <row r="294" spans="1:9" x14ac:dyDescent="0.25">
      <c r="A294" t="s">
        <v>88</v>
      </c>
      <c r="B294">
        <v>54353.5</v>
      </c>
      <c r="C294">
        <v>54235.3</v>
      </c>
      <c r="D294">
        <v>54135.8</v>
      </c>
      <c r="E294">
        <v>12282.2</v>
      </c>
      <c r="F294">
        <v>3156.13</v>
      </c>
      <c r="G294">
        <v>1.2300499999999999E-3</v>
      </c>
      <c r="H294">
        <v>0.99994099999999997</v>
      </c>
      <c r="I294">
        <v>0</v>
      </c>
    </row>
    <row r="295" spans="1:9" x14ac:dyDescent="0.25">
      <c r="A295" t="s">
        <v>88</v>
      </c>
      <c r="B295">
        <v>54349.3</v>
      </c>
      <c r="C295">
        <v>54234</v>
      </c>
      <c r="D295">
        <v>54133.7</v>
      </c>
      <c r="E295">
        <v>12281.3</v>
      </c>
      <c r="F295">
        <v>3155.94</v>
      </c>
      <c r="G295">
        <v>1.2300799999999999E-3</v>
      </c>
      <c r="H295">
        <v>0.99978599999999995</v>
      </c>
      <c r="I295">
        <v>0</v>
      </c>
    </row>
    <row r="296" spans="1:9" x14ac:dyDescent="0.25">
      <c r="A296" t="s">
        <v>88</v>
      </c>
      <c r="B296">
        <v>54357</v>
      </c>
      <c r="C296">
        <v>54241</v>
      </c>
      <c r="D296">
        <v>54138.7</v>
      </c>
      <c r="E296">
        <v>12282.3</v>
      </c>
      <c r="F296">
        <v>3156.12</v>
      </c>
      <c r="G296">
        <v>1.2300600000000001E-3</v>
      </c>
      <c r="H296">
        <v>0.99849100000000002</v>
      </c>
      <c r="I296">
        <v>0</v>
      </c>
    </row>
    <row r="297" spans="1:9" x14ac:dyDescent="0.25">
      <c r="A297" t="s">
        <v>88</v>
      </c>
      <c r="B297">
        <v>54369.5</v>
      </c>
      <c r="C297">
        <v>54251.4</v>
      </c>
      <c r="D297">
        <v>54141.9</v>
      </c>
      <c r="E297">
        <v>12282.2</v>
      </c>
      <c r="F297">
        <v>3156.25</v>
      </c>
      <c r="G297">
        <v>1.2300600000000001E-3</v>
      </c>
      <c r="H297">
        <v>0.99987099999999995</v>
      </c>
      <c r="I297">
        <v>0</v>
      </c>
    </row>
    <row r="298" spans="1:9" x14ac:dyDescent="0.25">
      <c r="A298" t="s">
        <v>88</v>
      </c>
      <c r="B298">
        <v>54358.5</v>
      </c>
      <c r="C298">
        <v>54237.5</v>
      </c>
      <c r="D298">
        <v>54133.4</v>
      </c>
      <c r="E298">
        <v>12282.1</v>
      </c>
      <c r="F298">
        <v>3156.26</v>
      </c>
      <c r="G298">
        <v>1.2300499999999999E-3</v>
      </c>
      <c r="H298">
        <v>0.99935499999999999</v>
      </c>
      <c r="I298">
        <v>0</v>
      </c>
    </row>
    <row r="299" spans="1:9" x14ac:dyDescent="0.25">
      <c r="A299" t="s">
        <v>88</v>
      </c>
      <c r="B299">
        <v>54353.4</v>
      </c>
      <c r="C299">
        <v>54238.1</v>
      </c>
      <c r="D299">
        <v>54135.8</v>
      </c>
      <c r="E299">
        <v>12282.4</v>
      </c>
      <c r="F299">
        <v>3156.26</v>
      </c>
      <c r="G299">
        <v>1.2300499999999999E-3</v>
      </c>
      <c r="H299">
        <v>0.99963199999999997</v>
      </c>
      <c r="I299">
        <v>0</v>
      </c>
    </row>
    <row r="300" spans="1:9" x14ac:dyDescent="0.25">
      <c r="A300" t="s">
        <v>88</v>
      </c>
      <c r="B300">
        <v>54349.5</v>
      </c>
      <c r="C300">
        <v>54233.1</v>
      </c>
      <c r="D300">
        <v>54132.800000000003</v>
      </c>
      <c r="E300">
        <v>12280.9</v>
      </c>
      <c r="F300">
        <v>3155.94</v>
      </c>
      <c r="G300">
        <v>1.2300499999999999E-3</v>
      </c>
      <c r="H300">
        <v>0.99881500000000001</v>
      </c>
      <c r="I300">
        <v>0</v>
      </c>
    </row>
    <row r="301" spans="1:9" x14ac:dyDescent="0.25">
      <c r="A301" t="s">
        <v>88</v>
      </c>
      <c r="B301">
        <v>54358.2</v>
      </c>
      <c r="C301">
        <v>54241.3</v>
      </c>
      <c r="D301">
        <v>54135.3</v>
      </c>
      <c r="E301">
        <v>12280.7</v>
      </c>
      <c r="F301">
        <v>3156</v>
      </c>
      <c r="G301">
        <v>1.2301300000000001E-3</v>
      </c>
      <c r="H301">
        <v>0.99977300000000002</v>
      </c>
      <c r="I301">
        <v>0</v>
      </c>
    </row>
    <row r="302" spans="1:9" x14ac:dyDescent="0.25">
      <c r="A302" t="s">
        <v>88</v>
      </c>
      <c r="B302">
        <v>54359.4</v>
      </c>
      <c r="C302">
        <v>54243.7</v>
      </c>
      <c r="D302">
        <v>54138.6</v>
      </c>
      <c r="E302">
        <v>12281.5</v>
      </c>
      <c r="F302">
        <v>3155.89</v>
      </c>
      <c r="G302">
        <v>1.2300499999999999E-3</v>
      </c>
      <c r="H302">
        <v>0.99972099999999997</v>
      </c>
      <c r="I302">
        <v>0</v>
      </c>
    </row>
    <row r="303" spans="1:9" x14ac:dyDescent="0.25">
      <c r="A303" t="s">
        <v>88</v>
      </c>
      <c r="B303">
        <v>54347.6</v>
      </c>
      <c r="C303">
        <v>54231.7</v>
      </c>
      <c r="D303">
        <v>54133</v>
      </c>
      <c r="E303">
        <v>12281.3</v>
      </c>
      <c r="F303">
        <v>3155.8</v>
      </c>
      <c r="G303">
        <v>1.2300600000000001E-3</v>
      </c>
      <c r="H303">
        <v>0.99991699999999994</v>
      </c>
      <c r="I303">
        <v>0</v>
      </c>
    </row>
    <row r="304" spans="1:9" x14ac:dyDescent="0.25">
      <c r="A304" t="s">
        <v>88</v>
      </c>
      <c r="B304">
        <v>54350.2</v>
      </c>
      <c r="C304">
        <v>54233.7</v>
      </c>
      <c r="D304">
        <v>54134</v>
      </c>
      <c r="E304">
        <v>12281.1</v>
      </c>
      <c r="F304">
        <v>3155.98</v>
      </c>
      <c r="G304">
        <v>1.2300600000000001E-3</v>
      </c>
      <c r="H304">
        <v>0.99997599999999998</v>
      </c>
      <c r="I304">
        <v>0</v>
      </c>
    </row>
    <row r="305" spans="1:9" x14ac:dyDescent="0.25">
      <c r="A305" t="s">
        <v>88</v>
      </c>
      <c r="B305">
        <v>54357.2</v>
      </c>
      <c r="C305">
        <v>54241.1</v>
      </c>
      <c r="D305">
        <v>54137.2</v>
      </c>
      <c r="E305">
        <v>12281.9</v>
      </c>
      <c r="F305">
        <v>3156.02</v>
      </c>
      <c r="G305">
        <v>1.2300499999999999E-3</v>
      </c>
      <c r="H305">
        <v>0.99910399999999999</v>
      </c>
      <c r="I305">
        <v>0</v>
      </c>
    </row>
    <row r="306" spans="1:9" x14ac:dyDescent="0.25">
      <c r="A306" t="s">
        <v>88</v>
      </c>
      <c r="B306">
        <v>54365.599999999999</v>
      </c>
      <c r="C306">
        <v>54245.5</v>
      </c>
      <c r="D306">
        <v>54136.6</v>
      </c>
      <c r="E306">
        <v>12280.9</v>
      </c>
      <c r="F306">
        <v>3155.91</v>
      </c>
      <c r="G306">
        <v>1.2300600000000001E-3</v>
      </c>
      <c r="H306">
        <v>0.99979099999999999</v>
      </c>
      <c r="I306">
        <v>0</v>
      </c>
    </row>
    <row r="307" spans="1:9" x14ac:dyDescent="0.25">
      <c r="A307" t="s">
        <v>88</v>
      </c>
      <c r="B307">
        <v>54354.3</v>
      </c>
      <c r="C307">
        <v>54235.8</v>
      </c>
      <c r="D307">
        <v>54135.3</v>
      </c>
      <c r="E307">
        <v>12281.9</v>
      </c>
      <c r="F307">
        <v>3156.12</v>
      </c>
      <c r="G307">
        <v>1.2300499999999999E-3</v>
      </c>
      <c r="H307">
        <v>0.99979200000000001</v>
      </c>
      <c r="I307">
        <v>0</v>
      </c>
    </row>
    <row r="308" spans="1:9" x14ac:dyDescent="0.25">
      <c r="A308" t="s">
        <v>88</v>
      </c>
      <c r="B308">
        <v>54349.3</v>
      </c>
      <c r="C308">
        <v>54233.1</v>
      </c>
      <c r="D308">
        <v>54132</v>
      </c>
      <c r="E308">
        <v>12281.1</v>
      </c>
      <c r="F308">
        <v>3155.89</v>
      </c>
      <c r="G308">
        <v>1.2300499999999999E-3</v>
      </c>
      <c r="H308">
        <v>0.99971900000000002</v>
      </c>
      <c r="I308">
        <v>0</v>
      </c>
    </row>
    <row r="309" spans="1:9" x14ac:dyDescent="0.25">
      <c r="A309" t="s">
        <v>88</v>
      </c>
      <c r="B309">
        <v>54352.6</v>
      </c>
      <c r="C309">
        <v>54236.6</v>
      </c>
      <c r="D309">
        <v>54135.7</v>
      </c>
      <c r="E309">
        <v>12284.1</v>
      </c>
      <c r="F309">
        <v>3155.76</v>
      </c>
      <c r="G309">
        <v>1.2301199999999999E-3</v>
      </c>
      <c r="H309">
        <v>0.99963900000000006</v>
      </c>
      <c r="I309">
        <v>0</v>
      </c>
    </row>
    <row r="310" spans="1:9" x14ac:dyDescent="0.25">
      <c r="A310" t="s">
        <v>88</v>
      </c>
      <c r="B310">
        <v>54362.1</v>
      </c>
      <c r="C310">
        <v>54246.6</v>
      </c>
      <c r="D310">
        <v>54136.4</v>
      </c>
      <c r="E310">
        <v>12281.6</v>
      </c>
      <c r="F310">
        <v>3155.81</v>
      </c>
      <c r="G310">
        <v>1.23011E-3</v>
      </c>
      <c r="H310">
        <v>0.99956199999999995</v>
      </c>
      <c r="I310">
        <v>0</v>
      </c>
    </row>
    <row r="311" spans="1:9" x14ac:dyDescent="0.25">
      <c r="A311" t="s">
        <v>88</v>
      </c>
      <c r="B311">
        <v>54353</v>
      </c>
      <c r="C311">
        <v>54236.6</v>
      </c>
      <c r="D311">
        <v>54130.9</v>
      </c>
      <c r="E311">
        <v>12280.6</v>
      </c>
      <c r="F311">
        <v>3155.78</v>
      </c>
      <c r="G311">
        <v>1.2300499999999999E-3</v>
      </c>
      <c r="H311">
        <v>0.99955899999999998</v>
      </c>
      <c r="I311">
        <v>0</v>
      </c>
    </row>
    <row r="312" spans="1:9" x14ac:dyDescent="0.25">
      <c r="A312" t="s">
        <v>88</v>
      </c>
      <c r="B312">
        <v>54343.3</v>
      </c>
      <c r="C312">
        <v>54226.1</v>
      </c>
      <c r="D312">
        <v>54127.5</v>
      </c>
      <c r="E312">
        <v>12280.9</v>
      </c>
      <c r="F312">
        <v>3155.75</v>
      </c>
      <c r="G312">
        <v>1.2300499999999999E-3</v>
      </c>
      <c r="H312">
        <v>0.99945600000000001</v>
      </c>
      <c r="I312">
        <v>0</v>
      </c>
    </row>
    <row r="313" spans="1:9" x14ac:dyDescent="0.25">
      <c r="A313" t="s">
        <v>88</v>
      </c>
      <c r="B313">
        <v>54351.1</v>
      </c>
      <c r="C313">
        <v>54234</v>
      </c>
      <c r="D313">
        <v>54132.9</v>
      </c>
      <c r="E313">
        <v>12281.2</v>
      </c>
      <c r="F313">
        <v>3156.04</v>
      </c>
      <c r="G313">
        <v>1.2300499999999999E-3</v>
      </c>
      <c r="H313">
        <v>0.99964699999999995</v>
      </c>
      <c r="I313">
        <v>0</v>
      </c>
    </row>
    <row r="314" spans="1:9" x14ac:dyDescent="0.25">
      <c r="A314" t="s">
        <v>88</v>
      </c>
      <c r="B314">
        <v>54357.8</v>
      </c>
      <c r="C314">
        <v>54241.5</v>
      </c>
      <c r="D314">
        <v>54137.2</v>
      </c>
      <c r="E314">
        <v>12281</v>
      </c>
      <c r="F314">
        <v>3156.04</v>
      </c>
      <c r="G314">
        <v>1.2300499999999999E-3</v>
      </c>
      <c r="H314">
        <v>0.99961100000000003</v>
      </c>
      <c r="I314">
        <v>0</v>
      </c>
    </row>
    <row r="315" spans="1:9" x14ac:dyDescent="0.25">
      <c r="A315" t="s">
        <v>88</v>
      </c>
      <c r="B315">
        <v>54365.4</v>
      </c>
      <c r="C315">
        <v>54246.5</v>
      </c>
      <c r="D315">
        <v>54137.599999999999</v>
      </c>
      <c r="E315">
        <v>12280.5</v>
      </c>
      <c r="F315">
        <v>3155.83</v>
      </c>
      <c r="G315">
        <v>1.2300600000000001E-3</v>
      </c>
      <c r="H315">
        <v>0.99929500000000004</v>
      </c>
      <c r="I315">
        <v>0</v>
      </c>
    </row>
    <row r="316" spans="1:9" x14ac:dyDescent="0.25">
      <c r="A316" t="s">
        <v>88</v>
      </c>
      <c r="B316">
        <v>54348.4</v>
      </c>
      <c r="C316">
        <v>54232.4</v>
      </c>
      <c r="D316">
        <v>54132.9</v>
      </c>
      <c r="E316">
        <v>12281.2</v>
      </c>
      <c r="F316">
        <v>3155.73</v>
      </c>
      <c r="G316">
        <v>1.23007E-3</v>
      </c>
      <c r="H316">
        <v>0.99884300000000004</v>
      </c>
      <c r="I316">
        <v>0</v>
      </c>
    </row>
    <row r="317" spans="1:9" x14ac:dyDescent="0.25">
      <c r="A317" t="s">
        <v>88</v>
      </c>
      <c r="B317">
        <v>54351.3</v>
      </c>
      <c r="C317">
        <v>54234</v>
      </c>
      <c r="D317">
        <v>54133.5</v>
      </c>
      <c r="E317">
        <v>12281.2</v>
      </c>
      <c r="F317">
        <v>3155.78</v>
      </c>
      <c r="G317">
        <v>1.23015E-3</v>
      </c>
      <c r="H317">
        <v>0.99994700000000003</v>
      </c>
      <c r="I317">
        <v>0</v>
      </c>
    </row>
    <row r="318" spans="1:9" x14ac:dyDescent="0.25">
      <c r="A318" t="s">
        <v>88</v>
      </c>
      <c r="B318">
        <v>54354.5</v>
      </c>
      <c r="C318">
        <v>54238.1</v>
      </c>
      <c r="D318">
        <v>54134.8</v>
      </c>
      <c r="E318">
        <v>12281.5</v>
      </c>
      <c r="F318">
        <v>3155.7</v>
      </c>
      <c r="G318">
        <v>1.2300499999999999E-3</v>
      </c>
      <c r="H318">
        <v>0.99897100000000005</v>
      </c>
      <c r="I318">
        <v>0</v>
      </c>
    </row>
    <row r="319" spans="1:9" x14ac:dyDescent="0.25">
      <c r="A319" t="s">
        <v>88</v>
      </c>
      <c r="B319">
        <v>54359.8</v>
      </c>
      <c r="C319">
        <v>54243.9</v>
      </c>
      <c r="D319">
        <v>54135.4</v>
      </c>
      <c r="E319">
        <v>12281.4</v>
      </c>
      <c r="F319">
        <v>3155.74</v>
      </c>
      <c r="G319">
        <v>1.2300499999999999E-3</v>
      </c>
      <c r="H319">
        <v>0.99968100000000004</v>
      </c>
      <c r="I319">
        <v>0</v>
      </c>
    </row>
    <row r="320" spans="1:9" x14ac:dyDescent="0.25">
      <c r="A320" t="s">
        <v>88</v>
      </c>
      <c r="B320">
        <v>54357.7</v>
      </c>
      <c r="C320">
        <v>54242.1</v>
      </c>
      <c r="D320">
        <v>54135.199999999997</v>
      </c>
      <c r="E320">
        <v>12280.5</v>
      </c>
      <c r="F320">
        <v>3155.86</v>
      </c>
      <c r="G320">
        <v>1.2300600000000001E-3</v>
      </c>
      <c r="H320">
        <v>0.99909499999999996</v>
      </c>
      <c r="I320">
        <v>0</v>
      </c>
    </row>
    <row r="321" spans="1:25" x14ac:dyDescent="0.25">
      <c r="A321" t="s">
        <v>88</v>
      </c>
      <c r="B321">
        <v>54349.8</v>
      </c>
      <c r="C321">
        <v>54233.8</v>
      </c>
      <c r="D321">
        <v>54133.1</v>
      </c>
      <c r="E321">
        <v>12281.4</v>
      </c>
      <c r="F321">
        <v>3155.87</v>
      </c>
      <c r="G321">
        <v>1.2300799999999999E-3</v>
      </c>
      <c r="H321">
        <v>0.99861900000000003</v>
      </c>
      <c r="I321">
        <v>0</v>
      </c>
    </row>
    <row r="322" spans="1:25" x14ac:dyDescent="0.25">
      <c r="A322" t="s">
        <v>88</v>
      </c>
      <c r="B322">
        <v>54355.6</v>
      </c>
      <c r="C322">
        <v>54238.8</v>
      </c>
      <c r="D322">
        <v>54133.599999999999</v>
      </c>
      <c r="E322">
        <v>12281.2</v>
      </c>
      <c r="F322">
        <v>3155.76</v>
      </c>
      <c r="G322">
        <v>1.2300600000000001E-3</v>
      </c>
      <c r="H322">
        <v>0.99956599999999995</v>
      </c>
      <c r="I322">
        <v>0</v>
      </c>
    </row>
    <row r="323" spans="1:25" x14ac:dyDescent="0.25">
      <c r="A323" t="s">
        <v>88</v>
      </c>
      <c r="B323">
        <v>54356.1</v>
      </c>
      <c r="C323">
        <v>54240.1</v>
      </c>
      <c r="D323">
        <v>54136.800000000003</v>
      </c>
      <c r="E323">
        <v>12281.5</v>
      </c>
      <c r="F323">
        <v>3155.84</v>
      </c>
      <c r="G323">
        <v>1.2300499999999999E-3</v>
      </c>
      <c r="H323">
        <v>0.99986900000000001</v>
      </c>
      <c r="I323">
        <v>0</v>
      </c>
    </row>
    <row r="324" spans="1:25" x14ac:dyDescent="0.25">
      <c r="A324" t="s">
        <v>88</v>
      </c>
      <c r="B324">
        <v>54365.3</v>
      </c>
      <c r="C324">
        <v>54248.9</v>
      </c>
      <c r="D324">
        <v>54138.400000000001</v>
      </c>
      <c r="E324">
        <v>12281.4</v>
      </c>
      <c r="F324">
        <v>3155.84</v>
      </c>
      <c r="G324">
        <v>1.2300499999999999E-3</v>
      </c>
      <c r="H324">
        <v>0.99954200000000004</v>
      </c>
      <c r="I324">
        <v>0</v>
      </c>
    </row>
    <row r="325" spans="1:25" x14ac:dyDescent="0.25">
      <c r="A325" t="s">
        <v>88</v>
      </c>
      <c r="B325">
        <v>54351.7</v>
      </c>
      <c r="C325">
        <v>54235.5</v>
      </c>
      <c r="D325">
        <v>54135.9</v>
      </c>
      <c r="E325">
        <v>12282.1</v>
      </c>
      <c r="F325">
        <v>3155.89</v>
      </c>
      <c r="G325">
        <v>1.2300499999999999E-3</v>
      </c>
      <c r="H325">
        <v>0.99955499999999997</v>
      </c>
      <c r="I325">
        <v>0</v>
      </c>
    </row>
    <row r="326" spans="1:25" x14ac:dyDescent="0.25">
      <c r="A326" t="s">
        <v>88</v>
      </c>
      <c r="B326">
        <v>54355.6</v>
      </c>
      <c r="C326">
        <v>54238.6</v>
      </c>
      <c r="D326">
        <v>54137.1</v>
      </c>
      <c r="E326">
        <v>12281.7</v>
      </c>
      <c r="F326">
        <v>3155.93</v>
      </c>
      <c r="G326">
        <v>1.2300499999999999E-3</v>
      </c>
      <c r="H326">
        <v>0.99978900000000004</v>
      </c>
      <c r="I326">
        <v>0</v>
      </c>
    </row>
    <row r="327" spans="1:25" x14ac:dyDescent="0.25">
      <c r="A327" t="s">
        <v>88</v>
      </c>
      <c r="B327">
        <v>54361.7</v>
      </c>
      <c r="C327">
        <v>54244.7</v>
      </c>
      <c r="D327">
        <v>54140.1</v>
      </c>
      <c r="E327">
        <v>12281.8</v>
      </c>
      <c r="F327">
        <v>3156.08</v>
      </c>
      <c r="G327">
        <v>1.2300600000000001E-3</v>
      </c>
      <c r="H327">
        <v>0.99895500000000004</v>
      </c>
      <c r="I327">
        <v>0</v>
      </c>
    </row>
    <row r="328" spans="1:25" x14ac:dyDescent="0.25">
      <c r="A328" t="s">
        <v>88</v>
      </c>
      <c r="B328">
        <v>54366.6</v>
      </c>
      <c r="C328">
        <v>54250.9</v>
      </c>
      <c r="D328">
        <v>54143</v>
      </c>
      <c r="E328">
        <v>12282.4</v>
      </c>
      <c r="F328">
        <v>3156</v>
      </c>
      <c r="G328">
        <v>1.2300600000000001E-3</v>
      </c>
      <c r="H328">
        <v>0.99974200000000002</v>
      </c>
      <c r="I328">
        <v>0</v>
      </c>
    </row>
    <row r="329" spans="1:25" x14ac:dyDescent="0.25">
      <c r="A329" t="s">
        <v>88</v>
      </c>
      <c r="B329">
        <v>54354.8</v>
      </c>
      <c r="C329">
        <v>54238.2</v>
      </c>
      <c r="D329">
        <v>54136.2</v>
      </c>
      <c r="E329">
        <v>12281.5</v>
      </c>
      <c r="F329">
        <v>3155.9</v>
      </c>
      <c r="G329">
        <v>1.2300499999999999E-3</v>
      </c>
      <c r="H329">
        <v>0.99944599999999995</v>
      </c>
      <c r="I329">
        <v>0</v>
      </c>
    </row>
    <row r="330" spans="1:25" x14ac:dyDescent="0.25">
      <c r="A330" t="s">
        <v>88</v>
      </c>
      <c r="B330">
        <v>54353.7</v>
      </c>
      <c r="C330">
        <v>54237.7</v>
      </c>
      <c r="D330">
        <v>54137.7</v>
      </c>
      <c r="E330">
        <v>12281.6</v>
      </c>
      <c r="F330">
        <v>3155.97</v>
      </c>
      <c r="G330">
        <v>1.2300499999999999E-3</v>
      </c>
      <c r="H330">
        <v>0.99979399999999996</v>
      </c>
      <c r="I330">
        <v>0</v>
      </c>
    </row>
    <row r="331" spans="1:25" x14ac:dyDescent="0.25">
      <c r="A331" t="s">
        <v>88</v>
      </c>
      <c r="B331">
        <v>54356.2</v>
      </c>
      <c r="C331">
        <v>54239.8</v>
      </c>
      <c r="D331">
        <v>54136.5</v>
      </c>
      <c r="E331">
        <v>12281.5</v>
      </c>
      <c r="F331">
        <v>3155.85</v>
      </c>
      <c r="G331">
        <v>1.2300600000000001E-3</v>
      </c>
      <c r="H331">
        <v>0.99996700000000005</v>
      </c>
      <c r="I331">
        <v>0</v>
      </c>
    </row>
    <row r="332" spans="1:25" x14ac:dyDescent="0.25">
      <c r="A332" t="s">
        <v>88</v>
      </c>
      <c r="B332">
        <v>54362.8</v>
      </c>
      <c r="C332">
        <v>54245.9</v>
      </c>
      <c r="D332">
        <v>54140.9</v>
      </c>
      <c r="E332">
        <v>12282</v>
      </c>
      <c r="F332">
        <v>3155.91</v>
      </c>
      <c r="G332">
        <v>1.23007E-3</v>
      </c>
      <c r="H332">
        <v>0.99974499999999999</v>
      </c>
      <c r="I332">
        <v>0</v>
      </c>
    </row>
    <row r="333" spans="1:25" x14ac:dyDescent="0.25">
      <c r="A333" t="s">
        <v>88</v>
      </c>
      <c r="B333">
        <v>54360.800000000003</v>
      </c>
      <c r="C333">
        <v>54244.5</v>
      </c>
      <c r="D333">
        <v>54140.2</v>
      </c>
      <c r="E333">
        <v>12282</v>
      </c>
      <c r="F333">
        <v>3155.92</v>
      </c>
      <c r="G333">
        <v>1.2300499999999999E-3</v>
      </c>
      <c r="H333">
        <v>0.99977700000000003</v>
      </c>
      <c r="I333">
        <v>0</v>
      </c>
    </row>
    <row r="334" spans="1:25" x14ac:dyDescent="0.25">
      <c r="A334" t="s">
        <v>88</v>
      </c>
      <c r="B334">
        <v>54350.6</v>
      </c>
      <c r="C334">
        <v>54234.5</v>
      </c>
      <c r="D334">
        <v>54134.5</v>
      </c>
      <c r="E334">
        <v>12281.5</v>
      </c>
      <c r="F334">
        <v>3155.8</v>
      </c>
      <c r="G334">
        <v>1.23007E-3</v>
      </c>
      <c r="H334">
        <v>0.999888</v>
      </c>
      <c r="I334">
        <v>0</v>
      </c>
    </row>
    <row r="335" spans="1:25" x14ac:dyDescent="0.25">
      <c r="A335" t="s">
        <v>88</v>
      </c>
      <c r="B335">
        <v>54353.7</v>
      </c>
      <c r="C335">
        <v>54237.2</v>
      </c>
      <c r="D335">
        <v>54135</v>
      </c>
      <c r="E335">
        <v>12281.5</v>
      </c>
      <c r="F335">
        <v>3155.89</v>
      </c>
      <c r="G335">
        <v>1.2300900000000001E-3</v>
      </c>
      <c r="H335">
        <v>0.99910900000000002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54360.1</v>
      </c>
      <c r="C336">
        <v>54243.3</v>
      </c>
      <c r="D336">
        <v>54139.199999999997</v>
      </c>
      <c r="E336">
        <v>12281.4</v>
      </c>
      <c r="F336">
        <v>3156.06</v>
      </c>
      <c r="G336">
        <v>1.2300499999999999E-3</v>
      </c>
      <c r="H336">
        <v>0.99924599999999997</v>
      </c>
      <c r="I336">
        <v>0</v>
      </c>
      <c r="R336">
        <f>AVERAGE(B287:B336)</f>
        <v>54356.196000000025</v>
      </c>
      <c r="S336">
        <f>AVERAGE(C287:C336)</f>
        <v>54239.58400000001</v>
      </c>
      <c r="U336">
        <f>_xlfn.VAR.P(B287:B336)</f>
        <v>34.902783999996899</v>
      </c>
      <c r="V336">
        <f>_xlfn.VAR.P(C287:C336)</f>
        <v>32.856144000001947</v>
      </c>
      <c r="X336">
        <f>1.96*SQRT(U336)/50</f>
        <v>0.23158802647320786</v>
      </c>
      <c r="Y336">
        <f>1.96*SQRT(V336)/50</f>
        <v>0.22469549420529775</v>
      </c>
    </row>
    <row r="337" spans="1:9" x14ac:dyDescent="0.25">
      <c r="A337" t="s">
        <v>88</v>
      </c>
      <c r="B337">
        <v>2717886.8259000001</v>
      </c>
      <c r="C337" t="s">
        <v>36</v>
      </c>
    </row>
    <row r="338" spans="1:9" x14ac:dyDescent="0.25">
      <c r="A338" t="s">
        <v>104</v>
      </c>
      <c r="B338">
        <v>9505.66</v>
      </c>
      <c r="C338">
        <v>9383.8700000000008</v>
      </c>
      <c r="D338">
        <v>9358.5300000000007</v>
      </c>
      <c r="E338">
        <v>9042.6200000000008</v>
      </c>
      <c r="F338">
        <v>67.069100000000006</v>
      </c>
      <c r="G338">
        <v>1.2300499999999999E-3</v>
      </c>
      <c r="H338">
        <v>0.999857</v>
      </c>
      <c r="I338">
        <v>0</v>
      </c>
    </row>
    <row r="339" spans="1:9" x14ac:dyDescent="0.25">
      <c r="A339" t="s">
        <v>104</v>
      </c>
      <c r="B339">
        <v>9501.7800000000007</v>
      </c>
      <c r="C339">
        <v>9379.68</v>
      </c>
      <c r="D339">
        <v>9336.2000000000007</v>
      </c>
      <c r="E339">
        <v>9024.9500000000007</v>
      </c>
      <c r="F339">
        <v>63.092100000000002</v>
      </c>
      <c r="G339">
        <v>1.2301300000000001E-3</v>
      </c>
      <c r="H339">
        <v>0.99926999999999999</v>
      </c>
      <c r="I339">
        <v>0</v>
      </c>
    </row>
    <row r="340" spans="1:9" x14ac:dyDescent="0.25">
      <c r="A340" t="s">
        <v>104</v>
      </c>
      <c r="B340">
        <v>9500.98</v>
      </c>
      <c r="C340">
        <v>9378.98</v>
      </c>
      <c r="D340">
        <v>9355.07</v>
      </c>
      <c r="E340">
        <v>9043.4699999999993</v>
      </c>
      <c r="F340">
        <v>67.311800000000005</v>
      </c>
      <c r="G340">
        <v>1.2300499999999999E-3</v>
      </c>
      <c r="H340">
        <v>0.99914000000000003</v>
      </c>
      <c r="I340">
        <v>0</v>
      </c>
    </row>
    <row r="341" spans="1:9" x14ac:dyDescent="0.25">
      <c r="A341" t="s">
        <v>104</v>
      </c>
      <c r="B341">
        <v>9507.19</v>
      </c>
      <c r="C341">
        <v>9385.41</v>
      </c>
      <c r="D341">
        <v>9341.3799999999992</v>
      </c>
      <c r="E341">
        <v>9030.2000000000007</v>
      </c>
      <c r="F341">
        <v>64.415599999999998</v>
      </c>
      <c r="G341">
        <v>1.2300600000000001E-3</v>
      </c>
      <c r="H341">
        <v>0.99924100000000005</v>
      </c>
      <c r="I341">
        <v>0</v>
      </c>
    </row>
    <row r="342" spans="1:9" x14ac:dyDescent="0.25">
      <c r="A342" t="s">
        <v>104</v>
      </c>
      <c r="B342">
        <v>9510.18</v>
      </c>
      <c r="C342">
        <v>9388.74</v>
      </c>
      <c r="D342">
        <v>9346.7999999999993</v>
      </c>
      <c r="E342">
        <v>9034.42</v>
      </c>
      <c r="F342">
        <v>64.043300000000002</v>
      </c>
      <c r="G342">
        <v>1.23007E-3</v>
      </c>
      <c r="H342">
        <v>0.99961500000000003</v>
      </c>
      <c r="I342">
        <v>0</v>
      </c>
    </row>
    <row r="343" spans="1:9" x14ac:dyDescent="0.25">
      <c r="A343" t="s">
        <v>104</v>
      </c>
      <c r="B343">
        <v>9510.3799999999992</v>
      </c>
      <c r="C343">
        <v>9388.5300000000007</v>
      </c>
      <c r="D343">
        <v>9346.89</v>
      </c>
      <c r="E343">
        <v>9033.7800000000007</v>
      </c>
      <c r="F343">
        <v>65.4529</v>
      </c>
      <c r="G343">
        <v>1.2300600000000001E-3</v>
      </c>
      <c r="H343">
        <v>0.99955000000000005</v>
      </c>
      <c r="I343">
        <v>0</v>
      </c>
    </row>
    <row r="344" spans="1:9" x14ac:dyDescent="0.25">
      <c r="A344" t="s">
        <v>104</v>
      </c>
      <c r="B344">
        <v>9497.25</v>
      </c>
      <c r="C344">
        <v>9375.64</v>
      </c>
      <c r="D344">
        <v>9340.1200000000008</v>
      </c>
      <c r="E344">
        <v>9031.33</v>
      </c>
      <c r="F344">
        <v>62.683900000000001</v>
      </c>
      <c r="G344">
        <v>1.2300499999999999E-3</v>
      </c>
      <c r="H344">
        <v>0.998386</v>
      </c>
      <c r="I344">
        <v>0</v>
      </c>
    </row>
    <row r="345" spans="1:9" x14ac:dyDescent="0.25">
      <c r="A345" t="s">
        <v>104</v>
      </c>
      <c r="B345">
        <v>9474.92</v>
      </c>
      <c r="C345">
        <v>9354.32</v>
      </c>
      <c r="D345">
        <v>9333.33</v>
      </c>
      <c r="E345">
        <v>9029.82</v>
      </c>
      <c r="F345">
        <v>61.481999999999999</v>
      </c>
      <c r="G345">
        <v>1.2300499999999999E-3</v>
      </c>
      <c r="H345">
        <v>0.99887099999999995</v>
      </c>
      <c r="I345">
        <v>0</v>
      </c>
    </row>
    <row r="346" spans="1:9" x14ac:dyDescent="0.25">
      <c r="A346" t="s">
        <v>104</v>
      </c>
      <c r="B346">
        <v>9487.09</v>
      </c>
      <c r="C346">
        <v>9365.68</v>
      </c>
      <c r="D346">
        <v>9344.8700000000008</v>
      </c>
      <c r="E346">
        <v>9039.4599999999991</v>
      </c>
      <c r="F346">
        <v>61.641199999999998</v>
      </c>
      <c r="G346">
        <v>1.2300499999999999E-3</v>
      </c>
      <c r="H346">
        <v>0.99970499999999995</v>
      </c>
      <c r="I346">
        <v>0</v>
      </c>
    </row>
    <row r="347" spans="1:9" x14ac:dyDescent="0.25">
      <c r="A347" t="s">
        <v>104</v>
      </c>
      <c r="B347">
        <v>9482.15</v>
      </c>
      <c r="C347">
        <v>9360.8700000000008</v>
      </c>
      <c r="D347">
        <v>9340.08</v>
      </c>
      <c r="E347">
        <v>9035.17</v>
      </c>
      <c r="F347">
        <v>62.116900000000001</v>
      </c>
      <c r="G347">
        <v>1.2300499999999999E-3</v>
      </c>
      <c r="H347">
        <v>0.999305</v>
      </c>
      <c r="I347">
        <v>0</v>
      </c>
    </row>
    <row r="348" spans="1:9" x14ac:dyDescent="0.25">
      <c r="A348" t="s">
        <v>104</v>
      </c>
      <c r="B348">
        <v>9473.4500000000007</v>
      </c>
      <c r="C348">
        <v>9350.7999999999993</v>
      </c>
      <c r="D348">
        <v>9330.81</v>
      </c>
      <c r="E348">
        <v>9026.6</v>
      </c>
      <c r="F348">
        <v>60.973700000000001</v>
      </c>
      <c r="G348">
        <v>1.2300499999999999E-3</v>
      </c>
      <c r="H348">
        <v>0.99943000000000004</v>
      </c>
      <c r="I348">
        <v>0</v>
      </c>
    </row>
    <row r="349" spans="1:9" x14ac:dyDescent="0.25">
      <c r="A349" t="s">
        <v>104</v>
      </c>
      <c r="B349">
        <v>9468.2099999999991</v>
      </c>
      <c r="C349">
        <v>9347.2999999999993</v>
      </c>
      <c r="D349">
        <v>9326.33</v>
      </c>
      <c r="E349">
        <v>9024.34</v>
      </c>
      <c r="F349">
        <v>61.608499999999999</v>
      </c>
      <c r="G349">
        <v>1.2301E-3</v>
      </c>
      <c r="H349">
        <v>0.99980199999999997</v>
      </c>
      <c r="I349">
        <v>0</v>
      </c>
    </row>
    <row r="350" spans="1:9" x14ac:dyDescent="0.25">
      <c r="A350" t="s">
        <v>104</v>
      </c>
      <c r="B350">
        <v>9476.15</v>
      </c>
      <c r="C350">
        <v>9354.74</v>
      </c>
      <c r="D350">
        <v>9334.57</v>
      </c>
      <c r="E350">
        <v>9028.36</v>
      </c>
      <c r="F350">
        <v>63.348399999999998</v>
      </c>
      <c r="G350">
        <v>1.23007E-3</v>
      </c>
      <c r="H350">
        <v>0.99887499999999996</v>
      </c>
      <c r="I350">
        <v>0</v>
      </c>
    </row>
    <row r="351" spans="1:9" x14ac:dyDescent="0.25">
      <c r="A351" t="s">
        <v>104</v>
      </c>
      <c r="B351">
        <v>9482.7000000000007</v>
      </c>
      <c r="C351">
        <v>9360.91</v>
      </c>
      <c r="D351">
        <v>9337.2900000000009</v>
      </c>
      <c r="E351">
        <v>9033.2099999999991</v>
      </c>
      <c r="F351">
        <v>61.151200000000003</v>
      </c>
      <c r="G351">
        <v>1.2300600000000001E-3</v>
      </c>
      <c r="H351">
        <v>0.99897800000000003</v>
      </c>
      <c r="I351">
        <v>0</v>
      </c>
    </row>
    <row r="352" spans="1:9" x14ac:dyDescent="0.25">
      <c r="A352" t="s">
        <v>104</v>
      </c>
      <c r="B352">
        <v>9484.33</v>
      </c>
      <c r="C352">
        <v>9361.08</v>
      </c>
      <c r="D352">
        <v>9338.33</v>
      </c>
      <c r="E352">
        <v>9033.18</v>
      </c>
      <c r="F352">
        <v>60.647300000000001</v>
      </c>
      <c r="G352">
        <v>1.2300600000000001E-3</v>
      </c>
      <c r="H352">
        <v>0.99930200000000002</v>
      </c>
      <c r="I352">
        <v>0</v>
      </c>
    </row>
    <row r="353" spans="1:9" x14ac:dyDescent="0.25">
      <c r="A353" t="s">
        <v>104</v>
      </c>
      <c r="B353">
        <v>9475.92</v>
      </c>
      <c r="C353">
        <v>9353.76</v>
      </c>
      <c r="D353">
        <v>9330.3700000000008</v>
      </c>
      <c r="E353">
        <v>9030.15</v>
      </c>
      <c r="F353">
        <v>59.82</v>
      </c>
      <c r="G353">
        <v>1.2300600000000001E-3</v>
      </c>
      <c r="H353">
        <v>0.99938400000000005</v>
      </c>
      <c r="I353">
        <v>0</v>
      </c>
    </row>
    <row r="354" spans="1:9" x14ac:dyDescent="0.25">
      <c r="A354" t="s">
        <v>104</v>
      </c>
      <c r="B354">
        <v>9479.7199999999993</v>
      </c>
      <c r="C354">
        <v>9358.32</v>
      </c>
      <c r="D354">
        <v>9334.8799999999992</v>
      </c>
      <c r="E354">
        <v>9034.18</v>
      </c>
      <c r="F354">
        <v>60.648800000000001</v>
      </c>
      <c r="G354">
        <v>1.2300600000000001E-3</v>
      </c>
      <c r="H354">
        <v>0.99898200000000004</v>
      </c>
      <c r="I354">
        <v>0</v>
      </c>
    </row>
    <row r="355" spans="1:9" x14ac:dyDescent="0.25">
      <c r="A355" t="s">
        <v>104</v>
      </c>
      <c r="B355">
        <v>9485.65</v>
      </c>
      <c r="C355">
        <v>9363.94</v>
      </c>
      <c r="D355">
        <v>9341.27</v>
      </c>
      <c r="E355">
        <v>9036.31</v>
      </c>
      <c r="F355">
        <v>62.884900000000002</v>
      </c>
      <c r="G355">
        <v>1.2300499999999999E-3</v>
      </c>
      <c r="H355">
        <v>0.99934199999999995</v>
      </c>
      <c r="I355">
        <v>0</v>
      </c>
    </row>
    <row r="356" spans="1:9" x14ac:dyDescent="0.25">
      <c r="A356" t="s">
        <v>104</v>
      </c>
      <c r="B356">
        <v>9475.89</v>
      </c>
      <c r="C356">
        <v>9354.81</v>
      </c>
      <c r="D356">
        <v>9329.5</v>
      </c>
      <c r="E356">
        <v>9025.8700000000008</v>
      </c>
      <c r="F356">
        <v>62.385100000000001</v>
      </c>
      <c r="G356">
        <v>1.2300499999999999E-3</v>
      </c>
      <c r="H356">
        <v>0.99949299999999996</v>
      </c>
      <c r="I356">
        <v>0</v>
      </c>
    </row>
    <row r="357" spans="1:9" x14ac:dyDescent="0.25">
      <c r="A357" t="s">
        <v>104</v>
      </c>
      <c r="B357">
        <v>9499.9</v>
      </c>
      <c r="C357">
        <v>9378.4599999999991</v>
      </c>
      <c r="D357">
        <v>9351.2099999999991</v>
      </c>
      <c r="E357">
        <v>9041.31</v>
      </c>
      <c r="F357">
        <v>65.631699999999995</v>
      </c>
      <c r="G357">
        <v>1.2300499999999999E-3</v>
      </c>
      <c r="H357">
        <v>0.99996300000000005</v>
      </c>
      <c r="I357">
        <v>0</v>
      </c>
    </row>
    <row r="358" spans="1:9" x14ac:dyDescent="0.25">
      <c r="A358" t="s">
        <v>104</v>
      </c>
      <c r="B358">
        <v>9498.58</v>
      </c>
      <c r="C358">
        <v>9376.9500000000007</v>
      </c>
      <c r="D358">
        <v>9344.2999999999993</v>
      </c>
      <c r="E358">
        <v>9033.81</v>
      </c>
      <c r="F358">
        <v>64.379900000000006</v>
      </c>
      <c r="G358">
        <v>1.2300499999999999E-3</v>
      </c>
      <c r="H358">
        <v>0.99890699999999999</v>
      </c>
      <c r="I358">
        <v>0</v>
      </c>
    </row>
    <row r="359" spans="1:9" x14ac:dyDescent="0.25">
      <c r="A359" t="s">
        <v>104</v>
      </c>
      <c r="B359">
        <v>9505.82</v>
      </c>
      <c r="C359">
        <v>9384.7800000000007</v>
      </c>
      <c r="D359">
        <v>9355.76</v>
      </c>
      <c r="E359">
        <v>9041.92</v>
      </c>
      <c r="F359">
        <v>66.684700000000007</v>
      </c>
      <c r="G359">
        <v>1.23011E-3</v>
      </c>
      <c r="H359">
        <v>0.99954399999999999</v>
      </c>
      <c r="I359">
        <v>0</v>
      </c>
    </row>
    <row r="360" spans="1:9" x14ac:dyDescent="0.25">
      <c r="A360" t="s">
        <v>104</v>
      </c>
      <c r="B360">
        <v>9498.7099999999991</v>
      </c>
      <c r="C360">
        <v>9377.9599999999991</v>
      </c>
      <c r="D360">
        <v>9343.66</v>
      </c>
      <c r="E360">
        <v>9032.42</v>
      </c>
      <c r="F360">
        <v>64.847999999999999</v>
      </c>
      <c r="G360">
        <v>1.2300499999999999E-3</v>
      </c>
      <c r="H360">
        <v>0.99961599999999995</v>
      </c>
      <c r="I360">
        <v>0</v>
      </c>
    </row>
    <row r="361" spans="1:9" x14ac:dyDescent="0.25">
      <c r="A361" t="s">
        <v>104</v>
      </c>
      <c r="B361">
        <v>9500.91</v>
      </c>
      <c r="C361">
        <v>9379.16</v>
      </c>
      <c r="D361">
        <v>9346.07</v>
      </c>
      <c r="E361">
        <v>9035.7800000000007</v>
      </c>
      <c r="F361">
        <v>64.341899999999995</v>
      </c>
      <c r="G361">
        <v>1.2300600000000001E-3</v>
      </c>
      <c r="H361">
        <v>0.99758999999999998</v>
      </c>
      <c r="I361">
        <v>0</v>
      </c>
    </row>
    <row r="362" spans="1:9" x14ac:dyDescent="0.25">
      <c r="A362" t="s">
        <v>104</v>
      </c>
      <c r="B362">
        <v>9517.43</v>
      </c>
      <c r="C362">
        <v>9395.5300000000007</v>
      </c>
      <c r="D362">
        <v>9357.7999999999993</v>
      </c>
      <c r="E362">
        <v>9044.26</v>
      </c>
      <c r="F362">
        <v>67.684399999999997</v>
      </c>
      <c r="G362">
        <v>1.2300600000000001E-3</v>
      </c>
      <c r="H362">
        <v>0.99996499999999999</v>
      </c>
      <c r="I362">
        <v>0</v>
      </c>
    </row>
    <row r="363" spans="1:9" x14ac:dyDescent="0.25">
      <c r="A363" t="s">
        <v>104</v>
      </c>
      <c r="B363">
        <v>9497</v>
      </c>
      <c r="C363">
        <v>9375.59</v>
      </c>
      <c r="D363">
        <v>9338.67</v>
      </c>
      <c r="E363">
        <v>9029.7800000000007</v>
      </c>
      <c r="F363">
        <v>64.190200000000004</v>
      </c>
      <c r="G363">
        <v>1.2300600000000001E-3</v>
      </c>
      <c r="H363">
        <v>0.99979799999999996</v>
      </c>
      <c r="I363">
        <v>0</v>
      </c>
    </row>
    <row r="364" spans="1:9" x14ac:dyDescent="0.25">
      <c r="A364" t="s">
        <v>104</v>
      </c>
      <c r="B364">
        <v>9501.57</v>
      </c>
      <c r="C364">
        <v>9380.4599999999991</v>
      </c>
      <c r="D364">
        <v>9336.34</v>
      </c>
      <c r="E364">
        <v>9026.99</v>
      </c>
      <c r="F364">
        <v>63.3444</v>
      </c>
      <c r="G364">
        <v>1.2300900000000001E-3</v>
      </c>
      <c r="H364">
        <v>0.99947799999999998</v>
      </c>
      <c r="I364">
        <v>0</v>
      </c>
    </row>
    <row r="365" spans="1:9" x14ac:dyDescent="0.25">
      <c r="A365" t="s">
        <v>104</v>
      </c>
      <c r="B365">
        <v>9499.6299999999992</v>
      </c>
      <c r="C365">
        <v>9377.67</v>
      </c>
      <c r="D365">
        <v>9334.32</v>
      </c>
      <c r="E365">
        <v>9023.43</v>
      </c>
      <c r="F365">
        <v>63.701700000000002</v>
      </c>
      <c r="G365">
        <v>1.23007E-3</v>
      </c>
      <c r="H365">
        <v>0.99956800000000001</v>
      </c>
      <c r="I365">
        <v>0</v>
      </c>
    </row>
    <row r="366" spans="1:9" x14ac:dyDescent="0.25">
      <c r="A366" t="s">
        <v>104</v>
      </c>
      <c r="B366">
        <v>9507.7999999999993</v>
      </c>
      <c r="C366">
        <v>9385.7800000000007</v>
      </c>
      <c r="D366">
        <v>9342.2099999999991</v>
      </c>
      <c r="E366">
        <v>9031.92</v>
      </c>
      <c r="F366">
        <v>63.568100000000001</v>
      </c>
      <c r="G366">
        <v>1.2300499999999999E-3</v>
      </c>
      <c r="H366">
        <v>0.99985299999999999</v>
      </c>
      <c r="I366">
        <v>0</v>
      </c>
    </row>
    <row r="367" spans="1:9" x14ac:dyDescent="0.25">
      <c r="A367" t="s">
        <v>104</v>
      </c>
      <c r="B367">
        <v>9499.64</v>
      </c>
      <c r="C367">
        <v>9377.4699999999993</v>
      </c>
      <c r="D367">
        <v>9354.99</v>
      </c>
      <c r="E367">
        <v>9043.2000000000007</v>
      </c>
      <c r="F367">
        <v>66.689099999999996</v>
      </c>
      <c r="G367">
        <v>1.2300600000000001E-3</v>
      </c>
      <c r="H367">
        <v>0.99976500000000001</v>
      </c>
      <c r="I367">
        <v>0</v>
      </c>
    </row>
    <row r="368" spans="1:9" x14ac:dyDescent="0.25">
      <c r="A368" t="s">
        <v>104</v>
      </c>
      <c r="B368">
        <v>9504.9599999999991</v>
      </c>
      <c r="C368">
        <v>9384.0400000000009</v>
      </c>
      <c r="D368">
        <v>9341.51</v>
      </c>
      <c r="E368">
        <v>9029.02</v>
      </c>
      <c r="F368">
        <v>64.230400000000003</v>
      </c>
      <c r="G368">
        <v>1.2302299999999999E-3</v>
      </c>
      <c r="H368">
        <v>0.99984600000000001</v>
      </c>
      <c r="I368">
        <v>0</v>
      </c>
    </row>
    <row r="369" spans="1:9" x14ac:dyDescent="0.25">
      <c r="A369" t="s">
        <v>104</v>
      </c>
      <c r="B369">
        <v>9514.2999999999993</v>
      </c>
      <c r="C369">
        <v>9390.4</v>
      </c>
      <c r="D369">
        <v>9350.49</v>
      </c>
      <c r="E369">
        <v>9038.2199999999993</v>
      </c>
      <c r="F369">
        <v>65.121899999999997</v>
      </c>
      <c r="G369">
        <v>1.2300499999999999E-3</v>
      </c>
      <c r="H369">
        <v>0.99933700000000003</v>
      </c>
      <c r="I369">
        <v>0</v>
      </c>
    </row>
    <row r="370" spans="1:9" x14ac:dyDescent="0.25">
      <c r="A370" t="s">
        <v>104</v>
      </c>
      <c r="B370">
        <v>9475.1299999999992</v>
      </c>
      <c r="C370">
        <v>9354.35</v>
      </c>
      <c r="D370">
        <v>9334.43</v>
      </c>
      <c r="E370">
        <v>9032.91</v>
      </c>
      <c r="F370">
        <v>60.569000000000003</v>
      </c>
      <c r="G370">
        <v>1.2300499999999999E-3</v>
      </c>
      <c r="H370">
        <v>0.99960000000000004</v>
      </c>
      <c r="I370">
        <v>0</v>
      </c>
    </row>
    <row r="371" spans="1:9" x14ac:dyDescent="0.25">
      <c r="A371" t="s">
        <v>104</v>
      </c>
      <c r="B371">
        <v>9471.65</v>
      </c>
      <c r="C371">
        <v>9349.42</v>
      </c>
      <c r="D371">
        <v>9329.26</v>
      </c>
      <c r="E371">
        <v>9027.49</v>
      </c>
      <c r="F371">
        <v>58.963700000000003</v>
      </c>
      <c r="G371">
        <v>1.2300600000000001E-3</v>
      </c>
      <c r="H371">
        <v>0.99919999999999998</v>
      </c>
      <c r="I371">
        <v>0</v>
      </c>
    </row>
    <row r="372" spans="1:9" x14ac:dyDescent="0.25">
      <c r="A372" t="s">
        <v>104</v>
      </c>
      <c r="B372">
        <v>9469.51</v>
      </c>
      <c r="C372">
        <v>9348.41</v>
      </c>
      <c r="D372">
        <v>9328.93</v>
      </c>
      <c r="E372">
        <v>9028.5499999999993</v>
      </c>
      <c r="F372">
        <v>58.990600000000001</v>
      </c>
      <c r="G372">
        <v>1.2300499999999999E-3</v>
      </c>
      <c r="H372">
        <v>0.99984099999999998</v>
      </c>
      <c r="I372">
        <v>0</v>
      </c>
    </row>
    <row r="373" spans="1:9" x14ac:dyDescent="0.25">
      <c r="A373" t="s">
        <v>104</v>
      </c>
      <c r="B373">
        <v>9467.9599999999991</v>
      </c>
      <c r="C373">
        <v>9347.02</v>
      </c>
      <c r="D373">
        <v>9327.2800000000007</v>
      </c>
      <c r="E373">
        <v>9025.31</v>
      </c>
      <c r="F373">
        <v>61.114400000000003</v>
      </c>
      <c r="G373">
        <v>1.23007E-3</v>
      </c>
      <c r="H373">
        <v>0.99961299999999997</v>
      </c>
      <c r="I373">
        <v>0</v>
      </c>
    </row>
    <row r="374" spans="1:9" x14ac:dyDescent="0.25">
      <c r="A374" t="s">
        <v>104</v>
      </c>
      <c r="B374">
        <v>9474.68</v>
      </c>
      <c r="C374">
        <v>9353.31</v>
      </c>
      <c r="D374">
        <v>9333.17</v>
      </c>
      <c r="E374">
        <v>9030.9599999999991</v>
      </c>
      <c r="F374">
        <v>60.235100000000003</v>
      </c>
      <c r="G374">
        <v>1.2300600000000001E-3</v>
      </c>
      <c r="H374">
        <v>0.99685599999999996</v>
      </c>
      <c r="I374">
        <v>0</v>
      </c>
    </row>
    <row r="375" spans="1:9" x14ac:dyDescent="0.25">
      <c r="A375" t="s">
        <v>104</v>
      </c>
      <c r="B375">
        <v>9475.9500000000007</v>
      </c>
      <c r="C375">
        <v>9354.34</v>
      </c>
      <c r="D375">
        <v>9334.15</v>
      </c>
      <c r="E375">
        <v>9029.5499999999993</v>
      </c>
      <c r="F375">
        <v>61.608899999999998</v>
      </c>
      <c r="G375">
        <v>1.2300499999999999E-3</v>
      </c>
      <c r="H375">
        <v>0.999695</v>
      </c>
      <c r="I375">
        <v>0</v>
      </c>
    </row>
    <row r="376" spans="1:9" x14ac:dyDescent="0.25">
      <c r="A376" t="s">
        <v>104</v>
      </c>
      <c r="B376">
        <v>9469.2000000000007</v>
      </c>
      <c r="C376">
        <v>9347.33</v>
      </c>
      <c r="D376">
        <v>9326.06</v>
      </c>
      <c r="E376">
        <v>9026.39</v>
      </c>
      <c r="F376">
        <v>58.9009</v>
      </c>
      <c r="G376">
        <v>1.2300499999999999E-3</v>
      </c>
      <c r="H376">
        <v>0.99969699999999995</v>
      </c>
      <c r="I376">
        <v>0</v>
      </c>
    </row>
    <row r="377" spans="1:9" x14ac:dyDescent="0.25">
      <c r="A377" t="s">
        <v>104</v>
      </c>
      <c r="B377">
        <v>9471.2000000000007</v>
      </c>
      <c r="C377">
        <v>9349</v>
      </c>
      <c r="D377">
        <v>9326.67</v>
      </c>
      <c r="E377">
        <v>9026.31</v>
      </c>
      <c r="F377">
        <v>59.998699999999999</v>
      </c>
      <c r="G377">
        <v>1.2300900000000001E-3</v>
      </c>
      <c r="H377">
        <v>0.99876399999999999</v>
      </c>
      <c r="I377">
        <v>0</v>
      </c>
    </row>
    <row r="378" spans="1:9" x14ac:dyDescent="0.25">
      <c r="A378" t="s">
        <v>104</v>
      </c>
      <c r="B378">
        <v>9473.26</v>
      </c>
      <c r="C378">
        <v>9352.5499999999993</v>
      </c>
      <c r="D378">
        <v>9330.18</v>
      </c>
      <c r="E378">
        <v>9027.7099999999991</v>
      </c>
      <c r="F378">
        <v>61.591299999999997</v>
      </c>
      <c r="G378">
        <v>1.23007E-3</v>
      </c>
      <c r="H378">
        <v>0.999421</v>
      </c>
      <c r="I378">
        <v>0</v>
      </c>
    </row>
    <row r="379" spans="1:9" x14ac:dyDescent="0.25">
      <c r="A379" t="s">
        <v>104</v>
      </c>
      <c r="B379">
        <v>9469.76</v>
      </c>
      <c r="C379">
        <v>9346.9699999999993</v>
      </c>
      <c r="D379">
        <v>9324.76</v>
      </c>
      <c r="E379">
        <v>9024.5300000000007</v>
      </c>
      <c r="F379">
        <v>60.122100000000003</v>
      </c>
      <c r="G379">
        <v>1.23015E-3</v>
      </c>
      <c r="H379">
        <v>0.99966600000000005</v>
      </c>
      <c r="I379">
        <v>0</v>
      </c>
    </row>
    <row r="380" spans="1:9" x14ac:dyDescent="0.25">
      <c r="A380" t="s">
        <v>104</v>
      </c>
      <c r="B380">
        <v>9472.74</v>
      </c>
      <c r="C380">
        <v>9351.23</v>
      </c>
      <c r="D380">
        <v>9328.07</v>
      </c>
      <c r="E380">
        <v>9024.6299999999992</v>
      </c>
      <c r="F380">
        <v>61.867699999999999</v>
      </c>
      <c r="G380">
        <v>1.2300499999999999E-3</v>
      </c>
      <c r="H380">
        <v>0.99855799999999995</v>
      </c>
      <c r="I380">
        <v>0</v>
      </c>
    </row>
    <row r="381" spans="1:9" x14ac:dyDescent="0.25">
      <c r="A381" t="s">
        <v>104</v>
      </c>
      <c r="B381">
        <v>9479.91</v>
      </c>
      <c r="C381">
        <v>9359.6299999999992</v>
      </c>
      <c r="D381">
        <v>9335.0499999999993</v>
      </c>
      <c r="E381">
        <v>9030.01</v>
      </c>
      <c r="F381">
        <v>62.9084</v>
      </c>
      <c r="G381">
        <v>1.2300600000000001E-3</v>
      </c>
      <c r="H381">
        <v>0.99985100000000005</v>
      </c>
      <c r="I381">
        <v>0</v>
      </c>
    </row>
    <row r="382" spans="1:9" x14ac:dyDescent="0.25">
      <c r="A382" t="s">
        <v>104</v>
      </c>
      <c r="B382">
        <v>9479.27</v>
      </c>
      <c r="C382">
        <v>9357.9500000000007</v>
      </c>
      <c r="D382">
        <v>9333.8700000000008</v>
      </c>
      <c r="E382">
        <v>9030.9599999999991</v>
      </c>
      <c r="F382">
        <v>61.433599999999998</v>
      </c>
      <c r="G382">
        <v>1.2300499999999999E-3</v>
      </c>
      <c r="H382">
        <v>0.99968900000000005</v>
      </c>
      <c r="I382">
        <v>0</v>
      </c>
    </row>
    <row r="383" spans="1:9" x14ac:dyDescent="0.25">
      <c r="A383" t="s">
        <v>104</v>
      </c>
      <c r="B383">
        <v>9498.57</v>
      </c>
      <c r="C383">
        <v>9377.23</v>
      </c>
      <c r="D383">
        <v>9345.82</v>
      </c>
      <c r="E383">
        <v>9033.7199999999993</v>
      </c>
      <c r="F383">
        <v>65.131799999999998</v>
      </c>
      <c r="G383">
        <v>1.2300600000000001E-3</v>
      </c>
      <c r="H383">
        <v>0.99994099999999997</v>
      </c>
      <c r="I383">
        <v>0</v>
      </c>
    </row>
    <row r="384" spans="1:9" x14ac:dyDescent="0.25">
      <c r="A384" t="s">
        <v>104</v>
      </c>
      <c r="B384">
        <v>9495.27</v>
      </c>
      <c r="C384">
        <v>9373.9</v>
      </c>
      <c r="D384">
        <v>9342.32</v>
      </c>
      <c r="E384">
        <v>9031.1299999999992</v>
      </c>
      <c r="F384">
        <v>64.541600000000003</v>
      </c>
      <c r="G384">
        <v>1.2300900000000001E-3</v>
      </c>
      <c r="H384">
        <v>0.99997000000000003</v>
      </c>
      <c r="I384">
        <v>0</v>
      </c>
    </row>
    <row r="385" spans="1:25" x14ac:dyDescent="0.25">
      <c r="A385" t="s">
        <v>104</v>
      </c>
      <c r="B385">
        <v>9496.2900000000009</v>
      </c>
      <c r="C385">
        <v>9374.61</v>
      </c>
      <c r="D385">
        <v>9344.89</v>
      </c>
      <c r="E385">
        <v>9034.18</v>
      </c>
      <c r="F385">
        <v>64.378600000000006</v>
      </c>
      <c r="G385">
        <v>1.2300499999999999E-3</v>
      </c>
      <c r="H385">
        <v>0.99928499999999998</v>
      </c>
      <c r="I385">
        <v>0</v>
      </c>
    </row>
    <row r="386" spans="1:25" x14ac:dyDescent="0.25">
      <c r="A386" t="s">
        <v>104</v>
      </c>
      <c r="B386">
        <v>9491.92</v>
      </c>
      <c r="C386">
        <v>9370.3700000000008</v>
      </c>
      <c r="D386">
        <v>9339.67</v>
      </c>
      <c r="E386">
        <v>9027.85</v>
      </c>
      <c r="F386">
        <v>64.443200000000004</v>
      </c>
      <c r="G386">
        <v>1.2300600000000001E-3</v>
      </c>
      <c r="H386">
        <v>0.99988299999999997</v>
      </c>
      <c r="I386">
        <v>0</v>
      </c>
    </row>
    <row r="387" spans="1:25" x14ac:dyDescent="0.25">
      <c r="A387" t="s">
        <v>104</v>
      </c>
      <c r="B387">
        <v>9495.9</v>
      </c>
      <c r="C387">
        <v>9374.4500000000007</v>
      </c>
      <c r="D387">
        <v>9345.8799999999992</v>
      </c>
      <c r="E387">
        <v>9035.14</v>
      </c>
      <c r="F387">
        <v>64.189400000000006</v>
      </c>
      <c r="G387">
        <v>1.2301E-3</v>
      </c>
      <c r="H387">
        <v>0.99996200000000002</v>
      </c>
      <c r="I387">
        <v>0</v>
      </c>
    </row>
    <row r="388" spans="1:25" x14ac:dyDescent="0.25">
      <c r="A388" t="s">
        <v>104</v>
      </c>
      <c r="B388">
        <v>9507.84</v>
      </c>
      <c r="C388">
        <v>9381.15</v>
      </c>
      <c r="D388">
        <v>9348.2000000000007</v>
      </c>
      <c r="E388">
        <v>9037.2800000000007</v>
      </c>
      <c r="F388">
        <v>64.495699999999999</v>
      </c>
      <c r="G388">
        <v>1.2300499999999999E-3</v>
      </c>
      <c r="H388">
        <v>0.99967899999999998</v>
      </c>
      <c r="I388">
        <v>0</v>
      </c>
    </row>
    <row r="389" spans="1:25" x14ac:dyDescent="0.25">
      <c r="A389" t="s">
        <v>104</v>
      </c>
      <c r="B389">
        <v>9504.6</v>
      </c>
      <c r="C389">
        <v>9382.7999999999993</v>
      </c>
      <c r="D389">
        <v>9339.94</v>
      </c>
      <c r="E389">
        <v>9028.26</v>
      </c>
      <c r="F389">
        <v>63.8399</v>
      </c>
      <c r="G389">
        <v>1.2300499999999999E-3</v>
      </c>
      <c r="H389">
        <v>0.99973900000000004</v>
      </c>
      <c r="I389">
        <v>0</v>
      </c>
    </row>
    <row r="390" spans="1:25" x14ac:dyDescent="0.25">
      <c r="A390" t="s">
        <v>104</v>
      </c>
      <c r="B390">
        <v>9508.66</v>
      </c>
      <c r="C390">
        <v>9386.89</v>
      </c>
      <c r="D390">
        <v>9341.33</v>
      </c>
      <c r="E390">
        <v>9029.09</v>
      </c>
      <c r="F390">
        <v>63.093800000000002</v>
      </c>
      <c r="G390">
        <v>1.2301E-3</v>
      </c>
      <c r="H390">
        <v>0.99970400000000004</v>
      </c>
      <c r="I390">
        <v>0</v>
      </c>
    </row>
    <row r="391" spans="1:25" x14ac:dyDescent="0.25">
      <c r="A391" t="s">
        <v>104</v>
      </c>
      <c r="B391">
        <v>9506.7099999999991</v>
      </c>
      <c r="C391">
        <v>9385.9</v>
      </c>
      <c r="D391">
        <v>9342.06</v>
      </c>
      <c r="E391">
        <v>9030.11</v>
      </c>
      <c r="F391">
        <v>63.170499999999997</v>
      </c>
      <c r="G391">
        <v>1.2300499999999999E-3</v>
      </c>
      <c r="H391">
        <v>0.99843400000000004</v>
      </c>
      <c r="I391">
        <v>0</v>
      </c>
      <c r="R391" t="s">
        <v>67</v>
      </c>
      <c r="U391" t="s">
        <v>66</v>
      </c>
      <c r="X391" t="s">
        <v>64</v>
      </c>
    </row>
    <row r="392" spans="1:25" s="3" customFormat="1" x14ac:dyDescent="0.25">
      <c r="A392" s="3" t="s">
        <v>104</v>
      </c>
      <c r="B392" s="3">
        <v>9505.2099999999991</v>
      </c>
      <c r="C392" s="3">
        <v>9383.39</v>
      </c>
      <c r="D392" s="3">
        <v>9339.67</v>
      </c>
      <c r="E392" s="3">
        <v>9029.58</v>
      </c>
      <c r="F392" s="3">
        <v>62.558199999999999</v>
      </c>
      <c r="G392" s="3">
        <v>1.2300499999999999E-3</v>
      </c>
      <c r="H392" s="3">
        <v>0.99932200000000004</v>
      </c>
      <c r="I392" s="3">
        <v>0</v>
      </c>
      <c r="P392"/>
      <c r="Q392"/>
      <c r="R392">
        <f>AVERAGE(B343:B392)</f>
        <v>9489.2250000000004</v>
      </c>
      <c r="S392">
        <f>AVERAGE(C343:C392)</f>
        <v>9367.5429999999997</v>
      </c>
      <c r="T392"/>
      <c r="U392">
        <f>_xlfn.VAR.P(B343:B392)</f>
        <v>212.15932899999578</v>
      </c>
      <c r="V392">
        <f>_xlfn.VAR.P(C343:C392)</f>
        <v>206.36612900000185</v>
      </c>
      <c r="W392"/>
      <c r="X392">
        <f>1.96*SQRT(U392)/50</f>
        <v>0.57097505314554109</v>
      </c>
      <c r="Y392">
        <f>1.96*SQRT(V392)/50</f>
        <v>0.56312560629628883</v>
      </c>
    </row>
    <row r="393" spans="1:25" x14ac:dyDescent="0.25">
      <c r="A393" t="s">
        <v>104</v>
      </c>
      <c r="B393">
        <v>474541.92830000003</v>
      </c>
      <c r="C393" t="s">
        <v>36</v>
      </c>
    </row>
    <row r="394" spans="1:25" x14ac:dyDescent="0.25">
      <c r="A394" t="s">
        <v>107</v>
      </c>
      <c r="B394">
        <v>53304.7</v>
      </c>
      <c r="C394">
        <v>53141.4</v>
      </c>
      <c r="D394">
        <v>53127.3</v>
      </c>
      <c r="E394">
        <v>7017.01</v>
      </c>
      <c r="F394">
        <v>3293.62</v>
      </c>
      <c r="G394">
        <v>1.2300499999999999E-3</v>
      </c>
      <c r="H394">
        <v>0.99904700000000002</v>
      </c>
      <c r="I394">
        <v>8834</v>
      </c>
    </row>
    <row r="395" spans="1:25" x14ac:dyDescent="0.25">
      <c r="A395" t="s">
        <v>107</v>
      </c>
      <c r="B395">
        <v>53201.8</v>
      </c>
      <c r="C395">
        <v>53016.4</v>
      </c>
      <c r="D395">
        <v>53003</v>
      </c>
      <c r="E395">
        <v>6895.17</v>
      </c>
      <c r="F395">
        <v>3293.45</v>
      </c>
      <c r="G395">
        <v>1.2300600000000001E-3</v>
      </c>
      <c r="H395">
        <v>0.99942799999999998</v>
      </c>
      <c r="I395">
        <v>8857</v>
      </c>
    </row>
    <row r="396" spans="1:25" x14ac:dyDescent="0.25">
      <c r="A396" t="s">
        <v>107</v>
      </c>
      <c r="B396">
        <v>53426.1</v>
      </c>
      <c r="C396">
        <v>53066.400000000001</v>
      </c>
      <c r="D396">
        <v>53052.4</v>
      </c>
      <c r="E396">
        <v>6940.52</v>
      </c>
      <c r="F396">
        <v>3294.36</v>
      </c>
      <c r="G396">
        <v>1.2300600000000001E-3</v>
      </c>
      <c r="H396">
        <v>0.99783100000000002</v>
      </c>
      <c r="I396">
        <v>9022</v>
      </c>
    </row>
    <row r="397" spans="1:25" x14ac:dyDescent="0.25">
      <c r="A397" t="s">
        <v>107</v>
      </c>
      <c r="B397">
        <v>53286.6</v>
      </c>
      <c r="C397">
        <v>53121</v>
      </c>
      <c r="D397">
        <v>53103.199999999997</v>
      </c>
      <c r="E397">
        <v>6985.58</v>
      </c>
      <c r="F397">
        <v>3296.75</v>
      </c>
      <c r="G397">
        <v>1.2300499999999999E-3</v>
      </c>
      <c r="H397">
        <v>0.99517100000000003</v>
      </c>
      <c r="I397">
        <v>9210</v>
      </c>
    </row>
    <row r="398" spans="1:25" x14ac:dyDescent="0.25">
      <c r="A398" t="s">
        <v>107</v>
      </c>
      <c r="B398">
        <v>53304.6</v>
      </c>
      <c r="C398">
        <v>53141.7</v>
      </c>
      <c r="D398">
        <v>53122.8</v>
      </c>
      <c r="E398">
        <v>7006.15</v>
      </c>
      <c r="F398">
        <v>3297.24</v>
      </c>
      <c r="G398">
        <v>1.2300600000000001E-3</v>
      </c>
      <c r="H398">
        <v>0.99953899999999996</v>
      </c>
      <c r="I398">
        <v>9951</v>
      </c>
    </row>
    <row r="399" spans="1:25" x14ac:dyDescent="0.25">
      <c r="A399" t="s">
        <v>107</v>
      </c>
      <c r="B399">
        <v>53220.4</v>
      </c>
      <c r="C399">
        <v>53045.8</v>
      </c>
      <c r="D399">
        <v>53033</v>
      </c>
      <c r="E399">
        <v>6921.52</v>
      </c>
      <c r="F399">
        <v>3293.3</v>
      </c>
      <c r="G399">
        <v>1.2300600000000001E-3</v>
      </c>
      <c r="H399">
        <v>0.99961900000000004</v>
      </c>
      <c r="I399">
        <v>9337</v>
      </c>
    </row>
    <row r="400" spans="1:25" x14ac:dyDescent="0.25">
      <c r="A400" t="s">
        <v>107</v>
      </c>
      <c r="B400">
        <v>53182</v>
      </c>
      <c r="C400">
        <v>53014.9</v>
      </c>
      <c r="D400">
        <v>53002.6</v>
      </c>
      <c r="E400">
        <v>6893.44</v>
      </c>
      <c r="F400">
        <v>3293.65</v>
      </c>
      <c r="G400">
        <v>1.2300499999999999E-3</v>
      </c>
      <c r="H400">
        <v>0.99866299999999997</v>
      </c>
      <c r="I400">
        <v>9400</v>
      </c>
    </row>
    <row r="401" spans="1:9" x14ac:dyDescent="0.25">
      <c r="A401" t="s">
        <v>107</v>
      </c>
      <c r="B401">
        <v>53268.5</v>
      </c>
      <c r="C401">
        <v>53097</v>
      </c>
      <c r="D401">
        <v>53080</v>
      </c>
      <c r="E401">
        <v>6968.14</v>
      </c>
      <c r="F401">
        <v>3295.57</v>
      </c>
      <c r="G401">
        <v>1.2300600000000001E-3</v>
      </c>
      <c r="H401">
        <v>0.999946</v>
      </c>
      <c r="I401">
        <v>8630</v>
      </c>
    </row>
    <row r="402" spans="1:9" x14ac:dyDescent="0.25">
      <c r="A402" t="s">
        <v>107</v>
      </c>
      <c r="B402">
        <v>53278.1</v>
      </c>
      <c r="C402">
        <v>53110.7</v>
      </c>
      <c r="D402">
        <v>53090.2</v>
      </c>
      <c r="E402">
        <v>6977.19</v>
      </c>
      <c r="F402">
        <v>3297.92</v>
      </c>
      <c r="G402">
        <v>1.2300499999999999E-3</v>
      </c>
      <c r="H402">
        <v>0.99796399999999996</v>
      </c>
      <c r="I402">
        <v>8672</v>
      </c>
    </row>
    <row r="403" spans="1:9" x14ac:dyDescent="0.25">
      <c r="A403" t="s">
        <v>107</v>
      </c>
      <c r="B403">
        <v>53235</v>
      </c>
      <c r="C403">
        <v>53073.3</v>
      </c>
      <c r="D403">
        <v>53058</v>
      </c>
      <c r="E403">
        <v>6947.85</v>
      </c>
      <c r="F403">
        <v>3294.91</v>
      </c>
      <c r="G403">
        <v>1.2300600000000001E-3</v>
      </c>
      <c r="H403">
        <v>0.99893399999999999</v>
      </c>
      <c r="I403">
        <v>9494</v>
      </c>
    </row>
    <row r="404" spans="1:9" x14ac:dyDescent="0.25">
      <c r="A404" t="s">
        <v>107</v>
      </c>
      <c r="B404">
        <v>53174.400000000001</v>
      </c>
      <c r="C404">
        <v>53010.1</v>
      </c>
      <c r="D404">
        <v>52997.9</v>
      </c>
      <c r="E404">
        <v>6889.29</v>
      </c>
      <c r="F404">
        <v>3293.36</v>
      </c>
      <c r="G404">
        <v>1.2300499999999999E-3</v>
      </c>
      <c r="H404">
        <v>0.998726</v>
      </c>
      <c r="I404">
        <v>8443</v>
      </c>
    </row>
    <row r="405" spans="1:9" x14ac:dyDescent="0.25">
      <c r="A405" t="s">
        <v>107</v>
      </c>
      <c r="B405">
        <v>53234</v>
      </c>
      <c r="C405">
        <v>53052.3</v>
      </c>
      <c r="D405">
        <v>53038.2</v>
      </c>
      <c r="E405">
        <v>6925.78</v>
      </c>
      <c r="F405">
        <v>3294.45</v>
      </c>
      <c r="G405">
        <v>1.2300600000000001E-3</v>
      </c>
      <c r="H405">
        <v>0.99971600000000005</v>
      </c>
      <c r="I405">
        <v>9207</v>
      </c>
    </row>
    <row r="406" spans="1:9" x14ac:dyDescent="0.25">
      <c r="A406" t="s">
        <v>107</v>
      </c>
      <c r="B406">
        <v>53291.7</v>
      </c>
      <c r="C406">
        <v>53128.6</v>
      </c>
      <c r="D406">
        <v>53111.3</v>
      </c>
      <c r="E406">
        <v>6999</v>
      </c>
      <c r="F406">
        <v>3296.48</v>
      </c>
      <c r="G406">
        <v>1.2300799999999999E-3</v>
      </c>
      <c r="H406">
        <v>0.99989799999999995</v>
      </c>
      <c r="I406">
        <v>8975</v>
      </c>
    </row>
    <row r="407" spans="1:9" x14ac:dyDescent="0.25">
      <c r="A407" t="s">
        <v>107</v>
      </c>
      <c r="B407">
        <v>53267.1</v>
      </c>
      <c r="C407">
        <v>53105.1</v>
      </c>
      <c r="D407">
        <v>53085.7</v>
      </c>
      <c r="E407">
        <v>6973.01</v>
      </c>
      <c r="F407">
        <v>3297.69</v>
      </c>
      <c r="G407">
        <v>1.2301199999999999E-3</v>
      </c>
      <c r="H407">
        <v>0.99889899999999998</v>
      </c>
      <c r="I407">
        <v>9307</v>
      </c>
    </row>
    <row r="408" spans="1:9" x14ac:dyDescent="0.25">
      <c r="A408" t="s">
        <v>107</v>
      </c>
      <c r="B408">
        <v>53192.6</v>
      </c>
      <c r="C408">
        <v>53032.5</v>
      </c>
      <c r="D408">
        <v>53020.2</v>
      </c>
      <c r="E408">
        <v>6914</v>
      </c>
      <c r="F408">
        <v>3292.96</v>
      </c>
      <c r="G408">
        <v>1.2300600000000001E-3</v>
      </c>
      <c r="H408">
        <v>0.99624299999999999</v>
      </c>
      <c r="I408">
        <v>8721</v>
      </c>
    </row>
    <row r="409" spans="1:9" x14ac:dyDescent="0.25">
      <c r="A409" t="s">
        <v>107</v>
      </c>
      <c r="B409">
        <v>53151.9</v>
      </c>
      <c r="C409">
        <v>52991.7</v>
      </c>
      <c r="D409">
        <v>52979.1</v>
      </c>
      <c r="E409">
        <v>6872.51</v>
      </c>
      <c r="F409">
        <v>3293.22</v>
      </c>
      <c r="G409">
        <v>1.2300499999999999E-3</v>
      </c>
      <c r="H409">
        <v>0.99659399999999998</v>
      </c>
      <c r="I409">
        <v>8855</v>
      </c>
    </row>
    <row r="410" spans="1:9" x14ac:dyDescent="0.25">
      <c r="A410" t="s">
        <v>107</v>
      </c>
      <c r="B410">
        <v>53251.5</v>
      </c>
      <c r="C410">
        <v>53091.6</v>
      </c>
      <c r="D410">
        <v>53074.2</v>
      </c>
      <c r="E410">
        <v>6969.59</v>
      </c>
      <c r="F410">
        <v>3295.82</v>
      </c>
      <c r="G410">
        <v>1.2300499999999999E-3</v>
      </c>
      <c r="H410">
        <v>0.99995800000000001</v>
      </c>
      <c r="I410">
        <v>9061</v>
      </c>
    </row>
    <row r="411" spans="1:9" x14ac:dyDescent="0.25">
      <c r="A411" t="s">
        <v>107</v>
      </c>
      <c r="B411">
        <v>53282.5</v>
      </c>
      <c r="C411">
        <v>53121.8</v>
      </c>
      <c r="D411">
        <v>53102.400000000001</v>
      </c>
      <c r="E411">
        <v>6994.41</v>
      </c>
      <c r="F411">
        <v>3297.73</v>
      </c>
      <c r="G411">
        <v>1.2300799999999999E-3</v>
      </c>
      <c r="H411">
        <v>0.99844500000000003</v>
      </c>
      <c r="I411">
        <v>9670</v>
      </c>
    </row>
    <row r="412" spans="1:9" x14ac:dyDescent="0.25">
      <c r="A412" t="s">
        <v>107</v>
      </c>
      <c r="B412">
        <v>53222.400000000001</v>
      </c>
      <c r="C412">
        <v>53056.1</v>
      </c>
      <c r="D412">
        <v>53040.9</v>
      </c>
      <c r="E412">
        <v>6937.09</v>
      </c>
      <c r="F412">
        <v>3295.16</v>
      </c>
      <c r="G412">
        <v>1.2300600000000001E-3</v>
      </c>
      <c r="H412">
        <v>0.99868000000000001</v>
      </c>
      <c r="I412">
        <v>8875</v>
      </c>
    </row>
    <row r="413" spans="1:9" x14ac:dyDescent="0.25">
      <c r="A413" t="s">
        <v>107</v>
      </c>
      <c r="B413">
        <v>53207.8</v>
      </c>
      <c r="C413">
        <v>53027.9</v>
      </c>
      <c r="D413">
        <v>53016.4</v>
      </c>
      <c r="E413">
        <v>6915.62</v>
      </c>
      <c r="F413">
        <v>3293.34</v>
      </c>
      <c r="G413">
        <v>1.2300499999999999E-3</v>
      </c>
      <c r="H413">
        <v>0.999278</v>
      </c>
      <c r="I413">
        <v>9351</v>
      </c>
    </row>
    <row r="414" spans="1:9" x14ac:dyDescent="0.25">
      <c r="A414" t="s">
        <v>107</v>
      </c>
      <c r="B414">
        <v>53215.199999999997</v>
      </c>
      <c r="C414">
        <v>53054.5</v>
      </c>
      <c r="D414">
        <v>53040</v>
      </c>
      <c r="E414">
        <v>6935.11</v>
      </c>
      <c r="F414">
        <v>3294.15</v>
      </c>
      <c r="G414">
        <v>1.2300600000000001E-3</v>
      </c>
      <c r="H414">
        <v>0.99974200000000002</v>
      </c>
      <c r="I414">
        <v>9559</v>
      </c>
    </row>
    <row r="415" spans="1:9" x14ac:dyDescent="0.25">
      <c r="A415" t="s">
        <v>107</v>
      </c>
      <c r="B415">
        <v>53271.3</v>
      </c>
      <c r="C415">
        <v>53109</v>
      </c>
      <c r="D415">
        <v>53090.8</v>
      </c>
      <c r="E415">
        <v>6980.19</v>
      </c>
      <c r="F415">
        <v>3296.71</v>
      </c>
      <c r="G415">
        <v>1.2300600000000001E-3</v>
      </c>
      <c r="H415">
        <v>0.99830399999999997</v>
      </c>
      <c r="I415">
        <v>8414</v>
      </c>
    </row>
    <row r="416" spans="1:9" x14ac:dyDescent="0.25">
      <c r="A416" t="s">
        <v>107</v>
      </c>
      <c r="B416">
        <v>53262.400000000001</v>
      </c>
      <c r="C416">
        <v>53099</v>
      </c>
      <c r="D416">
        <v>53080</v>
      </c>
      <c r="E416">
        <v>6963.97</v>
      </c>
      <c r="F416">
        <v>3297.38</v>
      </c>
      <c r="G416">
        <v>1.2300499999999999E-3</v>
      </c>
      <c r="H416">
        <v>0.99779399999999996</v>
      </c>
      <c r="I416">
        <v>9005</v>
      </c>
    </row>
    <row r="417" spans="1:9" x14ac:dyDescent="0.25">
      <c r="A417" t="s">
        <v>107</v>
      </c>
      <c r="B417">
        <v>53184.6</v>
      </c>
      <c r="C417">
        <v>53007</v>
      </c>
      <c r="D417">
        <v>52995.6</v>
      </c>
      <c r="E417">
        <v>6890.4</v>
      </c>
      <c r="F417">
        <v>3292.8</v>
      </c>
      <c r="G417">
        <v>1.2300600000000001E-3</v>
      </c>
      <c r="H417">
        <v>0.99684099999999998</v>
      </c>
      <c r="I417">
        <v>8647</v>
      </c>
    </row>
    <row r="418" spans="1:9" x14ac:dyDescent="0.25">
      <c r="A418" t="s">
        <v>107</v>
      </c>
      <c r="B418">
        <v>53181.2</v>
      </c>
      <c r="C418">
        <v>53020.1</v>
      </c>
      <c r="D418">
        <v>53006.8</v>
      </c>
      <c r="E418">
        <v>6901.14</v>
      </c>
      <c r="F418">
        <v>3293.17</v>
      </c>
      <c r="G418">
        <v>1.2301E-3</v>
      </c>
      <c r="H418">
        <v>0.998722</v>
      </c>
      <c r="I418">
        <v>8610</v>
      </c>
    </row>
    <row r="419" spans="1:9" x14ac:dyDescent="0.25">
      <c r="A419" t="s">
        <v>107</v>
      </c>
      <c r="B419">
        <v>53269</v>
      </c>
      <c r="C419">
        <v>53108.9</v>
      </c>
      <c r="D419">
        <v>53091.6</v>
      </c>
      <c r="E419">
        <v>6983.29</v>
      </c>
      <c r="F419">
        <v>3294.96</v>
      </c>
      <c r="G419">
        <v>1.2300600000000001E-3</v>
      </c>
      <c r="H419">
        <v>0.99907500000000005</v>
      </c>
      <c r="I419">
        <v>9129</v>
      </c>
    </row>
    <row r="420" spans="1:9" x14ac:dyDescent="0.25">
      <c r="A420" t="s">
        <v>107</v>
      </c>
      <c r="B420">
        <v>53263.7</v>
      </c>
      <c r="C420">
        <v>53101.8</v>
      </c>
      <c r="D420">
        <v>53082.3</v>
      </c>
      <c r="E420">
        <v>6966.86</v>
      </c>
      <c r="F420">
        <v>3297.16</v>
      </c>
      <c r="G420">
        <v>1.2300600000000001E-3</v>
      </c>
      <c r="H420">
        <v>0.99975099999999995</v>
      </c>
      <c r="I420">
        <v>9108</v>
      </c>
    </row>
    <row r="421" spans="1:9" x14ac:dyDescent="0.25">
      <c r="A421" t="s">
        <v>107</v>
      </c>
      <c r="B421">
        <v>53251.199999999997</v>
      </c>
      <c r="C421">
        <v>53069.2</v>
      </c>
      <c r="D421">
        <v>53054.6</v>
      </c>
      <c r="E421">
        <v>6945.7</v>
      </c>
      <c r="F421">
        <v>3294.61</v>
      </c>
      <c r="G421">
        <v>1.2300600000000001E-3</v>
      </c>
      <c r="H421">
        <v>0.99979399999999996</v>
      </c>
      <c r="I421">
        <v>8881</v>
      </c>
    </row>
    <row r="422" spans="1:9" x14ac:dyDescent="0.25">
      <c r="A422" t="s">
        <v>107</v>
      </c>
      <c r="B422">
        <v>53197.4</v>
      </c>
      <c r="C422">
        <v>53017.1</v>
      </c>
      <c r="D422">
        <v>53004.7</v>
      </c>
      <c r="E422">
        <v>6896.16</v>
      </c>
      <c r="F422">
        <v>3292.92</v>
      </c>
      <c r="G422">
        <v>1.2300799999999999E-3</v>
      </c>
      <c r="H422">
        <v>0.995116</v>
      </c>
      <c r="I422">
        <v>8708</v>
      </c>
    </row>
    <row r="423" spans="1:9" x14ac:dyDescent="0.25">
      <c r="A423" t="s">
        <v>107</v>
      </c>
      <c r="B423">
        <v>53209</v>
      </c>
      <c r="C423">
        <v>53049.1</v>
      </c>
      <c r="D423">
        <v>53034.9</v>
      </c>
      <c r="E423">
        <v>6927.1</v>
      </c>
      <c r="F423">
        <v>3293.69</v>
      </c>
      <c r="G423">
        <v>1.2300499999999999E-3</v>
      </c>
      <c r="H423">
        <v>0.99801099999999998</v>
      </c>
      <c r="I423">
        <v>9089</v>
      </c>
    </row>
    <row r="424" spans="1:9" x14ac:dyDescent="0.25">
      <c r="A424" t="s">
        <v>107</v>
      </c>
      <c r="B424">
        <v>53272.5</v>
      </c>
      <c r="C424">
        <v>53106.9</v>
      </c>
      <c r="D424">
        <v>53089.3</v>
      </c>
      <c r="E424">
        <v>6975.71</v>
      </c>
      <c r="F424">
        <v>3295.67</v>
      </c>
      <c r="G424">
        <v>1.2300600000000001E-3</v>
      </c>
      <c r="H424">
        <v>0.99897400000000003</v>
      </c>
      <c r="I424">
        <v>8938</v>
      </c>
    </row>
    <row r="425" spans="1:9" x14ac:dyDescent="0.25">
      <c r="A425" t="s">
        <v>107</v>
      </c>
      <c r="B425">
        <v>53254.9</v>
      </c>
      <c r="C425">
        <v>53092</v>
      </c>
      <c r="D425">
        <v>53072.4</v>
      </c>
      <c r="E425">
        <v>6955.99</v>
      </c>
      <c r="F425">
        <v>3297.52</v>
      </c>
      <c r="G425">
        <v>1.2300600000000001E-3</v>
      </c>
      <c r="H425">
        <v>0.99850300000000003</v>
      </c>
      <c r="I425">
        <v>8850</v>
      </c>
    </row>
    <row r="426" spans="1:9" x14ac:dyDescent="0.25">
      <c r="A426" t="s">
        <v>107</v>
      </c>
      <c r="B426">
        <v>53203.6</v>
      </c>
      <c r="C426">
        <v>53045.9</v>
      </c>
      <c r="D426">
        <v>53033.9</v>
      </c>
      <c r="E426">
        <v>6926.1</v>
      </c>
      <c r="F426">
        <v>3292.66</v>
      </c>
      <c r="G426">
        <v>1.2300499999999999E-3</v>
      </c>
      <c r="H426">
        <v>0.99937699999999996</v>
      </c>
      <c r="I426">
        <v>9721</v>
      </c>
    </row>
    <row r="427" spans="1:9" x14ac:dyDescent="0.25">
      <c r="A427" t="s">
        <v>107</v>
      </c>
      <c r="B427">
        <v>53180.9</v>
      </c>
      <c r="C427">
        <v>53017.1</v>
      </c>
      <c r="D427">
        <v>53004.9</v>
      </c>
      <c r="E427">
        <v>6895.59</v>
      </c>
      <c r="F427">
        <v>3293.38</v>
      </c>
      <c r="G427">
        <v>1.23062E-3</v>
      </c>
      <c r="H427">
        <v>0.99915600000000004</v>
      </c>
      <c r="I427">
        <v>9391</v>
      </c>
    </row>
    <row r="428" spans="1:9" x14ac:dyDescent="0.25">
      <c r="A428" t="s">
        <v>107</v>
      </c>
      <c r="B428">
        <v>53254.9</v>
      </c>
      <c r="C428">
        <v>53091.5</v>
      </c>
      <c r="D428">
        <v>53076.1</v>
      </c>
      <c r="E428">
        <v>6963.3</v>
      </c>
      <c r="F428">
        <v>3294.81</v>
      </c>
      <c r="G428">
        <v>1.2300600000000001E-3</v>
      </c>
      <c r="H428">
        <v>0.99870999999999999</v>
      </c>
      <c r="I428">
        <v>9023</v>
      </c>
    </row>
    <row r="429" spans="1:9" x14ac:dyDescent="0.25">
      <c r="A429" t="s">
        <v>107</v>
      </c>
      <c r="B429">
        <v>53276.6</v>
      </c>
      <c r="C429">
        <v>53114.400000000001</v>
      </c>
      <c r="D429">
        <v>53094.7</v>
      </c>
      <c r="E429">
        <v>6980.16</v>
      </c>
      <c r="F429">
        <v>3296.92</v>
      </c>
      <c r="G429">
        <v>1.2300600000000001E-3</v>
      </c>
      <c r="H429">
        <v>0.99895699999999998</v>
      </c>
      <c r="I429">
        <v>9088</v>
      </c>
    </row>
    <row r="430" spans="1:9" x14ac:dyDescent="0.25">
      <c r="A430" t="s">
        <v>107</v>
      </c>
      <c r="B430">
        <v>53228.3</v>
      </c>
      <c r="C430">
        <v>53065.1</v>
      </c>
      <c r="D430">
        <v>53049.4</v>
      </c>
      <c r="E430">
        <v>6939.94</v>
      </c>
      <c r="F430">
        <v>3294.69</v>
      </c>
      <c r="G430">
        <v>1.23007E-3</v>
      </c>
      <c r="H430">
        <v>0.99938099999999996</v>
      </c>
      <c r="I430">
        <v>8871</v>
      </c>
    </row>
    <row r="431" spans="1:9" x14ac:dyDescent="0.25">
      <c r="A431" t="s">
        <v>107</v>
      </c>
      <c r="B431">
        <v>53196.800000000003</v>
      </c>
      <c r="C431">
        <v>53036.1</v>
      </c>
      <c r="D431">
        <v>53025</v>
      </c>
      <c r="E431">
        <v>6919.51</v>
      </c>
      <c r="F431">
        <v>3293.02</v>
      </c>
      <c r="G431">
        <v>1.2300799999999999E-3</v>
      </c>
      <c r="H431">
        <v>0.99844100000000002</v>
      </c>
      <c r="I431">
        <v>8829</v>
      </c>
    </row>
    <row r="432" spans="1:9" x14ac:dyDescent="0.25">
      <c r="A432" t="s">
        <v>107</v>
      </c>
      <c r="B432">
        <v>53191.6</v>
      </c>
      <c r="C432">
        <v>53011.3</v>
      </c>
      <c r="D432">
        <v>52997.5</v>
      </c>
      <c r="E432">
        <v>6891.88</v>
      </c>
      <c r="F432">
        <v>3293.92</v>
      </c>
      <c r="G432">
        <v>1.2300900000000001E-3</v>
      </c>
      <c r="H432">
        <v>0.99563000000000001</v>
      </c>
      <c r="I432">
        <v>8862</v>
      </c>
    </row>
    <row r="433" spans="1:25" x14ac:dyDescent="0.25">
      <c r="A433" t="s">
        <v>107</v>
      </c>
      <c r="B433">
        <v>53286.3</v>
      </c>
      <c r="C433">
        <v>53124</v>
      </c>
      <c r="D433">
        <v>53107.3</v>
      </c>
      <c r="E433">
        <v>6999.03</v>
      </c>
      <c r="F433">
        <v>3295.31</v>
      </c>
      <c r="G433">
        <v>1.2300499999999999E-3</v>
      </c>
      <c r="H433">
        <v>0.99826400000000004</v>
      </c>
      <c r="I433">
        <v>9644</v>
      </c>
    </row>
    <row r="434" spans="1:25" x14ac:dyDescent="0.25">
      <c r="A434" t="s">
        <v>107</v>
      </c>
      <c r="B434">
        <v>53269.599999999999</v>
      </c>
      <c r="C434">
        <v>53091</v>
      </c>
      <c r="D434">
        <v>53069.4</v>
      </c>
      <c r="E434">
        <v>6958.55</v>
      </c>
      <c r="F434">
        <v>3297.25</v>
      </c>
      <c r="G434">
        <v>1.2300499999999999E-3</v>
      </c>
      <c r="H434">
        <v>0.99564399999999997</v>
      </c>
      <c r="I434">
        <v>9404</v>
      </c>
    </row>
    <row r="435" spans="1:25" x14ac:dyDescent="0.25">
      <c r="A435" t="s">
        <v>107</v>
      </c>
      <c r="B435">
        <v>53189.599999999999</v>
      </c>
      <c r="C435">
        <v>53032.5</v>
      </c>
      <c r="D435">
        <v>53021.4</v>
      </c>
      <c r="E435">
        <v>6914.66</v>
      </c>
      <c r="F435">
        <v>3292.92</v>
      </c>
      <c r="G435">
        <v>1.23007E-3</v>
      </c>
      <c r="H435">
        <v>0.99668800000000002</v>
      </c>
      <c r="I435">
        <v>9508</v>
      </c>
    </row>
    <row r="436" spans="1:25" x14ac:dyDescent="0.25">
      <c r="A436" t="s">
        <v>107</v>
      </c>
      <c r="B436">
        <v>53174.5</v>
      </c>
      <c r="C436">
        <v>53016</v>
      </c>
      <c r="D436">
        <v>53004.2</v>
      </c>
      <c r="E436">
        <v>6895.07</v>
      </c>
      <c r="F436">
        <v>3293.28</v>
      </c>
      <c r="G436">
        <v>1.23007E-3</v>
      </c>
      <c r="H436">
        <v>0.99985400000000002</v>
      </c>
      <c r="I436">
        <v>9295</v>
      </c>
    </row>
    <row r="437" spans="1:25" x14ac:dyDescent="0.25">
      <c r="A437" t="s">
        <v>107</v>
      </c>
      <c r="B437">
        <v>53240.2</v>
      </c>
      <c r="C437">
        <v>53080</v>
      </c>
      <c r="D437">
        <v>53064.3</v>
      </c>
      <c r="E437">
        <v>6952.67</v>
      </c>
      <c r="F437">
        <v>3294.37</v>
      </c>
      <c r="G437">
        <v>1.2300600000000001E-3</v>
      </c>
      <c r="H437">
        <v>0.99655300000000002</v>
      </c>
      <c r="I437">
        <v>9006</v>
      </c>
    </row>
    <row r="438" spans="1:25" x14ac:dyDescent="0.25">
      <c r="A438" t="s">
        <v>107</v>
      </c>
      <c r="B438">
        <v>53293.8</v>
      </c>
      <c r="C438">
        <v>53129.8</v>
      </c>
      <c r="D438">
        <v>53110.8</v>
      </c>
      <c r="E438">
        <v>6995.24</v>
      </c>
      <c r="F438">
        <v>3297.08</v>
      </c>
      <c r="G438">
        <v>1.23007E-3</v>
      </c>
      <c r="H438">
        <v>0.99970400000000004</v>
      </c>
      <c r="I438">
        <v>9173</v>
      </c>
    </row>
    <row r="439" spans="1:25" x14ac:dyDescent="0.25">
      <c r="A439" t="s">
        <v>107</v>
      </c>
      <c r="B439">
        <v>53250.2</v>
      </c>
      <c r="C439">
        <v>53088.4</v>
      </c>
      <c r="D439">
        <v>53073.7</v>
      </c>
      <c r="E439">
        <v>6962.19</v>
      </c>
      <c r="F439">
        <v>3294.57</v>
      </c>
      <c r="G439">
        <v>1.2300499999999999E-3</v>
      </c>
      <c r="H439">
        <v>0.99889700000000003</v>
      </c>
      <c r="I439">
        <v>9226</v>
      </c>
    </row>
    <row r="440" spans="1:25" x14ac:dyDescent="0.25">
      <c r="A440" t="s">
        <v>107</v>
      </c>
      <c r="B440">
        <v>53229.1</v>
      </c>
      <c r="C440">
        <v>53043.199999999997</v>
      </c>
      <c r="D440">
        <v>53030.9</v>
      </c>
      <c r="E440">
        <v>6924.82</v>
      </c>
      <c r="F440">
        <v>3293.29</v>
      </c>
      <c r="G440">
        <v>1.2300600000000001E-3</v>
      </c>
      <c r="H440">
        <v>0.99761200000000005</v>
      </c>
      <c r="I440">
        <v>9193</v>
      </c>
    </row>
    <row r="441" spans="1:25" x14ac:dyDescent="0.25">
      <c r="A441" t="s">
        <v>107</v>
      </c>
      <c r="B441">
        <v>53224.3</v>
      </c>
      <c r="C441">
        <v>53047.9</v>
      </c>
      <c r="D441">
        <v>53034</v>
      </c>
      <c r="E441">
        <v>6920.63</v>
      </c>
      <c r="F441">
        <v>3293.94</v>
      </c>
      <c r="G441">
        <v>1.2300499999999999E-3</v>
      </c>
      <c r="H441">
        <v>0.99926999999999999</v>
      </c>
      <c r="I441">
        <v>9293</v>
      </c>
    </row>
    <row r="442" spans="1:25" x14ac:dyDescent="0.25">
      <c r="A442" t="s">
        <v>107</v>
      </c>
      <c r="B442">
        <v>53356.800000000003</v>
      </c>
      <c r="C442">
        <v>53146.6</v>
      </c>
      <c r="D442">
        <v>53129.4</v>
      </c>
      <c r="E442">
        <v>7012.92</v>
      </c>
      <c r="F442">
        <v>3295.38</v>
      </c>
      <c r="G442">
        <v>1.2300499999999999E-3</v>
      </c>
      <c r="H442">
        <v>0.99992199999999998</v>
      </c>
      <c r="I442">
        <v>9291</v>
      </c>
    </row>
    <row r="443" spans="1:25" x14ac:dyDescent="0.25">
      <c r="A443" t="s">
        <v>107</v>
      </c>
      <c r="B443">
        <v>53296.7</v>
      </c>
      <c r="C443">
        <v>53124.5</v>
      </c>
      <c r="D443">
        <v>53104.2</v>
      </c>
      <c r="E443">
        <v>6988.29</v>
      </c>
      <c r="F443">
        <v>3298.17</v>
      </c>
      <c r="G443">
        <v>1.23007E-3</v>
      </c>
      <c r="H443">
        <v>0.99999499999999997</v>
      </c>
      <c r="I443">
        <v>9347</v>
      </c>
    </row>
    <row r="444" spans="1:25" x14ac:dyDescent="0.25">
      <c r="A444" t="s">
        <v>107</v>
      </c>
      <c r="B444">
        <v>53174.3</v>
      </c>
      <c r="C444">
        <v>53016.3</v>
      </c>
      <c r="D444">
        <v>53005</v>
      </c>
      <c r="E444">
        <v>6898.15</v>
      </c>
      <c r="F444">
        <v>3292.62</v>
      </c>
      <c r="G444">
        <v>1.2302000000000001E-3</v>
      </c>
      <c r="H444">
        <v>0.99812599999999996</v>
      </c>
      <c r="I444">
        <v>9144</v>
      </c>
    </row>
    <row r="445" spans="1:25" x14ac:dyDescent="0.25">
      <c r="A445" t="s">
        <v>107</v>
      </c>
      <c r="B445">
        <v>53191.3</v>
      </c>
      <c r="C445">
        <v>53005.4</v>
      </c>
      <c r="D445">
        <v>52993</v>
      </c>
      <c r="E445">
        <v>6887.51</v>
      </c>
      <c r="F445">
        <v>3292.97</v>
      </c>
      <c r="G445">
        <v>1.2300499999999999E-3</v>
      </c>
      <c r="H445">
        <v>0.99937399999999998</v>
      </c>
      <c r="I445">
        <v>8912</v>
      </c>
    </row>
    <row r="446" spans="1:25" x14ac:dyDescent="0.25">
      <c r="A446" t="s">
        <v>107</v>
      </c>
      <c r="B446">
        <v>53280.5</v>
      </c>
      <c r="C446">
        <v>53117.9</v>
      </c>
      <c r="D446">
        <v>53101.2</v>
      </c>
      <c r="E446">
        <v>6992.17</v>
      </c>
      <c r="F446">
        <v>3295.43</v>
      </c>
      <c r="G446">
        <v>1.2300600000000001E-3</v>
      </c>
      <c r="H446">
        <v>0.99990699999999999</v>
      </c>
      <c r="I446">
        <v>9314</v>
      </c>
    </row>
    <row r="447" spans="1:25" x14ac:dyDescent="0.25">
      <c r="A447" t="s">
        <v>107</v>
      </c>
      <c r="B447">
        <v>53249.5</v>
      </c>
      <c r="C447">
        <v>53086.2</v>
      </c>
      <c r="D447">
        <v>53067.9</v>
      </c>
      <c r="E447">
        <v>6957.46</v>
      </c>
      <c r="F447">
        <v>3296.7</v>
      </c>
      <c r="G447">
        <v>1.23022E-3</v>
      </c>
      <c r="H447">
        <v>0.99996499999999999</v>
      </c>
      <c r="I447">
        <v>8673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53225.4</v>
      </c>
      <c r="C448">
        <v>53062.9</v>
      </c>
      <c r="D448">
        <v>53046.8</v>
      </c>
      <c r="E448">
        <v>6940.24</v>
      </c>
      <c r="F448">
        <v>3294.75</v>
      </c>
      <c r="G448">
        <v>1.2300600000000001E-3</v>
      </c>
      <c r="H448">
        <v>0.99582300000000001</v>
      </c>
      <c r="I448">
        <v>9097</v>
      </c>
      <c r="R448">
        <f>AVERAGE(B399:B448)</f>
        <v>53235.141999999993</v>
      </c>
      <c r="S448">
        <f>AVERAGE(C399:C448)</f>
        <v>53067.76</v>
      </c>
      <c r="U448">
        <f>_xlfn.VAR.P(B399:B448)</f>
        <v>1790.6092359999896</v>
      </c>
      <c r="V448">
        <f>_xlfn.VAR.P(C399:C448)</f>
        <v>1709.7664000000098</v>
      </c>
      <c r="X448">
        <f>1.96*SQRT(U448)/50</f>
        <v>1.6587711645694301</v>
      </c>
      <c r="Y448">
        <f>1.96*SQRT(V448)/50</f>
        <v>1.6208934082462099</v>
      </c>
    </row>
    <row r="449" spans="1:9" x14ac:dyDescent="0.25">
      <c r="A449" t="s">
        <v>108</v>
      </c>
      <c r="B449">
        <v>2661841.0861</v>
      </c>
      <c r="C449" t="s">
        <v>36</v>
      </c>
    </row>
    <row r="450" spans="1:9" x14ac:dyDescent="0.25">
      <c r="A450" t="s">
        <v>38</v>
      </c>
      <c r="B450">
        <v>52748.9</v>
      </c>
      <c r="C450">
        <v>0</v>
      </c>
      <c r="D450">
        <v>0</v>
      </c>
      <c r="E450">
        <v>0</v>
      </c>
      <c r="F450">
        <v>0</v>
      </c>
      <c r="G450">
        <v>0.5</v>
      </c>
      <c r="H450">
        <v>1</v>
      </c>
      <c r="I450">
        <v>0</v>
      </c>
    </row>
    <row r="451" spans="1:9" x14ac:dyDescent="0.25">
      <c r="A451" t="s">
        <v>38</v>
      </c>
      <c r="B451">
        <v>52752.7</v>
      </c>
      <c r="C451">
        <v>0</v>
      </c>
      <c r="D451">
        <v>0</v>
      </c>
      <c r="E451">
        <v>0</v>
      </c>
      <c r="F451">
        <v>0</v>
      </c>
      <c r="G451">
        <v>0.5</v>
      </c>
      <c r="H451">
        <v>1</v>
      </c>
      <c r="I451">
        <v>0</v>
      </c>
    </row>
    <row r="452" spans="1:9" x14ac:dyDescent="0.25">
      <c r="A452" t="s">
        <v>38</v>
      </c>
      <c r="B452">
        <v>52762.6</v>
      </c>
      <c r="C452">
        <v>0</v>
      </c>
      <c r="D452">
        <v>0</v>
      </c>
      <c r="E452">
        <v>0</v>
      </c>
      <c r="F452">
        <v>0</v>
      </c>
      <c r="G452">
        <v>0.5</v>
      </c>
      <c r="H452">
        <v>1</v>
      </c>
      <c r="I452">
        <v>0</v>
      </c>
    </row>
    <row r="453" spans="1:9" x14ac:dyDescent="0.25">
      <c r="A453" t="s">
        <v>38</v>
      </c>
      <c r="B453">
        <v>52756</v>
      </c>
      <c r="C453">
        <v>0</v>
      </c>
      <c r="D453">
        <v>0</v>
      </c>
      <c r="E453">
        <v>0</v>
      </c>
      <c r="F453">
        <v>0</v>
      </c>
      <c r="G453">
        <v>0.5</v>
      </c>
      <c r="H453">
        <v>1</v>
      </c>
      <c r="I453">
        <v>0</v>
      </c>
    </row>
    <row r="454" spans="1:9" x14ac:dyDescent="0.25">
      <c r="A454" t="s">
        <v>38</v>
      </c>
      <c r="B454">
        <v>52756.6</v>
      </c>
      <c r="C454">
        <v>0</v>
      </c>
      <c r="D454">
        <v>0</v>
      </c>
      <c r="E454">
        <v>0</v>
      </c>
      <c r="F454">
        <v>0</v>
      </c>
      <c r="G454">
        <v>0.5</v>
      </c>
      <c r="H454">
        <v>1</v>
      </c>
      <c r="I454">
        <v>0</v>
      </c>
    </row>
    <row r="455" spans="1:9" x14ac:dyDescent="0.25">
      <c r="A455" t="s">
        <v>38</v>
      </c>
      <c r="B455">
        <v>52749.5</v>
      </c>
      <c r="C455">
        <v>0</v>
      </c>
      <c r="D455">
        <v>0</v>
      </c>
      <c r="E455">
        <v>0</v>
      </c>
      <c r="F455">
        <v>0</v>
      </c>
      <c r="G455">
        <v>0.5</v>
      </c>
      <c r="H455">
        <v>1</v>
      </c>
      <c r="I455">
        <v>0</v>
      </c>
    </row>
    <row r="456" spans="1:9" x14ac:dyDescent="0.25">
      <c r="A456" t="s">
        <v>38</v>
      </c>
      <c r="B456">
        <v>52759.7</v>
      </c>
      <c r="C456">
        <v>0</v>
      </c>
      <c r="D456">
        <v>0</v>
      </c>
      <c r="E456">
        <v>0</v>
      </c>
      <c r="F456">
        <v>0</v>
      </c>
      <c r="G456">
        <v>0.5</v>
      </c>
      <c r="H456">
        <v>1</v>
      </c>
      <c r="I456">
        <v>0</v>
      </c>
    </row>
    <row r="457" spans="1:9" x14ac:dyDescent="0.25">
      <c r="A457" t="s">
        <v>38</v>
      </c>
      <c r="B457">
        <v>52750.7</v>
      </c>
      <c r="C457">
        <v>0</v>
      </c>
      <c r="D457">
        <v>0</v>
      </c>
      <c r="E457">
        <v>0</v>
      </c>
      <c r="F457">
        <v>0</v>
      </c>
      <c r="G457">
        <v>0.5</v>
      </c>
      <c r="H457">
        <v>1</v>
      </c>
      <c r="I457">
        <v>0</v>
      </c>
    </row>
    <row r="458" spans="1:9" x14ac:dyDescent="0.25">
      <c r="A458" t="s">
        <v>38</v>
      </c>
      <c r="B458">
        <v>52760.9</v>
      </c>
      <c r="C458">
        <v>0</v>
      </c>
      <c r="D458">
        <v>0</v>
      </c>
      <c r="E458">
        <v>0</v>
      </c>
      <c r="F458">
        <v>0</v>
      </c>
      <c r="G458">
        <v>0.5</v>
      </c>
      <c r="H458">
        <v>1</v>
      </c>
      <c r="I458">
        <v>0</v>
      </c>
    </row>
    <row r="459" spans="1:9" x14ac:dyDescent="0.25">
      <c r="A459" t="s">
        <v>38</v>
      </c>
      <c r="B459">
        <v>52752</v>
      </c>
      <c r="C459">
        <v>0</v>
      </c>
      <c r="D459">
        <v>0</v>
      </c>
      <c r="E459">
        <v>0</v>
      </c>
      <c r="F459">
        <v>0</v>
      </c>
      <c r="G459">
        <v>0.5</v>
      </c>
      <c r="H459">
        <v>1</v>
      </c>
      <c r="I459">
        <v>0</v>
      </c>
    </row>
    <row r="460" spans="1:9" x14ac:dyDescent="0.25">
      <c r="A460" t="s">
        <v>38</v>
      </c>
      <c r="B460">
        <v>52764.9</v>
      </c>
      <c r="C460">
        <v>0</v>
      </c>
      <c r="D460">
        <v>0</v>
      </c>
      <c r="E460">
        <v>0</v>
      </c>
      <c r="F460">
        <v>0</v>
      </c>
      <c r="G460">
        <v>0.5</v>
      </c>
      <c r="H460">
        <v>1</v>
      </c>
      <c r="I460">
        <v>0</v>
      </c>
    </row>
    <row r="461" spans="1:9" x14ac:dyDescent="0.25">
      <c r="A461" t="s">
        <v>38</v>
      </c>
      <c r="B461">
        <v>52770</v>
      </c>
      <c r="C461">
        <v>0</v>
      </c>
      <c r="D461">
        <v>0</v>
      </c>
      <c r="E461">
        <v>0</v>
      </c>
      <c r="F461">
        <v>0</v>
      </c>
      <c r="G461">
        <v>0.5</v>
      </c>
      <c r="H461">
        <v>1</v>
      </c>
      <c r="I461">
        <v>0</v>
      </c>
    </row>
    <row r="462" spans="1:9" x14ac:dyDescent="0.25">
      <c r="A462" t="s">
        <v>38</v>
      </c>
      <c r="B462">
        <v>52781.7</v>
      </c>
      <c r="C462">
        <v>0</v>
      </c>
      <c r="D462">
        <v>0</v>
      </c>
      <c r="E462">
        <v>0</v>
      </c>
      <c r="F462">
        <v>0</v>
      </c>
      <c r="G462">
        <v>0.5</v>
      </c>
      <c r="H462">
        <v>1</v>
      </c>
      <c r="I462">
        <v>0</v>
      </c>
    </row>
    <row r="463" spans="1:9" x14ac:dyDescent="0.25">
      <c r="A463" t="s">
        <v>38</v>
      </c>
      <c r="B463">
        <v>52762.6</v>
      </c>
      <c r="C463">
        <v>0</v>
      </c>
      <c r="D463">
        <v>0</v>
      </c>
      <c r="E463">
        <v>0</v>
      </c>
      <c r="F463">
        <v>0</v>
      </c>
      <c r="G463">
        <v>0.5</v>
      </c>
      <c r="H463">
        <v>1</v>
      </c>
      <c r="I463">
        <v>0</v>
      </c>
    </row>
    <row r="464" spans="1:9" x14ac:dyDescent="0.25">
      <c r="A464" t="s">
        <v>38</v>
      </c>
      <c r="B464">
        <v>52768.9</v>
      </c>
      <c r="C464">
        <v>0</v>
      </c>
      <c r="D464">
        <v>0</v>
      </c>
      <c r="E464">
        <v>0</v>
      </c>
      <c r="F464">
        <v>0</v>
      </c>
      <c r="G464">
        <v>0.5</v>
      </c>
      <c r="H464">
        <v>1</v>
      </c>
      <c r="I464">
        <v>0</v>
      </c>
    </row>
    <row r="465" spans="1:9" x14ac:dyDescent="0.25">
      <c r="A465" t="s">
        <v>38</v>
      </c>
      <c r="B465">
        <v>52766.400000000001</v>
      </c>
      <c r="C465">
        <v>0</v>
      </c>
      <c r="D465">
        <v>0</v>
      </c>
      <c r="E465">
        <v>0</v>
      </c>
      <c r="F465">
        <v>0</v>
      </c>
      <c r="G465">
        <v>0.5</v>
      </c>
      <c r="H465">
        <v>1</v>
      </c>
      <c r="I465">
        <v>0</v>
      </c>
    </row>
    <row r="466" spans="1:9" x14ac:dyDescent="0.25">
      <c r="A466" t="s">
        <v>38</v>
      </c>
      <c r="B466">
        <v>52766.3</v>
      </c>
      <c r="C466">
        <v>0</v>
      </c>
      <c r="D466">
        <v>0</v>
      </c>
      <c r="E466">
        <v>0</v>
      </c>
      <c r="F466">
        <v>0</v>
      </c>
      <c r="G466">
        <v>0.5</v>
      </c>
      <c r="H466">
        <v>1</v>
      </c>
      <c r="I466">
        <v>0</v>
      </c>
    </row>
    <row r="467" spans="1:9" x14ac:dyDescent="0.25">
      <c r="A467" t="s">
        <v>38</v>
      </c>
      <c r="B467">
        <v>52759.5</v>
      </c>
      <c r="C467">
        <v>0</v>
      </c>
      <c r="D467">
        <v>0</v>
      </c>
      <c r="E467">
        <v>0</v>
      </c>
      <c r="F467">
        <v>0</v>
      </c>
      <c r="G467">
        <v>0.5</v>
      </c>
      <c r="H467">
        <v>1</v>
      </c>
      <c r="I467">
        <v>0</v>
      </c>
    </row>
    <row r="468" spans="1:9" x14ac:dyDescent="0.25">
      <c r="A468" t="s">
        <v>38</v>
      </c>
      <c r="B468">
        <v>52747</v>
      </c>
      <c r="C468">
        <v>0</v>
      </c>
      <c r="D468">
        <v>0</v>
      </c>
      <c r="E468">
        <v>0</v>
      </c>
      <c r="F468">
        <v>0</v>
      </c>
      <c r="G468">
        <v>0.5</v>
      </c>
      <c r="H468">
        <v>1</v>
      </c>
      <c r="I468">
        <v>0</v>
      </c>
    </row>
    <row r="469" spans="1:9" x14ac:dyDescent="0.25">
      <c r="A469" t="s">
        <v>38</v>
      </c>
      <c r="B469">
        <v>52759.199999999997</v>
      </c>
      <c r="C469">
        <v>0</v>
      </c>
      <c r="D469">
        <v>0</v>
      </c>
      <c r="E469">
        <v>0</v>
      </c>
      <c r="F469">
        <v>0</v>
      </c>
      <c r="G469">
        <v>0.5</v>
      </c>
      <c r="H469">
        <v>1</v>
      </c>
      <c r="I469">
        <v>0</v>
      </c>
    </row>
    <row r="470" spans="1:9" x14ac:dyDescent="0.25">
      <c r="A470" t="s">
        <v>38</v>
      </c>
      <c r="B470">
        <v>52763</v>
      </c>
      <c r="C470">
        <v>0</v>
      </c>
      <c r="D470">
        <v>0</v>
      </c>
      <c r="E470">
        <v>0</v>
      </c>
      <c r="F470">
        <v>0</v>
      </c>
      <c r="G470">
        <v>0.5</v>
      </c>
      <c r="H470">
        <v>1</v>
      </c>
      <c r="I470">
        <v>0</v>
      </c>
    </row>
    <row r="471" spans="1:9" x14ac:dyDescent="0.25">
      <c r="A471" t="s">
        <v>38</v>
      </c>
      <c r="B471">
        <v>52763.3</v>
      </c>
      <c r="C471">
        <v>0</v>
      </c>
      <c r="D471">
        <v>0</v>
      </c>
      <c r="E471">
        <v>0</v>
      </c>
      <c r="F471">
        <v>0</v>
      </c>
      <c r="G471">
        <v>0.5</v>
      </c>
      <c r="H471">
        <v>1</v>
      </c>
      <c r="I471">
        <v>0</v>
      </c>
    </row>
    <row r="472" spans="1:9" x14ac:dyDescent="0.25">
      <c r="A472" t="s">
        <v>38</v>
      </c>
      <c r="B472">
        <v>52745</v>
      </c>
      <c r="C472">
        <v>0</v>
      </c>
      <c r="D472">
        <v>0</v>
      </c>
      <c r="E472">
        <v>0</v>
      </c>
      <c r="F472">
        <v>0</v>
      </c>
      <c r="G472">
        <v>0.5</v>
      </c>
      <c r="H472">
        <v>1</v>
      </c>
      <c r="I472">
        <v>0</v>
      </c>
    </row>
    <row r="473" spans="1:9" x14ac:dyDescent="0.25">
      <c r="A473" t="s">
        <v>38</v>
      </c>
      <c r="B473">
        <v>52756.2</v>
      </c>
      <c r="C473">
        <v>0</v>
      </c>
      <c r="D473">
        <v>0</v>
      </c>
      <c r="E473">
        <v>0</v>
      </c>
      <c r="F473">
        <v>0</v>
      </c>
      <c r="G473">
        <v>0.5</v>
      </c>
      <c r="H473">
        <v>1</v>
      </c>
      <c r="I473">
        <v>0</v>
      </c>
    </row>
    <row r="474" spans="1:9" x14ac:dyDescent="0.25">
      <c r="A474" t="s">
        <v>38</v>
      </c>
      <c r="B474">
        <v>52751.5</v>
      </c>
      <c r="C474">
        <v>0</v>
      </c>
      <c r="D474">
        <v>0</v>
      </c>
      <c r="E474">
        <v>0</v>
      </c>
      <c r="F474">
        <v>0</v>
      </c>
      <c r="G474">
        <v>0.5</v>
      </c>
      <c r="H474">
        <v>1</v>
      </c>
      <c r="I474">
        <v>0</v>
      </c>
    </row>
    <row r="475" spans="1:9" x14ac:dyDescent="0.25">
      <c r="A475" t="s">
        <v>38</v>
      </c>
      <c r="B475">
        <v>52767.9</v>
      </c>
      <c r="C475">
        <v>0</v>
      </c>
      <c r="D475">
        <v>0</v>
      </c>
      <c r="E475">
        <v>0</v>
      </c>
      <c r="F475">
        <v>0</v>
      </c>
      <c r="G475">
        <v>0.5</v>
      </c>
      <c r="H475">
        <v>1</v>
      </c>
      <c r="I475">
        <v>0</v>
      </c>
    </row>
    <row r="476" spans="1:9" x14ac:dyDescent="0.25">
      <c r="A476" t="s">
        <v>38</v>
      </c>
      <c r="B476">
        <v>52762</v>
      </c>
      <c r="C476">
        <v>0</v>
      </c>
      <c r="D476">
        <v>0</v>
      </c>
      <c r="E476">
        <v>0</v>
      </c>
      <c r="F476">
        <v>0</v>
      </c>
      <c r="G476">
        <v>0.5</v>
      </c>
      <c r="H476">
        <v>1</v>
      </c>
      <c r="I476">
        <v>0</v>
      </c>
    </row>
    <row r="477" spans="1:9" x14ac:dyDescent="0.25">
      <c r="A477" t="s">
        <v>38</v>
      </c>
      <c r="B477">
        <v>52755.4</v>
      </c>
      <c r="C477">
        <v>0</v>
      </c>
      <c r="D477">
        <v>0</v>
      </c>
      <c r="E477">
        <v>0</v>
      </c>
      <c r="F477">
        <v>0</v>
      </c>
      <c r="G477">
        <v>0.5</v>
      </c>
      <c r="H477">
        <v>1</v>
      </c>
      <c r="I477">
        <v>0</v>
      </c>
    </row>
    <row r="478" spans="1:9" x14ac:dyDescent="0.25">
      <c r="A478" t="s">
        <v>38</v>
      </c>
      <c r="B478">
        <v>52763.5</v>
      </c>
      <c r="C478">
        <v>0</v>
      </c>
      <c r="D478">
        <v>0</v>
      </c>
      <c r="E478">
        <v>0</v>
      </c>
      <c r="F478">
        <v>0</v>
      </c>
      <c r="G478">
        <v>0.5</v>
      </c>
      <c r="H478">
        <v>1</v>
      </c>
      <c r="I478">
        <v>0</v>
      </c>
    </row>
    <row r="479" spans="1:9" x14ac:dyDescent="0.25">
      <c r="A479" t="s">
        <v>38</v>
      </c>
      <c r="B479">
        <v>52761.5</v>
      </c>
      <c r="C479">
        <v>0</v>
      </c>
      <c r="D479">
        <v>0</v>
      </c>
      <c r="E479">
        <v>0</v>
      </c>
      <c r="F479">
        <v>0</v>
      </c>
      <c r="G479">
        <v>0.47810799999999998</v>
      </c>
      <c r="H479">
        <v>1</v>
      </c>
      <c r="I479">
        <v>0</v>
      </c>
    </row>
    <row r="480" spans="1:9" x14ac:dyDescent="0.25">
      <c r="A480" t="s">
        <v>38</v>
      </c>
      <c r="B480">
        <v>52762.7</v>
      </c>
      <c r="C480">
        <v>0</v>
      </c>
      <c r="D480">
        <v>0</v>
      </c>
      <c r="E480">
        <v>0</v>
      </c>
      <c r="F480">
        <v>0</v>
      </c>
      <c r="G480">
        <v>0.5</v>
      </c>
      <c r="H480">
        <v>1</v>
      </c>
      <c r="I480">
        <v>0</v>
      </c>
    </row>
    <row r="481" spans="1:9" x14ac:dyDescent="0.25">
      <c r="A481" t="s">
        <v>38</v>
      </c>
      <c r="B481">
        <v>52758.8</v>
      </c>
      <c r="C481">
        <v>0</v>
      </c>
      <c r="D481">
        <v>0</v>
      </c>
      <c r="E481">
        <v>0</v>
      </c>
      <c r="F481">
        <v>0</v>
      </c>
      <c r="G481">
        <v>0.5</v>
      </c>
      <c r="H481">
        <v>1</v>
      </c>
      <c r="I481">
        <v>0</v>
      </c>
    </row>
    <row r="482" spans="1:9" x14ac:dyDescent="0.25">
      <c r="A482" t="s">
        <v>38</v>
      </c>
      <c r="B482">
        <v>52762.5</v>
      </c>
      <c r="C482">
        <v>0</v>
      </c>
      <c r="D482">
        <v>0</v>
      </c>
      <c r="E482">
        <v>0</v>
      </c>
      <c r="F482">
        <v>0</v>
      </c>
      <c r="G482">
        <v>0.5</v>
      </c>
      <c r="H482">
        <v>1</v>
      </c>
      <c r="I482">
        <v>0</v>
      </c>
    </row>
    <row r="483" spans="1:9" x14ac:dyDescent="0.25">
      <c r="A483" t="s">
        <v>38</v>
      </c>
      <c r="B483">
        <v>52765.3</v>
      </c>
      <c r="C483">
        <v>0</v>
      </c>
      <c r="D483">
        <v>0</v>
      </c>
      <c r="E483">
        <v>0</v>
      </c>
      <c r="F483">
        <v>0</v>
      </c>
      <c r="G483">
        <v>0.5</v>
      </c>
      <c r="H483">
        <v>1</v>
      </c>
      <c r="I483">
        <v>0</v>
      </c>
    </row>
    <row r="484" spans="1:9" x14ac:dyDescent="0.25">
      <c r="A484" t="s">
        <v>38</v>
      </c>
      <c r="B484">
        <v>52761.5</v>
      </c>
      <c r="C484">
        <v>0</v>
      </c>
      <c r="D484">
        <v>0</v>
      </c>
      <c r="E484">
        <v>0</v>
      </c>
      <c r="F484">
        <v>0</v>
      </c>
      <c r="G484">
        <v>0.5</v>
      </c>
      <c r="H484">
        <v>1</v>
      </c>
      <c r="I484">
        <v>0</v>
      </c>
    </row>
    <row r="485" spans="1:9" x14ac:dyDescent="0.25">
      <c r="A485" t="s">
        <v>38</v>
      </c>
      <c r="B485">
        <v>52769.7</v>
      </c>
      <c r="C485">
        <v>0</v>
      </c>
      <c r="D485">
        <v>0</v>
      </c>
      <c r="E485">
        <v>0</v>
      </c>
      <c r="F485">
        <v>0</v>
      </c>
      <c r="G485">
        <v>0.5</v>
      </c>
      <c r="H485">
        <v>1</v>
      </c>
      <c r="I485">
        <v>0</v>
      </c>
    </row>
    <row r="486" spans="1:9" x14ac:dyDescent="0.25">
      <c r="A486" t="s">
        <v>38</v>
      </c>
      <c r="B486">
        <v>52746.9</v>
      </c>
      <c r="C486">
        <v>0</v>
      </c>
      <c r="D486">
        <v>0</v>
      </c>
      <c r="E486">
        <v>0</v>
      </c>
      <c r="F486">
        <v>0</v>
      </c>
      <c r="G486">
        <v>0.5</v>
      </c>
      <c r="H486">
        <v>1</v>
      </c>
      <c r="I486">
        <v>0</v>
      </c>
    </row>
    <row r="487" spans="1:9" x14ac:dyDescent="0.25">
      <c r="A487" t="s">
        <v>38</v>
      </c>
      <c r="B487">
        <v>52745.599999999999</v>
      </c>
      <c r="C487">
        <v>0</v>
      </c>
      <c r="D487">
        <v>0</v>
      </c>
      <c r="E487">
        <v>0</v>
      </c>
      <c r="F487">
        <v>0</v>
      </c>
      <c r="G487">
        <v>0.5</v>
      </c>
      <c r="H487">
        <v>1</v>
      </c>
      <c r="I487">
        <v>0</v>
      </c>
    </row>
    <row r="488" spans="1:9" x14ac:dyDescent="0.25">
      <c r="A488" t="s">
        <v>38</v>
      </c>
      <c r="B488">
        <v>52760</v>
      </c>
      <c r="C488">
        <v>0</v>
      </c>
      <c r="D488">
        <v>0</v>
      </c>
      <c r="E488">
        <v>0</v>
      </c>
      <c r="F488">
        <v>0</v>
      </c>
      <c r="G488">
        <v>0.5</v>
      </c>
      <c r="H488">
        <v>1</v>
      </c>
      <c r="I488">
        <v>0</v>
      </c>
    </row>
    <row r="489" spans="1:9" x14ac:dyDescent="0.25">
      <c r="A489" t="s">
        <v>38</v>
      </c>
      <c r="B489">
        <v>52763.3</v>
      </c>
      <c r="C489">
        <v>0</v>
      </c>
      <c r="D489">
        <v>0</v>
      </c>
      <c r="E489">
        <v>0</v>
      </c>
      <c r="F489">
        <v>0</v>
      </c>
      <c r="G489">
        <v>0.5</v>
      </c>
      <c r="H489">
        <v>1</v>
      </c>
      <c r="I489">
        <v>0</v>
      </c>
    </row>
    <row r="490" spans="1:9" x14ac:dyDescent="0.25">
      <c r="A490" t="s">
        <v>38</v>
      </c>
      <c r="B490">
        <v>52749.2</v>
      </c>
      <c r="C490">
        <v>0</v>
      </c>
      <c r="D490">
        <v>0</v>
      </c>
      <c r="E490">
        <v>0</v>
      </c>
      <c r="F490">
        <v>0</v>
      </c>
      <c r="G490">
        <v>0.5</v>
      </c>
      <c r="H490">
        <v>1</v>
      </c>
      <c r="I490">
        <v>0</v>
      </c>
    </row>
    <row r="491" spans="1:9" x14ac:dyDescent="0.25">
      <c r="A491" t="s">
        <v>38</v>
      </c>
      <c r="B491">
        <v>52754.9</v>
      </c>
      <c r="C491">
        <v>0</v>
      </c>
      <c r="D491">
        <v>0</v>
      </c>
      <c r="E491">
        <v>0</v>
      </c>
      <c r="F491">
        <v>0</v>
      </c>
      <c r="G491">
        <v>0.5</v>
      </c>
      <c r="H491">
        <v>1</v>
      </c>
      <c r="I491">
        <v>0</v>
      </c>
    </row>
    <row r="492" spans="1:9" x14ac:dyDescent="0.25">
      <c r="A492" t="s">
        <v>38</v>
      </c>
      <c r="B492">
        <v>52762.6</v>
      </c>
      <c r="C492">
        <v>0</v>
      </c>
      <c r="D492">
        <v>0</v>
      </c>
      <c r="E492">
        <v>0</v>
      </c>
      <c r="F492">
        <v>0</v>
      </c>
      <c r="G492">
        <v>0.5</v>
      </c>
      <c r="H492">
        <v>1</v>
      </c>
      <c r="I492">
        <v>0</v>
      </c>
    </row>
    <row r="493" spans="1:9" x14ac:dyDescent="0.25">
      <c r="A493" t="s">
        <v>38</v>
      </c>
      <c r="B493">
        <v>52767.6</v>
      </c>
      <c r="C493">
        <v>0</v>
      </c>
      <c r="D493">
        <v>0</v>
      </c>
      <c r="E493">
        <v>0</v>
      </c>
      <c r="F493">
        <v>0</v>
      </c>
      <c r="G493">
        <v>0.5</v>
      </c>
      <c r="H493">
        <v>1</v>
      </c>
      <c r="I493">
        <v>0</v>
      </c>
    </row>
    <row r="494" spans="1:9" x14ac:dyDescent="0.25">
      <c r="A494" t="s">
        <v>38</v>
      </c>
      <c r="B494">
        <v>52767.1</v>
      </c>
      <c r="C494">
        <v>0</v>
      </c>
      <c r="D494">
        <v>0</v>
      </c>
      <c r="E494">
        <v>0</v>
      </c>
      <c r="F494">
        <v>0</v>
      </c>
      <c r="G494">
        <v>0.49900899999999998</v>
      </c>
      <c r="H494">
        <v>1</v>
      </c>
      <c r="I494">
        <v>0</v>
      </c>
    </row>
    <row r="495" spans="1:9" x14ac:dyDescent="0.25">
      <c r="A495" t="s">
        <v>38</v>
      </c>
      <c r="B495">
        <v>52743</v>
      </c>
      <c r="C495">
        <v>0</v>
      </c>
      <c r="D495">
        <v>0</v>
      </c>
      <c r="E495">
        <v>0</v>
      </c>
      <c r="F495">
        <v>0</v>
      </c>
      <c r="G495">
        <v>0.5</v>
      </c>
      <c r="H495">
        <v>1</v>
      </c>
      <c r="I495">
        <v>0</v>
      </c>
    </row>
    <row r="496" spans="1:9" x14ac:dyDescent="0.25">
      <c r="A496" t="s">
        <v>38</v>
      </c>
      <c r="B496">
        <v>52744.4</v>
      </c>
      <c r="C496">
        <v>0</v>
      </c>
      <c r="D496">
        <v>0</v>
      </c>
      <c r="E496">
        <v>0</v>
      </c>
      <c r="F496">
        <v>0</v>
      </c>
      <c r="G496">
        <v>0.5</v>
      </c>
      <c r="H496">
        <v>1</v>
      </c>
      <c r="I496">
        <v>0</v>
      </c>
    </row>
    <row r="497" spans="1:25" x14ac:dyDescent="0.25">
      <c r="A497" t="s">
        <v>38</v>
      </c>
      <c r="B497">
        <v>52755.1</v>
      </c>
      <c r="C497">
        <v>0</v>
      </c>
      <c r="D497">
        <v>0</v>
      </c>
      <c r="E497">
        <v>0</v>
      </c>
      <c r="F497">
        <v>0</v>
      </c>
      <c r="G497">
        <v>0.5</v>
      </c>
      <c r="H497">
        <v>1</v>
      </c>
      <c r="I497">
        <v>0</v>
      </c>
    </row>
    <row r="498" spans="1:25" x14ac:dyDescent="0.25">
      <c r="A498" t="s">
        <v>38</v>
      </c>
      <c r="B498">
        <v>52757.1</v>
      </c>
      <c r="C498">
        <v>0</v>
      </c>
      <c r="D498">
        <v>0</v>
      </c>
      <c r="E498">
        <v>0</v>
      </c>
      <c r="F498">
        <v>0</v>
      </c>
      <c r="G498">
        <v>0.5</v>
      </c>
      <c r="H498">
        <v>1</v>
      </c>
      <c r="I498">
        <v>0</v>
      </c>
    </row>
    <row r="499" spans="1:25" x14ac:dyDescent="0.25">
      <c r="A499" t="s">
        <v>38</v>
      </c>
      <c r="B499">
        <v>52751.5</v>
      </c>
      <c r="C499">
        <v>0</v>
      </c>
      <c r="D499">
        <v>0</v>
      </c>
      <c r="E499">
        <v>0</v>
      </c>
      <c r="F499">
        <v>0</v>
      </c>
      <c r="G499">
        <v>0.15889700000000001</v>
      </c>
      <c r="H499">
        <v>1</v>
      </c>
      <c r="I499">
        <v>0</v>
      </c>
    </row>
    <row r="500" spans="1:25" x14ac:dyDescent="0.25">
      <c r="A500" t="s">
        <v>38</v>
      </c>
      <c r="B500">
        <v>52747.4</v>
      </c>
      <c r="C500">
        <v>0</v>
      </c>
      <c r="D500">
        <v>0</v>
      </c>
      <c r="E500">
        <v>0</v>
      </c>
      <c r="F500">
        <v>0</v>
      </c>
      <c r="G500">
        <v>0.5</v>
      </c>
      <c r="H500">
        <v>1</v>
      </c>
      <c r="I500">
        <v>0</v>
      </c>
    </row>
    <row r="501" spans="1:25" x14ac:dyDescent="0.25">
      <c r="A501" t="s">
        <v>38</v>
      </c>
      <c r="B501">
        <v>52757.3</v>
      </c>
      <c r="C501">
        <v>0</v>
      </c>
      <c r="D501">
        <v>0</v>
      </c>
      <c r="E501">
        <v>0</v>
      </c>
      <c r="F501">
        <v>0</v>
      </c>
      <c r="G501">
        <v>0.46872900000000001</v>
      </c>
      <c r="H501">
        <v>1</v>
      </c>
      <c r="I501">
        <v>0</v>
      </c>
    </row>
    <row r="502" spans="1:25" x14ac:dyDescent="0.25">
      <c r="A502" t="s">
        <v>38</v>
      </c>
      <c r="B502">
        <v>52764.3</v>
      </c>
      <c r="C502">
        <v>0</v>
      </c>
      <c r="D502">
        <v>0</v>
      </c>
      <c r="E502">
        <v>0</v>
      </c>
      <c r="F502">
        <v>0</v>
      </c>
      <c r="G502">
        <v>0.48778700000000003</v>
      </c>
      <c r="H502">
        <v>1</v>
      </c>
      <c r="I502">
        <v>0</v>
      </c>
    </row>
    <row r="503" spans="1:25" x14ac:dyDescent="0.25">
      <c r="A503" t="s">
        <v>38</v>
      </c>
      <c r="B503">
        <v>52763.3</v>
      </c>
      <c r="C503">
        <v>0</v>
      </c>
      <c r="D503">
        <v>0</v>
      </c>
      <c r="E503">
        <v>0</v>
      </c>
      <c r="F503">
        <v>0</v>
      </c>
      <c r="G503">
        <v>0.5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52751.4</v>
      </c>
      <c r="C504">
        <v>0</v>
      </c>
      <c r="D504">
        <v>0</v>
      </c>
      <c r="E504">
        <v>0</v>
      </c>
      <c r="F504">
        <v>0</v>
      </c>
      <c r="G504">
        <v>0.5</v>
      </c>
      <c r="H504">
        <v>1</v>
      </c>
      <c r="I504">
        <v>0</v>
      </c>
      <c r="R504">
        <f>AVERAGE(B455:B504)</f>
        <v>52758.821999999986</v>
      </c>
      <c r="S504">
        <f>AVERAGE(C455:C504)</f>
        <v>0</v>
      </c>
      <c r="U504">
        <f>_xlfn.VAR.P(B455:B504)</f>
        <v>65.011716000000078</v>
      </c>
      <c r="V504">
        <f>_xlfn.VAR.P(C455:C504)</f>
        <v>0</v>
      </c>
      <c r="X504">
        <f>1.96*SQRT(U504)/50</f>
        <v>0.31606898499258057</v>
      </c>
      <c r="Y504">
        <f>1.96*SQRT(V504)/50</f>
        <v>0</v>
      </c>
    </row>
    <row r="505" spans="1:25" x14ac:dyDescent="0.25">
      <c r="A505" t="s">
        <v>38</v>
      </c>
      <c r="B505">
        <v>2637982.5403999998</v>
      </c>
      <c r="C505" t="s">
        <v>36</v>
      </c>
    </row>
    <row r="506" spans="1:25" x14ac:dyDescent="0.25">
      <c r="A506" t="s">
        <v>39</v>
      </c>
      <c r="B506">
        <v>52753.1</v>
      </c>
      <c r="C506">
        <v>52631.3</v>
      </c>
      <c r="D506">
        <v>52534.6</v>
      </c>
      <c r="E506">
        <v>3290.23</v>
      </c>
      <c r="F506">
        <v>0</v>
      </c>
      <c r="G506">
        <v>0.5</v>
      </c>
      <c r="H506">
        <v>1</v>
      </c>
      <c r="I506">
        <v>0</v>
      </c>
    </row>
    <row r="507" spans="1:25" x14ac:dyDescent="0.25">
      <c r="A507" t="s">
        <v>39</v>
      </c>
      <c r="B507">
        <v>52761.7</v>
      </c>
      <c r="C507">
        <v>52639.8</v>
      </c>
      <c r="D507">
        <v>52541.8</v>
      </c>
      <c r="E507">
        <v>3295.75</v>
      </c>
      <c r="F507">
        <v>0</v>
      </c>
      <c r="G507">
        <v>0.5</v>
      </c>
      <c r="H507">
        <v>1</v>
      </c>
      <c r="I507">
        <v>0</v>
      </c>
    </row>
    <row r="508" spans="1:25" x14ac:dyDescent="0.25">
      <c r="A508" t="s">
        <v>39</v>
      </c>
      <c r="B508">
        <v>52769</v>
      </c>
      <c r="C508">
        <v>52647.3</v>
      </c>
      <c r="D508">
        <v>52541.9</v>
      </c>
      <c r="E508">
        <v>3291.61</v>
      </c>
      <c r="F508">
        <v>0</v>
      </c>
      <c r="G508">
        <v>0.5</v>
      </c>
      <c r="H508">
        <v>1</v>
      </c>
      <c r="I508">
        <v>0</v>
      </c>
    </row>
    <row r="509" spans="1:25" x14ac:dyDescent="0.25">
      <c r="A509" t="s">
        <v>39</v>
      </c>
      <c r="B509">
        <v>52767.199999999997</v>
      </c>
      <c r="C509">
        <v>52643.5</v>
      </c>
      <c r="D509">
        <v>52538.9</v>
      </c>
      <c r="E509">
        <v>3292.01</v>
      </c>
      <c r="F509">
        <v>0</v>
      </c>
      <c r="G509">
        <v>0.5</v>
      </c>
      <c r="H509">
        <v>1</v>
      </c>
      <c r="I509">
        <v>0</v>
      </c>
    </row>
    <row r="510" spans="1:25" x14ac:dyDescent="0.25">
      <c r="A510" t="s">
        <v>39</v>
      </c>
      <c r="B510">
        <v>52758.6</v>
      </c>
      <c r="C510">
        <v>52637.3</v>
      </c>
      <c r="D510">
        <v>52542</v>
      </c>
      <c r="E510">
        <v>3296.91</v>
      </c>
      <c r="F510">
        <v>0</v>
      </c>
      <c r="G510">
        <v>0.5</v>
      </c>
      <c r="H510">
        <v>1</v>
      </c>
      <c r="I510">
        <v>0</v>
      </c>
    </row>
    <row r="511" spans="1:25" x14ac:dyDescent="0.25">
      <c r="A511" t="s">
        <v>39</v>
      </c>
      <c r="B511">
        <v>52767.5</v>
      </c>
      <c r="C511">
        <v>52645.7</v>
      </c>
      <c r="D511">
        <v>52548</v>
      </c>
      <c r="E511">
        <v>3301.07</v>
      </c>
      <c r="F511">
        <v>0</v>
      </c>
      <c r="G511">
        <v>0.5</v>
      </c>
      <c r="H511">
        <v>1</v>
      </c>
      <c r="I511">
        <v>0</v>
      </c>
    </row>
    <row r="512" spans="1:25" x14ac:dyDescent="0.25">
      <c r="A512" t="s">
        <v>39</v>
      </c>
      <c r="B512">
        <v>52768.5</v>
      </c>
      <c r="C512">
        <v>52646.8</v>
      </c>
      <c r="D512">
        <v>52544.4</v>
      </c>
      <c r="E512">
        <v>3294.86</v>
      </c>
      <c r="F512">
        <v>0</v>
      </c>
      <c r="G512">
        <v>0.5</v>
      </c>
      <c r="H512">
        <v>1</v>
      </c>
      <c r="I512">
        <v>0</v>
      </c>
    </row>
    <row r="513" spans="1:9" x14ac:dyDescent="0.25">
      <c r="A513" t="s">
        <v>39</v>
      </c>
      <c r="B513">
        <v>52768.6</v>
      </c>
      <c r="C513">
        <v>52646.3</v>
      </c>
      <c r="D513">
        <v>52537</v>
      </c>
      <c r="E513">
        <v>3286.14</v>
      </c>
      <c r="F513">
        <v>0</v>
      </c>
      <c r="G513">
        <v>0.5</v>
      </c>
      <c r="H513">
        <v>1</v>
      </c>
      <c r="I513">
        <v>0</v>
      </c>
    </row>
    <row r="514" spans="1:9" x14ac:dyDescent="0.25">
      <c r="A514" t="s">
        <v>39</v>
      </c>
      <c r="B514">
        <v>52758.8</v>
      </c>
      <c r="C514">
        <v>52633.599999999999</v>
      </c>
      <c r="D514">
        <v>52535.8</v>
      </c>
      <c r="E514">
        <v>3288.14</v>
      </c>
      <c r="F514">
        <v>0</v>
      </c>
      <c r="G514">
        <v>0.5</v>
      </c>
      <c r="H514">
        <v>1</v>
      </c>
      <c r="I514">
        <v>0</v>
      </c>
    </row>
    <row r="515" spans="1:9" x14ac:dyDescent="0.25">
      <c r="A515" t="s">
        <v>39</v>
      </c>
      <c r="B515">
        <v>52751.1</v>
      </c>
      <c r="C515">
        <v>52629.7</v>
      </c>
      <c r="D515">
        <v>52533.8</v>
      </c>
      <c r="E515">
        <v>3288.56</v>
      </c>
      <c r="F515">
        <v>0</v>
      </c>
      <c r="G515">
        <v>0.21768000000000001</v>
      </c>
      <c r="H515">
        <v>1</v>
      </c>
      <c r="I515">
        <v>0</v>
      </c>
    </row>
    <row r="516" spans="1:9" x14ac:dyDescent="0.25">
      <c r="A516" t="s">
        <v>39</v>
      </c>
      <c r="B516">
        <v>52751.7</v>
      </c>
      <c r="C516">
        <v>52630.8</v>
      </c>
      <c r="D516">
        <v>52531</v>
      </c>
      <c r="E516">
        <v>3286.08</v>
      </c>
      <c r="F516">
        <v>0</v>
      </c>
      <c r="G516">
        <v>0.5</v>
      </c>
      <c r="H516">
        <v>1</v>
      </c>
      <c r="I516">
        <v>0</v>
      </c>
    </row>
    <row r="517" spans="1:9" x14ac:dyDescent="0.25">
      <c r="A517" t="s">
        <v>39</v>
      </c>
      <c r="B517">
        <v>52776</v>
      </c>
      <c r="C517">
        <v>52651.7</v>
      </c>
      <c r="D517">
        <v>52543.5</v>
      </c>
      <c r="E517">
        <v>3294.6</v>
      </c>
      <c r="F517">
        <v>0</v>
      </c>
      <c r="G517">
        <v>0.5</v>
      </c>
      <c r="H517">
        <v>1</v>
      </c>
      <c r="I517">
        <v>0</v>
      </c>
    </row>
    <row r="518" spans="1:9" x14ac:dyDescent="0.25">
      <c r="A518" t="s">
        <v>39</v>
      </c>
      <c r="B518">
        <v>52770.6</v>
      </c>
      <c r="C518">
        <v>52648.800000000003</v>
      </c>
      <c r="D518">
        <v>52544.3</v>
      </c>
      <c r="E518">
        <v>3293</v>
      </c>
      <c r="F518">
        <v>0</v>
      </c>
      <c r="G518">
        <v>0.5</v>
      </c>
      <c r="H518">
        <v>1</v>
      </c>
      <c r="I518">
        <v>0</v>
      </c>
    </row>
    <row r="519" spans="1:9" x14ac:dyDescent="0.25">
      <c r="A519" t="s">
        <v>39</v>
      </c>
      <c r="B519">
        <v>52755.4</v>
      </c>
      <c r="C519">
        <v>52633.9</v>
      </c>
      <c r="D519">
        <v>52537.3</v>
      </c>
      <c r="E519">
        <v>3290.35</v>
      </c>
      <c r="F519">
        <v>0</v>
      </c>
      <c r="G519">
        <v>0.5</v>
      </c>
      <c r="H519">
        <v>1</v>
      </c>
      <c r="I519">
        <v>0</v>
      </c>
    </row>
    <row r="520" spans="1:9" x14ac:dyDescent="0.25">
      <c r="A520" t="s">
        <v>39</v>
      </c>
      <c r="B520">
        <v>52771</v>
      </c>
      <c r="C520">
        <v>52649.3</v>
      </c>
      <c r="D520">
        <v>52553</v>
      </c>
      <c r="E520">
        <v>3298.59</v>
      </c>
      <c r="F520">
        <v>0</v>
      </c>
      <c r="G520">
        <v>0.5</v>
      </c>
      <c r="H520">
        <v>1</v>
      </c>
      <c r="I520">
        <v>0</v>
      </c>
    </row>
    <row r="521" spans="1:9" x14ac:dyDescent="0.25">
      <c r="A521" t="s">
        <v>39</v>
      </c>
      <c r="B521">
        <v>52776.5</v>
      </c>
      <c r="C521">
        <v>52654.9</v>
      </c>
      <c r="D521">
        <v>52551.3</v>
      </c>
      <c r="E521">
        <v>3296.52</v>
      </c>
      <c r="F521">
        <v>0</v>
      </c>
      <c r="G521">
        <v>0.5</v>
      </c>
      <c r="H521">
        <v>1</v>
      </c>
      <c r="I521">
        <v>0</v>
      </c>
    </row>
    <row r="522" spans="1:9" x14ac:dyDescent="0.25">
      <c r="A522" t="s">
        <v>39</v>
      </c>
      <c r="B522">
        <v>52773.599999999999</v>
      </c>
      <c r="C522">
        <v>52651.5</v>
      </c>
      <c r="D522">
        <v>52546.5</v>
      </c>
      <c r="E522">
        <v>3295.19</v>
      </c>
      <c r="F522">
        <v>0</v>
      </c>
      <c r="G522">
        <v>0.5</v>
      </c>
      <c r="H522">
        <v>1</v>
      </c>
      <c r="I522">
        <v>0</v>
      </c>
    </row>
    <row r="523" spans="1:9" x14ac:dyDescent="0.25">
      <c r="A523" t="s">
        <v>39</v>
      </c>
      <c r="B523">
        <v>52760.4</v>
      </c>
      <c r="C523">
        <v>52637.5</v>
      </c>
      <c r="D523">
        <v>52538.9</v>
      </c>
      <c r="E523">
        <v>3288.65</v>
      </c>
      <c r="F523">
        <v>0</v>
      </c>
      <c r="G523">
        <v>0.5</v>
      </c>
      <c r="H523">
        <v>1</v>
      </c>
      <c r="I523">
        <v>0</v>
      </c>
    </row>
    <row r="524" spans="1:9" x14ac:dyDescent="0.25">
      <c r="A524" t="s">
        <v>39</v>
      </c>
      <c r="B524">
        <v>52749.7</v>
      </c>
      <c r="C524">
        <v>52627.8</v>
      </c>
      <c r="D524">
        <v>52533.4</v>
      </c>
      <c r="E524">
        <v>3285.6</v>
      </c>
      <c r="F524">
        <v>0</v>
      </c>
      <c r="G524">
        <v>0.5</v>
      </c>
      <c r="H524">
        <v>1</v>
      </c>
      <c r="I524">
        <v>0</v>
      </c>
    </row>
    <row r="525" spans="1:9" x14ac:dyDescent="0.25">
      <c r="A525" t="s">
        <v>39</v>
      </c>
      <c r="B525">
        <v>52770.1</v>
      </c>
      <c r="C525">
        <v>52648.2</v>
      </c>
      <c r="D525">
        <v>52547.199999999997</v>
      </c>
      <c r="E525">
        <v>3296.94</v>
      </c>
      <c r="F525">
        <v>0</v>
      </c>
      <c r="G525">
        <v>0.5</v>
      </c>
      <c r="H525">
        <v>1</v>
      </c>
      <c r="I525">
        <v>0</v>
      </c>
    </row>
    <row r="526" spans="1:9" x14ac:dyDescent="0.25">
      <c r="A526" t="s">
        <v>39</v>
      </c>
      <c r="B526">
        <v>52773.3</v>
      </c>
      <c r="C526">
        <v>52652.2</v>
      </c>
      <c r="D526">
        <v>52542.7</v>
      </c>
      <c r="E526">
        <v>3293.88</v>
      </c>
      <c r="F526">
        <v>0</v>
      </c>
      <c r="G526">
        <v>0.5</v>
      </c>
      <c r="H526">
        <v>1</v>
      </c>
      <c r="I526">
        <v>0</v>
      </c>
    </row>
    <row r="527" spans="1:9" x14ac:dyDescent="0.25">
      <c r="A527" t="s">
        <v>39</v>
      </c>
      <c r="B527">
        <v>52767.5</v>
      </c>
      <c r="C527">
        <v>52645.4</v>
      </c>
      <c r="D527">
        <v>52540.6</v>
      </c>
      <c r="E527">
        <v>3289.89</v>
      </c>
      <c r="F527">
        <v>0</v>
      </c>
      <c r="G527">
        <v>0.5</v>
      </c>
      <c r="H527">
        <v>1</v>
      </c>
      <c r="I527">
        <v>0</v>
      </c>
    </row>
    <row r="528" spans="1:9" x14ac:dyDescent="0.25">
      <c r="A528" t="s">
        <v>39</v>
      </c>
      <c r="B528">
        <v>52753.5</v>
      </c>
      <c r="C528">
        <v>52631.9</v>
      </c>
      <c r="D528">
        <v>52533.8</v>
      </c>
      <c r="E528">
        <v>3288.33</v>
      </c>
      <c r="F528">
        <v>0</v>
      </c>
      <c r="G528">
        <v>0.5</v>
      </c>
      <c r="H528">
        <v>1</v>
      </c>
      <c r="I528">
        <v>0</v>
      </c>
    </row>
    <row r="529" spans="1:9" x14ac:dyDescent="0.25">
      <c r="A529" t="s">
        <v>39</v>
      </c>
      <c r="B529">
        <v>52760.1</v>
      </c>
      <c r="C529">
        <v>52637.8</v>
      </c>
      <c r="D529">
        <v>52541.9</v>
      </c>
      <c r="E529">
        <v>3291.52</v>
      </c>
      <c r="F529">
        <v>0</v>
      </c>
      <c r="G529">
        <v>0.5</v>
      </c>
      <c r="H529">
        <v>1</v>
      </c>
      <c r="I529">
        <v>0</v>
      </c>
    </row>
    <row r="530" spans="1:9" x14ac:dyDescent="0.25">
      <c r="A530" t="s">
        <v>39</v>
      </c>
      <c r="B530">
        <v>52768.7</v>
      </c>
      <c r="C530">
        <v>52647.7</v>
      </c>
      <c r="D530">
        <v>52544.6</v>
      </c>
      <c r="E530">
        <v>3292.93</v>
      </c>
      <c r="F530">
        <v>0</v>
      </c>
      <c r="G530">
        <v>0.5</v>
      </c>
      <c r="H530">
        <v>1</v>
      </c>
      <c r="I530">
        <v>0</v>
      </c>
    </row>
    <row r="531" spans="1:9" x14ac:dyDescent="0.25">
      <c r="A531" t="s">
        <v>39</v>
      </c>
      <c r="B531">
        <v>52776</v>
      </c>
      <c r="C531">
        <v>52655.1</v>
      </c>
      <c r="D531">
        <v>52546.9</v>
      </c>
      <c r="E531">
        <v>3290.8</v>
      </c>
      <c r="F531">
        <v>0</v>
      </c>
      <c r="G531">
        <v>0.5</v>
      </c>
      <c r="H531">
        <v>1</v>
      </c>
      <c r="I531">
        <v>0</v>
      </c>
    </row>
    <row r="532" spans="1:9" x14ac:dyDescent="0.25">
      <c r="A532" t="s">
        <v>39</v>
      </c>
      <c r="B532">
        <v>52757.1</v>
      </c>
      <c r="C532">
        <v>52634.400000000001</v>
      </c>
      <c r="D532">
        <v>52534.400000000001</v>
      </c>
      <c r="E532">
        <v>3281.86</v>
      </c>
      <c r="F532">
        <v>0</v>
      </c>
      <c r="G532">
        <v>0.5</v>
      </c>
      <c r="H532">
        <v>1</v>
      </c>
      <c r="I532">
        <v>0</v>
      </c>
    </row>
    <row r="533" spans="1:9" x14ac:dyDescent="0.25">
      <c r="A533" t="s">
        <v>39</v>
      </c>
      <c r="B533">
        <v>52766.9</v>
      </c>
      <c r="C533">
        <v>52645</v>
      </c>
      <c r="D533">
        <v>52543</v>
      </c>
      <c r="E533">
        <v>3290.64</v>
      </c>
      <c r="F533">
        <v>0</v>
      </c>
      <c r="G533">
        <v>0.40405200000000002</v>
      </c>
      <c r="H533">
        <v>1</v>
      </c>
      <c r="I533">
        <v>0</v>
      </c>
    </row>
    <row r="534" spans="1:9" x14ac:dyDescent="0.25">
      <c r="A534" t="s">
        <v>39</v>
      </c>
      <c r="B534">
        <v>52773.5</v>
      </c>
      <c r="C534">
        <v>52649.8</v>
      </c>
      <c r="D534">
        <v>52544.1</v>
      </c>
      <c r="E534">
        <v>3293.96</v>
      </c>
      <c r="F534">
        <v>0</v>
      </c>
      <c r="G534">
        <v>0.5</v>
      </c>
      <c r="H534">
        <v>1</v>
      </c>
      <c r="I534">
        <v>0</v>
      </c>
    </row>
    <row r="535" spans="1:9" x14ac:dyDescent="0.25">
      <c r="A535" t="s">
        <v>39</v>
      </c>
      <c r="B535">
        <v>52776.3</v>
      </c>
      <c r="C535">
        <v>52655.199999999997</v>
      </c>
      <c r="D535">
        <v>52551.4</v>
      </c>
      <c r="E535">
        <v>3295.54</v>
      </c>
      <c r="F535">
        <v>0</v>
      </c>
      <c r="G535">
        <v>0.5</v>
      </c>
      <c r="H535">
        <v>1</v>
      </c>
      <c r="I535">
        <v>0</v>
      </c>
    </row>
    <row r="536" spans="1:9" x14ac:dyDescent="0.25">
      <c r="A536" t="s">
        <v>39</v>
      </c>
      <c r="B536">
        <v>52789.7</v>
      </c>
      <c r="C536">
        <v>52667</v>
      </c>
      <c r="D536">
        <v>52558.6</v>
      </c>
      <c r="E536">
        <v>3296.13</v>
      </c>
      <c r="F536">
        <v>0</v>
      </c>
      <c r="G536">
        <v>0.5</v>
      </c>
      <c r="H536">
        <v>1</v>
      </c>
      <c r="I536">
        <v>0</v>
      </c>
    </row>
    <row r="537" spans="1:9" x14ac:dyDescent="0.25">
      <c r="A537" t="s">
        <v>39</v>
      </c>
      <c r="B537">
        <v>52757.599999999999</v>
      </c>
      <c r="C537">
        <v>52635.7</v>
      </c>
      <c r="D537">
        <v>52541.1</v>
      </c>
      <c r="E537">
        <v>3290.01</v>
      </c>
      <c r="F537">
        <v>0</v>
      </c>
      <c r="G537">
        <v>0.5</v>
      </c>
      <c r="H537">
        <v>1</v>
      </c>
      <c r="I537">
        <v>0</v>
      </c>
    </row>
    <row r="538" spans="1:9" x14ac:dyDescent="0.25">
      <c r="A538" t="s">
        <v>39</v>
      </c>
      <c r="B538">
        <v>52762.7</v>
      </c>
      <c r="C538">
        <v>52639</v>
      </c>
      <c r="D538">
        <v>52542.2</v>
      </c>
      <c r="E538">
        <v>3294.07</v>
      </c>
      <c r="F538">
        <v>0</v>
      </c>
      <c r="G538">
        <v>0.5</v>
      </c>
      <c r="H538">
        <v>1</v>
      </c>
      <c r="I538">
        <v>0</v>
      </c>
    </row>
    <row r="539" spans="1:9" x14ac:dyDescent="0.25">
      <c r="A539" t="s">
        <v>39</v>
      </c>
      <c r="B539">
        <v>52783.9</v>
      </c>
      <c r="C539">
        <v>52662.5</v>
      </c>
      <c r="D539">
        <v>52555.1</v>
      </c>
      <c r="E539">
        <v>3297.22</v>
      </c>
      <c r="F539">
        <v>0</v>
      </c>
      <c r="G539">
        <v>0.5</v>
      </c>
      <c r="H539">
        <v>1</v>
      </c>
      <c r="I539">
        <v>0</v>
      </c>
    </row>
    <row r="540" spans="1:9" x14ac:dyDescent="0.25">
      <c r="A540" t="s">
        <v>39</v>
      </c>
      <c r="B540">
        <v>52775.6</v>
      </c>
      <c r="C540">
        <v>52654.400000000001</v>
      </c>
      <c r="D540">
        <v>52548.4</v>
      </c>
      <c r="E540">
        <v>3293.44</v>
      </c>
      <c r="F540">
        <v>0</v>
      </c>
      <c r="G540">
        <v>0.5</v>
      </c>
      <c r="H540">
        <v>1</v>
      </c>
      <c r="I540">
        <v>0</v>
      </c>
    </row>
    <row r="541" spans="1:9" x14ac:dyDescent="0.25">
      <c r="A541" t="s">
        <v>39</v>
      </c>
      <c r="B541">
        <v>52772.800000000003</v>
      </c>
      <c r="C541">
        <v>52650.400000000001</v>
      </c>
      <c r="D541">
        <v>52546.6</v>
      </c>
      <c r="E541">
        <v>3289.98</v>
      </c>
      <c r="F541">
        <v>0</v>
      </c>
      <c r="G541">
        <v>0.5</v>
      </c>
      <c r="H541">
        <v>1</v>
      </c>
      <c r="I541">
        <v>0</v>
      </c>
    </row>
    <row r="542" spans="1:9" x14ac:dyDescent="0.25">
      <c r="A542" t="s">
        <v>39</v>
      </c>
      <c r="B542">
        <v>52764.6</v>
      </c>
      <c r="C542">
        <v>52643.199999999997</v>
      </c>
      <c r="D542">
        <v>52545.3</v>
      </c>
      <c r="E542">
        <v>3293.37</v>
      </c>
      <c r="F542">
        <v>0</v>
      </c>
      <c r="G542">
        <v>0.5</v>
      </c>
      <c r="H542">
        <v>1</v>
      </c>
      <c r="I542">
        <v>0</v>
      </c>
    </row>
    <row r="543" spans="1:9" x14ac:dyDescent="0.25">
      <c r="A543" t="s">
        <v>39</v>
      </c>
      <c r="B543">
        <v>52766.8</v>
      </c>
      <c r="C543">
        <v>52645.4</v>
      </c>
      <c r="D543">
        <v>52546.400000000001</v>
      </c>
      <c r="E543">
        <v>3293.26</v>
      </c>
      <c r="F543">
        <v>0</v>
      </c>
      <c r="G543">
        <v>0.36538700000000002</v>
      </c>
      <c r="H543">
        <v>1</v>
      </c>
      <c r="I543">
        <v>0</v>
      </c>
    </row>
    <row r="544" spans="1:9" x14ac:dyDescent="0.25">
      <c r="A544" t="s">
        <v>39</v>
      </c>
      <c r="B544">
        <v>52774.8</v>
      </c>
      <c r="C544">
        <v>52652.3</v>
      </c>
      <c r="D544">
        <v>52547.3</v>
      </c>
      <c r="E544">
        <v>3292.25</v>
      </c>
      <c r="F544">
        <v>0</v>
      </c>
      <c r="G544">
        <v>0.5</v>
      </c>
      <c r="H544">
        <v>1</v>
      </c>
      <c r="I544">
        <v>0</v>
      </c>
    </row>
    <row r="545" spans="1:25" x14ac:dyDescent="0.25">
      <c r="A545" t="s">
        <v>39</v>
      </c>
      <c r="B545">
        <v>52785.1</v>
      </c>
      <c r="C545">
        <v>52661.9</v>
      </c>
      <c r="D545">
        <v>52553</v>
      </c>
      <c r="E545">
        <v>3292.87</v>
      </c>
      <c r="F545">
        <v>0</v>
      </c>
      <c r="G545">
        <v>0.5</v>
      </c>
      <c r="H545">
        <v>1</v>
      </c>
      <c r="I545">
        <v>0</v>
      </c>
    </row>
    <row r="546" spans="1:25" x14ac:dyDescent="0.25">
      <c r="A546" t="s">
        <v>39</v>
      </c>
      <c r="B546">
        <v>52774.7</v>
      </c>
      <c r="C546">
        <v>52649.2</v>
      </c>
      <c r="D546">
        <v>52551.3</v>
      </c>
      <c r="E546">
        <v>3294.8</v>
      </c>
      <c r="F546">
        <v>0</v>
      </c>
      <c r="G546">
        <v>0.5</v>
      </c>
      <c r="H546">
        <v>1</v>
      </c>
      <c r="I546">
        <v>0</v>
      </c>
    </row>
    <row r="547" spans="1:25" x14ac:dyDescent="0.25">
      <c r="A547" t="s">
        <v>39</v>
      </c>
      <c r="B547">
        <v>52766.2</v>
      </c>
      <c r="C547">
        <v>52643.8</v>
      </c>
      <c r="D547">
        <v>52547</v>
      </c>
      <c r="E547">
        <v>3290.12</v>
      </c>
      <c r="F547">
        <v>0</v>
      </c>
      <c r="G547">
        <v>0.5</v>
      </c>
      <c r="H547">
        <v>1</v>
      </c>
      <c r="I547">
        <v>0</v>
      </c>
    </row>
    <row r="548" spans="1:25" x14ac:dyDescent="0.25">
      <c r="A548" t="s">
        <v>39</v>
      </c>
      <c r="B548">
        <v>52767.9</v>
      </c>
      <c r="C548">
        <v>52647.3</v>
      </c>
      <c r="D548">
        <v>52546.2</v>
      </c>
      <c r="E548">
        <v>3292.39</v>
      </c>
      <c r="F548">
        <v>0</v>
      </c>
      <c r="G548">
        <v>0.5</v>
      </c>
      <c r="H548">
        <v>1</v>
      </c>
      <c r="I548">
        <v>0</v>
      </c>
    </row>
    <row r="549" spans="1:25" x14ac:dyDescent="0.25">
      <c r="A549" t="s">
        <v>39</v>
      </c>
      <c r="B549">
        <v>52775.4</v>
      </c>
      <c r="C549">
        <v>52654.2</v>
      </c>
      <c r="D549">
        <v>52547.1</v>
      </c>
      <c r="E549">
        <v>3288.31</v>
      </c>
      <c r="F549">
        <v>0</v>
      </c>
      <c r="G549">
        <v>0.5</v>
      </c>
      <c r="H549">
        <v>1</v>
      </c>
      <c r="I549">
        <v>0</v>
      </c>
    </row>
    <row r="550" spans="1:25" x14ac:dyDescent="0.25">
      <c r="A550" t="s">
        <v>39</v>
      </c>
      <c r="B550">
        <v>52773.2</v>
      </c>
      <c r="C550">
        <v>52650.9</v>
      </c>
      <c r="D550">
        <v>52549.4</v>
      </c>
      <c r="E550">
        <v>3295.57</v>
      </c>
      <c r="F550">
        <v>0</v>
      </c>
      <c r="G550">
        <v>0.5</v>
      </c>
      <c r="H550">
        <v>1</v>
      </c>
      <c r="I550">
        <v>0</v>
      </c>
    </row>
    <row r="551" spans="1:25" x14ac:dyDescent="0.25">
      <c r="A551" t="s">
        <v>39</v>
      </c>
      <c r="B551">
        <v>52770</v>
      </c>
      <c r="C551">
        <v>52646.2</v>
      </c>
      <c r="D551">
        <v>52543.4</v>
      </c>
      <c r="E551">
        <v>3288.59</v>
      </c>
      <c r="F551">
        <v>0</v>
      </c>
      <c r="G551">
        <v>0.5</v>
      </c>
      <c r="H551">
        <v>1</v>
      </c>
      <c r="I551">
        <v>0</v>
      </c>
    </row>
    <row r="552" spans="1:25" x14ac:dyDescent="0.25">
      <c r="A552" t="s">
        <v>39</v>
      </c>
      <c r="B552">
        <v>52770.400000000001</v>
      </c>
      <c r="C552">
        <v>52648.1</v>
      </c>
      <c r="D552">
        <v>52546.8</v>
      </c>
      <c r="E552">
        <v>3292.15</v>
      </c>
      <c r="F552">
        <v>0</v>
      </c>
      <c r="G552">
        <v>0.5</v>
      </c>
      <c r="H552">
        <v>1</v>
      </c>
      <c r="I552">
        <v>0</v>
      </c>
    </row>
    <row r="553" spans="1:25" x14ac:dyDescent="0.25">
      <c r="A553" t="s">
        <v>39</v>
      </c>
      <c r="B553">
        <v>52786.8</v>
      </c>
      <c r="C553">
        <v>52658.6</v>
      </c>
      <c r="D553">
        <v>52548</v>
      </c>
      <c r="E553">
        <v>3293.42</v>
      </c>
      <c r="F553">
        <v>0</v>
      </c>
      <c r="G553">
        <v>0.5</v>
      </c>
      <c r="H553">
        <v>1</v>
      </c>
      <c r="I553">
        <v>0</v>
      </c>
    </row>
    <row r="554" spans="1:25" x14ac:dyDescent="0.25">
      <c r="A554" t="s">
        <v>39</v>
      </c>
      <c r="B554">
        <v>52780.4</v>
      </c>
      <c r="C554">
        <v>52658.7</v>
      </c>
      <c r="D554">
        <v>52548.9</v>
      </c>
      <c r="E554">
        <v>3296.8</v>
      </c>
      <c r="F554">
        <v>0</v>
      </c>
      <c r="G554">
        <v>0.5</v>
      </c>
      <c r="H554">
        <v>1</v>
      </c>
      <c r="I554">
        <v>0</v>
      </c>
    </row>
    <row r="555" spans="1:25" x14ac:dyDescent="0.25">
      <c r="A555" t="s">
        <v>39</v>
      </c>
      <c r="B555">
        <v>52766.1</v>
      </c>
      <c r="C555">
        <v>52643.199999999997</v>
      </c>
      <c r="D555">
        <v>52545.7</v>
      </c>
      <c r="E555">
        <v>3298.66</v>
      </c>
      <c r="F555">
        <v>0</v>
      </c>
      <c r="G555">
        <v>0.5</v>
      </c>
      <c r="H555">
        <v>1</v>
      </c>
      <c r="I555">
        <v>0</v>
      </c>
    </row>
    <row r="556" spans="1:25" x14ac:dyDescent="0.25">
      <c r="A556" t="s">
        <v>39</v>
      </c>
      <c r="B556">
        <v>52768.800000000003</v>
      </c>
      <c r="C556">
        <v>52647.199999999997</v>
      </c>
      <c r="D556">
        <v>52545.5</v>
      </c>
      <c r="E556">
        <v>3293.66</v>
      </c>
      <c r="F556">
        <v>0</v>
      </c>
      <c r="G556">
        <v>0.5</v>
      </c>
      <c r="H556">
        <v>1</v>
      </c>
      <c r="I556">
        <v>0</v>
      </c>
    </row>
    <row r="557" spans="1:25" x14ac:dyDescent="0.25">
      <c r="A557" t="s">
        <v>39</v>
      </c>
      <c r="B557">
        <v>52760.5</v>
      </c>
      <c r="C557">
        <v>52638.7</v>
      </c>
      <c r="D557">
        <v>52537.7</v>
      </c>
      <c r="E557">
        <v>3287.37</v>
      </c>
      <c r="F557">
        <v>0</v>
      </c>
      <c r="G557">
        <v>0.5</v>
      </c>
      <c r="H557">
        <v>1</v>
      </c>
      <c r="I557">
        <v>0</v>
      </c>
    </row>
    <row r="558" spans="1:25" x14ac:dyDescent="0.25">
      <c r="A558" t="s">
        <v>39</v>
      </c>
      <c r="B558">
        <v>52772.3</v>
      </c>
      <c r="C558">
        <v>52651.199999999997</v>
      </c>
      <c r="D558">
        <v>52543.4</v>
      </c>
      <c r="E558">
        <v>3291.35</v>
      </c>
      <c r="F558">
        <v>0</v>
      </c>
      <c r="G558">
        <v>0.5</v>
      </c>
      <c r="H558">
        <v>1</v>
      </c>
      <c r="I558">
        <v>0</v>
      </c>
    </row>
    <row r="559" spans="1:25" x14ac:dyDescent="0.25">
      <c r="A559" t="s">
        <v>39</v>
      </c>
      <c r="B559">
        <v>52760.7</v>
      </c>
      <c r="C559">
        <v>52638</v>
      </c>
      <c r="D559">
        <v>52534.6</v>
      </c>
      <c r="E559">
        <v>3282.63</v>
      </c>
      <c r="F559">
        <v>0</v>
      </c>
      <c r="G559">
        <v>0.5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52757.3</v>
      </c>
      <c r="C560">
        <v>52636</v>
      </c>
      <c r="D560">
        <v>52535.4</v>
      </c>
      <c r="E560">
        <v>3286.77</v>
      </c>
      <c r="F560">
        <v>0</v>
      </c>
      <c r="G560">
        <v>0.5</v>
      </c>
      <c r="H560">
        <v>1</v>
      </c>
      <c r="I560">
        <v>0</v>
      </c>
      <c r="R560">
        <f>AVERAGE(B511:B560)</f>
        <v>52768.533999999985</v>
      </c>
      <c r="S560">
        <f>AVERAGE(C511:C560)</f>
        <v>52646.282000000021</v>
      </c>
      <c r="U560">
        <f>_xlfn.VAR.P(B511:B560)</f>
        <v>82.649044000006924</v>
      </c>
      <c r="V560">
        <f>_xlfn.VAR.P(C511:C560)</f>
        <v>78.660675999994851</v>
      </c>
      <c r="X560">
        <f>1.96*SQRT(U560)/50</f>
        <v>0.35637315691865828</v>
      </c>
      <c r="Y560">
        <f>1.96*SQRT(V560)/50</f>
        <v>0.34766814805016588</v>
      </c>
    </row>
    <row r="561" spans="1:9" x14ac:dyDescent="0.25">
      <c r="A561" t="s">
        <v>38</v>
      </c>
      <c r="B561">
        <v>2638481.5943</v>
      </c>
      <c r="C561" t="s">
        <v>36</v>
      </c>
    </row>
    <row r="562" spans="1:9" x14ac:dyDescent="0.25">
      <c r="A562" t="s">
        <v>40</v>
      </c>
      <c r="B562">
        <v>52434.1</v>
      </c>
      <c r="C562">
        <v>52316.5</v>
      </c>
      <c r="D562">
        <v>52214.5</v>
      </c>
      <c r="E562">
        <v>2965.16</v>
      </c>
      <c r="F562">
        <v>0</v>
      </c>
      <c r="G562">
        <v>0.5</v>
      </c>
      <c r="H562">
        <v>1</v>
      </c>
      <c r="I562">
        <v>0</v>
      </c>
    </row>
    <row r="563" spans="1:9" x14ac:dyDescent="0.25">
      <c r="A563" t="s">
        <v>40</v>
      </c>
      <c r="B563">
        <v>52439.8</v>
      </c>
      <c r="C563">
        <v>52322.6</v>
      </c>
      <c r="D563">
        <v>52220.1</v>
      </c>
      <c r="E563">
        <v>2972.67</v>
      </c>
      <c r="F563">
        <v>0</v>
      </c>
      <c r="G563">
        <v>0.5</v>
      </c>
      <c r="H563">
        <v>1</v>
      </c>
      <c r="I563">
        <v>0</v>
      </c>
    </row>
    <row r="564" spans="1:9" x14ac:dyDescent="0.25">
      <c r="A564" t="s">
        <v>40</v>
      </c>
      <c r="B564">
        <v>52451.6</v>
      </c>
      <c r="C564">
        <v>52333.8</v>
      </c>
      <c r="D564">
        <v>52225.9</v>
      </c>
      <c r="E564">
        <v>2973.25</v>
      </c>
      <c r="F564">
        <v>0</v>
      </c>
      <c r="G564">
        <v>0.5</v>
      </c>
      <c r="H564">
        <v>1</v>
      </c>
      <c r="I564">
        <v>0</v>
      </c>
    </row>
    <row r="565" spans="1:9" x14ac:dyDescent="0.25">
      <c r="A565" t="s">
        <v>40</v>
      </c>
      <c r="B565">
        <v>52432.3</v>
      </c>
      <c r="C565">
        <v>52316.3</v>
      </c>
      <c r="D565">
        <v>52220.2</v>
      </c>
      <c r="E565">
        <v>2970.76</v>
      </c>
      <c r="F565">
        <v>0</v>
      </c>
      <c r="G565">
        <v>0.5</v>
      </c>
      <c r="H565">
        <v>1</v>
      </c>
      <c r="I565">
        <v>0</v>
      </c>
    </row>
    <row r="566" spans="1:9" x14ac:dyDescent="0.25">
      <c r="A566" t="s">
        <v>40</v>
      </c>
      <c r="B566">
        <v>52423.4</v>
      </c>
      <c r="C566">
        <v>52307.5</v>
      </c>
      <c r="D566">
        <v>52211.9</v>
      </c>
      <c r="E566">
        <v>2965.66</v>
      </c>
      <c r="F566">
        <v>0</v>
      </c>
      <c r="G566">
        <v>0.5</v>
      </c>
      <c r="H566">
        <v>1</v>
      </c>
      <c r="I566">
        <v>0</v>
      </c>
    </row>
    <row r="567" spans="1:9" x14ac:dyDescent="0.25">
      <c r="A567" t="s">
        <v>40</v>
      </c>
      <c r="B567">
        <v>52430.8</v>
      </c>
      <c r="C567">
        <v>52314.8</v>
      </c>
      <c r="D567">
        <v>52215.199999999997</v>
      </c>
      <c r="E567">
        <v>2966.18</v>
      </c>
      <c r="F567">
        <v>0</v>
      </c>
      <c r="G567">
        <v>0.5</v>
      </c>
      <c r="H567">
        <v>1</v>
      </c>
      <c r="I567">
        <v>0</v>
      </c>
    </row>
    <row r="568" spans="1:9" x14ac:dyDescent="0.25">
      <c r="A568" t="s">
        <v>40</v>
      </c>
      <c r="B568">
        <v>52439.4</v>
      </c>
      <c r="C568">
        <v>52323</v>
      </c>
      <c r="D568">
        <v>52217.7</v>
      </c>
      <c r="E568">
        <v>2966.21</v>
      </c>
      <c r="F568">
        <v>0</v>
      </c>
      <c r="G568">
        <v>0.5</v>
      </c>
      <c r="H568">
        <v>1</v>
      </c>
      <c r="I568">
        <v>0</v>
      </c>
    </row>
    <row r="569" spans="1:9" x14ac:dyDescent="0.25">
      <c r="A569" t="s">
        <v>40</v>
      </c>
      <c r="B569">
        <v>52440.4</v>
      </c>
      <c r="C569">
        <v>52323</v>
      </c>
      <c r="D569">
        <v>52221.2</v>
      </c>
      <c r="E569">
        <v>2969.76</v>
      </c>
      <c r="F569">
        <v>0</v>
      </c>
      <c r="G569">
        <v>0.5</v>
      </c>
      <c r="H569">
        <v>1</v>
      </c>
      <c r="I569">
        <v>0</v>
      </c>
    </row>
    <row r="570" spans="1:9" x14ac:dyDescent="0.25">
      <c r="A570" t="s">
        <v>40</v>
      </c>
      <c r="B570">
        <v>52429.4</v>
      </c>
      <c r="C570">
        <v>52312.2</v>
      </c>
      <c r="D570">
        <v>52217.2</v>
      </c>
      <c r="E570">
        <v>2967.59</v>
      </c>
      <c r="F570">
        <v>0</v>
      </c>
      <c r="G570">
        <v>0.5</v>
      </c>
      <c r="H570">
        <v>1</v>
      </c>
      <c r="I570">
        <v>0</v>
      </c>
    </row>
    <row r="571" spans="1:9" x14ac:dyDescent="0.25">
      <c r="A571" t="s">
        <v>40</v>
      </c>
      <c r="B571">
        <v>52431.8</v>
      </c>
      <c r="C571">
        <v>52315.3</v>
      </c>
      <c r="D571">
        <v>52219.9</v>
      </c>
      <c r="E571">
        <v>2970.81</v>
      </c>
      <c r="F571">
        <v>0</v>
      </c>
      <c r="G571">
        <v>0.5</v>
      </c>
      <c r="H571">
        <v>1</v>
      </c>
      <c r="I571">
        <v>0</v>
      </c>
    </row>
    <row r="572" spans="1:9" x14ac:dyDescent="0.25">
      <c r="A572" t="s">
        <v>40</v>
      </c>
      <c r="B572">
        <v>52436</v>
      </c>
      <c r="C572">
        <v>52319.8</v>
      </c>
      <c r="D572">
        <v>52217.4</v>
      </c>
      <c r="E572">
        <v>2970.82</v>
      </c>
      <c r="F572">
        <v>0</v>
      </c>
      <c r="G572">
        <v>0.5</v>
      </c>
      <c r="H572">
        <v>1</v>
      </c>
      <c r="I572">
        <v>0</v>
      </c>
    </row>
    <row r="573" spans="1:9" x14ac:dyDescent="0.25">
      <c r="A573" t="s">
        <v>40</v>
      </c>
      <c r="B573">
        <v>52443.4</v>
      </c>
      <c r="C573">
        <v>52326.5</v>
      </c>
      <c r="D573">
        <v>52220.4</v>
      </c>
      <c r="E573">
        <v>2970.94</v>
      </c>
      <c r="F573">
        <v>0</v>
      </c>
      <c r="G573">
        <v>0.5</v>
      </c>
      <c r="H573">
        <v>1</v>
      </c>
      <c r="I573">
        <v>0</v>
      </c>
    </row>
    <row r="574" spans="1:9" x14ac:dyDescent="0.25">
      <c r="A574" t="s">
        <v>40</v>
      </c>
      <c r="B574">
        <v>52429.2</v>
      </c>
      <c r="C574">
        <v>52312.4</v>
      </c>
      <c r="D574">
        <v>52213.1</v>
      </c>
      <c r="E574">
        <v>2966.41</v>
      </c>
      <c r="F574">
        <v>0</v>
      </c>
      <c r="G574">
        <v>0.5</v>
      </c>
      <c r="H574">
        <v>1</v>
      </c>
      <c r="I574">
        <v>0</v>
      </c>
    </row>
    <row r="575" spans="1:9" x14ac:dyDescent="0.25">
      <c r="A575" t="s">
        <v>40</v>
      </c>
      <c r="B575">
        <v>52429</v>
      </c>
      <c r="C575">
        <v>52313.1</v>
      </c>
      <c r="D575">
        <v>52217.599999999999</v>
      </c>
      <c r="E575">
        <v>2971.09</v>
      </c>
      <c r="F575">
        <v>0</v>
      </c>
      <c r="G575">
        <v>0.5</v>
      </c>
      <c r="H575">
        <v>1</v>
      </c>
      <c r="I575">
        <v>0</v>
      </c>
    </row>
    <row r="576" spans="1:9" x14ac:dyDescent="0.25">
      <c r="A576" t="s">
        <v>40</v>
      </c>
      <c r="B576">
        <v>52430.5</v>
      </c>
      <c r="C576">
        <v>52314.400000000001</v>
      </c>
      <c r="D576">
        <v>52215.9</v>
      </c>
      <c r="E576">
        <v>2967.36</v>
      </c>
      <c r="F576">
        <v>0</v>
      </c>
      <c r="G576">
        <v>0.5</v>
      </c>
      <c r="H576">
        <v>1</v>
      </c>
      <c r="I576">
        <v>0</v>
      </c>
    </row>
    <row r="577" spans="1:9" x14ac:dyDescent="0.25">
      <c r="A577" t="s">
        <v>40</v>
      </c>
      <c r="B577">
        <v>52444.3</v>
      </c>
      <c r="C577">
        <v>52324.6</v>
      </c>
      <c r="D577">
        <v>52220.1</v>
      </c>
      <c r="E577">
        <v>2968.5</v>
      </c>
      <c r="F577">
        <v>0</v>
      </c>
      <c r="G577">
        <v>0.5</v>
      </c>
      <c r="H577">
        <v>1</v>
      </c>
      <c r="I577">
        <v>0</v>
      </c>
    </row>
    <row r="578" spans="1:9" x14ac:dyDescent="0.25">
      <c r="A578" t="s">
        <v>40</v>
      </c>
      <c r="B578">
        <v>52444.5</v>
      </c>
      <c r="C578">
        <v>52328.1</v>
      </c>
      <c r="D578">
        <v>52221.3</v>
      </c>
      <c r="E578">
        <v>2970.47</v>
      </c>
      <c r="F578">
        <v>0</v>
      </c>
      <c r="G578">
        <v>0.5</v>
      </c>
      <c r="H578">
        <v>1</v>
      </c>
      <c r="I578">
        <v>0</v>
      </c>
    </row>
    <row r="579" spans="1:9" x14ac:dyDescent="0.25">
      <c r="A579" t="s">
        <v>40</v>
      </c>
      <c r="B579">
        <v>52432.1</v>
      </c>
      <c r="C579">
        <v>52316.1</v>
      </c>
      <c r="D579">
        <v>52220.6</v>
      </c>
      <c r="E579">
        <v>2968.07</v>
      </c>
      <c r="F579">
        <v>0</v>
      </c>
      <c r="G579">
        <v>0.5</v>
      </c>
      <c r="H579">
        <v>1</v>
      </c>
      <c r="I579">
        <v>0</v>
      </c>
    </row>
    <row r="580" spans="1:9" x14ac:dyDescent="0.25">
      <c r="A580" t="s">
        <v>40</v>
      </c>
      <c r="B580">
        <v>52436.7</v>
      </c>
      <c r="C580">
        <v>52321.1</v>
      </c>
      <c r="D580">
        <v>52225</v>
      </c>
      <c r="E580">
        <v>2971.62</v>
      </c>
      <c r="F580">
        <v>0</v>
      </c>
      <c r="G580">
        <v>0.5</v>
      </c>
      <c r="H580">
        <v>1</v>
      </c>
      <c r="I580">
        <v>0</v>
      </c>
    </row>
    <row r="581" spans="1:9" x14ac:dyDescent="0.25">
      <c r="A581" t="s">
        <v>40</v>
      </c>
      <c r="B581">
        <v>52437.9</v>
      </c>
      <c r="C581">
        <v>52321.5</v>
      </c>
      <c r="D581">
        <v>52222.7</v>
      </c>
      <c r="E581">
        <v>2970.32</v>
      </c>
      <c r="F581">
        <v>0</v>
      </c>
      <c r="G581">
        <v>0.5</v>
      </c>
      <c r="H581">
        <v>1</v>
      </c>
      <c r="I581">
        <v>0</v>
      </c>
    </row>
    <row r="582" spans="1:9" x14ac:dyDescent="0.25">
      <c r="A582" t="s">
        <v>40</v>
      </c>
      <c r="B582">
        <v>52446.7</v>
      </c>
      <c r="C582">
        <v>52330.5</v>
      </c>
      <c r="D582">
        <v>52222.3</v>
      </c>
      <c r="E582">
        <v>2964.8</v>
      </c>
      <c r="F582">
        <v>0</v>
      </c>
      <c r="G582">
        <v>0.5</v>
      </c>
      <c r="H582">
        <v>1</v>
      </c>
      <c r="I582">
        <v>0</v>
      </c>
    </row>
    <row r="583" spans="1:9" x14ac:dyDescent="0.25">
      <c r="A583" t="s">
        <v>40</v>
      </c>
      <c r="B583">
        <v>52427.199999999997</v>
      </c>
      <c r="C583">
        <v>52311.4</v>
      </c>
      <c r="D583">
        <v>52209.8</v>
      </c>
      <c r="E583">
        <v>2963.44</v>
      </c>
      <c r="F583">
        <v>0</v>
      </c>
      <c r="G583">
        <v>0.5</v>
      </c>
      <c r="H583">
        <v>1</v>
      </c>
      <c r="I583">
        <v>0</v>
      </c>
    </row>
    <row r="584" spans="1:9" x14ac:dyDescent="0.25">
      <c r="A584" t="s">
        <v>40</v>
      </c>
      <c r="B584">
        <v>52432.1</v>
      </c>
      <c r="C584">
        <v>52314.400000000001</v>
      </c>
      <c r="D584">
        <v>52219.8</v>
      </c>
      <c r="E584">
        <v>2970.86</v>
      </c>
      <c r="F584">
        <v>0</v>
      </c>
      <c r="G584">
        <v>0.5</v>
      </c>
      <c r="H584">
        <v>1</v>
      </c>
      <c r="I584">
        <v>0</v>
      </c>
    </row>
    <row r="585" spans="1:9" x14ac:dyDescent="0.25">
      <c r="A585" t="s">
        <v>40</v>
      </c>
      <c r="B585">
        <v>52436.5</v>
      </c>
      <c r="C585">
        <v>52321.1</v>
      </c>
      <c r="D585">
        <v>52221.5</v>
      </c>
      <c r="E585">
        <v>2970.17</v>
      </c>
      <c r="F585">
        <v>0</v>
      </c>
      <c r="G585">
        <v>0.5</v>
      </c>
      <c r="H585">
        <v>1</v>
      </c>
      <c r="I585">
        <v>0</v>
      </c>
    </row>
    <row r="586" spans="1:9" x14ac:dyDescent="0.25">
      <c r="A586" t="s">
        <v>40</v>
      </c>
      <c r="B586">
        <v>52454.3</v>
      </c>
      <c r="C586">
        <v>52337.7</v>
      </c>
      <c r="D586">
        <v>52231.8</v>
      </c>
      <c r="E586">
        <v>2980.73</v>
      </c>
      <c r="F586">
        <v>0</v>
      </c>
      <c r="G586">
        <v>0.5</v>
      </c>
      <c r="H586">
        <v>1</v>
      </c>
      <c r="I586">
        <v>0</v>
      </c>
    </row>
    <row r="587" spans="1:9" x14ac:dyDescent="0.25">
      <c r="A587" t="s">
        <v>40</v>
      </c>
      <c r="B587">
        <v>52454.2</v>
      </c>
      <c r="C587">
        <v>52338.1</v>
      </c>
      <c r="D587">
        <v>52230</v>
      </c>
      <c r="E587">
        <v>2969.8</v>
      </c>
      <c r="F587">
        <v>0</v>
      </c>
      <c r="G587">
        <v>0.5</v>
      </c>
      <c r="H587">
        <v>1</v>
      </c>
      <c r="I587">
        <v>0</v>
      </c>
    </row>
    <row r="588" spans="1:9" x14ac:dyDescent="0.25">
      <c r="A588" t="s">
        <v>40</v>
      </c>
      <c r="B588">
        <v>52440.7</v>
      </c>
      <c r="C588">
        <v>52324.7</v>
      </c>
      <c r="D588">
        <v>52229.4</v>
      </c>
      <c r="E588">
        <v>2967.42</v>
      </c>
      <c r="F588">
        <v>0</v>
      </c>
      <c r="G588">
        <v>0.5</v>
      </c>
      <c r="H588">
        <v>1</v>
      </c>
      <c r="I588">
        <v>0</v>
      </c>
    </row>
    <row r="589" spans="1:9" x14ac:dyDescent="0.25">
      <c r="A589" t="s">
        <v>40</v>
      </c>
      <c r="B589">
        <v>52443.1</v>
      </c>
      <c r="C589">
        <v>52327.3</v>
      </c>
      <c r="D589">
        <v>52226.9</v>
      </c>
      <c r="E589">
        <v>2963.28</v>
      </c>
      <c r="F589">
        <v>0</v>
      </c>
      <c r="G589">
        <v>0.5</v>
      </c>
      <c r="H589">
        <v>1</v>
      </c>
      <c r="I589">
        <v>0</v>
      </c>
    </row>
    <row r="590" spans="1:9" x14ac:dyDescent="0.25">
      <c r="A590" t="s">
        <v>40</v>
      </c>
      <c r="B590">
        <v>52438.3</v>
      </c>
      <c r="C590">
        <v>52321.599999999999</v>
      </c>
      <c r="D590">
        <v>52222.8</v>
      </c>
      <c r="E590">
        <v>2963.62</v>
      </c>
      <c r="F590">
        <v>0</v>
      </c>
      <c r="G590">
        <v>0.5</v>
      </c>
      <c r="H590">
        <v>1</v>
      </c>
      <c r="I590">
        <v>0</v>
      </c>
    </row>
    <row r="591" spans="1:9" x14ac:dyDescent="0.25">
      <c r="A591" t="s">
        <v>40</v>
      </c>
      <c r="B591">
        <v>52448.800000000003</v>
      </c>
      <c r="C591">
        <v>52330.8</v>
      </c>
      <c r="D591">
        <v>52224.3</v>
      </c>
      <c r="E591">
        <v>2967.07</v>
      </c>
      <c r="F591">
        <v>0</v>
      </c>
      <c r="G591">
        <v>0.5</v>
      </c>
      <c r="H591">
        <v>1</v>
      </c>
      <c r="I591">
        <v>0</v>
      </c>
    </row>
    <row r="592" spans="1:9" x14ac:dyDescent="0.25">
      <c r="A592" t="s">
        <v>40</v>
      </c>
      <c r="B592">
        <v>52447.199999999997</v>
      </c>
      <c r="C592">
        <v>52330.2</v>
      </c>
      <c r="D592">
        <v>52226.2</v>
      </c>
      <c r="E592">
        <v>2967.31</v>
      </c>
      <c r="F592">
        <v>0</v>
      </c>
      <c r="G592">
        <v>0.5</v>
      </c>
      <c r="H592">
        <v>1</v>
      </c>
      <c r="I592">
        <v>0</v>
      </c>
    </row>
    <row r="593" spans="1:9" x14ac:dyDescent="0.25">
      <c r="A593" t="s">
        <v>40</v>
      </c>
      <c r="B593">
        <v>52436.5</v>
      </c>
      <c r="C593">
        <v>52320.4</v>
      </c>
      <c r="D593">
        <v>52224.6</v>
      </c>
      <c r="E593">
        <v>2967.71</v>
      </c>
      <c r="F593">
        <v>0</v>
      </c>
      <c r="G593">
        <v>0.5</v>
      </c>
      <c r="H593">
        <v>1</v>
      </c>
      <c r="I593">
        <v>0</v>
      </c>
    </row>
    <row r="594" spans="1:9" x14ac:dyDescent="0.25">
      <c r="A594" t="s">
        <v>40</v>
      </c>
      <c r="B594">
        <v>52434.7</v>
      </c>
      <c r="C594">
        <v>52318.2</v>
      </c>
      <c r="D594">
        <v>52221</v>
      </c>
      <c r="E594">
        <v>2967.33</v>
      </c>
      <c r="F594">
        <v>0</v>
      </c>
      <c r="G594">
        <v>0.5</v>
      </c>
      <c r="H594">
        <v>1</v>
      </c>
      <c r="I594">
        <v>0</v>
      </c>
    </row>
    <row r="595" spans="1:9" x14ac:dyDescent="0.25">
      <c r="A595" t="s">
        <v>40</v>
      </c>
      <c r="B595">
        <v>52444.4</v>
      </c>
      <c r="C595">
        <v>52328</v>
      </c>
      <c r="D595">
        <v>52222.3</v>
      </c>
      <c r="E595">
        <v>2966.75</v>
      </c>
      <c r="F595">
        <v>0</v>
      </c>
      <c r="G595">
        <v>0.5</v>
      </c>
      <c r="H595">
        <v>1</v>
      </c>
      <c r="I595">
        <v>0</v>
      </c>
    </row>
    <row r="596" spans="1:9" x14ac:dyDescent="0.25">
      <c r="A596" t="s">
        <v>40</v>
      </c>
      <c r="B596">
        <v>52448.3</v>
      </c>
      <c r="C596">
        <v>52331.8</v>
      </c>
      <c r="D596">
        <v>52225</v>
      </c>
      <c r="E596">
        <v>2967</v>
      </c>
      <c r="F596">
        <v>0</v>
      </c>
      <c r="G596">
        <v>0.5</v>
      </c>
      <c r="H596">
        <v>1</v>
      </c>
      <c r="I596">
        <v>0</v>
      </c>
    </row>
    <row r="597" spans="1:9" x14ac:dyDescent="0.25">
      <c r="A597" t="s">
        <v>40</v>
      </c>
      <c r="B597">
        <v>52444.2</v>
      </c>
      <c r="C597">
        <v>52326.2</v>
      </c>
      <c r="D597">
        <v>52226.2</v>
      </c>
      <c r="E597">
        <v>2968.9</v>
      </c>
      <c r="F597">
        <v>0</v>
      </c>
      <c r="G597">
        <v>0.5</v>
      </c>
      <c r="H597">
        <v>1</v>
      </c>
      <c r="I597">
        <v>0</v>
      </c>
    </row>
    <row r="598" spans="1:9" x14ac:dyDescent="0.25">
      <c r="A598" t="s">
        <v>40</v>
      </c>
      <c r="B598">
        <v>52446.6</v>
      </c>
      <c r="C598">
        <v>52328</v>
      </c>
      <c r="D598">
        <v>52228.5</v>
      </c>
      <c r="E598">
        <v>2973.37</v>
      </c>
      <c r="F598">
        <v>0</v>
      </c>
      <c r="G598">
        <v>0.5</v>
      </c>
      <c r="H598">
        <v>1</v>
      </c>
      <c r="I598">
        <v>0</v>
      </c>
    </row>
    <row r="599" spans="1:9" x14ac:dyDescent="0.25">
      <c r="A599" t="s">
        <v>40</v>
      </c>
      <c r="B599">
        <v>52442.7</v>
      </c>
      <c r="C599">
        <v>52327.199999999997</v>
      </c>
      <c r="D599">
        <v>52227.1</v>
      </c>
      <c r="E599">
        <v>2969.51</v>
      </c>
      <c r="F599">
        <v>0</v>
      </c>
      <c r="G599">
        <v>0.5</v>
      </c>
      <c r="H599">
        <v>1</v>
      </c>
      <c r="I599">
        <v>0</v>
      </c>
    </row>
    <row r="600" spans="1:9" x14ac:dyDescent="0.25">
      <c r="A600" t="s">
        <v>40</v>
      </c>
      <c r="B600">
        <v>52443</v>
      </c>
      <c r="C600">
        <v>52326.7</v>
      </c>
      <c r="D600">
        <v>52223</v>
      </c>
      <c r="E600">
        <v>2960.58</v>
      </c>
      <c r="F600">
        <v>0</v>
      </c>
      <c r="G600">
        <v>0.5</v>
      </c>
      <c r="H600">
        <v>1</v>
      </c>
      <c r="I600">
        <v>0</v>
      </c>
    </row>
    <row r="601" spans="1:9" x14ac:dyDescent="0.25">
      <c r="A601" t="s">
        <v>40</v>
      </c>
      <c r="B601">
        <v>52451.4</v>
      </c>
      <c r="C601">
        <v>52334.400000000001</v>
      </c>
      <c r="D601">
        <v>52228.1</v>
      </c>
      <c r="E601">
        <v>2968.06</v>
      </c>
      <c r="F601">
        <v>0</v>
      </c>
      <c r="G601">
        <v>0.5</v>
      </c>
      <c r="H601">
        <v>1</v>
      </c>
      <c r="I601">
        <v>0</v>
      </c>
    </row>
    <row r="602" spans="1:9" x14ac:dyDescent="0.25">
      <c r="A602" t="s">
        <v>40</v>
      </c>
      <c r="B602">
        <v>52436.6</v>
      </c>
      <c r="C602">
        <v>52320.6</v>
      </c>
      <c r="D602">
        <v>52223.4</v>
      </c>
      <c r="E602">
        <v>2969.76</v>
      </c>
      <c r="F602">
        <v>0</v>
      </c>
      <c r="G602">
        <v>0.5</v>
      </c>
      <c r="H602">
        <v>1</v>
      </c>
      <c r="I602">
        <v>0</v>
      </c>
    </row>
    <row r="603" spans="1:9" x14ac:dyDescent="0.25">
      <c r="A603" t="s">
        <v>40</v>
      </c>
      <c r="B603">
        <v>52432.5</v>
      </c>
      <c r="C603">
        <v>52316.1</v>
      </c>
      <c r="D603">
        <v>52219.1</v>
      </c>
      <c r="E603">
        <v>2962.88</v>
      </c>
      <c r="F603">
        <v>0</v>
      </c>
      <c r="G603">
        <v>0.5</v>
      </c>
      <c r="H603">
        <v>1</v>
      </c>
      <c r="I603">
        <v>0</v>
      </c>
    </row>
    <row r="604" spans="1:9" x14ac:dyDescent="0.25">
      <c r="A604" t="s">
        <v>40</v>
      </c>
      <c r="B604">
        <v>52439.1</v>
      </c>
      <c r="C604">
        <v>52323.199999999997</v>
      </c>
      <c r="D604">
        <v>52220.4</v>
      </c>
      <c r="E604">
        <v>2963.52</v>
      </c>
      <c r="F604">
        <v>0</v>
      </c>
      <c r="G604">
        <v>0.5</v>
      </c>
      <c r="H604">
        <v>1</v>
      </c>
      <c r="I604">
        <v>0</v>
      </c>
    </row>
    <row r="605" spans="1:9" x14ac:dyDescent="0.25">
      <c r="A605" t="s">
        <v>40</v>
      </c>
      <c r="B605">
        <v>52445.3</v>
      </c>
      <c r="C605">
        <v>52327.199999999997</v>
      </c>
      <c r="D605">
        <v>52221.4</v>
      </c>
      <c r="E605">
        <v>2964.71</v>
      </c>
      <c r="F605">
        <v>0</v>
      </c>
      <c r="G605">
        <v>0.5</v>
      </c>
      <c r="H605">
        <v>1</v>
      </c>
      <c r="I605">
        <v>0</v>
      </c>
    </row>
    <row r="606" spans="1:9" x14ac:dyDescent="0.25">
      <c r="A606" t="s">
        <v>40</v>
      </c>
      <c r="B606">
        <v>52430.5</v>
      </c>
      <c r="C606">
        <v>52314.8</v>
      </c>
      <c r="D606">
        <v>52214.7</v>
      </c>
      <c r="E606">
        <v>2961.41</v>
      </c>
      <c r="F606">
        <v>0</v>
      </c>
      <c r="G606">
        <v>0.5</v>
      </c>
      <c r="H606">
        <v>1</v>
      </c>
      <c r="I606">
        <v>0</v>
      </c>
    </row>
    <row r="607" spans="1:9" x14ac:dyDescent="0.25">
      <c r="A607" t="s">
        <v>40</v>
      </c>
      <c r="B607">
        <v>52432.5</v>
      </c>
      <c r="C607">
        <v>52316.5</v>
      </c>
      <c r="D607">
        <v>52218.2</v>
      </c>
      <c r="E607">
        <v>2968.45</v>
      </c>
      <c r="F607">
        <v>0</v>
      </c>
      <c r="G607">
        <v>0.5</v>
      </c>
      <c r="H607">
        <v>1</v>
      </c>
      <c r="I607">
        <v>0</v>
      </c>
    </row>
    <row r="608" spans="1:9" x14ac:dyDescent="0.25">
      <c r="A608" t="s">
        <v>40</v>
      </c>
      <c r="B608">
        <v>52432.2</v>
      </c>
      <c r="C608">
        <v>52316.3</v>
      </c>
      <c r="D608">
        <v>52218.5</v>
      </c>
      <c r="E608">
        <v>2970.59</v>
      </c>
      <c r="F608">
        <v>0</v>
      </c>
      <c r="G608">
        <v>0.5</v>
      </c>
      <c r="H608">
        <v>1</v>
      </c>
      <c r="I608">
        <v>0</v>
      </c>
    </row>
    <row r="609" spans="1:25" x14ac:dyDescent="0.25">
      <c r="A609" t="s">
        <v>40</v>
      </c>
      <c r="B609">
        <v>52433.599999999999</v>
      </c>
      <c r="C609">
        <v>52317</v>
      </c>
      <c r="D609">
        <v>52213.2</v>
      </c>
      <c r="E609">
        <v>2960.47</v>
      </c>
      <c r="F609">
        <v>0</v>
      </c>
      <c r="G609">
        <v>0.5</v>
      </c>
      <c r="H609">
        <v>1</v>
      </c>
      <c r="I609">
        <v>0</v>
      </c>
    </row>
    <row r="610" spans="1:25" x14ac:dyDescent="0.25">
      <c r="A610" t="s">
        <v>40</v>
      </c>
      <c r="B610">
        <v>52448.4</v>
      </c>
      <c r="C610">
        <v>52332.2</v>
      </c>
      <c r="D610">
        <v>52224.5</v>
      </c>
      <c r="E610">
        <v>2966.87</v>
      </c>
      <c r="F610">
        <v>0</v>
      </c>
      <c r="G610">
        <v>0.5</v>
      </c>
      <c r="H610">
        <v>1</v>
      </c>
      <c r="I610">
        <v>0</v>
      </c>
    </row>
    <row r="611" spans="1:25" x14ac:dyDescent="0.25">
      <c r="A611" t="s">
        <v>40</v>
      </c>
      <c r="B611">
        <v>52440.3</v>
      </c>
      <c r="C611">
        <v>52324</v>
      </c>
      <c r="D611">
        <v>52226.1</v>
      </c>
      <c r="E611">
        <v>2973.4</v>
      </c>
      <c r="F611">
        <v>0</v>
      </c>
      <c r="G611">
        <v>0.5</v>
      </c>
      <c r="H611">
        <v>1</v>
      </c>
      <c r="I611">
        <v>0</v>
      </c>
    </row>
    <row r="612" spans="1:25" x14ac:dyDescent="0.25">
      <c r="A612" t="s">
        <v>40</v>
      </c>
      <c r="B612">
        <v>52429.7</v>
      </c>
      <c r="C612">
        <v>52312.1</v>
      </c>
      <c r="D612">
        <v>52215.6</v>
      </c>
      <c r="E612">
        <v>2965.39</v>
      </c>
      <c r="F612">
        <v>0</v>
      </c>
      <c r="G612">
        <v>0.5</v>
      </c>
      <c r="H612">
        <v>1</v>
      </c>
      <c r="I612">
        <v>0</v>
      </c>
    </row>
    <row r="613" spans="1:25" x14ac:dyDescent="0.25">
      <c r="A613" t="s">
        <v>40</v>
      </c>
      <c r="B613">
        <v>52429.9</v>
      </c>
      <c r="C613">
        <v>52313.1</v>
      </c>
      <c r="D613">
        <v>52210.400000000001</v>
      </c>
      <c r="E613">
        <v>2960.71</v>
      </c>
      <c r="F613">
        <v>0</v>
      </c>
      <c r="G613">
        <v>0.5</v>
      </c>
      <c r="H613">
        <v>1</v>
      </c>
      <c r="I613">
        <v>0</v>
      </c>
    </row>
    <row r="614" spans="1:25" x14ac:dyDescent="0.25">
      <c r="A614" t="s">
        <v>40</v>
      </c>
      <c r="B614">
        <v>52441.5</v>
      </c>
      <c r="C614">
        <v>52324.3</v>
      </c>
      <c r="D614">
        <v>52219</v>
      </c>
      <c r="E614">
        <v>2967.03</v>
      </c>
      <c r="F614">
        <v>0</v>
      </c>
      <c r="G614">
        <v>0.5</v>
      </c>
      <c r="H614">
        <v>1</v>
      </c>
      <c r="I614">
        <v>0</v>
      </c>
    </row>
    <row r="615" spans="1:25" x14ac:dyDescent="0.25">
      <c r="A615" t="s">
        <v>40</v>
      </c>
      <c r="B615">
        <v>52446.1</v>
      </c>
      <c r="C615">
        <v>52329.7</v>
      </c>
      <c r="D615">
        <v>52224.4</v>
      </c>
      <c r="E615">
        <v>2973.55</v>
      </c>
      <c r="F615">
        <v>0</v>
      </c>
      <c r="G615">
        <v>0.5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52422.9</v>
      </c>
      <c r="C616">
        <v>52307.199999999997</v>
      </c>
      <c r="D616">
        <v>52210.9</v>
      </c>
      <c r="E616">
        <v>2970.3</v>
      </c>
      <c r="F616">
        <v>0</v>
      </c>
      <c r="G616">
        <v>0.5</v>
      </c>
      <c r="H616">
        <v>1</v>
      </c>
      <c r="I616">
        <v>0</v>
      </c>
      <c r="R616">
        <f>AVERAGE(B567:B616)</f>
        <v>52438.748</v>
      </c>
      <c r="S616">
        <f>AVERAGE(C567:C616)</f>
        <v>52322.178000000007</v>
      </c>
      <c r="U616">
        <f>_xlfn.VAR.P(B567:B616)</f>
        <v>55.634896000003899</v>
      </c>
      <c r="V616">
        <f>_xlfn.VAR.P(C567:C616)</f>
        <v>52.712515999995183</v>
      </c>
      <c r="X616">
        <f>1.96*SQRT(U616)/50</f>
        <v>0.29238810952131072</v>
      </c>
      <c r="Y616">
        <f>1.96*SQRT(V616)/50</f>
        <v>0.28460527153626758</v>
      </c>
    </row>
    <row r="617" spans="1:25" x14ac:dyDescent="0.25">
      <c r="A617" t="s">
        <v>40</v>
      </c>
      <c r="B617">
        <v>2622000.2769999998</v>
      </c>
      <c r="C617" t="s">
        <v>36</v>
      </c>
    </row>
    <row r="618" spans="1:25" x14ac:dyDescent="0.25">
      <c r="A618" t="s">
        <v>89</v>
      </c>
      <c r="B618">
        <v>54307</v>
      </c>
      <c r="C618">
        <v>54183.7</v>
      </c>
      <c r="D618">
        <v>54080</v>
      </c>
      <c r="E618">
        <v>9143.0499999999993</v>
      </c>
      <c r="F618">
        <v>0</v>
      </c>
      <c r="G618">
        <v>1.2300600000000001E-3</v>
      </c>
      <c r="H618">
        <v>0.99936599999999998</v>
      </c>
      <c r="I618">
        <v>0</v>
      </c>
    </row>
    <row r="619" spans="1:25" x14ac:dyDescent="0.25">
      <c r="A619" t="s">
        <v>89</v>
      </c>
      <c r="B619">
        <v>54314.400000000001</v>
      </c>
      <c r="C619">
        <v>54192.5</v>
      </c>
      <c r="D619">
        <v>54083.1</v>
      </c>
      <c r="E619">
        <v>9142.76</v>
      </c>
      <c r="F619">
        <v>0</v>
      </c>
      <c r="G619">
        <v>1.2300600000000001E-3</v>
      </c>
      <c r="H619">
        <v>0.99996700000000005</v>
      </c>
      <c r="I619">
        <v>0</v>
      </c>
    </row>
    <row r="620" spans="1:25" x14ac:dyDescent="0.25">
      <c r="A620" t="s">
        <v>89</v>
      </c>
      <c r="B620">
        <v>54318.6</v>
      </c>
      <c r="C620">
        <v>54197</v>
      </c>
      <c r="D620">
        <v>54084.5</v>
      </c>
      <c r="E620">
        <v>9143.24</v>
      </c>
      <c r="F620">
        <v>0</v>
      </c>
      <c r="G620">
        <v>1.2300499999999999E-3</v>
      </c>
      <c r="H620">
        <v>0.99962200000000001</v>
      </c>
      <c r="I620">
        <v>0</v>
      </c>
    </row>
    <row r="621" spans="1:25" x14ac:dyDescent="0.25">
      <c r="A621" t="s">
        <v>89</v>
      </c>
      <c r="B621">
        <v>54302.400000000001</v>
      </c>
      <c r="C621">
        <v>54178.6</v>
      </c>
      <c r="D621">
        <v>54078.2</v>
      </c>
      <c r="E621">
        <v>9142.4500000000007</v>
      </c>
      <c r="F621">
        <v>0</v>
      </c>
      <c r="G621">
        <v>1.2300499999999999E-3</v>
      </c>
      <c r="H621">
        <v>0.99935099999999999</v>
      </c>
      <c r="I621">
        <v>0</v>
      </c>
    </row>
    <row r="622" spans="1:25" x14ac:dyDescent="0.25">
      <c r="A622" t="s">
        <v>89</v>
      </c>
      <c r="B622">
        <v>54300.4</v>
      </c>
      <c r="C622">
        <v>54178.5</v>
      </c>
      <c r="D622">
        <v>54075.9</v>
      </c>
      <c r="E622">
        <v>9142.4500000000007</v>
      </c>
      <c r="F622">
        <v>0</v>
      </c>
      <c r="G622">
        <v>1.2300900000000001E-3</v>
      </c>
      <c r="H622">
        <v>0.99901399999999996</v>
      </c>
      <c r="I622">
        <v>0</v>
      </c>
    </row>
    <row r="623" spans="1:25" x14ac:dyDescent="0.25">
      <c r="A623" t="s">
        <v>89</v>
      </c>
      <c r="B623">
        <v>54306.400000000001</v>
      </c>
      <c r="C623">
        <v>54184.800000000003</v>
      </c>
      <c r="D623">
        <v>54077.599999999999</v>
      </c>
      <c r="E623">
        <v>9142.81</v>
      </c>
      <c r="F623">
        <v>0</v>
      </c>
      <c r="G623">
        <v>1.2300499999999999E-3</v>
      </c>
      <c r="H623">
        <v>0.99976200000000004</v>
      </c>
      <c r="I623">
        <v>0</v>
      </c>
    </row>
    <row r="624" spans="1:25" x14ac:dyDescent="0.25">
      <c r="A624" t="s">
        <v>89</v>
      </c>
      <c r="B624">
        <v>54317.5</v>
      </c>
      <c r="C624">
        <v>54195.8</v>
      </c>
      <c r="D624">
        <v>54081.8</v>
      </c>
      <c r="E624">
        <v>9142.9699999999993</v>
      </c>
      <c r="F624">
        <v>0</v>
      </c>
      <c r="G624">
        <v>1.2301600000000001E-3</v>
      </c>
      <c r="H624">
        <v>0.99938099999999996</v>
      </c>
      <c r="I624">
        <v>0</v>
      </c>
    </row>
    <row r="625" spans="1:9" x14ac:dyDescent="0.25">
      <c r="A625" t="s">
        <v>89</v>
      </c>
      <c r="B625">
        <v>54309.8</v>
      </c>
      <c r="C625">
        <v>54188.3</v>
      </c>
      <c r="D625">
        <v>54082.8</v>
      </c>
      <c r="E625">
        <v>9144.06</v>
      </c>
      <c r="F625">
        <v>0</v>
      </c>
      <c r="G625">
        <v>1.2302299999999999E-3</v>
      </c>
      <c r="H625">
        <v>0.99932200000000004</v>
      </c>
      <c r="I625">
        <v>0</v>
      </c>
    </row>
    <row r="626" spans="1:9" x14ac:dyDescent="0.25">
      <c r="A626" t="s">
        <v>89</v>
      </c>
      <c r="B626">
        <v>54303.199999999997</v>
      </c>
      <c r="C626">
        <v>54182.3</v>
      </c>
      <c r="D626">
        <v>54083</v>
      </c>
      <c r="E626">
        <v>9143.94</v>
      </c>
      <c r="F626">
        <v>0</v>
      </c>
      <c r="G626">
        <v>1.2300499999999999E-3</v>
      </c>
      <c r="H626">
        <v>0.99810299999999996</v>
      </c>
      <c r="I626">
        <v>0</v>
      </c>
    </row>
    <row r="627" spans="1:9" x14ac:dyDescent="0.25">
      <c r="A627" t="s">
        <v>89</v>
      </c>
      <c r="B627">
        <v>54316.6</v>
      </c>
      <c r="C627">
        <v>54194</v>
      </c>
      <c r="D627">
        <v>54084.7</v>
      </c>
      <c r="E627">
        <v>9144.65</v>
      </c>
      <c r="F627">
        <v>0</v>
      </c>
      <c r="G627">
        <v>1.2300499999999999E-3</v>
      </c>
      <c r="H627">
        <v>0.99978</v>
      </c>
      <c r="I627">
        <v>0</v>
      </c>
    </row>
    <row r="628" spans="1:9" x14ac:dyDescent="0.25">
      <c r="A628" t="s">
        <v>89</v>
      </c>
      <c r="B628">
        <v>54312.9</v>
      </c>
      <c r="C628">
        <v>54191.3</v>
      </c>
      <c r="D628">
        <v>54081.1</v>
      </c>
      <c r="E628">
        <v>9143.5</v>
      </c>
      <c r="F628">
        <v>0</v>
      </c>
      <c r="G628">
        <v>1.2300499999999999E-3</v>
      </c>
      <c r="H628">
        <v>0.99933099999999997</v>
      </c>
      <c r="I628">
        <v>0</v>
      </c>
    </row>
    <row r="629" spans="1:9" x14ac:dyDescent="0.25">
      <c r="A629" t="s">
        <v>89</v>
      </c>
      <c r="B629">
        <v>54322.8</v>
      </c>
      <c r="C629">
        <v>54199.8</v>
      </c>
      <c r="D629">
        <v>54088.1</v>
      </c>
      <c r="E629">
        <v>9143.61</v>
      </c>
      <c r="F629">
        <v>0</v>
      </c>
      <c r="G629">
        <v>1.2300499999999999E-3</v>
      </c>
      <c r="H629">
        <v>0.99882599999999999</v>
      </c>
      <c r="I629">
        <v>0</v>
      </c>
    </row>
    <row r="630" spans="1:9" x14ac:dyDescent="0.25">
      <c r="A630" t="s">
        <v>89</v>
      </c>
      <c r="B630">
        <v>54302.5</v>
      </c>
      <c r="C630">
        <v>54180.9</v>
      </c>
      <c r="D630">
        <v>54079.1</v>
      </c>
      <c r="E630">
        <v>9143.7099999999991</v>
      </c>
      <c r="F630">
        <v>0</v>
      </c>
      <c r="G630">
        <v>1.23007E-3</v>
      </c>
      <c r="H630">
        <v>0.99889799999999995</v>
      </c>
      <c r="I630">
        <v>0</v>
      </c>
    </row>
    <row r="631" spans="1:9" x14ac:dyDescent="0.25">
      <c r="A631" t="s">
        <v>89</v>
      </c>
      <c r="B631">
        <v>54309.7</v>
      </c>
      <c r="C631">
        <v>54187.6</v>
      </c>
      <c r="D631">
        <v>54084.2</v>
      </c>
      <c r="E631">
        <v>9143.86</v>
      </c>
      <c r="F631">
        <v>0</v>
      </c>
      <c r="G631">
        <v>1.2300600000000001E-3</v>
      </c>
      <c r="H631">
        <v>0.99999099999999996</v>
      </c>
      <c r="I631">
        <v>0</v>
      </c>
    </row>
    <row r="632" spans="1:9" x14ac:dyDescent="0.25">
      <c r="A632" t="s">
        <v>89</v>
      </c>
      <c r="B632">
        <v>54313</v>
      </c>
      <c r="C632">
        <v>54190.7</v>
      </c>
      <c r="D632">
        <v>54083.5</v>
      </c>
      <c r="E632">
        <v>9143.61</v>
      </c>
      <c r="F632">
        <v>0</v>
      </c>
      <c r="G632">
        <v>1.23022E-3</v>
      </c>
      <c r="H632">
        <v>0.99941800000000003</v>
      </c>
      <c r="I632">
        <v>0</v>
      </c>
    </row>
    <row r="633" spans="1:9" x14ac:dyDescent="0.25">
      <c r="A633" t="s">
        <v>89</v>
      </c>
      <c r="B633">
        <v>54319.9</v>
      </c>
      <c r="C633">
        <v>54197.599999999999</v>
      </c>
      <c r="D633">
        <v>54084.6</v>
      </c>
      <c r="E633">
        <v>9143.4</v>
      </c>
      <c r="F633">
        <v>0</v>
      </c>
      <c r="G633">
        <v>1.2300499999999999E-3</v>
      </c>
      <c r="H633">
        <v>0.99971100000000002</v>
      </c>
      <c r="I633">
        <v>0</v>
      </c>
    </row>
    <row r="634" spans="1:9" x14ac:dyDescent="0.25">
      <c r="A634" t="s">
        <v>89</v>
      </c>
      <c r="B634">
        <v>54306.7</v>
      </c>
      <c r="C634">
        <v>54184.3</v>
      </c>
      <c r="D634">
        <v>54081.7</v>
      </c>
      <c r="E634">
        <v>9143.4</v>
      </c>
      <c r="F634">
        <v>0</v>
      </c>
      <c r="G634">
        <v>1.2300499999999999E-3</v>
      </c>
      <c r="H634">
        <v>0.99973599999999996</v>
      </c>
      <c r="I634">
        <v>0</v>
      </c>
    </row>
    <row r="635" spans="1:9" x14ac:dyDescent="0.25">
      <c r="A635" t="s">
        <v>89</v>
      </c>
      <c r="B635">
        <v>54298.6</v>
      </c>
      <c r="C635">
        <v>54176.2</v>
      </c>
      <c r="D635">
        <v>54075</v>
      </c>
      <c r="E635">
        <v>9142.8799999999992</v>
      </c>
      <c r="F635">
        <v>0</v>
      </c>
      <c r="G635">
        <v>1.2300499999999999E-3</v>
      </c>
      <c r="H635">
        <v>0.99943599999999999</v>
      </c>
      <c r="I635">
        <v>0</v>
      </c>
    </row>
    <row r="636" spans="1:9" x14ac:dyDescent="0.25">
      <c r="A636" t="s">
        <v>89</v>
      </c>
      <c r="B636">
        <v>54307</v>
      </c>
      <c r="C636">
        <v>54186.3</v>
      </c>
      <c r="D636">
        <v>54081.7</v>
      </c>
      <c r="E636">
        <v>9143.2800000000007</v>
      </c>
      <c r="F636">
        <v>0</v>
      </c>
      <c r="G636">
        <v>1.2300600000000001E-3</v>
      </c>
      <c r="H636">
        <v>0.99994099999999997</v>
      </c>
      <c r="I636">
        <v>0</v>
      </c>
    </row>
    <row r="637" spans="1:9" x14ac:dyDescent="0.25">
      <c r="A637" t="s">
        <v>89</v>
      </c>
      <c r="B637">
        <v>54317.7</v>
      </c>
      <c r="C637">
        <v>54197.1</v>
      </c>
      <c r="D637">
        <v>54084.7</v>
      </c>
      <c r="E637">
        <v>9143.16</v>
      </c>
      <c r="F637">
        <v>0</v>
      </c>
      <c r="G637">
        <v>1.2300499999999999E-3</v>
      </c>
      <c r="H637">
        <v>0.99956100000000003</v>
      </c>
      <c r="I637">
        <v>0</v>
      </c>
    </row>
    <row r="638" spans="1:9" x14ac:dyDescent="0.25">
      <c r="A638" t="s">
        <v>89</v>
      </c>
      <c r="B638">
        <v>54321.4</v>
      </c>
      <c r="C638">
        <v>54198.5</v>
      </c>
      <c r="D638">
        <v>54086.2</v>
      </c>
      <c r="E638">
        <v>9143.4699999999993</v>
      </c>
      <c r="F638">
        <v>0</v>
      </c>
      <c r="G638">
        <v>1.2301E-3</v>
      </c>
      <c r="H638">
        <v>0.99941800000000003</v>
      </c>
      <c r="I638">
        <v>0</v>
      </c>
    </row>
    <row r="639" spans="1:9" x14ac:dyDescent="0.25">
      <c r="A639" t="s">
        <v>89</v>
      </c>
      <c r="B639">
        <v>54304.7</v>
      </c>
      <c r="C639">
        <v>54183.8</v>
      </c>
      <c r="D639">
        <v>54079.7</v>
      </c>
      <c r="E639">
        <v>9142.93</v>
      </c>
      <c r="F639">
        <v>0</v>
      </c>
      <c r="G639">
        <v>1.2300600000000001E-3</v>
      </c>
      <c r="H639">
        <v>0.99974099999999999</v>
      </c>
      <c r="I639">
        <v>0</v>
      </c>
    </row>
    <row r="640" spans="1:9" x14ac:dyDescent="0.25">
      <c r="A640" t="s">
        <v>89</v>
      </c>
      <c r="B640">
        <v>54306.2</v>
      </c>
      <c r="C640">
        <v>54185</v>
      </c>
      <c r="D640">
        <v>54083.199999999997</v>
      </c>
      <c r="E640">
        <v>9143.3700000000008</v>
      </c>
      <c r="F640">
        <v>0</v>
      </c>
      <c r="G640">
        <v>1.2300499999999999E-3</v>
      </c>
      <c r="H640">
        <v>0.99955799999999995</v>
      </c>
      <c r="I640">
        <v>0</v>
      </c>
    </row>
    <row r="641" spans="1:9" x14ac:dyDescent="0.25">
      <c r="A641" t="s">
        <v>89</v>
      </c>
      <c r="B641">
        <v>54311.9</v>
      </c>
      <c r="C641">
        <v>54188.9</v>
      </c>
      <c r="D641">
        <v>54082.2</v>
      </c>
      <c r="E641">
        <v>9143.1200000000008</v>
      </c>
      <c r="F641">
        <v>0</v>
      </c>
      <c r="G641">
        <v>1.2301199999999999E-3</v>
      </c>
      <c r="H641">
        <v>0.99994799999999995</v>
      </c>
      <c r="I641">
        <v>0</v>
      </c>
    </row>
    <row r="642" spans="1:9" x14ac:dyDescent="0.25">
      <c r="A642" t="s">
        <v>89</v>
      </c>
      <c r="B642">
        <v>54314.7</v>
      </c>
      <c r="C642">
        <v>54192.6</v>
      </c>
      <c r="D642">
        <v>54078.5</v>
      </c>
      <c r="E642">
        <v>9142.77</v>
      </c>
      <c r="F642">
        <v>0</v>
      </c>
      <c r="G642">
        <v>1.2300499999999999E-3</v>
      </c>
      <c r="H642">
        <v>0.99990299999999999</v>
      </c>
      <c r="I642">
        <v>0</v>
      </c>
    </row>
    <row r="643" spans="1:9" x14ac:dyDescent="0.25">
      <c r="A643" t="s">
        <v>89</v>
      </c>
      <c r="B643">
        <v>54301.4</v>
      </c>
      <c r="C643">
        <v>54178.2</v>
      </c>
      <c r="D643">
        <v>54075.8</v>
      </c>
      <c r="E643">
        <v>9143.2999999999993</v>
      </c>
      <c r="F643">
        <v>0</v>
      </c>
      <c r="G643">
        <v>1.2300600000000001E-3</v>
      </c>
      <c r="H643">
        <v>0.99913700000000005</v>
      </c>
      <c r="I643">
        <v>0</v>
      </c>
    </row>
    <row r="644" spans="1:9" x14ac:dyDescent="0.25">
      <c r="A644" t="s">
        <v>89</v>
      </c>
      <c r="B644">
        <v>54302.1</v>
      </c>
      <c r="C644">
        <v>54178.7</v>
      </c>
      <c r="D644">
        <v>54079.8</v>
      </c>
      <c r="E644">
        <v>9143.44</v>
      </c>
      <c r="F644">
        <v>0</v>
      </c>
      <c r="G644">
        <v>1.2300799999999999E-3</v>
      </c>
      <c r="H644">
        <v>0.99969799999999998</v>
      </c>
      <c r="I644">
        <v>0</v>
      </c>
    </row>
    <row r="645" spans="1:9" x14ac:dyDescent="0.25">
      <c r="A645" t="s">
        <v>89</v>
      </c>
      <c r="B645">
        <v>54311.7</v>
      </c>
      <c r="C645">
        <v>54190.1</v>
      </c>
      <c r="D645">
        <v>54083.6</v>
      </c>
      <c r="E645">
        <v>9143.2199999999993</v>
      </c>
      <c r="F645">
        <v>0</v>
      </c>
      <c r="G645">
        <v>1.2300499999999999E-3</v>
      </c>
      <c r="H645">
        <v>0.99771699999999996</v>
      </c>
      <c r="I645">
        <v>0</v>
      </c>
    </row>
    <row r="646" spans="1:9" x14ac:dyDescent="0.25">
      <c r="A646" t="s">
        <v>89</v>
      </c>
      <c r="B646">
        <v>54320.2</v>
      </c>
      <c r="C646">
        <v>54198.1</v>
      </c>
      <c r="D646">
        <v>54086.1</v>
      </c>
      <c r="E646">
        <v>9143.2099999999991</v>
      </c>
      <c r="F646">
        <v>0</v>
      </c>
      <c r="G646">
        <v>1.2301600000000001E-3</v>
      </c>
      <c r="H646">
        <v>0.99904199999999999</v>
      </c>
      <c r="I646">
        <v>0</v>
      </c>
    </row>
    <row r="647" spans="1:9" x14ac:dyDescent="0.25">
      <c r="A647" t="s">
        <v>89</v>
      </c>
      <c r="B647">
        <v>54315</v>
      </c>
      <c r="C647">
        <v>54192.3</v>
      </c>
      <c r="D647">
        <v>54082.1</v>
      </c>
      <c r="E647">
        <v>9143.08</v>
      </c>
      <c r="F647">
        <v>0</v>
      </c>
      <c r="G647">
        <v>1.2300900000000001E-3</v>
      </c>
      <c r="H647">
        <v>0.99933399999999994</v>
      </c>
      <c r="I647">
        <v>0</v>
      </c>
    </row>
    <row r="648" spans="1:9" x14ac:dyDescent="0.25">
      <c r="A648" t="s">
        <v>89</v>
      </c>
      <c r="B648">
        <v>54301.7</v>
      </c>
      <c r="C648">
        <v>54179.9</v>
      </c>
      <c r="D648">
        <v>54079.8</v>
      </c>
      <c r="E648">
        <v>9143.02</v>
      </c>
      <c r="F648">
        <v>0</v>
      </c>
      <c r="G648">
        <v>1.2300600000000001E-3</v>
      </c>
      <c r="H648">
        <v>0.99996099999999999</v>
      </c>
      <c r="I648">
        <v>0</v>
      </c>
    </row>
    <row r="649" spans="1:9" x14ac:dyDescent="0.25">
      <c r="A649" t="s">
        <v>89</v>
      </c>
      <c r="B649">
        <v>54305.4</v>
      </c>
      <c r="C649">
        <v>54183.3</v>
      </c>
      <c r="D649">
        <v>54079.6</v>
      </c>
      <c r="E649">
        <v>9143.77</v>
      </c>
      <c r="F649">
        <v>0</v>
      </c>
      <c r="G649">
        <v>1.2300799999999999E-3</v>
      </c>
      <c r="H649">
        <v>0.99944699999999997</v>
      </c>
      <c r="I649">
        <v>0</v>
      </c>
    </row>
    <row r="650" spans="1:9" x14ac:dyDescent="0.25">
      <c r="A650" t="s">
        <v>89</v>
      </c>
      <c r="B650">
        <v>54307.4</v>
      </c>
      <c r="C650">
        <v>54185.7</v>
      </c>
      <c r="D650">
        <v>54079.3</v>
      </c>
      <c r="E650">
        <v>9142.4</v>
      </c>
      <c r="F650">
        <v>0</v>
      </c>
      <c r="G650">
        <v>1.2300499999999999E-3</v>
      </c>
      <c r="H650">
        <v>0.99981100000000001</v>
      </c>
      <c r="I650">
        <v>0</v>
      </c>
    </row>
    <row r="651" spans="1:9" x14ac:dyDescent="0.25">
      <c r="A651" t="s">
        <v>89</v>
      </c>
      <c r="B651">
        <v>54307</v>
      </c>
      <c r="C651">
        <v>54183.9</v>
      </c>
      <c r="D651">
        <v>54074.6</v>
      </c>
      <c r="E651">
        <v>9143.7099999999991</v>
      </c>
      <c r="F651">
        <v>0</v>
      </c>
      <c r="G651">
        <v>1.2301E-3</v>
      </c>
      <c r="H651">
        <v>0.99994400000000006</v>
      </c>
      <c r="I651">
        <v>0</v>
      </c>
    </row>
    <row r="652" spans="1:9" x14ac:dyDescent="0.25">
      <c r="A652" t="s">
        <v>89</v>
      </c>
      <c r="B652">
        <v>54295.7</v>
      </c>
      <c r="C652">
        <v>54174.2</v>
      </c>
      <c r="D652">
        <v>54073.5</v>
      </c>
      <c r="E652">
        <v>9142.1200000000008</v>
      </c>
      <c r="F652">
        <v>0</v>
      </c>
      <c r="G652">
        <v>1.2300600000000001E-3</v>
      </c>
      <c r="H652">
        <v>0.99903399999999998</v>
      </c>
      <c r="I652">
        <v>0</v>
      </c>
    </row>
    <row r="653" spans="1:9" x14ac:dyDescent="0.25">
      <c r="A653" t="s">
        <v>89</v>
      </c>
      <c r="B653">
        <v>54297.599999999999</v>
      </c>
      <c r="C653">
        <v>54175.8</v>
      </c>
      <c r="D653">
        <v>54078.400000000001</v>
      </c>
      <c r="E653">
        <v>9142.57</v>
      </c>
      <c r="F653">
        <v>0</v>
      </c>
      <c r="G653">
        <v>1.2300499999999999E-3</v>
      </c>
      <c r="H653">
        <v>0.99945499999999998</v>
      </c>
      <c r="I653">
        <v>0</v>
      </c>
    </row>
    <row r="654" spans="1:9" x14ac:dyDescent="0.25">
      <c r="A654" t="s">
        <v>89</v>
      </c>
      <c r="B654">
        <v>54312.3</v>
      </c>
      <c r="C654">
        <v>54189.7</v>
      </c>
      <c r="D654">
        <v>54084.5</v>
      </c>
      <c r="E654">
        <v>9143.9500000000007</v>
      </c>
      <c r="F654">
        <v>0</v>
      </c>
      <c r="G654">
        <v>1.2300499999999999E-3</v>
      </c>
      <c r="H654">
        <v>0.99948099999999995</v>
      </c>
      <c r="I654">
        <v>0</v>
      </c>
    </row>
    <row r="655" spans="1:9" x14ac:dyDescent="0.25">
      <c r="A655" t="s">
        <v>89</v>
      </c>
      <c r="B655">
        <v>54323.5</v>
      </c>
      <c r="C655">
        <v>54200.4</v>
      </c>
      <c r="D655">
        <v>54088.4</v>
      </c>
      <c r="E655">
        <v>9143.4699999999993</v>
      </c>
      <c r="F655">
        <v>0</v>
      </c>
      <c r="G655">
        <v>1.2300499999999999E-3</v>
      </c>
      <c r="H655">
        <v>0.99988100000000002</v>
      </c>
      <c r="I655">
        <v>0</v>
      </c>
    </row>
    <row r="656" spans="1:9" x14ac:dyDescent="0.25">
      <c r="A656" t="s">
        <v>89</v>
      </c>
      <c r="B656">
        <v>54311.9</v>
      </c>
      <c r="C656">
        <v>54190.2</v>
      </c>
      <c r="D656">
        <v>54083.9</v>
      </c>
      <c r="E656">
        <v>9143.6200000000008</v>
      </c>
      <c r="F656">
        <v>0</v>
      </c>
      <c r="G656">
        <v>1.2300499999999999E-3</v>
      </c>
      <c r="H656">
        <v>0.99987599999999999</v>
      </c>
      <c r="I656">
        <v>0</v>
      </c>
    </row>
    <row r="657" spans="1:25" x14ac:dyDescent="0.25">
      <c r="A657" t="s">
        <v>89</v>
      </c>
      <c r="B657">
        <v>54305.2</v>
      </c>
      <c r="C657">
        <v>54183.4</v>
      </c>
      <c r="D657">
        <v>54080.2</v>
      </c>
      <c r="E657">
        <v>9142.99</v>
      </c>
      <c r="F657">
        <v>0</v>
      </c>
      <c r="G657">
        <v>1.2300499999999999E-3</v>
      </c>
      <c r="H657">
        <v>0.999614</v>
      </c>
      <c r="I657">
        <v>0</v>
      </c>
    </row>
    <row r="658" spans="1:25" x14ac:dyDescent="0.25">
      <c r="A658" t="s">
        <v>89</v>
      </c>
      <c r="B658">
        <v>54316.9</v>
      </c>
      <c r="C658">
        <v>54194.2</v>
      </c>
      <c r="D658">
        <v>54087.8</v>
      </c>
      <c r="E658">
        <v>9143.9699999999993</v>
      </c>
      <c r="F658">
        <v>0</v>
      </c>
      <c r="G658">
        <v>1.2300499999999999E-3</v>
      </c>
      <c r="H658">
        <v>0.99996200000000002</v>
      </c>
      <c r="I658">
        <v>0</v>
      </c>
    </row>
    <row r="659" spans="1:25" x14ac:dyDescent="0.25">
      <c r="A659" t="s">
        <v>89</v>
      </c>
      <c r="B659">
        <v>54317.7</v>
      </c>
      <c r="C659">
        <v>54196.1</v>
      </c>
      <c r="D659">
        <v>54086.5</v>
      </c>
      <c r="E659">
        <v>9143.19</v>
      </c>
      <c r="F659">
        <v>0</v>
      </c>
      <c r="G659">
        <v>1.2300499999999999E-3</v>
      </c>
      <c r="H659">
        <v>0.99997899999999995</v>
      </c>
      <c r="I659">
        <v>0</v>
      </c>
    </row>
    <row r="660" spans="1:25" x14ac:dyDescent="0.25">
      <c r="A660" t="s">
        <v>89</v>
      </c>
      <c r="B660">
        <v>54316.7</v>
      </c>
      <c r="C660">
        <v>54194</v>
      </c>
      <c r="D660">
        <v>54084.800000000003</v>
      </c>
      <c r="E660">
        <v>9143.5499999999993</v>
      </c>
      <c r="F660">
        <v>0</v>
      </c>
      <c r="G660">
        <v>1.2300499999999999E-3</v>
      </c>
      <c r="H660">
        <v>0.999691</v>
      </c>
      <c r="I660">
        <v>0</v>
      </c>
    </row>
    <row r="661" spans="1:25" x14ac:dyDescent="0.25">
      <c r="A661" t="s">
        <v>89</v>
      </c>
      <c r="B661">
        <v>54305.599999999999</v>
      </c>
      <c r="C661">
        <v>54184.2</v>
      </c>
      <c r="D661">
        <v>54084.5</v>
      </c>
      <c r="E661">
        <v>9143.6299999999992</v>
      </c>
      <c r="F661">
        <v>0</v>
      </c>
      <c r="G661">
        <v>1.2300600000000001E-3</v>
      </c>
      <c r="H661">
        <v>0.99992000000000003</v>
      </c>
      <c r="I661">
        <v>0</v>
      </c>
    </row>
    <row r="662" spans="1:25" x14ac:dyDescent="0.25">
      <c r="A662" t="s">
        <v>89</v>
      </c>
      <c r="B662">
        <v>54307.8</v>
      </c>
      <c r="C662">
        <v>54185.8</v>
      </c>
      <c r="D662">
        <v>54085.8</v>
      </c>
      <c r="E662">
        <v>9143.82</v>
      </c>
      <c r="F662">
        <v>0</v>
      </c>
      <c r="G662">
        <v>1.23007E-3</v>
      </c>
      <c r="H662">
        <v>0.999587</v>
      </c>
      <c r="I662">
        <v>0</v>
      </c>
    </row>
    <row r="663" spans="1:25" x14ac:dyDescent="0.25">
      <c r="A663" t="s">
        <v>89</v>
      </c>
      <c r="B663">
        <v>54320</v>
      </c>
      <c r="C663">
        <v>54197.8</v>
      </c>
      <c r="D663">
        <v>54091.199999999997</v>
      </c>
      <c r="E663">
        <v>9143.67</v>
      </c>
      <c r="F663">
        <v>0</v>
      </c>
      <c r="G663">
        <v>1.2300499999999999E-3</v>
      </c>
      <c r="H663">
        <v>0.99888399999999999</v>
      </c>
      <c r="I663">
        <v>0</v>
      </c>
    </row>
    <row r="664" spans="1:25" x14ac:dyDescent="0.25">
      <c r="A664" t="s">
        <v>89</v>
      </c>
      <c r="B664">
        <v>54327.8</v>
      </c>
      <c r="C664">
        <v>54203.4</v>
      </c>
      <c r="D664">
        <v>54091</v>
      </c>
      <c r="E664">
        <v>9143.82</v>
      </c>
      <c r="F664">
        <v>0</v>
      </c>
      <c r="G664">
        <v>1.2301E-3</v>
      </c>
      <c r="H664">
        <v>0.99976299999999996</v>
      </c>
      <c r="I664">
        <v>0</v>
      </c>
    </row>
    <row r="665" spans="1:25" x14ac:dyDescent="0.25">
      <c r="A665" t="s">
        <v>89</v>
      </c>
      <c r="B665">
        <v>54312.6</v>
      </c>
      <c r="C665">
        <v>54191.1</v>
      </c>
      <c r="D665">
        <v>54088</v>
      </c>
      <c r="E665">
        <v>9143.5499999999993</v>
      </c>
      <c r="F665">
        <v>0</v>
      </c>
      <c r="G665">
        <v>1.23022E-3</v>
      </c>
      <c r="H665">
        <v>0.99993299999999996</v>
      </c>
      <c r="I665">
        <v>0</v>
      </c>
    </row>
    <row r="666" spans="1:25" x14ac:dyDescent="0.25">
      <c r="A666" t="s">
        <v>89</v>
      </c>
      <c r="B666">
        <v>54307.8</v>
      </c>
      <c r="C666">
        <v>54186.6</v>
      </c>
      <c r="D666">
        <v>54086.2</v>
      </c>
      <c r="E666">
        <v>9144.3700000000008</v>
      </c>
      <c r="F666">
        <v>0</v>
      </c>
      <c r="G666">
        <v>1.2300600000000001E-3</v>
      </c>
      <c r="H666">
        <v>0.99995800000000001</v>
      </c>
      <c r="I666">
        <v>0</v>
      </c>
    </row>
    <row r="667" spans="1:25" x14ac:dyDescent="0.25">
      <c r="A667" t="s">
        <v>89</v>
      </c>
      <c r="B667">
        <v>54318.6</v>
      </c>
      <c r="C667">
        <v>54196.4</v>
      </c>
      <c r="D667">
        <v>54090.5</v>
      </c>
      <c r="E667">
        <v>9143.92</v>
      </c>
      <c r="F667">
        <v>0</v>
      </c>
      <c r="G667">
        <v>1.2300499999999999E-3</v>
      </c>
      <c r="H667">
        <v>0.999857</v>
      </c>
      <c r="I667">
        <v>0</v>
      </c>
    </row>
    <row r="668" spans="1:25" x14ac:dyDescent="0.25">
      <c r="A668" t="s">
        <v>89</v>
      </c>
      <c r="B668">
        <v>54323.3</v>
      </c>
      <c r="C668">
        <v>54200.9</v>
      </c>
      <c r="D668">
        <v>54090.6</v>
      </c>
      <c r="E668">
        <v>9144.76</v>
      </c>
      <c r="F668">
        <v>0</v>
      </c>
      <c r="G668">
        <v>1.2300499999999999E-3</v>
      </c>
      <c r="H668">
        <v>0.99848000000000003</v>
      </c>
      <c r="I668">
        <v>0</v>
      </c>
    </row>
    <row r="669" spans="1:25" x14ac:dyDescent="0.25">
      <c r="A669" t="s">
        <v>89</v>
      </c>
      <c r="B669">
        <v>54314.9</v>
      </c>
      <c r="C669">
        <v>54192.7</v>
      </c>
      <c r="D669">
        <v>54085.3</v>
      </c>
      <c r="E669">
        <v>9143.83</v>
      </c>
      <c r="F669">
        <v>0</v>
      </c>
      <c r="G669">
        <v>1.2300600000000001E-3</v>
      </c>
      <c r="H669">
        <v>0.99987199999999998</v>
      </c>
      <c r="I669">
        <v>0</v>
      </c>
    </row>
    <row r="670" spans="1:25" x14ac:dyDescent="0.25">
      <c r="A670" t="s">
        <v>89</v>
      </c>
      <c r="B670">
        <v>54314.400000000001</v>
      </c>
      <c r="C670">
        <v>54192.4</v>
      </c>
      <c r="D670">
        <v>54091.5</v>
      </c>
      <c r="E670">
        <v>9144.36</v>
      </c>
      <c r="F670">
        <v>0</v>
      </c>
      <c r="G670">
        <v>1.2300499999999999E-3</v>
      </c>
      <c r="H670">
        <v>0.99904400000000004</v>
      </c>
      <c r="I670">
        <v>0</v>
      </c>
    </row>
    <row r="671" spans="1:25" x14ac:dyDescent="0.25">
      <c r="A671" t="s">
        <v>89</v>
      </c>
      <c r="B671">
        <v>54312.6</v>
      </c>
      <c r="C671">
        <v>54190.8</v>
      </c>
      <c r="D671">
        <v>54089.1</v>
      </c>
      <c r="E671">
        <v>9144.24</v>
      </c>
      <c r="F671">
        <v>0</v>
      </c>
      <c r="G671">
        <v>1.2300499999999999E-3</v>
      </c>
      <c r="H671">
        <v>0.99988999999999995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54324</v>
      </c>
      <c r="C672">
        <v>54201.9</v>
      </c>
      <c r="D672">
        <v>54087.6</v>
      </c>
      <c r="E672">
        <v>9143.7000000000007</v>
      </c>
      <c r="F672">
        <v>0</v>
      </c>
      <c r="G672">
        <v>1.2300499999999999E-3</v>
      </c>
      <c r="H672">
        <v>0.99895900000000004</v>
      </c>
      <c r="I672">
        <v>0</v>
      </c>
      <c r="R672">
        <f>AVERAGE(B623:B672)</f>
        <v>54311.63999999997</v>
      </c>
      <c r="S672">
        <f>AVERAGE(C623:C672)</f>
        <v>54189.559999999983</v>
      </c>
      <c r="U672">
        <f>_xlfn.VAR.P(B623:B672)</f>
        <v>56.30920000000912</v>
      </c>
      <c r="V672">
        <f>_xlfn.VAR.P(C623:C672)</f>
        <v>52.767200000003214</v>
      </c>
      <c r="X672">
        <f>1.96*SQRT(U672)/50</f>
        <v>0.29415466864901874</v>
      </c>
      <c r="Y672">
        <f>1.96*SQRT(V672)/50</f>
        <v>0.28475285812087109</v>
      </c>
    </row>
    <row r="673" spans="1:9" x14ac:dyDescent="0.25">
      <c r="A673" t="s">
        <v>89</v>
      </c>
      <c r="B673">
        <v>2715644.9306000001</v>
      </c>
      <c r="C673" t="s">
        <v>36</v>
      </c>
    </row>
    <row r="674" spans="1:9" x14ac:dyDescent="0.25">
      <c r="A674" t="s">
        <v>90</v>
      </c>
      <c r="B674">
        <v>54293</v>
      </c>
      <c r="C674">
        <v>54175.1</v>
      </c>
      <c r="D674">
        <v>54064.3</v>
      </c>
      <c r="E674">
        <v>9125.2999999999993</v>
      </c>
      <c r="F674">
        <v>0</v>
      </c>
      <c r="G674">
        <v>1.23014E-3</v>
      </c>
      <c r="H674">
        <v>0.99892700000000001</v>
      </c>
      <c r="I674">
        <v>0</v>
      </c>
    </row>
    <row r="675" spans="1:9" x14ac:dyDescent="0.25">
      <c r="A675" t="s">
        <v>90</v>
      </c>
      <c r="B675">
        <v>54283.4</v>
      </c>
      <c r="C675">
        <v>54166.1</v>
      </c>
      <c r="D675">
        <v>54065.4</v>
      </c>
      <c r="E675">
        <v>9125.23</v>
      </c>
      <c r="F675">
        <v>0</v>
      </c>
      <c r="G675">
        <v>1.2300799999999999E-3</v>
      </c>
      <c r="H675">
        <v>0.99982199999999999</v>
      </c>
      <c r="I675">
        <v>0</v>
      </c>
    </row>
    <row r="676" spans="1:9" x14ac:dyDescent="0.25">
      <c r="A676" t="s">
        <v>90</v>
      </c>
      <c r="B676">
        <v>54288.800000000003</v>
      </c>
      <c r="C676">
        <v>54166.3</v>
      </c>
      <c r="D676">
        <v>54068.5</v>
      </c>
      <c r="E676">
        <v>9126.23</v>
      </c>
      <c r="F676">
        <v>0</v>
      </c>
      <c r="G676">
        <v>1.2300499999999999E-3</v>
      </c>
      <c r="H676">
        <v>0.99938199999999999</v>
      </c>
      <c r="I676">
        <v>0</v>
      </c>
    </row>
    <row r="677" spans="1:9" x14ac:dyDescent="0.25">
      <c r="A677" t="s">
        <v>90</v>
      </c>
      <c r="B677">
        <v>54296.2</v>
      </c>
      <c r="C677">
        <v>54180</v>
      </c>
      <c r="D677">
        <v>54073.5</v>
      </c>
      <c r="E677">
        <v>9126.8700000000008</v>
      </c>
      <c r="F677">
        <v>0</v>
      </c>
      <c r="G677">
        <v>1.2300499999999999E-3</v>
      </c>
      <c r="H677">
        <v>0.99993299999999996</v>
      </c>
      <c r="I677">
        <v>0</v>
      </c>
    </row>
    <row r="678" spans="1:9" x14ac:dyDescent="0.25">
      <c r="A678" t="s">
        <v>90</v>
      </c>
      <c r="B678">
        <v>54299.5</v>
      </c>
      <c r="C678">
        <v>54183.4</v>
      </c>
      <c r="D678">
        <v>54073.5</v>
      </c>
      <c r="E678">
        <v>9126.85</v>
      </c>
      <c r="F678">
        <v>0</v>
      </c>
      <c r="G678">
        <v>1.2300499999999999E-3</v>
      </c>
      <c r="H678">
        <v>0.99976600000000004</v>
      </c>
      <c r="I678">
        <v>0</v>
      </c>
    </row>
    <row r="679" spans="1:9" x14ac:dyDescent="0.25">
      <c r="A679" t="s">
        <v>90</v>
      </c>
      <c r="B679">
        <v>54294.5</v>
      </c>
      <c r="C679">
        <v>54176.5</v>
      </c>
      <c r="D679">
        <v>54071.1</v>
      </c>
      <c r="E679">
        <v>9126.41</v>
      </c>
      <c r="F679">
        <v>0</v>
      </c>
      <c r="G679">
        <v>1.2300600000000001E-3</v>
      </c>
      <c r="H679">
        <v>0.99926300000000001</v>
      </c>
      <c r="I679">
        <v>0</v>
      </c>
    </row>
    <row r="680" spans="1:9" x14ac:dyDescent="0.25">
      <c r="A680" t="s">
        <v>90</v>
      </c>
      <c r="B680">
        <v>54293.2</v>
      </c>
      <c r="C680">
        <v>54177</v>
      </c>
      <c r="D680">
        <v>54075.5</v>
      </c>
      <c r="E680">
        <v>9127.25</v>
      </c>
      <c r="F680">
        <v>0</v>
      </c>
      <c r="G680">
        <v>1.2300600000000001E-3</v>
      </c>
      <c r="H680">
        <v>0.99999000000000005</v>
      </c>
      <c r="I680">
        <v>0</v>
      </c>
    </row>
    <row r="681" spans="1:9" x14ac:dyDescent="0.25">
      <c r="A681" t="s">
        <v>90</v>
      </c>
      <c r="B681">
        <v>54290.400000000001</v>
      </c>
      <c r="C681">
        <v>54173.7</v>
      </c>
      <c r="D681">
        <v>54070.1</v>
      </c>
      <c r="E681">
        <v>9126.0499999999993</v>
      </c>
      <c r="F681">
        <v>0</v>
      </c>
      <c r="G681">
        <v>1.2301E-3</v>
      </c>
      <c r="H681">
        <v>0.99972799999999995</v>
      </c>
      <c r="I681">
        <v>0</v>
      </c>
    </row>
    <row r="682" spans="1:9" x14ac:dyDescent="0.25">
      <c r="A682" t="s">
        <v>90</v>
      </c>
      <c r="B682">
        <v>54298.1</v>
      </c>
      <c r="C682">
        <v>54181.5</v>
      </c>
      <c r="D682">
        <v>54072.5</v>
      </c>
      <c r="E682">
        <v>9126.02</v>
      </c>
      <c r="F682">
        <v>0</v>
      </c>
      <c r="G682">
        <v>1.23011E-3</v>
      </c>
      <c r="H682">
        <v>0.99960800000000005</v>
      </c>
      <c r="I682">
        <v>0</v>
      </c>
    </row>
    <row r="683" spans="1:9" x14ac:dyDescent="0.25">
      <c r="A683" t="s">
        <v>90</v>
      </c>
      <c r="B683">
        <v>54299.8</v>
      </c>
      <c r="C683">
        <v>54183.199999999997</v>
      </c>
      <c r="D683">
        <v>54072.4</v>
      </c>
      <c r="E683">
        <v>9125.98</v>
      </c>
      <c r="F683">
        <v>0</v>
      </c>
      <c r="G683">
        <v>1.2300499999999999E-3</v>
      </c>
      <c r="H683">
        <v>0.99897100000000005</v>
      </c>
      <c r="I683">
        <v>0</v>
      </c>
    </row>
    <row r="684" spans="1:9" x14ac:dyDescent="0.25">
      <c r="A684" t="s">
        <v>90</v>
      </c>
      <c r="B684">
        <v>54279.8</v>
      </c>
      <c r="C684">
        <v>54163.4</v>
      </c>
      <c r="D684">
        <v>54067.8</v>
      </c>
      <c r="E684">
        <v>9125.6200000000008</v>
      </c>
      <c r="F684">
        <v>0</v>
      </c>
      <c r="G684">
        <v>1.2300600000000001E-3</v>
      </c>
      <c r="H684">
        <v>0.99977099999999997</v>
      </c>
      <c r="I684">
        <v>0</v>
      </c>
    </row>
    <row r="685" spans="1:9" x14ac:dyDescent="0.25">
      <c r="A685" t="s">
        <v>90</v>
      </c>
      <c r="B685">
        <v>54289.599999999999</v>
      </c>
      <c r="C685">
        <v>54173.5</v>
      </c>
      <c r="D685">
        <v>54072.4</v>
      </c>
      <c r="E685">
        <v>9126.75</v>
      </c>
      <c r="F685">
        <v>0</v>
      </c>
      <c r="G685">
        <v>1.23011E-3</v>
      </c>
      <c r="H685">
        <v>0.99988299999999997</v>
      </c>
      <c r="I685">
        <v>0</v>
      </c>
    </row>
    <row r="686" spans="1:9" x14ac:dyDescent="0.25">
      <c r="A686" t="s">
        <v>90</v>
      </c>
      <c r="B686">
        <v>54297.7</v>
      </c>
      <c r="C686">
        <v>54181.9</v>
      </c>
      <c r="D686">
        <v>54076.2</v>
      </c>
      <c r="E686">
        <v>9127.2199999999993</v>
      </c>
      <c r="F686">
        <v>0</v>
      </c>
      <c r="G686">
        <v>1.2300600000000001E-3</v>
      </c>
      <c r="H686">
        <v>0.99818799999999996</v>
      </c>
      <c r="I686">
        <v>0</v>
      </c>
    </row>
    <row r="687" spans="1:9" x14ac:dyDescent="0.25">
      <c r="A687" t="s">
        <v>90</v>
      </c>
      <c r="B687">
        <v>54312</v>
      </c>
      <c r="C687">
        <v>54196.9</v>
      </c>
      <c r="D687">
        <v>54082</v>
      </c>
      <c r="E687">
        <v>9127.2099999999991</v>
      </c>
      <c r="F687">
        <v>0</v>
      </c>
      <c r="G687">
        <v>1.2302299999999999E-3</v>
      </c>
      <c r="H687">
        <v>0.99986900000000001</v>
      </c>
      <c r="I687">
        <v>0</v>
      </c>
    </row>
    <row r="688" spans="1:9" x14ac:dyDescent="0.25">
      <c r="A688" t="s">
        <v>90</v>
      </c>
      <c r="B688">
        <v>54300.4</v>
      </c>
      <c r="C688">
        <v>54185.3</v>
      </c>
      <c r="D688">
        <v>54081.7</v>
      </c>
      <c r="E688">
        <v>9127.9699999999993</v>
      </c>
      <c r="F688">
        <v>0</v>
      </c>
      <c r="G688">
        <v>1.2300600000000001E-3</v>
      </c>
      <c r="H688">
        <v>0.99768299999999999</v>
      </c>
      <c r="I688">
        <v>0</v>
      </c>
    </row>
    <row r="689" spans="1:9" x14ac:dyDescent="0.25">
      <c r="A689" t="s">
        <v>90</v>
      </c>
      <c r="B689">
        <v>54301.599999999999</v>
      </c>
      <c r="C689">
        <v>54185.599999999999</v>
      </c>
      <c r="D689">
        <v>54085.2</v>
      </c>
      <c r="E689">
        <v>9128.19</v>
      </c>
      <c r="F689">
        <v>0</v>
      </c>
      <c r="G689">
        <v>1.2300600000000001E-3</v>
      </c>
      <c r="H689">
        <v>0.99961800000000001</v>
      </c>
      <c r="I689">
        <v>0</v>
      </c>
    </row>
    <row r="690" spans="1:9" x14ac:dyDescent="0.25">
      <c r="A690" t="s">
        <v>90</v>
      </c>
      <c r="B690">
        <v>54301.2</v>
      </c>
      <c r="C690">
        <v>54186.1</v>
      </c>
      <c r="D690">
        <v>54082.6</v>
      </c>
      <c r="E690">
        <v>9127.42</v>
      </c>
      <c r="F690">
        <v>0</v>
      </c>
      <c r="G690">
        <v>1.2300499999999999E-3</v>
      </c>
      <c r="H690">
        <v>0.999525</v>
      </c>
      <c r="I690">
        <v>0</v>
      </c>
    </row>
    <row r="691" spans="1:9" x14ac:dyDescent="0.25">
      <c r="A691" t="s">
        <v>90</v>
      </c>
      <c r="B691">
        <v>54309.8</v>
      </c>
      <c r="C691">
        <v>54194.7</v>
      </c>
      <c r="D691">
        <v>54083.6</v>
      </c>
      <c r="E691">
        <v>9127.92</v>
      </c>
      <c r="F691">
        <v>0</v>
      </c>
      <c r="G691">
        <v>1.2300600000000001E-3</v>
      </c>
      <c r="H691">
        <v>0.99979399999999996</v>
      </c>
      <c r="I691">
        <v>0</v>
      </c>
    </row>
    <row r="692" spans="1:9" x14ac:dyDescent="0.25">
      <c r="A692" t="s">
        <v>90</v>
      </c>
      <c r="B692">
        <v>54306.1</v>
      </c>
      <c r="C692">
        <v>54190</v>
      </c>
      <c r="D692">
        <v>54080.7</v>
      </c>
      <c r="E692">
        <v>9127.6</v>
      </c>
      <c r="F692">
        <v>0</v>
      </c>
      <c r="G692">
        <v>1.2300499999999999E-3</v>
      </c>
      <c r="H692">
        <v>0.99999300000000002</v>
      </c>
      <c r="I692">
        <v>0</v>
      </c>
    </row>
    <row r="693" spans="1:9" x14ac:dyDescent="0.25">
      <c r="A693" t="s">
        <v>90</v>
      </c>
      <c r="B693">
        <v>54292.3</v>
      </c>
      <c r="C693">
        <v>54176.6</v>
      </c>
      <c r="D693">
        <v>54077.3</v>
      </c>
      <c r="E693">
        <v>9127.27</v>
      </c>
      <c r="F693">
        <v>0</v>
      </c>
      <c r="G693">
        <v>1.2300600000000001E-3</v>
      </c>
      <c r="H693">
        <v>0.99973400000000001</v>
      </c>
      <c r="I693">
        <v>0</v>
      </c>
    </row>
    <row r="694" spans="1:9" x14ac:dyDescent="0.25">
      <c r="A694" t="s">
        <v>90</v>
      </c>
      <c r="B694">
        <v>54293.4</v>
      </c>
      <c r="C694">
        <v>54178.400000000001</v>
      </c>
      <c r="D694">
        <v>54078.1</v>
      </c>
      <c r="E694">
        <v>9127.16</v>
      </c>
      <c r="F694">
        <v>0</v>
      </c>
      <c r="G694">
        <v>1.2300600000000001E-3</v>
      </c>
      <c r="H694">
        <v>0.99949500000000002</v>
      </c>
      <c r="I694">
        <v>0</v>
      </c>
    </row>
    <row r="695" spans="1:9" x14ac:dyDescent="0.25">
      <c r="A695" t="s">
        <v>90</v>
      </c>
      <c r="B695">
        <v>54305.4</v>
      </c>
      <c r="C695">
        <v>54188.3</v>
      </c>
      <c r="D695">
        <v>54080</v>
      </c>
      <c r="E695">
        <v>9127.25</v>
      </c>
      <c r="F695">
        <v>0</v>
      </c>
      <c r="G695">
        <v>1.2300499999999999E-3</v>
      </c>
      <c r="H695">
        <v>0.99926199999999998</v>
      </c>
      <c r="I695">
        <v>0</v>
      </c>
    </row>
    <row r="696" spans="1:9" x14ac:dyDescent="0.25">
      <c r="A696" t="s">
        <v>90</v>
      </c>
      <c r="B696">
        <v>54309.5</v>
      </c>
      <c r="C696">
        <v>54192.5</v>
      </c>
      <c r="D696">
        <v>54080.7</v>
      </c>
      <c r="E696">
        <v>9127.33</v>
      </c>
      <c r="F696">
        <v>0</v>
      </c>
      <c r="G696">
        <v>1.2300499999999999E-3</v>
      </c>
      <c r="H696">
        <v>0.99997100000000005</v>
      </c>
      <c r="I696">
        <v>0</v>
      </c>
    </row>
    <row r="697" spans="1:9" x14ac:dyDescent="0.25">
      <c r="A697" t="s">
        <v>90</v>
      </c>
      <c r="B697">
        <v>54297.4</v>
      </c>
      <c r="C697">
        <v>54179.5</v>
      </c>
      <c r="D697">
        <v>54078.2</v>
      </c>
      <c r="E697">
        <v>9127.16</v>
      </c>
      <c r="F697">
        <v>0</v>
      </c>
      <c r="G697">
        <v>1.2300499999999999E-3</v>
      </c>
      <c r="H697">
        <v>0.99997999999999998</v>
      </c>
      <c r="I697">
        <v>0</v>
      </c>
    </row>
    <row r="698" spans="1:9" x14ac:dyDescent="0.25">
      <c r="A698" t="s">
        <v>90</v>
      </c>
      <c r="B698">
        <v>54297</v>
      </c>
      <c r="C698">
        <v>54181.4</v>
      </c>
      <c r="D698">
        <v>54080.9</v>
      </c>
      <c r="E698">
        <v>9127.33</v>
      </c>
      <c r="F698">
        <v>0</v>
      </c>
      <c r="G698">
        <v>1.2300499999999999E-3</v>
      </c>
      <c r="H698">
        <v>0.999884</v>
      </c>
      <c r="I698">
        <v>0</v>
      </c>
    </row>
    <row r="699" spans="1:9" x14ac:dyDescent="0.25">
      <c r="A699" t="s">
        <v>90</v>
      </c>
      <c r="B699">
        <v>54293.9</v>
      </c>
      <c r="C699">
        <v>54178.5</v>
      </c>
      <c r="D699">
        <v>54074.7</v>
      </c>
      <c r="E699">
        <v>9126.51</v>
      </c>
      <c r="F699">
        <v>0</v>
      </c>
      <c r="G699">
        <v>1.2301199999999999E-3</v>
      </c>
      <c r="H699">
        <v>0.998969</v>
      </c>
      <c r="I699">
        <v>0</v>
      </c>
    </row>
    <row r="700" spans="1:9" x14ac:dyDescent="0.25">
      <c r="A700" t="s">
        <v>90</v>
      </c>
      <c r="B700">
        <v>54296.2</v>
      </c>
      <c r="C700">
        <v>54179.5</v>
      </c>
      <c r="D700">
        <v>54067.1</v>
      </c>
      <c r="E700">
        <v>9125.49</v>
      </c>
      <c r="F700">
        <v>0</v>
      </c>
      <c r="G700">
        <v>1.2300600000000001E-3</v>
      </c>
      <c r="H700">
        <v>0.99948800000000004</v>
      </c>
      <c r="I700">
        <v>0</v>
      </c>
    </row>
    <row r="701" spans="1:9" x14ac:dyDescent="0.25">
      <c r="A701" t="s">
        <v>90</v>
      </c>
      <c r="B701">
        <v>54293.7</v>
      </c>
      <c r="C701">
        <v>54177.8</v>
      </c>
      <c r="D701">
        <v>54071</v>
      </c>
      <c r="E701">
        <v>9125.7000000000007</v>
      </c>
      <c r="F701">
        <v>0</v>
      </c>
      <c r="G701">
        <v>1.2300499999999999E-3</v>
      </c>
      <c r="H701">
        <v>0.99975999999999998</v>
      </c>
      <c r="I701">
        <v>0</v>
      </c>
    </row>
    <row r="702" spans="1:9" x14ac:dyDescent="0.25">
      <c r="A702" t="s">
        <v>90</v>
      </c>
      <c r="B702">
        <v>54294.1</v>
      </c>
      <c r="C702">
        <v>54178.7</v>
      </c>
      <c r="D702">
        <v>54078.1</v>
      </c>
      <c r="E702">
        <v>9127.2900000000009</v>
      </c>
      <c r="F702">
        <v>0</v>
      </c>
      <c r="G702">
        <v>1.2300600000000001E-3</v>
      </c>
      <c r="H702">
        <v>0.99898900000000002</v>
      </c>
      <c r="I702">
        <v>0</v>
      </c>
    </row>
    <row r="703" spans="1:9" x14ac:dyDescent="0.25">
      <c r="A703" t="s">
        <v>90</v>
      </c>
      <c r="B703">
        <v>54295.8</v>
      </c>
      <c r="C703">
        <v>54179</v>
      </c>
      <c r="D703">
        <v>54076</v>
      </c>
      <c r="E703">
        <v>9126.4500000000007</v>
      </c>
      <c r="F703">
        <v>0</v>
      </c>
      <c r="G703">
        <v>1.2300600000000001E-3</v>
      </c>
      <c r="H703">
        <v>0.99976900000000002</v>
      </c>
      <c r="I703">
        <v>0</v>
      </c>
    </row>
    <row r="704" spans="1:9" x14ac:dyDescent="0.25">
      <c r="A704" t="s">
        <v>90</v>
      </c>
      <c r="B704">
        <v>54298.3</v>
      </c>
      <c r="C704">
        <v>54183</v>
      </c>
      <c r="D704">
        <v>54076.9</v>
      </c>
      <c r="E704">
        <v>9126.89</v>
      </c>
      <c r="F704">
        <v>0</v>
      </c>
      <c r="G704">
        <v>1.2300600000000001E-3</v>
      </c>
      <c r="H704">
        <v>0.99765400000000004</v>
      </c>
      <c r="I704">
        <v>0</v>
      </c>
    </row>
    <row r="705" spans="1:9" x14ac:dyDescent="0.25">
      <c r="A705" t="s">
        <v>90</v>
      </c>
      <c r="B705">
        <v>54313.7</v>
      </c>
      <c r="C705">
        <v>54196.5</v>
      </c>
      <c r="D705">
        <v>54082.3</v>
      </c>
      <c r="E705">
        <v>9127.06</v>
      </c>
      <c r="F705">
        <v>0</v>
      </c>
      <c r="G705">
        <v>1.2300499999999999E-3</v>
      </c>
      <c r="H705">
        <v>0.99977300000000002</v>
      </c>
      <c r="I705">
        <v>0</v>
      </c>
    </row>
    <row r="706" spans="1:9" x14ac:dyDescent="0.25">
      <c r="A706" t="s">
        <v>90</v>
      </c>
      <c r="B706">
        <v>54294.9</v>
      </c>
      <c r="C706">
        <v>54179.1</v>
      </c>
      <c r="D706">
        <v>54078.400000000001</v>
      </c>
      <c r="E706">
        <v>9127.4599999999991</v>
      </c>
      <c r="F706">
        <v>0</v>
      </c>
      <c r="G706">
        <v>1.23022E-3</v>
      </c>
      <c r="H706">
        <v>0.99963100000000005</v>
      </c>
      <c r="I706">
        <v>0</v>
      </c>
    </row>
    <row r="707" spans="1:9" x14ac:dyDescent="0.25">
      <c r="A707" t="s">
        <v>90</v>
      </c>
      <c r="B707">
        <v>54293.2</v>
      </c>
      <c r="C707">
        <v>54177.9</v>
      </c>
      <c r="D707">
        <v>54077.9</v>
      </c>
      <c r="E707">
        <v>9126.8799999999992</v>
      </c>
      <c r="F707">
        <v>0</v>
      </c>
      <c r="G707">
        <v>1.23007E-3</v>
      </c>
      <c r="H707">
        <v>0.99721800000000005</v>
      </c>
      <c r="I707">
        <v>0</v>
      </c>
    </row>
    <row r="708" spans="1:9" x14ac:dyDescent="0.25">
      <c r="A708" t="s">
        <v>90</v>
      </c>
      <c r="B708">
        <v>54298.7</v>
      </c>
      <c r="C708">
        <v>54183.8</v>
      </c>
      <c r="D708">
        <v>54079</v>
      </c>
      <c r="E708">
        <v>9127.01</v>
      </c>
      <c r="F708">
        <v>0</v>
      </c>
      <c r="G708">
        <v>1.2300600000000001E-3</v>
      </c>
      <c r="H708">
        <v>0.99976500000000001</v>
      </c>
      <c r="I708">
        <v>0</v>
      </c>
    </row>
    <row r="709" spans="1:9" x14ac:dyDescent="0.25">
      <c r="A709" t="s">
        <v>90</v>
      </c>
      <c r="B709">
        <v>54309.7</v>
      </c>
      <c r="C709">
        <v>54193.5</v>
      </c>
      <c r="D709">
        <v>54082.7</v>
      </c>
      <c r="E709">
        <v>9127.3700000000008</v>
      </c>
      <c r="F709">
        <v>0</v>
      </c>
      <c r="G709">
        <v>1.2300499999999999E-3</v>
      </c>
      <c r="H709">
        <v>0.998807</v>
      </c>
      <c r="I709">
        <v>0</v>
      </c>
    </row>
    <row r="710" spans="1:9" x14ac:dyDescent="0.25">
      <c r="A710" t="s">
        <v>90</v>
      </c>
      <c r="B710">
        <v>54404.5</v>
      </c>
      <c r="C710">
        <v>54190.2</v>
      </c>
      <c r="D710">
        <v>54080.2</v>
      </c>
      <c r="E710">
        <v>9127.1299999999992</v>
      </c>
      <c r="F710">
        <v>0</v>
      </c>
      <c r="G710">
        <v>1.2300499999999999E-3</v>
      </c>
      <c r="H710">
        <v>0.99961999999999995</v>
      </c>
      <c r="I710">
        <v>0</v>
      </c>
    </row>
    <row r="711" spans="1:9" x14ac:dyDescent="0.25">
      <c r="A711" t="s">
        <v>90</v>
      </c>
      <c r="B711">
        <v>54400.5</v>
      </c>
      <c r="C711">
        <v>54183.1</v>
      </c>
      <c r="D711">
        <v>54077</v>
      </c>
      <c r="E711">
        <v>9126.66</v>
      </c>
      <c r="F711">
        <v>0</v>
      </c>
      <c r="G711">
        <v>1.2300499999999999E-3</v>
      </c>
      <c r="H711">
        <v>0.99916899999999997</v>
      </c>
      <c r="I711">
        <v>0</v>
      </c>
    </row>
    <row r="712" spans="1:9" x14ac:dyDescent="0.25">
      <c r="A712" t="s">
        <v>90</v>
      </c>
      <c r="B712">
        <v>54402.5</v>
      </c>
      <c r="C712">
        <v>54185.5</v>
      </c>
      <c r="D712">
        <v>54075</v>
      </c>
      <c r="E712">
        <v>9126.33</v>
      </c>
      <c r="F712">
        <v>0</v>
      </c>
      <c r="G712">
        <v>1.2300499999999999E-3</v>
      </c>
      <c r="H712">
        <v>0.99982599999999999</v>
      </c>
      <c r="I712">
        <v>0</v>
      </c>
    </row>
    <row r="713" spans="1:9" x14ac:dyDescent="0.25">
      <c r="A713" t="s">
        <v>90</v>
      </c>
      <c r="B713">
        <v>54406.2</v>
      </c>
      <c r="C713">
        <v>54188.4</v>
      </c>
      <c r="D713">
        <v>54077.3</v>
      </c>
      <c r="E713">
        <v>9126.7900000000009</v>
      </c>
      <c r="F713">
        <v>0</v>
      </c>
      <c r="G713">
        <v>1.2300600000000001E-3</v>
      </c>
      <c r="H713">
        <v>0.99862200000000001</v>
      </c>
      <c r="I713">
        <v>0</v>
      </c>
    </row>
    <row r="714" spans="1:9" x14ac:dyDescent="0.25">
      <c r="A714" t="s">
        <v>90</v>
      </c>
      <c r="B714">
        <v>54403.199999999997</v>
      </c>
      <c r="C714">
        <v>54185.1</v>
      </c>
      <c r="D714">
        <v>54074.9</v>
      </c>
      <c r="E714">
        <v>9126.66</v>
      </c>
      <c r="F714">
        <v>0</v>
      </c>
      <c r="G714">
        <v>1.2300499999999999E-3</v>
      </c>
      <c r="H714">
        <v>0.99986600000000003</v>
      </c>
      <c r="I714">
        <v>0</v>
      </c>
    </row>
    <row r="715" spans="1:9" x14ac:dyDescent="0.25">
      <c r="A715" t="s">
        <v>90</v>
      </c>
      <c r="B715">
        <v>54401.1</v>
      </c>
      <c r="C715">
        <v>54183.8</v>
      </c>
      <c r="D715">
        <v>54077.4</v>
      </c>
      <c r="E715">
        <v>9127.2800000000007</v>
      </c>
      <c r="F715">
        <v>0</v>
      </c>
      <c r="G715">
        <v>1.2300499999999999E-3</v>
      </c>
      <c r="H715">
        <v>0.99971299999999996</v>
      </c>
      <c r="I715">
        <v>0</v>
      </c>
    </row>
    <row r="716" spans="1:9" x14ac:dyDescent="0.25">
      <c r="A716" t="s">
        <v>90</v>
      </c>
      <c r="B716">
        <v>54400</v>
      </c>
      <c r="C716">
        <v>54181.599999999999</v>
      </c>
      <c r="D716">
        <v>54074.6</v>
      </c>
      <c r="E716">
        <v>9127.35</v>
      </c>
      <c r="F716">
        <v>0</v>
      </c>
      <c r="G716">
        <v>1.2300600000000001E-3</v>
      </c>
      <c r="H716">
        <v>0.99875000000000003</v>
      </c>
      <c r="I716">
        <v>0</v>
      </c>
    </row>
    <row r="717" spans="1:9" x14ac:dyDescent="0.25">
      <c r="A717" t="s">
        <v>90</v>
      </c>
      <c r="B717">
        <v>54389.1</v>
      </c>
      <c r="C717">
        <v>54171.7</v>
      </c>
      <c r="D717">
        <v>54073.599999999999</v>
      </c>
      <c r="E717">
        <v>9126.07</v>
      </c>
      <c r="F717">
        <v>0</v>
      </c>
      <c r="G717">
        <v>1.2300600000000001E-3</v>
      </c>
      <c r="H717">
        <v>0.99905500000000003</v>
      </c>
      <c r="I717">
        <v>0</v>
      </c>
    </row>
    <row r="718" spans="1:9" x14ac:dyDescent="0.25">
      <c r="A718" t="s">
        <v>90</v>
      </c>
      <c r="B718">
        <v>54389.5</v>
      </c>
      <c r="C718">
        <v>54172.4</v>
      </c>
      <c r="D718">
        <v>54073.4</v>
      </c>
      <c r="E718">
        <v>9126.69</v>
      </c>
      <c r="F718">
        <v>0</v>
      </c>
      <c r="G718">
        <v>1.23007E-3</v>
      </c>
      <c r="H718">
        <v>0.999838</v>
      </c>
      <c r="I718">
        <v>0</v>
      </c>
    </row>
    <row r="719" spans="1:9" x14ac:dyDescent="0.25">
      <c r="A719" t="s">
        <v>90</v>
      </c>
      <c r="B719">
        <v>54393</v>
      </c>
      <c r="C719">
        <v>54174.1</v>
      </c>
      <c r="D719">
        <v>54077.8</v>
      </c>
      <c r="E719">
        <v>9127.64</v>
      </c>
      <c r="F719">
        <v>0</v>
      </c>
      <c r="G719">
        <v>1.2300499999999999E-3</v>
      </c>
      <c r="H719">
        <v>0.99865000000000004</v>
      </c>
      <c r="I719">
        <v>0</v>
      </c>
    </row>
    <row r="720" spans="1:9" x14ac:dyDescent="0.25">
      <c r="A720" t="s">
        <v>90</v>
      </c>
      <c r="B720">
        <v>54374.1</v>
      </c>
      <c r="C720">
        <v>54168.4</v>
      </c>
      <c r="D720">
        <v>54075.4</v>
      </c>
      <c r="E720">
        <v>9126.81</v>
      </c>
      <c r="F720">
        <v>0</v>
      </c>
      <c r="G720">
        <v>1.2300499999999999E-3</v>
      </c>
      <c r="H720">
        <v>0.99984799999999996</v>
      </c>
      <c r="I720">
        <v>0</v>
      </c>
    </row>
    <row r="721" spans="1:25" x14ac:dyDescent="0.25">
      <c r="A721" t="s">
        <v>90</v>
      </c>
      <c r="B721">
        <v>54319.7</v>
      </c>
      <c r="C721">
        <v>54165.599999999999</v>
      </c>
      <c r="D721">
        <v>54072.800000000003</v>
      </c>
      <c r="E721">
        <v>9126.1</v>
      </c>
      <c r="F721">
        <v>0</v>
      </c>
      <c r="G721">
        <v>1.2300600000000001E-3</v>
      </c>
      <c r="H721">
        <v>0.99924000000000002</v>
      </c>
      <c r="I721">
        <v>0</v>
      </c>
    </row>
    <row r="722" spans="1:25" x14ac:dyDescent="0.25">
      <c r="A722" t="s">
        <v>90</v>
      </c>
      <c r="B722">
        <v>54347</v>
      </c>
      <c r="C722">
        <v>54167.199999999997</v>
      </c>
      <c r="D722">
        <v>54072.9</v>
      </c>
      <c r="E722">
        <v>9126.5400000000009</v>
      </c>
      <c r="F722">
        <v>0</v>
      </c>
      <c r="G722">
        <v>1.2300499999999999E-3</v>
      </c>
      <c r="H722">
        <v>0.99926999999999999</v>
      </c>
      <c r="I722">
        <v>0</v>
      </c>
    </row>
    <row r="723" spans="1:25" x14ac:dyDescent="0.25">
      <c r="A723" t="s">
        <v>90</v>
      </c>
      <c r="B723">
        <v>54395.6</v>
      </c>
      <c r="C723">
        <v>54177.9</v>
      </c>
      <c r="D723">
        <v>54069.2</v>
      </c>
      <c r="E723">
        <v>9125.76</v>
      </c>
      <c r="F723">
        <v>0</v>
      </c>
      <c r="G723">
        <v>1.2300499999999999E-3</v>
      </c>
      <c r="H723">
        <v>0.999525</v>
      </c>
      <c r="I723">
        <v>0</v>
      </c>
    </row>
    <row r="724" spans="1:25" x14ac:dyDescent="0.25">
      <c r="A724" t="s">
        <v>90</v>
      </c>
      <c r="B724">
        <v>54380.1</v>
      </c>
      <c r="C724">
        <v>54176.7</v>
      </c>
      <c r="D724">
        <v>54069.8</v>
      </c>
      <c r="E724">
        <v>9126.26</v>
      </c>
      <c r="F724">
        <v>0</v>
      </c>
      <c r="G724">
        <v>1.2300600000000001E-3</v>
      </c>
      <c r="H724">
        <v>0.99937100000000001</v>
      </c>
      <c r="I724">
        <v>0</v>
      </c>
    </row>
    <row r="725" spans="1:25" x14ac:dyDescent="0.25">
      <c r="A725" t="s">
        <v>90</v>
      </c>
      <c r="B725">
        <v>54300</v>
      </c>
      <c r="C725">
        <v>54182.1</v>
      </c>
      <c r="D725">
        <v>54071.5</v>
      </c>
      <c r="E725">
        <v>9126.2099999999991</v>
      </c>
      <c r="F725">
        <v>0</v>
      </c>
      <c r="G725">
        <v>1.2300799999999999E-3</v>
      </c>
      <c r="H725">
        <v>0.99997100000000005</v>
      </c>
      <c r="I725">
        <v>0</v>
      </c>
    </row>
    <row r="726" spans="1:25" x14ac:dyDescent="0.25">
      <c r="A726" t="s">
        <v>90</v>
      </c>
      <c r="B726">
        <v>54296.6</v>
      </c>
      <c r="C726">
        <v>54182.6</v>
      </c>
      <c r="D726">
        <v>54075.4</v>
      </c>
      <c r="E726">
        <v>9126.59</v>
      </c>
      <c r="F726">
        <v>0</v>
      </c>
      <c r="G726">
        <v>1.2300900000000001E-3</v>
      </c>
      <c r="H726">
        <v>0.99996499999999999</v>
      </c>
      <c r="I726">
        <v>0</v>
      </c>
    </row>
    <row r="727" spans="1:25" x14ac:dyDescent="0.25">
      <c r="A727" t="s">
        <v>90</v>
      </c>
      <c r="B727">
        <v>54301.4</v>
      </c>
      <c r="C727">
        <v>54186.400000000001</v>
      </c>
      <c r="D727">
        <v>54077</v>
      </c>
      <c r="E727">
        <v>9126.35</v>
      </c>
      <c r="F727">
        <v>0</v>
      </c>
      <c r="G727">
        <v>1.2300499999999999E-3</v>
      </c>
      <c r="H727">
        <v>0.99971100000000002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54277.8</v>
      </c>
      <c r="C728">
        <v>54163.199999999997</v>
      </c>
      <c r="D728">
        <v>54066.9</v>
      </c>
      <c r="E728">
        <v>9126.57</v>
      </c>
      <c r="F728">
        <v>0</v>
      </c>
      <c r="G728">
        <v>1.2300499999999999E-3</v>
      </c>
      <c r="H728">
        <v>0.99983900000000003</v>
      </c>
      <c r="I728">
        <v>0</v>
      </c>
      <c r="R728">
        <f>AVERAGE(B679:B728)</f>
        <v>54324.666000000005</v>
      </c>
      <c r="S728">
        <f>AVERAGE(C679:C728)</f>
        <v>54180.786000000015</v>
      </c>
      <c r="U728">
        <f>_xlfn.VAR.P(B679:B728)</f>
        <v>1874.3874439999613</v>
      </c>
      <c r="V728">
        <f>_xlfn.VAR.P(C679:C728)</f>
        <v>61.426804000004516</v>
      </c>
      <c r="X728">
        <f>1.96*SQRT(U728)/50</f>
        <v>1.6971324998208304</v>
      </c>
      <c r="Y728">
        <f>1.96*SQRT(V728)/50</f>
        <v>0.30723099469058612</v>
      </c>
    </row>
    <row r="729" spans="1:25" x14ac:dyDescent="0.25">
      <c r="A729" t="s">
        <v>90</v>
      </c>
      <c r="B729">
        <v>2716309.9504999998</v>
      </c>
      <c r="C729" t="s">
        <v>36</v>
      </c>
      <c r="U729" t="s">
        <v>75</v>
      </c>
    </row>
    <row r="730" spans="1:25" x14ac:dyDescent="0.25">
      <c r="A730" t="s">
        <v>109</v>
      </c>
      <c r="B730">
        <v>58003.1</v>
      </c>
      <c r="C730">
        <v>57881.4</v>
      </c>
      <c r="D730">
        <v>57772.5</v>
      </c>
      <c r="E730">
        <v>8373.26</v>
      </c>
      <c r="F730">
        <v>0</v>
      </c>
      <c r="G730">
        <v>1.2300600000000001E-3</v>
      </c>
      <c r="H730">
        <v>0.99876799999999999</v>
      </c>
      <c r="I730">
        <v>0</v>
      </c>
      <c r="U730">
        <f>_xlfn.STDEV.P(B679:B728)</f>
        <v>43.294196424000774</v>
      </c>
      <c r="V730">
        <f>_xlfn.STDEV.P(C679:C728)</f>
        <v>7.8375253747598492</v>
      </c>
    </row>
    <row r="731" spans="1:25" x14ac:dyDescent="0.25">
      <c r="A731" t="s">
        <v>109</v>
      </c>
      <c r="B731">
        <v>58068</v>
      </c>
      <c r="C731">
        <v>57886.3</v>
      </c>
      <c r="D731">
        <v>57772.5</v>
      </c>
      <c r="E731">
        <v>8373.17</v>
      </c>
      <c r="F731">
        <v>0</v>
      </c>
      <c r="G731">
        <v>1.2300600000000001E-3</v>
      </c>
      <c r="H731">
        <v>0.99968400000000002</v>
      </c>
      <c r="I731">
        <v>0</v>
      </c>
    </row>
    <row r="732" spans="1:25" x14ac:dyDescent="0.25">
      <c r="A732" t="s">
        <v>109</v>
      </c>
      <c r="B732">
        <v>58017.1</v>
      </c>
      <c r="C732">
        <v>57894.6</v>
      </c>
      <c r="D732">
        <v>57783.5</v>
      </c>
      <c r="E732">
        <v>8372.7099999999991</v>
      </c>
      <c r="F732">
        <v>0</v>
      </c>
      <c r="G732">
        <v>1.2300499999999999E-3</v>
      </c>
      <c r="H732">
        <v>0.99901099999999998</v>
      </c>
      <c r="I732">
        <v>0</v>
      </c>
    </row>
    <row r="733" spans="1:25" x14ac:dyDescent="0.25">
      <c r="A733" t="s">
        <v>109</v>
      </c>
      <c r="B733">
        <v>58006.2</v>
      </c>
      <c r="C733">
        <v>57883.199999999997</v>
      </c>
      <c r="D733">
        <v>57774.1</v>
      </c>
      <c r="E733">
        <v>8370.77</v>
      </c>
      <c r="F733">
        <v>0</v>
      </c>
      <c r="G733">
        <v>1.2300799999999999E-3</v>
      </c>
      <c r="H733">
        <v>0.99955899999999998</v>
      </c>
      <c r="I733">
        <v>0</v>
      </c>
    </row>
    <row r="734" spans="1:25" x14ac:dyDescent="0.25">
      <c r="A734" t="s">
        <v>109</v>
      </c>
      <c r="B734">
        <v>57997.7</v>
      </c>
      <c r="C734">
        <v>57876.800000000003</v>
      </c>
      <c r="D734">
        <v>57769.7</v>
      </c>
      <c r="E734">
        <v>8373.0400000000009</v>
      </c>
      <c r="F734">
        <v>0</v>
      </c>
      <c r="G734">
        <v>1.2300499999999999E-3</v>
      </c>
      <c r="H734">
        <v>0.99930699999999995</v>
      </c>
      <c r="I734">
        <v>0</v>
      </c>
    </row>
    <row r="735" spans="1:25" x14ac:dyDescent="0.25">
      <c r="A735" t="s">
        <v>109</v>
      </c>
      <c r="B735">
        <v>58003.7</v>
      </c>
      <c r="C735">
        <v>57881.5</v>
      </c>
      <c r="D735">
        <v>57769.599999999999</v>
      </c>
      <c r="E735">
        <v>8373.19</v>
      </c>
      <c r="F735">
        <v>0</v>
      </c>
      <c r="G735">
        <v>1.2300499999999999E-3</v>
      </c>
      <c r="H735">
        <v>0.999973</v>
      </c>
      <c r="I735">
        <v>0</v>
      </c>
    </row>
    <row r="736" spans="1:25" x14ac:dyDescent="0.25">
      <c r="A736" t="s">
        <v>109</v>
      </c>
      <c r="B736">
        <v>58011.1</v>
      </c>
      <c r="C736">
        <v>57886.2</v>
      </c>
      <c r="D736">
        <v>57770.5</v>
      </c>
      <c r="E736">
        <v>8372.7999999999993</v>
      </c>
      <c r="F736">
        <v>0</v>
      </c>
      <c r="G736">
        <v>1.2300499999999999E-3</v>
      </c>
      <c r="H736">
        <v>0.99874399999999997</v>
      </c>
      <c r="I736">
        <v>0</v>
      </c>
    </row>
    <row r="737" spans="1:9" x14ac:dyDescent="0.25">
      <c r="A737" t="s">
        <v>109</v>
      </c>
      <c r="B737">
        <v>57999.3</v>
      </c>
      <c r="C737">
        <v>57875.7</v>
      </c>
      <c r="D737">
        <v>57768.1</v>
      </c>
      <c r="E737">
        <v>8372.57</v>
      </c>
      <c r="F737">
        <v>0</v>
      </c>
      <c r="G737">
        <v>1.2300499999999999E-3</v>
      </c>
      <c r="H737">
        <v>0.99915500000000002</v>
      </c>
      <c r="I737">
        <v>0</v>
      </c>
    </row>
    <row r="738" spans="1:9" x14ac:dyDescent="0.25">
      <c r="A738" t="s">
        <v>109</v>
      </c>
      <c r="B738">
        <v>57982</v>
      </c>
      <c r="C738">
        <v>57860.4</v>
      </c>
      <c r="D738">
        <v>57762.5</v>
      </c>
      <c r="E738">
        <v>8372.24</v>
      </c>
      <c r="F738">
        <v>0</v>
      </c>
      <c r="G738">
        <v>1.2300499999999999E-3</v>
      </c>
      <c r="H738">
        <v>0.99959900000000002</v>
      </c>
      <c r="I738">
        <v>0</v>
      </c>
    </row>
    <row r="739" spans="1:9" x14ac:dyDescent="0.25">
      <c r="A739" t="s">
        <v>109</v>
      </c>
      <c r="B739">
        <v>57996.2</v>
      </c>
      <c r="C739">
        <v>57874.9</v>
      </c>
      <c r="D739">
        <v>57768.5</v>
      </c>
      <c r="E739">
        <v>8372.7099999999991</v>
      </c>
      <c r="F739">
        <v>0</v>
      </c>
      <c r="G739">
        <v>1.23022E-3</v>
      </c>
      <c r="H739">
        <v>0.99965300000000001</v>
      </c>
      <c r="I739">
        <v>0</v>
      </c>
    </row>
    <row r="740" spans="1:9" x14ac:dyDescent="0.25">
      <c r="A740" t="s">
        <v>109</v>
      </c>
      <c r="B740">
        <v>58002.9</v>
      </c>
      <c r="C740">
        <v>57882.3</v>
      </c>
      <c r="D740">
        <v>57772.7</v>
      </c>
      <c r="E740">
        <v>8373.33</v>
      </c>
      <c r="F740">
        <v>0</v>
      </c>
      <c r="G740">
        <v>1.23007E-3</v>
      </c>
      <c r="H740">
        <v>0.99918600000000002</v>
      </c>
      <c r="I740">
        <v>0</v>
      </c>
    </row>
    <row r="741" spans="1:9" x14ac:dyDescent="0.25">
      <c r="A741" t="s">
        <v>109</v>
      </c>
      <c r="B741">
        <v>57998</v>
      </c>
      <c r="C741">
        <v>57876.3</v>
      </c>
      <c r="D741">
        <v>57768</v>
      </c>
      <c r="E741">
        <v>8370.0499999999993</v>
      </c>
      <c r="F741">
        <v>0</v>
      </c>
      <c r="G741">
        <v>1.2300600000000001E-3</v>
      </c>
      <c r="H741">
        <v>0.99973000000000001</v>
      </c>
      <c r="I741">
        <v>0</v>
      </c>
    </row>
    <row r="742" spans="1:9" x14ac:dyDescent="0.25">
      <c r="A742" t="s">
        <v>109</v>
      </c>
      <c r="B742">
        <v>57999.5</v>
      </c>
      <c r="C742">
        <v>57878.6</v>
      </c>
      <c r="D742">
        <v>57770.8</v>
      </c>
      <c r="E742">
        <v>8372.89</v>
      </c>
      <c r="F742">
        <v>0</v>
      </c>
      <c r="G742">
        <v>1.2300900000000001E-3</v>
      </c>
      <c r="H742">
        <v>0.99993299999999996</v>
      </c>
      <c r="I742">
        <v>0</v>
      </c>
    </row>
    <row r="743" spans="1:9" x14ac:dyDescent="0.25">
      <c r="A743" t="s">
        <v>109</v>
      </c>
      <c r="B743">
        <v>57993.8</v>
      </c>
      <c r="C743">
        <v>57872</v>
      </c>
      <c r="D743">
        <v>57767.4</v>
      </c>
      <c r="E743">
        <v>8369.42</v>
      </c>
      <c r="F743">
        <v>0</v>
      </c>
      <c r="G743">
        <v>1.2300499999999999E-3</v>
      </c>
      <c r="H743">
        <v>0.99756100000000003</v>
      </c>
      <c r="I743">
        <v>0</v>
      </c>
    </row>
    <row r="744" spans="1:9" x14ac:dyDescent="0.25">
      <c r="A744" t="s">
        <v>109</v>
      </c>
      <c r="B744">
        <v>58000.2</v>
      </c>
      <c r="C744">
        <v>57878.400000000001</v>
      </c>
      <c r="D744">
        <v>57769.2</v>
      </c>
      <c r="E744">
        <v>8372.2999999999993</v>
      </c>
      <c r="F744">
        <v>0</v>
      </c>
      <c r="G744">
        <v>1.2301E-3</v>
      </c>
      <c r="H744">
        <v>0.99963900000000006</v>
      </c>
      <c r="I744">
        <v>0</v>
      </c>
    </row>
    <row r="745" spans="1:9" x14ac:dyDescent="0.25">
      <c r="A745" t="s">
        <v>109</v>
      </c>
      <c r="B745">
        <v>57998.7</v>
      </c>
      <c r="C745">
        <v>57878</v>
      </c>
      <c r="D745">
        <v>57771.9</v>
      </c>
      <c r="E745">
        <v>8373.1</v>
      </c>
      <c r="F745">
        <v>0</v>
      </c>
      <c r="G745">
        <v>1.2300600000000001E-3</v>
      </c>
      <c r="H745">
        <v>0.99906899999999998</v>
      </c>
      <c r="I745">
        <v>0</v>
      </c>
    </row>
    <row r="746" spans="1:9" x14ac:dyDescent="0.25">
      <c r="A746" t="s">
        <v>109</v>
      </c>
      <c r="B746">
        <v>57985.9</v>
      </c>
      <c r="C746">
        <v>57865.4</v>
      </c>
      <c r="D746">
        <v>57767.6</v>
      </c>
      <c r="E746">
        <v>8370.14</v>
      </c>
      <c r="F746">
        <v>0</v>
      </c>
      <c r="G746">
        <v>1.2300499999999999E-3</v>
      </c>
      <c r="H746">
        <v>0.99791099999999999</v>
      </c>
      <c r="I746">
        <v>0</v>
      </c>
    </row>
    <row r="747" spans="1:9" x14ac:dyDescent="0.25">
      <c r="A747" t="s">
        <v>109</v>
      </c>
      <c r="B747">
        <v>57994.2</v>
      </c>
      <c r="C747">
        <v>57874.400000000001</v>
      </c>
      <c r="D747">
        <v>57773.8</v>
      </c>
      <c r="E747">
        <v>8374.02</v>
      </c>
      <c r="F747">
        <v>0</v>
      </c>
      <c r="G747">
        <v>1.2300499999999999E-3</v>
      </c>
      <c r="H747">
        <v>0.99909499999999996</v>
      </c>
      <c r="I747">
        <v>0</v>
      </c>
    </row>
    <row r="748" spans="1:9" x14ac:dyDescent="0.25">
      <c r="A748" t="s">
        <v>109</v>
      </c>
      <c r="B748">
        <v>58011.199999999997</v>
      </c>
      <c r="C748">
        <v>57891.1</v>
      </c>
      <c r="D748">
        <v>57780.9</v>
      </c>
      <c r="E748">
        <v>8373.92</v>
      </c>
      <c r="F748">
        <v>0</v>
      </c>
      <c r="G748">
        <v>1.2300499999999999E-3</v>
      </c>
      <c r="H748">
        <v>0.99975099999999995</v>
      </c>
      <c r="I748">
        <v>0</v>
      </c>
    </row>
    <row r="749" spans="1:9" x14ac:dyDescent="0.25">
      <c r="A749" t="s">
        <v>109</v>
      </c>
      <c r="B749">
        <v>57997.5</v>
      </c>
      <c r="C749">
        <v>57873.5</v>
      </c>
      <c r="D749">
        <v>57769.1</v>
      </c>
      <c r="E749">
        <v>8372.33</v>
      </c>
      <c r="F749">
        <v>0</v>
      </c>
      <c r="G749">
        <v>1.2300499999999999E-3</v>
      </c>
      <c r="H749">
        <v>0.99915900000000002</v>
      </c>
      <c r="I749">
        <v>0</v>
      </c>
    </row>
    <row r="750" spans="1:9" x14ac:dyDescent="0.25">
      <c r="A750" t="s">
        <v>109</v>
      </c>
      <c r="B750">
        <v>57989.5</v>
      </c>
      <c r="C750">
        <v>57867.8</v>
      </c>
      <c r="D750">
        <v>57768.6</v>
      </c>
      <c r="E750">
        <v>8373.32</v>
      </c>
      <c r="F750">
        <v>0</v>
      </c>
      <c r="G750">
        <v>1.2300499999999999E-3</v>
      </c>
      <c r="H750">
        <v>0.99996700000000005</v>
      </c>
      <c r="I750">
        <v>0</v>
      </c>
    </row>
    <row r="751" spans="1:9" x14ac:dyDescent="0.25">
      <c r="A751" t="s">
        <v>109</v>
      </c>
      <c r="B751">
        <v>57992.6</v>
      </c>
      <c r="C751">
        <v>57871.6</v>
      </c>
      <c r="D751">
        <v>57771</v>
      </c>
      <c r="E751">
        <v>8373.83</v>
      </c>
      <c r="F751">
        <v>0</v>
      </c>
      <c r="G751">
        <v>1.2300600000000001E-3</v>
      </c>
      <c r="H751">
        <v>0.99945499999999998</v>
      </c>
      <c r="I751">
        <v>0</v>
      </c>
    </row>
    <row r="752" spans="1:9" x14ac:dyDescent="0.25">
      <c r="A752" t="s">
        <v>109</v>
      </c>
      <c r="B752">
        <v>58006</v>
      </c>
      <c r="C752">
        <v>57885.599999999999</v>
      </c>
      <c r="D752">
        <v>57778.400000000001</v>
      </c>
      <c r="E752">
        <v>8373.76</v>
      </c>
      <c r="F752">
        <v>0</v>
      </c>
      <c r="G752">
        <v>1.2300499999999999E-3</v>
      </c>
      <c r="H752">
        <v>0.99973699999999999</v>
      </c>
      <c r="I752">
        <v>0</v>
      </c>
    </row>
    <row r="753" spans="1:9" x14ac:dyDescent="0.25">
      <c r="A753" t="s">
        <v>109</v>
      </c>
      <c r="B753">
        <v>58011.199999999997</v>
      </c>
      <c r="C753">
        <v>57890.7</v>
      </c>
      <c r="D753">
        <v>57781.3</v>
      </c>
      <c r="E753">
        <v>8374.0499999999993</v>
      </c>
      <c r="F753">
        <v>0</v>
      </c>
      <c r="G753">
        <v>1.2300499999999999E-3</v>
      </c>
      <c r="H753">
        <v>0.99885100000000004</v>
      </c>
      <c r="I753">
        <v>0</v>
      </c>
    </row>
    <row r="754" spans="1:9" x14ac:dyDescent="0.25">
      <c r="A754" t="s">
        <v>109</v>
      </c>
      <c r="B754">
        <v>57997.1</v>
      </c>
      <c r="C754">
        <v>57875.7</v>
      </c>
      <c r="D754">
        <v>57773.599999999999</v>
      </c>
      <c r="E754">
        <v>8373.75</v>
      </c>
      <c r="F754">
        <v>0</v>
      </c>
      <c r="G754">
        <v>1.2300600000000001E-3</v>
      </c>
      <c r="H754">
        <v>0.99970499999999995</v>
      </c>
      <c r="I754">
        <v>0</v>
      </c>
    </row>
    <row r="755" spans="1:9" x14ac:dyDescent="0.25">
      <c r="A755" t="s">
        <v>109</v>
      </c>
      <c r="B755">
        <v>57987.9</v>
      </c>
      <c r="C755">
        <v>57866.8</v>
      </c>
      <c r="D755">
        <v>57766.8</v>
      </c>
      <c r="E755">
        <v>8369.6299999999992</v>
      </c>
      <c r="F755">
        <v>0</v>
      </c>
      <c r="G755">
        <v>1.2300499999999999E-3</v>
      </c>
      <c r="H755">
        <v>0.99965499999999996</v>
      </c>
      <c r="I755">
        <v>0</v>
      </c>
    </row>
    <row r="756" spans="1:9" x14ac:dyDescent="0.25">
      <c r="A756" t="s">
        <v>109</v>
      </c>
      <c r="B756">
        <v>58014.1</v>
      </c>
      <c r="C756">
        <v>57891.199999999997</v>
      </c>
      <c r="D756">
        <v>57776.800000000003</v>
      </c>
      <c r="E756">
        <v>8370.4599999999991</v>
      </c>
      <c r="F756">
        <v>0</v>
      </c>
      <c r="G756">
        <v>1.2300499999999999E-3</v>
      </c>
      <c r="H756">
        <v>0.99912400000000001</v>
      </c>
      <c r="I756">
        <v>0</v>
      </c>
    </row>
    <row r="757" spans="1:9" x14ac:dyDescent="0.25">
      <c r="A757" t="s">
        <v>109</v>
      </c>
      <c r="B757">
        <v>58016.9</v>
      </c>
      <c r="C757">
        <v>57892.800000000003</v>
      </c>
      <c r="D757">
        <v>57783.7</v>
      </c>
      <c r="E757">
        <v>8374.0499999999993</v>
      </c>
      <c r="F757">
        <v>0</v>
      </c>
      <c r="G757">
        <v>1.2300499999999999E-3</v>
      </c>
      <c r="H757">
        <v>0.99948400000000004</v>
      </c>
      <c r="I757">
        <v>0</v>
      </c>
    </row>
    <row r="758" spans="1:9" x14ac:dyDescent="0.25">
      <c r="A758" t="s">
        <v>109</v>
      </c>
      <c r="B758">
        <v>58004.7</v>
      </c>
      <c r="C758">
        <v>57882.9</v>
      </c>
      <c r="D758">
        <v>57777.7</v>
      </c>
      <c r="E758">
        <v>8370.4699999999993</v>
      </c>
      <c r="F758">
        <v>0</v>
      </c>
      <c r="G758">
        <v>1.2300600000000001E-3</v>
      </c>
      <c r="H758">
        <v>0.99960800000000005</v>
      </c>
      <c r="I758">
        <v>0</v>
      </c>
    </row>
    <row r="759" spans="1:9" x14ac:dyDescent="0.25">
      <c r="A759" t="s">
        <v>109</v>
      </c>
      <c r="B759">
        <v>58008.5</v>
      </c>
      <c r="C759">
        <v>57887.5</v>
      </c>
      <c r="D759">
        <v>57786.8</v>
      </c>
      <c r="E759">
        <v>8376.33</v>
      </c>
      <c r="F759">
        <v>0</v>
      </c>
      <c r="G759">
        <v>1.2301E-3</v>
      </c>
      <c r="H759">
        <v>0.99951699999999999</v>
      </c>
      <c r="I759">
        <v>0</v>
      </c>
    </row>
    <row r="760" spans="1:9" x14ac:dyDescent="0.25">
      <c r="A760" t="s">
        <v>109</v>
      </c>
      <c r="B760">
        <v>58021.7</v>
      </c>
      <c r="C760">
        <v>57900.1</v>
      </c>
      <c r="D760">
        <v>57789.7</v>
      </c>
      <c r="E760">
        <v>8372.08</v>
      </c>
      <c r="F760">
        <v>0</v>
      </c>
      <c r="G760">
        <v>1.2300499999999999E-3</v>
      </c>
      <c r="H760">
        <v>0.99820900000000001</v>
      </c>
      <c r="I760">
        <v>0</v>
      </c>
    </row>
    <row r="761" spans="1:9" x14ac:dyDescent="0.25">
      <c r="A761" t="s">
        <v>109</v>
      </c>
      <c r="B761">
        <v>58025.2</v>
      </c>
      <c r="C761">
        <v>57904.2</v>
      </c>
      <c r="D761">
        <v>57793</v>
      </c>
      <c r="E761">
        <v>8372.6</v>
      </c>
      <c r="F761">
        <v>0</v>
      </c>
      <c r="G761">
        <v>1.2300799999999999E-3</v>
      </c>
      <c r="H761">
        <v>0.99914199999999997</v>
      </c>
      <c r="I761">
        <v>0</v>
      </c>
    </row>
    <row r="762" spans="1:9" x14ac:dyDescent="0.25">
      <c r="A762" t="s">
        <v>109</v>
      </c>
      <c r="B762">
        <v>58012.800000000003</v>
      </c>
      <c r="C762">
        <v>57891.3</v>
      </c>
      <c r="D762">
        <v>57784.1</v>
      </c>
      <c r="E762">
        <v>8371.7900000000009</v>
      </c>
      <c r="F762">
        <v>0</v>
      </c>
      <c r="G762">
        <v>1.2300600000000001E-3</v>
      </c>
      <c r="H762">
        <v>0.99893500000000002</v>
      </c>
      <c r="I762">
        <v>0</v>
      </c>
    </row>
    <row r="763" spans="1:9" x14ac:dyDescent="0.25">
      <c r="A763" t="s">
        <v>109</v>
      </c>
      <c r="B763">
        <v>57996.5</v>
      </c>
      <c r="C763">
        <v>57875.6</v>
      </c>
      <c r="D763">
        <v>57774.8</v>
      </c>
      <c r="E763">
        <v>8370.82</v>
      </c>
      <c r="F763">
        <v>0</v>
      </c>
      <c r="G763">
        <v>1.2300600000000001E-3</v>
      </c>
      <c r="H763">
        <v>0.99999800000000005</v>
      </c>
      <c r="I763">
        <v>0</v>
      </c>
    </row>
    <row r="764" spans="1:9" x14ac:dyDescent="0.25">
      <c r="A764" t="s">
        <v>109</v>
      </c>
      <c r="B764">
        <v>57997.2</v>
      </c>
      <c r="C764">
        <v>57862.1</v>
      </c>
      <c r="D764">
        <v>57769.7</v>
      </c>
      <c r="E764">
        <v>8370.24</v>
      </c>
      <c r="F764">
        <v>0</v>
      </c>
      <c r="G764">
        <v>1.2300499999999999E-3</v>
      </c>
      <c r="H764">
        <v>0.99961999999999995</v>
      </c>
      <c r="I764">
        <v>0</v>
      </c>
    </row>
    <row r="765" spans="1:9" x14ac:dyDescent="0.25">
      <c r="A765" t="s">
        <v>109</v>
      </c>
      <c r="B765">
        <v>57989.1</v>
      </c>
      <c r="C765">
        <v>57865.3</v>
      </c>
      <c r="D765">
        <v>57765.9</v>
      </c>
      <c r="E765">
        <v>8369.42</v>
      </c>
      <c r="F765">
        <v>0</v>
      </c>
      <c r="G765">
        <v>1.2300499999999999E-3</v>
      </c>
      <c r="H765">
        <v>0.99979700000000005</v>
      </c>
      <c r="I765">
        <v>0</v>
      </c>
    </row>
    <row r="766" spans="1:9" x14ac:dyDescent="0.25">
      <c r="A766" t="s">
        <v>109</v>
      </c>
      <c r="B766">
        <v>57998.400000000001</v>
      </c>
      <c r="C766">
        <v>57875.199999999997</v>
      </c>
      <c r="D766">
        <v>57771.8</v>
      </c>
      <c r="E766">
        <v>8370.51</v>
      </c>
      <c r="F766">
        <v>0</v>
      </c>
      <c r="G766">
        <v>1.2300499999999999E-3</v>
      </c>
      <c r="H766">
        <v>0.99964500000000001</v>
      </c>
      <c r="I766">
        <v>0</v>
      </c>
    </row>
    <row r="767" spans="1:9" x14ac:dyDescent="0.25">
      <c r="A767" t="s">
        <v>109</v>
      </c>
      <c r="B767">
        <v>57988</v>
      </c>
      <c r="C767">
        <v>57867.3</v>
      </c>
      <c r="D767">
        <v>57769.599999999999</v>
      </c>
      <c r="E767">
        <v>8370.92</v>
      </c>
      <c r="F767">
        <v>0</v>
      </c>
      <c r="G767">
        <v>1.2300499999999999E-3</v>
      </c>
      <c r="H767">
        <v>0.99973599999999996</v>
      </c>
      <c r="I767">
        <v>0</v>
      </c>
    </row>
    <row r="768" spans="1:9" x14ac:dyDescent="0.25">
      <c r="A768" t="s">
        <v>109</v>
      </c>
      <c r="B768">
        <v>57994.1</v>
      </c>
      <c r="C768">
        <v>57873.1</v>
      </c>
      <c r="D768">
        <v>57769.3</v>
      </c>
      <c r="E768">
        <v>8369.9699999999993</v>
      </c>
      <c r="F768">
        <v>0</v>
      </c>
      <c r="G768">
        <v>1.2300499999999999E-3</v>
      </c>
      <c r="H768">
        <v>0.99958800000000003</v>
      </c>
      <c r="I768">
        <v>0</v>
      </c>
    </row>
    <row r="769" spans="1:25" x14ac:dyDescent="0.25">
      <c r="A769" t="s">
        <v>109</v>
      </c>
      <c r="B769">
        <v>58001.2</v>
      </c>
      <c r="C769">
        <v>57881.3</v>
      </c>
      <c r="D769">
        <v>57770.400000000001</v>
      </c>
      <c r="E769">
        <v>8372.42</v>
      </c>
      <c r="F769">
        <v>0</v>
      </c>
      <c r="G769">
        <v>1.23007E-3</v>
      </c>
      <c r="H769">
        <v>0.99976399999999999</v>
      </c>
      <c r="I769">
        <v>0</v>
      </c>
    </row>
    <row r="770" spans="1:25" x14ac:dyDescent="0.25">
      <c r="A770" t="s">
        <v>109</v>
      </c>
      <c r="B770">
        <v>57995.7</v>
      </c>
      <c r="C770">
        <v>57875</v>
      </c>
      <c r="D770">
        <v>57770.5</v>
      </c>
      <c r="E770">
        <v>8372.81</v>
      </c>
      <c r="F770">
        <v>0</v>
      </c>
      <c r="G770">
        <v>1.2300499999999999E-3</v>
      </c>
      <c r="H770">
        <v>0.999776</v>
      </c>
      <c r="I770">
        <v>0</v>
      </c>
    </row>
    <row r="771" spans="1:25" x14ac:dyDescent="0.25">
      <c r="A771" t="s">
        <v>109</v>
      </c>
      <c r="B771">
        <v>57994.6</v>
      </c>
      <c r="C771">
        <v>57873.599999999999</v>
      </c>
      <c r="D771">
        <v>57774.1</v>
      </c>
      <c r="E771">
        <v>8371.65</v>
      </c>
      <c r="F771">
        <v>0</v>
      </c>
      <c r="G771">
        <v>1.23007E-3</v>
      </c>
      <c r="H771">
        <v>0.99950799999999995</v>
      </c>
      <c r="I771">
        <v>0</v>
      </c>
    </row>
    <row r="772" spans="1:25" x14ac:dyDescent="0.25">
      <c r="A772" t="s">
        <v>109</v>
      </c>
      <c r="B772">
        <v>57998.5</v>
      </c>
      <c r="C772">
        <v>57877.7</v>
      </c>
      <c r="D772">
        <v>57773</v>
      </c>
      <c r="E772">
        <v>8371.2099999999991</v>
      </c>
      <c r="F772">
        <v>0</v>
      </c>
      <c r="G772">
        <v>1.2300499999999999E-3</v>
      </c>
      <c r="H772">
        <v>0.99956999999999996</v>
      </c>
      <c r="I772">
        <v>0</v>
      </c>
    </row>
    <row r="773" spans="1:25" x14ac:dyDescent="0.25">
      <c r="A773" t="s">
        <v>109</v>
      </c>
      <c r="B773">
        <v>58007.1</v>
      </c>
      <c r="C773">
        <v>57885.5</v>
      </c>
      <c r="D773">
        <v>57775</v>
      </c>
      <c r="E773">
        <v>8373.31</v>
      </c>
      <c r="F773">
        <v>0</v>
      </c>
      <c r="G773">
        <v>1.2300499999999999E-3</v>
      </c>
      <c r="H773">
        <v>0.99953899999999996</v>
      </c>
      <c r="I773">
        <v>0</v>
      </c>
    </row>
    <row r="774" spans="1:25" x14ac:dyDescent="0.25">
      <c r="A774" t="s">
        <v>109</v>
      </c>
      <c r="B774">
        <v>58005.9</v>
      </c>
      <c r="C774">
        <v>57884.3</v>
      </c>
      <c r="D774">
        <v>57775.3</v>
      </c>
      <c r="E774">
        <v>8373.2099999999991</v>
      </c>
      <c r="F774">
        <v>0</v>
      </c>
      <c r="G774">
        <v>1.2300499999999999E-3</v>
      </c>
      <c r="H774">
        <v>0.99992800000000004</v>
      </c>
      <c r="I774">
        <v>0</v>
      </c>
    </row>
    <row r="775" spans="1:25" x14ac:dyDescent="0.25">
      <c r="A775" t="s">
        <v>109</v>
      </c>
      <c r="B775">
        <v>57992.800000000003</v>
      </c>
      <c r="C775">
        <v>57872.1</v>
      </c>
      <c r="D775">
        <v>57765.4</v>
      </c>
      <c r="E775">
        <v>8373.06</v>
      </c>
      <c r="F775">
        <v>0</v>
      </c>
      <c r="G775">
        <v>1.2300499999999999E-3</v>
      </c>
      <c r="H775">
        <v>0.99972700000000003</v>
      </c>
      <c r="I775">
        <v>0</v>
      </c>
    </row>
    <row r="776" spans="1:25" x14ac:dyDescent="0.25">
      <c r="A776" t="s">
        <v>109</v>
      </c>
      <c r="B776">
        <v>57993.4</v>
      </c>
      <c r="C776">
        <v>57872.5</v>
      </c>
      <c r="D776">
        <v>57768.4</v>
      </c>
      <c r="E776">
        <v>8372.75</v>
      </c>
      <c r="F776">
        <v>0</v>
      </c>
      <c r="G776">
        <v>1.2300600000000001E-3</v>
      </c>
      <c r="H776">
        <v>0.99925299999999995</v>
      </c>
      <c r="I776">
        <v>0</v>
      </c>
    </row>
    <row r="777" spans="1:25" x14ac:dyDescent="0.25">
      <c r="A777" t="s">
        <v>109</v>
      </c>
      <c r="B777">
        <v>58006.400000000001</v>
      </c>
      <c r="C777">
        <v>57884.6</v>
      </c>
      <c r="D777">
        <v>57773.7</v>
      </c>
      <c r="E777">
        <v>8373.66</v>
      </c>
      <c r="F777">
        <v>0</v>
      </c>
      <c r="G777">
        <v>1.2300499999999999E-3</v>
      </c>
      <c r="H777">
        <v>0.99968900000000005</v>
      </c>
      <c r="I777">
        <v>0</v>
      </c>
    </row>
    <row r="778" spans="1:25" x14ac:dyDescent="0.25">
      <c r="A778" t="s">
        <v>109</v>
      </c>
      <c r="B778">
        <v>58009.599999999999</v>
      </c>
      <c r="C778">
        <v>57888.1</v>
      </c>
      <c r="D778">
        <v>57778.3</v>
      </c>
      <c r="E778">
        <v>8373.61</v>
      </c>
      <c r="F778">
        <v>0</v>
      </c>
      <c r="G778">
        <v>1.2300600000000001E-3</v>
      </c>
      <c r="H778">
        <v>0.99957600000000002</v>
      </c>
      <c r="I778">
        <v>0</v>
      </c>
    </row>
    <row r="779" spans="1:25" x14ac:dyDescent="0.25">
      <c r="A779" t="s">
        <v>109</v>
      </c>
      <c r="B779">
        <v>57995.7</v>
      </c>
      <c r="C779">
        <v>57873.599999999999</v>
      </c>
      <c r="D779">
        <v>57769.5</v>
      </c>
      <c r="E779">
        <v>8373.25</v>
      </c>
      <c r="F779">
        <v>0</v>
      </c>
      <c r="G779">
        <v>1.2300499999999999E-3</v>
      </c>
      <c r="H779">
        <v>0.99972499999999997</v>
      </c>
      <c r="I779">
        <v>0</v>
      </c>
    </row>
    <row r="780" spans="1:25" x14ac:dyDescent="0.25">
      <c r="A780" t="s">
        <v>109</v>
      </c>
      <c r="B780">
        <v>57990.3</v>
      </c>
      <c r="C780">
        <v>57868.7</v>
      </c>
      <c r="D780">
        <v>57766.1</v>
      </c>
      <c r="E780">
        <v>8370.0300000000007</v>
      </c>
      <c r="F780">
        <v>0</v>
      </c>
      <c r="G780">
        <v>1.2300499999999999E-3</v>
      </c>
      <c r="H780">
        <v>0.99966200000000005</v>
      </c>
      <c r="I780">
        <v>0</v>
      </c>
    </row>
    <row r="781" spans="1:25" x14ac:dyDescent="0.25">
      <c r="A781" t="s">
        <v>109</v>
      </c>
      <c r="B781">
        <v>57999.1</v>
      </c>
      <c r="C781">
        <v>57879.5</v>
      </c>
      <c r="D781">
        <v>57770.9</v>
      </c>
      <c r="E781">
        <v>8370.2099999999991</v>
      </c>
      <c r="F781">
        <v>0</v>
      </c>
      <c r="G781">
        <v>1.2300499999999999E-3</v>
      </c>
      <c r="H781">
        <v>0.99791200000000002</v>
      </c>
      <c r="I781">
        <v>0</v>
      </c>
    </row>
    <row r="782" spans="1:25" x14ac:dyDescent="0.25">
      <c r="A782" t="s">
        <v>109</v>
      </c>
      <c r="B782">
        <v>57997.2</v>
      </c>
      <c r="C782">
        <v>57875.6</v>
      </c>
      <c r="D782">
        <v>57764.2</v>
      </c>
      <c r="E782">
        <v>8371.18</v>
      </c>
      <c r="F782">
        <v>0</v>
      </c>
      <c r="G782">
        <v>1.2300499999999999E-3</v>
      </c>
      <c r="H782">
        <v>0.99953700000000001</v>
      </c>
      <c r="I782">
        <v>0</v>
      </c>
    </row>
    <row r="783" spans="1:25" x14ac:dyDescent="0.25">
      <c r="A783" t="s">
        <v>109</v>
      </c>
      <c r="B783">
        <v>57980.7</v>
      </c>
      <c r="C783">
        <v>57860.5</v>
      </c>
      <c r="D783">
        <v>57758.2</v>
      </c>
      <c r="E783">
        <v>8371.57</v>
      </c>
      <c r="F783">
        <v>0</v>
      </c>
      <c r="G783">
        <v>1.2300600000000001E-3</v>
      </c>
      <c r="H783">
        <v>0.99951500000000004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57978.3</v>
      </c>
      <c r="C784">
        <v>57858.3</v>
      </c>
      <c r="D784">
        <v>57759.1</v>
      </c>
      <c r="E784">
        <v>8371.68</v>
      </c>
      <c r="F784">
        <v>0</v>
      </c>
      <c r="G784">
        <v>1.2300600000000001E-3</v>
      </c>
      <c r="H784">
        <v>0.99984799999999996</v>
      </c>
      <c r="I784">
        <v>0</v>
      </c>
      <c r="R784">
        <f>AVERAGE(B735:B784)</f>
        <v>57999.443999999996</v>
      </c>
      <c r="S784">
        <f>AVERAGE(C735:C784)</f>
        <v>57877.728000000017</v>
      </c>
      <c r="U784">
        <f>_xlfn.VAR.P(B735:B784)</f>
        <v>97.14206399999081</v>
      </c>
      <c r="V784">
        <f>_xlfn.VAR.P(C735:C784)</f>
        <v>97.926015999989474</v>
      </c>
      <c r="X784">
        <f>1.96*SQRT(U784)/50</f>
        <v>0.38635784090004677</v>
      </c>
      <c r="Y784">
        <f>1.96*SQRT(V784)/50</f>
        <v>0.38791369301202017</v>
      </c>
    </row>
    <row r="785" spans="1:15" x14ac:dyDescent="0.25">
      <c r="A785" t="s">
        <v>109</v>
      </c>
      <c r="B785">
        <v>2900029.4013999999</v>
      </c>
      <c r="C785" t="s">
        <v>36</v>
      </c>
    </row>
    <row r="786" spans="1:15" x14ac:dyDescent="0.25">
      <c r="A786" t="s">
        <v>41</v>
      </c>
      <c r="B786">
        <v>5186.1899999999996</v>
      </c>
      <c r="C786">
        <v>5007.96</v>
      </c>
      <c r="D786">
        <v>5007.8599999999997</v>
      </c>
      <c r="E786">
        <v>4710.2700000000004</v>
      </c>
      <c r="F786">
        <v>57.116999999999997</v>
      </c>
      <c r="G786">
        <v>115.36799999999999</v>
      </c>
      <c r="H786">
        <v>17.781300000000002</v>
      </c>
      <c r="I786">
        <v>12.254799999999999</v>
      </c>
      <c r="J786">
        <v>60.503</v>
      </c>
      <c r="K786">
        <v>4519.0200000000004</v>
      </c>
      <c r="L786">
        <v>1.2301899999999999E-3</v>
      </c>
      <c r="M786">
        <v>0.99983699999999998</v>
      </c>
      <c r="N786">
        <v>0</v>
      </c>
      <c r="O786" t="s">
        <v>42</v>
      </c>
    </row>
    <row r="787" spans="1:15" x14ac:dyDescent="0.25">
      <c r="A787" t="s">
        <v>41</v>
      </c>
      <c r="B787">
        <v>5398.44</v>
      </c>
      <c r="C787">
        <v>5226.3</v>
      </c>
      <c r="D787">
        <v>5226.2</v>
      </c>
      <c r="E787">
        <v>4932.66</v>
      </c>
      <c r="F787">
        <v>55.282200000000003</v>
      </c>
      <c r="G787">
        <v>114.501</v>
      </c>
      <c r="H787">
        <v>17.733899999999998</v>
      </c>
      <c r="I787">
        <v>12.232200000000001</v>
      </c>
      <c r="J787">
        <v>59.862900000000003</v>
      </c>
      <c r="K787">
        <v>4744.25</v>
      </c>
      <c r="L787">
        <v>1.2300499999999999E-3</v>
      </c>
      <c r="M787">
        <v>0.998865</v>
      </c>
      <c r="N787">
        <v>0</v>
      </c>
      <c r="O787" t="s">
        <v>42</v>
      </c>
    </row>
    <row r="788" spans="1:15" x14ac:dyDescent="0.25">
      <c r="A788" t="s">
        <v>41</v>
      </c>
      <c r="B788">
        <v>5152.59</v>
      </c>
      <c r="C788">
        <v>4979.8</v>
      </c>
      <c r="D788">
        <v>4979.7</v>
      </c>
      <c r="E788">
        <v>4685.2700000000004</v>
      </c>
      <c r="F788">
        <v>55.447400000000002</v>
      </c>
      <c r="G788">
        <v>115.33</v>
      </c>
      <c r="H788">
        <v>18.000699999999998</v>
      </c>
      <c r="I788">
        <v>12.305999999999999</v>
      </c>
      <c r="J788">
        <v>60.333300000000001</v>
      </c>
      <c r="K788">
        <v>4495.5600000000004</v>
      </c>
      <c r="L788">
        <v>1.2300499999999999E-3</v>
      </c>
      <c r="M788">
        <v>0.99796099999999999</v>
      </c>
      <c r="N788">
        <v>0</v>
      </c>
      <c r="O788" t="s">
        <v>42</v>
      </c>
    </row>
    <row r="789" spans="1:15" x14ac:dyDescent="0.25">
      <c r="A789" t="s">
        <v>41</v>
      </c>
      <c r="B789">
        <v>5293.75</v>
      </c>
      <c r="C789">
        <v>5118.59</v>
      </c>
      <c r="D789">
        <v>5118.49</v>
      </c>
      <c r="E789">
        <v>4822.8900000000003</v>
      </c>
      <c r="F789">
        <v>56.412799999999997</v>
      </c>
      <c r="G789">
        <v>115.485</v>
      </c>
      <c r="H789">
        <v>17.915099999999999</v>
      </c>
      <c r="I789">
        <v>12.282400000000001</v>
      </c>
      <c r="J789">
        <v>60.365699999999997</v>
      </c>
      <c r="K789">
        <v>4632.3100000000004</v>
      </c>
      <c r="L789">
        <v>1.2300600000000001E-3</v>
      </c>
      <c r="M789">
        <v>0.99995699999999998</v>
      </c>
      <c r="N789">
        <v>0</v>
      </c>
      <c r="O789" t="s">
        <v>42</v>
      </c>
    </row>
    <row r="790" spans="1:15" x14ac:dyDescent="0.25">
      <c r="A790" t="s">
        <v>41</v>
      </c>
      <c r="B790">
        <v>5234.13</v>
      </c>
      <c r="C790">
        <v>5052.71</v>
      </c>
      <c r="D790">
        <v>5052.6000000000004</v>
      </c>
      <c r="E790">
        <v>4751.49</v>
      </c>
      <c r="F790">
        <v>58.084099999999999</v>
      </c>
      <c r="G790">
        <v>117.84099999999999</v>
      </c>
      <c r="H790">
        <v>18.209499999999998</v>
      </c>
      <c r="I790">
        <v>12.3164</v>
      </c>
      <c r="J790">
        <v>62.364100000000001</v>
      </c>
      <c r="K790">
        <v>4555.92</v>
      </c>
      <c r="L790">
        <v>1.2300499999999999E-3</v>
      </c>
      <c r="M790">
        <v>0.99954600000000005</v>
      </c>
      <c r="N790">
        <v>0</v>
      </c>
      <c r="O790" t="s">
        <v>42</v>
      </c>
    </row>
    <row r="791" spans="1:15" x14ac:dyDescent="0.25">
      <c r="A791" t="s">
        <v>41</v>
      </c>
      <c r="B791">
        <v>5402.86</v>
      </c>
      <c r="C791">
        <v>5227.71</v>
      </c>
      <c r="D791">
        <v>5227.6099999999997</v>
      </c>
      <c r="E791">
        <v>4930.04</v>
      </c>
      <c r="F791">
        <v>56.515700000000002</v>
      </c>
      <c r="G791">
        <v>117.001</v>
      </c>
      <c r="H791">
        <v>18.0457</v>
      </c>
      <c r="I791">
        <v>12.2758</v>
      </c>
      <c r="J791">
        <v>61.847200000000001</v>
      </c>
      <c r="K791">
        <v>4737.8100000000004</v>
      </c>
      <c r="L791">
        <v>1.23007E-3</v>
      </c>
      <c r="M791">
        <v>0.99966299999999997</v>
      </c>
      <c r="N791">
        <v>0</v>
      </c>
      <c r="O791" t="s">
        <v>42</v>
      </c>
    </row>
    <row r="792" spans="1:15" x14ac:dyDescent="0.25">
      <c r="A792" t="s">
        <v>41</v>
      </c>
      <c r="B792">
        <v>5490.4</v>
      </c>
      <c r="C792">
        <v>5317.13</v>
      </c>
      <c r="D792">
        <v>5317.03</v>
      </c>
      <c r="E792">
        <v>5021.32</v>
      </c>
      <c r="F792">
        <v>56.841500000000003</v>
      </c>
      <c r="G792">
        <v>117.902</v>
      </c>
      <c r="H792">
        <v>18.613099999999999</v>
      </c>
      <c r="I792">
        <v>12.2728</v>
      </c>
      <c r="J792">
        <v>62.2943</v>
      </c>
      <c r="K792">
        <v>4827.8100000000004</v>
      </c>
      <c r="L792">
        <v>1.2300499999999999E-3</v>
      </c>
      <c r="M792">
        <v>0.999973</v>
      </c>
      <c r="N792">
        <v>0</v>
      </c>
      <c r="O792" t="s">
        <v>42</v>
      </c>
    </row>
    <row r="793" spans="1:15" x14ac:dyDescent="0.25">
      <c r="A793" t="s">
        <v>41</v>
      </c>
      <c r="B793">
        <v>5345.73</v>
      </c>
      <c r="C793">
        <v>5170.53</v>
      </c>
      <c r="D793">
        <v>5170.42</v>
      </c>
      <c r="E793">
        <v>4872.3500000000004</v>
      </c>
      <c r="F793">
        <v>58.458799999999997</v>
      </c>
      <c r="G793">
        <v>116.72</v>
      </c>
      <c r="H793">
        <v>17.9879</v>
      </c>
      <c r="I793">
        <v>12.3919</v>
      </c>
      <c r="J793">
        <v>61.807699999999997</v>
      </c>
      <c r="K793">
        <v>4678.37</v>
      </c>
      <c r="L793">
        <v>1.2300799999999999E-3</v>
      </c>
      <c r="M793">
        <v>0.99884600000000001</v>
      </c>
      <c r="N793">
        <v>0</v>
      </c>
      <c r="O793" t="s">
        <v>42</v>
      </c>
    </row>
    <row r="794" spans="1:15" x14ac:dyDescent="0.25">
      <c r="A794" t="s">
        <v>41</v>
      </c>
      <c r="B794">
        <v>5231.8</v>
      </c>
      <c r="C794">
        <v>5055.7</v>
      </c>
      <c r="D794">
        <v>5055.59</v>
      </c>
      <c r="E794">
        <v>4758.26</v>
      </c>
      <c r="F794">
        <v>58.630600000000001</v>
      </c>
      <c r="G794">
        <v>117.166</v>
      </c>
      <c r="H794">
        <v>18.0486</v>
      </c>
      <c r="I794">
        <v>12.2911</v>
      </c>
      <c r="J794">
        <v>62.154800000000002</v>
      </c>
      <c r="K794">
        <v>4563.8</v>
      </c>
      <c r="L794">
        <v>1.2300600000000001E-3</v>
      </c>
      <c r="M794">
        <v>0.99990199999999996</v>
      </c>
      <c r="N794">
        <v>0</v>
      </c>
      <c r="O794" t="s">
        <v>42</v>
      </c>
    </row>
    <row r="795" spans="1:15" x14ac:dyDescent="0.25">
      <c r="A795" t="s">
        <v>41</v>
      </c>
      <c r="B795">
        <v>5217.93</v>
      </c>
      <c r="C795">
        <v>5038.96</v>
      </c>
      <c r="D795">
        <v>5038.8500000000004</v>
      </c>
      <c r="E795">
        <v>4737.49</v>
      </c>
      <c r="F795">
        <v>58.5306</v>
      </c>
      <c r="G795">
        <v>119.349</v>
      </c>
      <c r="H795">
        <v>18.4404</v>
      </c>
      <c r="I795">
        <v>12.595499999999999</v>
      </c>
      <c r="J795">
        <v>63.3705</v>
      </c>
      <c r="K795">
        <v>4540.5600000000004</v>
      </c>
      <c r="L795">
        <v>1.2300499999999999E-3</v>
      </c>
      <c r="M795">
        <v>0.99892800000000004</v>
      </c>
      <c r="N795">
        <v>0</v>
      </c>
      <c r="O795" t="s">
        <v>42</v>
      </c>
    </row>
    <row r="796" spans="1:15" x14ac:dyDescent="0.25">
      <c r="A796" t="s">
        <v>41</v>
      </c>
      <c r="B796">
        <v>5202.12</v>
      </c>
      <c r="C796">
        <v>5029.5</v>
      </c>
      <c r="D796">
        <v>5029.3900000000003</v>
      </c>
      <c r="E796">
        <v>4731.8599999999997</v>
      </c>
      <c r="F796">
        <v>58.497700000000002</v>
      </c>
      <c r="G796">
        <v>117.206</v>
      </c>
      <c r="H796">
        <v>18.097999999999999</v>
      </c>
      <c r="I796">
        <v>12.5046</v>
      </c>
      <c r="J796">
        <v>62.072800000000001</v>
      </c>
      <c r="K796">
        <v>4537.2700000000004</v>
      </c>
      <c r="L796">
        <v>1.2300799999999999E-3</v>
      </c>
      <c r="M796">
        <v>0.99887700000000001</v>
      </c>
      <c r="N796">
        <v>0</v>
      </c>
      <c r="O796" t="s">
        <v>42</v>
      </c>
    </row>
    <row r="797" spans="1:15" x14ac:dyDescent="0.25">
      <c r="A797" t="s">
        <v>41</v>
      </c>
      <c r="B797">
        <v>5257.75</v>
      </c>
      <c r="C797">
        <v>5086.3500000000004</v>
      </c>
      <c r="D797">
        <v>5086.25</v>
      </c>
      <c r="E797">
        <v>4791.4799999999996</v>
      </c>
      <c r="F797">
        <v>55.341500000000003</v>
      </c>
      <c r="G797">
        <v>115.134</v>
      </c>
      <c r="H797">
        <v>17.789899999999999</v>
      </c>
      <c r="I797">
        <v>12.2532</v>
      </c>
      <c r="J797">
        <v>60.375399999999999</v>
      </c>
      <c r="K797">
        <v>4602.3999999999996</v>
      </c>
      <c r="L797">
        <v>1.2300600000000001E-3</v>
      </c>
      <c r="M797">
        <v>0.99987099999999995</v>
      </c>
      <c r="N797">
        <v>0</v>
      </c>
      <c r="O797" t="s">
        <v>42</v>
      </c>
    </row>
    <row r="798" spans="1:15" x14ac:dyDescent="0.25">
      <c r="A798" t="s">
        <v>41</v>
      </c>
      <c r="B798">
        <v>5216.1400000000003</v>
      </c>
      <c r="C798">
        <v>5041.45</v>
      </c>
      <c r="D798">
        <v>5041.3500000000004</v>
      </c>
      <c r="E798">
        <v>4745.66</v>
      </c>
      <c r="F798">
        <v>56.479199999999999</v>
      </c>
      <c r="G798">
        <v>115.80500000000001</v>
      </c>
      <c r="H798">
        <v>17.808900000000001</v>
      </c>
      <c r="I798">
        <v>12.227399999999999</v>
      </c>
      <c r="J798">
        <v>61.290199999999999</v>
      </c>
      <c r="K798">
        <v>4554.4799999999996</v>
      </c>
      <c r="L798">
        <v>1.2300600000000001E-3</v>
      </c>
      <c r="M798">
        <v>0.99998799999999999</v>
      </c>
      <c r="N798">
        <v>0</v>
      </c>
      <c r="O798" t="s">
        <v>42</v>
      </c>
    </row>
    <row r="799" spans="1:15" x14ac:dyDescent="0.25">
      <c r="A799" t="s">
        <v>41</v>
      </c>
      <c r="B799">
        <v>5412.14</v>
      </c>
      <c r="C799">
        <v>5237.49</v>
      </c>
      <c r="D799">
        <v>5237.38</v>
      </c>
      <c r="E799">
        <v>4943.87</v>
      </c>
      <c r="F799">
        <v>54.9726</v>
      </c>
      <c r="G799">
        <v>115.82899999999999</v>
      </c>
      <c r="H799">
        <v>17.837599999999998</v>
      </c>
      <c r="I799">
        <v>12.261100000000001</v>
      </c>
      <c r="J799">
        <v>61.088700000000003</v>
      </c>
      <c r="K799">
        <v>4754.1000000000004</v>
      </c>
      <c r="L799">
        <v>1.2300499999999999E-3</v>
      </c>
      <c r="M799">
        <v>0.99997100000000005</v>
      </c>
      <c r="N799">
        <v>0</v>
      </c>
      <c r="O799" t="s">
        <v>42</v>
      </c>
    </row>
    <row r="800" spans="1:15" x14ac:dyDescent="0.25">
      <c r="A800" t="s">
        <v>41</v>
      </c>
      <c r="B800">
        <v>5357.78</v>
      </c>
      <c r="C800">
        <v>5182.8</v>
      </c>
      <c r="D800">
        <v>5182.6899999999996</v>
      </c>
      <c r="E800">
        <v>4890.1000000000004</v>
      </c>
      <c r="F800">
        <v>54.960999999999999</v>
      </c>
      <c r="G800">
        <v>114.783</v>
      </c>
      <c r="H800">
        <v>17.789200000000001</v>
      </c>
      <c r="I800">
        <v>12.2087</v>
      </c>
      <c r="J800">
        <v>60.282899999999998</v>
      </c>
      <c r="K800">
        <v>4701.6099999999997</v>
      </c>
      <c r="L800">
        <v>1.2300600000000001E-3</v>
      </c>
      <c r="M800">
        <v>0.999919</v>
      </c>
      <c r="N800">
        <v>0</v>
      </c>
      <c r="O800" t="s">
        <v>42</v>
      </c>
    </row>
    <row r="801" spans="1:15" x14ac:dyDescent="0.25">
      <c r="A801" t="s">
        <v>41</v>
      </c>
      <c r="B801">
        <v>5233.72</v>
      </c>
      <c r="C801">
        <v>5057.66</v>
      </c>
      <c r="D801">
        <v>5057.55</v>
      </c>
      <c r="E801">
        <v>4759.41</v>
      </c>
      <c r="F801">
        <v>55.942900000000002</v>
      </c>
      <c r="G801">
        <v>115.836</v>
      </c>
      <c r="H801">
        <v>18.095600000000001</v>
      </c>
      <c r="I801">
        <v>12.2362</v>
      </c>
      <c r="J801">
        <v>60.582500000000003</v>
      </c>
      <c r="K801">
        <v>4568.91</v>
      </c>
      <c r="L801">
        <v>1.2300600000000001E-3</v>
      </c>
      <c r="M801">
        <v>0.99825699999999995</v>
      </c>
      <c r="N801">
        <v>0</v>
      </c>
      <c r="O801" t="s">
        <v>42</v>
      </c>
    </row>
    <row r="802" spans="1:15" x14ac:dyDescent="0.25">
      <c r="A802" t="s">
        <v>41</v>
      </c>
      <c r="B802">
        <v>5283.02</v>
      </c>
      <c r="C802">
        <v>5111.32</v>
      </c>
      <c r="D802">
        <v>5111.22</v>
      </c>
      <c r="E802">
        <v>4816.99</v>
      </c>
      <c r="F802">
        <v>54.389600000000002</v>
      </c>
      <c r="G802">
        <v>116.90900000000001</v>
      </c>
      <c r="H802">
        <v>18.489599999999999</v>
      </c>
      <c r="I802">
        <v>12.1919</v>
      </c>
      <c r="J802">
        <v>61.577500000000001</v>
      </c>
      <c r="K802">
        <v>4626.87</v>
      </c>
      <c r="L802">
        <v>1.2300499999999999E-3</v>
      </c>
      <c r="M802">
        <v>0.99997199999999997</v>
      </c>
      <c r="N802">
        <v>0</v>
      </c>
      <c r="O802" t="s">
        <v>42</v>
      </c>
    </row>
    <row r="803" spans="1:15" x14ac:dyDescent="0.25">
      <c r="A803" t="s">
        <v>41</v>
      </c>
      <c r="B803">
        <v>5409.03</v>
      </c>
      <c r="C803">
        <v>5235.21</v>
      </c>
      <c r="D803">
        <v>5235.1099999999997</v>
      </c>
      <c r="E803">
        <v>4942.83</v>
      </c>
      <c r="F803">
        <v>54.685200000000002</v>
      </c>
      <c r="G803">
        <v>115.504</v>
      </c>
      <c r="H803">
        <v>17.984300000000001</v>
      </c>
      <c r="I803">
        <v>12.207100000000001</v>
      </c>
      <c r="J803">
        <v>60.684199999999997</v>
      </c>
      <c r="K803">
        <v>4754.03</v>
      </c>
      <c r="L803">
        <v>1.23007E-3</v>
      </c>
      <c r="M803">
        <v>0.99988200000000005</v>
      </c>
      <c r="N803">
        <v>0</v>
      </c>
      <c r="O803" t="s">
        <v>42</v>
      </c>
    </row>
    <row r="804" spans="1:15" x14ac:dyDescent="0.25">
      <c r="A804" t="s">
        <v>41</v>
      </c>
      <c r="B804">
        <v>5185.07</v>
      </c>
      <c r="C804">
        <v>5013.24</v>
      </c>
      <c r="D804">
        <v>5013.1400000000003</v>
      </c>
      <c r="E804">
        <v>4721.83</v>
      </c>
      <c r="F804">
        <v>53.165100000000002</v>
      </c>
      <c r="G804">
        <v>114.818</v>
      </c>
      <c r="H804">
        <v>17.770700000000001</v>
      </c>
      <c r="I804">
        <v>12.265700000000001</v>
      </c>
      <c r="J804">
        <v>60.210500000000003</v>
      </c>
      <c r="K804">
        <v>4535.1099999999997</v>
      </c>
      <c r="L804">
        <v>1.2300600000000001E-3</v>
      </c>
      <c r="M804">
        <v>0.999587</v>
      </c>
      <c r="N804">
        <v>0</v>
      </c>
      <c r="O804" t="s">
        <v>42</v>
      </c>
    </row>
    <row r="805" spans="1:15" x14ac:dyDescent="0.25">
      <c r="A805" t="s">
        <v>41</v>
      </c>
      <c r="B805">
        <v>5135.55</v>
      </c>
      <c r="C805">
        <v>4961.24</v>
      </c>
      <c r="D805">
        <v>4961.1400000000003</v>
      </c>
      <c r="E805">
        <v>4667.68</v>
      </c>
      <c r="F805">
        <v>55.179099999999998</v>
      </c>
      <c r="G805">
        <v>115.217</v>
      </c>
      <c r="H805">
        <v>17.8047</v>
      </c>
      <c r="I805">
        <v>12.3179</v>
      </c>
      <c r="J805">
        <v>60.259900000000002</v>
      </c>
      <c r="K805">
        <v>4478.6000000000004</v>
      </c>
      <c r="L805">
        <v>1.2300600000000001E-3</v>
      </c>
      <c r="M805">
        <v>0.99971200000000005</v>
      </c>
      <c r="N805">
        <v>0</v>
      </c>
      <c r="O805" t="s">
        <v>42</v>
      </c>
    </row>
    <row r="806" spans="1:15" x14ac:dyDescent="0.25">
      <c r="A806" t="s">
        <v>41</v>
      </c>
      <c r="B806">
        <v>5379.73</v>
      </c>
      <c r="C806">
        <v>5207.21</v>
      </c>
      <c r="D806">
        <v>5207.1099999999997</v>
      </c>
      <c r="E806">
        <v>4913.3</v>
      </c>
      <c r="F806">
        <v>54.461799999999997</v>
      </c>
      <c r="G806">
        <v>116.16800000000001</v>
      </c>
      <c r="H806">
        <v>18.067299999999999</v>
      </c>
      <c r="I806">
        <v>12.231999999999999</v>
      </c>
      <c r="J806">
        <v>60.879199999999997</v>
      </c>
      <c r="K806">
        <v>4723.8599999999997</v>
      </c>
      <c r="L806">
        <v>1.2300600000000001E-3</v>
      </c>
      <c r="M806">
        <v>0.99984600000000001</v>
      </c>
      <c r="N806">
        <v>0</v>
      </c>
      <c r="O806" t="s">
        <v>42</v>
      </c>
    </row>
    <row r="807" spans="1:15" x14ac:dyDescent="0.25">
      <c r="A807" t="s">
        <v>41</v>
      </c>
      <c r="B807">
        <v>5349.42</v>
      </c>
      <c r="C807">
        <v>5169.71</v>
      </c>
      <c r="D807">
        <v>5169.6000000000004</v>
      </c>
      <c r="E807">
        <v>4873.1400000000003</v>
      </c>
      <c r="F807">
        <v>56.5227</v>
      </c>
      <c r="G807">
        <v>117.839</v>
      </c>
      <c r="H807">
        <v>18.173400000000001</v>
      </c>
      <c r="I807">
        <v>12.319800000000001</v>
      </c>
      <c r="J807">
        <v>62.850200000000001</v>
      </c>
      <c r="K807">
        <v>4679.83</v>
      </c>
      <c r="L807">
        <v>1.23007E-3</v>
      </c>
      <c r="M807">
        <v>0.99960000000000004</v>
      </c>
      <c r="N807">
        <v>0</v>
      </c>
      <c r="O807" t="s">
        <v>42</v>
      </c>
    </row>
    <row r="808" spans="1:15" x14ac:dyDescent="0.25">
      <c r="A808" t="s">
        <v>41</v>
      </c>
      <c r="B808">
        <v>5238.72</v>
      </c>
      <c r="C808">
        <v>5065.62</v>
      </c>
      <c r="D808">
        <v>5065.5200000000004</v>
      </c>
      <c r="E808">
        <v>4771</v>
      </c>
      <c r="F808">
        <v>55.831099999999999</v>
      </c>
      <c r="G808">
        <v>115.096</v>
      </c>
      <c r="H808">
        <v>17.7652</v>
      </c>
      <c r="I808">
        <v>12.220700000000001</v>
      </c>
      <c r="J808">
        <v>60.5563</v>
      </c>
      <c r="K808">
        <v>4581.37</v>
      </c>
      <c r="L808">
        <v>1.2300499999999999E-3</v>
      </c>
      <c r="M808">
        <v>0.99959500000000001</v>
      </c>
      <c r="N808">
        <v>0</v>
      </c>
      <c r="O808" t="s">
        <v>42</v>
      </c>
    </row>
    <row r="809" spans="1:15" x14ac:dyDescent="0.25">
      <c r="A809" t="s">
        <v>41</v>
      </c>
      <c r="B809">
        <v>5064.1000000000004</v>
      </c>
      <c r="C809">
        <v>4888.6899999999996</v>
      </c>
      <c r="D809">
        <v>4888.6000000000004</v>
      </c>
      <c r="E809">
        <v>4595.07</v>
      </c>
      <c r="F809">
        <v>55.779499999999999</v>
      </c>
      <c r="G809">
        <v>115.45</v>
      </c>
      <c r="H809">
        <v>17.695</v>
      </c>
      <c r="I809">
        <v>12.2163</v>
      </c>
      <c r="J809">
        <v>60.938200000000002</v>
      </c>
      <c r="K809">
        <v>4405.18</v>
      </c>
      <c r="L809">
        <v>1.2300499999999999E-3</v>
      </c>
      <c r="M809">
        <v>0.99924900000000005</v>
      </c>
      <c r="N809">
        <v>0</v>
      </c>
      <c r="O809" t="s">
        <v>42</v>
      </c>
    </row>
    <row r="810" spans="1:15" x14ac:dyDescent="0.25">
      <c r="A810" t="s">
        <v>41</v>
      </c>
      <c r="B810">
        <v>5237.93</v>
      </c>
      <c r="C810">
        <v>5058.49</v>
      </c>
      <c r="D810">
        <v>5058.3900000000003</v>
      </c>
      <c r="E810">
        <v>4766.6899999999996</v>
      </c>
      <c r="F810">
        <v>54.6267</v>
      </c>
      <c r="G810">
        <v>114.911</v>
      </c>
      <c r="H810">
        <v>17.651700000000002</v>
      </c>
      <c r="I810">
        <v>12.1838</v>
      </c>
      <c r="J810">
        <v>60.54</v>
      </c>
      <c r="K810">
        <v>4578.67</v>
      </c>
      <c r="L810">
        <v>1.2300499999999999E-3</v>
      </c>
      <c r="M810">
        <v>0.99948300000000001</v>
      </c>
      <c r="N810">
        <v>0</v>
      </c>
      <c r="O810" t="s">
        <v>42</v>
      </c>
    </row>
    <row r="811" spans="1:15" x14ac:dyDescent="0.25">
      <c r="A811" t="s">
        <v>41</v>
      </c>
      <c r="B811">
        <v>5220.13</v>
      </c>
      <c r="C811">
        <v>5047.5</v>
      </c>
      <c r="D811">
        <v>5047.3999999999996</v>
      </c>
      <c r="E811">
        <v>4757.1499999999996</v>
      </c>
      <c r="F811">
        <v>53.912300000000002</v>
      </c>
      <c r="G811">
        <v>114.57899999999999</v>
      </c>
      <c r="H811">
        <v>17.520700000000001</v>
      </c>
      <c r="I811">
        <v>12.156599999999999</v>
      </c>
      <c r="J811">
        <v>60.580399999999997</v>
      </c>
      <c r="K811">
        <v>4570.22</v>
      </c>
      <c r="L811">
        <v>1.2300499999999999E-3</v>
      </c>
      <c r="M811">
        <v>0.99817400000000001</v>
      </c>
      <c r="N811">
        <v>0</v>
      </c>
      <c r="O811" t="s">
        <v>42</v>
      </c>
    </row>
    <row r="812" spans="1:15" x14ac:dyDescent="0.25">
      <c r="A812" t="s">
        <v>41</v>
      </c>
      <c r="B812">
        <v>5148.28</v>
      </c>
      <c r="C812">
        <v>4975.8999999999996</v>
      </c>
      <c r="D812">
        <v>4975.8100000000004</v>
      </c>
      <c r="E812">
        <v>4685.24</v>
      </c>
      <c r="F812">
        <v>54.5548</v>
      </c>
      <c r="G812">
        <v>114.34399999999999</v>
      </c>
      <c r="H812">
        <v>17.559100000000001</v>
      </c>
      <c r="I812">
        <v>12.0992</v>
      </c>
      <c r="J812">
        <v>60.260899999999999</v>
      </c>
      <c r="K812">
        <v>4497.87</v>
      </c>
      <c r="L812">
        <v>1.2300499999999999E-3</v>
      </c>
      <c r="M812">
        <v>0.99925200000000003</v>
      </c>
      <c r="N812">
        <v>0</v>
      </c>
      <c r="O812" t="s">
        <v>42</v>
      </c>
    </row>
    <row r="813" spans="1:15" x14ac:dyDescent="0.25">
      <c r="A813" t="s">
        <v>41</v>
      </c>
      <c r="B813">
        <v>5069.96</v>
      </c>
      <c r="C813">
        <v>4897.82</v>
      </c>
      <c r="D813">
        <v>4897.72</v>
      </c>
      <c r="E813">
        <v>4608.83</v>
      </c>
      <c r="F813">
        <v>52.103099999999998</v>
      </c>
      <c r="G813">
        <v>114.254</v>
      </c>
      <c r="H813">
        <v>17.614599999999999</v>
      </c>
      <c r="I813">
        <v>12.143700000000001</v>
      </c>
      <c r="J813">
        <v>60.138199999999998</v>
      </c>
      <c r="K813">
        <v>4424.0200000000004</v>
      </c>
      <c r="L813">
        <v>1.2300499999999999E-3</v>
      </c>
      <c r="M813">
        <v>0.99945300000000004</v>
      </c>
      <c r="N813">
        <v>0</v>
      </c>
      <c r="O813" t="s">
        <v>42</v>
      </c>
    </row>
    <row r="814" spans="1:15" x14ac:dyDescent="0.25">
      <c r="A814" t="s">
        <v>41</v>
      </c>
      <c r="B814">
        <v>5236.91</v>
      </c>
      <c r="C814">
        <v>5064.3100000000004</v>
      </c>
      <c r="D814">
        <v>5064.21</v>
      </c>
      <c r="E814">
        <v>4775.28</v>
      </c>
      <c r="F814">
        <v>52.854700000000001</v>
      </c>
      <c r="G814">
        <v>114.378</v>
      </c>
      <c r="H814">
        <v>17.540099999999999</v>
      </c>
      <c r="I814">
        <v>12.225300000000001</v>
      </c>
      <c r="J814">
        <v>60.166800000000002</v>
      </c>
      <c r="K814">
        <v>4589.5600000000004</v>
      </c>
      <c r="L814">
        <v>1.2300499999999999E-3</v>
      </c>
      <c r="M814">
        <v>0.99979399999999996</v>
      </c>
      <c r="N814">
        <v>0</v>
      </c>
      <c r="O814" t="s">
        <v>42</v>
      </c>
    </row>
    <row r="815" spans="1:15" x14ac:dyDescent="0.25">
      <c r="A815" t="s">
        <v>41</v>
      </c>
      <c r="B815">
        <v>5200.3500000000004</v>
      </c>
      <c r="C815">
        <v>5026.5600000000004</v>
      </c>
      <c r="D815">
        <v>5026.46</v>
      </c>
      <c r="E815">
        <v>4737.34</v>
      </c>
      <c r="F815">
        <v>52.536799999999999</v>
      </c>
      <c r="G815">
        <v>114.393</v>
      </c>
      <c r="H815">
        <v>17.591699999999999</v>
      </c>
      <c r="I815">
        <v>12.1686</v>
      </c>
      <c r="J815">
        <v>60.149700000000003</v>
      </c>
      <c r="K815">
        <v>4551.8999999999996</v>
      </c>
      <c r="L815">
        <v>1.2300499999999999E-3</v>
      </c>
      <c r="M815">
        <v>0.99967700000000004</v>
      </c>
      <c r="N815">
        <v>0</v>
      </c>
      <c r="O815" t="s">
        <v>42</v>
      </c>
    </row>
    <row r="816" spans="1:15" x14ac:dyDescent="0.25">
      <c r="A816" t="s">
        <v>41</v>
      </c>
      <c r="B816">
        <v>5373.94</v>
      </c>
      <c r="C816">
        <v>5198.2700000000004</v>
      </c>
      <c r="D816">
        <v>5198.17</v>
      </c>
      <c r="E816">
        <v>4908.3599999999997</v>
      </c>
      <c r="F816">
        <v>53.6877</v>
      </c>
      <c r="G816">
        <v>114.392</v>
      </c>
      <c r="H816">
        <v>17.5609</v>
      </c>
      <c r="I816">
        <v>12.1699</v>
      </c>
      <c r="J816">
        <v>60.135800000000003</v>
      </c>
      <c r="K816">
        <v>4721.76</v>
      </c>
      <c r="L816">
        <v>1.2300600000000001E-3</v>
      </c>
      <c r="M816">
        <v>0.999857</v>
      </c>
      <c r="N816">
        <v>0</v>
      </c>
      <c r="O816" t="s">
        <v>42</v>
      </c>
    </row>
    <row r="817" spans="1:15" x14ac:dyDescent="0.25">
      <c r="A817" t="s">
        <v>41</v>
      </c>
      <c r="B817">
        <v>5292.96</v>
      </c>
      <c r="C817">
        <v>5121.24</v>
      </c>
      <c r="D817">
        <v>5121.13</v>
      </c>
      <c r="E817">
        <v>4829.51</v>
      </c>
      <c r="F817">
        <v>55.063000000000002</v>
      </c>
      <c r="G817">
        <v>115.178</v>
      </c>
      <c r="H817">
        <v>17.5471</v>
      </c>
      <c r="I817">
        <v>12.265599999999999</v>
      </c>
      <c r="J817">
        <v>60.92</v>
      </c>
      <c r="K817">
        <v>4640.7</v>
      </c>
      <c r="L817">
        <v>1.2300499999999999E-3</v>
      </c>
      <c r="M817">
        <v>0.99837600000000004</v>
      </c>
      <c r="N817">
        <v>0</v>
      </c>
      <c r="O817" t="s">
        <v>42</v>
      </c>
    </row>
    <row r="818" spans="1:15" x14ac:dyDescent="0.25">
      <c r="A818" t="s">
        <v>41</v>
      </c>
      <c r="B818">
        <v>5129.74</v>
      </c>
      <c r="C818">
        <v>4955.01</v>
      </c>
      <c r="D818">
        <v>4954.8999999999996</v>
      </c>
      <c r="E818">
        <v>4659.01</v>
      </c>
      <c r="F818">
        <v>56.659799999999997</v>
      </c>
      <c r="G818">
        <v>116.461</v>
      </c>
      <c r="H818">
        <v>17.966200000000001</v>
      </c>
      <c r="I818">
        <v>12.328799999999999</v>
      </c>
      <c r="J818">
        <v>61.539700000000003</v>
      </c>
      <c r="K818">
        <v>4467.12</v>
      </c>
      <c r="L818">
        <v>1.2300600000000001E-3</v>
      </c>
      <c r="M818">
        <v>0.99910699999999997</v>
      </c>
      <c r="N818">
        <v>0</v>
      </c>
      <c r="O818" t="s">
        <v>42</v>
      </c>
    </row>
    <row r="819" spans="1:15" x14ac:dyDescent="0.25">
      <c r="A819" t="s">
        <v>41</v>
      </c>
      <c r="B819">
        <v>5335.79</v>
      </c>
      <c r="C819">
        <v>5161.84</v>
      </c>
      <c r="D819">
        <v>5161.74</v>
      </c>
      <c r="E819">
        <v>4871</v>
      </c>
      <c r="F819">
        <v>53.732700000000001</v>
      </c>
      <c r="G819">
        <v>115.113</v>
      </c>
      <c r="H819">
        <v>17.800899999999999</v>
      </c>
      <c r="I819">
        <v>12.2676</v>
      </c>
      <c r="J819">
        <v>60.542400000000001</v>
      </c>
      <c r="K819">
        <v>4683.4799999999996</v>
      </c>
      <c r="L819">
        <v>1.2300499999999999E-3</v>
      </c>
      <c r="M819">
        <v>0.99736400000000003</v>
      </c>
      <c r="N819">
        <v>0</v>
      </c>
      <c r="O819" t="s">
        <v>42</v>
      </c>
    </row>
    <row r="820" spans="1:15" x14ac:dyDescent="0.25">
      <c r="A820" t="s">
        <v>41</v>
      </c>
      <c r="B820">
        <v>5010.45</v>
      </c>
      <c r="C820">
        <v>4838.1099999999997</v>
      </c>
      <c r="D820">
        <v>4838.01</v>
      </c>
      <c r="E820">
        <v>4547.6899999999996</v>
      </c>
      <c r="F820">
        <v>53.368099999999998</v>
      </c>
      <c r="G820">
        <v>114.634</v>
      </c>
      <c r="H820">
        <v>17.712599999999998</v>
      </c>
      <c r="I820">
        <v>12.1595</v>
      </c>
      <c r="J820">
        <v>60.385599999999997</v>
      </c>
      <c r="K820">
        <v>4360.91</v>
      </c>
      <c r="L820">
        <v>1.2300600000000001E-3</v>
      </c>
      <c r="M820">
        <v>0.99990199999999996</v>
      </c>
      <c r="N820">
        <v>0</v>
      </c>
      <c r="O820" t="s">
        <v>42</v>
      </c>
    </row>
    <row r="821" spans="1:15" x14ac:dyDescent="0.25">
      <c r="A821" t="s">
        <v>41</v>
      </c>
      <c r="B821">
        <v>5007.24</v>
      </c>
      <c r="C821">
        <v>4834.55</v>
      </c>
      <c r="D821">
        <v>4834.4399999999996</v>
      </c>
      <c r="E821">
        <v>4537.24</v>
      </c>
      <c r="F821">
        <v>56.569400000000002</v>
      </c>
      <c r="G821">
        <v>116.509</v>
      </c>
      <c r="H821">
        <v>17.9937</v>
      </c>
      <c r="I821">
        <v>12.3064</v>
      </c>
      <c r="J821">
        <v>61.4801</v>
      </c>
      <c r="K821">
        <v>4345.32</v>
      </c>
      <c r="L821">
        <v>1.2300499999999999E-3</v>
      </c>
      <c r="M821">
        <v>0.99993699999999996</v>
      </c>
      <c r="N821">
        <v>0</v>
      </c>
      <c r="O821" t="s">
        <v>42</v>
      </c>
    </row>
    <row r="822" spans="1:15" x14ac:dyDescent="0.25">
      <c r="A822" t="s">
        <v>41</v>
      </c>
      <c r="B822">
        <v>5409.8</v>
      </c>
      <c r="C822">
        <v>5236.74</v>
      </c>
      <c r="D822">
        <v>5236.63</v>
      </c>
      <c r="E822">
        <v>4940.33</v>
      </c>
      <c r="F822">
        <v>57.669899999999998</v>
      </c>
      <c r="G822">
        <v>117.532</v>
      </c>
      <c r="H822">
        <v>17.842199999999998</v>
      </c>
      <c r="I822">
        <v>12.2356</v>
      </c>
      <c r="J822">
        <v>62.753100000000003</v>
      </c>
      <c r="K822">
        <v>4746.3100000000004</v>
      </c>
      <c r="L822">
        <v>1.2300600000000001E-3</v>
      </c>
      <c r="M822">
        <v>0.99955300000000002</v>
      </c>
      <c r="N822">
        <v>0</v>
      </c>
      <c r="O822" t="s">
        <v>42</v>
      </c>
    </row>
    <row r="823" spans="1:15" x14ac:dyDescent="0.25">
      <c r="A823" t="s">
        <v>41</v>
      </c>
      <c r="B823">
        <v>4826.46</v>
      </c>
      <c r="C823">
        <v>4654.2700000000004</v>
      </c>
      <c r="D823">
        <v>4654.17</v>
      </c>
      <c r="E823">
        <v>4359.03</v>
      </c>
      <c r="F823">
        <v>56.508699999999997</v>
      </c>
      <c r="G823">
        <v>115.471</v>
      </c>
      <c r="H823">
        <v>17.7744</v>
      </c>
      <c r="I823">
        <v>12.3584</v>
      </c>
      <c r="J823">
        <v>60.866399999999999</v>
      </c>
      <c r="K823">
        <v>4168.57</v>
      </c>
      <c r="L823">
        <v>1.2300499999999999E-3</v>
      </c>
      <c r="M823">
        <v>0.99998699999999996</v>
      </c>
      <c r="N823">
        <v>0</v>
      </c>
      <c r="O823" t="s">
        <v>42</v>
      </c>
    </row>
    <row r="824" spans="1:15" x14ac:dyDescent="0.25">
      <c r="A824" t="s">
        <v>41</v>
      </c>
      <c r="B824">
        <v>5114.74</v>
      </c>
      <c r="C824">
        <v>4940.59</v>
      </c>
      <c r="D824">
        <v>4940.4799999999996</v>
      </c>
      <c r="E824">
        <v>4646.3599999999997</v>
      </c>
      <c r="F824">
        <v>56.430999999999997</v>
      </c>
      <c r="G824">
        <v>116.605</v>
      </c>
      <c r="H824">
        <v>17.768899999999999</v>
      </c>
      <c r="I824">
        <v>12.1608</v>
      </c>
      <c r="J824">
        <v>61.996299999999998</v>
      </c>
      <c r="K824">
        <v>4454.58</v>
      </c>
      <c r="L824">
        <v>1.2300499999999999E-3</v>
      </c>
      <c r="M824">
        <v>0.99918300000000004</v>
      </c>
      <c r="N824">
        <v>0</v>
      </c>
      <c r="O824" t="s">
        <v>42</v>
      </c>
    </row>
    <row r="825" spans="1:15" x14ac:dyDescent="0.25">
      <c r="A825" t="s">
        <v>41</v>
      </c>
      <c r="B825">
        <v>5169.8500000000004</v>
      </c>
      <c r="C825">
        <v>4996.8599999999997</v>
      </c>
      <c r="D825">
        <v>4996.76</v>
      </c>
      <c r="E825">
        <v>4701.8599999999997</v>
      </c>
      <c r="F825">
        <v>56.551200000000001</v>
      </c>
      <c r="G825">
        <v>116.694</v>
      </c>
      <c r="H825">
        <v>18.045400000000001</v>
      </c>
      <c r="I825">
        <v>12.289199999999999</v>
      </c>
      <c r="J825">
        <v>61.7806</v>
      </c>
      <c r="K825">
        <v>4509.88</v>
      </c>
      <c r="L825">
        <v>1.2300600000000001E-3</v>
      </c>
      <c r="M825">
        <v>0.99996099999999999</v>
      </c>
      <c r="N825">
        <v>0</v>
      </c>
      <c r="O825" t="s">
        <v>42</v>
      </c>
    </row>
    <row r="826" spans="1:15" x14ac:dyDescent="0.25">
      <c r="A826" t="s">
        <v>41</v>
      </c>
      <c r="B826">
        <v>5287.61</v>
      </c>
      <c r="C826">
        <v>5114.09</v>
      </c>
      <c r="D826">
        <v>5113.99</v>
      </c>
      <c r="E826">
        <v>4820.16</v>
      </c>
      <c r="F826">
        <v>56.520600000000002</v>
      </c>
      <c r="G826">
        <v>117.16500000000001</v>
      </c>
      <c r="H826">
        <v>17.778500000000001</v>
      </c>
      <c r="I826">
        <v>12.6944</v>
      </c>
      <c r="J826">
        <v>62.096400000000003</v>
      </c>
      <c r="K826">
        <v>4627.79</v>
      </c>
      <c r="L826">
        <v>1.2300600000000001E-3</v>
      </c>
      <c r="M826">
        <v>0.99925399999999998</v>
      </c>
      <c r="N826">
        <v>0</v>
      </c>
      <c r="O826" t="s">
        <v>42</v>
      </c>
    </row>
    <row r="827" spans="1:15" x14ac:dyDescent="0.25">
      <c r="A827" t="s">
        <v>41</v>
      </c>
      <c r="B827">
        <v>5040.34</v>
      </c>
      <c r="C827">
        <v>4862.6400000000003</v>
      </c>
      <c r="D827">
        <v>4862.55</v>
      </c>
      <c r="E827">
        <v>4570.38</v>
      </c>
      <c r="F827">
        <v>54.629800000000003</v>
      </c>
      <c r="G827">
        <v>115.22199999999999</v>
      </c>
      <c r="H827">
        <v>17.7165</v>
      </c>
      <c r="I827">
        <v>12.1493</v>
      </c>
      <c r="J827">
        <v>60.798299999999998</v>
      </c>
      <c r="K827">
        <v>4382.01</v>
      </c>
      <c r="L827">
        <v>1.2300499999999999E-3</v>
      </c>
      <c r="M827">
        <v>0.99959699999999996</v>
      </c>
      <c r="N827">
        <v>0</v>
      </c>
      <c r="O827" t="s">
        <v>42</v>
      </c>
    </row>
    <row r="828" spans="1:15" x14ac:dyDescent="0.25">
      <c r="A828" t="s">
        <v>41</v>
      </c>
      <c r="B828">
        <v>5185.4399999999996</v>
      </c>
      <c r="C828">
        <v>5013.28</v>
      </c>
      <c r="D828">
        <v>5013.18</v>
      </c>
      <c r="E828">
        <v>4723.82</v>
      </c>
      <c r="F828">
        <v>53.158099999999997</v>
      </c>
      <c r="G828">
        <v>114.45699999999999</v>
      </c>
      <c r="H828">
        <v>17.5838</v>
      </c>
      <c r="I828">
        <v>12.1922</v>
      </c>
      <c r="J828">
        <v>60.0976</v>
      </c>
      <c r="K828">
        <v>4537.6499999999996</v>
      </c>
      <c r="L828">
        <v>1.2300499999999999E-3</v>
      </c>
      <c r="M828">
        <v>0.99909000000000003</v>
      </c>
      <c r="N828">
        <v>0</v>
      </c>
      <c r="O828" t="s">
        <v>42</v>
      </c>
    </row>
    <row r="829" spans="1:15" x14ac:dyDescent="0.25">
      <c r="A829" t="s">
        <v>41</v>
      </c>
      <c r="B829">
        <v>5100.83</v>
      </c>
      <c r="C829">
        <v>4929.22</v>
      </c>
      <c r="D829">
        <v>4929.12</v>
      </c>
      <c r="E829">
        <v>4638.92</v>
      </c>
      <c r="F829">
        <v>53.581699999999998</v>
      </c>
      <c r="G829">
        <v>114.92400000000001</v>
      </c>
      <c r="H829">
        <v>17.542400000000001</v>
      </c>
      <c r="I829">
        <v>12.1929</v>
      </c>
      <c r="J829">
        <v>60.881300000000003</v>
      </c>
      <c r="K829">
        <v>4451.95</v>
      </c>
      <c r="L829">
        <v>1.2300499999999999E-3</v>
      </c>
      <c r="M829">
        <v>0.99887000000000004</v>
      </c>
      <c r="N829">
        <v>0</v>
      </c>
      <c r="O829" t="s">
        <v>42</v>
      </c>
    </row>
    <row r="830" spans="1:15" x14ac:dyDescent="0.25">
      <c r="A830" t="s">
        <v>41</v>
      </c>
      <c r="B830">
        <v>5201.92</v>
      </c>
      <c r="C830">
        <v>5029.87</v>
      </c>
      <c r="D830">
        <v>5029.75</v>
      </c>
      <c r="E830">
        <v>4737.8100000000004</v>
      </c>
      <c r="F830">
        <v>54.057000000000002</v>
      </c>
      <c r="G830">
        <v>117.19199999999999</v>
      </c>
      <c r="H830">
        <v>17.921299999999999</v>
      </c>
      <c r="I830">
        <v>12.296200000000001</v>
      </c>
      <c r="J830">
        <v>62.3962</v>
      </c>
      <c r="K830">
        <v>4547.74</v>
      </c>
      <c r="L830">
        <v>1.2300799999999999E-3</v>
      </c>
      <c r="M830">
        <v>0.99910299999999996</v>
      </c>
      <c r="N830">
        <v>0</v>
      </c>
      <c r="O830" t="s">
        <v>42</v>
      </c>
    </row>
    <row r="831" spans="1:15" x14ac:dyDescent="0.25">
      <c r="A831" t="s">
        <v>41</v>
      </c>
      <c r="B831">
        <v>5241.37</v>
      </c>
      <c r="C831">
        <v>5067.7700000000004</v>
      </c>
      <c r="D831">
        <v>5067.68</v>
      </c>
      <c r="E831">
        <v>4777.3599999999997</v>
      </c>
      <c r="F831">
        <v>53.249899999999997</v>
      </c>
      <c r="G831">
        <v>115.215</v>
      </c>
      <c r="H831">
        <v>17.838000000000001</v>
      </c>
      <c r="I831">
        <v>12.149900000000001</v>
      </c>
      <c r="J831">
        <v>60.683199999999999</v>
      </c>
      <c r="K831">
        <v>4590.25</v>
      </c>
      <c r="L831">
        <v>1.23007E-3</v>
      </c>
      <c r="M831">
        <v>0.99993600000000005</v>
      </c>
      <c r="N831">
        <v>0</v>
      </c>
      <c r="O831" t="s">
        <v>42</v>
      </c>
    </row>
    <row r="832" spans="1:15" x14ac:dyDescent="0.25">
      <c r="A832" t="s">
        <v>41</v>
      </c>
      <c r="B832">
        <v>5342.4</v>
      </c>
      <c r="C832">
        <v>5164.18</v>
      </c>
      <c r="D832">
        <v>5164.09</v>
      </c>
      <c r="E832">
        <v>4870.99</v>
      </c>
      <c r="F832">
        <v>55.267899999999997</v>
      </c>
      <c r="G832">
        <v>113.926</v>
      </c>
      <c r="H832">
        <v>17.757200000000001</v>
      </c>
      <c r="I832">
        <v>12.1999</v>
      </c>
      <c r="J832">
        <v>59.484099999999998</v>
      </c>
      <c r="K832">
        <v>4683.1099999999997</v>
      </c>
      <c r="L832">
        <v>1.2300499999999999E-3</v>
      </c>
      <c r="M832">
        <v>0.99999499999999997</v>
      </c>
      <c r="N832">
        <v>0</v>
      </c>
      <c r="O832" t="s">
        <v>42</v>
      </c>
    </row>
    <row r="833" spans="1:25" x14ac:dyDescent="0.25">
      <c r="A833" t="s">
        <v>41</v>
      </c>
      <c r="B833">
        <v>5211.9799999999996</v>
      </c>
      <c r="C833">
        <v>5041.3</v>
      </c>
      <c r="D833">
        <v>5041.21</v>
      </c>
      <c r="E833">
        <v>4750.4799999999996</v>
      </c>
      <c r="F833">
        <v>53.360100000000003</v>
      </c>
      <c r="G833">
        <v>112.584</v>
      </c>
      <c r="H833">
        <v>17.586300000000001</v>
      </c>
      <c r="I833">
        <v>12.2965</v>
      </c>
      <c r="J833">
        <v>58.378399999999999</v>
      </c>
      <c r="K833">
        <v>4566.05</v>
      </c>
      <c r="L833">
        <v>1.2300499999999999E-3</v>
      </c>
      <c r="M833">
        <v>0.99967600000000001</v>
      </c>
      <c r="N833">
        <v>0</v>
      </c>
      <c r="O833" t="s">
        <v>42</v>
      </c>
    </row>
    <row r="834" spans="1:25" x14ac:dyDescent="0.25">
      <c r="A834" t="s">
        <v>41</v>
      </c>
      <c r="B834">
        <v>5235.1099999999997</v>
      </c>
      <c r="C834">
        <v>5060.8100000000004</v>
      </c>
      <c r="D834">
        <v>5060.71</v>
      </c>
      <c r="E834">
        <v>4768.5</v>
      </c>
      <c r="F834">
        <v>53.960299999999997</v>
      </c>
      <c r="G834">
        <v>114.604</v>
      </c>
      <c r="H834">
        <v>17.738700000000001</v>
      </c>
      <c r="I834">
        <v>12.2121</v>
      </c>
      <c r="J834">
        <v>60.118600000000001</v>
      </c>
      <c r="K834">
        <v>4581.22</v>
      </c>
      <c r="L834">
        <v>1.23007E-3</v>
      </c>
      <c r="M834">
        <v>0.99921499999999996</v>
      </c>
      <c r="N834">
        <v>0</v>
      </c>
      <c r="O834" t="s">
        <v>42</v>
      </c>
    </row>
    <row r="835" spans="1:25" x14ac:dyDescent="0.25">
      <c r="A835" t="s">
        <v>41</v>
      </c>
      <c r="B835">
        <v>5461.23</v>
      </c>
      <c r="C835">
        <v>5287.67</v>
      </c>
      <c r="D835">
        <v>5287.58</v>
      </c>
      <c r="E835">
        <v>4993.9399999999996</v>
      </c>
      <c r="F835">
        <v>54.539200000000001</v>
      </c>
      <c r="G835">
        <v>114.83</v>
      </c>
      <c r="H835">
        <v>18.0473</v>
      </c>
      <c r="I835">
        <v>12.2925</v>
      </c>
      <c r="J835">
        <v>59.9313</v>
      </c>
      <c r="K835">
        <v>4805.87</v>
      </c>
      <c r="L835">
        <v>1.2300600000000001E-3</v>
      </c>
      <c r="M835">
        <v>0.99886600000000003</v>
      </c>
      <c r="N835">
        <v>0</v>
      </c>
      <c r="O835" t="s">
        <v>42</v>
      </c>
    </row>
    <row r="836" spans="1:25" x14ac:dyDescent="0.25">
      <c r="A836" t="s">
        <v>41</v>
      </c>
      <c r="B836">
        <v>5440.02</v>
      </c>
      <c r="C836">
        <v>5267.59</v>
      </c>
      <c r="D836">
        <v>5267.49</v>
      </c>
      <c r="E836">
        <v>4971.46</v>
      </c>
      <c r="F836">
        <v>55.646700000000003</v>
      </c>
      <c r="G836">
        <v>115.648</v>
      </c>
      <c r="H836">
        <v>17.961200000000002</v>
      </c>
      <c r="I836">
        <v>12.246700000000001</v>
      </c>
      <c r="J836">
        <v>60.822200000000002</v>
      </c>
      <c r="K836">
        <v>4781.28</v>
      </c>
      <c r="L836">
        <v>1.23007E-3</v>
      </c>
      <c r="M836">
        <v>0.99876200000000004</v>
      </c>
      <c r="N836">
        <v>0</v>
      </c>
      <c r="O836" t="s">
        <v>42</v>
      </c>
    </row>
    <row r="837" spans="1:25" x14ac:dyDescent="0.25">
      <c r="A837" t="s">
        <v>41</v>
      </c>
      <c r="B837">
        <v>5237.74</v>
      </c>
      <c r="C837">
        <v>5058.8100000000004</v>
      </c>
      <c r="D837">
        <v>5058.68</v>
      </c>
      <c r="E837">
        <v>4752.18</v>
      </c>
      <c r="F837">
        <v>60.891100000000002</v>
      </c>
      <c r="G837">
        <v>121.063</v>
      </c>
      <c r="H837">
        <v>18.702000000000002</v>
      </c>
      <c r="I837">
        <v>12.610200000000001</v>
      </c>
      <c r="J837">
        <v>64.740099999999998</v>
      </c>
      <c r="K837">
        <v>4550.5</v>
      </c>
      <c r="L837">
        <v>1.2300499999999999E-3</v>
      </c>
      <c r="M837">
        <v>0.99932699999999997</v>
      </c>
      <c r="N837">
        <v>0</v>
      </c>
      <c r="O837" t="s">
        <v>42</v>
      </c>
    </row>
    <row r="838" spans="1:25" x14ac:dyDescent="0.25">
      <c r="A838" t="s">
        <v>41</v>
      </c>
      <c r="B838">
        <v>5298.65</v>
      </c>
      <c r="C838">
        <v>5119.79</v>
      </c>
      <c r="D838">
        <v>5119.6499999999996</v>
      </c>
      <c r="E838">
        <v>4821.49</v>
      </c>
      <c r="F838">
        <v>57.504199999999997</v>
      </c>
      <c r="G838">
        <v>117.36199999999999</v>
      </c>
      <c r="H838">
        <v>18.232299999999999</v>
      </c>
      <c r="I838">
        <v>12.3307</v>
      </c>
      <c r="J838">
        <v>61.925400000000003</v>
      </c>
      <c r="K838">
        <v>4627.75</v>
      </c>
      <c r="L838">
        <v>1.2300600000000001E-3</v>
      </c>
      <c r="M838">
        <v>0.99926599999999999</v>
      </c>
      <c r="N838">
        <v>0</v>
      </c>
      <c r="O838" t="s">
        <v>42</v>
      </c>
    </row>
    <row r="839" spans="1:25" x14ac:dyDescent="0.25">
      <c r="A839" t="s">
        <v>41</v>
      </c>
      <c r="B839">
        <v>5327.53</v>
      </c>
      <c r="C839">
        <v>5151.72</v>
      </c>
      <c r="D839">
        <v>5151.6000000000004</v>
      </c>
      <c r="E839">
        <v>4849.45</v>
      </c>
      <c r="F839">
        <v>60.288699999999999</v>
      </c>
      <c r="G839">
        <v>119.55200000000001</v>
      </c>
      <c r="H839">
        <v>18.4709</v>
      </c>
      <c r="I839">
        <v>12.500299999999999</v>
      </c>
      <c r="J839">
        <v>63.158499999999997</v>
      </c>
      <c r="K839">
        <v>4650.1499999999996</v>
      </c>
      <c r="L839">
        <v>1.2301E-3</v>
      </c>
      <c r="M839">
        <v>0.99918600000000002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5235.46</v>
      </c>
      <c r="C840">
        <v>5063.3599999999997</v>
      </c>
      <c r="D840">
        <v>5063.26</v>
      </c>
      <c r="E840">
        <v>4765.32</v>
      </c>
      <c r="F840">
        <v>57.943800000000003</v>
      </c>
      <c r="G840">
        <v>117.405</v>
      </c>
      <c r="H840">
        <v>18.054099999999998</v>
      </c>
      <c r="I840">
        <v>12.3888</v>
      </c>
      <c r="J840">
        <v>62.264200000000002</v>
      </c>
      <c r="K840">
        <v>4571.24</v>
      </c>
      <c r="L840">
        <v>1.2300499999999999E-3</v>
      </c>
      <c r="M840">
        <v>0.99884499999999998</v>
      </c>
      <c r="N840">
        <v>0</v>
      </c>
      <c r="O840" t="s">
        <v>42</v>
      </c>
      <c r="R840">
        <f>AVERAGE(B791:B840)</f>
        <v>5240.9033999999983</v>
      </c>
      <c r="S840">
        <f>AVERAGE(C791:C840)</f>
        <v>5066.7535999999982</v>
      </c>
      <c r="U840">
        <f>_xlfn.VAR.P(B791:B840)</f>
        <v>16791.628662439987</v>
      </c>
      <c r="V840">
        <f>_xlfn.VAR.P(C791:C840)</f>
        <v>16698.256763039997</v>
      </c>
      <c r="X840">
        <f>1.96*SQRT(U840)/50</f>
        <v>5.0796346588954382</v>
      </c>
      <c r="Y840">
        <f>1.96*SQRT(V840)/50</f>
        <v>5.065492006938495</v>
      </c>
    </row>
    <row r="841" spans="1:25" x14ac:dyDescent="0.25">
      <c r="A841" t="s">
        <v>43</v>
      </c>
      <c r="B841">
        <v>262216.36550000001</v>
      </c>
      <c r="C841" t="s">
        <v>36</v>
      </c>
    </row>
    <row r="842" spans="1:25" x14ac:dyDescent="0.25">
      <c r="A842" t="s">
        <v>44</v>
      </c>
      <c r="B842">
        <v>3829.94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1.2300499999999999E-3</v>
      </c>
      <c r="L842">
        <v>0.99868599999999996</v>
      </c>
      <c r="M842">
        <v>0</v>
      </c>
      <c r="N842" t="s">
        <v>42</v>
      </c>
    </row>
    <row r="843" spans="1:25" x14ac:dyDescent="0.25">
      <c r="A843" t="s">
        <v>44</v>
      </c>
      <c r="B843">
        <v>3698.04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1.2300499999999999E-3</v>
      </c>
      <c r="L843">
        <v>0.99990199999999996</v>
      </c>
      <c r="M843">
        <v>0</v>
      </c>
      <c r="N843" t="s">
        <v>42</v>
      </c>
    </row>
    <row r="844" spans="1:25" x14ac:dyDescent="0.25">
      <c r="A844" t="s">
        <v>44</v>
      </c>
      <c r="B844">
        <v>3765.58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1.2300499999999999E-3</v>
      </c>
      <c r="L844">
        <v>0.99977199999999999</v>
      </c>
      <c r="M844">
        <v>0</v>
      </c>
      <c r="N844" t="s">
        <v>42</v>
      </c>
    </row>
    <row r="845" spans="1:25" x14ac:dyDescent="0.25">
      <c r="A845" t="s">
        <v>44</v>
      </c>
      <c r="B845">
        <v>3694.04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1.2300499999999999E-3</v>
      </c>
      <c r="L845">
        <v>0.99936100000000005</v>
      </c>
      <c r="M845">
        <v>0</v>
      </c>
      <c r="N845" t="s">
        <v>42</v>
      </c>
    </row>
    <row r="846" spans="1:25" x14ac:dyDescent="0.25">
      <c r="A846" t="s">
        <v>44</v>
      </c>
      <c r="B846">
        <v>3755.69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1.2300499999999999E-3</v>
      </c>
      <c r="L846">
        <v>0.999969</v>
      </c>
      <c r="M846">
        <v>0</v>
      </c>
      <c r="N846" t="s">
        <v>42</v>
      </c>
    </row>
    <row r="847" spans="1:25" x14ac:dyDescent="0.25">
      <c r="A847" t="s">
        <v>44</v>
      </c>
      <c r="B847">
        <v>3763.28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1.23007E-3</v>
      </c>
      <c r="L847">
        <v>0.99950000000000006</v>
      </c>
      <c r="M847">
        <v>0</v>
      </c>
      <c r="N847" t="s">
        <v>42</v>
      </c>
    </row>
    <row r="848" spans="1:25" x14ac:dyDescent="0.25">
      <c r="A848" t="s">
        <v>44</v>
      </c>
      <c r="B848">
        <v>3718.73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1.2300600000000001E-3</v>
      </c>
      <c r="L848">
        <v>0.999533</v>
      </c>
      <c r="M848">
        <v>0</v>
      </c>
      <c r="N848" t="s">
        <v>42</v>
      </c>
    </row>
    <row r="849" spans="1:14" x14ac:dyDescent="0.25">
      <c r="A849" t="s">
        <v>44</v>
      </c>
      <c r="B849">
        <v>3738.41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1.2300499999999999E-3</v>
      </c>
      <c r="L849">
        <v>0.99990500000000004</v>
      </c>
      <c r="M849">
        <v>0</v>
      </c>
      <c r="N849" t="s">
        <v>42</v>
      </c>
    </row>
    <row r="850" spans="1:14" x14ac:dyDescent="0.25">
      <c r="A850" t="s">
        <v>44</v>
      </c>
      <c r="B850">
        <v>3697.16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1.2300600000000001E-3</v>
      </c>
      <c r="L850">
        <v>0.99846699999999999</v>
      </c>
      <c r="M850">
        <v>0</v>
      </c>
      <c r="N850" t="s">
        <v>42</v>
      </c>
    </row>
    <row r="851" spans="1:14" x14ac:dyDescent="0.25">
      <c r="A851" t="s">
        <v>44</v>
      </c>
      <c r="B851">
        <v>3607.48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1.2300600000000001E-3</v>
      </c>
      <c r="L851">
        <v>0.99947399999999997</v>
      </c>
      <c r="M851">
        <v>0</v>
      </c>
      <c r="N851" t="s">
        <v>42</v>
      </c>
    </row>
    <row r="852" spans="1:14" x14ac:dyDescent="0.25">
      <c r="A852" t="s">
        <v>44</v>
      </c>
      <c r="B852">
        <v>3706.85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1.23007E-3</v>
      </c>
      <c r="L852">
        <v>0.99943800000000005</v>
      </c>
      <c r="M852">
        <v>0</v>
      </c>
      <c r="N852" t="s">
        <v>42</v>
      </c>
    </row>
    <row r="853" spans="1:14" x14ac:dyDescent="0.25">
      <c r="A853" t="s">
        <v>44</v>
      </c>
      <c r="B853">
        <v>3628.59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1.2300499999999999E-3</v>
      </c>
      <c r="L853">
        <v>0.99970700000000001</v>
      </c>
      <c r="M853">
        <v>0</v>
      </c>
      <c r="N853" t="s">
        <v>42</v>
      </c>
    </row>
    <row r="854" spans="1:14" x14ac:dyDescent="0.25">
      <c r="A854" t="s">
        <v>44</v>
      </c>
      <c r="B854">
        <v>3663.09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1.2300499999999999E-3</v>
      </c>
      <c r="L854">
        <v>0.99979499999999999</v>
      </c>
      <c r="M854">
        <v>0</v>
      </c>
      <c r="N854" t="s">
        <v>42</v>
      </c>
    </row>
    <row r="855" spans="1:14" x14ac:dyDescent="0.25">
      <c r="A855" t="s">
        <v>44</v>
      </c>
      <c r="B855">
        <v>3662.41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1.2300600000000001E-3</v>
      </c>
      <c r="L855">
        <v>0.999807</v>
      </c>
      <c r="M855">
        <v>0</v>
      </c>
      <c r="N855" t="s">
        <v>42</v>
      </c>
    </row>
    <row r="856" spans="1:14" x14ac:dyDescent="0.25">
      <c r="A856" t="s">
        <v>44</v>
      </c>
      <c r="B856">
        <v>3617.81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1.2300499999999999E-3</v>
      </c>
      <c r="L856">
        <v>0.99896399999999996</v>
      </c>
      <c r="M856">
        <v>0</v>
      </c>
      <c r="N856" t="s">
        <v>42</v>
      </c>
    </row>
    <row r="857" spans="1:14" x14ac:dyDescent="0.25">
      <c r="A857" t="s">
        <v>44</v>
      </c>
      <c r="B857">
        <v>3616.73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1.23007E-3</v>
      </c>
      <c r="L857">
        <v>0.99866699999999997</v>
      </c>
      <c r="M857">
        <v>0</v>
      </c>
      <c r="N857" t="s">
        <v>42</v>
      </c>
    </row>
    <row r="858" spans="1:14" x14ac:dyDescent="0.25">
      <c r="A858" t="s">
        <v>44</v>
      </c>
      <c r="B858">
        <v>3691.9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1.2300499999999999E-3</v>
      </c>
      <c r="L858">
        <v>0.99991200000000002</v>
      </c>
      <c r="M858">
        <v>0</v>
      </c>
      <c r="N858" t="s">
        <v>42</v>
      </c>
    </row>
    <row r="859" spans="1:14" x14ac:dyDescent="0.25">
      <c r="A859" t="s">
        <v>44</v>
      </c>
      <c r="B859">
        <v>3714.46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1.2300499999999999E-3</v>
      </c>
      <c r="L859">
        <v>0.99905699999999997</v>
      </c>
      <c r="M859">
        <v>0</v>
      </c>
      <c r="N859" t="s">
        <v>42</v>
      </c>
    </row>
    <row r="860" spans="1:14" x14ac:dyDescent="0.25">
      <c r="A860" t="s">
        <v>44</v>
      </c>
      <c r="B860">
        <v>3636.29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1.2300499999999999E-3</v>
      </c>
      <c r="L860">
        <v>0.99973599999999996</v>
      </c>
      <c r="M860">
        <v>0</v>
      </c>
      <c r="N860" t="s">
        <v>42</v>
      </c>
    </row>
    <row r="861" spans="1:14" x14ac:dyDescent="0.25">
      <c r="A861" t="s">
        <v>44</v>
      </c>
      <c r="B861">
        <v>3622.51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1.2300499999999999E-3</v>
      </c>
      <c r="L861">
        <v>0.99931300000000001</v>
      </c>
      <c r="M861">
        <v>0</v>
      </c>
      <c r="N861" t="s">
        <v>42</v>
      </c>
    </row>
    <row r="862" spans="1:14" x14ac:dyDescent="0.25">
      <c r="A862" t="s">
        <v>44</v>
      </c>
      <c r="B862">
        <v>3592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1.2300499999999999E-3</v>
      </c>
      <c r="L862">
        <v>0.99998200000000004</v>
      </c>
      <c r="M862">
        <v>0</v>
      </c>
      <c r="N862" t="s">
        <v>42</v>
      </c>
    </row>
    <row r="863" spans="1:14" x14ac:dyDescent="0.25">
      <c r="A863" t="s">
        <v>44</v>
      </c>
      <c r="B863">
        <v>3602.8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1.2300600000000001E-3</v>
      </c>
      <c r="L863">
        <v>0.99958999999999998</v>
      </c>
      <c r="M863">
        <v>0</v>
      </c>
      <c r="N863" t="s">
        <v>42</v>
      </c>
    </row>
    <row r="864" spans="1:14" x14ac:dyDescent="0.25">
      <c r="A864" t="s">
        <v>44</v>
      </c>
      <c r="B864">
        <v>3580.28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1.2300499999999999E-3</v>
      </c>
      <c r="L864">
        <v>0.99978800000000001</v>
      </c>
      <c r="M864">
        <v>0</v>
      </c>
      <c r="N864" t="s">
        <v>42</v>
      </c>
    </row>
    <row r="865" spans="1:14" x14ac:dyDescent="0.25">
      <c r="A865" t="s">
        <v>44</v>
      </c>
      <c r="B865">
        <v>3621.23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1.23007E-3</v>
      </c>
      <c r="L865">
        <v>0.99961800000000001</v>
      </c>
      <c r="M865">
        <v>0</v>
      </c>
      <c r="N865" t="s">
        <v>42</v>
      </c>
    </row>
    <row r="866" spans="1:14" x14ac:dyDescent="0.25">
      <c r="A866" t="s">
        <v>44</v>
      </c>
      <c r="B866">
        <v>3607.67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1.2300600000000001E-3</v>
      </c>
      <c r="L866">
        <v>0.99958199999999997</v>
      </c>
      <c r="M866">
        <v>0</v>
      </c>
      <c r="N866" t="s">
        <v>42</v>
      </c>
    </row>
    <row r="867" spans="1:14" x14ac:dyDescent="0.25">
      <c r="A867" t="s">
        <v>44</v>
      </c>
      <c r="B867">
        <v>3593.74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1.2300499999999999E-3</v>
      </c>
      <c r="L867">
        <v>0.99983100000000003</v>
      </c>
      <c r="M867">
        <v>0</v>
      </c>
      <c r="N867" t="s">
        <v>42</v>
      </c>
    </row>
    <row r="868" spans="1:14" x14ac:dyDescent="0.25">
      <c r="A868" t="s">
        <v>44</v>
      </c>
      <c r="B868">
        <v>3592.17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1.2300499999999999E-3</v>
      </c>
      <c r="L868">
        <v>0.99978800000000001</v>
      </c>
      <c r="M868">
        <v>0</v>
      </c>
      <c r="N868" t="s">
        <v>42</v>
      </c>
    </row>
    <row r="869" spans="1:14" x14ac:dyDescent="0.25">
      <c r="A869" t="s">
        <v>44</v>
      </c>
      <c r="B869">
        <v>3659.2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1.2300499999999999E-3</v>
      </c>
      <c r="L869">
        <v>0.99990100000000004</v>
      </c>
      <c r="M869">
        <v>0</v>
      </c>
      <c r="N869" t="s">
        <v>42</v>
      </c>
    </row>
    <row r="870" spans="1:14" x14ac:dyDescent="0.25">
      <c r="A870" t="s">
        <v>44</v>
      </c>
      <c r="B870">
        <v>3772.86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1.2300499999999999E-3</v>
      </c>
      <c r="L870">
        <v>0.99974499999999999</v>
      </c>
      <c r="M870">
        <v>0</v>
      </c>
      <c r="N870" t="s">
        <v>42</v>
      </c>
    </row>
    <row r="871" spans="1:14" x14ac:dyDescent="0.25">
      <c r="A871" t="s">
        <v>44</v>
      </c>
      <c r="B871">
        <v>3701.71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1.2300600000000001E-3</v>
      </c>
      <c r="L871">
        <v>0.99997800000000003</v>
      </c>
      <c r="M871">
        <v>0</v>
      </c>
      <c r="N871" t="s">
        <v>42</v>
      </c>
    </row>
    <row r="872" spans="1:14" x14ac:dyDescent="0.25">
      <c r="A872" t="s">
        <v>44</v>
      </c>
      <c r="B872">
        <v>3651.38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1.2300499999999999E-3</v>
      </c>
      <c r="L872">
        <v>0.99849200000000005</v>
      </c>
      <c r="M872">
        <v>0</v>
      </c>
      <c r="N872" t="s">
        <v>42</v>
      </c>
    </row>
    <row r="873" spans="1:14" x14ac:dyDescent="0.25">
      <c r="A873" t="s">
        <v>44</v>
      </c>
      <c r="B873">
        <v>3758.89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1.2300499999999999E-3</v>
      </c>
      <c r="L873">
        <v>0.99945399999999995</v>
      </c>
      <c r="M873">
        <v>0</v>
      </c>
      <c r="N873" t="s">
        <v>42</v>
      </c>
    </row>
    <row r="874" spans="1:14" x14ac:dyDescent="0.25">
      <c r="A874" t="s">
        <v>44</v>
      </c>
      <c r="B874">
        <v>3794.91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1.23007E-3</v>
      </c>
      <c r="L874">
        <v>0.99956500000000004</v>
      </c>
      <c r="M874">
        <v>0</v>
      </c>
      <c r="N874" t="s">
        <v>42</v>
      </c>
    </row>
    <row r="875" spans="1:14" x14ac:dyDescent="0.25">
      <c r="A875" t="s">
        <v>44</v>
      </c>
      <c r="B875">
        <v>3786.97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1.2300600000000001E-3</v>
      </c>
      <c r="L875">
        <v>0.99885800000000002</v>
      </c>
      <c r="M875">
        <v>0</v>
      </c>
      <c r="N875" t="s">
        <v>42</v>
      </c>
    </row>
    <row r="876" spans="1:14" x14ac:dyDescent="0.25">
      <c r="A876" t="s">
        <v>44</v>
      </c>
      <c r="B876">
        <v>3776.91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1.2301199999999999E-3</v>
      </c>
      <c r="L876">
        <v>0.99980500000000005</v>
      </c>
      <c r="M876">
        <v>0</v>
      </c>
      <c r="N876" t="s">
        <v>42</v>
      </c>
    </row>
    <row r="877" spans="1:14" x14ac:dyDescent="0.25">
      <c r="A877" t="s">
        <v>44</v>
      </c>
      <c r="B877">
        <v>3767.87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1.2300499999999999E-3</v>
      </c>
      <c r="L877">
        <v>0.999977</v>
      </c>
      <c r="M877">
        <v>0</v>
      </c>
      <c r="N877" t="s">
        <v>42</v>
      </c>
    </row>
    <row r="878" spans="1:14" x14ac:dyDescent="0.25">
      <c r="A878" t="s">
        <v>44</v>
      </c>
      <c r="B878">
        <v>3828.02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1.23007E-3</v>
      </c>
      <c r="L878">
        <v>0.99917299999999998</v>
      </c>
      <c r="M878">
        <v>0</v>
      </c>
      <c r="N878" t="s">
        <v>42</v>
      </c>
    </row>
    <row r="879" spans="1:14" x14ac:dyDescent="0.25">
      <c r="A879" t="s">
        <v>44</v>
      </c>
      <c r="B879">
        <v>3839.47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1.2300799999999999E-3</v>
      </c>
      <c r="L879">
        <v>0.99978900000000004</v>
      </c>
      <c r="M879">
        <v>0</v>
      </c>
      <c r="N879" t="s">
        <v>42</v>
      </c>
    </row>
    <row r="880" spans="1:14" x14ac:dyDescent="0.25">
      <c r="A880" t="s">
        <v>44</v>
      </c>
      <c r="B880">
        <v>3784.45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1.2300499999999999E-3</v>
      </c>
      <c r="L880">
        <v>0.99966900000000003</v>
      </c>
      <c r="M880">
        <v>0</v>
      </c>
      <c r="N880" t="s">
        <v>42</v>
      </c>
    </row>
    <row r="881" spans="1:25" x14ac:dyDescent="0.25">
      <c r="A881" t="s">
        <v>44</v>
      </c>
      <c r="B881">
        <v>3783.59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1.2300499999999999E-3</v>
      </c>
      <c r="L881">
        <v>0.99988299999999997</v>
      </c>
      <c r="M881">
        <v>0</v>
      </c>
      <c r="N881" t="s">
        <v>42</v>
      </c>
    </row>
    <row r="882" spans="1:25" x14ac:dyDescent="0.25">
      <c r="A882" t="s">
        <v>44</v>
      </c>
      <c r="B882">
        <v>3829.15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1.2300600000000001E-3</v>
      </c>
      <c r="L882">
        <v>0.999749</v>
      </c>
      <c r="M882">
        <v>0</v>
      </c>
      <c r="N882" t="s">
        <v>42</v>
      </c>
    </row>
    <row r="883" spans="1:25" x14ac:dyDescent="0.25">
      <c r="A883" t="s">
        <v>44</v>
      </c>
      <c r="B883">
        <v>3802.57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1.2300499999999999E-3</v>
      </c>
      <c r="L883">
        <v>0.99940600000000002</v>
      </c>
      <c r="M883">
        <v>0</v>
      </c>
      <c r="N883" t="s">
        <v>42</v>
      </c>
    </row>
    <row r="884" spans="1:25" x14ac:dyDescent="0.25">
      <c r="A884" t="s">
        <v>44</v>
      </c>
      <c r="B884">
        <v>3781.32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1.2300900000000001E-3</v>
      </c>
      <c r="L884">
        <v>0.99950600000000001</v>
      </c>
      <c r="M884">
        <v>0</v>
      </c>
      <c r="N884" t="s">
        <v>42</v>
      </c>
    </row>
    <row r="885" spans="1:25" x14ac:dyDescent="0.25">
      <c r="A885" t="s">
        <v>44</v>
      </c>
      <c r="B885">
        <v>3830.98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1.23007E-3</v>
      </c>
      <c r="L885">
        <v>0.99985900000000005</v>
      </c>
      <c r="M885">
        <v>0</v>
      </c>
      <c r="N885" t="s">
        <v>42</v>
      </c>
    </row>
    <row r="886" spans="1:25" x14ac:dyDescent="0.25">
      <c r="A886" t="s">
        <v>44</v>
      </c>
      <c r="B886">
        <v>3780.65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1.2300799999999999E-3</v>
      </c>
      <c r="L886">
        <v>0.99999899999999997</v>
      </c>
      <c r="M886">
        <v>0</v>
      </c>
      <c r="N886" t="s">
        <v>42</v>
      </c>
    </row>
    <row r="887" spans="1:25" x14ac:dyDescent="0.25">
      <c r="A887" t="s">
        <v>44</v>
      </c>
      <c r="B887">
        <v>3739.84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1.2300600000000001E-3</v>
      </c>
      <c r="L887">
        <v>0.99963000000000002</v>
      </c>
      <c r="M887">
        <v>0</v>
      </c>
      <c r="N887" t="s">
        <v>42</v>
      </c>
    </row>
    <row r="888" spans="1:25" x14ac:dyDescent="0.25">
      <c r="A888" t="s">
        <v>44</v>
      </c>
      <c r="B888">
        <v>3756.23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1.23014E-3</v>
      </c>
      <c r="L888">
        <v>0.99912400000000001</v>
      </c>
      <c r="M888">
        <v>0</v>
      </c>
      <c r="N888" t="s">
        <v>42</v>
      </c>
    </row>
    <row r="889" spans="1:25" x14ac:dyDescent="0.25">
      <c r="A889" t="s">
        <v>44</v>
      </c>
      <c r="B889">
        <v>3787.17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1.2300600000000001E-3</v>
      </c>
      <c r="L889">
        <v>0.99950300000000003</v>
      </c>
      <c r="M889">
        <v>0</v>
      </c>
      <c r="N889" t="s">
        <v>42</v>
      </c>
    </row>
    <row r="890" spans="1:25" x14ac:dyDescent="0.25">
      <c r="A890" t="s">
        <v>44</v>
      </c>
      <c r="B890">
        <v>3793.1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1.2300600000000001E-3</v>
      </c>
      <c r="L890">
        <v>0.999838</v>
      </c>
      <c r="M890">
        <v>0</v>
      </c>
      <c r="N890" t="s">
        <v>42</v>
      </c>
    </row>
    <row r="891" spans="1:25" x14ac:dyDescent="0.25">
      <c r="A891" t="s">
        <v>44</v>
      </c>
      <c r="B891">
        <v>3842.81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1.2301E-3</v>
      </c>
      <c r="L891">
        <v>0.99952700000000005</v>
      </c>
      <c r="M891">
        <v>0</v>
      </c>
      <c r="N891" t="s">
        <v>42</v>
      </c>
    </row>
    <row r="892" spans="1:25" x14ac:dyDescent="0.25">
      <c r="A892" t="s">
        <v>44</v>
      </c>
      <c r="B892">
        <v>3805.61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1.2300600000000001E-3</v>
      </c>
      <c r="L892">
        <v>0.99992300000000001</v>
      </c>
      <c r="M892">
        <v>0</v>
      </c>
      <c r="N892" t="s">
        <v>42</v>
      </c>
    </row>
    <row r="893" spans="1:25" x14ac:dyDescent="0.25">
      <c r="A893" t="s">
        <v>44</v>
      </c>
      <c r="B893">
        <v>3804.69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1.2300900000000001E-3</v>
      </c>
      <c r="L893">
        <v>0.99995299999999998</v>
      </c>
      <c r="M893">
        <v>0</v>
      </c>
      <c r="N893" t="s">
        <v>42</v>
      </c>
    </row>
    <row r="894" spans="1:25" x14ac:dyDescent="0.25">
      <c r="A894" t="s">
        <v>44</v>
      </c>
      <c r="B894">
        <v>3816.09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1.2300499999999999E-3</v>
      </c>
      <c r="L894">
        <v>0.99937900000000002</v>
      </c>
      <c r="M894">
        <v>0</v>
      </c>
      <c r="N894" t="s">
        <v>42</v>
      </c>
    </row>
    <row r="895" spans="1:25" x14ac:dyDescent="0.25">
      <c r="A895" t="s">
        <v>44</v>
      </c>
      <c r="B895">
        <v>3820.5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1.2300499999999999E-3</v>
      </c>
      <c r="L895">
        <v>0.99995900000000004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3774.97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1.2300499999999999E-3</v>
      </c>
      <c r="L896">
        <v>0.99863999999999997</v>
      </c>
      <c r="M896">
        <v>0</v>
      </c>
      <c r="N896" t="s">
        <v>42</v>
      </c>
      <c r="R896">
        <f>AVERAGE(B847:B896)</f>
        <v>3722.9500000000012</v>
      </c>
      <c r="S896">
        <f>AVERAGE(C847:C896)</f>
        <v>0</v>
      </c>
      <c r="U896">
        <f>_xlfn.VAR.P(B847:B896)</f>
        <v>6751.6225639999948</v>
      </c>
      <c r="V896">
        <f>_xlfn.VAR.P(C847:C896)</f>
        <v>0</v>
      </c>
      <c r="X896">
        <f>1.96*SQRT(U896)/50</f>
        <v>3.2209956995849827</v>
      </c>
      <c r="Y896">
        <f>1.96*SQRT(V896)/50</f>
        <v>0</v>
      </c>
    </row>
    <row r="897" spans="1:13" x14ac:dyDescent="0.25">
      <c r="A897" t="s">
        <v>45</v>
      </c>
      <c r="B897">
        <v>186255.14019999999</v>
      </c>
      <c r="C897" t="s">
        <v>36</v>
      </c>
    </row>
    <row r="898" spans="1:13" x14ac:dyDescent="0.25">
      <c r="A898" t="s">
        <v>46</v>
      </c>
      <c r="B898">
        <v>3725.05</v>
      </c>
      <c r="C898">
        <v>3609.92</v>
      </c>
      <c r="D898">
        <v>3609.81</v>
      </c>
      <c r="E898">
        <v>3308.85</v>
      </c>
      <c r="F898">
        <v>57.0002</v>
      </c>
      <c r="G898">
        <v>0</v>
      </c>
      <c r="H898">
        <v>18.2668</v>
      </c>
      <c r="I898">
        <v>0</v>
      </c>
      <c r="J898">
        <v>1.2300499999999999E-3</v>
      </c>
      <c r="K898">
        <v>0.99992199999999998</v>
      </c>
      <c r="L898">
        <v>0</v>
      </c>
      <c r="M898" t="s">
        <v>42</v>
      </c>
    </row>
    <row r="899" spans="1:13" x14ac:dyDescent="0.25">
      <c r="A899" t="s">
        <v>46</v>
      </c>
      <c r="B899">
        <v>3685.07</v>
      </c>
      <c r="C899">
        <v>3572.44</v>
      </c>
      <c r="D899">
        <v>3572.34</v>
      </c>
      <c r="E899">
        <v>3272.67</v>
      </c>
      <c r="F899">
        <v>56.231000000000002</v>
      </c>
      <c r="G899">
        <v>0</v>
      </c>
      <c r="H899">
        <v>18.177900000000001</v>
      </c>
      <c r="I899">
        <v>0</v>
      </c>
      <c r="J899">
        <v>1.2300499999999999E-3</v>
      </c>
      <c r="K899">
        <v>0.99982099999999996</v>
      </c>
      <c r="L899">
        <v>0</v>
      </c>
      <c r="M899" t="s">
        <v>42</v>
      </c>
    </row>
    <row r="900" spans="1:13" x14ac:dyDescent="0.25">
      <c r="A900" t="s">
        <v>46</v>
      </c>
      <c r="B900">
        <v>3735.08</v>
      </c>
      <c r="C900">
        <v>3621.49</v>
      </c>
      <c r="D900">
        <v>3621.38</v>
      </c>
      <c r="E900">
        <v>3319.18</v>
      </c>
      <c r="F900">
        <v>58.36</v>
      </c>
      <c r="G900">
        <v>0</v>
      </c>
      <c r="H900">
        <v>18.548200000000001</v>
      </c>
      <c r="I900">
        <v>0</v>
      </c>
      <c r="J900">
        <v>1.2300600000000001E-3</v>
      </c>
      <c r="K900">
        <v>0.99954600000000005</v>
      </c>
      <c r="L900">
        <v>0</v>
      </c>
      <c r="M900" t="s">
        <v>42</v>
      </c>
    </row>
    <row r="901" spans="1:13" x14ac:dyDescent="0.25">
      <c r="A901" t="s">
        <v>46</v>
      </c>
      <c r="B901">
        <v>3762.27</v>
      </c>
      <c r="C901">
        <v>3644.78</v>
      </c>
      <c r="D901">
        <v>3644.67</v>
      </c>
      <c r="E901">
        <v>3341.4</v>
      </c>
      <c r="F901">
        <v>58.813800000000001</v>
      </c>
      <c r="G901">
        <v>0</v>
      </c>
      <c r="H901">
        <v>18.366800000000001</v>
      </c>
      <c r="I901">
        <v>0</v>
      </c>
      <c r="J901">
        <v>1.2300499999999999E-3</v>
      </c>
      <c r="K901">
        <v>0.99942799999999998</v>
      </c>
      <c r="L901">
        <v>0</v>
      </c>
      <c r="M901" t="s">
        <v>42</v>
      </c>
    </row>
    <row r="902" spans="1:13" x14ac:dyDescent="0.25">
      <c r="A902" t="s">
        <v>46</v>
      </c>
      <c r="B902">
        <v>3747.04</v>
      </c>
      <c r="C902">
        <v>3627.85</v>
      </c>
      <c r="D902">
        <v>3627.75</v>
      </c>
      <c r="E902">
        <v>3323.83</v>
      </c>
      <c r="F902">
        <v>58.417900000000003</v>
      </c>
      <c r="G902">
        <v>0</v>
      </c>
      <c r="H902">
        <v>18.3048</v>
      </c>
      <c r="I902">
        <v>0</v>
      </c>
      <c r="J902">
        <v>1.2300499999999999E-3</v>
      </c>
      <c r="K902">
        <v>0.99914499999999995</v>
      </c>
      <c r="L902">
        <v>0</v>
      </c>
      <c r="M902" t="s">
        <v>42</v>
      </c>
    </row>
    <row r="903" spans="1:13" x14ac:dyDescent="0.25">
      <c r="A903" t="s">
        <v>46</v>
      </c>
      <c r="B903">
        <v>3731.52</v>
      </c>
      <c r="C903">
        <v>3615.71</v>
      </c>
      <c r="D903">
        <v>3615.6</v>
      </c>
      <c r="E903">
        <v>3310.96</v>
      </c>
      <c r="F903">
        <v>58.0379</v>
      </c>
      <c r="G903">
        <v>0</v>
      </c>
      <c r="H903">
        <v>18.3141</v>
      </c>
      <c r="I903">
        <v>0</v>
      </c>
      <c r="J903">
        <v>1.2300600000000001E-3</v>
      </c>
      <c r="K903">
        <v>0.99983900000000003</v>
      </c>
      <c r="L903">
        <v>0</v>
      </c>
      <c r="M903" t="s">
        <v>42</v>
      </c>
    </row>
    <row r="904" spans="1:13" x14ac:dyDescent="0.25">
      <c r="A904" t="s">
        <v>46</v>
      </c>
      <c r="B904">
        <v>3725.65</v>
      </c>
      <c r="C904">
        <v>3610.66</v>
      </c>
      <c r="D904">
        <v>3610.36</v>
      </c>
      <c r="E904">
        <v>3308.77</v>
      </c>
      <c r="F904">
        <v>56.920900000000003</v>
      </c>
      <c r="G904">
        <v>0</v>
      </c>
      <c r="H904">
        <v>18.125299999999999</v>
      </c>
      <c r="I904">
        <v>0</v>
      </c>
      <c r="J904">
        <v>1.2300499999999999E-3</v>
      </c>
      <c r="K904">
        <v>0.99985299999999999</v>
      </c>
      <c r="L904">
        <v>0</v>
      </c>
      <c r="M904" t="s">
        <v>42</v>
      </c>
    </row>
    <row r="905" spans="1:13" x14ac:dyDescent="0.25">
      <c r="A905" t="s">
        <v>46</v>
      </c>
      <c r="B905">
        <v>3745.96</v>
      </c>
      <c r="C905">
        <v>3630.55</v>
      </c>
      <c r="D905">
        <v>3630.43</v>
      </c>
      <c r="E905">
        <v>3323.9</v>
      </c>
      <c r="F905">
        <v>58.308100000000003</v>
      </c>
      <c r="G905">
        <v>0</v>
      </c>
      <c r="H905">
        <v>18.5365</v>
      </c>
      <c r="I905">
        <v>0</v>
      </c>
      <c r="J905">
        <v>1.2300499999999999E-3</v>
      </c>
      <c r="K905">
        <v>0.99972300000000003</v>
      </c>
      <c r="L905">
        <v>0</v>
      </c>
      <c r="M905" t="s">
        <v>42</v>
      </c>
    </row>
    <row r="906" spans="1:13" x14ac:dyDescent="0.25">
      <c r="A906" t="s">
        <v>46</v>
      </c>
      <c r="B906">
        <v>3746.97</v>
      </c>
      <c r="C906">
        <v>3634.48</v>
      </c>
      <c r="D906">
        <v>3634.35</v>
      </c>
      <c r="E906">
        <v>3330.6</v>
      </c>
      <c r="F906">
        <v>60.2956</v>
      </c>
      <c r="G906">
        <v>0</v>
      </c>
      <c r="H906">
        <v>18.292000000000002</v>
      </c>
      <c r="I906">
        <v>0</v>
      </c>
      <c r="J906">
        <v>1.2300499999999999E-3</v>
      </c>
      <c r="K906">
        <v>0.99985400000000002</v>
      </c>
      <c r="L906">
        <v>0</v>
      </c>
      <c r="M906" t="s">
        <v>42</v>
      </c>
    </row>
    <row r="907" spans="1:13" x14ac:dyDescent="0.25">
      <c r="A907" t="s">
        <v>46</v>
      </c>
      <c r="B907">
        <v>3743.21</v>
      </c>
      <c r="C907">
        <v>3630.99</v>
      </c>
      <c r="D907">
        <v>3630.86</v>
      </c>
      <c r="E907">
        <v>3323</v>
      </c>
      <c r="F907">
        <v>58.814399999999999</v>
      </c>
      <c r="G907">
        <v>0</v>
      </c>
      <c r="H907">
        <v>18.7014</v>
      </c>
      <c r="I907">
        <v>0</v>
      </c>
      <c r="J907">
        <v>1.2300499999999999E-3</v>
      </c>
      <c r="K907">
        <v>0.99876699999999996</v>
      </c>
      <c r="L907">
        <v>0</v>
      </c>
      <c r="M907" t="s">
        <v>42</v>
      </c>
    </row>
    <row r="908" spans="1:13" x14ac:dyDescent="0.25">
      <c r="A908" t="s">
        <v>46</v>
      </c>
      <c r="B908">
        <v>3771.52</v>
      </c>
      <c r="C908">
        <v>3649.8</v>
      </c>
      <c r="D908">
        <v>3649.68</v>
      </c>
      <c r="E908">
        <v>3346.22</v>
      </c>
      <c r="F908">
        <v>60.002200000000002</v>
      </c>
      <c r="G908">
        <v>0</v>
      </c>
      <c r="H908">
        <v>18.836400000000001</v>
      </c>
      <c r="I908">
        <v>0</v>
      </c>
      <c r="J908">
        <v>1.2300499999999999E-3</v>
      </c>
      <c r="K908">
        <v>0.99915399999999999</v>
      </c>
      <c r="L908">
        <v>0</v>
      </c>
      <c r="M908" t="s">
        <v>42</v>
      </c>
    </row>
    <row r="909" spans="1:13" x14ac:dyDescent="0.25">
      <c r="A909" t="s">
        <v>46</v>
      </c>
      <c r="B909">
        <v>3744.17</v>
      </c>
      <c r="C909">
        <v>3631.03</v>
      </c>
      <c r="D909">
        <v>3630.92</v>
      </c>
      <c r="E909">
        <v>3329.72</v>
      </c>
      <c r="F909">
        <v>58.0762</v>
      </c>
      <c r="G909">
        <v>0</v>
      </c>
      <c r="H909">
        <v>18.3264</v>
      </c>
      <c r="I909">
        <v>0</v>
      </c>
      <c r="J909">
        <v>1.2300600000000001E-3</v>
      </c>
      <c r="K909">
        <v>0.99984799999999996</v>
      </c>
      <c r="L909">
        <v>0</v>
      </c>
      <c r="M909" t="s">
        <v>42</v>
      </c>
    </row>
    <row r="910" spans="1:13" x14ac:dyDescent="0.25">
      <c r="A910" t="s">
        <v>46</v>
      </c>
      <c r="B910">
        <v>3714.33</v>
      </c>
      <c r="C910">
        <v>3596.17</v>
      </c>
      <c r="D910">
        <v>3596.06</v>
      </c>
      <c r="E910">
        <v>3292.77</v>
      </c>
      <c r="F910">
        <v>59.195799999999998</v>
      </c>
      <c r="G910">
        <v>0</v>
      </c>
      <c r="H910">
        <v>18.432700000000001</v>
      </c>
      <c r="I910">
        <v>0</v>
      </c>
      <c r="J910">
        <v>1.2300499999999999E-3</v>
      </c>
      <c r="K910">
        <v>0.999668</v>
      </c>
      <c r="L910">
        <v>0</v>
      </c>
      <c r="M910" t="s">
        <v>42</v>
      </c>
    </row>
    <row r="911" spans="1:13" x14ac:dyDescent="0.25">
      <c r="A911" t="s">
        <v>46</v>
      </c>
      <c r="B911">
        <v>3706.17</v>
      </c>
      <c r="C911">
        <v>3588.55</v>
      </c>
      <c r="D911">
        <v>3588.44</v>
      </c>
      <c r="E911">
        <v>3286.9</v>
      </c>
      <c r="F911">
        <v>57.110199999999999</v>
      </c>
      <c r="G911">
        <v>0</v>
      </c>
      <c r="H911">
        <v>18.0839</v>
      </c>
      <c r="I911">
        <v>0</v>
      </c>
      <c r="J911">
        <v>1.2300600000000001E-3</v>
      </c>
      <c r="K911">
        <v>0.999695</v>
      </c>
      <c r="L911">
        <v>0</v>
      </c>
      <c r="M911" t="s">
        <v>42</v>
      </c>
    </row>
    <row r="912" spans="1:13" x14ac:dyDescent="0.25">
      <c r="A912" t="s">
        <v>46</v>
      </c>
      <c r="B912">
        <v>3722.85</v>
      </c>
      <c r="C912">
        <v>3604.85</v>
      </c>
      <c r="D912">
        <v>3604.74</v>
      </c>
      <c r="E912">
        <v>3302.29</v>
      </c>
      <c r="F912">
        <v>58.496499999999997</v>
      </c>
      <c r="G912">
        <v>0</v>
      </c>
      <c r="H912">
        <v>18.400099999999998</v>
      </c>
      <c r="I912">
        <v>0</v>
      </c>
      <c r="J912">
        <v>1.2300499999999999E-3</v>
      </c>
      <c r="K912">
        <v>0.99874700000000005</v>
      </c>
      <c r="L912">
        <v>0</v>
      </c>
      <c r="M912" t="s">
        <v>42</v>
      </c>
    </row>
    <row r="913" spans="1:13" x14ac:dyDescent="0.25">
      <c r="A913" t="s">
        <v>46</v>
      </c>
      <c r="B913">
        <v>3716.04</v>
      </c>
      <c r="C913">
        <v>3602.76</v>
      </c>
      <c r="D913">
        <v>3602.65</v>
      </c>
      <c r="E913">
        <v>3299.94</v>
      </c>
      <c r="F913">
        <v>58.244500000000002</v>
      </c>
      <c r="G913">
        <v>0</v>
      </c>
      <c r="H913">
        <v>18.7822</v>
      </c>
      <c r="I913">
        <v>0</v>
      </c>
      <c r="J913">
        <v>1.2300499999999999E-3</v>
      </c>
      <c r="K913">
        <v>0.99980199999999997</v>
      </c>
      <c r="L913">
        <v>0</v>
      </c>
      <c r="M913" t="s">
        <v>42</v>
      </c>
    </row>
    <row r="914" spans="1:13" x14ac:dyDescent="0.25">
      <c r="A914" t="s">
        <v>46</v>
      </c>
      <c r="B914">
        <v>3761.87</v>
      </c>
      <c r="C914">
        <v>3648.19</v>
      </c>
      <c r="D914">
        <v>3648.07</v>
      </c>
      <c r="E914">
        <v>3344.24</v>
      </c>
      <c r="F914">
        <v>59.264800000000001</v>
      </c>
      <c r="G914">
        <v>0</v>
      </c>
      <c r="H914">
        <v>18.3856</v>
      </c>
      <c r="I914">
        <v>0</v>
      </c>
      <c r="J914">
        <v>1.2300499999999999E-3</v>
      </c>
      <c r="K914">
        <v>0.99873599999999996</v>
      </c>
      <c r="L914">
        <v>0</v>
      </c>
      <c r="M914" t="s">
        <v>42</v>
      </c>
    </row>
    <row r="915" spans="1:13" x14ac:dyDescent="0.25">
      <c r="A915" t="s">
        <v>46</v>
      </c>
      <c r="B915">
        <v>3651.8</v>
      </c>
      <c r="C915">
        <v>3532.98</v>
      </c>
      <c r="D915">
        <v>3532.88</v>
      </c>
      <c r="E915">
        <v>3234.74</v>
      </c>
      <c r="F915">
        <v>56.161099999999998</v>
      </c>
      <c r="G915">
        <v>0</v>
      </c>
      <c r="H915">
        <v>17.970199999999998</v>
      </c>
      <c r="I915">
        <v>0</v>
      </c>
      <c r="J915">
        <v>1.2300600000000001E-3</v>
      </c>
      <c r="K915">
        <v>0.99902599999999997</v>
      </c>
      <c r="L915">
        <v>0</v>
      </c>
      <c r="M915" t="s">
        <v>42</v>
      </c>
    </row>
    <row r="916" spans="1:13" x14ac:dyDescent="0.25">
      <c r="A916" t="s">
        <v>46</v>
      </c>
      <c r="B916">
        <v>3696.02</v>
      </c>
      <c r="C916">
        <v>3582.95</v>
      </c>
      <c r="D916">
        <v>3582.84</v>
      </c>
      <c r="E916">
        <v>3283.55</v>
      </c>
      <c r="F916">
        <v>56.912300000000002</v>
      </c>
      <c r="G916">
        <v>0</v>
      </c>
      <c r="H916">
        <v>18.392800000000001</v>
      </c>
      <c r="I916">
        <v>0</v>
      </c>
      <c r="J916">
        <v>1.2300600000000001E-3</v>
      </c>
      <c r="K916">
        <v>0.99968699999999999</v>
      </c>
      <c r="L916">
        <v>0</v>
      </c>
      <c r="M916" t="s">
        <v>42</v>
      </c>
    </row>
    <row r="917" spans="1:13" x14ac:dyDescent="0.25">
      <c r="A917" t="s">
        <v>46</v>
      </c>
      <c r="B917">
        <v>3714.16</v>
      </c>
      <c r="C917">
        <v>3599.51</v>
      </c>
      <c r="D917">
        <v>3599.41</v>
      </c>
      <c r="E917">
        <v>3299.88</v>
      </c>
      <c r="F917">
        <v>56.633099999999999</v>
      </c>
      <c r="G917">
        <v>0</v>
      </c>
      <c r="H917">
        <v>18.2986</v>
      </c>
      <c r="I917">
        <v>0</v>
      </c>
      <c r="J917">
        <v>1.2300499999999999E-3</v>
      </c>
      <c r="K917">
        <v>0.99970800000000004</v>
      </c>
      <c r="L917">
        <v>0</v>
      </c>
      <c r="M917" t="s">
        <v>42</v>
      </c>
    </row>
    <row r="918" spans="1:13" x14ac:dyDescent="0.25">
      <c r="A918" t="s">
        <v>46</v>
      </c>
      <c r="B918">
        <v>3746.37</v>
      </c>
      <c r="C918">
        <v>3630.31</v>
      </c>
      <c r="D918">
        <v>3630.2</v>
      </c>
      <c r="E918">
        <v>3326.97</v>
      </c>
      <c r="F918">
        <v>59.188800000000001</v>
      </c>
      <c r="G918">
        <v>0</v>
      </c>
      <c r="H918">
        <v>18.595199999999998</v>
      </c>
      <c r="I918">
        <v>0</v>
      </c>
      <c r="J918">
        <v>1.2300499999999999E-3</v>
      </c>
      <c r="K918">
        <v>0.99994400000000006</v>
      </c>
      <c r="L918">
        <v>0</v>
      </c>
      <c r="M918" t="s">
        <v>42</v>
      </c>
    </row>
    <row r="919" spans="1:13" x14ac:dyDescent="0.25">
      <c r="A919" t="s">
        <v>46</v>
      </c>
      <c r="B919">
        <v>3694.01</v>
      </c>
      <c r="C919">
        <v>3576.75</v>
      </c>
      <c r="D919">
        <v>3576.65</v>
      </c>
      <c r="E919">
        <v>3277.81</v>
      </c>
      <c r="F919">
        <v>55.872999999999998</v>
      </c>
      <c r="G919">
        <v>0</v>
      </c>
      <c r="H919">
        <v>18.0077</v>
      </c>
      <c r="I919">
        <v>0</v>
      </c>
      <c r="J919">
        <v>1.2300799999999999E-3</v>
      </c>
      <c r="K919">
        <v>0.99973299999999998</v>
      </c>
      <c r="L919">
        <v>0</v>
      </c>
      <c r="M919" t="s">
        <v>42</v>
      </c>
    </row>
    <row r="920" spans="1:13" x14ac:dyDescent="0.25">
      <c r="A920" t="s">
        <v>46</v>
      </c>
      <c r="B920">
        <v>3714.28</v>
      </c>
      <c r="C920">
        <v>3599.05</v>
      </c>
      <c r="D920">
        <v>3598.95</v>
      </c>
      <c r="E920">
        <v>3297.8</v>
      </c>
      <c r="F920">
        <v>57.315100000000001</v>
      </c>
      <c r="G920">
        <v>0</v>
      </c>
      <c r="H920">
        <v>18.389700000000001</v>
      </c>
      <c r="I920">
        <v>0</v>
      </c>
      <c r="J920">
        <v>1.2300499999999999E-3</v>
      </c>
      <c r="K920">
        <v>0.99927200000000005</v>
      </c>
      <c r="L920">
        <v>0</v>
      </c>
      <c r="M920" t="s">
        <v>42</v>
      </c>
    </row>
    <row r="921" spans="1:13" x14ac:dyDescent="0.25">
      <c r="A921" t="s">
        <v>46</v>
      </c>
      <c r="B921">
        <v>3698.17</v>
      </c>
      <c r="C921">
        <v>3583.95</v>
      </c>
      <c r="D921">
        <v>3583.84</v>
      </c>
      <c r="E921">
        <v>3284.43</v>
      </c>
      <c r="F921">
        <v>56.813699999999997</v>
      </c>
      <c r="G921">
        <v>0</v>
      </c>
      <c r="H921">
        <v>18.416599999999999</v>
      </c>
      <c r="I921">
        <v>0</v>
      </c>
      <c r="J921">
        <v>1.2300499999999999E-3</v>
      </c>
      <c r="K921">
        <v>0.99875599999999998</v>
      </c>
      <c r="L921">
        <v>0</v>
      </c>
      <c r="M921" t="s">
        <v>42</v>
      </c>
    </row>
    <row r="922" spans="1:13" x14ac:dyDescent="0.25">
      <c r="A922" t="s">
        <v>46</v>
      </c>
      <c r="B922">
        <v>3615.8</v>
      </c>
      <c r="C922">
        <v>3502.25</v>
      </c>
      <c r="D922">
        <v>3502.15</v>
      </c>
      <c r="E922">
        <v>3206.59</v>
      </c>
      <c r="F922">
        <v>54.468200000000003</v>
      </c>
      <c r="G922">
        <v>0</v>
      </c>
      <c r="H922">
        <v>17.942900000000002</v>
      </c>
      <c r="I922">
        <v>0</v>
      </c>
      <c r="J922">
        <v>1.2300499999999999E-3</v>
      </c>
      <c r="K922">
        <v>0.99984200000000001</v>
      </c>
      <c r="L922">
        <v>0</v>
      </c>
      <c r="M922" t="s">
        <v>42</v>
      </c>
    </row>
    <row r="923" spans="1:13" x14ac:dyDescent="0.25">
      <c r="A923" t="s">
        <v>46</v>
      </c>
      <c r="B923">
        <v>3614.52</v>
      </c>
      <c r="C923">
        <v>3500.17</v>
      </c>
      <c r="D923">
        <v>3500.08</v>
      </c>
      <c r="E923">
        <v>3205.87</v>
      </c>
      <c r="F923">
        <v>53.7667</v>
      </c>
      <c r="G923">
        <v>0</v>
      </c>
      <c r="H923">
        <v>17.890699999999999</v>
      </c>
      <c r="I923">
        <v>0</v>
      </c>
      <c r="J923">
        <v>1.2300600000000001E-3</v>
      </c>
      <c r="K923">
        <v>0.99870199999999998</v>
      </c>
      <c r="L923">
        <v>0</v>
      </c>
      <c r="M923" t="s">
        <v>42</v>
      </c>
    </row>
    <row r="924" spans="1:13" x14ac:dyDescent="0.25">
      <c r="A924" t="s">
        <v>46</v>
      </c>
      <c r="B924">
        <v>3690.56</v>
      </c>
      <c r="C924">
        <v>3577.78</v>
      </c>
      <c r="D924">
        <v>3577.66</v>
      </c>
      <c r="E924">
        <v>3276.56</v>
      </c>
      <c r="F924">
        <v>57.110500000000002</v>
      </c>
      <c r="G924">
        <v>0</v>
      </c>
      <c r="H924">
        <v>18.247299999999999</v>
      </c>
      <c r="I924">
        <v>0</v>
      </c>
      <c r="J924">
        <v>1.2300499999999999E-3</v>
      </c>
      <c r="K924">
        <v>0.99932299999999996</v>
      </c>
      <c r="L924">
        <v>0</v>
      </c>
      <c r="M924" t="s">
        <v>42</v>
      </c>
    </row>
    <row r="925" spans="1:13" x14ac:dyDescent="0.25">
      <c r="A925" t="s">
        <v>46</v>
      </c>
      <c r="B925">
        <v>3674.42</v>
      </c>
      <c r="C925">
        <v>3559.57</v>
      </c>
      <c r="D925">
        <v>3559.47</v>
      </c>
      <c r="E925">
        <v>3262.25</v>
      </c>
      <c r="F925">
        <v>55.703800000000001</v>
      </c>
      <c r="G925">
        <v>0</v>
      </c>
      <c r="H925">
        <v>17.869199999999999</v>
      </c>
      <c r="I925">
        <v>0</v>
      </c>
      <c r="J925">
        <v>1.2300499999999999E-3</v>
      </c>
      <c r="K925">
        <v>0.99922599999999995</v>
      </c>
      <c r="L925">
        <v>0</v>
      </c>
      <c r="M925" t="s">
        <v>42</v>
      </c>
    </row>
    <row r="926" spans="1:13" x14ac:dyDescent="0.25">
      <c r="A926" t="s">
        <v>46</v>
      </c>
      <c r="B926">
        <v>3649.66</v>
      </c>
      <c r="C926">
        <v>3537.06</v>
      </c>
      <c r="D926">
        <v>3536.96</v>
      </c>
      <c r="E926">
        <v>3241.63</v>
      </c>
      <c r="F926">
        <v>55.411700000000003</v>
      </c>
      <c r="G926">
        <v>0</v>
      </c>
      <c r="H926">
        <v>17.863199999999999</v>
      </c>
      <c r="I926">
        <v>0</v>
      </c>
      <c r="J926">
        <v>1.2300499999999999E-3</v>
      </c>
      <c r="K926">
        <v>0.99972300000000003</v>
      </c>
      <c r="L926">
        <v>0</v>
      </c>
      <c r="M926" t="s">
        <v>42</v>
      </c>
    </row>
    <row r="927" spans="1:13" x14ac:dyDescent="0.25">
      <c r="A927" t="s">
        <v>46</v>
      </c>
      <c r="B927">
        <v>3510.04</v>
      </c>
      <c r="C927">
        <v>3397.23</v>
      </c>
      <c r="D927">
        <v>3397.13</v>
      </c>
      <c r="E927">
        <v>3106.92</v>
      </c>
      <c r="F927">
        <v>52.937100000000001</v>
      </c>
      <c r="G927">
        <v>0</v>
      </c>
      <c r="H927">
        <v>17.7483</v>
      </c>
      <c r="I927">
        <v>0</v>
      </c>
      <c r="J927">
        <v>1.2300600000000001E-3</v>
      </c>
      <c r="K927">
        <v>0.99906499999999998</v>
      </c>
      <c r="L927">
        <v>0</v>
      </c>
      <c r="M927" t="s">
        <v>42</v>
      </c>
    </row>
    <row r="928" spans="1:13" x14ac:dyDescent="0.25">
      <c r="A928" t="s">
        <v>46</v>
      </c>
      <c r="B928">
        <v>3629.29</v>
      </c>
      <c r="C928">
        <v>3516.18</v>
      </c>
      <c r="D928">
        <v>3516.09</v>
      </c>
      <c r="E928">
        <v>3221.17</v>
      </c>
      <c r="F928">
        <v>55.071100000000001</v>
      </c>
      <c r="G928">
        <v>0</v>
      </c>
      <c r="H928">
        <v>17.8765</v>
      </c>
      <c r="I928">
        <v>0</v>
      </c>
      <c r="J928">
        <v>1.2300499999999999E-3</v>
      </c>
      <c r="K928">
        <v>0.99887899999999996</v>
      </c>
      <c r="L928">
        <v>0</v>
      </c>
      <c r="M928" t="s">
        <v>42</v>
      </c>
    </row>
    <row r="929" spans="1:13" x14ac:dyDescent="0.25">
      <c r="A929" t="s">
        <v>46</v>
      </c>
      <c r="B929">
        <v>3473.73</v>
      </c>
      <c r="C929">
        <v>3361.06</v>
      </c>
      <c r="D929">
        <v>3360.97</v>
      </c>
      <c r="E929">
        <v>3073.76</v>
      </c>
      <c r="F929">
        <v>50.937800000000003</v>
      </c>
      <c r="G929">
        <v>0</v>
      </c>
      <c r="H929">
        <v>17.678899999999999</v>
      </c>
      <c r="I929">
        <v>0</v>
      </c>
      <c r="J929">
        <v>1.2300499999999999E-3</v>
      </c>
      <c r="K929">
        <v>0.99993399999999999</v>
      </c>
      <c r="L929">
        <v>0</v>
      </c>
      <c r="M929" t="s">
        <v>42</v>
      </c>
    </row>
    <row r="930" spans="1:13" x14ac:dyDescent="0.25">
      <c r="A930" t="s">
        <v>46</v>
      </c>
      <c r="B930">
        <v>3507.37</v>
      </c>
      <c r="C930">
        <v>3393.8</v>
      </c>
      <c r="D930">
        <v>3393.7</v>
      </c>
      <c r="E930">
        <v>3105.14</v>
      </c>
      <c r="F930">
        <v>52.369399999999999</v>
      </c>
      <c r="G930">
        <v>0</v>
      </c>
      <c r="H930">
        <v>17.751799999999999</v>
      </c>
      <c r="I930">
        <v>0</v>
      </c>
      <c r="J930">
        <v>1.2300499999999999E-3</v>
      </c>
      <c r="K930">
        <v>0.99965099999999996</v>
      </c>
      <c r="L930">
        <v>0</v>
      </c>
      <c r="M930" t="s">
        <v>42</v>
      </c>
    </row>
    <row r="931" spans="1:13" x14ac:dyDescent="0.25">
      <c r="A931" t="s">
        <v>46</v>
      </c>
      <c r="B931">
        <v>3493.84</v>
      </c>
      <c r="C931">
        <v>3380.21</v>
      </c>
      <c r="D931">
        <v>3380.12</v>
      </c>
      <c r="E931">
        <v>3091.86</v>
      </c>
      <c r="F931">
        <v>51.510800000000003</v>
      </c>
      <c r="G931">
        <v>0</v>
      </c>
      <c r="H931">
        <v>17.582000000000001</v>
      </c>
      <c r="I931">
        <v>0</v>
      </c>
      <c r="J931">
        <v>1.2300499999999999E-3</v>
      </c>
      <c r="K931">
        <v>0.99889700000000003</v>
      </c>
      <c r="L931">
        <v>0</v>
      </c>
      <c r="M931" t="s">
        <v>42</v>
      </c>
    </row>
    <row r="932" spans="1:13" x14ac:dyDescent="0.25">
      <c r="A932" t="s">
        <v>46</v>
      </c>
      <c r="B932">
        <v>3468.39</v>
      </c>
      <c r="C932">
        <v>3353.76</v>
      </c>
      <c r="D932">
        <v>3353.66</v>
      </c>
      <c r="E932">
        <v>3066.49</v>
      </c>
      <c r="F932">
        <v>51.051499999999997</v>
      </c>
      <c r="G932">
        <v>0</v>
      </c>
      <c r="H932">
        <v>17.587800000000001</v>
      </c>
      <c r="I932">
        <v>0</v>
      </c>
      <c r="J932">
        <v>1.2300499999999999E-3</v>
      </c>
      <c r="K932">
        <v>0.99979799999999996</v>
      </c>
      <c r="L932">
        <v>0</v>
      </c>
      <c r="M932" t="s">
        <v>42</v>
      </c>
    </row>
    <row r="933" spans="1:13" x14ac:dyDescent="0.25">
      <c r="A933" t="s">
        <v>46</v>
      </c>
      <c r="B933">
        <v>3557.68</v>
      </c>
      <c r="C933">
        <v>3445.05</v>
      </c>
      <c r="D933">
        <v>3444.95</v>
      </c>
      <c r="E933">
        <v>3155.18</v>
      </c>
      <c r="F933">
        <v>53.273499999999999</v>
      </c>
      <c r="G933">
        <v>0</v>
      </c>
      <c r="H933">
        <v>17.596</v>
      </c>
      <c r="I933">
        <v>0</v>
      </c>
      <c r="J933">
        <v>1.2300499999999999E-3</v>
      </c>
      <c r="K933">
        <v>0.99929500000000004</v>
      </c>
      <c r="L933">
        <v>0</v>
      </c>
      <c r="M933" t="s">
        <v>42</v>
      </c>
    </row>
    <row r="934" spans="1:13" x14ac:dyDescent="0.25">
      <c r="A934" t="s">
        <v>46</v>
      </c>
      <c r="B934">
        <v>3473.67</v>
      </c>
      <c r="C934">
        <v>3359.54</v>
      </c>
      <c r="D934">
        <v>3359.45</v>
      </c>
      <c r="E934">
        <v>3071.78</v>
      </c>
      <c r="F934">
        <v>51.269500000000001</v>
      </c>
      <c r="G934">
        <v>0</v>
      </c>
      <c r="H934">
        <v>17.6921</v>
      </c>
      <c r="I934">
        <v>0</v>
      </c>
      <c r="J934">
        <v>1.2300499999999999E-3</v>
      </c>
      <c r="K934">
        <v>0.99970899999999996</v>
      </c>
      <c r="L934">
        <v>0</v>
      </c>
      <c r="M934" t="s">
        <v>42</v>
      </c>
    </row>
    <row r="935" spans="1:13" x14ac:dyDescent="0.25">
      <c r="A935" t="s">
        <v>46</v>
      </c>
      <c r="B935">
        <v>3490.59</v>
      </c>
      <c r="C935">
        <v>3377.11</v>
      </c>
      <c r="D935">
        <v>3377.02</v>
      </c>
      <c r="E935">
        <v>3088.75</v>
      </c>
      <c r="F935">
        <v>51.6907</v>
      </c>
      <c r="G935">
        <v>0</v>
      </c>
      <c r="H935">
        <v>17.548999999999999</v>
      </c>
      <c r="I935">
        <v>0</v>
      </c>
      <c r="J935">
        <v>1.2300499999999999E-3</v>
      </c>
      <c r="K935">
        <v>0.99981799999999998</v>
      </c>
      <c r="L935">
        <v>0</v>
      </c>
      <c r="M935" t="s">
        <v>42</v>
      </c>
    </row>
    <row r="936" spans="1:13" x14ac:dyDescent="0.25">
      <c r="A936" t="s">
        <v>46</v>
      </c>
      <c r="B936">
        <v>3537.54</v>
      </c>
      <c r="C936">
        <v>3422.93</v>
      </c>
      <c r="D936">
        <v>3422.84</v>
      </c>
      <c r="E936">
        <v>3133.54</v>
      </c>
      <c r="F936">
        <v>52.719200000000001</v>
      </c>
      <c r="G936">
        <v>0</v>
      </c>
      <c r="H936">
        <v>17.6265</v>
      </c>
      <c r="I936">
        <v>0</v>
      </c>
      <c r="J936">
        <v>1.2300499999999999E-3</v>
      </c>
      <c r="K936">
        <v>0.99964399999999998</v>
      </c>
      <c r="L936">
        <v>0</v>
      </c>
      <c r="M936" t="s">
        <v>42</v>
      </c>
    </row>
    <row r="937" spans="1:13" x14ac:dyDescent="0.25">
      <c r="A937" t="s">
        <v>46</v>
      </c>
      <c r="B937">
        <v>3484.07</v>
      </c>
      <c r="C937">
        <v>3371.59</v>
      </c>
      <c r="D937">
        <v>3371.5</v>
      </c>
      <c r="E937">
        <v>3082.98</v>
      </c>
      <c r="F937">
        <v>51.5976</v>
      </c>
      <c r="G937">
        <v>0</v>
      </c>
      <c r="H937">
        <v>17.771699999999999</v>
      </c>
      <c r="I937">
        <v>0</v>
      </c>
      <c r="J937">
        <v>1.2300499999999999E-3</v>
      </c>
      <c r="K937">
        <v>0.99998500000000001</v>
      </c>
      <c r="L937">
        <v>0</v>
      </c>
      <c r="M937" t="s">
        <v>42</v>
      </c>
    </row>
    <row r="938" spans="1:13" x14ac:dyDescent="0.25">
      <c r="A938" t="s">
        <v>46</v>
      </c>
      <c r="B938">
        <v>3562.22</v>
      </c>
      <c r="C938">
        <v>3447.24</v>
      </c>
      <c r="D938">
        <v>3447.15</v>
      </c>
      <c r="E938">
        <v>3157.32</v>
      </c>
      <c r="F938">
        <v>53.287399999999998</v>
      </c>
      <c r="G938">
        <v>0</v>
      </c>
      <c r="H938">
        <v>17.626300000000001</v>
      </c>
      <c r="I938">
        <v>0</v>
      </c>
      <c r="J938">
        <v>1.2300600000000001E-3</v>
      </c>
      <c r="K938">
        <v>0.99959200000000004</v>
      </c>
      <c r="L938">
        <v>0</v>
      </c>
      <c r="M938" t="s">
        <v>42</v>
      </c>
    </row>
    <row r="939" spans="1:13" x14ac:dyDescent="0.25">
      <c r="A939" t="s">
        <v>46</v>
      </c>
      <c r="B939">
        <v>3533.95</v>
      </c>
      <c r="C939">
        <v>3420.4</v>
      </c>
      <c r="D939">
        <v>3420.3</v>
      </c>
      <c r="E939">
        <v>3130.45</v>
      </c>
      <c r="F939">
        <v>52.298499999999997</v>
      </c>
      <c r="G939">
        <v>0</v>
      </c>
      <c r="H939">
        <v>17.6114</v>
      </c>
      <c r="I939">
        <v>0</v>
      </c>
      <c r="J939">
        <v>1.2300499999999999E-3</v>
      </c>
      <c r="K939">
        <v>0.99993200000000004</v>
      </c>
      <c r="L939">
        <v>0</v>
      </c>
      <c r="M939" t="s">
        <v>42</v>
      </c>
    </row>
    <row r="940" spans="1:13" x14ac:dyDescent="0.25">
      <c r="A940" t="s">
        <v>46</v>
      </c>
      <c r="B940">
        <v>3470.07</v>
      </c>
      <c r="C940">
        <v>3358.52</v>
      </c>
      <c r="D940">
        <v>3358.43</v>
      </c>
      <c r="E940">
        <v>3070.72</v>
      </c>
      <c r="F940">
        <v>51.03</v>
      </c>
      <c r="G940">
        <v>0</v>
      </c>
      <c r="H940">
        <v>17.646999999999998</v>
      </c>
      <c r="I940">
        <v>0</v>
      </c>
      <c r="J940">
        <v>1.2300499999999999E-3</v>
      </c>
      <c r="K940">
        <v>0.99978699999999998</v>
      </c>
      <c r="L940">
        <v>0</v>
      </c>
      <c r="M940" t="s">
        <v>42</v>
      </c>
    </row>
    <row r="941" spans="1:13" x14ac:dyDescent="0.25">
      <c r="A941" t="s">
        <v>46</v>
      </c>
      <c r="B941">
        <v>3620.28</v>
      </c>
      <c r="C941">
        <v>3504.59</v>
      </c>
      <c r="D941">
        <v>3504.49</v>
      </c>
      <c r="E941">
        <v>3208.55</v>
      </c>
      <c r="F941">
        <v>55.896000000000001</v>
      </c>
      <c r="G941">
        <v>0</v>
      </c>
      <c r="H941">
        <v>17.9438</v>
      </c>
      <c r="I941">
        <v>0</v>
      </c>
      <c r="J941">
        <v>1.23007E-3</v>
      </c>
      <c r="K941">
        <v>0.99988100000000002</v>
      </c>
      <c r="L941">
        <v>0</v>
      </c>
      <c r="M941" t="s">
        <v>42</v>
      </c>
    </row>
    <row r="942" spans="1:13" x14ac:dyDescent="0.25">
      <c r="A942" t="s">
        <v>46</v>
      </c>
      <c r="B942">
        <v>3474.29</v>
      </c>
      <c r="C942">
        <v>3361.05</v>
      </c>
      <c r="D942">
        <v>3360.94</v>
      </c>
      <c r="E942">
        <v>3072.88</v>
      </c>
      <c r="F942">
        <v>51.1342</v>
      </c>
      <c r="G942">
        <v>0</v>
      </c>
      <c r="H942">
        <v>17.7182</v>
      </c>
      <c r="I942">
        <v>0</v>
      </c>
      <c r="J942">
        <v>1.2300499999999999E-3</v>
      </c>
      <c r="K942">
        <v>0.99924000000000002</v>
      </c>
      <c r="L942">
        <v>0</v>
      </c>
      <c r="M942" t="s">
        <v>42</v>
      </c>
    </row>
    <row r="943" spans="1:13" x14ac:dyDescent="0.25">
      <c r="A943" t="s">
        <v>46</v>
      </c>
      <c r="B943">
        <v>3543.14</v>
      </c>
      <c r="C943">
        <v>3430.75</v>
      </c>
      <c r="D943">
        <v>3430.65</v>
      </c>
      <c r="E943">
        <v>3140.51</v>
      </c>
      <c r="F943">
        <v>52.731400000000001</v>
      </c>
      <c r="G943">
        <v>0</v>
      </c>
      <c r="H943">
        <v>17.634499999999999</v>
      </c>
      <c r="I943">
        <v>0</v>
      </c>
      <c r="J943">
        <v>1.2300600000000001E-3</v>
      </c>
      <c r="K943">
        <v>0.99942200000000003</v>
      </c>
      <c r="L943">
        <v>0</v>
      </c>
      <c r="M943" t="s">
        <v>42</v>
      </c>
    </row>
    <row r="944" spans="1:13" x14ac:dyDescent="0.25">
      <c r="A944" t="s">
        <v>46</v>
      </c>
      <c r="B944">
        <v>3513.43</v>
      </c>
      <c r="C944">
        <v>3401.32</v>
      </c>
      <c r="D944">
        <v>3401.21</v>
      </c>
      <c r="E944">
        <v>3112.23</v>
      </c>
      <c r="F944">
        <v>52.0184</v>
      </c>
      <c r="G944">
        <v>0</v>
      </c>
      <c r="H944">
        <v>17.718</v>
      </c>
      <c r="I944">
        <v>0</v>
      </c>
      <c r="J944">
        <v>1.2301E-3</v>
      </c>
      <c r="K944">
        <v>0.99984099999999998</v>
      </c>
      <c r="L944">
        <v>0</v>
      </c>
      <c r="M944" t="s">
        <v>42</v>
      </c>
    </row>
    <row r="945" spans="1:25" x14ac:dyDescent="0.25">
      <c r="A945" t="s">
        <v>46</v>
      </c>
      <c r="B945">
        <v>3533.99</v>
      </c>
      <c r="C945">
        <v>3421.08</v>
      </c>
      <c r="D945">
        <v>3420.99</v>
      </c>
      <c r="E945">
        <v>3130.72</v>
      </c>
      <c r="F945">
        <v>52.322800000000001</v>
      </c>
      <c r="G945">
        <v>0</v>
      </c>
      <c r="H945">
        <v>17.670400000000001</v>
      </c>
      <c r="I945">
        <v>0</v>
      </c>
      <c r="J945">
        <v>1.2300600000000001E-3</v>
      </c>
      <c r="K945">
        <v>0.99977199999999999</v>
      </c>
      <c r="L945">
        <v>0</v>
      </c>
      <c r="M945" t="s">
        <v>42</v>
      </c>
    </row>
    <row r="946" spans="1:25" x14ac:dyDescent="0.25">
      <c r="A946" t="s">
        <v>46</v>
      </c>
      <c r="B946">
        <v>3581.64</v>
      </c>
      <c r="C946">
        <v>3468.65</v>
      </c>
      <c r="D946">
        <v>3468.56</v>
      </c>
      <c r="E946">
        <v>3178.01</v>
      </c>
      <c r="F946">
        <v>54.099499999999999</v>
      </c>
      <c r="G946">
        <v>0</v>
      </c>
      <c r="H946">
        <v>17.627099999999999</v>
      </c>
      <c r="I946">
        <v>0</v>
      </c>
      <c r="J946">
        <v>1.2300499999999999E-3</v>
      </c>
      <c r="K946">
        <v>0.99918700000000005</v>
      </c>
      <c r="L946">
        <v>0</v>
      </c>
      <c r="M946" t="s">
        <v>42</v>
      </c>
    </row>
    <row r="947" spans="1:25" x14ac:dyDescent="0.25">
      <c r="A947" t="s">
        <v>46</v>
      </c>
      <c r="B947">
        <v>3502.28</v>
      </c>
      <c r="C947">
        <v>3389.65</v>
      </c>
      <c r="D947">
        <v>3389.55</v>
      </c>
      <c r="E947">
        <v>3100.22</v>
      </c>
      <c r="F947">
        <v>52.415300000000002</v>
      </c>
      <c r="G947">
        <v>0</v>
      </c>
      <c r="H947">
        <v>17.6846</v>
      </c>
      <c r="I947">
        <v>0</v>
      </c>
      <c r="J947">
        <v>1.2300499999999999E-3</v>
      </c>
      <c r="K947">
        <v>0.99980400000000003</v>
      </c>
      <c r="L947">
        <v>0</v>
      </c>
      <c r="M947" t="s">
        <v>42</v>
      </c>
    </row>
    <row r="948" spans="1:25" x14ac:dyDescent="0.25">
      <c r="A948" t="s">
        <v>46</v>
      </c>
      <c r="B948">
        <v>3500.31</v>
      </c>
      <c r="C948">
        <v>3388.21</v>
      </c>
      <c r="D948">
        <v>3388.12</v>
      </c>
      <c r="E948">
        <v>3099.69</v>
      </c>
      <c r="F948">
        <v>51.808599999999998</v>
      </c>
      <c r="G948">
        <v>0</v>
      </c>
      <c r="H948">
        <v>17.684100000000001</v>
      </c>
      <c r="I948">
        <v>0</v>
      </c>
      <c r="J948">
        <v>1.2301199999999999E-3</v>
      </c>
      <c r="K948">
        <v>0.99981399999999998</v>
      </c>
      <c r="L948">
        <v>0</v>
      </c>
      <c r="M948" t="s">
        <v>42</v>
      </c>
    </row>
    <row r="949" spans="1:25" x14ac:dyDescent="0.25">
      <c r="A949" t="s">
        <v>46</v>
      </c>
      <c r="B949">
        <v>3478.71</v>
      </c>
      <c r="C949">
        <v>3365.87</v>
      </c>
      <c r="D949">
        <v>3365.78</v>
      </c>
      <c r="E949">
        <v>3077.64</v>
      </c>
      <c r="F949">
        <v>50.883499999999998</v>
      </c>
      <c r="G949">
        <v>0</v>
      </c>
      <c r="H949">
        <v>17.696100000000001</v>
      </c>
      <c r="I949">
        <v>0</v>
      </c>
      <c r="J949">
        <v>1.23014E-3</v>
      </c>
      <c r="K949">
        <v>0.999278</v>
      </c>
      <c r="L949">
        <v>0</v>
      </c>
      <c r="M949" t="s">
        <v>42</v>
      </c>
    </row>
    <row r="950" spans="1:25" x14ac:dyDescent="0.25">
      <c r="A950" t="s">
        <v>46</v>
      </c>
      <c r="B950">
        <v>3483.18</v>
      </c>
      <c r="C950">
        <v>3370.85</v>
      </c>
      <c r="D950">
        <v>3370.76</v>
      </c>
      <c r="E950">
        <v>3081.91</v>
      </c>
      <c r="F950">
        <v>51.244100000000003</v>
      </c>
      <c r="G950">
        <v>0</v>
      </c>
      <c r="H950">
        <v>17.7743</v>
      </c>
      <c r="I950">
        <v>0</v>
      </c>
      <c r="J950">
        <v>1.2300499999999999E-3</v>
      </c>
      <c r="K950">
        <v>0.99991300000000005</v>
      </c>
      <c r="L950">
        <v>0</v>
      </c>
      <c r="M950" t="s">
        <v>42</v>
      </c>
    </row>
    <row r="951" spans="1:25" x14ac:dyDescent="0.25">
      <c r="A951" t="s">
        <v>46</v>
      </c>
      <c r="B951">
        <v>3494.47</v>
      </c>
      <c r="C951">
        <v>3381.61</v>
      </c>
      <c r="D951">
        <v>3381.52</v>
      </c>
      <c r="E951">
        <v>3092.99</v>
      </c>
      <c r="F951">
        <v>51.688299999999998</v>
      </c>
      <c r="G951">
        <v>0</v>
      </c>
      <c r="H951">
        <v>17.643899999999999</v>
      </c>
      <c r="I951">
        <v>0</v>
      </c>
      <c r="J951">
        <v>1.2300499999999999E-3</v>
      </c>
      <c r="K951">
        <v>0.99948800000000004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3475.03</v>
      </c>
      <c r="C952">
        <v>3362.65</v>
      </c>
      <c r="D952">
        <v>3362.56</v>
      </c>
      <c r="E952">
        <v>3074.91</v>
      </c>
      <c r="F952">
        <v>51.098199999999999</v>
      </c>
      <c r="G952">
        <v>0</v>
      </c>
      <c r="H952">
        <v>17.609000000000002</v>
      </c>
      <c r="I952">
        <v>0</v>
      </c>
      <c r="J952">
        <v>1.23007E-3</v>
      </c>
      <c r="K952">
        <v>0.998506</v>
      </c>
      <c r="L952">
        <v>0</v>
      </c>
      <c r="M952" t="s">
        <v>42</v>
      </c>
      <c r="R952">
        <f>AVERAGE(B903:B952)</f>
        <v>3607.6645999999996</v>
      </c>
      <c r="S952">
        <f>AVERAGE(C903:C952)</f>
        <v>3493.5393999999983</v>
      </c>
      <c r="U952">
        <f>_xlfn.VAR.P(B903:B952)</f>
        <v>11109.299872840003</v>
      </c>
      <c r="V952">
        <f>_xlfn.VAR.P(C903:C952)</f>
        <v>10889.593825639999</v>
      </c>
      <c r="X952">
        <f>1.96*SQRT(U952)/50</f>
        <v>4.1317060104272745</v>
      </c>
      <c r="Y952">
        <f>1.96*SQRT(V952)/50</f>
        <v>4.090646092762297</v>
      </c>
    </row>
    <row r="953" spans="1:25" x14ac:dyDescent="0.25">
      <c r="A953" t="s">
        <v>46</v>
      </c>
      <c r="B953">
        <v>180514.92939999999</v>
      </c>
      <c r="C953" t="s">
        <v>36</v>
      </c>
    </row>
    <row r="954" spans="1:25" x14ac:dyDescent="0.25">
      <c r="A954" t="s">
        <v>47</v>
      </c>
      <c r="B954">
        <v>158169</v>
      </c>
      <c r="C954">
        <v>153266</v>
      </c>
      <c r="D954">
        <v>153219</v>
      </c>
      <c r="E954">
        <v>152820</v>
      </c>
      <c r="F954">
        <v>147.37200000000001</v>
      </c>
      <c r="G954">
        <v>327.25900000000001</v>
      </c>
      <c r="H954">
        <v>56.576099999999997</v>
      </c>
      <c r="I954">
        <v>1.23007E-3</v>
      </c>
      <c r="J954">
        <v>0.999004</v>
      </c>
      <c r="K954">
        <v>0</v>
      </c>
      <c r="L954" t="s">
        <v>42</v>
      </c>
    </row>
    <row r="955" spans="1:25" x14ac:dyDescent="0.25">
      <c r="A955" t="s">
        <v>47</v>
      </c>
      <c r="B955">
        <v>158161</v>
      </c>
      <c r="C955">
        <v>153323</v>
      </c>
      <c r="D955">
        <v>153278</v>
      </c>
      <c r="E955">
        <v>152881</v>
      </c>
      <c r="F955">
        <v>144.17099999999999</v>
      </c>
      <c r="G955">
        <v>316.36500000000001</v>
      </c>
      <c r="H955">
        <v>54.781300000000002</v>
      </c>
      <c r="I955">
        <v>1.2300499999999999E-3</v>
      </c>
      <c r="J955">
        <v>0.999776</v>
      </c>
      <c r="K955">
        <v>0</v>
      </c>
      <c r="L955" t="s">
        <v>42</v>
      </c>
    </row>
    <row r="956" spans="1:25" x14ac:dyDescent="0.25">
      <c r="A956" t="s">
        <v>47</v>
      </c>
      <c r="B956">
        <v>159858</v>
      </c>
      <c r="C956">
        <v>154968</v>
      </c>
      <c r="D956">
        <v>154922</v>
      </c>
      <c r="E956">
        <v>154521</v>
      </c>
      <c r="F956">
        <v>147.83000000000001</v>
      </c>
      <c r="G956">
        <v>339.85300000000001</v>
      </c>
      <c r="H956">
        <v>64.941000000000003</v>
      </c>
      <c r="I956">
        <v>1.2300499999999999E-3</v>
      </c>
      <c r="J956">
        <v>0.99981100000000001</v>
      </c>
      <c r="K956">
        <v>0</v>
      </c>
      <c r="L956" t="s">
        <v>42</v>
      </c>
    </row>
    <row r="957" spans="1:25" x14ac:dyDescent="0.25">
      <c r="A957" t="s">
        <v>47</v>
      </c>
      <c r="B957">
        <v>159093</v>
      </c>
      <c r="C957">
        <v>154108</v>
      </c>
      <c r="D957">
        <v>154062</v>
      </c>
      <c r="E957">
        <v>153659</v>
      </c>
      <c r="F957">
        <v>149.334</v>
      </c>
      <c r="G957">
        <v>331.60500000000002</v>
      </c>
      <c r="H957">
        <v>58.667200000000001</v>
      </c>
      <c r="I957">
        <v>1.2300600000000001E-3</v>
      </c>
      <c r="J957">
        <v>0.99874300000000005</v>
      </c>
      <c r="K957">
        <v>0</v>
      </c>
      <c r="L957" t="s">
        <v>42</v>
      </c>
    </row>
    <row r="958" spans="1:25" x14ac:dyDescent="0.25">
      <c r="A958" t="s">
        <v>47</v>
      </c>
      <c r="B958">
        <v>158035</v>
      </c>
      <c r="C958">
        <v>153232</v>
      </c>
      <c r="D958">
        <v>153187</v>
      </c>
      <c r="E958">
        <v>152793</v>
      </c>
      <c r="F958">
        <v>133.834</v>
      </c>
      <c r="G958">
        <v>311.94200000000001</v>
      </c>
      <c r="H958">
        <v>53.915199999999999</v>
      </c>
      <c r="I958">
        <v>1.2300900000000001E-3</v>
      </c>
      <c r="J958">
        <v>0.99983</v>
      </c>
      <c r="K958">
        <v>0</v>
      </c>
      <c r="L958" t="s">
        <v>42</v>
      </c>
    </row>
    <row r="959" spans="1:25" x14ac:dyDescent="0.25">
      <c r="A959" t="s">
        <v>47</v>
      </c>
      <c r="B959">
        <v>162608</v>
      </c>
      <c r="C959">
        <v>157801</v>
      </c>
      <c r="D959">
        <v>157754</v>
      </c>
      <c r="E959">
        <v>157348</v>
      </c>
      <c r="F959">
        <v>149.149</v>
      </c>
      <c r="G959">
        <v>366.81099999999998</v>
      </c>
      <c r="H959">
        <v>69.737200000000001</v>
      </c>
      <c r="I959">
        <v>1.2300600000000001E-3</v>
      </c>
      <c r="J959">
        <v>0.999946</v>
      </c>
      <c r="K959">
        <v>0</v>
      </c>
      <c r="L959" t="s">
        <v>42</v>
      </c>
    </row>
    <row r="960" spans="1:25" x14ac:dyDescent="0.25">
      <c r="A960" t="s">
        <v>47</v>
      </c>
      <c r="B960">
        <v>162087</v>
      </c>
      <c r="C960">
        <v>157179</v>
      </c>
      <c r="D960">
        <v>157132</v>
      </c>
      <c r="E960">
        <v>156732</v>
      </c>
      <c r="F960">
        <v>143.90799999999999</v>
      </c>
      <c r="G960">
        <v>349.584</v>
      </c>
      <c r="H960">
        <v>67.433599999999998</v>
      </c>
      <c r="I960">
        <v>1.2300499999999999E-3</v>
      </c>
      <c r="J960">
        <v>0.99978100000000003</v>
      </c>
      <c r="K960">
        <v>0</v>
      </c>
      <c r="L960" t="s">
        <v>42</v>
      </c>
    </row>
    <row r="961" spans="1:12" x14ac:dyDescent="0.25">
      <c r="A961" t="s">
        <v>47</v>
      </c>
      <c r="B961">
        <v>158865</v>
      </c>
      <c r="C961">
        <v>154124</v>
      </c>
      <c r="D961">
        <v>154079</v>
      </c>
      <c r="E961">
        <v>153687</v>
      </c>
      <c r="F961">
        <v>133.167</v>
      </c>
      <c r="G961">
        <v>319.64</v>
      </c>
      <c r="H961">
        <v>53.767099999999999</v>
      </c>
      <c r="I961">
        <v>1.2301E-3</v>
      </c>
      <c r="J961">
        <v>0.99770000000000003</v>
      </c>
      <c r="K961">
        <v>0</v>
      </c>
      <c r="L961" t="s">
        <v>42</v>
      </c>
    </row>
    <row r="962" spans="1:12" x14ac:dyDescent="0.25">
      <c r="A962" t="s">
        <v>47</v>
      </c>
      <c r="B962">
        <v>160041</v>
      </c>
      <c r="C962">
        <v>155221</v>
      </c>
      <c r="D962">
        <v>155176</v>
      </c>
      <c r="E962">
        <v>154781</v>
      </c>
      <c r="F962">
        <v>136.63800000000001</v>
      </c>
      <c r="G962">
        <v>318.70600000000002</v>
      </c>
      <c r="H962">
        <v>55.552599999999998</v>
      </c>
      <c r="I962">
        <v>1.2301E-3</v>
      </c>
      <c r="J962">
        <v>0.99972399999999995</v>
      </c>
      <c r="K962">
        <v>0</v>
      </c>
      <c r="L962" t="s">
        <v>42</v>
      </c>
    </row>
    <row r="963" spans="1:12" x14ac:dyDescent="0.25">
      <c r="A963" t="s">
        <v>47</v>
      </c>
      <c r="B963">
        <v>161458</v>
      </c>
      <c r="C963">
        <v>156687</v>
      </c>
      <c r="D963">
        <v>156642</v>
      </c>
      <c r="E963">
        <v>156246</v>
      </c>
      <c r="F963">
        <v>137.33099999999999</v>
      </c>
      <c r="G963">
        <v>316.834</v>
      </c>
      <c r="H963">
        <v>57.5227</v>
      </c>
      <c r="I963">
        <v>1.23011E-3</v>
      </c>
      <c r="J963">
        <v>0.999946</v>
      </c>
      <c r="K963">
        <v>0</v>
      </c>
      <c r="L963" t="s">
        <v>42</v>
      </c>
    </row>
    <row r="964" spans="1:12" x14ac:dyDescent="0.25">
      <c r="A964" t="s">
        <v>47</v>
      </c>
      <c r="B964">
        <v>161222</v>
      </c>
      <c r="C964">
        <v>156425</v>
      </c>
      <c r="D964">
        <v>156380</v>
      </c>
      <c r="E964">
        <v>155985</v>
      </c>
      <c r="F964">
        <v>134.51</v>
      </c>
      <c r="G964">
        <v>301.07</v>
      </c>
      <c r="H964">
        <v>52.946300000000001</v>
      </c>
      <c r="I964">
        <v>1.2300600000000001E-3</v>
      </c>
      <c r="J964">
        <v>0.999857</v>
      </c>
      <c r="K964">
        <v>0</v>
      </c>
      <c r="L964" t="s">
        <v>42</v>
      </c>
    </row>
    <row r="965" spans="1:12" x14ac:dyDescent="0.25">
      <c r="A965" t="s">
        <v>47</v>
      </c>
      <c r="B965">
        <v>162849</v>
      </c>
      <c r="C965">
        <v>158084</v>
      </c>
      <c r="D965">
        <v>158039</v>
      </c>
      <c r="E965">
        <v>157646</v>
      </c>
      <c r="F965">
        <v>135.71100000000001</v>
      </c>
      <c r="G965">
        <v>306.779</v>
      </c>
      <c r="H965">
        <v>55.313400000000001</v>
      </c>
      <c r="I965">
        <v>1.23007E-3</v>
      </c>
      <c r="J965">
        <v>0.99692700000000001</v>
      </c>
      <c r="K965">
        <v>0</v>
      </c>
      <c r="L965" t="s">
        <v>42</v>
      </c>
    </row>
    <row r="966" spans="1:12" x14ac:dyDescent="0.25">
      <c r="A966" t="s">
        <v>47</v>
      </c>
      <c r="B966">
        <v>164448</v>
      </c>
      <c r="C966">
        <v>159671</v>
      </c>
      <c r="D966">
        <v>159625</v>
      </c>
      <c r="E966">
        <v>159230</v>
      </c>
      <c r="F966">
        <v>138.99600000000001</v>
      </c>
      <c r="G966">
        <v>308.18</v>
      </c>
      <c r="H966">
        <v>56.040100000000002</v>
      </c>
      <c r="I966">
        <v>1.2300600000000001E-3</v>
      </c>
      <c r="J966">
        <v>0.99938899999999997</v>
      </c>
      <c r="K966">
        <v>0</v>
      </c>
      <c r="L966" t="s">
        <v>42</v>
      </c>
    </row>
    <row r="967" spans="1:12" x14ac:dyDescent="0.25">
      <c r="A967" t="s">
        <v>47</v>
      </c>
      <c r="B967">
        <v>165015</v>
      </c>
      <c r="C967">
        <v>160244</v>
      </c>
      <c r="D967">
        <v>160198</v>
      </c>
      <c r="E967">
        <v>159803</v>
      </c>
      <c r="F967">
        <v>138.989</v>
      </c>
      <c r="G967">
        <v>302.983</v>
      </c>
      <c r="H967">
        <v>56.4544</v>
      </c>
      <c r="I967">
        <v>1.2300499999999999E-3</v>
      </c>
      <c r="J967">
        <v>0.99935499999999999</v>
      </c>
      <c r="K967">
        <v>0</v>
      </c>
      <c r="L967" t="s">
        <v>42</v>
      </c>
    </row>
    <row r="968" spans="1:12" x14ac:dyDescent="0.25">
      <c r="A968" t="s">
        <v>47</v>
      </c>
      <c r="B968">
        <v>166193</v>
      </c>
      <c r="C968">
        <v>161386</v>
      </c>
      <c r="D968">
        <v>161341</v>
      </c>
      <c r="E968">
        <v>160947</v>
      </c>
      <c r="F968">
        <v>136.18299999999999</v>
      </c>
      <c r="G968">
        <v>306.30900000000003</v>
      </c>
      <c r="H968">
        <v>57.502400000000002</v>
      </c>
      <c r="I968">
        <v>1.2300600000000001E-3</v>
      </c>
      <c r="J968">
        <v>0.99947399999999997</v>
      </c>
      <c r="K968">
        <v>0</v>
      </c>
      <c r="L968" t="s">
        <v>42</v>
      </c>
    </row>
    <row r="969" spans="1:12" x14ac:dyDescent="0.25">
      <c r="A969" t="s">
        <v>47</v>
      </c>
      <c r="B969">
        <v>167231</v>
      </c>
      <c r="C969">
        <v>162423</v>
      </c>
      <c r="D969">
        <v>162377</v>
      </c>
      <c r="E969">
        <v>161980</v>
      </c>
      <c r="F969">
        <v>137.94999999999999</v>
      </c>
      <c r="G969">
        <v>316.06900000000002</v>
      </c>
      <c r="H969">
        <v>57.223500000000001</v>
      </c>
      <c r="I969">
        <v>1.2300499999999999E-3</v>
      </c>
      <c r="J969">
        <v>0.99981799999999998</v>
      </c>
      <c r="K969">
        <v>0</v>
      </c>
      <c r="L969" t="s">
        <v>42</v>
      </c>
    </row>
    <row r="970" spans="1:12" x14ac:dyDescent="0.25">
      <c r="A970" t="s">
        <v>47</v>
      </c>
      <c r="B970">
        <v>167778</v>
      </c>
      <c r="C970">
        <v>162973</v>
      </c>
      <c r="D970">
        <v>162928</v>
      </c>
      <c r="E970">
        <v>162534</v>
      </c>
      <c r="F970">
        <v>134.65299999999999</v>
      </c>
      <c r="G970">
        <v>314.779</v>
      </c>
      <c r="H970">
        <v>54.496600000000001</v>
      </c>
      <c r="I970">
        <v>1.2300600000000001E-3</v>
      </c>
      <c r="J970">
        <v>0.99993200000000004</v>
      </c>
      <c r="K970">
        <v>0</v>
      </c>
      <c r="L970" t="s">
        <v>42</v>
      </c>
    </row>
    <row r="971" spans="1:12" x14ac:dyDescent="0.25">
      <c r="A971" t="s">
        <v>47</v>
      </c>
      <c r="B971">
        <v>169305</v>
      </c>
      <c r="C971">
        <v>164495</v>
      </c>
      <c r="D971">
        <v>164450</v>
      </c>
      <c r="E971">
        <v>164058</v>
      </c>
      <c r="F971">
        <v>133.17599999999999</v>
      </c>
      <c r="G971">
        <v>300.28899999999999</v>
      </c>
      <c r="H971">
        <v>56.202399999999997</v>
      </c>
      <c r="I971">
        <v>1.2300499999999999E-3</v>
      </c>
      <c r="J971">
        <v>0.99785299999999999</v>
      </c>
      <c r="K971">
        <v>0</v>
      </c>
      <c r="L971" t="s">
        <v>42</v>
      </c>
    </row>
    <row r="972" spans="1:12" x14ac:dyDescent="0.25">
      <c r="A972" t="s">
        <v>47</v>
      </c>
      <c r="B972">
        <v>170212</v>
      </c>
      <c r="C972">
        <v>165436</v>
      </c>
      <c r="D972">
        <v>165391</v>
      </c>
      <c r="E972">
        <v>164996</v>
      </c>
      <c r="F972">
        <v>137.43199999999999</v>
      </c>
      <c r="G972">
        <v>303.57</v>
      </c>
      <c r="H972">
        <v>57.497300000000003</v>
      </c>
      <c r="I972">
        <v>1.2300499999999999E-3</v>
      </c>
      <c r="J972">
        <v>0.99983100000000003</v>
      </c>
      <c r="K972">
        <v>0</v>
      </c>
      <c r="L972" t="s">
        <v>42</v>
      </c>
    </row>
    <row r="973" spans="1:12" x14ac:dyDescent="0.25">
      <c r="A973" t="s">
        <v>47</v>
      </c>
      <c r="B973">
        <v>171137</v>
      </c>
      <c r="C973">
        <v>166338</v>
      </c>
      <c r="D973">
        <v>166293</v>
      </c>
      <c r="E973">
        <v>165900</v>
      </c>
      <c r="F973">
        <v>136.29300000000001</v>
      </c>
      <c r="G973">
        <v>308.10300000000001</v>
      </c>
      <c r="H973">
        <v>57.316600000000001</v>
      </c>
      <c r="I973">
        <v>1.2300499999999999E-3</v>
      </c>
      <c r="J973">
        <v>0.99999499999999997</v>
      </c>
      <c r="K973">
        <v>0</v>
      </c>
      <c r="L973" t="s">
        <v>42</v>
      </c>
    </row>
    <row r="974" spans="1:12" x14ac:dyDescent="0.25">
      <c r="A974" t="s">
        <v>47</v>
      </c>
      <c r="B974">
        <v>171652</v>
      </c>
      <c r="C974">
        <v>166802</v>
      </c>
      <c r="D974">
        <v>166757</v>
      </c>
      <c r="E974">
        <v>166364</v>
      </c>
      <c r="F974">
        <v>135.18700000000001</v>
      </c>
      <c r="G974">
        <v>302.142</v>
      </c>
      <c r="H974">
        <v>56.283999999999999</v>
      </c>
      <c r="I974">
        <v>1.2300499999999999E-3</v>
      </c>
      <c r="J974">
        <v>0.99966699999999997</v>
      </c>
      <c r="K974">
        <v>0</v>
      </c>
      <c r="L974" t="s">
        <v>42</v>
      </c>
    </row>
    <row r="975" spans="1:12" x14ac:dyDescent="0.25">
      <c r="A975" t="s">
        <v>47</v>
      </c>
      <c r="B975">
        <v>170973</v>
      </c>
      <c r="C975">
        <v>166143</v>
      </c>
      <c r="D975">
        <v>166097</v>
      </c>
      <c r="E975">
        <v>165704</v>
      </c>
      <c r="F975">
        <v>134.607</v>
      </c>
      <c r="G975">
        <v>302.25700000000001</v>
      </c>
      <c r="H975">
        <v>57.936900000000001</v>
      </c>
      <c r="I975">
        <v>1.2301E-3</v>
      </c>
      <c r="J975">
        <v>0.99985199999999996</v>
      </c>
      <c r="K975">
        <v>0</v>
      </c>
      <c r="L975" t="s">
        <v>42</v>
      </c>
    </row>
    <row r="976" spans="1:12" x14ac:dyDescent="0.25">
      <c r="A976" t="s">
        <v>47</v>
      </c>
      <c r="B976">
        <v>173279</v>
      </c>
      <c r="C976">
        <v>168490</v>
      </c>
      <c r="D976">
        <v>168444</v>
      </c>
      <c r="E976">
        <v>168048</v>
      </c>
      <c r="F976">
        <v>140.13499999999999</v>
      </c>
      <c r="G976">
        <v>306.608</v>
      </c>
      <c r="H976">
        <v>60.927199999999999</v>
      </c>
      <c r="I976">
        <v>1.2301199999999999E-3</v>
      </c>
      <c r="J976">
        <v>0.99996799999999997</v>
      </c>
      <c r="K976">
        <v>0</v>
      </c>
      <c r="L976" t="s">
        <v>42</v>
      </c>
    </row>
    <row r="977" spans="1:12" x14ac:dyDescent="0.25">
      <c r="A977" t="s">
        <v>47</v>
      </c>
      <c r="B977">
        <v>172088</v>
      </c>
      <c r="C977">
        <v>167270</v>
      </c>
      <c r="D977">
        <v>167225</v>
      </c>
      <c r="E977">
        <v>166831</v>
      </c>
      <c r="F977">
        <v>134.22900000000001</v>
      </c>
      <c r="G977">
        <v>301.49700000000001</v>
      </c>
      <c r="H977">
        <v>55.551000000000002</v>
      </c>
      <c r="I977">
        <v>1.2300499999999999E-3</v>
      </c>
      <c r="J977">
        <v>0.99923600000000001</v>
      </c>
      <c r="K977">
        <v>0</v>
      </c>
      <c r="L977" t="s">
        <v>42</v>
      </c>
    </row>
    <row r="978" spans="1:12" x14ac:dyDescent="0.25">
      <c r="A978" t="s">
        <v>47</v>
      </c>
      <c r="B978">
        <v>172196</v>
      </c>
      <c r="C978">
        <v>167369</v>
      </c>
      <c r="D978">
        <v>167324</v>
      </c>
      <c r="E978">
        <v>166930</v>
      </c>
      <c r="F978">
        <v>134.364</v>
      </c>
      <c r="G978">
        <v>302.94900000000001</v>
      </c>
      <c r="H978">
        <v>57.2014</v>
      </c>
      <c r="I978">
        <v>1.2300499999999999E-3</v>
      </c>
      <c r="J978">
        <v>0.99882700000000002</v>
      </c>
      <c r="K978">
        <v>0</v>
      </c>
      <c r="L978" t="s">
        <v>42</v>
      </c>
    </row>
    <row r="979" spans="1:12" x14ac:dyDescent="0.25">
      <c r="A979" t="s">
        <v>47</v>
      </c>
      <c r="B979">
        <v>172968</v>
      </c>
      <c r="C979">
        <v>168156</v>
      </c>
      <c r="D979">
        <v>168110</v>
      </c>
      <c r="E979">
        <v>167714</v>
      </c>
      <c r="F979">
        <v>139.68899999999999</v>
      </c>
      <c r="G979">
        <v>302.78800000000001</v>
      </c>
      <c r="H979">
        <v>57.656599999999997</v>
      </c>
      <c r="I979">
        <v>1.2300600000000001E-3</v>
      </c>
      <c r="J979">
        <v>0.99926099999999995</v>
      </c>
      <c r="K979">
        <v>0</v>
      </c>
      <c r="L979" t="s">
        <v>42</v>
      </c>
    </row>
    <row r="980" spans="1:12" x14ac:dyDescent="0.25">
      <c r="A980" t="s">
        <v>47</v>
      </c>
      <c r="B980">
        <v>172740</v>
      </c>
      <c r="C980">
        <v>167958</v>
      </c>
      <c r="D980">
        <v>167913</v>
      </c>
      <c r="E980">
        <v>167520</v>
      </c>
      <c r="F980">
        <v>134.149</v>
      </c>
      <c r="G980">
        <v>301.56700000000001</v>
      </c>
      <c r="H980">
        <v>58.166200000000003</v>
      </c>
      <c r="I980">
        <v>1.2300600000000001E-3</v>
      </c>
      <c r="J980">
        <v>0.99882800000000005</v>
      </c>
      <c r="K980">
        <v>0</v>
      </c>
      <c r="L980" t="s">
        <v>42</v>
      </c>
    </row>
    <row r="981" spans="1:12" x14ac:dyDescent="0.25">
      <c r="A981" t="s">
        <v>47</v>
      </c>
      <c r="B981">
        <v>173577</v>
      </c>
      <c r="C981">
        <v>168766</v>
      </c>
      <c r="D981">
        <v>168720</v>
      </c>
      <c r="E981">
        <v>168326</v>
      </c>
      <c r="F981">
        <v>136.34700000000001</v>
      </c>
      <c r="G981">
        <v>298.85199999999998</v>
      </c>
      <c r="H981">
        <v>55.908999999999999</v>
      </c>
      <c r="I981">
        <v>1.2300600000000001E-3</v>
      </c>
      <c r="J981">
        <v>0.99997000000000003</v>
      </c>
      <c r="K981">
        <v>0</v>
      </c>
      <c r="L981" t="s">
        <v>42</v>
      </c>
    </row>
    <row r="982" spans="1:12" x14ac:dyDescent="0.25">
      <c r="A982" t="s">
        <v>47</v>
      </c>
      <c r="B982">
        <v>174055</v>
      </c>
      <c r="C982">
        <v>169220</v>
      </c>
      <c r="D982">
        <v>169174</v>
      </c>
      <c r="E982">
        <v>168781</v>
      </c>
      <c r="F982">
        <v>136.15199999999999</v>
      </c>
      <c r="G982">
        <v>301.43200000000002</v>
      </c>
      <c r="H982">
        <v>57.781300000000002</v>
      </c>
      <c r="I982">
        <v>1.2300499999999999E-3</v>
      </c>
      <c r="J982">
        <v>0.99996499999999999</v>
      </c>
      <c r="K982">
        <v>0</v>
      </c>
      <c r="L982" t="s">
        <v>42</v>
      </c>
    </row>
    <row r="983" spans="1:12" x14ac:dyDescent="0.25">
      <c r="A983" t="s">
        <v>47</v>
      </c>
      <c r="B983">
        <v>175206</v>
      </c>
      <c r="C983">
        <v>170360</v>
      </c>
      <c r="D983">
        <v>170315</v>
      </c>
      <c r="E983">
        <v>169920</v>
      </c>
      <c r="F983">
        <v>141.21199999999999</v>
      </c>
      <c r="G983">
        <v>307.858</v>
      </c>
      <c r="H983">
        <v>61.954700000000003</v>
      </c>
      <c r="I983">
        <v>1.23007E-3</v>
      </c>
      <c r="J983">
        <v>0.99943099999999996</v>
      </c>
      <c r="K983">
        <v>0</v>
      </c>
      <c r="L983" t="s">
        <v>42</v>
      </c>
    </row>
    <row r="984" spans="1:12" x14ac:dyDescent="0.25">
      <c r="A984" t="s">
        <v>47</v>
      </c>
      <c r="B984">
        <v>175614</v>
      </c>
      <c r="C984">
        <v>170796</v>
      </c>
      <c r="D984">
        <v>170751</v>
      </c>
      <c r="E984">
        <v>170356</v>
      </c>
      <c r="F984">
        <v>137.893</v>
      </c>
      <c r="G984">
        <v>309.58199999999999</v>
      </c>
      <c r="H984">
        <v>64.491500000000002</v>
      </c>
      <c r="I984">
        <v>1.23011E-3</v>
      </c>
      <c r="J984">
        <v>0.99990999999999997</v>
      </c>
      <c r="K984">
        <v>0</v>
      </c>
      <c r="L984" t="s">
        <v>42</v>
      </c>
    </row>
    <row r="985" spans="1:12" x14ac:dyDescent="0.25">
      <c r="A985" t="s">
        <v>47</v>
      </c>
      <c r="B985">
        <v>175259</v>
      </c>
      <c r="C985">
        <v>170389</v>
      </c>
      <c r="D985">
        <v>170344</v>
      </c>
      <c r="E985">
        <v>169950</v>
      </c>
      <c r="F985">
        <v>133.53200000000001</v>
      </c>
      <c r="G985">
        <v>300.363</v>
      </c>
      <c r="H985">
        <v>57.237299999999998</v>
      </c>
      <c r="I985">
        <v>1.2300799999999999E-3</v>
      </c>
      <c r="J985">
        <v>0.99879300000000004</v>
      </c>
      <c r="K985">
        <v>0</v>
      </c>
      <c r="L985" t="s">
        <v>42</v>
      </c>
    </row>
    <row r="986" spans="1:12" x14ac:dyDescent="0.25">
      <c r="A986" t="s">
        <v>47</v>
      </c>
      <c r="B986">
        <v>176336</v>
      </c>
      <c r="C986">
        <v>171492</v>
      </c>
      <c r="D986">
        <v>171446</v>
      </c>
      <c r="E986">
        <v>171052</v>
      </c>
      <c r="F986">
        <v>136.78299999999999</v>
      </c>
      <c r="G986">
        <v>301.99799999999999</v>
      </c>
      <c r="H986">
        <v>57.6464</v>
      </c>
      <c r="I986">
        <v>1.23021E-3</v>
      </c>
      <c r="J986">
        <v>0.99993100000000001</v>
      </c>
      <c r="K986">
        <v>0</v>
      </c>
      <c r="L986" t="s">
        <v>42</v>
      </c>
    </row>
    <row r="987" spans="1:12" x14ac:dyDescent="0.25">
      <c r="A987" t="s">
        <v>47</v>
      </c>
      <c r="B987">
        <v>177154</v>
      </c>
      <c r="C987">
        <v>172361</v>
      </c>
      <c r="D987">
        <v>172315</v>
      </c>
      <c r="E987">
        <v>171921</v>
      </c>
      <c r="F987">
        <v>138.72800000000001</v>
      </c>
      <c r="G987">
        <v>305.41500000000002</v>
      </c>
      <c r="H987">
        <v>61.637500000000003</v>
      </c>
      <c r="I987">
        <v>1.2300799999999999E-3</v>
      </c>
      <c r="J987">
        <v>0.99954600000000005</v>
      </c>
      <c r="K987">
        <v>0</v>
      </c>
      <c r="L987" t="s">
        <v>42</v>
      </c>
    </row>
    <row r="988" spans="1:12" x14ac:dyDescent="0.25">
      <c r="A988" t="s">
        <v>47</v>
      </c>
      <c r="B988">
        <v>176057</v>
      </c>
      <c r="C988">
        <v>171227</v>
      </c>
      <c r="D988">
        <v>171181</v>
      </c>
      <c r="E988">
        <v>170788</v>
      </c>
      <c r="F988">
        <v>134.03700000000001</v>
      </c>
      <c r="G988">
        <v>298.72300000000001</v>
      </c>
      <c r="H988">
        <v>55.976799999999997</v>
      </c>
      <c r="I988">
        <v>1.2300499999999999E-3</v>
      </c>
      <c r="J988">
        <v>0.99986399999999998</v>
      </c>
      <c r="K988">
        <v>0</v>
      </c>
      <c r="L988" t="s">
        <v>42</v>
      </c>
    </row>
    <row r="989" spans="1:12" x14ac:dyDescent="0.25">
      <c r="A989" t="s">
        <v>47</v>
      </c>
      <c r="B989">
        <v>176307</v>
      </c>
      <c r="C989">
        <v>171429</v>
      </c>
      <c r="D989">
        <v>171383</v>
      </c>
      <c r="E989">
        <v>170988</v>
      </c>
      <c r="F989">
        <v>134.70699999999999</v>
      </c>
      <c r="G989">
        <v>303.173</v>
      </c>
      <c r="H989">
        <v>56.266399999999997</v>
      </c>
      <c r="I989">
        <v>1.23011E-3</v>
      </c>
      <c r="J989">
        <v>0.99978900000000004</v>
      </c>
      <c r="K989">
        <v>0</v>
      </c>
      <c r="L989" t="s">
        <v>42</v>
      </c>
    </row>
    <row r="990" spans="1:12" x14ac:dyDescent="0.25">
      <c r="A990" t="s">
        <v>47</v>
      </c>
      <c r="B990">
        <v>177917</v>
      </c>
      <c r="C990">
        <v>173080</v>
      </c>
      <c r="D990">
        <v>173035</v>
      </c>
      <c r="E990">
        <v>172640</v>
      </c>
      <c r="F990">
        <v>137.75800000000001</v>
      </c>
      <c r="G990">
        <v>301.798</v>
      </c>
      <c r="H990">
        <v>57.9131</v>
      </c>
      <c r="I990">
        <v>1.2300600000000001E-3</v>
      </c>
      <c r="J990">
        <v>0.99956999999999996</v>
      </c>
      <c r="K990">
        <v>0</v>
      </c>
      <c r="L990" t="s">
        <v>42</v>
      </c>
    </row>
    <row r="991" spans="1:12" x14ac:dyDescent="0.25">
      <c r="A991" t="s">
        <v>47</v>
      </c>
      <c r="B991">
        <v>177513</v>
      </c>
      <c r="C991">
        <v>172671</v>
      </c>
      <c r="D991">
        <v>172626</v>
      </c>
      <c r="E991">
        <v>172231</v>
      </c>
      <c r="F991">
        <v>136.67599999999999</v>
      </c>
      <c r="G991">
        <v>302.85599999999999</v>
      </c>
      <c r="H991">
        <v>59.708199999999998</v>
      </c>
      <c r="I991">
        <v>1.2300499999999999E-3</v>
      </c>
      <c r="J991">
        <v>0.99978400000000001</v>
      </c>
      <c r="K991">
        <v>0</v>
      </c>
      <c r="L991" t="s">
        <v>42</v>
      </c>
    </row>
    <row r="992" spans="1:12" x14ac:dyDescent="0.25">
      <c r="A992" t="s">
        <v>47</v>
      </c>
      <c r="B992">
        <v>177484</v>
      </c>
      <c r="C992">
        <v>172657</v>
      </c>
      <c r="D992">
        <v>172611</v>
      </c>
      <c r="E992">
        <v>172216</v>
      </c>
      <c r="F992">
        <v>134.74299999999999</v>
      </c>
      <c r="G992">
        <v>301.33600000000001</v>
      </c>
      <c r="H992">
        <v>59.020899999999997</v>
      </c>
      <c r="I992">
        <v>1.23007E-3</v>
      </c>
      <c r="J992">
        <v>0.99970800000000004</v>
      </c>
      <c r="K992">
        <v>0</v>
      </c>
      <c r="L992" t="s">
        <v>42</v>
      </c>
    </row>
    <row r="993" spans="1:25" x14ac:dyDescent="0.25">
      <c r="A993" t="s">
        <v>47</v>
      </c>
      <c r="B993">
        <v>178246</v>
      </c>
      <c r="C993">
        <v>173379</v>
      </c>
      <c r="D993">
        <v>173333</v>
      </c>
      <c r="E993">
        <v>172938</v>
      </c>
      <c r="F993">
        <v>136.42500000000001</v>
      </c>
      <c r="G993">
        <v>306.01</v>
      </c>
      <c r="H993">
        <v>58.891399999999997</v>
      </c>
      <c r="I993">
        <v>1.2300499999999999E-3</v>
      </c>
      <c r="J993">
        <v>0.99885699999999999</v>
      </c>
      <c r="K993">
        <v>0</v>
      </c>
      <c r="L993" t="s">
        <v>42</v>
      </c>
    </row>
    <row r="994" spans="1:25" x14ac:dyDescent="0.25">
      <c r="A994" t="s">
        <v>47</v>
      </c>
      <c r="B994">
        <v>178846</v>
      </c>
      <c r="C994">
        <v>174007</v>
      </c>
      <c r="D994">
        <v>173962</v>
      </c>
      <c r="E994">
        <v>173564</v>
      </c>
      <c r="F994">
        <v>137.821</v>
      </c>
      <c r="G994">
        <v>309.10000000000002</v>
      </c>
      <c r="H994">
        <v>63.2256</v>
      </c>
      <c r="I994">
        <v>1.2300499999999999E-3</v>
      </c>
      <c r="J994">
        <v>0.99901099999999998</v>
      </c>
      <c r="K994">
        <v>0</v>
      </c>
      <c r="L994" t="s">
        <v>42</v>
      </c>
    </row>
    <row r="995" spans="1:25" x14ac:dyDescent="0.25">
      <c r="A995" t="s">
        <v>47</v>
      </c>
      <c r="B995">
        <v>178898</v>
      </c>
      <c r="C995">
        <v>174044</v>
      </c>
      <c r="D995">
        <v>173999</v>
      </c>
      <c r="E995">
        <v>173603</v>
      </c>
      <c r="F995">
        <v>139.768</v>
      </c>
      <c r="G995">
        <v>324.52699999999999</v>
      </c>
      <c r="H995">
        <v>62.751800000000003</v>
      </c>
      <c r="I995">
        <v>1.2300499999999999E-3</v>
      </c>
      <c r="J995">
        <v>0.99967200000000001</v>
      </c>
      <c r="K995">
        <v>0</v>
      </c>
      <c r="L995" t="s">
        <v>42</v>
      </c>
    </row>
    <row r="996" spans="1:25" x14ac:dyDescent="0.25">
      <c r="A996" t="s">
        <v>47</v>
      </c>
      <c r="B996">
        <v>178573</v>
      </c>
      <c r="C996">
        <v>173691</v>
      </c>
      <c r="D996">
        <v>173645</v>
      </c>
      <c r="E996">
        <v>173252</v>
      </c>
      <c r="F996">
        <v>136.054</v>
      </c>
      <c r="G996">
        <v>322.42700000000002</v>
      </c>
      <c r="H996">
        <v>59.784599999999998</v>
      </c>
      <c r="I996">
        <v>1.2300600000000001E-3</v>
      </c>
      <c r="J996">
        <v>0.99923600000000001</v>
      </c>
      <c r="K996">
        <v>0</v>
      </c>
      <c r="L996" t="s">
        <v>42</v>
      </c>
    </row>
    <row r="997" spans="1:25" x14ac:dyDescent="0.25">
      <c r="A997" t="s">
        <v>47</v>
      </c>
      <c r="B997">
        <v>178880</v>
      </c>
      <c r="C997">
        <v>173989</v>
      </c>
      <c r="D997">
        <v>173943</v>
      </c>
      <c r="E997">
        <v>173551</v>
      </c>
      <c r="F997">
        <v>135.23500000000001</v>
      </c>
      <c r="G997">
        <v>324.76900000000001</v>
      </c>
      <c r="H997">
        <v>60.790799999999997</v>
      </c>
      <c r="I997">
        <v>1.2300499999999999E-3</v>
      </c>
      <c r="J997">
        <v>0.99986399999999998</v>
      </c>
      <c r="K997">
        <v>0</v>
      </c>
      <c r="L997" t="s">
        <v>42</v>
      </c>
    </row>
    <row r="998" spans="1:25" x14ac:dyDescent="0.25">
      <c r="A998" t="s">
        <v>47</v>
      </c>
      <c r="B998">
        <v>182256</v>
      </c>
      <c r="C998">
        <v>177393</v>
      </c>
      <c r="D998">
        <v>177347</v>
      </c>
      <c r="E998">
        <v>176945</v>
      </c>
      <c r="F998">
        <v>135.96100000000001</v>
      </c>
      <c r="G998">
        <v>330.04700000000003</v>
      </c>
      <c r="H998">
        <v>60.429299999999998</v>
      </c>
      <c r="I998">
        <v>1.2300600000000001E-3</v>
      </c>
      <c r="J998">
        <v>0.99900900000000004</v>
      </c>
      <c r="K998">
        <v>0</v>
      </c>
      <c r="L998" t="s">
        <v>42</v>
      </c>
    </row>
    <row r="999" spans="1:25" x14ac:dyDescent="0.25">
      <c r="A999" t="s">
        <v>47</v>
      </c>
      <c r="B999">
        <v>180833</v>
      </c>
      <c r="C999">
        <v>175979</v>
      </c>
      <c r="D999">
        <v>175934</v>
      </c>
      <c r="E999">
        <v>175540</v>
      </c>
      <c r="F999">
        <v>136.916</v>
      </c>
      <c r="G999">
        <v>328.47300000000001</v>
      </c>
      <c r="H999">
        <v>66.615700000000004</v>
      </c>
      <c r="I999">
        <v>1.23007E-3</v>
      </c>
      <c r="J999">
        <v>0.99997400000000003</v>
      </c>
      <c r="K999">
        <v>0</v>
      </c>
      <c r="L999" t="s">
        <v>42</v>
      </c>
    </row>
    <row r="1000" spans="1:25" x14ac:dyDescent="0.25">
      <c r="A1000" t="s">
        <v>47</v>
      </c>
      <c r="B1000">
        <v>180777</v>
      </c>
      <c r="C1000">
        <v>175923</v>
      </c>
      <c r="D1000">
        <v>175878</v>
      </c>
      <c r="E1000">
        <v>175484</v>
      </c>
      <c r="F1000">
        <v>137.858</v>
      </c>
      <c r="G1000">
        <v>301.37299999999999</v>
      </c>
      <c r="H1000">
        <v>57.3279</v>
      </c>
      <c r="I1000">
        <v>1.23007E-3</v>
      </c>
      <c r="J1000">
        <v>0.99951299999999998</v>
      </c>
      <c r="K1000">
        <v>0</v>
      </c>
      <c r="L1000" t="s">
        <v>42</v>
      </c>
    </row>
    <row r="1001" spans="1:25" x14ac:dyDescent="0.25">
      <c r="A1001" t="s">
        <v>47</v>
      </c>
      <c r="B1001">
        <v>181804</v>
      </c>
      <c r="C1001">
        <v>176896</v>
      </c>
      <c r="D1001">
        <v>176851</v>
      </c>
      <c r="E1001">
        <v>176456</v>
      </c>
      <c r="F1001">
        <v>135.09200000000001</v>
      </c>
      <c r="G1001">
        <v>302.87700000000001</v>
      </c>
      <c r="H1001">
        <v>60.466999999999999</v>
      </c>
      <c r="I1001">
        <v>1.2300499999999999E-3</v>
      </c>
      <c r="J1001">
        <v>0.99947399999999997</v>
      </c>
      <c r="K1001">
        <v>0</v>
      </c>
      <c r="L1001" t="s">
        <v>42</v>
      </c>
    </row>
    <row r="1002" spans="1:25" x14ac:dyDescent="0.25">
      <c r="A1002" t="s">
        <v>47</v>
      </c>
      <c r="B1002">
        <v>182507</v>
      </c>
      <c r="C1002">
        <v>177640</v>
      </c>
      <c r="D1002">
        <v>177595</v>
      </c>
      <c r="E1002">
        <v>177199</v>
      </c>
      <c r="F1002">
        <v>136.452</v>
      </c>
      <c r="G1002">
        <v>304.81200000000001</v>
      </c>
      <c r="H1002">
        <v>61.331400000000002</v>
      </c>
      <c r="I1002">
        <v>1.2300499999999999E-3</v>
      </c>
      <c r="J1002">
        <v>0.99945399999999995</v>
      </c>
      <c r="K1002">
        <v>0</v>
      </c>
      <c r="L1002" t="s">
        <v>42</v>
      </c>
    </row>
    <row r="1003" spans="1:25" x14ac:dyDescent="0.25">
      <c r="A1003" t="s">
        <v>47</v>
      </c>
      <c r="B1003">
        <v>183568</v>
      </c>
      <c r="C1003">
        <v>178711</v>
      </c>
      <c r="D1003">
        <v>178666</v>
      </c>
      <c r="E1003">
        <v>178270</v>
      </c>
      <c r="F1003">
        <v>138.21799999999999</v>
      </c>
      <c r="G1003">
        <v>307.685</v>
      </c>
      <c r="H1003">
        <v>62.420499999999997</v>
      </c>
      <c r="I1003">
        <v>1.2300499999999999E-3</v>
      </c>
      <c r="J1003">
        <v>0.99996099999999999</v>
      </c>
      <c r="K1003">
        <v>0</v>
      </c>
      <c r="L1003" t="s">
        <v>42</v>
      </c>
    </row>
    <row r="1004" spans="1:25" x14ac:dyDescent="0.25">
      <c r="A1004" t="s">
        <v>47</v>
      </c>
      <c r="B1004">
        <v>182906</v>
      </c>
      <c r="C1004">
        <v>178049</v>
      </c>
      <c r="D1004">
        <v>178004</v>
      </c>
      <c r="E1004">
        <v>177610</v>
      </c>
      <c r="F1004">
        <v>134.61099999999999</v>
      </c>
      <c r="G1004">
        <v>300.37299999999999</v>
      </c>
      <c r="H1004">
        <v>59.315199999999997</v>
      </c>
      <c r="I1004">
        <v>1.2300600000000001E-3</v>
      </c>
      <c r="J1004">
        <v>0.99961100000000003</v>
      </c>
      <c r="K1004">
        <v>0</v>
      </c>
      <c r="L1004" t="s">
        <v>42</v>
      </c>
    </row>
    <row r="1005" spans="1:25" x14ac:dyDescent="0.25">
      <c r="A1005" t="s">
        <v>47</v>
      </c>
      <c r="B1005">
        <v>186045</v>
      </c>
      <c r="C1005">
        <v>181094</v>
      </c>
      <c r="D1005">
        <v>181048</v>
      </c>
      <c r="E1005">
        <v>180647</v>
      </c>
      <c r="F1005">
        <v>137.82499999999999</v>
      </c>
      <c r="G1005">
        <v>325.995</v>
      </c>
      <c r="H1005">
        <v>70.061899999999994</v>
      </c>
      <c r="I1005">
        <v>1.2300499999999999E-3</v>
      </c>
      <c r="J1005">
        <v>0.99919999999999998</v>
      </c>
      <c r="K1005">
        <v>0</v>
      </c>
      <c r="L1005" t="s">
        <v>42</v>
      </c>
    </row>
    <row r="1006" spans="1:25" x14ac:dyDescent="0.25">
      <c r="A1006" t="s">
        <v>47</v>
      </c>
      <c r="B1006">
        <v>190841</v>
      </c>
      <c r="C1006">
        <v>185794</v>
      </c>
      <c r="D1006">
        <v>185747</v>
      </c>
      <c r="E1006">
        <v>185343</v>
      </c>
      <c r="F1006">
        <v>151.23400000000001</v>
      </c>
      <c r="G1006">
        <v>355.642</v>
      </c>
      <c r="H1006">
        <v>80.220699999999994</v>
      </c>
      <c r="I1006">
        <v>1.2300499999999999E-3</v>
      </c>
      <c r="J1006">
        <v>0.99944699999999997</v>
      </c>
      <c r="K1006">
        <v>0</v>
      </c>
      <c r="L1006" t="s">
        <v>42</v>
      </c>
    </row>
    <row r="1007" spans="1:25" x14ac:dyDescent="0.25">
      <c r="A1007" t="s">
        <v>47</v>
      </c>
      <c r="B1007">
        <v>190754</v>
      </c>
      <c r="C1007">
        <v>185734</v>
      </c>
      <c r="D1007">
        <v>185687</v>
      </c>
      <c r="E1007">
        <v>185280</v>
      </c>
      <c r="F1007">
        <v>150.30699999999999</v>
      </c>
      <c r="G1007">
        <v>377.822</v>
      </c>
      <c r="H1007">
        <v>81.298299999999998</v>
      </c>
      <c r="I1007">
        <v>1.2300499999999999E-3</v>
      </c>
      <c r="J1007">
        <v>0.99969799999999998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190155</v>
      </c>
      <c r="C1008">
        <v>185089</v>
      </c>
      <c r="D1008">
        <v>185042</v>
      </c>
      <c r="E1008">
        <v>184636</v>
      </c>
      <c r="F1008">
        <v>147.529</v>
      </c>
      <c r="G1008">
        <v>365.76600000000002</v>
      </c>
      <c r="H1008">
        <v>79.090100000000007</v>
      </c>
      <c r="I1008">
        <v>1.2300499999999999E-3</v>
      </c>
      <c r="J1008">
        <v>0.99953000000000003</v>
      </c>
      <c r="K1008">
        <v>0</v>
      </c>
      <c r="L1008" t="s">
        <v>42</v>
      </c>
      <c r="R1008">
        <f>AVERAGE(B959:B1008)</f>
        <v>174294.26</v>
      </c>
      <c r="S1008">
        <f>AVERAGE(C959:C1008)</f>
        <v>169450.7</v>
      </c>
      <c r="U1008">
        <f>_xlfn.VAR.P(B959:B1008)</f>
        <v>62782914.832399987</v>
      </c>
      <c r="V1008">
        <f>_xlfn.VAR.P(C959:C1008)</f>
        <v>62001879.329999983</v>
      </c>
      <c r="X1008">
        <f>1.96*SQRT(U1008)/50</f>
        <v>310.60382845042187</v>
      </c>
      <c r="Y1008">
        <f>1.96*SQRT(V1008)/50</f>
        <v>308.66578665872765</v>
      </c>
    </row>
    <row r="1009" spans="1:12" x14ac:dyDescent="0.25">
      <c r="A1009" t="s">
        <v>48</v>
      </c>
      <c r="B1009">
        <v>8714868.8454999998</v>
      </c>
      <c r="C1009" t="s">
        <v>36</v>
      </c>
    </row>
    <row r="1010" spans="1:12" x14ac:dyDescent="0.25">
      <c r="A1010" t="s">
        <v>49</v>
      </c>
      <c r="B1010">
        <v>158071</v>
      </c>
      <c r="C1010">
        <v>157933</v>
      </c>
      <c r="D1010">
        <v>157886</v>
      </c>
      <c r="E1010">
        <v>157480</v>
      </c>
      <c r="F1010">
        <v>140.96700000000001</v>
      </c>
      <c r="G1010">
        <v>0</v>
      </c>
      <c r="H1010">
        <v>72.454300000000003</v>
      </c>
      <c r="I1010">
        <v>1.23007E-3</v>
      </c>
      <c r="J1010">
        <v>0.99978599999999995</v>
      </c>
      <c r="K1010">
        <v>0</v>
      </c>
      <c r="L1010" t="s">
        <v>42</v>
      </c>
    </row>
    <row r="1011" spans="1:12" x14ac:dyDescent="0.25">
      <c r="A1011" t="s">
        <v>49</v>
      </c>
      <c r="B1011">
        <v>157942</v>
      </c>
      <c r="C1011">
        <v>157802</v>
      </c>
      <c r="D1011">
        <v>157755</v>
      </c>
      <c r="E1011">
        <v>157348</v>
      </c>
      <c r="F1011">
        <v>141.44800000000001</v>
      </c>
      <c r="G1011">
        <v>0</v>
      </c>
      <c r="H1011">
        <v>70.151200000000003</v>
      </c>
      <c r="I1011">
        <v>1.2300499999999999E-3</v>
      </c>
      <c r="J1011">
        <v>0.99943300000000002</v>
      </c>
      <c r="K1011">
        <v>0</v>
      </c>
      <c r="L1011" t="s">
        <v>42</v>
      </c>
    </row>
    <row r="1012" spans="1:12" x14ac:dyDescent="0.25">
      <c r="A1012" t="s">
        <v>49</v>
      </c>
      <c r="B1012">
        <v>158303</v>
      </c>
      <c r="C1012">
        <v>158165</v>
      </c>
      <c r="D1012">
        <v>158119</v>
      </c>
      <c r="E1012">
        <v>157713</v>
      </c>
      <c r="F1012">
        <v>142.46</v>
      </c>
      <c r="G1012">
        <v>0</v>
      </c>
      <c r="H1012">
        <v>71.458200000000005</v>
      </c>
      <c r="I1012">
        <v>1.23007E-3</v>
      </c>
      <c r="J1012">
        <v>0.999475</v>
      </c>
      <c r="K1012">
        <v>0</v>
      </c>
      <c r="L1012" t="s">
        <v>42</v>
      </c>
    </row>
    <row r="1013" spans="1:12" x14ac:dyDescent="0.25">
      <c r="A1013" t="s">
        <v>49</v>
      </c>
      <c r="B1013">
        <v>157058</v>
      </c>
      <c r="C1013">
        <v>156919</v>
      </c>
      <c r="D1013">
        <v>156873</v>
      </c>
      <c r="E1013">
        <v>156471</v>
      </c>
      <c r="F1013">
        <v>138.66499999999999</v>
      </c>
      <c r="G1013">
        <v>0</v>
      </c>
      <c r="H1013">
        <v>65.717100000000002</v>
      </c>
      <c r="I1013">
        <v>1.2300499999999999E-3</v>
      </c>
      <c r="J1013">
        <v>0.999946</v>
      </c>
      <c r="K1013">
        <v>0</v>
      </c>
      <c r="L1013" t="s">
        <v>42</v>
      </c>
    </row>
    <row r="1014" spans="1:12" x14ac:dyDescent="0.25">
      <c r="A1014" t="s">
        <v>49</v>
      </c>
      <c r="B1014" s="9">
        <v>1179680</v>
      </c>
      <c r="C1014" s="9">
        <v>1179540</v>
      </c>
      <c r="D1014" s="9">
        <v>1179490</v>
      </c>
      <c r="E1014" s="9">
        <v>1179080</v>
      </c>
      <c r="F1014">
        <v>132.494</v>
      </c>
      <c r="G1014">
        <v>0</v>
      </c>
      <c r="H1014">
        <v>72.336699999999993</v>
      </c>
      <c r="I1014">
        <v>1.2300499999999999E-3</v>
      </c>
      <c r="J1014">
        <v>0.99974399999999997</v>
      </c>
      <c r="K1014">
        <v>0</v>
      </c>
      <c r="L1014" t="s">
        <v>42</v>
      </c>
    </row>
    <row r="1015" spans="1:12" x14ac:dyDescent="0.25">
      <c r="A1015" t="s">
        <v>49</v>
      </c>
      <c r="B1015">
        <v>158839</v>
      </c>
      <c r="C1015">
        <v>158699</v>
      </c>
      <c r="D1015">
        <v>158652</v>
      </c>
      <c r="E1015">
        <v>158246</v>
      </c>
      <c r="F1015">
        <v>142.45599999999999</v>
      </c>
      <c r="G1015">
        <v>0</v>
      </c>
      <c r="H1015">
        <v>75.707099999999997</v>
      </c>
      <c r="I1015">
        <v>1.2300499999999999E-3</v>
      </c>
      <c r="J1015">
        <v>0.999332</v>
      </c>
      <c r="K1015">
        <v>0</v>
      </c>
      <c r="L1015" t="s">
        <v>42</v>
      </c>
    </row>
    <row r="1016" spans="1:12" x14ac:dyDescent="0.25">
      <c r="A1016" t="s">
        <v>49</v>
      </c>
      <c r="B1016">
        <v>159614</v>
      </c>
      <c r="C1016">
        <v>159471</v>
      </c>
      <c r="D1016">
        <v>159424</v>
      </c>
      <c r="E1016">
        <v>159014</v>
      </c>
      <c r="F1016">
        <v>143.316</v>
      </c>
      <c r="G1016">
        <v>0</v>
      </c>
      <c r="H1016">
        <v>78.052899999999994</v>
      </c>
      <c r="I1016">
        <v>1.2300499999999999E-3</v>
      </c>
      <c r="J1016">
        <v>0.99845200000000001</v>
      </c>
      <c r="K1016">
        <v>0</v>
      </c>
      <c r="L1016" t="s">
        <v>42</v>
      </c>
    </row>
    <row r="1017" spans="1:12" x14ac:dyDescent="0.25">
      <c r="A1017" t="s">
        <v>49</v>
      </c>
      <c r="B1017">
        <v>159596</v>
      </c>
      <c r="C1017">
        <v>159450</v>
      </c>
      <c r="D1017">
        <v>159402</v>
      </c>
      <c r="E1017">
        <v>158994</v>
      </c>
      <c r="F1017">
        <v>143.34</v>
      </c>
      <c r="G1017">
        <v>0</v>
      </c>
      <c r="H1017">
        <v>79.404399999999995</v>
      </c>
      <c r="I1017">
        <v>1.2300499999999999E-3</v>
      </c>
      <c r="J1017">
        <v>0.99967200000000001</v>
      </c>
      <c r="K1017">
        <v>0</v>
      </c>
      <c r="L1017" t="s">
        <v>42</v>
      </c>
    </row>
    <row r="1018" spans="1:12" x14ac:dyDescent="0.25">
      <c r="A1018" t="s">
        <v>49</v>
      </c>
      <c r="B1018">
        <v>159967</v>
      </c>
      <c r="C1018">
        <v>159828</v>
      </c>
      <c r="D1018">
        <v>159781</v>
      </c>
      <c r="E1018">
        <v>159375</v>
      </c>
      <c r="F1018">
        <v>143.05500000000001</v>
      </c>
      <c r="G1018">
        <v>0</v>
      </c>
      <c r="H1018">
        <v>82.363200000000006</v>
      </c>
      <c r="I1018">
        <v>1.2300499999999999E-3</v>
      </c>
      <c r="J1018">
        <v>0.99988900000000003</v>
      </c>
      <c r="K1018">
        <v>0</v>
      </c>
      <c r="L1018" t="s">
        <v>42</v>
      </c>
    </row>
    <row r="1019" spans="1:12" x14ac:dyDescent="0.25">
      <c r="A1019" t="s">
        <v>49</v>
      </c>
      <c r="B1019">
        <v>160951</v>
      </c>
      <c r="C1019">
        <v>160811</v>
      </c>
      <c r="D1019">
        <v>160762</v>
      </c>
      <c r="E1019">
        <v>160354</v>
      </c>
      <c r="F1019">
        <v>143.50700000000001</v>
      </c>
      <c r="G1019">
        <v>0</v>
      </c>
      <c r="H1019">
        <v>81.966999999999999</v>
      </c>
      <c r="I1019">
        <v>1.2300600000000001E-3</v>
      </c>
      <c r="J1019">
        <v>0.99955400000000005</v>
      </c>
      <c r="K1019">
        <v>0</v>
      </c>
      <c r="L1019" t="s">
        <v>42</v>
      </c>
    </row>
    <row r="1020" spans="1:12" x14ac:dyDescent="0.25">
      <c r="A1020" t="s">
        <v>49</v>
      </c>
      <c r="B1020">
        <v>160034</v>
      </c>
      <c r="C1020">
        <v>159894</v>
      </c>
      <c r="D1020">
        <v>159846</v>
      </c>
      <c r="E1020">
        <v>159439</v>
      </c>
      <c r="F1020">
        <v>143.358</v>
      </c>
      <c r="G1020">
        <v>0</v>
      </c>
      <c r="H1020">
        <v>80.299700000000001</v>
      </c>
      <c r="I1020">
        <v>1.2300499999999999E-3</v>
      </c>
      <c r="J1020">
        <v>0.99974600000000002</v>
      </c>
      <c r="K1020">
        <v>0</v>
      </c>
      <c r="L1020" t="s">
        <v>42</v>
      </c>
    </row>
    <row r="1021" spans="1:12" x14ac:dyDescent="0.25">
      <c r="A1021" t="s">
        <v>49</v>
      </c>
      <c r="B1021">
        <v>160249</v>
      </c>
      <c r="C1021">
        <v>160108</v>
      </c>
      <c r="D1021">
        <v>160060</v>
      </c>
      <c r="E1021">
        <v>159653</v>
      </c>
      <c r="F1021">
        <v>143.696</v>
      </c>
      <c r="G1021">
        <v>0</v>
      </c>
      <c r="H1021">
        <v>81.585400000000007</v>
      </c>
      <c r="I1021">
        <v>1.2300900000000001E-3</v>
      </c>
      <c r="J1021">
        <v>0.999942</v>
      </c>
      <c r="K1021">
        <v>0</v>
      </c>
      <c r="L1021" t="s">
        <v>42</v>
      </c>
    </row>
    <row r="1022" spans="1:12" x14ac:dyDescent="0.25">
      <c r="A1022" t="s">
        <v>49</v>
      </c>
      <c r="B1022">
        <v>161915</v>
      </c>
      <c r="C1022">
        <v>161771</v>
      </c>
      <c r="D1022">
        <v>161722</v>
      </c>
      <c r="E1022">
        <v>161310</v>
      </c>
      <c r="F1022">
        <v>146.60599999999999</v>
      </c>
      <c r="G1022">
        <v>0</v>
      </c>
      <c r="H1022">
        <v>87.1828</v>
      </c>
      <c r="I1022">
        <v>1.2300600000000001E-3</v>
      </c>
      <c r="J1022">
        <v>0.99979099999999999</v>
      </c>
      <c r="K1022">
        <v>0</v>
      </c>
      <c r="L1022" t="s">
        <v>42</v>
      </c>
    </row>
    <row r="1023" spans="1:12" x14ac:dyDescent="0.25">
      <c r="A1023" t="s">
        <v>49</v>
      </c>
      <c r="B1023">
        <v>159728</v>
      </c>
      <c r="C1023">
        <v>159587</v>
      </c>
      <c r="D1023">
        <v>159539</v>
      </c>
      <c r="E1023">
        <v>159131</v>
      </c>
      <c r="F1023">
        <v>138.643</v>
      </c>
      <c r="G1023">
        <v>0</v>
      </c>
      <c r="H1023">
        <v>79.878399999999999</v>
      </c>
      <c r="I1023">
        <v>1.2300499999999999E-3</v>
      </c>
      <c r="J1023">
        <v>0.99952700000000005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160156</v>
      </c>
      <c r="C1024">
        <v>160016</v>
      </c>
      <c r="D1024">
        <v>159969</v>
      </c>
      <c r="E1024">
        <v>159558</v>
      </c>
      <c r="F1024">
        <v>145.393</v>
      </c>
      <c r="G1024">
        <v>0</v>
      </c>
      <c r="H1024">
        <v>81.736699999999999</v>
      </c>
      <c r="I1024">
        <v>1.2300499999999999E-3</v>
      </c>
      <c r="J1024">
        <v>0.99973400000000001</v>
      </c>
      <c r="K1024">
        <v>0</v>
      </c>
      <c r="L1024" t="s">
        <v>42</v>
      </c>
    </row>
    <row r="1025" spans="1:12" x14ac:dyDescent="0.25">
      <c r="A1025" t="s">
        <v>49</v>
      </c>
      <c r="B1025">
        <v>160536</v>
      </c>
      <c r="C1025">
        <v>160398</v>
      </c>
      <c r="D1025">
        <v>160349</v>
      </c>
      <c r="E1025">
        <v>159936</v>
      </c>
      <c r="F1025">
        <v>144.37100000000001</v>
      </c>
      <c r="G1025">
        <v>0</v>
      </c>
      <c r="H1025">
        <v>78.736000000000004</v>
      </c>
      <c r="I1025">
        <v>1.23007E-3</v>
      </c>
      <c r="J1025">
        <v>0.99946500000000005</v>
      </c>
      <c r="K1025">
        <v>0</v>
      </c>
      <c r="L1025" t="s">
        <v>42</v>
      </c>
    </row>
    <row r="1026" spans="1:12" x14ac:dyDescent="0.25">
      <c r="A1026" t="s">
        <v>49</v>
      </c>
      <c r="B1026">
        <v>160743</v>
      </c>
      <c r="C1026">
        <v>160605</v>
      </c>
      <c r="D1026">
        <v>160557</v>
      </c>
      <c r="E1026">
        <v>160146</v>
      </c>
      <c r="F1026">
        <v>145.501</v>
      </c>
      <c r="G1026">
        <v>0</v>
      </c>
      <c r="H1026">
        <v>81.606200000000001</v>
      </c>
      <c r="I1026">
        <v>1.2300799999999999E-3</v>
      </c>
      <c r="J1026">
        <v>0.99995299999999998</v>
      </c>
      <c r="K1026">
        <v>0</v>
      </c>
      <c r="L1026" t="s">
        <v>42</v>
      </c>
    </row>
    <row r="1027" spans="1:12" x14ac:dyDescent="0.25">
      <c r="A1027" t="s">
        <v>49</v>
      </c>
      <c r="B1027">
        <v>160745</v>
      </c>
      <c r="C1027">
        <v>160604</v>
      </c>
      <c r="D1027">
        <v>160557</v>
      </c>
      <c r="E1027">
        <v>160148</v>
      </c>
      <c r="F1027">
        <v>143.47300000000001</v>
      </c>
      <c r="G1027">
        <v>0</v>
      </c>
      <c r="H1027">
        <v>83.490600000000001</v>
      </c>
      <c r="I1027">
        <v>1.2300900000000001E-3</v>
      </c>
      <c r="J1027">
        <v>0.99909800000000004</v>
      </c>
      <c r="K1027">
        <v>0</v>
      </c>
      <c r="L1027" t="s">
        <v>42</v>
      </c>
    </row>
    <row r="1028" spans="1:12" x14ac:dyDescent="0.25">
      <c r="A1028" t="s">
        <v>49</v>
      </c>
      <c r="B1028">
        <v>159651</v>
      </c>
      <c r="C1028">
        <v>159510</v>
      </c>
      <c r="D1028">
        <v>159462</v>
      </c>
      <c r="E1028">
        <v>159056</v>
      </c>
      <c r="F1028">
        <v>144.148</v>
      </c>
      <c r="G1028">
        <v>0</v>
      </c>
      <c r="H1028">
        <v>80.005300000000005</v>
      </c>
      <c r="I1028">
        <v>1.2300499999999999E-3</v>
      </c>
      <c r="J1028">
        <v>0.99951999999999996</v>
      </c>
      <c r="K1028">
        <v>0</v>
      </c>
      <c r="L1028" t="s">
        <v>42</v>
      </c>
    </row>
    <row r="1029" spans="1:12" x14ac:dyDescent="0.25">
      <c r="A1029" t="s">
        <v>49</v>
      </c>
      <c r="B1029">
        <v>159308</v>
      </c>
      <c r="C1029">
        <v>159167</v>
      </c>
      <c r="D1029">
        <v>159120</v>
      </c>
      <c r="E1029">
        <v>158715</v>
      </c>
      <c r="F1029">
        <v>140.953</v>
      </c>
      <c r="G1029">
        <v>0</v>
      </c>
      <c r="H1029">
        <v>78.145799999999994</v>
      </c>
      <c r="I1029">
        <v>1.2300499999999999E-3</v>
      </c>
      <c r="J1029">
        <v>0.99959799999999999</v>
      </c>
      <c r="K1029">
        <v>0</v>
      </c>
      <c r="L1029" t="s">
        <v>42</v>
      </c>
    </row>
    <row r="1030" spans="1:12" x14ac:dyDescent="0.25">
      <c r="A1030" t="s">
        <v>49</v>
      </c>
      <c r="B1030">
        <v>160751</v>
      </c>
      <c r="C1030">
        <v>160611</v>
      </c>
      <c r="D1030">
        <v>160563</v>
      </c>
      <c r="E1030">
        <v>160155</v>
      </c>
      <c r="F1030">
        <v>143.78800000000001</v>
      </c>
      <c r="G1030">
        <v>0</v>
      </c>
      <c r="H1030">
        <v>81.347099999999998</v>
      </c>
      <c r="I1030">
        <v>1.2300600000000001E-3</v>
      </c>
      <c r="J1030">
        <v>0.99985199999999996</v>
      </c>
      <c r="K1030">
        <v>0</v>
      </c>
      <c r="L1030" t="s">
        <v>42</v>
      </c>
    </row>
    <row r="1031" spans="1:12" x14ac:dyDescent="0.25">
      <c r="A1031" t="s">
        <v>49</v>
      </c>
      <c r="B1031">
        <v>160672</v>
      </c>
      <c r="C1031">
        <v>160534</v>
      </c>
      <c r="D1031">
        <v>160486</v>
      </c>
      <c r="E1031">
        <v>160078</v>
      </c>
      <c r="F1031">
        <v>145.47800000000001</v>
      </c>
      <c r="G1031">
        <v>0</v>
      </c>
      <c r="H1031">
        <v>80.206999999999994</v>
      </c>
      <c r="I1031">
        <v>1.2300499999999999E-3</v>
      </c>
      <c r="J1031">
        <v>0.99973100000000004</v>
      </c>
      <c r="K1031">
        <v>0</v>
      </c>
      <c r="L1031" t="s">
        <v>42</v>
      </c>
    </row>
    <row r="1032" spans="1:12" x14ac:dyDescent="0.25">
      <c r="A1032" t="s">
        <v>49</v>
      </c>
      <c r="B1032">
        <v>162687</v>
      </c>
      <c r="C1032">
        <v>162547</v>
      </c>
      <c r="D1032">
        <v>162498</v>
      </c>
      <c r="E1032">
        <v>162084</v>
      </c>
      <c r="F1032">
        <v>146.32300000000001</v>
      </c>
      <c r="G1032">
        <v>0</v>
      </c>
      <c r="H1032">
        <v>89.285700000000006</v>
      </c>
      <c r="I1032">
        <v>1.2300600000000001E-3</v>
      </c>
      <c r="J1032">
        <v>0.99966600000000005</v>
      </c>
      <c r="K1032">
        <v>0</v>
      </c>
      <c r="L1032" t="s">
        <v>42</v>
      </c>
    </row>
    <row r="1033" spans="1:12" x14ac:dyDescent="0.25">
      <c r="A1033" t="s">
        <v>49</v>
      </c>
      <c r="B1033">
        <v>164396</v>
      </c>
      <c r="C1033">
        <v>164256</v>
      </c>
      <c r="D1033">
        <v>164206</v>
      </c>
      <c r="E1033">
        <v>163792</v>
      </c>
      <c r="F1033">
        <v>150.57300000000001</v>
      </c>
      <c r="G1033">
        <v>0</v>
      </c>
      <c r="H1033">
        <v>100.645</v>
      </c>
      <c r="I1033">
        <v>1.2301199999999999E-3</v>
      </c>
      <c r="J1033">
        <v>0.99919199999999997</v>
      </c>
      <c r="K1033">
        <v>0</v>
      </c>
      <c r="L1033" t="s">
        <v>42</v>
      </c>
    </row>
    <row r="1034" spans="1:12" x14ac:dyDescent="0.25">
      <c r="A1034" t="s">
        <v>49</v>
      </c>
      <c r="B1034">
        <v>170469</v>
      </c>
      <c r="C1034">
        <v>170315</v>
      </c>
      <c r="D1034">
        <v>170263</v>
      </c>
      <c r="E1034">
        <v>169837</v>
      </c>
      <c r="F1034">
        <v>160.45500000000001</v>
      </c>
      <c r="G1034">
        <v>0</v>
      </c>
      <c r="H1034">
        <v>134.48500000000001</v>
      </c>
      <c r="I1034">
        <v>1.2300499999999999E-3</v>
      </c>
      <c r="J1034">
        <v>0.99974099999999999</v>
      </c>
      <c r="K1034">
        <v>0</v>
      </c>
      <c r="L1034" t="s">
        <v>42</v>
      </c>
    </row>
    <row r="1035" spans="1:12" x14ac:dyDescent="0.25">
      <c r="A1035" t="s">
        <v>49</v>
      </c>
      <c r="B1035">
        <v>171264</v>
      </c>
      <c r="C1035">
        <v>171113</v>
      </c>
      <c r="D1035">
        <v>171061</v>
      </c>
      <c r="E1035">
        <v>170634</v>
      </c>
      <c r="F1035">
        <v>154.82</v>
      </c>
      <c r="G1035">
        <v>0</v>
      </c>
      <c r="H1035">
        <v>134.49</v>
      </c>
      <c r="I1035">
        <v>1.2300499999999999E-3</v>
      </c>
      <c r="J1035">
        <v>0.99915500000000002</v>
      </c>
      <c r="K1035">
        <v>0</v>
      </c>
      <c r="L1035" t="s">
        <v>42</v>
      </c>
    </row>
    <row r="1036" spans="1:12" x14ac:dyDescent="0.25">
      <c r="A1036" t="s">
        <v>49</v>
      </c>
      <c r="B1036">
        <v>159524</v>
      </c>
      <c r="C1036">
        <v>159381</v>
      </c>
      <c r="D1036">
        <v>159334</v>
      </c>
      <c r="E1036">
        <v>158926</v>
      </c>
      <c r="F1036">
        <v>142.44999999999999</v>
      </c>
      <c r="G1036">
        <v>0</v>
      </c>
      <c r="H1036">
        <v>79.205200000000005</v>
      </c>
      <c r="I1036">
        <v>1.2300499999999999E-3</v>
      </c>
      <c r="J1036">
        <v>0.99993399999999999</v>
      </c>
      <c r="K1036">
        <v>0</v>
      </c>
      <c r="L1036" t="s">
        <v>42</v>
      </c>
    </row>
    <row r="1037" spans="1:12" x14ac:dyDescent="0.25">
      <c r="A1037" t="s">
        <v>49</v>
      </c>
      <c r="B1037">
        <v>160742</v>
      </c>
      <c r="C1037">
        <v>160600</v>
      </c>
      <c r="D1037">
        <v>160551</v>
      </c>
      <c r="E1037">
        <v>160141</v>
      </c>
      <c r="F1037">
        <v>143.52000000000001</v>
      </c>
      <c r="G1037">
        <v>0</v>
      </c>
      <c r="H1037">
        <v>83.613200000000006</v>
      </c>
      <c r="I1037">
        <v>1.2300499999999999E-3</v>
      </c>
      <c r="J1037">
        <v>0.99985900000000005</v>
      </c>
      <c r="K1037">
        <v>0</v>
      </c>
      <c r="L1037" t="s">
        <v>42</v>
      </c>
    </row>
    <row r="1038" spans="1:12" x14ac:dyDescent="0.25">
      <c r="A1038" t="s">
        <v>49</v>
      </c>
      <c r="B1038">
        <v>159359</v>
      </c>
      <c r="C1038">
        <v>159220</v>
      </c>
      <c r="D1038">
        <v>159173</v>
      </c>
      <c r="E1038">
        <v>158767</v>
      </c>
      <c r="F1038">
        <v>138.25800000000001</v>
      </c>
      <c r="G1038">
        <v>0</v>
      </c>
      <c r="H1038">
        <v>79.274799999999999</v>
      </c>
      <c r="I1038">
        <v>1.2300600000000001E-3</v>
      </c>
      <c r="J1038">
        <v>0.999027</v>
      </c>
      <c r="K1038">
        <v>0</v>
      </c>
      <c r="L1038" t="s">
        <v>42</v>
      </c>
    </row>
    <row r="1039" spans="1:12" x14ac:dyDescent="0.25">
      <c r="A1039" t="s">
        <v>49</v>
      </c>
      <c r="B1039">
        <v>159809</v>
      </c>
      <c r="C1039">
        <v>159668</v>
      </c>
      <c r="D1039">
        <v>159620</v>
      </c>
      <c r="E1039">
        <v>159212</v>
      </c>
      <c r="F1039">
        <v>142.22300000000001</v>
      </c>
      <c r="G1039">
        <v>0</v>
      </c>
      <c r="H1039">
        <v>80.076899999999995</v>
      </c>
      <c r="I1039">
        <v>1.2300499999999999E-3</v>
      </c>
      <c r="J1039">
        <v>0.99991399999999997</v>
      </c>
      <c r="K1039">
        <v>0</v>
      </c>
      <c r="L1039" t="s">
        <v>42</v>
      </c>
    </row>
    <row r="1040" spans="1:12" x14ac:dyDescent="0.25">
      <c r="A1040" t="s">
        <v>49</v>
      </c>
      <c r="B1040">
        <v>159709</v>
      </c>
      <c r="C1040">
        <v>159571</v>
      </c>
      <c r="D1040">
        <v>159523</v>
      </c>
      <c r="E1040">
        <v>159113</v>
      </c>
      <c r="F1040">
        <v>141.87</v>
      </c>
      <c r="G1040">
        <v>0</v>
      </c>
      <c r="H1040">
        <v>79.224000000000004</v>
      </c>
      <c r="I1040">
        <v>1.2300600000000001E-3</v>
      </c>
      <c r="J1040">
        <v>0.99955700000000003</v>
      </c>
      <c r="K1040">
        <v>0</v>
      </c>
      <c r="L1040" t="s">
        <v>42</v>
      </c>
    </row>
    <row r="1041" spans="1:12" x14ac:dyDescent="0.25">
      <c r="A1041" t="s">
        <v>49</v>
      </c>
      <c r="B1041">
        <v>159698</v>
      </c>
      <c r="C1041">
        <v>159558</v>
      </c>
      <c r="D1041">
        <v>159510</v>
      </c>
      <c r="E1041">
        <v>159105</v>
      </c>
      <c r="F1041">
        <v>138.881</v>
      </c>
      <c r="G1041">
        <v>0</v>
      </c>
      <c r="H1041">
        <v>80.244299999999996</v>
      </c>
      <c r="I1041">
        <v>1.2300499999999999E-3</v>
      </c>
      <c r="J1041">
        <v>0.99915200000000004</v>
      </c>
      <c r="K1041">
        <v>0</v>
      </c>
      <c r="L1041" t="s">
        <v>42</v>
      </c>
    </row>
    <row r="1042" spans="1:12" x14ac:dyDescent="0.25">
      <c r="A1042" t="s">
        <v>49</v>
      </c>
      <c r="B1042">
        <v>160057</v>
      </c>
      <c r="C1042">
        <v>159916</v>
      </c>
      <c r="D1042">
        <v>159868</v>
      </c>
      <c r="E1042">
        <v>159456</v>
      </c>
      <c r="F1042">
        <v>141.74199999999999</v>
      </c>
      <c r="G1042">
        <v>0</v>
      </c>
      <c r="H1042">
        <v>82.887900000000002</v>
      </c>
      <c r="I1042">
        <v>1.2300799999999999E-3</v>
      </c>
      <c r="J1042">
        <v>0.999942</v>
      </c>
      <c r="K1042">
        <v>0</v>
      </c>
      <c r="L1042" t="s">
        <v>42</v>
      </c>
    </row>
    <row r="1043" spans="1:12" x14ac:dyDescent="0.25">
      <c r="A1043" t="s">
        <v>49</v>
      </c>
      <c r="B1043">
        <v>160839</v>
      </c>
      <c r="C1043">
        <v>160700</v>
      </c>
      <c r="D1043">
        <v>160652</v>
      </c>
      <c r="E1043">
        <v>160243</v>
      </c>
      <c r="F1043">
        <v>143.33000000000001</v>
      </c>
      <c r="G1043">
        <v>0</v>
      </c>
      <c r="H1043">
        <v>84.916899999999998</v>
      </c>
      <c r="I1043">
        <v>1.23007E-3</v>
      </c>
      <c r="J1043">
        <v>0.99943599999999999</v>
      </c>
      <c r="K1043">
        <v>0</v>
      </c>
      <c r="L1043" t="s">
        <v>42</v>
      </c>
    </row>
    <row r="1044" spans="1:12" x14ac:dyDescent="0.25">
      <c r="A1044" t="s">
        <v>49</v>
      </c>
      <c r="B1044">
        <v>159129</v>
      </c>
      <c r="C1044">
        <v>158988</v>
      </c>
      <c r="D1044">
        <v>158941</v>
      </c>
      <c r="E1044">
        <v>158536</v>
      </c>
      <c r="F1044">
        <v>140.608</v>
      </c>
      <c r="G1044">
        <v>0</v>
      </c>
      <c r="H1044">
        <v>78.037599999999998</v>
      </c>
      <c r="I1044">
        <v>1.23007E-3</v>
      </c>
      <c r="J1044">
        <v>0.99964299999999995</v>
      </c>
      <c r="K1044">
        <v>0</v>
      </c>
      <c r="L1044" t="s">
        <v>42</v>
      </c>
    </row>
    <row r="1045" spans="1:12" x14ac:dyDescent="0.25">
      <c r="A1045" t="s">
        <v>49</v>
      </c>
      <c r="B1045">
        <v>160252</v>
      </c>
      <c r="C1045">
        <v>160112</v>
      </c>
      <c r="D1045">
        <v>160064</v>
      </c>
      <c r="E1045">
        <v>159656</v>
      </c>
      <c r="F1045">
        <v>144.19</v>
      </c>
      <c r="G1045">
        <v>0</v>
      </c>
      <c r="H1045">
        <v>83.753200000000007</v>
      </c>
      <c r="I1045">
        <v>1.2300600000000001E-3</v>
      </c>
      <c r="J1045">
        <v>0.99996799999999997</v>
      </c>
      <c r="K1045">
        <v>0</v>
      </c>
      <c r="L1045" t="s">
        <v>42</v>
      </c>
    </row>
    <row r="1046" spans="1:12" x14ac:dyDescent="0.25">
      <c r="A1046" t="s">
        <v>49</v>
      </c>
      <c r="B1046">
        <v>160998</v>
      </c>
      <c r="C1046">
        <v>160861</v>
      </c>
      <c r="D1046">
        <v>160813</v>
      </c>
      <c r="E1046">
        <v>160400</v>
      </c>
      <c r="F1046">
        <v>141.31800000000001</v>
      </c>
      <c r="G1046">
        <v>0</v>
      </c>
      <c r="H1046">
        <v>85.146299999999997</v>
      </c>
      <c r="I1046">
        <v>1.2300499999999999E-3</v>
      </c>
      <c r="J1046">
        <v>0.99989700000000004</v>
      </c>
      <c r="K1046">
        <v>0</v>
      </c>
      <c r="L1046" t="s">
        <v>42</v>
      </c>
    </row>
    <row r="1047" spans="1:12" x14ac:dyDescent="0.25">
      <c r="A1047" t="s">
        <v>49</v>
      </c>
      <c r="B1047">
        <v>160230</v>
      </c>
      <c r="C1047">
        <v>160091</v>
      </c>
      <c r="D1047">
        <v>160042</v>
      </c>
      <c r="E1047">
        <v>159636</v>
      </c>
      <c r="F1047">
        <v>140.49299999999999</v>
      </c>
      <c r="G1047">
        <v>0</v>
      </c>
      <c r="H1047">
        <v>84.147199999999998</v>
      </c>
      <c r="I1047">
        <v>1.2300499999999999E-3</v>
      </c>
      <c r="J1047">
        <v>0.99965899999999996</v>
      </c>
      <c r="K1047">
        <v>0</v>
      </c>
      <c r="L1047" t="s">
        <v>42</v>
      </c>
    </row>
    <row r="1048" spans="1:12" x14ac:dyDescent="0.25">
      <c r="A1048" t="s">
        <v>49</v>
      </c>
      <c r="B1048">
        <v>172169</v>
      </c>
      <c r="C1048">
        <v>172027</v>
      </c>
      <c r="D1048">
        <v>171976</v>
      </c>
      <c r="E1048">
        <v>171532</v>
      </c>
      <c r="F1048">
        <v>146.02000000000001</v>
      </c>
      <c r="G1048">
        <v>0</v>
      </c>
      <c r="H1048">
        <v>63.759599999999999</v>
      </c>
      <c r="I1048">
        <v>1.2300600000000001E-3</v>
      </c>
      <c r="J1048">
        <v>0.99976500000000001</v>
      </c>
      <c r="K1048">
        <v>0</v>
      </c>
      <c r="L1048" t="s">
        <v>42</v>
      </c>
    </row>
    <row r="1049" spans="1:12" x14ac:dyDescent="0.25">
      <c r="A1049" t="s">
        <v>49</v>
      </c>
      <c r="B1049">
        <v>183767</v>
      </c>
      <c r="C1049">
        <v>183611</v>
      </c>
      <c r="D1049">
        <v>183558</v>
      </c>
      <c r="E1049">
        <v>183088</v>
      </c>
      <c r="F1049">
        <v>153.76</v>
      </c>
      <c r="G1049">
        <v>0</v>
      </c>
      <c r="H1049">
        <v>65.728399999999993</v>
      </c>
      <c r="I1049">
        <v>1.2301600000000001E-3</v>
      </c>
      <c r="J1049">
        <v>0.99979200000000001</v>
      </c>
      <c r="K1049">
        <v>0</v>
      </c>
      <c r="L1049" t="s">
        <v>42</v>
      </c>
    </row>
    <row r="1050" spans="1:12" x14ac:dyDescent="0.25">
      <c r="A1050" t="s">
        <v>49</v>
      </c>
      <c r="B1050">
        <v>459264</v>
      </c>
      <c r="C1050">
        <v>459106</v>
      </c>
      <c r="D1050">
        <v>459054</v>
      </c>
      <c r="E1050">
        <v>458586</v>
      </c>
      <c r="F1050">
        <v>149.55500000000001</v>
      </c>
      <c r="G1050">
        <v>0</v>
      </c>
      <c r="H1050">
        <v>66.606700000000004</v>
      </c>
      <c r="I1050">
        <v>1.2300499999999999E-3</v>
      </c>
      <c r="J1050">
        <v>0.99904800000000005</v>
      </c>
      <c r="K1050">
        <v>0</v>
      </c>
      <c r="L1050" t="s">
        <v>42</v>
      </c>
    </row>
    <row r="1051" spans="1:12" x14ac:dyDescent="0.25">
      <c r="A1051" t="s">
        <v>49</v>
      </c>
      <c r="B1051">
        <v>155091</v>
      </c>
      <c r="C1051">
        <v>154955</v>
      </c>
      <c r="D1051">
        <v>154910</v>
      </c>
      <c r="E1051">
        <v>154510</v>
      </c>
      <c r="F1051">
        <v>131.821</v>
      </c>
      <c r="G1051">
        <v>0</v>
      </c>
      <c r="H1051">
        <v>55.7468</v>
      </c>
      <c r="I1051">
        <v>1.2300499999999999E-3</v>
      </c>
      <c r="J1051">
        <v>0.99930600000000003</v>
      </c>
      <c r="K1051">
        <v>0</v>
      </c>
      <c r="L1051" t="s">
        <v>42</v>
      </c>
    </row>
    <row r="1052" spans="1:12" x14ac:dyDescent="0.25">
      <c r="A1052" t="s">
        <v>49</v>
      </c>
      <c r="B1052">
        <v>155927</v>
      </c>
      <c r="C1052">
        <v>155790</v>
      </c>
      <c r="D1052">
        <v>155744</v>
      </c>
      <c r="E1052">
        <v>155342</v>
      </c>
      <c r="F1052">
        <v>138.16800000000001</v>
      </c>
      <c r="G1052">
        <v>0</v>
      </c>
      <c r="H1052">
        <v>59.101399999999998</v>
      </c>
      <c r="I1052">
        <v>1.2300499999999999E-3</v>
      </c>
      <c r="J1052">
        <v>0.99998699999999996</v>
      </c>
      <c r="K1052">
        <v>0</v>
      </c>
      <c r="L1052" t="s">
        <v>42</v>
      </c>
    </row>
    <row r="1053" spans="1:12" x14ac:dyDescent="0.25">
      <c r="A1053" t="s">
        <v>49</v>
      </c>
      <c r="B1053">
        <v>155722</v>
      </c>
      <c r="C1053">
        <v>155586</v>
      </c>
      <c r="D1053">
        <v>155540</v>
      </c>
      <c r="E1053">
        <v>155142</v>
      </c>
      <c r="F1053">
        <v>135.238</v>
      </c>
      <c r="G1053">
        <v>0</v>
      </c>
      <c r="H1053">
        <v>59.154800000000002</v>
      </c>
      <c r="I1053">
        <v>1.2300499999999999E-3</v>
      </c>
      <c r="J1053">
        <v>0.99996600000000002</v>
      </c>
      <c r="K1053">
        <v>0</v>
      </c>
      <c r="L1053" t="s">
        <v>42</v>
      </c>
    </row>
    <row r="1054" spans="1:12" x14ac:dyDescent="0.25">
      <c r="A1054" t="s">
        <v>49</v>
      </c>
      <c r="B1054">
        <v>154814</v>
      </c>
      <c r="C1054">
        <v>154678</v>
      </c>
      <c r="D1054">
        <v>154633</v>
      </c>
      <c r="E1054">
        <v>154238</v>
      </c>
      <c r="F1054">
        <v>127.209</v>
      </c>
      <c r="G1054">
        <v>0</v>
      </c>
      <c r="H1054">
        <v>55.840400000000002</v>
      </c>
      <c r="I1054">
        <v>1.2300600000000001E-3</v>
      </c>
      <c r="J1054">
        <v>0.99934800000000001</v>
      </c>
      <c r="K1054">
        <v>0</v>
      </c>
      <c r="L1054" t="s">
        <v>42</v>
      </c>
    </row>
    <row r="1055" spans="1:12" x14ac:dyDescent="0.25">
      <c r="A1055" t="s">
        <v>49</v>
      </c>
      <c r="B1055">
        <v>155442</v>
      </c>
      <c r="C1055">
        <v>155305</v>
      </c>
      <c r="D1055">
        <v>155258</v>
      </c>
      <c r="E1055">
        <v>154860</v>
      </c>
      <c r="F1055">
        <v>130.46600000000001</v>
      </c>
      <c r="G1055">
        <v>0</v>
      </c>
      <c r="H1055">
        <v>59.121600000000001</v>
      </c>
      <c r="I1055">
        <v>1.2300499999999999E-3</v>
      </c>
      <c r="J1055">
        <v>0.99982599999999999</v>
      </c>
      <c r="K1055">
        <v>0</v>
      </c>
      <c r="L1055" t="s">
        <v>42</v>
      </c>
    </row>
    <row r="1056" spans="1:12" x14ac:dyDescent="0.25">
      <c r="A1056" t="s">
        <v>49</v>
      </c>
      <c r="B1056">
        <v>155606</v>
      </c>
      <c r="C1056">
        <v>155470</v>
      </c>
      <c r="D1056">
        <v>155424</v>
      </c>
      <c r="E1056">
        <v>155027</v>
      </c>
      <c r="F1056">
        <v>135.46700000000001</v>
      </c>
      <c r="G1056">
        <v>0</v>
      </c>
      <c r="H1056">
        <v>58.280999999999999</v>
      </c>
      <c r="I1056">
        <v>1.2300499999999999E-3</v>
      </c>
      <c r="J1056">
        <v>0.99971100000000002</v>
      </c>
      <c r="K1056">
        <v>0</v>
      </c>
      <c r="L1056" t="s">
        <v>42</v>
      </c>
    </row>
    <row r="1057" spans="1:25" x14ac:dyDescent="0.25">
      <c r="A1057" t="s">
        <v>49</v>
      </c>
      <c r="B1057">
        <v>155008</v>
      </c>
      <c r="C1057">
        <v>154871</v>
      </c>
      <c r="D1057">
        <v>154825</v>
      </c>
      <c r="E1057">
        <v>154428</v>
      </c>
      <c r="F1057">
        <v>133.59200000000001</v>
      </c>
      <c r="G1057">
        <v>0</v>
      </c>
      <c r="H1057">
        <v>56.723500000000001</v>
      </c>
      <c r="I1057">
        <v>1.2300499999999999E-3</v>
      </c>
      <c r="J1057">
        <v>0.99785900000000005</v>
      </c>
      <c r="K1057">
        <v>0</v>
      </c>
      <c r="L1057" t="s">
        <v>42</v>
      </c>
    </row>
    <row r="1058" spans="1:25" x14ac:dyDescent="0.25">
      <c r="A1058" t="s">
        <v>49</v>
      </c>
      <c r="B1058">
        <v>155444</v>
      </c>
      <c r="C1058">
        <v>155307</v>
      </c>
      <c r="D1058">
        <v>155262</v>
      </c>
      <c r="E1058">
        <v>154863</v>
      </c>
      <c r="F1058">
        <v>134.01400000000001</v>
      </c>
      <c r="G1058">
        <v>0</v>
      </c>
      <c r="H1058">
        <v>58.5229</v>
      </c>
      <c r="I1058">
        <v>1.2300499999999999E-3</v>
      </c>
      <c r="J1058">
        <v>0.99975400000000003</v>
      </c>
      <c r="K1058">
        <v>0</v>
      </c>
      <c r="L1058" t="s">
        <v>42</v>
      </c>
    </row>
    <row r="1059" spans="1:25" x14ac:dyDescent="0.25">
      <c r="A1059" t="s">
        <v>49</v>
      </c>
      <c r="B1059">
        <v>155469</v>
      </c>
      <c r="C1059">
        <v>155332</v>
      </c>
      <c r="D1059">
        <v>155285</v>
      </c>
      <c r="E1059">
        <v>154884</v>
      </c>
      <c r="F1059">
        <v>136.36199999999999</v>
      </c>
      <c r="G1059">
        <v>0</v>
      </c>
      <c r="H1059">
        <v>58.604799999999997</v>
      </c>
      <c r="I1059">
        <v>1.2300600000000001E-3</v>
      </c>
      <c r="J1059">
        <v>0.99996200000000002</v>
      </c>
      <c r="K1059">
        <v>0</v>
      </c>
      <c r="L1059" t="s">
        <v>42</v>
      </c>
    </row>
    <row r="1060" spans="1:25" x14ac:dyDescent="0.25">
      <c r="A1060" t="s">
        <v>49</v>
      </c>
      <c r="B1060">
        <v>155051</v>
      </c>
      <c r="C1060">
        <v>154914</v>
      </c>
      <c r="D1060">
        <v>154869</v>
      </c>
      <c r="E1060">
        <v>154472</v>
      </c>
      <c r="F1060">
        <v>130.74799999999999</v>
      </c>
      <c r="G1060">
        <v>0</v>
      </c>
      <c r="H1060">
        <v>56.840699999999998</v>
      </c>
      <c r="I1060">
        <v>1.2300600000000001E-3</v>
      </c>
      <c r="J1060">
        <v>0.99868299999999999</v>
      </c>
      <c r="K1060">
        <v>0</v>
      </c>
      <c r="L1060" t="s">
        <v>42</v>
      </c>
    </row>
    <row r="1061" spans="1:25" x14ac:dyDescent="0.25">
      <c r="A1061" t="s">
        <v>49</v>
      </c>
      <c r="B1061">
        <v>155494</v>
      </c>
      <c r="C1061">
        <v>155358</v>
      </c>
      <c r="D1061">
        <v>155312</v>
      </c>
      <c r="E1061">
        <v>154911</v>
      </c>
      <c r="F1061">
        <v>133.30799999999999</v>
      </c>
      <c r="G1061">
        <v>0</v>
      </c>
      <c r="H1061">
        <v>59.049900000000001</v>
      </c>
      <c r="I1061">
        <v>1.2300600000000001E-3</v>
      </c>
      <c r="J1061">
        <v>0.99895699999999998</v>
      </c>
      <c r="K1061">
        <v>0</v>
      </c>
      <c r="L1061" t="s">
        <v>42</v>
      </c>
    </row>
    <row r="1062" spans="1:25" x14ac:dyDescent="0.25">
      <c r="A1062" t="s">
        <v>49</v>
      </c>
      <c r="B1062">
        <v>155463</v>
      </c>
      <c r="C1062">
        <v>155326</v>
      </c>
      <c r="D1062">
        <v>155280</v>
      </c>
      <c r="E1062">
        <v>154879</v>
      </c>
      <c r="F1062">
        <v>136.16</v>
      </c>
      <c r="G1062">
        <v>0</v>
      </c>
      <c r="H1062">
        <v>57.685499999999998</v>
      </c>
      <c r="I1062">
        <v>1.2300499999999999E-3</v>
      </c>
      <c r="J1062">
        <v>0.99990699999999999</v>
      </c>
      <c r="K1062">
        <v>0</v>
      </c>
      <c r="L1062" t="s">
        <v>42</v>
      </c>
    </row>
    <row r="1063" spans="1:25" x14ac:dyDescent="0.25">
      <c r="A1063" t="s">
        <v>49</v>
      </c>
      <c r="B1063">
        <v>155049</v>
      </c>
      <c r="C1063">
        <v>154912</v>
      </c>
      <c r="D1063">
        <v>154866</v>
      </c>
      <c r="E1063">
        <v>154467</v>
      </c>
      <c r="F1063">
        <v>130.22399999999999</v>
      </c>
      <c r="G1063">
        <v>0</v>
      </c>
      <c r="H1063">
        <v>56.9574</v>
      </c>
      <c r="I1063">
        <v>1.2300499999999999E-3</v>
      </c>
      <c r="J1063">
        <v>0.99884200000000001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155665</v>
      </c>
      <c r="C1064">
        <v>155529</v>
      </c>
      <c r="D1064">
        <v>155483</v>
      </c>
      <c r="E1064">
        <v>155083</v>
      </c>
      <c r="F1064">
        <v>134.58799999999999</v>
      </c>
      <c r="G1064">
        <v>0</v>
      </c>
      <c r="H1064">
        <v>58.632300000000001</v>
      </c>
      <c r="I1064">
        <v>1.2300900000000001E-3</v>
      </c>
      <c r="J1064">
        <v>0.99984700000000004</v>
      </c>
      <c r="K1064">
        <v>0</v>
      </c>
      <c r="L1064" t="s">
        <v>42</v>
      </c>
      <c r="R1064">
        <f>AVERAGE(B1015:B1064)</f>
        <v>166061.24</v>
      </c>
      <c r="S1064">
        <f>AVERAGE(C1015:C1064)</f>
        <v>165920.76</v>
      </c>
      <c r="U1064">
        <f>_xlfn.VAR.P(B1015:B1064)</f>
        <v>1780244598.1024001</v>
      </c>
      <c r="V1064">
        <f>_xlfn.VAR.P(C1015:C1064)</f>
        <v>1779999248.0223999</v>
      </c>
      <c r="X1064">
        <f>1.96*SQRT(U1064)/50</f>
        <v>1653.9634395076791</v>
      </c>
      <c r="Y1064">
        <f>1.96*SQRT(V1064)/50</f>
        <v>1653.8494624605771</v>
      </c>
    </row>
    <row r="1065" spans="1:25" x14ac:dyDescent="0.25">
      <c r="A1065" t="s">
        <v>50</v>
      </c>
      <c r="B1065">
        <v>8303261.9836999997</v>
      </c>
      <c r="C1065" t="s">
        <v>36</v>
      </c>
    </row>
    <row r="1066" spans="1:25" x14ac:dyDescent="0.25">
      <c r="A1066" t="s">
        <v>51</v>
      </c>
      <c r="B1066">
        <v>4107.97</v>
      </c>
      <c r="C1066">
        <v>3900</v>
      </c>
      <c r="D1066">
        <v>3899.81</v>
      </c>
      <c r="E1066">
        <v>3578.85</v>
      </c>
      <c r="F1066">
        <v>63.787500000000001</v>
      </c>
      <c r="G1066">
        <v>105.773</v>
      </c>
      <c r="H1066">
        <v>22.053100000000001</v>
      </c>
      <c r="I1066">
        <v>1.2300499999999999E-3</v>
      </c>
      <c r="J1066">
        <v>0.99993200000000004</v>
      </c>
      <c r="K1066">
        <v>0</v>
      </c>
      <c r="L1066" t="s">
        <v>42</v>
      </c>
    </row>
    <row r="1067" spans="1:25" x14ac:dyDescent="0.25">
      <c r="A1067" t="s">
        <v>51</v>
      </c>
      <c r="B1067">
        <v>3869.22</v>
      </c>
      <c r="C1067">
        <v>3677.61</v>
      </c>
      <c r="D1067">
        <v>3677.49</v>
      </c>
      <c r="E1067">
        <v>3375.98</v>
      </c>
      <c r="F1067">
        <v>57.628100000000003</v>
      </c>
      <c r="G1067">
        <v>95.396699999999996</v>
      </c>
      <c r="H1067">
        <v>18.6221</v>
      </c>
      <c r="I1067">
        <v>1.23011E-3</v>
      </c>
      <c r="J1067">
        <v>0.99997000000000003</v>
      </c>
      <c r="K1067">
        <v>0</v>
      </c>
      <c r="L1067" t="s">
        <v>42</v>
      </c>
    </row>
    <row r="1068" spans="1:25" x14ac:dyDescent="0.25">
      <c r="A1068" t="s">
        <v>51</v>
      </c>
      <c r="B1068">
        <v>3915.72</v>
      </c>
      <c r="C1068">
        <v>3721.9</v>
      </c>
      <c r="D1068">
        <v>3721.75</v>
      </c>
      <c r="E1068">
        <v>3414.39</v>
      </c>
      <c r="F1068">
        <v>61.325600000000001</v>
      </c>
      <c r="G1068">
        <v>97.986800000000002</v>
      </c>
      <c r="H1068">
        <v>18.889399999999998</v>
      </c>
      <c r="I1068">
        <v>1.2300499999999999E-3</v>
      </c>
      <c r="J1068">
        <v>0.99939900000000004</v>
      </c>
      <c r="K1068">
        <v>0</v>
      </c>
      <c r="L1068" t="s">
        <v>42</v>
      </c>
    </row>
    <row r="1069" spans="1:25" x14ac:dyDescent="0.25">
      <c r="A1069" t="s">
        <v>51</v>
      </c>
      <c r="B1069">
        <v>3876.69</v>
      </c>
      <c r="C1069">
        <v>3682.5</v>
      </c>
      <c r="D1069">
        <v>3682.37</v>
      </c>
      <c r="E1069">
        <v>3380.01</v>
      </c>
      <c r="F1069">
        <v>58.047499999999999</v>
      </c>
      <c r="G1069">
        <v>93.883700000000005</v>
      </c>
      <c r="H1069">
        <v>18.385400000000001</v>
      </c>
      <c r="I1069">
        <v>1.2300499999999999E-3</v>
      </c>
      <c r="J1069">
        <v>0.99838899999999997</v>
      </c>
      <c r="K1069">
        <v>0</v>
      </c>
      <c r="L1069" t="s">
        <v>42</v>
      </c>
    </row>
    <row r="1070" spans="1:25" x14ac:dyDescent="0.25">
      <c r="A1070" t="s">
        <v>51</v>
      </c>
      <c r="B1070">
        <v>3856.37</v>
      </c>
      <c r="C1070">
        <v>3668.66</v>
      </c>
      <c r="D1070">
        <v>3668.54</v>
      </c>
      <c r="E1070">
        <v>3367.6</v>
      </c>
      <c r="F1070">
        <v>58.094999999999999</v>
      </c>
      <c r="G1070">
        <v>94.096199999999996</v>
      </c>
      <c r="H1070">
        <v>18.117599999999999</v>
      </c>
      <c r="I1070">
        <v>1.2300600000000001E-3</v>
      </c>
      <c r="J1070">
        <v>0.99967799999999996</v>
      </c>
      <c r="K1070">
        <v>0</v>
      </c>
      <c r="L1070" t="s">
        <v>42</v>
      </c>
    </row>
    <row r="1071" spans="1:25" x14ac:dyDescent="0.25">
      <c r="A1071" t="s">
        <v>51</v>
      </c>
      <c r="B1071">
        <v>3899.94</v>
      </c>
      <c r="C1071">
        <v>3723.21</v>
      </c>
      <c r="D1071">
        <v>3723.08</v>
      </c>
      <c r="E1071">
        <v>3419.4</v>
      </c>
      <c r="F1071">
        <v>58.8367</v>
      </c>
      <c r="G1071">
        <v>94.253200000000007</v>
      </c>
      <c r="H1071">
        <v>18.375499999999999</v>
      </c>
      <c r="I1071">
        <v>1.2300499999999999E-3</v>
      </c>
      <c r="J1071">
        <v>0.99902500000000005</v>
      </c>
      <c r="K1071">
        <v>0</v>
      </c>
      <c r="L1071" t="s">
        <v>42</v>
      </c>
    </row>
    <row r="1072" spans="1:25" x14ac:dyDescent="0.25">
      <c r="A1072" t="s">
        <v>51</v>
      </c>
      <c r="B1072">
        <v>3879.94</v>
      </c>
      <c r="C1072">
        <v>3699.53</v>
      </c>
      <c r="D1072">
        <v>3699.39</v>
      </c>
      <c r="E1072">
        <v>3396.64</v>
      </c>
      <c r="F1072">
        <v>59.317300000000003</v>
      </c>
      <c r="G1072">
        <v>94.811300000000003</v>
      </c>
      <c r="H1072">
        <v>18.468900000000001</v>
      </c>
      <c r="I1072">
        <v>1.2300499999999999E-3</v>
      </c>
      <c r="J1072">
        <v>0.99927200000000005</v>
      </c>
      <c r="K1072">
        <v>0</v>
      </c>
      <c r="L1072" t="s">
        <v>42</v>
      </c>
    </row>
    <row r="1073" spans="1:12" x14ac:dyDescent="0.25">
      <c r="A1073" t="s">
        <v>51</v>
      </c>
      <c r="B1073">
        <v>3863.16</v>
      </c>
      <c r="C1073">
        <v>3686.41</v>
      </c>
      <c r="D1073">
        <v>3686.29</v>
      </c>
      <c r="E1073">
        <v>3385.05</v>
      </c>
      <c r="F1073">
        <v>58.428800000000003</v>
      </c>
      <c r="G1073">
        <v>92.859800000000007</v>
      </c>
      <c r="H1073">
        <v>18.268899999999999</v>
      </c>
      <c r="I1073">
        <v>1.23007E-3</v>
      </c>
      <c r="J1073">
        <v>0.99937399999999998</v>
      </c>
      <c r="K1073">
        <v>0</v>
      </c>
      <c r="L1073" t="s">
        <v>42</v>
      </c>
    </row>
    <row r="1074" spans="1:12" x14ac:dyDescent="0.25">
      <c r="A1074" t="s">
        <v>51</v>
      </c>
      <c r="B1074">
        <v>3881.23</v>
      </c>
      <c r="C1074">
        <v>3700.59</v>
      </c>
      <c r="D1074">
        <v>3700.45</v>
      </c>
      <c r="E1074">
        <v>3397.4</v>
      </c>
      <c r="F1074">
        <v>58.465000000000003</v>
      </c>
      <c r="G1074">
        <v>92.854500000000002</v>
      </c>
      <c r="H1074">
        <v>18.142600000000002</v>
      </c>
      <c r="I1074">
        <v>1.2300600000000001E-3</v>
      </c>
      <c r="J1074">
        <v>0.99961199999999995</v>
      </c>
      <c r="K1074">
        <v>0</v>
      </c>
      <c r="L1074" t="s">
        <v>42</v>
      </c>
    </row>
    <row r="1075" spans="1:12" x14ac:dyDescent="0.25">
      <c r="A1075" t="s">
        <v>51</v>
      </c>
      <c r="B1075">
        <v>3909.47</v>
      </c>
      <c r="C1075">
        <v>3737.31</v>
      </c>
      <c r="D1075">
        <v>3737.17</v>
      </c>
      <c r="E1075">
        <v>3432.25</v>
      </c>
      <c r="F1075">
        <v>60.089700000000001</v>
      </c>
      <c r="G1075">
        <v>94.793899999999994</v>
      </c>
      <c r="H1075">
        <v>18.3857</v>
      </c>
      <c r="I1075">
        <v>1.2300799999999999E-3</v>
      </c>
      <c r="J1075">
        <v>0.99962200000000001</v>
      </c>
      <c r="K1075">
        <v>0</v>
      </c>
      <c r="L1075" t="s">
        <v>42</v>
      </c>
    </row>
    <row r="1076" spans="1:12" x14ac:dyDescent="0.25">
      <c r="A1076" t="s">
        <v>51</v>
      </c>
      <c r="B1076">
        <v>3870.6</v>
      </c>
      <c r="C1076">
        <v>3696.84</v>
      </c>
      <c r="D1076">
        <v>3696.71</v>
      </c>
      <c r="E1076">
        <v>3395.06</v>
      </c>
      <c r="F1076">
        <v>58.327599999999997</v>
      </c>
      <c r="G1076">
        <v>93.687899999999999</v>
      </c>
      <c r="H1076">
        <v>18.4453</v>
      </c>
      <c r="I1076">
        <v>1.2300499999999999E-3</v>
      </c>
      <c r="J1076">
        <v>0.99963100000000005</v>
      </c>
      <c r="K1076">
        <v>0</v>
      </c>
      <c r="L1076" t="s">
        <v>42</v>
      </c>
    </row>
    <row r="1077" spans="1:12" x14ac:dyDescent="0.25">
      <c r="A1077" t="s">
        <v>51</v>
      </c>
      <c r="B1077">
        <v>3895.92</v>
      </c>
      <c r="C1077">
        <v>3720.29</v>
      </c>
      <c r="D1077">
        <v>3720.16</v>
      </c>
      <c r="E1077">
        <v>3418.74</v>
      </c>
      <c r="F1077">
        <v>60.047600000000003</v>
      </c>
      <c r="G1077">
        <v>92.143299999999996</v>
      </c>
      <c r="H1077">
        <v>18.128799999999998</v>
      </c>
      <c r="I1077">
        <v>1.2300600000000001E-3</v>
      </c>
      <c r="J1077">
        <v>0.99989300000000003</v>
      </c>
      <c r="K1077">
        <v>0</v>
      </c>
      <c r="L1077" t="s">
        <v>42</v>
      </c>
    </row>
    <row r="1078" spans="1:12" x14ac:dyDescent="0.25">
      <c r="A1078" t="s">
        <v>51</v>
      </c>
      <c r="B1078">
        <v>3880.48</v>
      </c>
      <c r="C1078">
        <v>3699.04</v>
      </c>
      <c r="D1078">
        <v>3698.92</v>
      </c>
      <c r="E1078">
        <v>3396.75</v>
      </c>
      <c r="F1078">
        <v>58.238500000000002</v>
      </c>
      <c r="G1078">
        <v>92.610399999999998</v>
      </c>
      <c r="H1078">
        <v>18.197500000000002</v>
      </c>
      <c r="I1078">
        <v>1.2300499999999999E-3</v>
      </c>
      <c r="J1078">
        <v>0.99976799999999999</v>
      </c>
      <c r="K1078">
        <v>0</v>
      </c>
      <c r="L1078" t="s">
        <v>42</v>
      </c>
    </row>
    <row r="1079" spans="1:12" x14ac:dyDescent="0.25">
      <c r="A1079" t="s">
        <v>51</v>
      </c>
      <c r="B1079">
        <v>3872.02</v>
      </c>
      <c r="C1079">
        <v>3699.51</v>
      </c>
      <c r="D1079">
        <v>3699.38</v>
      </c>
      <c r="E1079">
        <v>3396.76</v>
      </c>
      <c r="F1079">
        <v>58.919199999999996</v>
      </c>
      <c r="G1079">
        <v>92.706400000000002</v>
      </c>
      <c r="H1079">
        <v>18.1815</v>
      </c>
      <c r="I1079">
        <v>1.2300600000000001E-3</v>
      </c>
      <c r="J1079">
        <v>0.99900999999999995</v>
      </c>
      <c r="K1079">
        <v>0</v>
      </c>
      <c r="L1079" t="s">
        <v>42</v>
      </c>
    </row>
    <row r="1080" spans="1:12" x14ac:dyDescent="0.25">
      <c r="A1080" t="s">
        <v>51</v>
      </c>
      <c r="B1080">
        <v>3872.86</v>
      </c>
      <c r="C1080">
        <v>3691.51</v>
      </c>
      <c r="D1080">
        <v>3691.39</v>
      </c>
      <c r="E1080">
        <v>3390.1</v>
      </c>
      <c r="F1080">
        <v>57.845100000000002</v>
      </c>
      <c r="G1080">
        <v>93.299800000000005</v>
      </c>
      <c r="H1080">
        <v>18.634499999999999</v>
      </c>
      <c r="I1080">
        <v>1.2300499999999999E-3</v>
      </c>
      <c r="J1080">
        <v>0.99976799999999999</v>
      </c>
      <c r="K1080">
        <v>0</v>
      </c>
      <c r="L1080" t="s">
        <v>42</v>
      </c>
    </row>
    <row r="1081" spans="1:12" x14ac:dyDescent="0.25">
      <c r="A1081" t="s">
        <v>51</v>
      </c>
      <c r="B1081">
        <v>3895.42</v>
      </c>
      <c r="C1081">
        <v>3720.49</v>
      </c>
      <c r="D1081">
        <v>3720.35</v>
      </c>
      <c r="E1081">
        <v>3416.64</v>
      </c>
      <c r="F1081">
        <v>59.2164</v>
      </c>
      <c r="G1081">
        <v>93.527799999999999</v>
      </c>
      <c r="H1081">
        <v>18.395700000000001</v>
      </c>
      <c r="I1081">
        <v>1.2300499999999999E-3</v>
      </c>
      <c r="J1081">
        <v>0.999977</v>
      </c>
      <c r="K1081">
        <v>0</v>
      </c>
      <c r="L1081" t="s">
        <v>42</v>
      </c>
    </row>
    <row r="1082" spans="1:12" x14ac:dyDescent="0.25">
      <c r="A1082" t="s">
        <v>51</v>
      </c>
      <c r="B1082">
        <v>3881.7</v>
      </c>
      <c r="C1082">
        <v>3702.79</v>
      </c>
      <c r="D1082">
        <v>3702.66</v>
      </c>
      <c r="E1082">
        <v>3401.28</v>
      </c>
      <c r="F1082">
        <v>58.833500000000001</v>
      </c>
      <c r="G1082">
        <v>93.481700000000004</v>
      </c>
      <c r="H1082">
        <v>18.246600000000001</v>
      </c>
      <c r="I1082">
        <v>1.2300499999999999E-3</v>
      </c>
      <c r="J1082">
        <v>0.99947900000000001</v>
      </c>
      <c r="K1082">
        <v>0</v>
      </c>
      <c r="L1082" t="s">
        <v>42</v>
      </c>
    </row>
    <row r="1083" spans="1:12" x14ac:dyDescent="0.25">
      <c r="A1083" t="s">
        <v>51</v>
      </c>
      <c r="B1083">
        <v>3903.09</v>
      </c>
      <c r="C1083">
        <v>3725.63</v>
      </c>
      <c r="D1083">
        <v>3725.51</v>
      </c>
      <c r="E1083">
        <v>3420.99</v>
      </c>
      <c r="F1083">
        <v>58.388300000000001</v>
      </c>
      <c r="G1083">
        <v>93.326300000000003</v>
      </c>
      <c r="H1083">
        <v>18.387899999999998</v>
      </c>
      <c r="I1083">
        <v>1.2300499999999999E-3</v>
      </c>
      <c r="J1083">
        <v>0.99975999999999998</v>
      </c>
      <c r="K1083">
        <v>0</v>
      </c>
      <c r="L1083" t="s">
        <v>42</v>
      </c>
    </row>
    <row r="1084" spans="1:12" x14ac:dyDescent="0.25">
      <c r="A1084" t="s">
        <v>51</v>
      </c>
      <c r="B1084">
        <v>3874.31</v>
      </c>
      <c r="C1084">
        <v>3696.27</v>
      </c>
      <c r="D1084">
        <v>3696.14</v>
      </c>
      <c r="E1084">
        <v>3396.24</v>
      </c>
      <c r="F1084">
        <v>57.7256</v>
      </c>
      <c r="G1084">
        <v>93.050200000000004</v>
      </c>
      <c r="H1084">
        <v>18.4438</v>
      </c>
      <c r="I1084">
        <v>1.2300600000000001E-3</v>
      </c>
      <c r="J1084">
        <v>0.99979899999999999</v>
      </c>
      <c r="K1084">
        <v>0</v>
      </c>
      <c r="L1084" t="s">
        <v>42</v>
      </c>
    </row>
    <row r="1085" spans="1:12" x14ac:dyDescent="0.25">
      <c r="A1085" t="s">
        <v>51</v>
      </c>
      <c r="B1085">
        <v>3870.29</v>
      </c>
      <c r="C1085">
        <v>3696.11</v>
      </c>
      <c r="D1085">
        <v>3696</v>
      </c>
      <c r="E1085">
        <v>3394.85</v>
      </c>
      <c r="F1085">
        <v>58.247100000000003</v>
      </c>
      <c r="G1085">
        <v>92.904399999999995</v>
      </c>
      <c r="H1085">
        <v>18.394400000000001</v>
      </c>
      <c r="I1085">
        <v>1.2300499999999999E-3</v>
      </c>
      <c r="J1085">
        <v>0.99949500000000002</v>
      </c>
      <c r="K1085">
        <v>0</v>
      </c>
      <c r="L1085" t="s">
        <v>42</v>
      </c>
    </row>
    <row r="1086" spans="1:12" x14ac:dyDescent="0.25">
      <c r="A1086" t="s">
        <v>51</v>
      </c>
      <c r="B1086">
        <v>3884.34</v>
      </c>
      <c r="C1086">
        <v>3702.76</v>
      </c>
      <c r="D1086">
        <v>3702.63</v>
      </c>
      <c r="E1086">
        <v>3401.08</v>
      </c>
      <c r="F1086">
        <v>58.066299999999998</v>
      </c>
      <c r="G1086">
        <v>92.691299999999998</v>
      </c>
      <c r="H1086">
        <v>18.0059</v>
      </c>
      <c r="I1086">
        <v>1.2300600000000001E-3</v>
      </c>
      <c r="J1086">
        <v>0.99965700000000002</v>
      </c>
      <c r="K1086">
        <v>0</v>
      </c>
      <c r="L1086" t="s">
        <v>42</v>
      </c>
    </row>
    <row r="1087" spans="1:12" x14ac:dyDescent="0.25">
      <c r="A1087" t="s">
        <v>51</v>
      </c>
      <c r="B1087">
        <v>3879.41</v>
      </c>
      <c r="C1087">
        <v>3704.85</v>
      </c>
      <c r="D1087">
        <v>3704.72</v>
      </c>
      <c r="E1087">
        <v>3402.98</v>
      </c>
      <c r="F1087">
        <v>58.205300000000001</v>
      </c>
      <c r="G1087">
        <v>92.364199999999997</v>
      </c>
      <c r="H1087">
        <v>18.1996</v>
      </c>
      <c r="I1087">
        <v>1.2300600000000001E-3</v>
      </c>
      <c r="J1087">
        <v>0.99992000000000003</v>
      </c>
      <c r="K1087">
        <v>0</v>
      </c>
      <c r="L1087" t="s">
        <v>42</v>
      </c>
    </row>
    <row r="1088" spans="1:12" x14ac:dyDescent="0.25">
      <c r="A1088" t="s">
        <v>51</v>
      </c>
      <c r="B1088">
        <v>3888.17</v>
      </c>
      <c r="C1088">
        <v>3711.99</v>
      </c>
      <c r="D1088">
        <v>3711.87</v>
      </c>
      <c r="E1088">
        <v>3410.32</v>
      </c>
      <c r="F1088">
        <v>57.854999999999997</v>
      </c>
      <c r="G1088">
        <v>92.807199999999995</v>
      </c>
      <c r="H1088">
        <v>18.0398</v>
      </c>
      <c r="I1088">
        <v>1.2300600000000001E-3</v>
      </c>
      <c r="J1088">
        <v>0.99939699999999998</v>
      </c>
      <c r="K1088">
        <v>0</v>
      </c>
      <c r="L1088" t="s">
        <v>42</v>
      </c>
    </row>
    <row r="1089" spans="1:12" x14ac:dyDescent="0.25">
      <c r="A1089" t="s">
        <v>51</v>
      </c>
      <c r="B1089">
        <v>3868.58</v>
      </c>
      <c r="C1089">
        <v>3688.64</v>
      </c>
      <c r="D1089">
        <v>3688.51</v>
      </c>
      <c r="E1089">
        <v>3386.94</v>
      </c>
      <c r="F1089">
        <v>58.1783</v>
      </c>
      <c r="G1089">
        <v>93.047700000000006</v>
      </c>
      <c r="H1089">
        <v>18.22</v>
      </c>
      <c r="I1089">
        <v>1.2300499999999999E-3</v>
      </c>
      <c r="J1089">
        <v>0.99974700000000005</v>
      </c>
      <c r="K1089">
        <v>0</v>
      </c>
      <c r="L1089" t="s">
        <v>42</v>
      </c>
    </row>
    <row r="1090" spans="1:12" x14ac:dyDescent="0.25">
      <c r="A1090" t="s">
        <v>51</v>
      </c>
      <c r="B1090">
        <v>3888.78</v>
      </c>
      <c r="C1090">
        <v>3714.18</v>
      </c>
      <c r="D1090">
        <v>3714.06</v>
      </c>
      <c r="E1090">
        <v>3412.13</v>
      </c>
      <c r="F1090">
        <v>58.884099999999997</v>
      </c>
      <c r="G1090">
        <v>94.01</v>
      </c>
      <c r="H1090">
        <v>18.185300000000002</v>
      </c>
      <c r="I1090">
        <v>1.2300799999999999E-3</v>
      </c>
      <c r="J1090">
        <v>0.99987899999999996</v>
      </c>
      <c r="K1090">
        <v>0</v>
      </c>
      <c r="L1090" t="s">
        <v>42</v>
      </c>
    </row>
    <row r="1091" spans="1:12" x14ac:dyDescent="0.25">
      <c r="A1091" t="s">
        <v>51</v>
      </c>
      <c r="B1091">
        <v>3939.52</v>
      </c>
      <c r="C1091">
        <v>3753.61</v>
      </c>
      <c r="D1091">
        <v>3753.45</v>
      </c>
      <c r="E1091">
        <v>3444.75</v>
      </c>
      <c r="F1091">
        <v>61.472099999999998</v>
      </c>
      <c r="G1091">
        <v>96.262900000000002</v>
      </c>
      <c r="H1091">
        <v>18.430800000000001</v>
      </c>
      <c r="I1091">
        <v>1.23007E-3</v>
      </c>
      <c r="J1091">
        <v>0.99962399999999996</v>
      </c>
      <c r="K1091">
        <v>0</v>
      </c>
      <c r="L1091" t="s">
        <v>42</v>
      </c>
    </row>
    <row r="1092" spans="1:12" x14ac:dyDescent="0.25">
      <c r="A1092" t="s">
        <v>51</v>
      </c>
      <c r="B1092">
        <v>3872.37</v>
      </c>
      <c r="C1092">
        <v>3694.93</v>
      </c>
      <c r="D1092">
        <v>3694.81</v>
      </c>
      <c r="E1092">
        <v>3394.95</v>
      </c>
      <c r="F1092">
        <v>58.153599999999997</v>
      </c>
      <c r="G1092">
        <v>93.013000000000005</v>
      </c>
      <c r="H1092">
        <v>18.109000000000002</v>
      </c>
      <c r="I1092">
        <v>1.2300499999999999E-3</v>
      </c>
      <c r="J1092">
        <v>0.99944</v>
      </c>
      <c r="K1092">
        <v>0</v>
      </c>
      <c r="L1092" t="s">
        <v>42</v>
      </c>
    </row>
    <row r="1093" spans="1:12" x14ac:dyDescent="0.25">
      <c r="A1093" t="s">
        <v>51</v>
      </c>
      <c r="B1093">
        <v>3870.21</v>
      </c>
      <c r="C1093">
        <v>3691.69</v>
      </c>
      <c r="D1093">
        <v>3691.56</v>
      </c>
      <c r="E1093">
        <v>3390.34</v>
      </c>
      <c r="F1093">
        <v>58.345300000000002</v>
      </c>
      <c r="G1093">
        <v>92.9512</v>
      </c>
      <c r="H1093">
        <v>18.243400000000001</v>
      </c>
      <c r="I1093">
        <v>1.2300600000000001E-3</v>
      </c>
      <c r="J1093">
        <v>0.999386</v>
      </c>
      <c r="K1093">
        <v>0</v>
      </c>
      <c r="L1093" t="s">
        <v>42</v>
      </c>
    </row>
    <row r="1094" spans="1:12" x14ac:dyDescent="0.25">
      <c r="A1094" t="s">
        <v>51</v>
      </c>
      <c r="B1094">
        <v>3804.72</v>
      </c>
      <c r="C1094">
        <v>3630.66</v>
      </c>
      <c r="D1094">
        <v>3630.54</v>
      </c>
      <c r="E1094">
        <v>3332.95</v>
      </c>
      <c r="F1094">
        <v>56.986699999999999</v>
      </c>
      <c r="G1094">
        <v>92.6815</v>
      </c>
      <c r="H1094">
        <v>17.942</v>
      </c>
      <c r="I1094">
        <v>1.23007E-3</v>
      </c>
      <c r="J1094">
        <v>0.99962600000000001</v>
      </c>
      <c r="K1094">
        <v>0</v>
      </c>
      <c r="L1094" t="s">
        <v>42</v>
      </c>
    </row>
    <row r="1095" spans="1:12" x14ac:dyDescent="0.25">
      <c r="A1095" t="s">
        <v>51</v>
      </c>
      <c r="B1095">
        <v>3833</v>
      </c>
      <c r="C1095">
        <v>3640.44</v>
      </c>
      <c r="D1095">
        <v>3640.32</v>
      </c>
      <c r="E1095">
        <v>3340.98</v>
      </c>
      <c r="F1095">
        <v>56.673499999999997</v>
      </c>
      <c r="G1095">
        <v>92.674499999999995</v>
      </c>
      <c r="H1095">
        <v>18.095700000000001</v>
      </c>
      <c r="I1095">
        <v>1.2300499999999999E-3</v>
      </c>
      <c r="J1095">
        <v>0.99982099999999996</v>
      </c>
      <c r="K1095">
        <v>0</v>
      </c>
      <c r="L1095" t="s">
        <v>42</v>
      </c>
    </row>
    <row r="1096" spans="1:12" x14ac:dyDescent="0.25">
      <c r="A1096" t="s">
        <v>51</v>
      </c>
      <c r="B1096">
        <v>3849.97</v>
      </c>
      <c r="C1096">
        <v>3664.18</v>
      </c>
      <c r="D1096">
        <v>3664.06</v>
      </c>
      <c r="E1096">
        <v>3358.32</v>
      </c>
      <c r="F1096">
        <v>57.864100000000001</v>
      </c>
      <c r="G1096">
        <v>92.111400000000003</v>
      </c>
      <c r="H1096">
        <v>18.024799999999999</v>
      </c>
      <c r="I1096">
        <v>1.2300499999999999E-3</v>
      </c>
      <c r="J1096">
        <v>0.99933099999999997</v>
      </c>
      <c r="K1096">
        <v>0</v>
      </c>
      <c r="L1096" t="s">
        <v>42</v>
      </c>
    </row>
    <row r="1097" spans="1:12" x14ac:dyDescent="0.25">
      <c r="A1097" t="s">
        <v>51</v>
      </c>
      <c r="B1097">
        <v>3800.44</v>
      </c>
      <c r="C1097">
        <v>3620.3</v>
      </c>
      <c r="D1097">
        <v>3620.18</v>
      </c>
      <c r="E1097">
        <v>3321.88</v>
      </c>
      <c r="F1097">
        <v>56.164700000000003</v>
      </c>
      <c r="G1097">
        <v>92.721000000000004</v>
      </c>
      <c r="H1097">
        <v>18.2531</v>
      </c>
      <c r="I1097">
        <v>1.23025E-3</v>
      </c>
      <c r="J1097">
        <v>0.99943899999999997</v>
      </c>
      <c r="K1097">
        <v>0</v>
      </c>
      <c r="L1097" t="s">
        <v>42</v>
      </c>
    </row>
    <row r="1098" spans="1:12" x14ac:dyDescent="0.25">
      <c r="A1098" t="s">
        <v>51</v>
      </c>
      <c r="B1098">
        <v>3824.14</v>
      </c>
      <c r="C1098">
        <v>3649.81</v>
      </c>
      <c r="D1098">
        <v>3649.69</v>
      </c>
      <c r="E1098">
        <v>3350.28</v>
      </c>
      <c r="F1098">
        <v>57.296500000000002</v>
      </c>
      <c r="G1098">
        <v>92.549099999999996</v>
      </c>
      <c r="H1098">
        <v>18.2242</v>
      </c>
      <c r="I1098">
        <v>1.2301199999999999E-3</v>
      </c>
      <c r="J1098">
        <v>0.99979099999999999</v>
      </c>
      <c r="K1098">
        <v>0</v>
      </c>
      <c r="L1098" t="s">
        <v>42</v>
      </c>
    </row>
    <row r="1099" spans="1:12" x14ac:dyDescent="0.25">
      <c r="A1099" t="s">
        <v>51</v>
      </c>
      <c r="B1099">
        <v>3810.77</v>
      </c>
      <c r="C1099">
        <v>3632.9</v>
      </c>
      <c r="D1099">
        <v>3632.78</v>
      </c>
      <c r="E1099">
        <v>3333.58</v>
      </c>
      <c r="F1099">
        <v>57.214300000000001</v>
      </c>
      <c r="G1099">
        <v>92.388400000000004</v>
      </c>
      <c r="H1099">
        <v>18.1496</v>
      </c>
      <c r="I1099">
        <v>1.2301199999999999E-3</v>
      </c>
      <c r="J1099">
        <v>0.999471</v>
      </c>
      <c r="K1099">
        <v>0</v>
      </c>
      <c r="L1099" t="s">
        <v>42</v>
      </c>
    </row>
    <row r="1100" spans="1:12" x14ac:dyDescent="0.25">
      <c r="A1100" t="s">
        <v>51</v>
      </c>
      <c r="B1100">
        <v>3857.9</v>
      </c>
      <c r="C1100">
        <v>3679.68</v>
      </c>
      <c r="D1100">
        <v>3679.56</v>
      </c>
      <c r="E1100">
        <v>3378.36</v>
      </c>
      <c r="F1100">
        <v>57.888599999999997</v>
      </c>
      <c r="G1100">
        <v>93.041899999999998</v>
      </c>
      <c r="H1100">
        <v>18.1463</v>
      </c>
      <c r="I1100">
        <v>1.2300600000000001E-3</v>
      </c>
      <c r="J1100">
        <v>0.99983500000000003</v>
      </c>
      <c r="K1100">
        <v>0</v>
      </c>
      <c r="L1100" t="s">
        <v>42</v>
      </c>
    </row>
    <row r="1101" spans="1:12" x14ac:dyDescent="0.25">
      <c r="A1101" t="s">
        <v>51</v>
      </c>
      <c r="B1101">
        <v>3862</v>
      </c>
      <c r="C1101">
        <v>3684.16</v>
      </c>
      <c r="D1101">
        <v>3684.03</v>
      </c>
      <c r="E1101">
        <v>3383.79</v>
      </c>
      <c r="F1101">
        <v>57.603700000000003</v>
      </c>
      <c r="G1101">
        <v>93.076300000000003</v>
      </c>
      <c r="H1101">
        <v>18.203299999999999</v>
      </c>
      <c r="I1101">
        <v>1.2300600000000001E-3</v>
      </c>
      <c r="J1101">
        <v>0.99965700000000002</v>
      </c>
      <c r="K1101">
        <v>0</v>
      </c>
      <c r="L1101" t="s">
        <v>42</v>
      </c>
    </row>
    <row r="1102" spans="1:12" x14ac:dyDescent="0.25">
      <c r="A1102" t="s">
        <v>51</v>
      </c>
      <c r="B1102">
        <v>3855.54</v>
      </c>
      <c r="C1102">
        <v>3678.29</v>
      </c>
      <c r="D1102">
        <v>3678.16</v>
      </c>
      <c r="E1102">
        <v>3376.24</v>
      </c>
      <c r="F1102">
        <v>57.746699999999997</v>
      </c>
      <c r="G1102">
        <v>92.799700000000001</v>
      </c>
      <c r="H1102">
        <v>18.260999999999999</v>
      </c>
      <c r="I1102">
        <v>1.23014E-3</v>
      </c>
      <c r="J1102">
        <v>0.99997899999999995</v>
      </c>
      <c r="K1102">
        <v>0</v>
      </c>
      <c r="L1102" t="s">
        <v>42</v>
      </c>
    </row>
    <row r="1103" spans="1:12" x14ac:dyDescent="0.25">
      <c r="A1103" t="s">
        <v>51</v>
      </c>
      <c r="B1103">
        <v>3838.23</v>
      </c>
      <c r="C1103">
        <v>3664.67</v>
      </c>
      <c r="D1103">
        <v>3664.56</v>
      </c>
      <c r="E1103">
        <v>3364.84</v>
      </c>
      <c r="F1103">
        <v>57.311199999999999</v>
      </c>
      <c r="G1103">
        <v>92.437399999999997</v>
      </c>
      <c r="H1103">
        <v>18.061299999999999</v>
      </c>
      <c r="I1103">
        <v>1.23007E-3</v>
      </c>
      <c r="J1103">
        <v>0.99964799999999998</v>
      </c>
      <c r="K1103">
        <v>0</v>
      </c>
      <c r="L1103" t="s">
        <v>42</v>
      </c>
    </row>
    <row r="1104" spans="1:12" x14ac:dyDescent="0.25">
      <c r="A1104" t="s">
        <v>51</v>
      </c>
      <c r="B1104">
        <v>3846.08</v>
      </c>
      <c r="C1104">
        <v>3674.11</v>
      </c>
      <c r="D1104">
        <v>3674</v>
      </c>
      <c r="E1104">
        <v>3372.84</v>
      </c>
      <c r="F1104">
        <v>57.965600000000002</v>
      </c>
      <c r="G1104">
        <v>92.523099999999999</v>
      </c>
      <c r="H1104">
        <v>18.0108</v>
      </c>
      <c r="I1104">
        <v>1.2301E-3</v>
      </c>
      <c r="J1104">
        <v>0.99970400000000004</v>
      </c>
      <c r="K1104">
        <v>0</v>
      </c>
      <c r="L1104" t="s">
        <v>42</v>
      </c>
    </row>
    <row r="1105" spans="1:25" x14ac:dyDescent="0.25">
      <c r="A1105" t="s">
        <v>51</v>
      </c>
      <c r="B1105">
        <v>3889.67</v>
      </c>
      <c r="C1105">
        <v>3708.98</v>
      </c>
      <c r="D1105">
        <v>3708.85</v>
      </c>
      <c r="E1105">
        <v>3405.9</v>
      </c>
      <c r="F1105">
        <v>58.3384</v>
      </c>
      <c r="G1105">
        <v>93.274699999999996</v>
      </c>
      <c r="H1105">
        <v>18.4602</v>
      </c>
      <c r="I1105">
        <v>1.2300499999999999E-3</v>
      </c>
      <c r="J1105">
        <v>0.99963299999999999</v>
      </c>
      <c r="K1105">
        <v>0</v>
      </c>
      <c r="L1105" t="s">
        <v>42</v>
      </c>
    </row>
    <row r="1106" spans="1:25" x14ac:dyDescent="0.25">
      <c r="A1106" t="s">
        <v>51</v>
      </c>
      <c r="B1106">
        <v>3907.32</v>
      </c>
      <c r="C1106">
        <v>3729.26</v>
      </c>
      <c r="D1106">
        <v>3729.13</v>
      </c>
      <c r="E1106">
        <v>3424.32</v>
      </c>
      <c r="F1106">
        <v>59.976399999999998</v>
      </c>
      <c r="G1106">
        <v>94.570899999999995</v>
      </c>
      <c r="H1106">
        <v>18.328600000000002</v>
      </c>
      <c r="I1106">
        <v>1.2300799999999999E-3</v>
      </c>
      <c r="J1106">
        <v>0.99912000000000001</v>
      </c>
      <c r="K1106">
        <v>0</v>
      </c>
      <c r="L1106" t="s">
        <v>42</v>
      </c>
    </row>
    <row r="1107" spans="1:25" x14ac:dyDescent="0.25">
      <c r="A1107" t="s">
        <v>51</v>
      </c>
      <c r="B1107">
        <v>3875.6</v>
      </c>
      <c r="C1107">
        <v>3695.94</v>
      </c>
      <c r="D1107">
        <v>3695.82</v>
      </c>
      <c r="E1107">
        <v>3393.41</v>
      </c>
      <c r="F1107">
        <v>58.668399999999998</v>
      </c>
      <c r="G1107">
        <v>92.401300000000006</v>
      </c>
      <c r="H1107">
        <v>18.151</v>
      </c>
      <c r="I1107">
        <v>1.2300600000000001E-3</v>
      </c>
      <c r="J1107">
        <v>0.99852099999999999</v>
      </c>
      <c r="K1107">
        <v>0</v>
      </c>
      <c r="L1107" t="s">
        <v>42</v>
      </c>
    </row>
    <row r="1108" spans="1:25" x14ac:dyDescent="0.25">
      <c r="A1108" t="s">
        <v>51</v>
      </c>
      <c r="B1108">
        <v>3872.32</v>
      </c>
      <c r="C1108">
        <v>3694.73</v>
      </c>
      <c r="D1108">
        <v>3694.62</v>
      </c>
      <c r="E1108">
        <v>3394.02</v>
      </c>
      <c r="F1108">
        <v>58.025599999999997</v>
      </c>
      <c r="G1108">
        <v>92.816800000000001</v>
      </c>
      <c r="H1108">
        <v>18.168099999999999</v>
      </c>
      <c r="I1108">
        <v>1.2300499999999999E-3</v>
      </c>
      <c r="J1108">
        <v>0.99963500000000005</v>
      </c>
      <c r="K1108">
        <v>0</v>
      </c>
      <c r="L1108" t="s">
        <v>42</v>
      </c>
    </row>
    <row r="1109" spans="1:25" x14ac:dyDescent="0.25">
      <c r="A1109" t="s">
        <v>51</v>
      </c>
      <c r="B1109">
        <v>3868.4</v>
      </c>
      <c r="C1109">
        <v>3690.11</v>
      </c>
      <c r="D1109">
        <v>3690</v>
      </c>
      <c r="E1109">
        <v>3389.04</v>
      </c>
      <c r="F1109">
        <v>58.255899999999997</v>
      </c>
      <c r="G1109">
        <v>93.127300000000005</v>
      </c>
      <c r="H1109">
        <v>18.024999999999999</v>
      </c>
      <c r="I1109">
        <v>1.2300499999999999E-3</v>
      </c>
      <c r="J1109">
        <v>0.999695</v>
      </c>
      <c r="K1109">
        <v>0</v>
      </c>
      <c r="L1109" t="s">
        <v>42</v>
      </c>
    </row>
    <row r="1110" spans="1:25" x14ac:dyDescent="0.25">
      <c r="A1110" t="s">
        <v>51</v>
      </c>
      <c r="B1110">
        <v>3860.6</v>
      </c>
      <c r="C1110">
        <v>3674.84</v>
      </c>
      <c r="D1110">
        <v>3674.72</v>
      </c>
      <c r="E1110">
        <v>3374.52</v>
      </c>
      <c r="F1110">
        <v>57.753900000000002</v>
      </c>
      <c r="G1110">
        <v>93.204899999999995</v>
      </c>
      <c r="H1110">
        <v>18.393699999999999</v>
      </c>
      <c r="I1110">
        <v>1.2300600000000001E-3</v>
      </c>
      <c r="J1110">
        <v>0.99961199999999995</v>
      </c>
      <c r="K1110">
        <v>0</v>
      </c>
      <c r="L1110" t="s">
        <v>42</v>
      </c>
    </row>
    <row r="1111" spans="1:25" x14ac:dyDescent="0.25">
      <c r="A1111" t="s">
        <v>51</v>
      </c>
      <c r="B1111">
        <v>3911.37</v>
      </c>
      <c r="C1111">
        <v>3735.56</v>
      </c>
      <c r="D1111">
        <v>3735.44</v>
      </c>
      <c r="E1111">
        <v>3432.71</v>
      </c>
      <c r="F1111">
        <v>59.379199999999997</v>
      </c>
      <c r="G1111">
        <v>95.600200000000001</v>
      </c>
      <c r="H1111">
        <v>18.185500000000001</v>
      </c>
      <c r="I1111">
        <v>1.2300499999999999E-3</v>
      </c>
      <c r="J1111">
        <v>0.99973500000000004</v>
      </c>
      <c r="K1111">
        <v>0</v>
      </c>
      <c r="L1111" t="s">
        <v>42</v>
      </c>
    </row>
    <row r="1112" spans="1:25" x14ac:dyDescent="0.25">
      <c r="A1112" t="s">
        <v>51</v>
      </c>
      <c r="B1112">
        <v>3868.04</v>
      </c>
      <c r="C1112">
        <v>3693.67</v>
      </c>
      <c r="D1112">
        <v>3693.56</v>
      </c>
      <c r="E1112">
        <v>3391.4</v>
      </c>
      <c r="F1112">
        <v>58.036499999999997</v>
      </c>
      <c r="G1112">
        <v>92.790599999999998</v>
      </c>
      <c r="H1112">
        <v>18.194099999999999</v>
      </c>
      <c r="I1112">
        <v>1.2300499999999999E-3</v>
      </c>
      <c r="J1112">
        <v>0.99904400000000004</v>
      </c>
      <c r="K1112">
        <v>0</v>
      </c>
      <c r="L1112" t="s">
        <v>42</v>
      </c>
    </row>
    <row r="1113" spans="1:25" x14ac:dyDescent="0.25">
      <c r="A1113" t="s">
        <v>51</v>
      </c>
      <c r="B1113">
        <v>3885.18</v>
      </c>
      <c r="C1113">
        <v>3705.12</v>
      </c>
      <c r="D1113">
        <v>3705</v>
      </c>
      <c r="E1113">
        <v>3402.57</v>
      </c>
      <c r="F1113">
        <v>57.174799999999998</v>
      </c>
      <c r="G1113">
        <v>92.552199999999999</v>
      </c>
      <c r="H1113">
        <v>18.3123</v>
      </c>
      <c r="I1113">
        <v>1.2300499999999999E-3</v>
      </c>
      <c r="J1113">
        <v>0.99947799999999998</v>
      </c>
      <c r="K1113">
        <v>0</v>
      </c>
      <c r="L1113" t="s">
        <v>42</v>
      </c>
    </row>
    <row r="1114" spans="1:25" x14ac:dyDescent="0.25">
      <c r="A1114" t="s">
        <v>51</v>
      </c>
      <c r="B1114">
        <v>3848.42</v>
      </c>
      <c r="C1114">
        <v>3670.89</v>
      </c>
      <c r="D1114">
        <v>3670.77</v>
      </c>
      <c r="E1114">
        <v>3370.04</v>
      </c>
      <c r="F1114">
        <v>57.830800000000004</v>
      </c>
      <c r="G1114">
        <v>93.348500000000001</v>
      </c>
      <c r="H1114">
        <v>18.193300000000001</v>
      </c>
      <c r="I1114">
        <v>1.2300499999999999E-3</v>
      </c>
      <c r="J1114">
        <v>0.99987300000000001</v>
      </c>
      <c r="K1114">
        <v>0</v>
      </c>
      <c r="L1114" t="s">
        <v>42</v>
      </c>
    </row>
    <row r="1115" spans="1:25" x14ac:dyDescent="0.25">
      <c r="A1115" t="s">
        <v>51</v>
      </c>
      <c r="B1115">
        <v>3846.42</v>
      </c>
      <c r="C1115">
        <v>3670.22</v>
      </c>
      <c r="D1115">
        <v>3670.09</v>
      </c>
      <c r="E1115">
        <v>3365.97</v>
      </c>
      <c r="F1115">
        <v>58.293300000000002</v>
      </c>
      <c r="G1115">
        <v>93.954899999999995</v>
      </c>
      <c r="H1115">
        <v>18.460899999999999</v>
      </c>
      <c r="I1115">
        <v>1.23014E-3</v>
      </c>
      <c r="J1115">
        <v>0.99897999999999998</v>
      </c>
      <c r="K1115">
        <v>0</v>
      </c>
      <c r="L1115" t="s">
        <v>42</v>
      </c>
    </row>
    <row r="1116" spans="1:25" x14ac:dyDescent="0.25">
      <c r="A1116" t="s">
        <v>51</v>
      </c>
      <c r="B1116">
        <v>3809.38</v>
      </c>
      <c r="C1116">
        <v>3634.25</v>
      </c>
      <c r="D1116">
        <v>3634.13</v>
      </c>
      <c r="E1116">
        <v>3335.36</v>
      </c>
      <c r="F1116">
        <v>56.3568</v>
      </c>
      <c r="G1116">
        <v>92.290599999999998</v>
      </c>
      <c r="H1116">
        <v>17.9725</v>
      </c>
      <c r="I1116">
        <v>1.2300600000000001E-3</v>
      </c>
      <c r="J1116">
        <v>0.99977000000000005</v>
      </c>
      <c r="K1116">
        <v>0</v>
      </c>
      <c r="L1116" t="s">
        <v>42</v>
      </c>
    </row>
    <row r="1117" spans="1:25" x14ac:dyDescent="0.25">
      <c r="A1117" t="s">
        <v>51</v>
      </c>
      <c r="B1117">
        <v>3835.24</v>
      </c>
      <c r="C1117">
        <v>3657.61</v>
      </c>
      <c r="D1117">
        <v>3657.49</v>
      </c>
      <c r="E1117">
        <v>3352.84</v>
      </c>
      <c r="F1117">
        <v>57.202300000000001</v>
      </c>
      <c r="G1117">
        <v>93.871300000000005</v>
      </c>
      <c r="H1117">
        <v>18.574400000000001</v>
      </c>
      <c r="I1117">
        <v>1.2300499999999999E-3</v>
      </c>
      <c r="J1117">
        <v>0.99862899999999999</v>
      </c>
      <c r="K1117">
        <v>0</v>
      </c>
      <c r="L1117" t="s">
        <v>42</v>
      </c>
    </row>
    <row r="1118" spans="1:25" x14ac:dyDescent="0.25">
      <c r="A1118" t="s">
        <v>51</v>
      </c>
      <c r="B1118">
        <v>3800.84</v>
      </c>
      <c r="C1118">
        <v>3623.55</v>
      </c>
      <c r="D1118">
        <v>3623.43</v>
      </c>
      <c r="E1118">
        <v>3320.39</v>
      </c>
      <c r="F1118">
        <v>56.339799999999997</v>
      </c>
      <c r="G1118">
        <v>94.333500000000001</v>
      </c>
      <c r="H1118">
        <v>18.662299999999998</v>
      </c>
      <c r="I1118">
        <v>1.2300499999999999E-3</v>
      </c>
      <c r="J1118">
        <v>0.99930300000000005</v>
      </c>
      <c r="K1118">
        <v>0</v>
      </c>
      <c r="L1118" t="s">
        <v>42</v>
      </c>
    </row>
    <row r="1119" spans="1:25" x14ac:dyDescent="0.25">
      <c r="A1119" t="s">
        <v>51</v>
      </c>
      <c r="B1119">
        <v>3826.29</v>
      </c>
      <c r="C1119">
        <v>3648.61</v>
      </c>
      <c r="D1119">
        <v>3648.49</v>
      </c>
      <c r="E1119">
        <v>3346.14</v>
      </c>
      <c r="F1119">
        <v>57.19</v>
      </c>
      <c r="G1119">
        <v>93.050399999999996</v>
      </c>
      <c r="H1119">
        <v>17.986599999999999</v>
      </c>
      <c r="I1119">
        <v>1.2300499999999999E-3</v>
      </c>
      <c r="J1119">
        <v>0.99964900000000001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3827.69</v>
      </c>
      <c r="C1120">
        <v>3648.39</v>
      </c>
      <c r="D1120">
        <v>3648.26</v>
      </c>
      <c r="E1120">
        <v>3347.48</v>
      </c>
      <c r="F1120">
        <v>58.915599999999998</v>
      </c>
      <c r="G1120">
        <v>92.8352</v>
      </c>
      <c r="H1120">
        <v>18.239000000000001</v>
      </c>
      <c r="I1120">
        <v>1.2300499999999999E-3</v>
      </c>
      <c r="J1120">
        <v>0.997672</v>
      </c>
      <c r="K1120">
        <v>0</v>
      </c>
      <c r="L1120" t="s">
        <v>42</v>
      </c>
      <c r="R1120">
        <f>AVERAGE(B1071:B1120)</f>
        <v>3865.1476000000011</v>
      </c>
      <c r="S1120">
        <f>AVERAGE(C1071:C1120)</f>
        <v>3687.1821999999993</v>
      </c>
      <c r="U1120">
        <f>_xlfn.VAR.P(B1071:B1120)</f>
        <v>935.63338224000051</v>
      </c>
      <c r="V1120">
        <f>_xlfn.VAR.P(C1071:C1120)</f>
        <v>941.90364115999978</v>
      </c>
      <c r="X1120">
        <f>1.96*SQRT(U1120)/50</f>
        <v>1.1990544943768295</v>
      </c>
      <c r="Y1120">
        <f>1.96*SQRT(V1120)/50</f>
        <v>1.203065588882045</v>
      </c>
    </row>
    <row r="1121" spans="1:12" x14ac:dyDescent="0.25">
      <c r="A1121" t="s">
        <v>51</v>
      </c>
      <c r="B1121">
        <v>193393.3769</v>
      </c>
      <c r="C1121" t="s">
        <v>36</v>
      </c>
    </row>
    <row r="1122" spans="1:12" x14ac:dyDescent="0.25">
      <c r="A1122" t="s">
        <v>70</v>
      </c>
      <c r="B1122">
        <v>6947.22</v>
      </c>
      <c r="C1122">
        <v>6832.8</v>
      </c>
      <c r="D1122">
        <v>6832.64</v>
      </c>
      <c r="E1122">
        <v>6527.87</v>
      </c>
      <c r="F1122">
        <v>60.701599999999999</v>
      </c>
      <c r="G1122">
        <v>0</v>
      </c>
      <c r="H1122">
        <v>20.461300000000001</v>
      </c>
      <c r="I1122">
        <v>1.23007E-3</v>
      </c>
      <c r="J1122">
        <v>0.99914999999999998</v>
      </c>
      <c r="K1122">
        <v>0</v>
      </c>
      <c r="L1122" t="s">
        <v>42</v>
      </c>
    </row>
    <row r="1123" spans="1:12" x14ac:dyDescent="0.25">
      <c r="A1123" t="s">
        <v>70</v>
      </c>
      <c r="B1123">
        <v>6612.89</v>
      </c>
      <c r="C1123">
        <v>6496.22</v>
      </c>
      <c r="D1123">
        <v>6496.07</v>
      </c>
      <c r="E1123">
        <v>6188.56</v>
      </c>
      <c r="F1123">
        <v>62.0503</v>
      </c>
      <c r="G1123">
        <v>0</v>
      </c>
      <c r="H1123">
        <v>19.5825</v>
      </c>
      <c r="I1123">
        <v>1.23007E-3</v>
      </c>
      <c r="J1123">
        <v>0.99980000000000002</v>
      </c>
      <c r="K1123">
        <v>0</v>
      </c>
      <c r="L1123" t="s">
        <v>42</v>
      </c>
    </row>
    <row r="1124" spans="1:12" x14ac:dyDescent="0.25">
      <c r="A1124" t="s">
        <v>70</v>
      </c>
      <c r="B1124">
        <v>6848.99</v>
      </c>
      <c r="C1124">
        <v>6733.99</v>
      </c>
      <c r="D1124">
        <v>6733.84</v>
      </c>
      <c r="E1124">
        <v>6426.51</v>
      </c>
      <c r="F1124">
        <v>61.279400000000003</v>
      </c>
      <c r="G1124">
        <v>0</v>
      </c>
      <c r="H1124">
        <v>20.0167</v>
      </c>
      <c r="I1124">
        <v>1.2300600000000001E-3</v>
      </c>
      <c r="J1124">
        <v>0.99934699999999999</v>
      </c>
      <c r="K1124">
        <v>0</v>
      </c>
      <c r="L1124" t="s">
        <v>42</v>
      </c>
    </row>
    <row r="1125" spans="1:12" x14ac:dyDescent="0.25">
      <c r="A1125" t="s">
        <v>70</v>
      </c>
      <c r="B1125">
        <v>6746.21</v>
      </c>
      <c r="C1125">
        <v>6628.84</v>
      </c>
      <c r="D1125">
        <v>6628.69</v>
      </c>
      <c r="E1125">
        <v>6313.47</v>
      </c>
      <c r="F1125">
        <v>60.994300000000003</v>
      </c>
      <c r="G1125">
        <v>0</v>
      </c>
      <c r="H1125">
        <v>19.801500000000001</v>
      </c>
      <c r="I1125">
        <v>1.2300499999999999E-3</v>
      </c>
      <c r="J1125">
        <v>0.99879799999999996</v>
      </c>
      <c r="K1125">
        <v>0</v>
      </c>
      <c r="L1125" t="s">
        <v>42</v>
      </c>
    </row>
    <row r="1126" spans="1:12" x14ac:dyDescent="0.25">
      <c r="A1126" t="s">
        <v>70</v>
      </c>
      <c r="B1126">
        <v>6812.17</v>
      </c>
      <c r="C1126">
        <v>6695.78</v>
      </c>
      <c r="D1126">
        <v>6695.63</v>
      </c>
      <c r="E1126">
        <v>6389.04</v>
      </c>
      <c r="F1126">
        <v>60.869500000000002</v>
      </c>
      <c r="G1126">
        <v>0</v>
      </c>
      <c r="H1126">
        <v>19.976099999999999</v>
      </c>
      <c r="I1126">
        <v>1.2300499999999999E-3</v>
      </c>
      <c r="J1126">
        <v>0.99976299999999996</v>
      </c>
      <c r="K1126">
        <v>0</v>
      </c>
      <c r="L1126" t="s">
        <v>42</v>
      </c>
    </row>
    <row r="1127" spans="1:12" x14ac:dyDescent="0.25">
      <c r="A1127" t="s">
        <v>70</v>
      </c>
      <c r="B1127">
        <v>6777.38</v>
      </c>
      <c r="C1127">
        <v>6662.17</v>
      </c>
      <c r="D1127">
        <v>6662.02</v>
      </c>
      <c r="E1127">
        <v>6355.7</v>
      </c>
      <c r="F1127">
        <v>64.292699999999996</v>
      </c>
      <c r="G1127">
        <v>0</v>
      </c>
      <c r="H1127">
        <v>19.995699999999999</v>
      </c>
      <c r="I1127">
        <v>1.23007E-3</v>
      </c>
      <c r="J1127">
        <v>0.99845300000000003</v>
      </c>
      <c r="K1127">
        <v>0</v>
      </c>
      <c r="L1127" t="s">
        <v>42</v>
      </c>
    </row>
    <row r="1128" spans="1:12" x14ac:dyDescent="0.25">
      <c r="A1128" t="s">
        <v>70</v>
      </c>
      <c r="B1128">
        <v>6727.61</v>
      </c>
      <c r="C1128">
        <v>6611.47</v>
      </c>
      <c r="D1128">
        <v>6611.32</v>
      </c>
      <c r="E1128">
        <v>6305.08</v>
      </c>
      <c r="F1128">
        <v>61.119100000000003</v>
      </c>
      <c r="G1128">
        <v>0</v>
      </c>
      <c r="H1128">
        <v>20.104299999999999</v>
      </c>
      <c r="I1128">
        <v>1.2300600000000001E-3</v>
      </c>
      <c r="J1128">
        <v>0.99909199999999998</v>
      </c>
      <c r="K1128">
        <v>0</v>
      </c>
      <c r="L1128" t="s">
        <v>42</v>
      </c>
    </row>
    <row r="1129" spans="1:12" x14ac:dyDescent="0.25">
      <c r="A1129" t="s">
        <v>70</v>
      </c>
      <c r="B1129">
        <v>6456.8</v>
      </c>
      <c r="C1129">
        <v>6340.52</v>
      </c>
      <c r="D1129">
        <v>6340.37</v>
      </c>
      <c r="E1129">
        <v>6035.59</v>
      </c>
      <c r="F1129">
        <v>61.3429</v>
      </c>
      <c r="G1129">
        <v>0</v>
      </c>
      <c r="H1129">
        <v>20.0547</v>
      </c>
      <c r="I1129">
        <v>1.2300900000000001E-3</v>
      </c>
      <c r="J1129">
        <v>0.99995299999999998</v>
      </c>
      <c r="K1129">
        <v>0</v>
      </c>
      <c r="L1129" t="s">
        <v>42</v>
      </c>
    </row>
    <row r="1130" spans="1:12" x14ac:dyDescent="0.25">
      <c r="A1130" t="s">
        <v>70</v>
      </c>
      <c r="B1130">
        <v>6921.48</v>
      </c>
      <c r="C1130">
        <v>6799.15</v>
      </c>
      <c r="D1130">
        <v>6798.98</v>
      </c>
      <c r="E1130">
        <v>6490.75</v>
      </c>
      <c r="F1130">
        <v>62.299399999999999</v>
      </c>
      <c r="G1130">
        <v>0</v>
      </c>
      <c r="H1130">
        <v>19.892299999999999</v>
      </c>
      <c r="I1130">
        <v>1.2300900000000001E-3</v>
      </c>
      <c r="J1130">
        <v>0.99966699999999997</v>
      </c>
      <c r="K1130">
        <v>0</v>
      </c>
      <c r="L1130" t="s">
        <v>42</v>
      </c>
    </row>
    <row r="1131" spans="1:12" x14ac:dyDescent="0.25">
      <c r="A1131" t="s">
        <v>70</v>
      </c>
      <c r="B1131">
        <v>6689.15</v>
      </c>
      <c r="C1131">
        <v>6570.07</v>
      </c>
      <c r="D1131">
        <v>6569.91</v>
      </c>
      <c r="E1131">
        <v>6259.65</v>
      </c>
      <c r="F1131">
        <v>62.887999999999998</v>
      </c>
      <c r="G1131">
        <v>0</v>
      </c>
      <c r="H1131">
        <v>20.526700000000002</v>
      </c>
      <c r="I1131">
        <v>1.2300499999999999E-3</v>
      </c>
      <c r="J1131">
        <v>0.99987300000000001</v>
      </c>
      <c r="K1131">
        <v>0</v>
      </c>
      <c r="L1131" t="s">
        <v>42</v>
      </c>
    </row>
    <row r="1132" spans="1:12" x14ac:dyDescent="0.25">
      <c r="A1132" t="s">
        <v>70</v>
      </c>
      <c r="B1132">
        <v>6607.84</v>
      </c>
      <c r="C1132">
        <v>6492.8</v>
      </c>
      <c r="D1132">
        <v>6492.65</v>
      </c>
      <c r="E1132">
        <v>6184.96</v>
      </c>
      <c r="F1132">
        <v>61.401499999999999</v>
      </c>
      <c r="G1132">
        <v>0</v>
      </c>
      <c r="H1132">
        <v>20.417200000000001</v>
      </c>
      <c r="I1132">
        <v>1.2300600000000001E-3</v>
      </c>
      <c r="J1132">
        <v>0.998556</v>
      </c>
      <c r="K1132">
        <v>0</v>
      </c>
      <c r="L1132" t="s">
        <v>42</v>
      </c>
    </row>
    <row r="1133" spans="1:12" x14ac:dyDescent="0.25">
      <c r="A1133" t="s">
        <v>70</v>
      </c>
      <c r="B1133">
        <v>6875.66</v>
      </c>
      <c r="C1133">
        <v>6761.01</v>
      </c>
      <c r="D1133">
        <v>6760.86</v>
      </c>
      <c r="E1133">
        <v>6453.34</v>
      </c>
      <c r="F1133">
        <v>62.417099999999998</v>
      </c>
      <c r="G1133">
        <v>0</v>
      </c>
      <c r="H1133">
        <v>20.2654</v>
      </c>
      <c r="I1133">
        <v>1.2300499999999999E-3</v>
      </c>
      <c r="J1133">
        <v>0.99991600000000003</v>
      </c>
      <c r="K1133">
        <v>0</v>
      </c>
      <c r="L1133" t="s">
        <v>42</v>
      </c>
    </row>
    <row r="1134" spans="1:12" x14ac:dyDescent="0.25">
      <c r="A1134" t="s">
        <v>70</v>
      </c>
      <c r="B1134">
        <v>6586.64</v>
      </c>
      <c r="C1134">
        <v>6471.34</v>
      </c>
      <c r="D1134">
        <v>6471.19</v>
      </c>
      <c r="E1134">
        <v>6164.13</v>
      </c>
      <c r="F1134">
        <v>61.762999999999998</v>
      </c>
      <c r="G1134">
        <v>0</v>
      </c>
      <c r="H1134">
        <v>19.690799999999999</v>
      </c>
      <c r="I1134">
        <v>1.2301199999999999E-3</v>
      </c>
      <c r="J1134">
        <v>0.99931199999999998</v>
      </c>
      <c r="K1134">
        <v>0</v>
      </c>
      <c r="L1134" t="s">
        <v>42</v>
      </c>
    </row>
    <row r="1135" spans="1:12" x14ac:dyDescent="0.25">
      <c r="A1135" t="s">
        <v>70</v>
      </c>
      <c r="B1135">
        <v>7063.56</v>
      </c>
      <c r="C1135">
        <v>6947.42</v>
      </c>
      <c r="D1135">
        <v>6947.27</v>
      </c>
      <c r="E1135">
        <v>6634.02</v>
      </c>
      <c r="F1135">
        <v>62.488500000000002</v>
      </c>
      <c r="G1135">
        <v>0</v>
      </c>
      <c r="H1135">
        <v>20.3462</v>
      </c>
      <c r="I1135">
        <v>1.2300499999999999E-3</v>
      </c>
      <c r="J1135">
        <v>0.999058</v>
      </c>
      <c r="K1135">
        <v>0</v>
      </c>
      <c r="L1135" t="s">
        <v>42</v>
      </c>
    </row>
    <row r="1136" spans="1:12" x14ac:dyDescent="0.25">
      <c r="A1136" t="s">
        <v>70</v>
      </c>
      <c r="B1136">
        <v>6868.24</v>
      </c>
      <c r="C1136">
        <v>6754.2</v>
      </c>
      <c r="D1136">
        <v>6754.03</v>
      </c>
      <c r="E1136">
        <v>6448.14</v>
      </c>
      <c r="F1136">
        <v>62.1355</v>
      </c>
      <c r="G1136">
        <v>0</v>
      </c>
      <c r="H1136">
        <v>20.151</v>
      </c>
      <c r="I1136">
        <v>1.23007E-3</v>
      </c>
      <c r="J1136">
        <v>0.99985900000000005</v>
      </c>
      <c r="K1136">
        <v>0</v>
      </c>
      <c r="L1136" t="s">
        <v>42</v>
      </c>
    </row>
    <row r="1137" spans="1:12" x14ac:dyDescent="0.25">
      <c r="A1137" t="s">
        <v>70</v>
      </c>
      <c r="B1137">
        <v>7088.96</v>
      </c>
      <c r="C1137">
        <v>6972.26</v>
      </c>
      <c r="D1137">
        <v>6972.1</v>
      </c>
      <c r="E1137">
        <v>6664.15</v>
      </c>
      <c r="F1137">
        <v>62.108199999999997</v>
      </c>
      <c r="G1137">
        <v>0</v>
      </c>
      <c r="H1137">
        <v>20.4771</v>
      </c>
      <c r="I1137">
        <v>1.2301E-3</v>
      </c>
      <c r="J1137">
        <v>0.99999400000000005</v>
      </c>
      <c r="K1137">
        <v>0</v>
      </c>
      <c r="L1137" t="s">
        <v>42</v>
      </c>
    </row>
    <row r="1138" spans="1:12" x14ac:dyDescent="0.25">
      <c r="A1138" t="s">
        <v>70</v>
      </c>
      <c r="B1138">
        <v>6804.73</v>
      </c>
      <c r="C1138">
        <v>6689.48</v>
      </c>
      <c r="D1138">
        <v>6689.32</v>
      </c>
      <c r="E1138">
        <v>6382.19</v>
      </c>
      <c r="F1138">
        <v>60.9863</v>
      </c>
      <c r="G1138">
        <v>0</v>
      </c>
      <c r="H1138">
        <v>20.3142</v>
      </c>
      <c r="I1138">
        <v>1.2301300000000001E-3</v>
      </c>
      <c r="J1138">
        <v>0.99877800000000005</v>
      </c>
      <c r="K1138">
        <v>0</v>
      </c>
      <c r="L1138" t="s">
        <v>42</v>
      </c>
    </row>
    <row r="1139" spans="1:12" x14ac:dyDescent="0.25">
      <c r="A1139" t="s">
        <v>70</v>
      </c>
      <c r="B1139">
        <v>7126.48</v>
      </c>
      <c r="C1139">
        <v>7011.54</v>
      </c>
      <c r="D1139">
        <v>7011.38</v>
      </c>
      <c r="E1139">
        <v>6704.41</v>
      </c>
      <c r="F1139">
        <v>62.280099999999997</v>
      </c>
      <c r="G1139">
        <v>0</v>
      </c>
      <c r="H1139">
        <v>20.1662</v>
      </c>
      <c r="I1139">
        <v>1.2300499999999999E-3</v>
      </c>
      <c r="J1139">
        <v>0.99984300000000004</v>
      </c>
      <c r="K1139">
        <v>0</v>
      </c>
      <c r="L1139" t="s">
        <v>42</v>
      </c>
    </row>
    <row r="1140" spans="1:12" x14ac:dyDescent="0.25">
      <c r="A1140" t="s">
        <v>70</v>
      </c>
      <c r="B1140">
        <v>6949.11</v>
      </c>
      <c r="C1140">
        <v>6834.49</v>
      </c>
      <c r="D1140">
        <v>6834.32</v>
      </c>
      <c r="E1140">
        <v>6524.4</v>
      </c>
      <c r="F1140">
        <v>62.050800000000002</v>
      </c>
      <c r="G1140">
        <v>0</v>
      </c>
      <c r="H1140">
        <v>20.924800000000001</v>
      </c>
      <c r="I1140">
        <v>1.23007E-3</v>
      </c>
      <c r="J1140">
        <v>0.99955000000000005</v>
      </c>
      <c r="K1140">
        <v>0</v>
      </c>
      <c r="L1140" t="s">
        <v>42</v>
      </c>
    </row>
    <row r="1141" spans="1:12" x14ac:dyDescent="0.25">
      <c r="A1141" t="s">
        <v>70</v>
      </c>
      <c r="B1141">
        <v>7056.96</v>
      </c>
      <c r="C1141">
        <v>6942.11</v>
      </c>
      <c r="D1141">
        <v>6941.95</v>
      </c>
      <c r="E1141">
        <v>6635.48</v>
      </c>
      <c r="F1141">
        <v>61.518000000000001</v>
      </c>
      <c r="G1141">
        <v>0</v>
      </c>
      <c r="H1141">
        <v>20.242000000000001</v>
      </c>
      <c r="I1141">
        <v>1.2300600000000001E-3</v>
      </c>
      <c r="J1141">
        <v>0.99930200000000002</v>
      </c>
      <c r="K1141">
        <v>0</v>
      </c>
      <c r="L1141" t="s">
        <v>42</v>
      </c>
    </row>
    <row r="1142" spans="1:12" x14ac:dyDescent="0.25">
      <c r="A1142" t="s">
        <v>70</v>
      </c>
      <c r="B1142">
        <v>6963.99</v>
      </c>
      <c r="C1142">
        <v>6848.34</v>
      </c>
      <c r="D1142">
        <v>6848.18</v>
      </c>
      <c r="E1142">
        <v>6541.91</v>
      </c>
      <c r="F1142">
        <v>61.985999999999997</v>
      </c>
      <c r="G1142">
        <v>0</v>
      </c>
      <c r="H1142">
        <v>19.881</v>
      </c>
      <c r="I1142">
        <v>1.2300600000000001E-3</v>
      </c>
      <c r="J1142">
        <v>0.99762200000000001</v>
      </c>
      <c r="K1142">
        <v>0</v>
      </c>
      <c r="L1142" t="s">
        <v>42</v>
      </c>
    </row>
    <row r="1143" spans="1:12" x14ac:dyDescent="0.25">
      <c r="A1143" t="s">
        <v>70</v>
      </c>
      <c r="B1143">
        <v>6546.97</v>
      </c>
      <c r="C1143">
        <v>6430.56</v>
      </c>
      <c r="D1143">
        <v>6430.42</v>
      </c>
      <c r="E1143">
        <v>6124.05</v>
      </c>
      <c r="F1143">
        <v>61.805399999999999</v>
      </c>
      <c r="G1143">
        <v>0</v>
      </c>
      <c r="H1143">
        <v>20.195900000000002</v>
      </c>
      <c r="I1143">
        <v>1.2300499999999999E-3</v>
      </c>
      <c r="J1143">
        <v>0.99950399999999995</v>
      </c>
      <c r="K1143">
        <v>0</v>
      </c>
      <c r="L1143" t="s">
        <v>42</v>
      </c>
    </row>
    <row r="1144" spans="1:12" x14ac:dyDescent="0.25">
      <c r="A1144" t="s">
        <v>70</v>
      </c>
      <c r="B1144">
        <v>6378.85</v>
      </c>
      <c r="C1144">
        <v>6262.74</v>
      </c>
      <c r="D1144">
        <v>6262.59</v>
      </c>
      <c r="E1144">
        <v>5954.87</v>
      </c>
      <c r="F1144">
        <v>62.337600000000002</v>
      </c>
      <c r="G1144">
        <v>0</v>
      </c>
      <c r="H1144">
        <v>20.0899</v>
      </c>
      <c r="I1144">
        <v>1.2300600000000001E-3</v>
      </c>
      <c r="J1144">
        <v>0.99991799999999997</v>
      </c>
      <c r="K1144">
        <v>0</v>
      </c>
      <c r="L1144" t="s">
        <v>42</v>
      </c>
    </row>
    <row r="1145" spans="1:12" x14ac:dyDescent="0.25">
      <c r="A1145" t="s">
        <v>70</v>
      </c>
      <c r="B1145">
        <v>6830.13</v>
      </c>
      <c r="C1145">
        <v>6713.68</v>
      </c>
      <c r="D1145">
        <v>6713.51</v>
      </c>
      <c r="E1145">
        <v>6398.78</v>
      </c>
      <c r="F1145">
        <v>63.690800000000003</v>
      </c>
      <c r="G1145">
        <v>0</v>
      </c>
      <c r="H1145">
        <v>22.166</v>
      </c>
      <c r="I1145">
        <v>1.2300600000000001E-3</v>
      </c>
      <c r="J1145">
        <v>0.99979200000000001</v>
      </c>
      <c r="K1145">
        <v>0</v>
      </c>
      <c r="L1145" t="s">
        <v>42</v>
      </c>
    </row>
    <row r="1146" spans="1:12" x14ac:dyDescent="0.25">
      <c r="A1146" t="s">
        <v>70</v>
      </c>
      <c r="B1146">
        <v>6624.06</v>
      </c>
      <c r="C1146">
        <v>6507.62</v>
      </c>
      <c r="D1146">
        <v>6507.47</v>
      </c>
      <c r="E1146">
        <v>6200.51</v>
      </c>
      <c r="F1146">
        <v>60.865699999999997</v>
      </c>
      <c r="G1146">
        <v>0</v>
      </c>
      <c r="H1146">
        <v>19.947900000000001</v>
      </c>
      <c r="I1146">
        <v>1.2300600000000001E-3</v>
      </c>
      <c r="J1146">
        <v>0.99946199999999996</v>
      </c>
      <c r="K1146">
        <v>0</v>
      </c>
      <c r="L1146" t="s">
        <v>42</v>
      </c>
    </row>
    <row r="1147" spans="1:12" x14ac:dyDescent="0.25">
      <c r="A1147" t="s">
        <v>70</v>
      </c>
      <c r="B1147">
        <v>6477.73</v>
      </c>
      <c r="C1147">
        <v>6362.73</v>
      </c>
      <c r="D1147">
        <v>6362.58</v>
      </c>
      <c r="E1147">
        <v>6056.09</v>
      </c>
      <c r="F1147">
        <v>61.058799999999998</v>
      </c>
      <c r="G1147">
        <v>0</v>
      </c>
      <c r="H1147">
        <v>19.854900000000001</v>
      </c>
      <c r="I1147">
        <v>1.2300600000000001E-3</v>
      </c>
      <c r="J1147">
        <v>0.99937500000000001</v>
      </c>
      <c r="K1147">
        <v>0</v>
      </c>
      <c r="L1147" t="s">
        <v>42</v>
      </c>
    </row>
    <row r="1148" spans="1:12" x14ac:dyDescent="0.25">
      <c r="A1148" t="s">
        <v>70</v>
      </c>
      <c r="B1148">
        <v>6706.77</v>
      </c>
      <c r="C1148">
        <v>6591.91</v>
      </c>
      <c r="D1148">
        <v>6591.76</v>
      </c>
      <c r="E1148">
        <v>6285.1</v>
      </c>
      <c r="F1148">
        <v>61.636800000000001</v>
      </c>
      <c r="G1148">
        <v>0</v>
      </c>
      <c r="H1148">
        <v>19.6357</v>
      </c>
      <c r="I1148">
        <v>1.2300799999999999E-3</v>
      </c>
      <c r="J1148">
        <v>0.99974300000000005</v>
      </c>
      <c r="K1148">
        <v>0</v>
      </c>
      <c r="L1148" t="s">
        <v>42</v>
      </c>
    </row>
    <row r="1149" spans="1:12" x14ac:dyDescent="0.25">
      <c r="A1149" t="s">
        <v>70</v>
      </c>
      <c r="B1149">
        <v>6808.8</v>
      </c>
      <c r="C1149">
        <v>6692.77</v>
      </c>
      <c r="D1149">
        <v>6692.61</v>
      </c>
      <c r="E1149">
        <v>6382.56</v>
      </c>
      <c r="F1149">
        <v>63.407299999999999</v>
      </c>
      <c r="G1149">
        <v>0</v>
      </c>
      <c r="H1149">
        <v>20.3416</v>
      </c>
      <c r="I1149">
        <v>1.2300600000000001E-3</v>
      </c>
      <c r="J1149">
        <v>0.99990400000000002</v>
      </c>
      <c r="K1149">
        <v>0</v>
      </c>
      <c r="L1149" t="s">
        <v>42</v>
      </c>
    </row>
    <row r="1150" spans="1:12" x14ac:dyDescent="0.25">
      <c r="A1150" t="s">
        <v>70</v>
      </c>
      <c r="B1150">
        <v>6587.07</v>
      </c>
      <c r="C1150">
        <v>6473.06</v>
      </c>
      <c r="D1150">
        <v>6472.91</v>
      </c>
      <c r="E1150">
        <v>6165.37</v>
      </c>
      <c r="F1150">
        <v>61.770600000000002</v>
      </c>
      <c r="G1150">
        <v>0</v>
      </c>
      <c r="H1150">
        <v>20.291799999999999</v>
      </c>
      <c r="I1150">
        <v>1.2301E-3</v>
      </c>
      <c r="J1150">
        <v>0.99950399999999995</v>
      </c>
      <c r="K1150">
        <v>0</v>
      </c>
      <c r="L1150" t="s">
        <v>42</v>
      </c>
    </row>
    <row r="1151" spans="1:12" x14ac:dyDescent="0.25">
      <c r="A1151" t="s">
        <v>70</v>
      </c>
      <c r="B1151">
        <v>6758.62</v>
      </c>
      <c r="C1151">
        <v>6641.29</v>
      </c>
      <c r="D1151">
        <v>6641.14</v>
      </c>
      <c r="E1151">
        <v>6335.78</v>
      </c>
      <c r="F1151">
        <v>61.223799999999997</v>
      </c>
      <c r="G1151">
        <v>0</v>
      </c>
      <c r="H1151">
        <v>19.7211</v>
      </c>
      <c r="I1151">
        <v>1.2300499999999999E-3</v>
      </c>
      <c r="J1151">
        <v>0.99990800000000002</v>
      </c>
      <c r="K1151">
        <v>0</v>
      </c>
      <c r="L1151" t="s">
        <v>42</v>
      </c>
    </row>
    <row r="1152" spans="1:12" x14ac:dyDescent="0.25">
      <c r="A1152" t="s">
        <v>70</v>
      </c>
      <c r="B1152">
        <v>6848.51</v>
      </c>
      <c r="C1152">
        <v>6732.09</v>
      </c>
      <c r="D1152">
        <v>6731.93</v>
      </c>
      <c r="E1152">
        <v>6426.4</v>
      </c>
      <c r="F1152">
        <v>61.318199999999997</v>
      </c>
      <c r="G1152">
        <v>0</v>
      </c>
      <c r="H1152">
        <v>19.842600000000001</v>
      </c>
      <c r="I1152">
        <v>1.2301300000000001E-3</v>
      </c>
      <c r="J1152">
        <v>0.99920799999999999</v>
      </c>
      <c r="K1152">
        <v>0</v>
      </c>
      <c r="L1152" t="s">
        <v>42</v>
      </c>
    </row>
    <row r="1153" spans="1:12" x14ac:dyDescent="0.25">
      <c r="A1153" t="s">
        <v>70</v>
      </c>
      <c r="B1153">
        <v>7030.96</v>
      </c>
      <c r="C1153">
        <v>6901.48</v>
      </c>
      <c r="D1153">
        <v>6901.32</v>
      </c>
      <c r="E1153">
        <v>6593.16</v>
      </c>
      <c r="F1153">
        <v>61.884700000000002</v>
      </c>
      <c r="G1153">
        <v>0</v>
      </c>
      <c r="H1153">
        <v>20.0459</v>
      </c>
      <c r="I1153">
        <v>1.2300600000000001E-3</v>
      </c>
      <c r="J1153">
        <v>0.99985299999999999</v>
      </c>
      <c r="K1153">
        <v>0</v>
      </c>
      <c r="L1153" t="s">
        <v>42</v>
      </c>
    </row>
    <row r="1154" spans="1:12" x14ac:dyDescent="0.25">
      <c r="A1154" t="s">
        <v>70</v>
      </c>
      <c r="B1154">
        <v>7042.46</v>
      </c>
      <c r="C1154">
        <v>6925.63</v>
      </c>
      <c r="D1154">
        <v>6925.48</v>
      </c>
      <c r="E1154">
        <v>6621</v>
      </c>
      <c r="F1154">
        <v>59.8</v>
      </c>
      <c r="G1154">
        <v>0</v>
      </c>
      <c r="H1154">
        <v>20.003599999999999</v>
      </c>
      <c r="I1154">
        <v>1.2300499999999999E-3</v>
      </c>
      <c r="J1154">
        <v>0.99991699999999994</v>
      </c>
      <c r="K1154">
        <v>0</v>
      </c>
      <c r="L1154" t="s">
        <v>42</v>
      </c>
    </row>
    <row r="1155" spans="1:12" x14ac:dyDescent="0.25">
      <c r="A1155" t="s">
        <v>70</v>
      </c>
      <c r="B1155">
        <v>6847.24</v>
      </c>
      <c r="C1155">
        <v>6721.65</v>
      </c>
      <c r="D1155">
        <v>6721.5</v>
      </c>
      <c r="E1155">
        <v>6417.57</v>
      </c>
      <c r="F1155">
        <v>60.484900000000003</v>
      </c>
      <c r="G1155">
        <v>0</v>
      </c>
      <c r="H1155">
        <v>19.732700000000001</v>
      </c>
      <c r="I1155">
        <v>1.2300600000000001E-3</v>
      </c>
      <c r="J1155">
        <v>0.99950399999999995</v>
      </c>
      <c r="K1155">
        <v>0</v>
      </c>
      <c r="L1155" t="s">
        <v>42</v>
      </c>
    </row>
    <row r="1156" spans="1:12" x14ac:dyDescent="0.25">
      <c r="A1156" t="s">
        <v>70</v>
      </c>
      <c r="B1156">
        <v>7023.54</v>
      </c>
      <c r="C1156">
        <v>6909.13</v>
      </c>
      <c r="D1156">
        <v>6908.97</v>
      </c>
      <c r="E1156">
        <v>6597.85</v>
      </c>
      <c r="F1156">
        <v>60.606200000000001</v>
      </c>
      <c r="G1156">
        <v>0</v>
      </c>
      <c r="H1156">
        <v>19.886600000000001</v>
      </c>
      <c r="I1156">
        <v>1.2300600000000001E-3</v>
      </c>
      <c r="J1156">
        <v>0.99869600000000003</v>
      </c>
      <c r="K1156">
        <v>0</v>
      </c>
      <c r="L1156" t="s">
        <v>42</v>
      </c>
    </row>
    <row r="1157" spans="1:12" x14ac:dyDescent="0.25">
      <c r="A1157" t="s">
        <v>70</v>
      </c>
      <c r="B1157">
        <v>7031.36</v>
      </c>
      <c r="C1157">
        <v>6916.48</v>
      </c>
      <c r="D1157">
        <v>6916.31</v>
      </c>
      <c r="E1157">
        <v>6609.12</v>
      </c>
      <c r="F1157">
        <v>61.651200000000003</v>
      </c>
      <c r="G1157">
        <v>0</v>
      </c>
      <c r="H1157">
        <v>20.4971</v>
      </c>
      <c r="I1157">
        <v>1.2300499999999999E-3</v>
      </c>
      <c r="J1157">
        <v>0.99862499999999998</v>
      </c>
      <c r="K1157">
        <v>0</v>
      </c>
      <c r="L1157" t="s">
        <v>42</v>
      </c>
    </row>
    <row r="1158" spans="1:12" x14ac:dyDescent="0.25">
      <c r="A1158" t="s">
        <v>70</v>
      </c>
      <c r="B1158">
        <v>6769.44</v>
      </c>
      <c r="C1158">
        <v>6650.47</v>
      </c>
      <c r="D1158">
        <v>6650.31</v>
      </c>
      <c r="E1158">
        <v>6341.32</v>
      </c>
      <c r="F1158">
        <v>62.562100000000001</v>
      </c>
      <c r="G1158">
        <v>0</v>
      </c>
      <c r="H1158">
        <v>19.962800000000001</v>
      </c>
      <c r="I1158">
        <v>1.2300499999999999E-3</v>
      </c>
      <c r="J1158">
        <v>0.99887400000000004</v>
      </c>
      <c r="K1158">
        <v>0</v>
      </c>
      <c r="L1158" t="s">
        <v>42</v>
      </c>
    </row>
    <row r="1159" spans="1:12" x14ac:dyDescent="0.25">
      <c r="A1159" t="s">
        <v>70</v>
      </c>
      <c r="B1159">
        <v>7070.34</v>
      </c>
      <c r="C1159">
        <v>6955.21</v>
      </c>
      <c r="D1159">
        <v>6955.05</v>
      </c>
      <c r="E1159">
        <v>6644.42</v>
      </c>
      <c r="F1159">
        <v>62.936599999999999</v>
      </c>
      <c r="G1159">
        <v>0</v>
      </c>
      <c r="H1159">
        <v>19.994700000000002</v>
      </c>
      <c r="I1159">
        <v>1.2300499999999999E-3</v>
      </c>
      <c r="J1159">
        <v>0.99931000000000003</v>
      </c>
      <c r="K1159">
        <v>0</v>
      </c>
      <c r="L1159" t="s">
        <v>42</v>
      </c>
    </row>
    <row r="1160" spans="1:12" x14ac:dyDescent="0.25">
      <c r="A1160" t="s">
        <v>70</v>
      </c>
      <c r="B1160">
        <v>7229.52</v>
      </c>
      <c r="C1160">
        <v>7113.75</v>
      </c>
      <c r="D1160">
        <v>7113.57</v>
      </c>
      <c r="E1160">
        <v>6802.36</v>
      </c>
      <c r="F1160">
        <v>62.5443</v>
      </c>
      <c r="G1160">
        <v>0</v>
      </c>
      <c r="H1160">
        <v>20.232299999999999</v>
      </c>
      <c r="I1160">
        <v>1.2300600000000001E-3</v>
      </c>
      <c r="J1160">
        <v>0.99987499999999996</v>
      </c>
      <c r="K1160">
        <v>0</v>
      </c>
      <c r="L1160" t="s">
        <v>42</v>
      </c>
    </row>
    <row r="1161" spans="1:12" x14ac:dyDescent="0.25">
      <c r="A1161" t="s">
        <v>70</v>
      </c>
      <c r="B1161">
        <v>6651.87</v>
      </c>
      <c r="C1161">
        <v>6534.99</v>
      </c>
      <c r="D1161">
        <v>6534.84</v>
      </c>
      <c r="E1161">
        <v>6228.16</v>
      </c>
      <c r="F1161">
        <v>61.133099999999999</v>
      </c>
      <c r="G1161">
        <v>0</v>
      </c>
      <c r="H1161">
        <v>20.0152</v>
      </c>
      <c r="I1161">
        <v>1.2300499999999999E-3</v>
      </c>
      <c r="J1161">
        <v>0.99997499999999995</v>
      </c>
      <c r="K1161">
        <v>0</v>
      </c>
      <c r="L1161" t="s">
        <v>42</v>
      </c>
    </row>
    <row r="1162" spans="1:12" x14ac:dyDescent="0.25">
      <c r="A1162" t="s">
        <v>70</v>
      </c>
      <c r="B1162">
        <v>6785.22</v>
      </c>
      <c r="C1162">
        <v>6663.54</v>
      </c>
      <c r="D1162">
        <v>6663.38</v>
      </c>
      <c r="E1162">
        <v>6357.39</v>
      </c>
      <c r="F1162">
        <v>61.462299999999999</v>
      </c>
      <c r="G1162">
        <v>0</v>
      </c>
      <c r="H1162">
        <v>19.929099999999998</v>
      </c>
      <c r="I1162">
        <v>1.2300499999999999E-3</v>
      </c>
      <c r="J1162">
        <v>0.99989799999999995</v>
      </c>
      <c r="K1162">
        <v>0</v>
      </c>
      <c r="L1162" t="s">
        <v>42</v>
      </c>
    </row>
    <row r="1163" spans="1:12" x14ac:dyDescent="0.25">
      <c r="A1163" t="s">
        <v>70</v>
      </c>
      <c r="B1163">
        <v>6726.08</v>
      </c>
      <c r="C1163">
        <v>6609.95</v>
      </c>
      <c r="D1163">
        <v>6609.79</v>
      </c>
      <c r="E1163">
        <v>6302.8</v>
      </c>
      <c r="F1163">
        <v>61.0139</v>
      </c>
      <c r="G1163">
        <v>0</v>
      </c>
      <c r="H1163">
        <v>19.9114</v>
      </c>
      <c r="I1163">
        <v>1.2300499999999999E-3</v>
      </c>
      <c r="J1163">
        <v>0.99989700000000004</v>
      </c>
      <c r="K1163">
        <v>0</v>
      </c>
      <c r="L1163" t="s">
        <v>42</v>
      </c>
    </row>
    <row r="1164" spans="1:12" x14ac:dyDescent="0.25">
      <c r="A1164" t="s">
        <v>70</v>
      </c>
      <c r="B1164">
        <v>6602.7</v>
      </c>
      <c r="C1164">
        <v>6486.77</v>
      </c>
      <c r="D1164">
        <v>6486.62</v>
      </c>
      <c r="E1164">
        <v>6181.31</v>
      </c>
      <c r="F1164">
        <v>61.102699999999999</v>
      </c>
      <c r="G1164">
        <v>0</v>
      </c>
      <c r="H1164">
        <v>20.214500000000001</v>
      </c>
      <c r="I1164">
        <v>1.2300499999999999E-3</v>
      </c>
      <c r="J1164">
        <v>0.999722</v>
      </c>
      <c r="K1164">
        <v>0</v>
      </c>
      <c r="L1164" t="s">
        <v>42</v>
      </c>
    </row>
    <row r="1165" spans="1:12" x14ac:dyDescent="0.25">
      <c r="A1165" t="s">
        <v>70</v>
      </c>
      <c r="B1165">
        <v>6645.47</v>
      </c>
      <c r="C1165">
        <v>6529.28</v>
      </c>
      <c r="D1165">
        <v>6529.12</v>
      </c>
      <c r="E1165">
        <v>6221.87</v>
      </c>
      <c r="F1165">
        <v>61.711100000000002</v>
      </c>
      <c r="G1165">
        <v>0</v>
      </c>
      <c r="H1165">
        <v>19.8322</v>
      </c>
      <c r="I1165">
        <v>1.2300499999999999E-3</v>
      </c>
      <c r="J1165">
        <v>0.99995999999999996</v>
      </c>
      <c r="K1165">
        <v>0</v>
      </c>
      <c r="L1165" t="s">
        <v>42</v>
      </c>
    </row>
    <row r="1166" spans="1:12" x14ac:dyDescent="0.25">
      <c r="A1166" t="s">
        <v>70</v>
      </c>
      <c r="B1166">
        <v>6478.04</v>
      </c>
      <c r="C1166">
        <v>6362.31</v>
      </c>
      <c r="D1166">
        <v>6362.16</v>
      </c>
      <c r="E1166">
        <v>6052.23</v>
      </c>
      <c r="F1166">
        <v>63.298099999999998</v>
      </c>
      <c r="G1166">
        <v>0</v>
      </c>
      <c r="H1166">
        <v>20.812000000000001</v>
      </c>
      <c r="I1166">
        <v>1.2300499999999999E-3</v>
      </c>
      <c r="J1166">
        <v>0.99999700000000002</v>
      </c>
      <c r="K1166">
        <v>0</v>
      </c>
      <c r="L1166" t="s">
        <v>42</v>
      </c>
    </row>
    <row r="1167" spans="1:12" x14ac:dyDescent="0.25">
      <c r="A1167" t="s">
        <v>70</v>
      </c>
      <c r="B1167">
        <v>6578.44</v>
      </c>
      <c r="C1167">
        <v>6463.6</v>
      </c>
      <c r="D1167">
        <v>6463.43</v>
      </c>
      <c r="E1167">
        <v>6157.56</v>
      </c>
      <c r="F1167">
        <v>60.981200000000001</v>
      </c>
      <c r="G1167">
        <v>0</v>
      </c>
      <c r="H1167">
        <v>22.118400000000001</v>
      </c>
      <c r="I1167">
        <v>1.2300499999999999E-3</v>
      </c>
      <c r="J1167">
        <v>0.99925299999999995</v>
      </c>
      <c r="K1167">
        <v>0</v>
      </c>
      <c r="L1167" t="s">
        <v>42</v>
      </c>
    </row>
    <row r="1168" spans="1:12" x14ac:dyDescent="0.25">
      <c r="A1168" t="s">
        <v>70</v>
      </c>
      <c r="B1168">
        <v>6412.83</v>
      </c>
      <c r="C1168">
        <v>6296.16</v>
      </c>
      <c r="D1168">
        <v>6296.01</v>
      </c>
      <c r="E1168">
        <v>5991.38</v>
      </c>
      <c r="F1168">
        <v>60.853099999999998</v>
      </c>
      <c r="G1168">
        <v>0</v>
      </c>
      <c r="H1168">
        <v>19.6965</v>
      </c>
      <c r="I1168">
        <v>1.2300499999999999E-3</v>
      </c>
      <c r="J1168">
        <v>0.99966699999999997</v>
      </c>
      <c r="K1168">
        <v>0</v>
      </c>
      <c r="L1168" t="s">
        <v>42</v>
      </c>
    </row>
    <row r="1169" spans="1:25" x14ac:dyDescent="0.25">
      <c r="A1169" t="s">
        <v>70</v>
      </c>
      <c r="B1169">
        <v>6818.58</v>
      </c>
      <c r="C1169">
        <v>6703.09</v>
      </c>
      <c r="D1169">
        <v>6702.94</v>
      </c>
      <c r="E1169">
        <v>6397.34</v>
      </c>
      <c r="F1169">
        <v>61.027500000000003</v>
      </c>
      <c r="G1169">
        <v>0</v>
      </c>
      <c r="H1169">
        <v>19.9849</v>
      </c>
      <c r="I1169">
        <v>1.2300600000000001E-3</v>
      </c>
      <c r="J1169">
        <v>0.99872899999999998</v>
      </c>
      <c r="K1169">
        <v>0</v>
      </c>
      <c r="L1169" t="s">
        <v>42</v>
      </c>
    </row>
    <row r="1170" spans="1:25" x14ac:dyDescent="0.25">
      <c r="A1170" t="s">
        <v>70</v>
      </c>
      <c r="B1170">
        <v>7075.1</v>
      </c>
      <c r="C1170">
        <v>6960.55</v>
      </c>
      <c r="D1170">
        <v>6960.39</v>
      </c>
      <c r="E1170">
        <v>6655.5</v>
      </c>
      <c r="F1170">
        <v>61.732700000000001</v>
      </c>
      <c r="G1170">
        <v>0</v>
      </c>
      <c r="H1170">
        <v>19.936299999999999</v>
      </c>
      <c r="I1170">
        <v>1.2300600000000001E-3</v>
      </c>
      <c r="J1170">
        <v>0.99987099999999995</v>
      </c>
      <c r="K1170">
        <v>0</v>
      </c>
      <c r="L1170" t="s">
        <v>42</v>
      </c>
    </row>
    <row r="1171" spans="1:25" x14ac:dyDescent="0.25">
      <c r="A1171" t="s">
        <v>70</v>
      </c>
      <c r="B1171">
        <v>6766.92</v>
      </c>
      <c r="C1171">
        <v>6653.22</v>
      </c>
      <c r="D1171">
        <v>6653.07</v>
      </c>
      <c r="E1171">
        <v>6347.91</v>
      </c>
      <c r="F1171">
        <v>61.1509</v>
      </c>
      <c r="G1171">
        <v>0</v>
      </c>
      <c r="H1171">
        <v>20.111999999999998</v>
      </c>
      <c r="I1171">
        <v>1.2300499999999999E-3</v>
      </c>
      <c r="J1171">
        <v>0.99879700000000005</v>
      </c>
      <c r="K1171">
        <v>0</v>
      </c>
      <c r="L1171" t="s">
        <v>42</v>
      </c>
    </row>
    <row r="1172" spans="1:25" x14ac:dyDescent="0.25">
      <c r="A1172" t="s">
        <v>70</v>
      </c>
      <c r="B1172">
        <v>6966.73</v>
      </c>
      <c r="C1172">
        <v>6851.61</v>
      </c>
      <c r="D1172">
        <v>6851.44</v>
      </c>
      <c r="E1172">
        <v>6546.18</v>
      </c>
      <c r="F1172">
        <v>61.626800000000003</v>
      </c>
      <c r="G1172">
        <v>0</v>
      </c>
      <c r="H1172">
        <v>20.53</v>
      </c>
      <c r="I1172">
        <v>1.2301199999999999E-3</v>
      </c>
      <c r="J1172">
        <v>0.99905900000000003</v>
      </c>
      <c r="K1172">
        <v>0</v>
      </c>
      <c r="L1172" t="s">
        <v>42</v>
      </c>
    </row>
    <row r="1173" spans="1:25" x14ac:dyDescent="0.25">
      <c r="A1173" t="s">
        <v>70</v>
      </c>
      <c r="B1173">
        <v>6862.14</v>
      </c>
      <c r="C1173">
        <v>6745.58</v>
      </c>
      <c r="D1173">
        <v>6745.43</v>
      </c>
      <c r="E1173">
        <v>6441.3</v>
      </c>
      <c r="F1173">
        <v>60.988199999999999</v>
      </c>
      <c r="G1173">
        <v>0</v>
      </c>
      <c r="H1173">
        <v>20.016100000000002</v>
      </c>
      <c r="I1173">
        <v>1.2300499999999999E-3</v>
      </c>
      <c r="J1173">
        <v>0.99865000000000004</v>
      </c>
      <c r="K1173">
        <v>0</v>
      </c>
      <c r="L1173" t="s">
        <v>42</v>
      </c>
    </row>
    <row r="1174" spans="1:25" x14ac:dyDescent="0.25">
      <c r="A1174" t="s">
        <v>70</v>
      </c>
      <c r="B1174">
        <v>6716.11</v>
      </c>
      <c r="C1174">
        <v>6601.85</v>
      </c>
      <c r="D1174">
        <v>6601.69</v>
      </c>
      <c r="E1174">
        <v>6297.39</v>
      </c>
      <c r="F1174">
        <v>60.348700000000001</v>
      </c>
      <c r="G1174">
        <v>0</v>
      </c>
      <c r="H1174">
        <v>20.2364</v>
      </c>
      <c r="I1174">
        <v>1.2300499999999999E-3</v>
      </c>
      <c r="J1174">
        <v>0.99989099999999997</v>
      </c>
      <c r="K1174">
        <v>0</v>
      </c>
      <c r="L1174" t="s">
        <v>42</v>
      </c>
    </row>
    <row r="1175" spans="1:25" x14ac:dyDescent="0.25">
      <c r="A1175" t="s">
        <v>70</v>
      </c>
      <c r="B1175">
        <v>6768.29</v>
      </c>
      <c r="C1175">
        <v>6652.08</v>
      </c>
      <c r="D1175">
        <v>6651.93</v>
      </c>
      <c r="E1175">
        <v>6342.35</v>
      </c>
      <c r="F1175">
        <v>64.024799999999999</v>
      </c>
      <c r="G1175">
        <v>0</v>
      </c>
      <c r="H1175">
        <v>20.417300000000001</v>
      </c>
      <c r="I1175">
        <v>1.2302000000000001E-3</v>
      </c>
      <c r="J1175">
        <v>0.99997499999999995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6739.16</v>
      </c>
      <c r="C1176">
        <v>6621.25</v>
      </c>
      <c r="D1176">
        <v>6621.09</v>
      </c>
      <c r="E1176">
        <v>6314.8</v>
      </c>
      <c r="F1176">
        <v>61.794600000000003</v>
      </c>
      <c r="G1176">
        <v>0</v>
      </c>
      <c r="H1176">
        <v>19.853000000000002</v>
      </c>
      <c r="I1176">
        <v>1.2300499999999999E-3</v>
      </c>
      <c r="J1176">
        <v>0.99940200000000001</v>
      </c>
      <c r="K1176">
        <v>0</v>
      </c>
      <c r="L1176" t="s">
        <v>42</v>
      </c>
      <c r="R1176">
        <f>AVERAGE(B1127:B1176)</f>
        <v>6795.4127999999982</v>
      </c>
      <c r="S1176">
        <f>AVERAGE(C1127:C1176)</f>
        <v>6678.9289999999992</v>
      </c>
      <c r="U1176">
        <f>_xlfn.VAR.P(B1127:B1176)</f>
        <v>40846.845888159987</v>
      </c>
      <c r="V1176">
        <f>_xlfn.VAR.P(C1127:C1176)</f>
        <v>40749.40106899997</v>
      </c>
      <c r="X1176">
        <f>1.96*SQRT(U1176)/50</f>
        <v>7.9225562330337649</v>
      </c>
      <c r="Y1176">
        <f>1.96*SQRT(V1176)/50</f>
        <v>7.91310050856604</v>
      </c>
    </row>
    <row r="1177" spans="1:25" x14ac:dyDescent="0.25">
      <c r="A1177" t="s">
        <v>70</v>
      </c>
      <c r="B1177">
        <v>339914.91590000002</v>
      </c>
      <c r="C1177" t="s">
        <v>36</v>
      </c>
    </row>
    <row r="1178" spans="1:25" x14ac:dyDescent="0.25">
      <c r="A1178" t="s">
        <v>153</v>
      </c>
      <c r="B1178">
        <v>8134.88</v>
      </c>
      <c r="C1178">
        <v>7957.52</v>
      </c>
      <c r="D1178">
        <v>7957.39</v>
      </c>
      <c r="E1178">
        <v>7545.39</v>
      </c>
      <c r="F1178">
        <v>86.544700000000006</v>
      </c>
      <c r="G1178">
        <v>121.18</v>
      </c>
      <c r="H1178">
        <v>18.2181</v>
      </c>
      <c r="I1178">
        <v>12.013400000000001</v>
      </c>
      <c r="J1178">
        <v>65.025199999999998</v>
      </c>
      <c r="K1178">
        <v>7317.29</v>
      </c>
      <c r="L1178">
        <v>1.23007E-3</v>
      </c>
      <c r="M1178">
        <v>0.99692099999999995</v>
      </c>
      <c r="N1178">
        <v>0</v>
      </c>
      <c r="O1178" t="s">
        <v>42</v>
      </c>
    </row>
    <row r="1179" spans="1:25" x14ac:dyDescent="0.25">
      <c r="A1179" t="s">
        <v>153</v>
      </c>
      <c r="B1179">
        <v>7897.38</v>
      </c>
      <c r="C1179">
        <v>7720.05</v>
      </c>
      <c r="D1179">
        <v>7719.92</v>
      </c>
      <c r="E1179">
        <v>7316.51</v>
      </c>
      <c r="F1179">
        <v>83.6935</v>
      </c>
      <c r="G1179">
        <v>120.316</v>
      </c>
      <c r="H1179">
        <v>18.112300000000001</v>
      </c>
      <c r="I1179">
        <v>12.2499</v>
      </c>
      <c r="J1179">
        <v>64.492099999999994</v>
      </c>
      <c r="K1179">
        <v>7091.97</v>
      </c>
      <c r="L1179">
        <v>1.2300499999999999E-3</v>
      </c>
      <c r="M1179">
        <v>0.99825299999999995</v>
      </c>
      <c r="N1179">
        <v>0</v>
      </c>
      <c r="O1179" t="s">
        <v>42</v>
      </c>
    </row>
    <row r="1180" spans="1:25" x14ac:dyDescent="0.25">
      <c r="A1180" t="s">
        <v>153</v>
      </c>
      <c r="B1180">
        <v>7866.01</v>
      </c>
      <c r="C1180">
        <v>7690.1</v>
      </c>
      <c r="D1180">
        <v>7689.97</v>
      </c>
      <c r="E1180">
        <v>7276.35</v>
      </c>
      <c r="F1180">
        <v>85.170599999999993</v>
      </c>
      <c r="G1180">
        <v>122.11499999999999</v>
      </c>
      <c r="H1180">
        <v>18.747599999999998</v>
      </c>
      <c r="I1180">
        <v>12.1683</v>
      </c>
      <c r="J1180">
        <v>65.738299999999995</v>
      </c>
      <c r="K1180">
        <v>7048.34</v>
      </c>
      <c r="L1180">
        <v>1.2300499999999999E-3</v>
      </c>
      <c r="M1180">
        <v>0.99982599999999999</v>
      </c>
      <c r="N1180">
        <v>0</v>
      </c>
      <c r="O1180" t="s">
        <v>42</v>
      </c>
    </row>
    <row r="1181" spans="1:25" x14ac:dyDescent="0.25">
      <c r="A1181" t="s">
        <v>153</v>
      </c>
      <c r="B1181">
        <v>8092.88</v>
      </c>
      <c r="C1181">
        <v>7918.23</v>
      </c>
      <c r="D1181">
        <v>7918.09</v>
      </c>
      <c r="E1181">
        <v>7491.86</v>
      </c>
      <c r="F1181">
        <v>89.003299999999996</v>
      </c>
      <c r="G1181">
        <v>122.223</v>
      </c>
      <c r="H1181">
        <v>18.6126</v>
      </c>
      <c r="I1181">
        <v>12.229799999999999</v>
      </c>
      <c r="J1181">
        <v>65.861999999999995</v>
      </c>
      <c r="K1181">
        <v>7259.72</v>
      </c>
      <c r="L1181">
        <v>1.2300799999999999E-3</v>
      </c>
      <c r="M1181">
        <v>0.99786600000000003</v>
      </c>
      <c r="N1181">
        <v>0</v>
      </c>
      <c r="O1181" t="s">
        <v>42</v>
      </c>
    </row>
    <row r="1182" spans="1:25" x14ac:dyDescent="0.25">
      <c r="A1182" t="s">
        <v>153</v>
      </c>
      <c r="B1182">
        <v>8007.14</v>
      </c>
      <c r="C1182">
        <v>7827.62</v>
      </c>
      <c r="D1182">
        <v>7827.49</v>
      </c>
      <c r="E1182">
        <v>7425.54</v>
      </c>
      <c r="F1182">
        <v>84.473699999999994</v>
      </c>
      <c r="G1182">
        <v>119.51300000000001</v>
      </c>
      <c r="H1182">
        <v>18.082999999999998</v>
      </c>
      <c r="I1182">
        <v>12.0693</v>
      </c>
      <c r="J1182">
        <v>64.043599999999998</v>
      </c>
      <c r="K1182">
        <v>7201.14</v>
      </c>
      <c r="L1182">
        <v>1.2300600000000001E-3</v>
      </c>
      <c r="M1182">
        <v>0.99979799999999996</v>
      </c>
      <c r="N1182">
        <v>0</v>
      </c>
      <c r="O1182" t="s">
        <v>42</v>
      </c>
    </row>
    <row r="1183" spans="1:25" x14ac:dyDescent="0.25">
      <c r="A1183" t="s">
        <v>153</v>
      </c>
      <c r="B1183">
        <v>7940.24</v>
      </c>
      <c r="C1183">
        <v>7767.03</v>
      </c>
      <c r="D1183">
        <v>7766.9</v>
      </c>
      <c r="E1183">
        <v>7367.95</v>
      </c>
      <c r="F1183">
        <v>84.012</v>
      </c>
      <c r="G1183">
        <v>119.351</v>
      </c>
      <c r="H1183">
        <v>17.918199999999999</v>
      </c>
      <c r="I1183">
        <v>12.0215</v>
      </c>
      <c r="J1183">
        <v>64.023600000000002</v>
      </c>
      <c r="K1183">
        <v>7144.33</v>
      </c>
      <c r="L1183">
        <v>1.2300499999999999E-3</v>
      </c>
      <c r="M1183">
        <v>0.99997100000000005</v>
      </c>
      <c r="N1183">
        <v>0</v>
      </c>
      <c r="O1183" t="s">
        <v>42</v>
      </c>
    </row>
    <row r="1184" spans="1:25" x14ac:dyDescent="0.25">
      <c r="A1184" t="s">
        <v>153</v>
      </c>
      <c r="B1184">
        <v>7980.76</v>
      </c>
      <c r="C1184">
        <v>7806.13</v>
      </c>
      <c r="D1184">
        <v>7806</v>
      </c>
      <c r="E1184">
        <v>7404.78</v>
      </c>
      <c r="F1184">
        <v>84.318799999999996</v>
      </c>
      <c r="G1184">
        <v>118.81699999999999</v>
      </c>
      <c r="H1184">
        <v>18.0381</v>
      </c>
      <c r="I1184">
        <v>12.006399999999999</v>
      </c>
      <c r="J1184">
        <v>63.445999999999998</v>
      </c>
      <c r="K1184">
        <v>7181.33</v>
      </c>
      <c r="L1184">
        <v>1.2301199999999999E-3</v>
      </c>
      <c r="M1184">
        <v>0.99965400000000004</v>
      </c>
      <c r="N1184">
        <v>0</v>
      </c>
      <c r="O1184" t="s">
        <v>42</v>
      </c>
    </row>
    <row r="1185" spans="1:15" x14ac:dyDescent="0.25">
      <c r="A1185" t="s">
        <v>153</v>
      </c>
      <c r="B1185">
        <v>8093.69</v>
      </c>
      <c r="C1185">
        <v>7915.58</v>
      </c>
      <c r="D1185">
        <v>7915.45</v>
      </c>
      <c r="E1185">
        <v>7516.5</v>
      </c>
      <c r="F1185">
        <v>82.898099999999999</v>
      </c>
      <c r="G1185">
        <v>118.833</v>
      </c>
      <c r="H1185">
        <v>17.950700000000001</v>
      </c>
      <c r="I1185">
        <v>12.0869</v>
      </c>
      <c r="J1185">
        <v>63.4923</v>
      </c>
      <c r="K1185">
        <v>7294.18</v>
      </c>
      <c r="L1185">
        <v>1.2302400000000001E-3</v>
      </c>
      <c r="M1185">
        <v>0.99945700000000004</v>
      </c>
      <c r="N1185">
        <v>0</v>
      </c>
      <c r="O1185" t="s">
        <v>42</v>
      </c>
    </row>
    <row r="1186" spans="1:15" x14ac:dyDescent="0.25">
      <c r="A1186" t="s">
        <v>153</v>
      </c>
      <c r="B1186">
        <v>7994.91</v>
      </c>
      <c r="C1186">
        <v>7821.88</v>
      </c>
      <c r="D1186">
        <v>7821.75</v>
      </c>
      <c r="E1186">
        <v>7417.08</v>
      </c>
      <c r="F1186">
        <v>85.507999999999996</v>
      </c>
      <c r="G1186">
        <v>118.955</v>
      </c>
      <c r="H1186">
        <v>17.999099999999999</v>
      </c>
      <c r="I1186">
        <v>12.0083</v>
      </c>
      <c r="J1186">
        <v>63.6355</v>
      </c>
      <c r="K1186">
        <v>7192.1</v>
      </c>
      <c r="L1186">
        <v>1.2300499999999999E-3</v>
      </c>
      <c r="M1186">
        <v>0.99715399999999998</v>
      </c>
      <c r="N1186">
        <v>0</v>
      </c>
      <c r="O1186" t="s">
        <v>42</v>
      </c>
    </row>
    <row r="1187" spans="1:15" x14ac:dyDescent="0.25">
      <c r="A1187" t="s">
        <v>153</v>
      </c>
      <c r="B1187">
        <v>7940.26</v>
      </c>
      <c r="C1187">
        <v>7764.17</v>
      </c>
      <c r="D1187">
        <v>7764.03</v>
      </c>
      <c r="E1187">
        <v>7358.31</v>
      </c>
      <c r="F1187">
        <v>85.488299999999995</v>
      </c>
      <c r="G1187">
        <v>118.831</v>
      </c>
      <c r="H1187">
        <v>17.911000000000001</v>
      </c>
      <c r="I1187">
        <v>12.042400000000001</v>
      </c>
      <c r="J1187">
        <v>63.671599999999998</v>
      </c>
      <c r="K1187">
        <v>7133.62</v>
      </c>
      <c r="L1187">
        <v>1.2301E-3</v>
      </c>
      <c r="M1187">
        <v>0.99966600000000005</v>
      </c>
      <c r="N1187">
        <v>0</v>
      </c>
      <c r="O1187" t="s">
        <v>42</v>
      </c>
    </row>
    <row r="1188" spans="1:15" x14ac:dyDescent="0.25">
      <c r="A1188" t="s">
        <v>153</v>
      </c>
      <c r="B1188">
        <v>7606.57</v>
      </c>
      <c r="C1188">
        <v>7429.28</v>
      </c>
      <c r="D1188">
        <v>7429.12</v>
      </c>
      <c r="E1188">
        <v>6995.82</v>
      </c>
      <c r="F1188">
        <v>89.363200000000006</v>
      </c>
      <c r="G1188">
        <v>122.73399999999999</v>
      </c>
      <c r="H1188">
        <v>18.5718</v>
      </c>
      <c r="I1188">
        <v>12.222</v>
      </c>
      <c r="J1188">
        <v>66.451999999999998</v>
      </c>
      <c r="K1188">
        <v>6762.95</v>
      </c>
      <c r="L1188">
        <v>1.23007E-3</v>
      </c>
      <c r="M1188">
        <v>0.99944999999999995</v>
      </c>
      <c r="N1188">
        <v>0</v>
      </c>
      <c r="O1188" t="s">
        <v>42</v>
      </c>
    </row>
    <row r="1189" spans="1:15" x14ac:dyDescent="0.25">
      <c r="A1189" t="s">
        <v>153</v>
      </c>
      <c r="B1189">
        <v>7976.86</v>
      </c>
      <c r="C1189">
        <v>7800.07</v>
      </c>
      <c r="D1189">
        <v>7799.94</v>
      </c>
      <c r="E1189">
        <v>7392.15</v>
      </c>
      <c r="F1189">
        <v>86.554500000000004</v>
      </c>
      <c r="G1189">
        <v>119.69</v>
      </c>
      <c r="H1189">
        <v>17.977499999999999</v>
      </c>
      <c r="I1189">
        <v>12.029500000000001</v>
      </c>
      <c r="J1189">
        <v>64.313100000000006</v>
      </c>
      <c r="K1189">
        <v>7165.5</v>
      </c>
      <c r="L1189">
        <v>1.2300799999999999E-3</v>
      </c>
      <c r="M1189">
        <v>0.99974300000000005</v>
      </c>
      <c r="N1189">
        <v>0</v>
      </c>
      <c r="O1189" t="s">
        <v>42</v>
      </c>
    </row>
    <row r="1190" spans="1:15" x14ac:dyDescent="0.25">
      <c r="A1190" t="s">
        <v>153</v>
      </c>
      <c r="B1190">
        <v>7955.34</v>
      </c>
      <c r="C1190">
        <v>7778.78</v>
      </c>
      <c r="D1190">
        <v>7778.63</v>
      </c>
      <c r="E1190">
        <v>7370.88</v>
      </c>
      <c r="F1190">
        <v>86.237200000000001</v>
      </c>
      <c r="G1190">
        <v>119.575</v>
      </c>
      <c r="H1190">
        <v>18.113800000000001</v>
      </c>
      <c r="I1190">
        <v>11.9998</v>
      </c>
      <c r="J1190">
        <v>64.097800000000007</v>
      </c>
      <c r="K1190">
        <v>7144.71</v>
      </c>
      <c r="L1190">
        <v>1.2300499999999999E-3</v>
      </c>
      <c r="M1190">
        <v>0.99935799999999997</v>
      </c>
      <c r="N1190">
        <v>0</v>
      </c>
      <c r="O1190" t="s">
        <v>42</v>
      </c>
    </row>
    <row r="1191" spans="1:15" x14ac:dyDescent="0.25">
      <c r="A1191" t="s">
        <v>153</v>
      </c>
      <c r="B1191">
        <v>7964.38</v>
      </c>
      <c r="C1191">
        <v>7790.93</v>
      </c>
      <c r="D1191">
        <v>7790.78</v>
      </c>
      <c r="E1191">
        <v>7371.54</v>
      </c>
      <c r="F1191">
        <v>88.234200000000001</v>
      </c>
      <c r="G1191">
        <v>120.44</v>
      </c>
      <c r="H1191">
        <v>18.265799999999999</v>
      </c>
      <c r="I1191">
        <v>12.1637</v>
      </c>
      <c r="J1191">
        <v>64.539900000000003</v>
      </c>
      <c r="K1191">
        <v>7142.45</v>
      </c>
      <c r="L1191">
        <v>1.2300499999999999E-3</v>
      </c>
      <c r="M1191">
        <v>0.99949100000000002</v>
      </c>
      <c r="N1191">
        <v>0</v>
      </c>
      <c r="O1191" t="s">
        <v>42</v>
      </c>
    </row>
    <row r="1192" spans="1:15" x14ac:dyDescent="0.25">
      <c r="A1192" t="s">
        <v>153</v>
      </c>
      <c r="B1192">
        <v>7827.44</v>
      </c>
      <c r="C1192">
        <v>7654.65</v>
      </c>
      <c r="D1192">
        <v>7654.5</v>
      </c>
      <c r="E1192">
        <v>7249.01</v>
      </c>
      <c r="F1192">
        <v>85.544899999999998</v>
      </c>
      <c r="G1192">
        <v>119.378</v>
      </c>
      <c r="H1192">
        <v>18.076899999999998</v>
      </c>
      <c r="I1192">
        <v>12.0952</v>
      </c>
      <c r="J1192">
        <v>64.026499999999999</v>
      </c>
      <c r="K1192">
        <v>7023.65</v>
      </c>
      <c r="L1192">
        <v>1.2300799999999999E-3</v>
      </c>
      <c r="M1192">
        <v>0.99975400000000003</v>
      </c>
      <c r="N1192">
        <v>0</v>
      </c>
      <c r="O1192" t="s">
        <v>42</v>
      </c>
    </row>
    <row r="1193" spans="1:15" x14ac:dyDescent="0.25">
      <c r="A1193" t="s">
        <v>153</v>
      </c>
      <c r="B1193">
        <v>8074.53</v>
      </c>
      <c r="C1193">
        <v>7901.09</v>
      </c>
      <c r="D1193">
        <v>7900.94</v>
      </c>
      <c r="E1193">
        <v>7489.35</v>
      </c>
      <c r="F1193">
        <v>87.463300000000004</v>
      </c>
      <c r="G1193">
        <v>120.011</v>
      </c>
      <c r="H1193">
        <v>18.159400000000002</v>
      </c>
      <c r="I1193">
        <v>12.123200000000001</v>
      </c>
      <c r="J1193">
        <v>64.507999999999996</v>
      </c>
      <c r="K1193">
        <v>7261.42</v>
      </c>
      <c r="L1193">
        <v>1.2300799999999999E-3</v>
      </c>
      <c r="M1193">
        <v>0.99926499999999996</v>
      </c>
      <c r="N1193">
        <v>0</v>
      </c>
      <c r="O1193" t="s">
        <v>42</v>
      </c>
    </row>
    <row r="1194" spans="1:15" x14ac:dyDescent="0.25">
      <c r="A1194" t="s">
        <v>153</v>
      </c>
      <c r="B1194">
        <v>7975.23</v>
      </c>
      <c r="C1194">
        <v>7800.57</v>
      </c>
      <c r="D1194">
        <v>7800.42</v>
      </c>
      <c r="E1194">
        <v>7393.23</v>
      </c>
      <c r="F1194">
        <v>85.617400000000004</v>
      </c>
      <c r="G1194">
        <v>120.008</v>
      </c>
      <c r="H1194">
        <v>18.109100000000002</v>
      </c>
      <c r="I1194">
        <v>12.0793</v>
      </c>
      <c r="J1194">
        <v>64.501900000000006</v>
      </c>
      <c r="K1194">
        <v>7167.02</v>
      </c>
      <c r="L1194">
        <v>1.2300499999999999E-3</v>
      </c>
      <c r="M1194">
        <v>0.99989399999999995</v>
      </c>
      <c r="N1194">
        <v>0</v>
      </c>
      <c r="O1194" t="s">
        <v>42</v>
      </c>
    </row>
    <row r="1195" spans="1:15" x14ac:dyDescent="0.25">
      <c r="A1195" t="s">
        <v>153</v>
      </c>
      <c r="B1195">
        <v>7616.52</v>
      </c>
      <c r="C1195">
        <v>7440.69</v>
      </c>
      <c r="D1195">
        <v>7440.53</v>
      </c>
      <c r="E1195">
        <v>7024.94</v>
      </c>
      <c r="F1195">
        <v>87.612799999999993</v>
      </c>
      <c r="G1195">
        <v>119.184</v>
      </c>
      <c r="H1195">
        <v>18.155000000000001</v>
      </c>
      <c r="I1195">
        <v>12.085800000000001</v>
      </c>
      <c r="J1195">
        <v>63.841200000000001</v>
      </c>
      <c r="K1195">
        <v>6797.71</v>
      </c>
      <c r="L1195">
        <v>1.2300499999999999E-3</v>
      </c>
      <c r="M1195">
        <v>0.999726</v>
      </c>
      <c r="N1195">
        <v>0</v>
      </c>
      <c r="O1195" t="s">
        <v>42</v>
      </c>
    </row>
    <row r="1196" spans="1:15" x14ac:dyDescent="0.25">
      <c r="A1196" t="s">
        <v>153</v>
      </c>
      <c r="B1196">
        <v>7966.55</v>
      </c>
      <c r="C1196">
        <v>7793.09</v>
      </c>
      <c r="D1196">
        <v>7792.93</v>
      </c>
      <c r="E1196">
        <v>7365.52</v>
      </c>
      <c r="F1196">
        <v>89.546999999999997</v>
      </c>
      <c r="G1196">
        <v>122.241</v>
      </c>
      <c r="H1196">
        <v>18.392199999999999</v>
      </c>
      <c r="I1196">
        <v>12.145</v>
      </c>
      <c r="J1196">
        <v>66.354500000000002</v>
      </c>
      <c r="K1196">
        <v>7132.95</v>
      </c>
      <c r="L1196">
        <v>1.2300499999999999E-3</v>
      </c>
      <c r="M1196">
        <v>0.99987199999999998</v>
      </c>
      <c r="N1196">
        <v>0</v>
      </c>
      <c r="O1196" t="s">
        <v>42</v>
      </c>
    </row>
    <row r="1197" spans="1:15" x14ac:dyDescent="0.25">
      <c r="A1197" t="s">
        <v>153</v>
      </c>
      <c r="B1197">
        <v>7994.38</v>
      </c>
      <c r="C1197">
        <v>7818.23</v>
      </c>
      <c r="D1197">
        <v>7818.09</v>
      </c>
      <c r="E1197">
        <v>7407.7</v>
      </c>
      <c r="F1197">
        <v>87.550299999999993</v>
      </c>
      <c r="G1197">
        <v>120.691</v>
      </c>
      <c r="H1197">
        <v>18.321899999999999</v>
      </c>
      <c r="I1197">
        <v>12.039300000000001</v>
      </c>
      <c r="J1197">
        <v>65.118399999999994</v>
      </c>
      <c r="K1197">
        <v>7179.06</v>
      </c>
      <c r="L1197">
        <v>1.2300600000000001E-3</v>
      </c>
      <c r="M1197">
        <v>0.999803</v>
      </c>
      <c r="N1197">
        <v>0</v>
      </c>
      <c r="O1197" t="s">
        <v>42</v>
      </c>
    </row>
    <row r="1198" spans="1:15" x14ac:dyDescent="0.25">
      <c r="A1198" t="s">
        <v>153</v>
      </c>
      <c r="B1198">
        <v>7878.79</v>
      </c>
      <c r="C1198">
        <v>7703.49</v>
      </c>
      <c r="D1198">
        <v>7703.35</v>
      </c>
      <c r="E1198">
        <v>7288.43</v>
      </c>
      <c r="F1198">
        <v>88.509399999999999</v>
      </c>
      <c r="G1198">
        <v>120.755</v>
      </c>
      <c r="H1198">
        <v>18.303100000000001</v>
      </c>
      <c r="I1198">
        <v>12.0382</v>
      </c>
      <c r="J1198">
        <v>65.115099999999998</v>
      </c>
      <c r="K1198">
        <v>7058.79</v>
      </c>
      <c r="L1198">
        <v>1.2304099999999999E-3</v>
      </c>
      <c r="M1198">
        <v>0.99991300000000005</v>
      </c>
      <c r="N1198">
        <v>0</v>
      </c>
      <c r="O1198" t="s">
        <v>42</v>
      </c>
    </row>
    <row r="1199" spans="1:15" x14ac:dyDescent="0.25">
      <c r="A1199" t="s">
        <v>153</v>
      </c>
      <c r="B1199">
        <v>7938.81</v>
      </c>
      <c r="C1199">
        <v>7763.56</v>
      </c>
      <c r="D1199">
        <v>7763.43</v>
      </c>
      <c r="E1199">
        <v>7348.78</v>
      </c>
      <c r="F1199">
        <v>88.425899999999999</v>
      </c>
      <c r="G1199">
        <v>120.755</v>
      </c>
      <c r="H1199">
        <v>18.308399999999999</v>
      </c>
      <c r="I1199">
        <v>12.1295</v>
      </c>
      <c r="J1199">
        <v>65.137600000000006</v>
      </c>
      <c r="K1199">
        <v>7119.14</v>
      </c>
      <c r="L1199">
        <v>1.2300600000000001E-3</v>
      </c>
      <c r="M1199">
        <v>0.999309</v>
      </c>
      <c r="N1199">
        <v>0</v>
      </c>
      <c r="O1199" t="s">
        <v>42</v>
      </c>
    </row>
    <row r="1200" spans="1:15" x14ac:dyDescent="0.25">
      <c r="A1200" t="s">
        <v>153</v>
      </c>
      <c r="B1200">
        <v>8045.47</v>
      </c>
      <c r="C1200">
        <v>7868.34</v>
      </c>
      <c r="D1200">
        <v>7868.21</v>
      </c>
      <c r="E1200">
        <v>7454.23</v>
      </c>
      <c r="F1200">
        <v>87.557100000000005</v>
      </c>
      <c r="G1200">
        <v>121.252</v>
      </c>
      <c r="H1200">
        <v>18.498000000000001</v>
      </c>
      <c r="I1200">
        <v>12.153700000000001</v>
      </c>
      <c r="J1200">
        <v>65.179299999999998</v>
      </c>
      <c r="K1200">
        <v>7225.01</v>
      </c>
      <c r="L1200">
        <v>1.2300499999999999E-3</v>
      </c>
      <c r="M1200">
        <v>0.99814999999999998</v>
      </c>
      <c r="N1200">
        <v>0</v>
      </c>
      <c r="O1200" t="s">
        <v>42</v>
      </c>
    </row>
    <row r="1201" spans="1:15" x14ac:dyDescent="0.25">
      <c r="A1201" t="s">
        <v>153</v>
      </c>
      <c r="B1201">
        <v>7991.2</v>
      </c>
      <c r="C1201">
        <v>7818.23</v>
      </c>
      <c r="D1201">
        <v>7818.09</v>
      </c>
      <c r="E1201">
        <v>7404.11</v>
      </c>
      <c r="F1201">
        <v>88.493499999999997</v>
      </c>
      <c r="G1201">
        <v>120.57299999999999</v>
      </c>
      <c r="H1201">
        <v>18.2624</v>
      </c>
      <c r="I1201">
        <v>12.3208</v>
      </c>
      <c r="J1201">
        <v>64.534400000000005</v>
      </c>
      <c r="K1201">
        <v>7174.19</v>
      </c>
      <c r="L1201">
        <v>1.23011E-3</v>
      </c>
      <c r="M1201">
        <v>0.99956900000000004</v>
      </c>
      <c r="N1201">
        <v>0</v>
      </c>
      <c r="O1201" t="s">
        <v>42</v>
      </c>
    </row>
    <row r="1202" spans="1:15" x14ac:dyDescent="0.25">
      <c r="A1202" t="s">
        <v>153</v>
      </c>
      <c r="B1202">
        <v>7930.54</v>
      </c>
      <c r="C1202">
        <v>7753.2</v>
      </c>
      <c r="D1202">
        <v>7753.06</v>
      </c>
      <c r="E1202">
        <v>7334.44</v>
      </c>
      <c r="F1202">
        <v>88.624600000000001</v>
      </c>
      <c r="G1202">
        <v>121.479</v>
      </c>
      <c r="H1202">
        <v>18.4072</v>
      </c>
      <c r="I1202">
        <v>12.2149</v>
      </c>
      <c r="J1202">
        <v>65.546599999999998</v>
      </c>
      <c r="K1202">
        <v>7103.38</v>
      </c>
      <c r="L1202">
        <v>1.23007E-3</v>
      </c>
      <c r="M1202">
        <v>0.99941500000000005</v>
      </c>
      <c r="N1202">
        <v>0</v>
      </c>
      <c r="O1202" t="s">
        <v>42</v>
      </c>
    </row>
    <row r="1203" spans="1:15" x14ac:dyDescent="0.25">
      <c r="A1203" t="s">
        <v>153</v>
      </c>
      <c r="B1203">
        <v>7999.88</v>
      </c>
      <c r="C1203">
        <v>7825.52</v>
      </c>
      <c r="D1203">
        <v>7825.38</v>
      </c>
      <c r="E1203">
        <v>7403.82</v>
      </c>
      <c r="F1203">
        <v>88.4696</v>
      </c>
      <c r="G1203">
        <v>121.45699999999999</v>
      </c>
      <c r="H1203">
        <v>18.5426</v>
      </c>
      <c r="I1203">
        <v>12.3028</v>
      </c>
      <c r="J1203">
        <v>65.084500000000006</v>
      </c>
      <c r="K1203">
        <v>7172.92</v>
      </c>
      <c r="L1203">
        <v>1.2301300000000001E-3</v>
      </c>
      <c r="M1203">
        <v>0.99956900000000004</v>
      </c>
      <c r="N1203">
        <v>0</v>
      </c>
      <c r="O1203" t="s">
        <v>42</v>
      </c>
    </row>
    <row r="1204" spans="1:15" x14ac:dyDescent="0.25">
      <c r="A1204" t="s">
        <v>153</v>
      </c>
      <c r="B1204">
        <v>8177.02</v>
      </c>
      <c r="C1204">
        <v>8003.22</v>
      </c>
      <c r="D1204">
        <v>8003.08</v>
      </c>
      <c r="E1204">
        <v>7585.75</v>
      </c>
      <c r="F1204">
        <v>88.065399999999997</v>
      </c>
      <c r="G1204">
        <v>121.453</v>
      </c>
      <c r="H1204">
        <v>18.354700000000001</v>
      </c>
      <c r="I1204">
        <v>12.141299999999999</v>
      </c>
      <c r="J1204">
        <v>65.504599999999996</v>
      </c>
      <c r="K1204">
        <v>7355.52</v>
      </c>
      <c r="L1204">
        <v>1.2300600000000001E-3</v>
      </c>
      <c r="M1204">
        <v>0.99883200000000005</v>
      </c>
      <c r="N1204">
        <v>0</v>
      </c>
      <c r="O1204" t="s">
        <v>42</v>
      </c>
    </row>
    <row r="1205" spans="1:15" x14ac:dyDescent="0.25">
      <c r="A1205" t="s">
        <v>153</v>
      </c>
      <c r="B1205">
        <v>8005.27</v>
      </c>
      <c r="C1205">
        <v>7827.89</v>
      </c>
      <c r="D1205">
        <v>7827.75</v>
      </c>
      <c r="E1205">
        <v>7416.86</v>
      </c>
      <c r="F1205">
        <v>85.927999999999997</v>
      </c>
      <c r="G1205">
        <v>120.761</v>
      </c>
      <c r="H1205">
        <v>18.429500000000001</v>
      </c>
      <c r="I1205">
        <v>12.1548</v>
      </c>
      <c r="J1205">
        <v>64.733500000000006</v>
      </c>
      <c r="K1205">
        <v>7189.59</v>
      </c>
      <c r="L1205">
        <v>1.2300499999999999E-3</v>
      </c>
      <c r="M1205">
        <v>0.99994099999999997</v>
      </c>
      <c r="N1205">
        <v>0</v>
      </c>
      <c r="O1205" t="s">
        <v>42</v>
      </c>
    </row>
    <row r="1206" spans="1:15" x14ac:dyDescent="0.25">
      <c r="A1206" t="s">
        <v>153</v>
      </c>
      <c r="B1206">
        <v>8062.07</v>
      </c>
      <c r="C1206">
        <v>7884.41</v>
      </c>
      <c r="D1206">
        <v>7884.27</v>
      </c>
      <c r="E1206">
        <v>7476.71</v>
      </c>
      <c r="F1206">
        <v>85.169799999999995</v>
      </c>
      <c r="G1206">
        <v>122.877</v>
      </c>
      <c r="H1206">
        <v>18.415299999999998</v>
      </c>
      <c r="I1206">
        <v>13.0036</v>
      </c>
      <c r="J1206">
        <v>65.811000000000007</v>
      </c>
      <c r="K1206">
        <v>7248.14</v>
      </c>
      <c r="L1206">
        <v>1.2300600000000001E-3</v>
      </c>
      <c r="M1206">
        <v>0.99994499999999997</v>
      </c>
      <c r="N1206">
        <v>0</v>
      </c>
      <c r="O1206" t="s">
        <v>42</v>
      </c>
    </row>
    <row r="1207" spans="1:15" x14ac:dyDescent="0.25">
      <c r="A1207" t="s">
        <v>153</v>
      </c>
      <c r="B1207">
        <v>8059.72</v>
      </c>
      <c r="C1207">
        <v>7883.29</v>
      </c>
      <c r="D1207">
        <v>7883.15</v>
      </c>
      <c r="E1207">
        <v>7472.15</v>
      </c>
      <c r="F1207">
        <v>85.850200000000001</v>
      </c>
      <c r="G1207">
        <v>120.9</v>
      </c>
      <c r="H1207">
        <v>18.362200000000001</v>
      </c>
      <c r="I1207">
        <v>12.3308</v>
      </c>
      <c r="J1207">
        <v>64.760099999999994</v>
      </c>
      <c r="K1207">
        <v>7244.66</v>
      </c>
      <c r="L1207">
        <v>1.2300600000000001E-3</v>
      </c>
      <c r="M1207">
        <v>0.998529</v>
      </c>
      <c r="N1207">
        <v>0</v>
      </c>
      <c r="O1207" t="s">
        <v>42</v>
      </c>
    </row>
    <row r="1208" spans="1:15" x14ac:dyDescent="0.25">
      <c r="A1208" t="s">
        <v>153</v>
      </c>
      <c r="B1208">
        <v>8093.63</v>
      </c>
      <c r="C1208">
        <v>7915.77</v>
      </c>
      <c r="D1208">
        <v>7915.62</v>
      </c>
      <c r="E1208">
        <v>7512.97</v>
      </c>
      <c r="F1208">
        <v>83.7958</v>
      </c>
      <c r="G1208">
        <v>121.006</v>
      </c>
      <c r="H1208">
        <v>18.206600000000002</v>
      </c>
      <c r="I1208">
        <v>12.6729</v>
      </c>
      <c r="J1208">
        <v>64.759699999999995</v>
      </c>
      <c r="K1208">
        <v>7287.48</v>
      </c>
      <c r="L1208">
        <v>1.23022E-3</v>
      </c>
      <c r="M1208">
        <v>0.99998500000000001</v>
      </c>
      <c r="N1208">
        <v>0</v>
      </c>
      <c r="O1208" t="s">
        <v>42</v>
      </c>
    </row>
    <row r="1209" spans="1:15" x14ac:dyDescent="0.25">
      <c r="A1209" t="s">
        <v>153</v>
      </c>
      <c r="B1209">
        <v>8023.83</v>
      </c>
      <c r="C1209">
        <v>7849.57</v>
      </c>
      <c r="D1209">
        <v>7849.43</v>
      </c>
      <c r="E1209">
        <v>7443.42</v>
      </c>
      <c r="F1209">
        <v>84.457300000000004</v>
      </c>
      <c r="G1209">
        <v>120.221</v>
      </c>
      <c r="H1209">
        <v>18.242599999999999</v>
      </c>
      <c r="I1209">
        <v>12.3203</v>
      </c>
      <c r="J1209">
        <v>64.234700000000004</v>
      </c>
      <c r="K1209">
        <v>7218.18</v>
      </c>
      <c r="L1209">
        <v>1.2300499999999999E-3</v>
      </c>
      <c r="M1209">
        <v>0.99986200000000003</v>
      </c>
      <c r="N1209">
        <v>0</v>
      </c>
      <c r="O1209" t="s">
        <v>42</v>
      </c>
    </row>
    <row r="1210" spans="1:15" x14ac:dyDescent="0.25">
      <c r="A1210" t="s">
        <v>153</v>
      </c>
      <c r="B1210">
        <v>8054.11</v>
      </c>
      <c r="C1210">
        <v>7877.89</v>
      </c>
      <c r="D1210">
        <v>7877.74</v>
      </c>
      <c r="E1210">
        <v>7467.55</v>
      </c>
      <c r="F1210">
        <v>85.036199999999994</v>
      </c>
      <c r="G1210">
        <v>120.881</v>
      </c>
      <c r="H1210">
        <v>18.357099999999999</v>
      </c>
      <c r="I1210">
        <v>12.1686</v>
      </c>
      <c r="J1210">
        <v>64.905100000000004</v>
      </c>
      <c r="K1210">
        <v>7240.37</v>
      </c>
      <c r="L1210">
        <v>1.23007E-3</v>
      </c>
      <c r="M1210">
        <v>0.99989300000000003</v>
      </c>
      <c r="N1210">
        <v>0</v>
      </c>
      <c r="O1210" t="s">
        <v>42</v>
      </c>
    </row>
    <row r="1211" spans="1:15" x14ac:dyDescent="0.25">
      <c r="A1211" t="s">
        <v>153</v>
      </c>
      <c r="B1211">
        <v>8012.23</v>
      </c>
      <c r="C1211">
        <v>7837.13</v>
      </c>
      <c r="D1211">
        <v>7836.97</v>
      </c>
      <c r="E1211">
        <v>7408.3</v>
      </c>
      <c r="F1211">
        <v>89.860500000000002</v>
      </c>
      <c r="G1211">
        <v>122.504</v>
      </c>
      <c r="H1211">
        <v>18.5655</v>
      </c>
      <c r="I1211">
        <v>12.167</v>
      </c>
      <c r="J1211">
        <v>66.163499999999999</v>
      </c>
      <c r="K1211">
        <v>7174.91</v>
      </c>
      <c r="L1211">
        <v>1.2300600000000001E-3</v>
      </c>
      <c r="M1211">
        <v>0.99998399999999998</v>
      </c>
      <c r="N1211">
        <v>0</v>
      </c>
      <c r="O1211" t="s">
        <v>42</v>
      </c>
    </row>
    <row r="1212" spans="1:15" x14ac:dyDescent="0.25">
      <c r="A1212" t="s">
        <v>153</v>
      </c>
      <c r="B1212">
        <v>8033.03</v>
      </c>
      <c r="C1212">
        <v>7859.23</v>
      </c>
      <c r="D1212">
        <v>7859.08</v>
      </c>
      <c r="E1212">
        <v>7456.14</v>
      </c>
      <c r="F1212">
        <v>84.024500000000003</v>
      </c>
      <c r="G1212">
        <v>120.645</v>
      </c>
      <c r="H1212">
        <v>18.089300000000001</v>
      </c>
      <c r="I1212">
        <v>12.124499999999999</v>
      </c>
      <c r="J1212">
        <v>64.3018</v>
      </c>
      <c r="K1212">
        <v>7231.01</v>
      </c>
      <c r="L1212">
        <v>1.2300600000000001E-3</v>
      </c>
      <c r="M1212">
        <v>0.99993100000000001</v>
      </c>
      <c r="N1212">
        <v>0</v>
      </c>
      <c r="O1212" t="s">
        <v>42</v>
      </c>
    </row>
    <row r="1213" spans="1:15" x14ac:dyDescent="0.25">
      <c r="A1213" t="s">
        <v>153</v>
      </c>
      <c r="B1213">
        <v>8111.53</v>
      </c>
      <c r="C1213">
        <v>7936.14</v>
      </c>
      <c r="D1213">
        <v>7936</v>
      </c>
      <c r="E1213">
        <v>7535.69</v>
      </c>
      <c r="F1213">
        <v>83.521699999999996</v>
      </c>
      <c r="G1213">
        <v>119.504</v>
      </c>
      <c r="H1213">
        <v>17.933800000000002</v>
      </c>
      <c r="I1213">
        <v>12.126899999999999</v>
      </c>
      <c r="J1213">
        <v>64.100999999999999</v>
      </c>
      <c r="K1213">
        <v>7312.17</v>
      </c>
      <c r="L1213">
        <v>1.2300499999999999E-3</v>
      </c>
      <c r="M1213">
        <v>0.999583</v>
      </c>
      <c r="N1213">
        <v>0</v>
      </c>
      <c r="O1213" t="s">
        <v>42</v>
      </c>
    </row>
    <row r="1214" spans="1:15" x14ac:dyDescent="0.25">
      <c r="A1214" t="s">
        <v>153</v>
      </c>
      <c r="B1214">
        <v>8132.57</v>
      </c>
      <c r="C1214">
        <v>7958.82</v>
      </c>
      <c r="D1214">
        <v>7958.67</v>
      </c>
      <c r="E1214">
        <v>7558.65</v>
      </c>
      <c r="F1214">
        <v>82.793000000000006</v>
      </c>
      <c r="G1214">
        <v>119.215</v>
      </c>
      <c r="H1214">
        <v>17.9619</v>
      </c>
      <c r="I1214">
        <v>12.0541</v>
      </c>
      <c r="J1214">
        <v>63.973199999999999</v>
      </c>
      <c r="K1214">
        <v>7336.03</v>
      </c>
      <c r="L1214">
        <v>1.2300600000000001E-3</v>
      </c>
      <c r="M1214">
        <v>0.99955799999999995</v>
      </c>
      <c r="N1214">
        <v>0</v>
      </c>
      <c r="O1214" t="s">
        <v>42</v>
      </c>
    </row>
    <row r="1215" spans="1:15" x14ac:dyDescent="0.25">
      <c r="A1215" t="s">
        <v>153</v>
      </c>
      <c r="B1215">
        <v>8072.89</v>
      </c>
      <c r="C1215">
        <v>7900.34</v>
      </c>
      <c r="D1215">
        <v>7900.2</v>
      </c>
      <c r="E1215">
        <v>7501.99</v>
      </c>
      <c r="F1215">
        <v>82.657399999999996</v>
      </c>
      <c r="G1215">
        <v>119.935</v>
      </c>
      <c r="H1215">
        <v>17.969000000000001</v>
      </c>
      <c r="I1215">
        <v>12.047800000000001</v>
      </c>
      <c r="J1215">
        <v>64.671999999999997</v>
      </c>
      <c r="K1215">
        <v>7278.76</v>
      </c>
      <c r="L1215">
        <v>1.2300600000000001E-3</v>
      </c>
      <c r="M1215">
        <v>0.99921000000000004</v>
      </c>
      <c r="N1215">
        <v>0</v>
      </c>
      <c r="O1215" t="s">
        <v>42</v>
      </c>
    </row>
    <row r="1216" spans="1:15" x14ac:dyDescent="0.25">
      <c r="A1216" t="s">
        <v>153</v>
      </c>
      <c r="B1216">
        <v>7800.85</v>
      </c>
      <c r="C1216">
        <v>7627.94</v>
      </c>
      <c r="D1216">
        <v>7627.78</v>
      </c>
      <c r="E1216">
        <v>7213.12</v>
      </c>
      <c r="F1216">
        <v>86.671599999999998</v>
      </c>
      <c r="G1216">
        <v>119.723</v>
      </c>
      <c r="H1216">
        <v>18.14</v>
      </c>
      <c r="I1216">
        <v>12.1288</v>
      </c>
      <c r="J1216">
        <v>64.202699999999993</v>
      </c>
      <c r="K1216">
        <v>6986.2</v>
      </c>
      <c r="L1216">
        <v>1.2301E-3</v>
      </c>
      <c r="M1216">
        <v>0.99937900000000002</v>
      </c>
      <c r="N1216">
        <v>0</v>
      </c>
      <c r="O1216" t="s">
        <v>42</v>
      </c>
    </row>
    <row r="1217" spans="1:25" x14ac:dyDescent="0.25">
      <c r="A1217" t="s">
        <v>153</v>
      </c>
      <c r="B1217">
        <v>7939.28</v>
      </c>
      <c r="C1217">
        <v>7765.56</v>
      </c>
      <c r="D1217">
        <v>7765.4</v>
      </c>
      <c r="E1217">
        <v>7354.59</v>
      </c>
      <c r="F1217">
        <v>86.130300000000005</v>
      </c>
      <c r="G1217">
        <v>119.73699999999999</v>
      </c>
      <c r="H1217">
        <v>18.034600000000001</v>
      </c>
      <c r="I1217">
        <v>12.0459</v>
      </c>
      <c r="J1217">
        <v>64.308499999999995</v>
      </c>
      <c r="K1217">
        <v>7128.18</v>
      </c>
      <c r="L1217">
        <v>1.2300600000000001E-3</v>
      </c>
      <c r="M1217">
        <v>0.99934900000000004</v>
      </c>
      <c r="N1217">
        <v>0</v>
      </c>
      <c r="O1217" t="s">
        <v>42</v>
      </c>
    </row>
    <row r="1218" spans="1:25" x14ac:dyDescent="0.25">
      <c r="A1218" t="s">
        <v>153</v>
      </c>
      <c r="B1218">
        <v>7774.95</v>
      </c>
      <c r="C1218">
        <v>7600.7</v>
      </c>
      <c r="D1218">
        <v>7600.51</v>
      </c>
      <c r="E1218">
        <v>7157.02</v>
      </c>
      <c r="F1218">
        <v>91.9602</v>
      </c>
      <c r="G1218">
        <v>122.283</v>
      </c>
      <c r="H1218">
        <v>18.5123</v>
      </c>
      <c r="I1218">
        <v>12.604900000000001</v>
      </c>
      <c r="J1218">
        <v>65.703199999999995</v>
      </c>
      <c r="K1218">
        <v>6922.09</v>
      </c>
      <c r="L1218">
        <v>1.2300600000000001E-3</v>
      </c>
      <c r="M1218">
        <v>0.99974099999999999</v>
      </c>
      <c r="N1218">
        <v>0</v>
      </c>
      <c r="O1218" t="s">
        <v>42</v>
      </c>
    </row>
    <row r="1219" spans="1:25" x14ac:dyDescent="0.25">
      <c r="A1219" t="s">
        <v>153</v>
      </c>
      <c r="B1219">
        <v>7835.91</v>
      </c>
      <c r="C1219">
        <v>7660.11</v>
      </c>
      <c r="D1219">
        <v>7659.96</v>
      </c>
      <c r="E1219">
        <v>7255.71</v>
      </c>
      <c r="F1219">
        <v>85.004599999999996</v>
      </c>
      <c r="G1219">
        <v>119.815</v>
      </c>
      <c r="H1219">
        <v>18.1114</v>
      </c>
      <c r="I1219">
        <v>12.079800000000001</v>
      </c>
      <c r="J1219">
        <v>64.467699999999994</v>
      </c>
      <c r="K1219">
        <v>7030.53</v>
      </c>
      <c r="L1219">
        <v>1.2300499999999999E-3</v>
      </c>
      <c r="M1219">
        <v>0.99870800000000004</v>
      </c>
      <c r="N1219">
        <v>0</v>
      </c>
      <c r="O1219" t="s">
        <v>42</v>
      </c>
    </row>
    <row r="1220" spans="1:25" x14ac:dyDescent="0.25">
      <c r="A1220" t="s">
        <v>153</v>
      </c>
      <c r="B1220">
        <v>7928.96</v>
      </c>
      <c r="C1220">
        <v>7754.5</v>
      </c>
      <c r="D1220">
        <v>7754.35</v>
      </c>
      <c r="E1220">
        <v>7345.56</v>
      </c>
      <c r="F1220">
        <v>86.759399999999999</v>
      </c>
      <c r="G1220">
        <v>120.51</v>
      </c>
      <c r="H1220">
        <v>18.070900000000002</v>
      </c>
      <c r="I1220">
        <v>12.0288</v>
      </c>
      <c r="J1220">
        <v>65.064300000000003</v>
      </c>
      <c r="K1220">
        <v>7117.96</v>
      </c>
      <c r="L1220">
        <v>1.2300799999999999E-3</v>
      </c>
      <c r="M1220">
        <v>0.99966699999999997</v>
      </c>
      <c r="N1220">
        <v>0</v>
      </c>
      <c r="O1220" t="s">
        <v>42</v>
      </c>
    </row>
    <row r="1221" spans="1:25" x14ac:dyDescent="0.25">
      <c r="A1221" t="s">
        <v>153</v>
      </c>
      <c r="B1221">
        <v>7831.75</v>
      </c>
      <c r="C1221">
        <v>7657.43</v>
      </c>
      <c r="D1221">
        <v>7657.29</v>
      </c>
      <c r="E1221">
        <v>7253.1</v>
      </c>
      <c r="F1221">
        <v>86.120800000000003</v>
      </c>
      <c r="G1221">
        <v>119.176</v>
      </c>
      <c r="H1221">
        <v>18.1661</v>
      </c>
      <c r="I1221">
        <v>12.0199</v>
      </c>
      <c r="J1221">
        <v>63.681100000000001</v>
      </c>
      <c r="K1221">
        <v>7027.58</v>
      </c>
      <c r="L1221">
        <v>1.2300600000000001E-3</v>
      </c>
      <c r="M1221">
        <v>0.99965300000000001</v>
      </c>
      <c r="N1221">
        <v>0</v>
      </c>
      <c r="O1221" t="s">
        <v>42</v>
      </c>
    </row>
    <row r="1222" spans="1:25" x14ac:dyDescent="0.25">
      <c r="A1222" t="s">
        <v>153</v>
      </c>
      <c r="B1222">
        <v>7996.78</v>
      </c>
      <c r="C1222">
        <v>7821.5</v>
      </c>
      <c r="D1222">
        <v>7821.36</v>
      </c>
      <c r="E1222">
        <v>7413.16</v>
      </c>
      <c r="F1222">
        <v>87.29</v>
      </c>
      <c r="G1222">
        <v>120.34699999999999</v>
      </c>
      <c r="H1222">
        <v>18.130199999999999</v>
      </c>
      <c r="I1222">
        <v>12.0212</v>
      </c>
      <c r="J1222">
        <v>64.175700000000006</v>
      </c>
      <c r="K1222">
        <v>7185.21</v>
      </c>
      <c r="L1222">
        <v>1.23007E-3</v>
      </c>
      <c r="M1222">
        <v>0.999919</v>
      </c>
      <c r="N1222">
        <v>0</v>
      </c>
      <c r="O1222" t="s">
        <v>42</v>
      </c>
    </row>
    <row r="1223" spans="1:25" x14ac:dyDescent="0.25">
      <c r="A1223" t="s">
        <v>153</v>
      </c>
      <c r="B1223">
        <v>7918.76</v>
      </c>
      <c r="C1223">
        <v>7744.99</v>
      </c>
      <c r="D1223">
        <v>7744.84</v>
      </c>
      <c r="E1223">
        <v>7341.09</v>
      </c>
      <c r="F1223">
        <v>85.528000000000006</v>
      </c>
      <c r="G1223">
        <v>119.836</v>
      </c>
      <c r="H1223">
        <v>18.269500000000001</v>
      </c>
      <c r="I1223">
        <v>12.059900000000001</v>
      </c>
      <c r="J1223">
        <v>64.2624</v>
      </c>
      <c r="K1223">
        <v>7115.54</v>
      </c>
      <c r="L1223">
        <v>1.2300600000000001E-3</v>
      </c>
      <c r="M1223">
        <v>0.99997000000000003</v>
      </c>
      <c r="N1223">
        <v>0</v>
      </c>
      <c r="O1223" t="s">
        <v>42</v>
      </c>
    </row>
    <row r="1224" spans="1:25" x14ac:dyDescent="0.25">
      <c r="A1224" t="s">
        <v>153</v>
      </c>
      <c r="B1224">
        <v>8062.63</v>
      </c>
      <c r="C1224">
        <v>7889.21</v>
      </c>
      <c r="D1224">
        <v>7889.05</v>
      </c>
      <c r="E1224">
        <v>7481.71</v>
      </c>
      <c r="F1224">
        <v>85.412099999999995</v>
      </c>
      <c r="G1224">
        <v>120.657</v>
      </c>
      <c r="H1224">
        <v>18.243300000000001</v>
      </c>
      <c r="I1224">
        <v>12.042400000000001</v>
      </c>
      <c r="J1224">
        <v>65.074299999999994</v>
      </c>
      <c r="K1224">
        <v>7255.09</v>
      </c>
      <c r="L1224">
        <v>1.2300499999999999E-3</v>
      </c>
      <c r="M1224">
        <v>0.99922</v>
      </c>
      <c r="N1224">
        <v>0</v>
      </c>
      <c r="O1224" t="s">
        <v>42</v>
      </c>
    </row>
    <row r="1225" spans="1:25" x14ac:dyDescent="0.25">
      <c r="A1225" t="s">
        <v>153</v>
      </c>
      <c r="B1225">
        <v>7503.59</v>
      </c>
      <c r="C1225">
        <v>7330.29</v>
      </c>
      <c r="D1225">
        <v>7330.01</v>
      </c>
      <c r="E1225">
        <v>6917.47</v>
      </c>
      <c r="F1225">
        <v>87.144800000000004</v>
      </c>
      <c r="G1225">
        <v>119.873</v>
      </c>
      <c r="H1225">
        <v>18.117999999999999</v>
      </c>
      <c r="I1225">
        <v>12.098599999999999</v>
      </c>
      <c r="J1225">
        <v>64.362099999999998</v>
      </c>
      <c r="K1225">
        <v>6689.94</v>
      </c>
      <c r="L1225">
        <v>1.2300499999999999E-3</v>
      </c>
      <c r="M1225">
        <v>0.99971299999999996</v>
      </c>
      <c r="N1225">
        <v>0</v>
      </c>
      <c r="O1225" t="s">
        <v>42</v>
      </c>
    </row>
    <row r="1226" spans="1:25" x14ac:dyDescent="0.25">
      <c r="A1226" t="s">
        <v>153</v>
      </c>
      <c r="B1226">
        <v>7967.13</v>
      </c>
      <c r="C1226">
        <v>7791.38</v>
      </c>
      <c r="D1226">
        <v>7791.2</v>
      </c>
      <c r="E1226">
        <v>7361.29</v>
      </c>
      <c r="F1226">
        <v>89.326300000000003</v>
      </c>
      <c r="G1226">
        <v>122.479</v>
      </c>
      <c r="H1226">
        <v>18.5687</v>
      </c>
      <c r="I1226">
        <v>12.332599999999999</v>
      </c>
      <c r="J1226">
        <v>66.075999999999993</v>
      </c>
      <c r="K1226">
        <v>7128.62</v>
      </c>
      <c r="L1226">
        <v>1.2300499999999999E-3</v>
      </c>
      <c r="M1226">
        <v>0.99900999999999995</v>
      </c>
      <c r="N1226">
        <v>0</v>
      </c>
      <c r="O1226" t="s">
        <v>42</v>
      </c>
    </row>
    <row r="1227" spans="1:25" x14ac:dyDescent="0.25">
      <c r="A1227" t="s">
        <v>153</v>
      </c>
      <c r="B1227">
        <v>8051.34</v>
      </c>
      <c r="C1227">
        <v>7875.63</v>
      </c>
      <c r="D1227">
        <v>7875.43</v>
      </c>
      <c r="E1227">
        <v>7462.87</v>
      </c>
      <c r="F1227">
        <v>87.289299999999997</v>
      </c>
      <c r="G1227">
        <v>121.081</v>
      </c>
      <c r="H1227">
        <v>18.456700000000001</v>
      </c>
      <c r="I1227">
        <v>12.1669</v>
      </c>
      <c r="J1227">
        <v>64.867400000000004</v>
      </c>
      <c r="K1227">
        <v>7233.99</v>
      </c>
      <c r="L1227">
        <v>1.2300499999999999E-3</v>
      </c>
      <c r="M1227">
        <v>0.99992499999999995</v>
      </c>
      <c r="N1227">
        <v>0</v>
      </c>
      <c r="O1227" t="s">
        <v>42</v>
      </c>
    </row>
    <row r="1228" spans="1:25" x14ac:dyDescent="0.25">
      <c r="A1228" t="s">
        <v>153</v>
      </c>
      <c r="B1228">
        <v>7695.14</v>
      </c>
      <c r="C1228">
        <v>7520.19</v>
      </c>
      <c r="D1228">
        <v>7520.06</v>
      </c>
      <c r="E1228">
        <v>7111.02</v>
      </c>
      <c r="F1228">
        <v>87.554299999999998</v>
      </c>
      <c r="G1228">
        <v>119.89400000000001</v>
      </c>
      <c r="H1228">
        <v>18.258199999999999</v>
      </c>
      <c r="I1228">
        <v>12.0977</v>
      </c>
      <c r="J1228">
        <v>64.341099999999997</v>
      </c>
      <c r="K1228">
        <v>6883.3</v>
      </c>
      <c r="L1228">
        <v>1.2300600000000001E-3</v>
      </c>
      <c r="M1228">
        <v>0.99929800000000002</v>
      </c>
      <c r="N1228">
        <v>0</v>
      </c>
      <c r="O1228" t="s">
        <v>42</v>
      </c>
    </row>
    <row r="1229" spans="1:25" x14ac:dyDescent="0.25">
      <c r="A1229" t="s">
        <v>153</v>
      </c>
      <c r="B1229">
        <v>7941.66</v>
      </c>
      <c r="C1229">
        <v>7766.25</v>
      </c>
      <c r="D1229">
        <v>7766.11</v>
      </c>
      <c r="E1229">
        <v>7354.87</v>
      </c>
      <c r="F1229">
        <v>86.8429</v>
      </c>
      <c r="G1229">
        <v>120.771</v>
      </c>
      <c r="H1229">
        <v>18.296600000000002</v>
      </c>
      <c r="I1229">
        <v>12.132999999999999</v>
      </c>
      <c r="J1229">
        <v>64.985299999999995</v>
      </c>
      <c r="K1229">
        <v>7126.83</v>
      </c>
      <c r="L1229">
        <v>1.2300499999999999E-3</v>
      </c>
      <c r="M1229">
        <v>0.99866299999999997</v>
      </c>
      <c r="N1229">
        <v>0</v>
      </c>
      <c r="O1229" t="s">
        <v>42</v>
      </c>
    </row>
    <row r="1230" spans="1:25" x14ac:dyDescent="0.25">
      <c r="A1230" t="s">
        <v>153</v>
      </c>
      <c r="B1230">
        <v>7993.28</v>
      </c>
      <c r="C1230">
        <v>7818.47</v>
      </c>
      <c r="D1230">
        <v>7818.33</v>
      </c>
      <c r="E1230">
        <v>7408.08</v>
      </c>
      <c r="F1230">
        <v>87.116299999999995</v>
      </c>
      <c r="G1230">
        <v>120.875</v>
      </c>
      <c r="H1230">
        <v>18.2469</v>
      </c>
      <c r="I1230">
        <v>12.054500000000001</v>
      </c>
      <c r="J1230">
        <v>65.092500000000001</v>
      </c>
      <c r="K1230">
        <v>7179.52</v>
      </c>
      <c r="L1230">
        <v>1.2300499999999999E-3</v>
      </c>
      <c r="M1230">
        <v>0.99974499999999999</v>
      </c>
      <c r="N1230">
        <v>0</v>
      </c>
      <c r="O1230" t="s">
        <v>42</v>
      </c>
    </row>
    <row r="1231" spans="1:25" x14ac:dyDescent="0.25">
      <c r="A1231" t="s">
        <v>153</v>
      </c>
      <c r="B1231">
        <v>7968.72</v>
      </c>
      <c r="C1231">
        <v>7793.46</v>
      </c>
      <c r="D1231">
        <v>7793.32</v>
      </c>
      <c r="E1231">
        <v>7382.48</v>
      </c>
      <c r="F1231">
        <v>87.182400000000001</v>
      </c>
      <c r="G1231">
        <v>120.36</v>
      </c>
      <c r="H1231">
        <v>18.5623</v>
      </c>
      <c r="I1231">
        <v>12.1868</v>
      </c>
      <c r="J1231">
        <v>64.370699999999999</v>
      </c>
      <c r="K1231">
        <v>7154.39</v>
      </c>
      <c r="L1231">
        <v>1.2300600000000001E-3</v>
      </c>
      <c r="M1231">
        <v>0.99913600000000002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8051.54</v>
      </c>
      <c r="C1232">
        <v>7874.66</v>
      </c>
      <c r="D1232">
        <v>7874.52</v>
      </c>
      <c r="E1232">
        <v>7462.92</v>
      </c>
      <c r="F1232">
        <v>87.387299999999996</v>
      </c>
      <c r="G1232">
        <v>120.961</v>
      </c>
      <c r="H1232">
        <v>18.468900000000001</v>
      </c>
      <c r="I1232">
        <v>12.0869</v>
      </c>
      <c r="J1232">
        <v>64.938999999999993</v>
      </c>
      <c r="K1232">
        <v>7233.79</v>
      </c>
      <c r="L1232">
        <v>1.23007E-3</v>
      </c>
      <c r="M1232">
        <v>0.99934800000000001</v>
      </c>
      <c r="N1232">
        <v>0</v>
      </c>
      <c r="O1232" t="s">
        <v>42</v>
      </c>
      <c r="R1232">
        <f>AVERAGE(B1183:B1232)</f>
        <v>7955.8504000000012</v>
      </c>
      <c r="S1232">
        <f>AVERAGE(C1183:C1232)</f>
        <v>7780.8096000000005</v>
      </c>
      <c r="U1232">
        <f>_xlfn.VAR.P(B1183:B1232)</f>
        <v>17791.641463839991</v>
      </c>
      <c r="V1232">
        <f>_xlfn.VAR.P(C1183:C1232)</f>
        <v>17752.569343840027</v>
      </c>
      <c r="X1232">
        <f>1.96*SQRT(U1232)/50</f>
        <v>5.2287042313555165</v>
      </c>
      <c r="Y1232">
        <f>1.96*SQRT(V1232)/50</f>
        <v>5.2229597123200504</v>
      </c>
    </row>
    <row r="1233" spans="1:14" x14ac:dyDescent="0.25">
      <c r="A1233" t="s">
        <v>154</v>
      </c>
      <c r="B1233">
        <v>397967.67479999998</v>
      </c>
      <c r="C1233" t="s">
        <v>36</v>
      </c>
    </row>
    <row r="1234" spans="1:14" x14ac:dyDescent="0.25">
      <c r="A1234" t="s">
        <v>155</v>
      </c>
      <c r="B1234">
        <v>4871.5200000000004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1.2300600000000001E-3</v>
      </c>
      <c r="L1234">
        <v>0.99873000000000001</v>
      </c>
      <c r="M1234">
        <v>0</v>
      </c>
      <c r="N1234" t="s">
        <v>42</v>
      </c>
    </row>
    <row r="1235" spans="1:14" x14ac:dyDescent="0.25">
      <c r="A1235" t="s">
        <v>155</v>
      </c>
      <c r="B1235">
        <v>4942.29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1.2300600000000001E-3</v>
      </c>
      <c r="L1235">
        <v>0.99894899999999998</v>
      </c>
      <c r="M1235">
        <v>0</v>
      </c>
      <c r="N1235" t="s">
        <v>42</v>
      </c>
    </row>
    <row r="1236" spans="1:14" x14ac:dyDescent="0.25">
      <c r="A1236" t="s">
        <v>155</v>
      </c>
      <c r="B1236">
        <v>4843.8900000000003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1.2300900000000001E-3</v>
      </c>
      <c r="L1236">
        <v>0.99988299999999997</v>
      </c>
      <c r="M1236">
        <v>0</v>
      </c>
      <c r="N1236" t="s">
        <v>42</v>
      </c>
    </row>
    <row r="1237" spans="1:14" x14ac:dyDescent="0.25">
      <c r="A1237" t="s">
        <v>155</v>
      </c>
      <c r="B1237">
        <v>4906.1099999999997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1.23007E-3</v>
      </c>
      <c r="L1237">
        <v>0.99967899999999998</v>
      </c>
      <c r="M1237">
        <v>0</v>
      </c>
      <c r="N1237" t="s">
        <v>42</v>
      </c>
    </row>
    <row r="1238" spans="1:14" x14ac:dyDescent="0.25">
      <c r="A1238" t="s">
        <v>155</v>
      </c>
      <c r="B1238">
        <v>5042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1.2300499999999999E-3</v>
      </c>
      <c r="L1238">
        <v>0.99937200000000004</v>
      </c>
      <c r="M1238">
        <v>0</v>
      </c>
      <c r="N1238" t="s">
        <v>42</v>
      </c>
    </row>
    <row r="1239" spans="1:14" x14ac:dyDescent="0.25">
      <c r="A1239" t="s">
        <v>155</v>
      </c>
      <c r="B1239">
        <v>4917.6499999999996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1.2300499999999999E-3</v>
      </c>
      <c r="L1239">
        <v>0.99972300000000003</v>
      </c>
      <c r="M1239">
        <v>0</v>
      </c>
      <c r="N1239" t="s">
        <v>42</v>
      </c>
    </row>
    <row r="1240" spans="1:14" x14ac:dyDescent="0.25">
      <c r="A1240" t="s">
        <v>155</v>
      </c>
      <c r="B1240">
        <v>4933.47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1.2300799999999999E-3</v>
      </c>
      <c r="L1240">
        <v>0.99958599999999997</v>
      </c>
      <c r="M1240">
        <v>0</v>
      </c>
      <c r="N1240" t="s">
        <v>42</v>
      </c>
    </row>
    <row r="1241" spans="1:14" x14ac:dyDescent="0.25">
      <c r="A1241" t="s">
        <v>155</v>
      </c>
      <c r="B1241">
        <v>4984.8500000000004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1.2300499999999999E-3</v>
      </c>
      <c r="L1241">
        <v>0.99995999999999996</v>
      </c>
      <c r="M1241">
        <v>0</v>
      </c>
      <c r="N1241" t="s">
        <v>42</v>
      </c>
    </row>
    <row r="1242" spans="1:14" x14ac:dyDescent="0.25">
      <c r="A1242" t="s">
        <v>155</v>
      </c>
      <c r="B1242">
        <v>4948.08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1.2300600000000001E-3</v>
      </c>
      <c r="L1242">
        <v>0.99978800000000001</v>
      </c>
      <c r="M1242">
        <v>0</v>
      </c>
      <c r="N1242" t="s">
        <v>42</v>
      </c>
    </row>
    <row r="1243" spans="1:14" x14ac:dyDescent="0.25">
      <c r="A1243" t="s">
        <v>155</v>
      </c>
      <c r="B1243">
        <v>4938.37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1.2300799999999999E-3</v>
      </c>
      <c r="L1243">
        <v>0.99975700000000001</v>
      </c>
      <c r="M1243">
        <v>0</v>
      </c>
      <c r="N1243" t="s">
        <v>42</v>
      </c>
    </row>
    <row r="1244" spans="1:14" x14ac:dyDescent="0.25">
      <c r="A1244" t="s">
        <v>155</v>
      </c>
      <c r="B1244">
        <v>4824.84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1.2300600000000001E-3</v>
      </c>
      <c r="L1244">
        <v>0.99792400000000003</v>
      </c>
      <c r="M1244">
        <v>0</v>
      </c>
      <c r="N1244" t="s">
        <v>42</v>
      </c>
    </row>
    <row r="1245" spans="1:14" x14ac:dyDescent="0.25">
      <c r="A1245" t="s">
        <v>155</v>
      </c>
      <c r="B1245">
        <v>4939.59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1.2300600000000001E-3</v>
      </c>
      <c r="L1245">
        <v>0.99980000000000002</v>
      </c>
      <c r="M1245">
        <v>0</v>
      </c>
      <c r="N1245" t="s">
        <v>42</v>
      </c>
    </row>
    <row r="1246" spans="1:14" x14ac:dyDescent="0.25">
      <c r="A1246" t="s">
        <v>155</v>
      </c>
      <c r="B1246">
        <v>4934.7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1.2300600000000001E-3</v>
      </c>
      <c r="L1246">
        <v>0.99910299999999996</v>
      </c>
      <c r="M1246">
        <v>0</v>
      </c>
      <c r="N1246" t="s">
        <v>42</v>
      </c>
    </row>
    <row r="1247" spans="1:14" x14ac:dyDescent="0.25">
      <c r="A1247" t="s">
        <v>155</v>
      </c>
      <c r="B1247">
        <v>4967.21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1.2300900000000001E-3</v>
      </c>
      <c r="L1247">
        <v>0.99997800000000003</v>
      </c>
      <c r="M1247">
        <v>0</v>
      </c>
      <c r="N1247" t="s">
        <v>42</v>
      </c>
    </row>
    <row r="1248" spans="1:14" x14ac:dyDescent="0.25">
      <c r="A1248" t="s">
        <v>155</v>
      </c>
      <c r="B1248">
        <v>4903.24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1.2300499999999999E-3</v>
      </c>
      <c r="L1248">
        <v>0.99910600000000005</v>
      </c>
      <c r="M1248">
        <v>0</v>
      </c>
      <c r="N1248" t="s">
        <v>42</v>
      </c>
    </row>
    <row r="1249" spans="1:14" x14ac:dyDescent="0.25">
      <c r="A1249" t="s">
        <v>155</v>
      </c>
      <c r="B1249">
        <v>4810.8599999999997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1.2300499999999999E-3</v>
      </c>
      <c r="L1249">
        <v>0.999525</v>
      </c>
      <c r="M1249">
        <v>0</v>
      </c>
      <c r="N1249" t="s">
        <v>42</v>
      </c>
    </row>
    <row r="1250" spans="1:14" x14ac:dyDescent="0.25">
      <c r="A1250" t="s">
        <v>155</v>
      </c>
      <c r="B1250">
        <v>4865.99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1.2300499999999999E-3</v>
      </c>
      <c r="L1250">
        <v>0.99949699999999997</v>
      </c>
      <c r="M1250">
        <v>0</v>
      </c>
      <c r="N1250" t="s">
        <v>42</v>
      </c>
    </row>
    <row r="1251" spans="1:14" x14ac:dyDescent="0.25">
      <c r="A1251" t="s">
        <v>155</v>
      </c>
      <c r="B1251">
        <v>4972.92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1.23007E-3</v>
      </c>
      <c r="L1251">
        <v>0.99966299999999997</v>
      </c>
      <c r="M1251">
        <v>0</v>
      </c>
      <c r="N1251" t="s">
        <v>42</v>
      </c>
    </row>
    <row r="1252" spans="1:14" x14ac:dyDescent="0.25">
      <c r="A1252" t="s">
        <v>155</v>
      </c>
      <c r="B1252">
        <v>4898.3999999999996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1.2301600000000001E-3</v>
      </c>
      <c r="L1252">
        <v>0.99958800000000003</v>
      </c>
      <c r="M1252">
        <v>0</v>
      </c>
      <c r="N1252" t="s">
        <v>42</v>
      </c>
    </row>
    <row r="1253" spans="1:14" x14ac:dyDescent="0.25">
      <c r="A1253" t="s">
        <v>155</v>
      </c>
      <c r="B1253">
        <v>4901.72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1.2300600000000001E-3</v>
      </c>
      <c r="L1253">
        <v>0.99948999999999999</v>
      </c>
      <c r="M1253">
        <v>0</v>
      </c>
      <c r="N1253" t="s">
        <v>42</v>
      </c>
    </row>
    <row r="1254" spans="1:14" x14ac:dyDescent="0.25">
      <c r="A1254" t="s">
        <v>155</v>
      </c>
      <c r="B1254">
        <v>4778.96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1.2300499999999999E-3</v>
      </c>
      <c r="L1254">
        <v>0.99974700000000005</v>
      </c>
      <c r="M1254">
        <v>0</v>
      </c>
      <c r="N1254" t="s">
        <v>42</v>
      </c>
    </row>
    <row r="1255" spans="1:14" x14ac:dyDescent="0.25">
      <c r="A1255" t="s">
        <v>155</v>
      </c>
      <c r="B1255">
        <v>4784.84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1.2300600000000001E-3</v>
      </c>
      <c r="L1255">
        <v>0.99954900000000002</v>
      </c>
      <c r="M1255">
        <v>0</v>
      </c>
      <c r="N1255" t="s">
        <v>42</v>
      </c>
    </row>
    <row r="1256" spans="1:14" x14ac:dyDescent="0.25">
      <c r="A1256" t="s">
        <v>155</v>
      </c>
      <c r="B1256">
        <v>4870.2299999999996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1.2300499999999999E-3</v>
      </c>
      <c r="L1256">
        <v>0.99970700000000001</v>
      </c>
      <c r="M1256">
        <v>0</v>
      </c>
      <c r="N1256" t="s">
        <v>42</v>
      </c>
    </row>
    <row r="1257" spans="1:14" x14ac:dyDescent="0.25">
      <c r="A1257" t="s">
        <v>155</v>
      </c>
      <c r="B1257">
        <v>4997.9799999999996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1.2300499999999999E-3</v>
      </c>
      <c r="L1257">
        <v>0.99907800000000002</v>
      </c>
      <c r="M1257">
        <v>0</v>
      </c>
      <c r="N1257" t="s">
        <v>42</v>
      </c>
    </row>
    <row r="1258" spans="1:14" x14ac:dyDescent="0.25">
      <c r="A1258" t="s">
        <v>155</v>
      </c>
      <c r="B1258">
        <v>4741.17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1.2300499999999999E-3</v>
      </c>
      <c r="L1258">
        <v>0.99975199999999997</v>
      </c>
      <c r="M1258">
        <v>0</v>
      </c>
      <c r="N1258" t="s">
        <v>42</v>
      </c>
    </row>
    <row r="1259" spans="1:14" x14ac:dyDescent="0.25">
      <c r="A1259" t="s">
        <v>155</v>
      </c>
      <c r="B1259">
        <v>4907.1400000000003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1.2300900000000001E-3</v>
      </c>
      <c r="L1259">
        <v>0.99831800000000004</v>
      </c>
      <c r="M1259">
        <v>0</v>
      </c>
      <c r="N1259" t="s">
        <v>42</v>
      </c>
    </row>
    <row r="1260" spans="1:14" x14ac:dyDescent="0.25">
      <c r="A1260" t="s">
        <v>155</v>
      </c>
      <c r="B1260">
        <v>4857.76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1.2300499999999999E-3</v>
      </c>
      <c r="L1260">
        <v>0.99937600000000004</v>
      </c>
      <c r="M1260">
        <v>0</v>
      </c>
      <c r="N1260" t="s">
        <v>42</v>
      </c>
    </row>
    <row r="1261" spans="1:14" x14ac:dyDescent="0.25">
      <c r="A1261" t="s">
        <v>155</v>
      </c>
      <c r="B1261">
        <v>4764.28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1.2300499999999999E-3</v>
      </c>
      <c r="L1261">
        <v>0.99981299999999995</v>
      </c>
      <c r="M1261">
        <v>0</v>
      </c>
      <c r="N1261" t="s">
        <v>42</v>
      </c>
    </row>
    <row r="1262" spans="1:14" x14ac:dyDescent="0.25">
      <c r="A1262" t="s">
        <v>155</v>
      </c>
      <c r="B1262">
        <v>4714.38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1.23007E-3</v>
      </c>
      <c r="L1262">
        <v>0.99967399999999995</v>
      </c>
      <c r="M1262">
        <v>0</v>
      </c>
      <c r="N1262" t="s">
        <v>42</v>
      </c>
    </row>
    <row r="1263" spans="1:14" x14ac:dyDescent="0.25">
      <c r="A1263" t="s">
        <v>155</v>
      </c>
      <c r="B1263">
        <v>4850.76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1.2300499999999999E-3</v>
      </c>
      <c r="L1263">
        <v>0.99958999999999998</v>
      </c>
      <c r="M1263">
        <v>0</v>
      </c>
      <c r="N1263" t="s">
        <v>42</v>
      </c>
    </row>
    <row r="1264" spans="1:14" x14ac:dyDescent="0.25">
      <c r="A1264" t="s">
        <v>155</v>
      </c>
      <c r="B1264">
        <v>4849.3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1.2300600000000001E-3</v>
      </c>
      <c r="L1264">
        <v>0.99971100000000002</v>
      </c>
      <c r="M1264">
        <v>0</v>
      </c>
      <c r="N1264" t="s">
        <v>42</v>
      </c>
    </row>
    <row r="1265" spans="1:14" x14ac:dyDescent="0.25">
      <c r="A1265" t="s">
        <v>155</v>
      </c>
      <c r="B1265">
        <v>4752.38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1.2300600000000001E-3</v>
      </c>
      <c r="L1265">
        <v>0.99997800000000003</v>
      </c>
      <c r="M1265">
        <v>0</v>
      </c>
      <c r="N1265" t="s">
        <v>42</v>
      </c>
    </row>
    <row r="1266" spans="1:14" x14ac:dyDescent="0.25">
      <c r="A1266" t="s">
        <v>155</v>
      </c>
      <c r="B1266">
        <v>4741.7299999999996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1.2300499999999999E-3</v>
      </c>
      <c r="L1266">
        <v>0.99929699999999999</v>
      </c>
      <c r="M1266">
        <v>0</v>
      </c>
      <c r="N1266" t="s">
        <v>42</v>
      </c>
    </row>
    <row r="1267" spans="1:14" x14ac:dyDescent="0.25">
      <c r="A1267" t="s">
        <v>155</v>
      </c>
      <c r="B1267">
        <v>4720.66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1.2300499999999999E-3</v>
      </c>
      <c r="L1267">
        <v>0.99905999999999995</v>
      </c>
      <c r="M1267">
        <v>0</v>
      </c>
      <c r="N1267" t="s">
        <v>42</v>
      </c>
    </row>
    <row r="1268" spans="1:14" x14ac:dyDescent="0.25">
      <c r="A1268" t="s">
        <v>155</v>
      </c>
      <c r="B1268">
        <v>4880.4799999999996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1.2301E-3</v>
      </c>
      <c r="L1268">
        <v>0.99911499999999998</v>
      </c>
      <c r="M1268">
        <v>0</v>
      </c>
      <c r="N1268" t="s">
        <v>42</v>
      </c>
    </row>
    <row r="1269" spans="1:14" x14ac:dyDescent="0.25">
      <c r="A1269" t="s">
        <v>155</v>
      </c>
      <c r="B1269">
        <v>4829.0200000000004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1.2300499999999999E-3</v>
      </c>
      <c r="L1269">
        <v>0.99895999999999996</v>
      </c>
      <c r="M1269">
        <v>0</v>
      </c>
      <c r="N1269" t="s">
        <v>42</v>
      </c>
    </row>
    <row r="1270" spans="1:14" x14ac:dyDescent="0.25">
      <c r="A1270" t="s">
        <v>155</v>
      </c>
      <c r="B1270">
        <v>4961.76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1.2300600000000001E-3</v>
      </c>
      <c r="L1270">
        <v>0.99978500000000003</v>
      </c>
      <c r="M1270">
        <v>0</v>
      </c>
      <c r="N1270" t="s">
        <v>42</v>
      </c>
    </row>
    <row r="1271" spans="1:14" x14ac:dyDescent="0.25">
      <c r="A1271" t="s">
        <v>155</v>
      </c>
      <c r="B1271">
        <v>4874.8100000000004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1.2300499999999999E-3</v>
      </c>
      <c r="L1271">
        <v>0.99988900000000003</v>
      </c>
      <c r="M1271">
        <v>0</v>
      </c>
      <c r="N1271" t="s">
        <v>42</v>
      </c>
    </row>
    <row r="1272" spans="1:14" x14ac:dyDescent="0.25">
      <c r="A1272" t="s">
        <v>155</v>
      </c>
      <c r="B1272">
        <v>4895.51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1.2300499999999999E-3</v>
      </c>
      <c r="L1272">
        <v>0.99853599999999998</v>
      </c>
      <c r="M1272">
        <v>0</v>
      </c>
      <c r="N1272" t="s">
        <v>42</v>
      </c>
    </row>
    <row r="1273" spans="1:14" x14ac:dyDescent="0.25">
      <c r="A1273" t="s">
        <v>155</v>
      </c>
      <c r="B1273">
        <v>4979.21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1.23007E-3</v>
      </c>
      <c r="L1273">
        <v>0.99967799999999996</v>
      </c>
      <c r="M1273">
        <v>0</v>
      </c>
      <c r="N1273" t="s">
        <v>42</v>
      </c>
    </row>
    <row r="1274" spans="1:14" x14ac:dyDescent="0.25">
      <c r="A1274" t="s">
        <v>155</v>
      </c>
      <c r="B1274">
        <v>4830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1.2300499999999999E-3</v>
      </c>
      <c r="L1274">
        <v>0.99976699999999996</v>
      </c>
      <c r="M1274">
        <v>0</v>
      </c>
      <c r="N1274" t="s">
        <v>42</v>
      </c>
    </row>
    <row r="1275" spans="1:14" x14ac:dyDescent="0.25">
      <c r="A1275" t="s">
        <v>155</v>
      </c>
      <c r="B1275">
        <v>4827.07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1.2300600000000001E-3</v>
      </c>
      <c r="L1275">
        <v>0.99932299999999996</v>
      </c>
      <c r="M1275">
        <v>0</v>
      </c>
      <c r="N1275" t="s">
        <v>42</v>
      </c>
    </row>
    <row r="1276" spans="1:14" x14ac:dyDescent="0.25">
      <c r="A1276" t="s">
        <v>155</v>
      </c>
      <c r="B1276">
        <v>4873.08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1.2301E-3</v>
      </c>
      <c r="L1276">
        <v>0.99688500000000002</v>
      </c>
      <c r="M1276">
        <v>0</v>
      </c>
      <c r="N1276" t="s">
        <v>42</v>
      </c>
    </row>
    <row r="1277" spans="1:14" x14ac:dyDescent="0.25">
      <c r="A1277" t="s">
        <v>155</v>
      </c>
      <c r="B1277">
        <v>4773.55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1.2300600000000001E-3</v>
      </c>
      <c r="L1277">
        <v>0.99909499999999996</v>
      </c>
      <c r="M1277">
        <v>0</v>
      </c>
      <c r="N1277" t="s">
        <v>42</v>
      </c>
    </row>
    <row r="1278" spans="1:14" x14ac:dyDescent="0.25">
      <c r="A1278" t="s">
        <v>155</v>
      </c>
      <c r="B1278">
        <v>4840.0200000000004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1.2300600000000001E-3</v>
      </c>
      <c r="L1278">
        <v>0.99984300000000004</v>
      </c>
      <c r="M1278">
        <v>0</v>
      </c>
      <c r="N1278" t="s">
        <v>42</v>
      </c>
    </row>
    <row r="1279" spans="1:14" x14ac:dyDescent="0.25">
      <c r="A1279" t="s">
        <v>155</v>
      </c>
      <c r="B1279">
        <v>4916.9399999999996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1.2300600000000001E-3</v>
      </c>
      <c r="L1279">
        <v>0.99991699999999994</v>
      </c>
      <c r="M1279">
        <v>0</v>
      </c>
      <c r="N1279" t="s">
        <v>42</v>
      </c>
    </row>
    <row r="1280" spans="1:14" x14ac:dyDescent="0.25">
      <c r="A1280" t="s">
        <v>155</v>
      </c>
      <c r="B1280">
        <v>4855.8599999999997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1.2300600000000001E-3</v>
      </c>
      <c r="L1280">
        <v>0.99960700000000002</v>
      </c>
      <c r="M1280">
        <v>0</v>
      </c>
      <c r="N1280" t="s">
        <v>42</v>
      </c>
    </row>
    <row r="1281" spans="1:25" x14ac:dyDescent="0.25">
      <c r="A1281" t="s">
        <v>155</v>
      </c>
      <c r="B1281">
        <v>4799.8900000000003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1.2300600000000001E-3</v>
      </c>
      <c r="L1281">
        <v>0.99959900000000002</v>
      </c>
      <c r="M1281">
        <v>0</v>
      </c>
      <c r="N1281" t="s">
        <v>42</v>
      </c>
    </row>
    <row r="1282" spans="1:25" x14ac:dyDescent="0.25">
      <c r="A1282" t="s">
        <v>155</v>
      </c>
      <c r="B1282">
        <v>4730.2299999999996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1.2300499999999999E-3</v>
      </c>
      <c r="L1282">
        <v>0.999857</v>
      </c>
      <c r="M1282">
        <v>0</v>
      </c>
      <c r="N1282" t="s">
        <v>42</v>
      </c>
    </row>
    <row r="1283" spans="1:25" x14ac:dyDescent="0.25">
      <c r="A1283" t="s">
        <v>155</v>
      </c>
      <c r="B1283">
        <v>4911.51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1.23007E-3</v>
      </c>
      <c r="L1283">
        <v>0.99976299999999996</v>
      </c>
      <c r="M1283">
        <v>0</v>
      </c>
      <c r="N1283" t="s">
        <v>42</v>
      </c>
    </row>
    <row r="1284" spans="1:25" x14ac:dyDescent="0.25">
      <c r="A1284" t="s">
        <v>155</v>
      </c>
      <c r="B1284">
        <v>4988.26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1.2300499999999999E-3</v>
      </c>
      <c r="L1284">
        <v>0.99977400000000005</v>
      </c>
      <c r="M1284">
        <v>0</v>
      </c>
      <c r="N1284" t="s">
        <v>42</v>
      </c>
    </row>
    <row r="1285" spans="1:25" x14ac:dyDescent="0.25">
      <c r="A1285" t="s">
        <v>155</v>
      </c>
      <c r="B1285">
        <v>4808.57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1.23007E-3</v>
      </c>
      <c r="L1285">
        <v>0.99884700000000004</v>
      </c>
      <c r="M1285">
        <v>0</v>
      </c>
      <c r="N1285" t="s">
        <v>42</v>
      </c>
    </row>
    <row r="1286" spans="1:25" x14ac:dyDescent="0.25">
      <c r="A1286" t="s">
        <v>155</v>
      </c>
      <c r="B1286">
        <v>4865.0200000000004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1.2300499999999999E-3</v>
      </c>
      <c r="L1286">
        <v>0.99988999999999995</v>
      </c>
      <c r="M1286">
        <v>0</v>
      </c>
      <c r="N1286" t="s">
        <v>42</v>
      </c>
    </row>
    <row r="1287" spans="1:25" x14ac:dyDescent="0.25">
      <c r="A1287" t="s">
        <v>155</v>
      </c>
      <c r="B1287">
        <v>4869.62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1.2300499999999999E-3</v>
      </c>
      <c r="L1287">
        <v>0.99946000000000002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5040.17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1.23007E-3</v>
      </c>
      <c r="L1288">
        <v>0.99995000000000001</v>
      </c>
      <c r="M1288">
        <v>0</v>
      </c>
      <c r="N1288" t="s">
        <v>42</v>
      </c>
      <c r="R1288">
        <f>AVERAGE(B1239:B1288)</f>
        <v>4868.4808000000003</v>
      </c>
      <c r="S1288">
        <f>AVERAGE(C1239:C1288)</f>
        <v>0</v>
      </c>
      <c r="U1288">
        <f>_xlfn.VAR.P(B1239:B1288)</f>
        <v>6365.9741593600038</v>
      </c>
      <c r="V1288">
        <f>_xlfn.VAR.P(C1239:C1288)</f>
        <v>0</v>
      </c>
      <c r="X1288">
        <f>1.96*SQRT(U1288)/50</f>
        <v>3.1276525593868252</v>
      </c>
      <c r="Y1288">
        <f>1.96*SQRT(V1288)/50</f>
        <v>0</v>
      </c>
    </row>
    <row r="1289" spans="1:25" x14ac:dyDescent="0.25">
      <c r="A1289" t="s">
        <v>156</v>
      </c>
      <c r="B1289">
        <v>243522.65599999999</v>
      </c>
      <c r="C1289" t="s">
        <v>36</v>
      </c>
    </row>
    <row r="1290" spans="1:25" x14ac:dyDescent="0.25">
      <c r="A1290" t="s">
        <v>157</v>
      </c>
      <c r="B1290">
        <v>4106.91</v>
      </c>
      <c r="C1290">
        <v>3992.41</v>
      </c>
      <c r="D1290">
        <v>3992.32</v>
      </c>
      <c r="E1290">
        <v>3613</v>
      </c>
      <c r="F1290">
        <v>78.100399999999993</v>
      </c>
      <c r="G1290">
        <v>0</v>
      </c>
      <c r="H1290">
        <v>18.078199999999999</v>
      </c>
      <c r="I1290">
        <v>0</v>
      </c>
      <c r="J1290">
        <v>1.2300499999999999E-3</v>
      </c>
      <c r="K1290">
        <v>0.99993900000000002</v>
      </c>
      <c r="L1290">
        <v>0</v>
      </c>
      <c r="M1290" t="s">
        <v>42</v>
      </c>
    </row>
    <row r="1291" spans="1:25" x14ac:dyDescent="0.25">
      <c r="A1291" t="s">
        <v>157</v>
      </c>
      <c r="B1291">
        <v>4119.99</v>
      </c>
      <c r="C1291">
        <v>4005.52</v>
      </c>
      <c r="D1291">
        <v>4005.42</v>
      </c>
      <c r="E1291">
        <v>3627.92</v>
      </c>
      <c r="F1291">
        <v>77.841499999999996</v>
      </c>
      <c r="G1291">
        <v>0</v>
      </c>
      <c r="H1291">
        <v>18.044599999999999</v>
      </c>
      <c r="I1291">
        <v>0</v>
      </c>
      <c r="J1291">
        <v>1.2300499999999999E-3</v>
      </c>
      <c r="K1291">
        <v>0.99960899999999997</v>
      </c>
      <c r="L1291">
        <v>0</v>
      </c>
      <c r="M1291" t="s">
        <v>42</v>
      </c>
    </row>
    <row r="1292" spans="1:25" x14ac:dyDescent="0.25">
      <c r="A1292" t="s">
        <v>157</v>
      </c>
      <c r="B1292">
        <v>4119.28</v>
      </c>
      <c r="C1292">
        <v>4006.2</v>
      </c>
      <c r="D1292">
        <v>4006.1</v>
      </c>
      <c r="E1292">
        <v>3632.42</v>
      </c>
      <c r="F1292">
        <v>77.459100000000007</v>
      </c>
      <c r="G1292">
        <v>0</v>
      </c>
      <c r="H1292">
        <v>17.896799999999999</v>
      </c>
      <c r="I1292">
        <v>0</v>
      </c>
      <c r="J1292">
        <v>1.2300499999999999E-3</v>
      </c>
      <c r="K1292">
        <v>0.99951800000000002</v>
      </c>
      <c r="L1292">
        <v>0</v>
      </c>
      <c r="M1292" t="s">
        <v>42</v>
      </c>
    </row>
    <row r="1293" spans="1:25" x14ac:dyDescent="0.25">
      <c r="A1293" t="s">
        <v>157</v>
      </c>
      <c r="B1293">
        <v>4110.47</v>
      </c>
      <c r="C1293">
        <v>3996.56</v>
      </c>
      <c r="D1293">
        <v>3996.46</v>
      </c>
      <c r="E1293">
        <v>3623.22</v>
      </c>
      <c r="F1293">
        <v>77.016999999999996</v>
      </c>
      <c r="G1293">
        <v>0</v>
      </c>
      <c r="H1293">
        <v>17.982199999999999</v>
      </c>
      <c r="I1293">
        <v>0</v>
      </c>
      <c r="J1293">
        <v>1.2300600000000001E-3</v>
      </c>
      <c r="K1293">
        <v>0.99982400000000005</v>
      </c>
      <c r="L1293">
        <v>0</v>
      </c>
      <c r="M1293" t="s">
        <v>42</v>
      </c>
    </row>
    <row r="1294" spans="1:25" x14ac:dyDescent="0.25">
      <c r="A1294" t="s">
        <v>157</v>
      </c>
      <c r="B1294">
        <v>4132.6000000000004</v>
      </c>
      <c r="C1294">
        <v>4019.21</v>
      </c>
      <c r="D1294">
        <v>4019.12</v>
      </c>
      <c r="E1294">
        <v>3652.78</v>
      </c>
      <c r="F1294">
        <v>74.231700000000004</v>
      </c>
      <c r="G1294">
        <v>0</v>
      </c>
      <c r="H1294">
        <v>17.895900000000001</v>
      </c>
      <c r="I1294">
        <v>0</v>
      </c>
      <c r="J1294">
        <v>1.2300600000000001E-3</v>
      </c>
      <c r="K1294">
        <v>0.999</v>
      </c>
      <c r="L1294">
        <v>0</v>
      </c>
      <c r="M1294" t="s">
        <v>42</v>
      </c>
    </row>
    <row r="1295" spans="1:25" x14ac:dyDescent="0.25">
      <c r="A1295" t="s">
        <v>157</v>
      </c>
      <c r="B1295">
        <v>4109.74</v>
      </c>
      <c r="C1295">
        <v>3995.97</v>
      </c>
      <c r="D1295">
        <v>3995.87</v>
      </c>
      <c r="E1295">
        <v>3622.62</v>
      </c>
      <c r="F1295">
        <v>76.462599999999995</v>
      </c>
      <c r="G1295">
        <v>0</v>
      </c>
      <c r="H1295">
        <v>17.942599999999999</v>
      </c>
      <c r="I1295">
        <v>0</v>
      </c>
      <c r="J1295">
        <v>1.2300600000000001E-3</v>
      </c>
      <c r="K1295">
        <v>0.99987199999999998</v>
      </c>
      <c r="L1295">
        <v>0</v>
      </c>
      <c r="M1295" t="s">
        <v>42</v>
      </c>
    </row>
    <row r="1296" spans="1:25" x14ac:dyDescent="0.25">
      <c r="A1296" t="s">
        <v>157</v>
      </c>
      <c r="B1296">
        <v>4132.5</v>
      </c>
      <c r="C1296">
        <v>4018.46</v>
      </c>
      <c r="D1296">
        <v>4018.36</v>
      </c>
      <c r="E1296">
        <v>3646.58</v>
      </c>
      <c r="F1296">
        <v>75.264700000000005</v>
      </c>
      <c r="G1296">
        <v>0</v>
      </c>
      <c r="H1296">
        <v>18.043600000000001</v>
      </c>
      <c r="I1296">
        <v>0</v>
      </c>
      <c r="J1296">
        <v>1.2300499999999999E-3</v>
      </c>
      <c r="K1296">
        <v>0.99895800000000001</v>
      </c>
      <c r="L1296">
        <v>0</v>
      </c>
      <c r="M1296" t="s">
        <v>42</v>
      </c>
    </row>
    <row r="1297" spans="1:13" x14ac:dyDescent="0.25">
      <c r="A1297" t="s">
        <v>157</v>
      </c>
      <c r="B1297">
        <v>4134.9799999999996</v>
      </c>
      <c r="C1297">
        <v>4020.43</v>
      </c>
      <c r="D1297">
        <v>4020.32</v>
      </c>
      <c r="E1297">
        <v>3645.15</v>
      </c>
      <c r="F1297">
        <v>77.2179</v>
      </c>
      <c r="G1297">
        <v>0</v>
      </c>
      <c r="H1297">
        <v>17.9467</v>
      </c>
      <c r="I1297">
        <v>0</v>
      </c>
      <c r="J1297">
        <v>1.2300600000000001E-3</v>
      </c>
      <c r="K1297">
        <v>0.99844599999999994</v>
      </c>
      <c r="L1297">
        <v>0</v>
      </c>
      <c r="M1297" t="s">
        <v>42</v>
      </c>
    </row>
    <row r="1298" spans="1:13" x14ac:dyDescent="0.25">
      <c r="A1298" t="s">
        <v>157</v>
      </c>
      <c r="B1298">
        <v>4124.76</v>
      </c>
      <c r="C1298">
        <v>4009.76</v>
      </c>
      <c r="D1298">
        <v>4009.66</v>
      </c>
      <c r="E1298">
        <v>3631.3</v>
      </c>
      <c r="F1298">
        <v>77.275499999999994</v>
      </c>
      <c r="G1298">
        <v>0</v>
      </c>
      <c r="H1298">
        <v>18.110199999999999</v>
      </c>
      <c r="I1298">
        <v>0</v>
      </c>
      <c r="J1298">
        <v>1.23007E-3</v>
      </c>
      <c r="K1298">
        <v>0.99987000000000004</v>
      </c>
      <c r="L1298">
        <v>0</v>
      </c>
      <c r="M1298" t="s">
        <v>42</v>
      </c>
    </row>
    <row r="1299" spans="1:13" x14ac:dyDescent="0.25">
      <c r="A1299" t="s">
        <v>157</v>
      </c>
      <c r="B1299">
        <v>4203.96</v>
      </c>
      <c r="C1299">
        <v>4090.52</v>
      </c>
      <c r="D1299">
        <v>4090.4</v>
      </c>
      <c r="E1299">
        <v>3688.89</v>
      </c>
      <c r="F1299">
        <v>82.872900000000001</v>
      </c>
      <c r="G1299">
        <v>0</v>
      </c>
      <c r="H1299">
        <v>18.4634</v>
      </c>
      <c r="I1299">
        <v>0</v>
      </c>
      <c r="J1299">
        <v>1.2300499999999999E-3</v>
      </c>
      <c r="K1299">
        <v>0.99961100000000003</v>
      </c>
      <c r="L1299">
        <v>0</v>
      </c>
      <c r="M1299" t="s">
        <v>42</v>
      </c>
    </row>
    <row r="1300" spans="1:13" x14ac:dyDescent="0.25">
      <c r="A1300" t="s">
        <v>157</v>
      </c>
      <c r="B1300">
        <v>4117.59</v>
      </c>
      <c r="C1300">
        <v>4004.35</v>
      </c>
      <c r="D1300">
        <v>4004.25</v>
      </c>
      <c r="E1300">
        <v>3625.32</v>
      </c>
      <c r="F1300">
        <v>77.599199999999996</v>
      </c>
      <c r="G1300">
        <v>0</v>
      </c>
      <c r="H1300">
        <v>17.977</v>
      </c>
      <c r="I1300">
        <v>0</v>
      </c>
      <c r="J1300">
        <v>1.2300600000000001E-3</v>
      </c>
      <c r="K1300">
        <v>0.99914899999999995</v>
      </c>
      <c r="L1300">
        <v>0</v>
      </c>
      <c r="M1300" t="s">
        <v>42</v>
      </c>
    </row>
    <row r="1301" spans="1:13" x14ac:dyDescent="0.25">
      <c r="A1301" t="s">
        <v>157</v>
      </c>
      <c r="B1301">
        <v>4091.71</v>
      </c>
      <c r="C1301">
        <v>3977.96</v>
      </c>
      <c r="D1301">
        <v>3977.86</v>
      </c>
      <c r="E1301">
        <v>3604.67</v>
      </c>
      <c r="F1301">
        <v>77.025499999999994</v>
      </c>
      <c r="G1301">
        <v>0</v>
      </c>
      <c r="H1301">
        <v>17.867699999999999</v>
      </c>
      <c r="I1301">
        <v>0</v>
      </c>
      <c r="J1301">
        <v>1.2300499999999999E-3</v>
      </c>
      <c r="K1301">
        <v>0.99999800000000005</v>
      </c>
      <c r="L1301">
        <v>0</v>
      </c>
      <c r="M1301" t="s">
        <v>42</v>
      </c>
    </row>
    <row r="1302" spans="1:13" x14ac:dyDescent="0.25">
      <c r="A1302" t="s">
        <v>157</v>
      </c>
      <c r="B1302">
        <v>4108.32</v>
      </c>
      <c r="C1302">
        <v>3994.48</v>
      </c>
      <c r="D1302">
        <v>3994.38</v>
      </c>
      <c r="E1302">
        <v>3629.94</v>
      </c>
      <c r="F1302">
        <v>74.248599999999996</v>
      </c>
      <c r="G1302">
        <v>0</v>
      </c>
      <c r="H1302">
        <v>17.814599999999999</v>
      </c>
      <c r="I1302">
        <v>0</v>
      </c>
      <c r="J1302">
        <v>1.23011E-3</v>
      </c>
      <c r="K1302">
        <v>0.99971399999999999</v>
      </c>
      <c r="L1302">
        <v>0</v>
      </c>
      <c r="M1302" t="s">
        <v>42</v>
      </c>
    </row>
    <row r="1303" spans="1:13" x14ac:dyDescent="0.25">
      <c r="A1303" t="s">
        <v>157</v>
      </c>
      <c r="B1303">
        <v>4108.3100000000004</v>
      </c>
      <c r="C1303">
        <v>3995.86</v>
      </c>
      <c r="D1303">
        <v>3995.77</v>
      </c>
      <c r="E1303">
        <v>3631.05</v>
      </c>
      <c r="F1303">
        <v>74.3596</v>
      </c>
      <c r="G1303">
        <v>0</v>
      </c>
      <c r="H1303">
        <v>17.738499999999998</v>
      </c>
      <c r="I1303">
        <v>0</v>
      </c>
      <c r="J1303">
        <v>1.2300499999999999E-3</v>
      </c>
      <c r="K1303">
        <v>0.99918300000000004</v>
      </c>
      <c r="L1303">
        <v>0</v>
      </c>
      <c r="M1303" t="s">
        <v>42</v>
      </c>
    </row>
    <row r="1304" spans="1:13" x14ac:dyDescent="0.25">
      <c r="A1304" t="s">
        <v>157</v>
      </c>
      <c r="B1304">
        <v>4093.88</v>
      </c>
      <c r="C1304">
        <v>3981.8</v>
      </c>
      <c r="D1304">
        <v>3981.69</v>
      </c>
      <c r="E1304">
        <v>3611.45</v>
      </c>
      <c r="F1304">
        <v>76.789299999999997</v>
      </c>
      <c r="G1304">
        <v>0</v>
      </c>
      <c r="H1304">
        <v>18.219899999999999</v>
      </c>
      <c r="I1304">
        <v>0</v>
      </c>
      <c r="J1304">
        <v>1.2301199999999999E-3</v>
      </c>
      <c r="K1304">
        <v>0.99982400000000005</v>
      </c>
      <c r="L1304">
        <v>0</v>
      </c>
      <c r="M1304" t="s">
        <v>42</v>
      </c>
    </row>
    <row r="1305" spans="1:13" x14ac:dyDescent="0.25">
      <c r="A1305" t="s">
        <v>157</v>
      </c>
      <c r="B1305">
        <v>4100.7299999999996</v>
      </c>
      <c r="C1305">
        <v>3987.14</v>
      </c>
      <c r="D1305">
        <v>3987.04</v>
      </c>
      <c r="E1305">
        <v>3620.01</v>
      </c>
      <c r="F1305">
        <v>75.624499999999998</v>
      </c>
      <c r="G1305">
        <v>0</v>
      </c>
      <c r="H1305">
        <v>17.983499999999999</v>
      </c>
      <c r="I1305">
        <v>0</v>
      </c>
      <c r="J1305">
        <v>1.2300499999999999E-3</v>
      </c>
      <c r="K1305">
        <v>0.99924999999999997</v>
      </c>
      <c r="L1305">
        <v>0</v>
      </c>
      <c r="M1305" t="s">
        <v>42</v>
      </c>
    </row>
    <row r="1306" spans="1:13" x14ac:dyDescent="0.25">
      <c r="A1306" t="s">
        <v>157</v>
      </c>
      <c r="B1306">
        <v>4100.3500000000004</v>
      </c>
      <c r="C1306">
        <v>3986.49</v>
      </c>
      <c r="D1306">
        <v>3986.38</v>
      </c>
      <c r="E1306">
        <v>3618.52</v>
      </c>
      <c r="F1306">
        <v>75.689300000000003</v>
      </c>
      <c r="G1306">
        <v>0</v>
      </c>
      <c r="H1306">
        <v>17.942499999999999</v>
      </c>
      <c r="I1306">
        <v>0</v>
      </c>
      <c r="J1306">
        <v>1.2300499999999999E-3</v>
      </c>
      <c r="K1306">
        <v>0.999865</v>
      </c>
      <c r="L1306">
        <v>0</v>
      </c>
      <c r="M1306" t="s">
        <v>42</v>
      </c>
    </row>
    <row r="1307" spans="1:13" x14ac:dyDescent="0.25">
      <c r="A1307" t="s">
        <v>157</v>
      </c>
      <c r="B1307">
        <v>4106.43</v>
      </c>
      <c r="C1307">
        <v>3994</v>
      </c>
      <c r="D1307">
        <v>3993.9</v>
      </c>
      <c r="E1307">
        <v>3630.18</v>
      </c>
      <c r="F1307">
        <v>74.189400000000006</v>
      </c>
      <c r="G1307">
        <v>0</v>
      </c>
      <c r="H1307">
        <v>17.836200000000002</v>
      </c>
      <c r="I1307">
        <v>0</v>
      </c>
      <c r="J1307">
        <v>1.2300600000000001E-3</v>
      </c>
      <c r="K1307">
        <v>0.99996799999999997</v>
      </c>
      <c r="L1307">
        <v>0</v>
      </c>
      <c r="M1307" t="s">
        <v>42</v>
      </c>
    </row>
    <row r="1308" spans="1:13" x14ac:dyDescent="0.25">
      <c r="A1308" t="s">
        <v>157</v>
      </c>
      <c r="B1308">
        <v>4105.34</v>
      </c>
      <c r="C1308">
        <v>3993.12</v>
      </c>
      <c r="D1308">
        <v>3993.02</v>
      </c>
      <c r="E1308">
        <v>3628.12</v>
      </c>
      <c r="F1308">
        <v>74.439400000000006</v>
      </c>
      <c r="G1308">
        <v>0</v>
      </c>
      <c r="H1308">
        <v>17.885100000000001</v>
      </c>
      <c r="I1308">
        <v>0</v>
      </c>
      <c r="J1308">
        <v>1.2301E-3</v>
      </c>
      <c r="K1308">
        <v>0.99823200000000001</v>
      </c>
      <c r="L1308">
        <v>0</v>
      </c>
      <c r="M1308" t="s">
        <v>42</v>
      </c>
    </row>
    <row r="1309" spans="1:13" x14ac:dyDescent="0.25">
      <c r="A1309" t="s">
        <v>157</v>
      </c>
      <c r="B1309">
        <v>4087.51</v>
      </c>
      <c r="C1309">
        <v>3975.37</v>
      </c>
      <c r="D1309">
        <v>3975.27</v>
      </c>
      <c r="E1309">
        <v>3608.22</v>
      </c>
      <c r="F1309">
        <v>75.828500000000005</v>
      </c>
      <c r="G1309">
        <v>0</v>
      </c>
      <c r="H1309">
        <v>17.933299999999999</v>
      </c>
      <c r="I1309">
        <v>0</v>
      </c>
      <c r="J1309">
        <v>1.2300600000000001E-3</v>
      </c>
      <c r="K1309">
        <v>0.99978500000000003</v>
      </c>
      <c r="L1309">
        <v>0</v>
      </c>
      <c r="M1309" t="s">
        <v>42</v>
      </c>
    </row>
    <row r="1310" spans="1:13" x14ac:dyDescent="0.25">
      <c r="A1310" t="s">
        <v>157</v>
      </c>
      <c r="B1310">
        <v>4105.3100000000004</v>
      </c>
      <c r="C1310">
        <v>3991.98</v>
      </c>
      <c r="D1310">
        <v>3991.88</v>
      </c>
      <c r="E1310">
        <v>3627.62</v>
      </c>
      <c r="F1310">
        <v>74.6494</v>
      </c>
      <c r="G1310">
        <v>0</v>
      </c>
      <c r="H1310">
        <v>17.9236</v>
      </c>
      <c r="I1310">
        <v>0</v>
      </c>
      <c r="J1310">
        <v>1.2300499999999999E-3</v>
      </c>
      <c r="K1310">
        <v>0.99977499999999997</v>
      </c>
      <c r="L1310">
        <v>0</v>
      </c>
      <c r="M1310" t="s">
        <v>42</v>
      </c>
    </row>
    <row r="1311" spans="1:13" x14ac:dyDescent="0.25">
      <c r="A1311" t="s">
        <v>157</v>
      </c>
      <c r="B1311">
        <v>4138.4399999999996</v>
      </c>
      <c r="C1311">
        <v>4025.84</v>
      </c>
      <c r="D1311">
        <v>4025.72</v>
      </c>
      <c r="E1311">
        <v>3643.77</v>
      </c>
      <c r="F1311">
        <v>79.171899999999994</v>
      </c>
      <c r="G1311">
        <v>0</v>
      </c>
      <c r="H1311">
        <v>18.0426</v>
      </c>
      <c r="I1311">
        <v>0</v>
      </c>
      <c r="J1311">
        <v>1.2300499999999999E-3</v>
      </c>
      <c r="K1311">
        <v>0.99976299999999996</v>
      </c>
      <c r="L1311">
        <v>0</v>
      </c>
      <c r="M1311" t="s">
        <v>42</v>
      </c>
    </row>
    <row r="1312" spans="1:13" x14ac:dyDescent="0.25">
      <c r="A1312" t="s">
        <v>157</v>
      </c>
      <c r="B1312">
        <v>4122.96</v>
      </c>
      <c r="C1312">
        <v>4008.91</v>
      </c>
      <c r="D1312">
        <v>4008.79</v>
      </c>
      <c r="E1312">
        <v>3629.37</v>
      </c>
      <c r="F1312">
        <v>81.492400000000004</v>
      </c>
      <c r="G1312">
        <v>0</v>
      </c>
      <c r="H1312">
        <v>17.968399999999999</v>
      </c>
      <c r="I1312">
        <v>0</v>
      </c>
      <c r="J1312">
        <v>1.2300600000000001E-3</v>
      </c>
      <c r="K1312">
        <v>0.99907100000000004</v>
      </c>
      <c r="L1312">
        <v>0</v>
      </c>
      <c r="M1312" t="s">
        <v>42</v>
      </c>
    </row>
    <row r="1313" spans="1:13" x14ac:dyDescent="0.25">
      <c r="A1313" t="s">
        <v>157</v>
      </c>
      <c r="B1313">
        <v>4147.5200000000004</v>
      </c>
      <c r="C1313">
        <v>4033.9</v>
      </c>
      <c r="D1313">
        <v>4033.79</v>
      </c>
      <c r="E1313">
        <v>3655.55</v>
      </c>
      <c r="F1313">
        <v>78.895399999999995</v>
      </c>
      <c r="G1313">
        <v>0</v>
      </c>
      <c r="H1313">
        <v>18.059999999999999</v>
      </c>
      <c r="I1313">
        <v>0</v>
      </c>
      <c r="J1313">
        <v>1.2300499999999999E-3</v>
      </c>
      <c r="K1313">
        <v>0.99953199999999998</v>
      </c>
      <c r="L1313">
        <v>0</v>
      </c>
      <c r="M1313" t="s">
        <v>42</v>
      </c>
    </row>
    <row r="1314" spans="1:13" x14ac:dyDescent="0.25">
      <c r="A1314" t="s">
        <v>157</v>
      </c>
      <c r="B1314">
        <v>4126.49</v>
      </c>
      <c r="C1314">
        <v>4011.4</v>
      </c>
      <c r="D1314">
        <v>4011.29</v>
      </c>
      <c r="E1314">
        <v>3624.68</v>
      </c>
      <c r="F1314">
        <v>81.093500000000006</v>
      </c>
      <c r="G1314">
        <v>0</v>
      </c>
      <c r="H1314">
        <v>18.1906</v>
      </c>
      <c r="I1314">
        <v>0</v>
      </c>
      <c r="J1314">
        <v>1.2301E-3</v>
      </c>
      <c r="K1314">
        <v>0.99901799999999996</v>
      </c>
      <c r="L1314">
        <v>0</v>
      </c>
      <c r="M1314" t="s">
        <v>42</v>
      </c>
    </row>
    <row r="1315" spans="1:13" x14ac:dyDescent="0.25">
      <c r="A1315" t="s">
        <v>157</v>
      </c>
      <c r="B1315">
        <v>4083.93</v>
      </c>
      <c r="C1315">
        <v>3970.95</v>
      </c>
      <c r="D1315">
        <v>3970.84</v>
      </c>
      <c r="E1315">
        <v>3601.96</v>
      </c>
      <c r="F1315">
        <v>77.376499999999993</v>
      </c>
      <c r="G1315">
        <v>0</v>
      </c>
      <c r="H1315">
        <v>17.829799999999999</v>
      </c>
      <c r="I1315">
        <v>0</v>
      </c>
      <c r="J1315">
        <v>1.2300499999999999E-3</v>
      </c>
      <c r="K1315">
        <v>0.99993799999999999</v>
      </c>
      <c r="L1315">
        <v>0</v>
      </c>
      <c r="M1315" t="s">
        <v>42</v>
      </c>
    </row>
    <row r="1316" spans="1:13" x14ac:dyDescent="0.25">
      <c r="A1316" t="s">
        <v>157</v>
      </c>
      <c r="B1316">
        <v>4111.45</v>
      </c>
      <c r="C1316">
        <v>3999.05</v>
      </c>
      <c r="D1316">
        <v>3998.94</v>
      </c>
      <c r="E1316">
        <v>3632.59</v>
      </c>
      <c r="F1316">
        <v>74.941199999999995</v>
      </c>
      <c r="G1316">
        <v>0</v>
      </c>
      <c r="H1316">
        <v>17.804500000000001</v>
      </c>
      <c r="I1316">
        <v>0</v>
      </c>
      <c r="J1316">
        <v>1.2300900000000001E-3</v>
      </c>
      <c r="K1316">
        <v>0.99847799999999998</v>
      </c>
      <c r="L1316">
        <v>0</v>
      </c>
      <c r="M1316" t="s">
        <v>42</v>
      </c>
    </row>
    <row r="1317" spans="1:13" x14ac:dyDescent="0.25">
      <c r="A1317" t="s">
        <v>157</v>
      </c>
      <c r="B1317">
        <v>4111.57</v>
      </c>
      <c r="C1317">
        <v>3998.89</v>
      </c>
      <c r="D1317">
        <v>3998.79</v>
      </c>
      <c r="E1317">
        <v>3632.62</v>
      </c>
      <c r="F1317">
        <v>75.029799999999994</v>
      </c>
      <c r="G1317">
        <v>0</v>
      </c>
      <c r="H1317">
        <v>17.872800000000002</v>
      </c>
      <c r="I1317">
        <v>0</v>
      </c>
      <c r="J1317">
        <v>1.2300600000000001E-3</v>
      </c>
      <c r="K1317">
        <v>0.99996499999999999</v>
      </c>
      <c r="L1317">
        <v>0</v>
      </c>
      <c r="M1317" t="s">
        <v>42</v>
      </c>
    </row>
    <row r="1318" spans="1:13" x14ac:dyDescent="0.25">
      <c r="A1318" t="s">
        <v>157</v>
      </c>
      <c r="B1318">
        <v>4105.92</v>
      </c>
      <c r="C1318">
        <v>3993.4</v>
      </c>
      <c r="D1318">
        <v>3993.3</v>
      </c>
      <c r="E1318">
        <v>3627.56</v>
      </c>
      <c r="F1318">
        <v>74.603300000000004</v>
      </c>
      <c r="G1318">
        <v>0</v>
      </c>
      <c r="H1318">
        <v>18.015000000000001</v>
      </c>
      <c r="I1318">
        <v>0</v>
      </c>
      <c r="J1318">
        <v>1.2300499999999999E-3</v>
      </c>
      <c r="K1318">
        <v>0.999803</v>
      </c>
      <c r="L1318">
        <v>0</v>
      </c>
      <c r="M1318" t="s">
        <v>42</v>
      </c>
    </row>
    <row r="1319" spans="1:13" x14ac:dyDescent="0.25">
      <c r="A1319" t="s">
        <v>157</v>
      </c>
      <c r="B1319">
        <v>4105.79</v>
      </c>
      <c r="C1319">
        <v>3993.36</v>
      </c>
      <c r="D1319">
        <v>3993.26</v>
      </c>
      <c r="E1319">
        <v>3630.41</v>
      </c>
      <c r="F1319">
        <v>73.890100000000004</v>
      </c>
      <c r="G1319">
        <v>0</v>
      </c>
      <c r="H1319">
        <v>17.912099999999999</v>
      </c>
      <c r="I1319">
        <v>0</v>
      </c>
      <c r="J1319">
        <v>1.2300499999999999E-3</v>
      </c>
      <c r="K1319">
        <v>0.99861800000000001</v>
      </c>
      <c r="L1319">
        <v>0</v>
      </c>
      <c r="M1319" t="s">
        <v>42</v>
      </c>
    </row>
    <row r="1320" spans="1:13" x14ac:dyDescent="0.25">
      <c r="A1320" t="s">
        <v>157</v>
      </c>
      <c r="B1320">
        <v>4099.78</v>
      </c>
      <c r="C1320">
        <v>3987.26</v>
      </c>
      <c r="D1320">
        <v>3987.15</v>
      </c>
      <c r="E1320">
        <v>3618.99</v>
      </c>
      <c r="F1320">
        <v>76.041200000000003</v>
      </c>
      <c r="G1320">
        <v>0</v>
      </c>
      <c r="H1320">
        <v>17.852</v>
      </c>
      <c r="I1320">
        <v>0</v>
      </c>
      <c r="J1320">
        <v>1.2300499999999999E-3</v>
      </c>
      <c r="K1320">
        <v>0.99847699999999995</v>
      </c>
      <c r="L1320">
        <v>0</v>
      </c>
      <c r="M1320" t="s">
        <v>42</v>
      </c>
    </row>
    <row r="1321" spans="1:13" x14ac:dyDescent="0.25">
      <c r="A1321" t="s">
        <v>157</v>
      </c>
      <c r="B1321">
        <v>4110.54</v>
      </c>
      <c r="C1321">
        <v>3998.06</v>
      </c>
      <c r="D1321">
        <v>3997.96</v>
      </c>
      <c r="E1321">
        <v>3634.93</v>
      </c>
      <c r="F1321">
        <v>74.011499999999998</v>
      </c>
      <c r="G1321">
        <v>0</v>
      </c>
      <c r="H1321">
        <v>18.0868</v>
      </c>
      <c r="I1321">
        <v>0</v>
      </c>
      <c r="J1321">
        <v>1.2300499999999999E-3</v>
      </c>
      <c r="K1321">
        <v>0.99995800000000001</v>
      </c>
      <c r="L1321">
        <v>0</v>
      </c>
      <c r="M1321" t="s">
        <v>42</v>
      </c>
    </row>
    <row r="1322" spans="1:13" x14ac:dyDescent="0.25">
      <c r="A1322" t="s">
        <v>157</v>
      </c>
      <c r="B1322">
        <v>4113.6400000000003</v>
      </c>
      <c r="C1322">
        <v>4000.17</v>
      </c>
      <c r="D1322">
        <v>4000.07</v>
      </c>
      <c r="E1322">
        <v>3634.16</v>
      </c>
      <c r="F1322">
        <v>75.240399999999994</v>
      </c>
      <c r="G1322">
        <v>0</v>
      </c>
      <c r="H1322">
        <v>17.840499999999999</v>
      </c>
      <c r="I1322">
        <v>0</v>
      </c>
      <c r="J1322">
        <v>1.23007E-3</v>
      </c>
      <c r="K1322">
        <v>0.99991799999999997</v>
      </c>
      <c r="L1322">
        <v>0</v>
      </c>
      <c r="M1322" t="s">
        <v>42</v>
      </c>
    </row>
    <row r="1323" spans="1:13" x14ac:dyDescent="0.25">
      <c r="A1323" t="s">
        <v>157</v>
      </c>
      <c r="B1323">
        <v>4111.92</v>
      </c>
      <c r="C1323">
        <v>3997.34</v>
      </c>
      <c r="D1323">
        <v>3997.24</v>
      </c>
      <c r="E1323">
        <v>3632.96</v>
      </c>
      <c r="F1323">
        <v>74.814899999999994</v>
      </c>
      <c r="G1323">
        <v>0</v>
      </c>
      <c r="H1323">
        <v>17.7714</v>
      </c>
      <c r="I1323">
        <v>0</v>
      </c>
      <c r="J1323">
        <v>1.2300499999999999E-3</v>
      </c>
      <c r="K1323">
        <v>0.99967700000000004</v>
      </c>
      <c r="L1323">
        <v>0</v>
      </c>
      <c r="M1323" t="s">
        <v>42</v>
      </c>
    </row>
    <row r="1324" spans="1:13" x14ac:dyDescent="0.25">
      <c r="A1324" t="s">
        <v>157</v>
      </c>
      <c r="B1324">
        <v>4120.1499999999996</v>
      </c>
      <c r="C1324">
        <v>4006.74</v>
      </c>
      <c r="D1324">
        <v>4006.64</v>
      </c>
      <c r="E1324">
        <v>3636.84</v>
      </c>
      <c r="F1324">
        <v>75.554699999999997</v>
      </c>
      <c r="G1324">
        <v>0</v>
      </c>
      <c r="H1324">
        <v>18.028400000000001</v>
      </c>
      <c r="I1324">
        <v>0</v>
      </c>
      <c r="J1324">
        <v>1.2300900000000001E-3</v>
      </c>
      <c r="K1324">
        <v>0.99989499999999998</v>
      </c>
      <c r="L1324">
        <v>0</v>
      </c>
      <c r="M1324" t="s">
        <v>42</v>
      </c>
    </row>
    <row r="1325" spans="1:13" x14ac:dyDescent="0.25">
      <c r="A1325" t="s">
        <v>157</v>
      </c>
      <c r="B1325">
        <v>4083.64</v>
      </c>
      <c r="C1325">
        <v>3971.03</v>
      </c>
      <c r="D1325">
        <v>3970.93</v>
      </c>
      <c r="E1325">
        <v>3602</v>
      </c>
      <c r="F1325">
        <v>76.789699999999996</v>
      </c>
      <c r="G1325">
        <v>0</v>
      </c>
      <c r="H1325">
        <v>17.8002</v>
      </c>
      <c r="I1325">
        <v>0</v>
      </c>
      <c r="J1325">
        <v>1.2300499999999999E-3</v>
      </c>
      <c r="K1325">
        <v>0.99990900000000005</v>
      </c>
      <c r="L1325">
        <v>0</v>
      </c>
      <c r="M1325" t="s">
        <v>42</v>
      </c>
    </row>
    <row r="1326" spans="1:13" x14ac:dyDescent="0.25">
      <c r="A1326" t="s">
        <v>157</v>
      </c>
      <c r="B1326">
        <v>4115.1099999999997</v>
      </c>
      <c r="C1326">
        <v>4002.89</v>
      </c>
      <c r="D1326">
        <v>4002.78</v>
      </c>
      <c r="E1326">
        <v>3630.15</v>
      </c>
      <c r="F1326">
        <v>77.608599999999996</v>
      </c>
      <c r="G1326">
        <v>0</v>
      </c>
      <c r="H1326">
        <v>17.8063</v>
      </c>
      <c r="I1326">
        <v>0</v>
      </c>
      <c r="J1326">
        <v>1.2300600000000001E-3</v>
      </c>
      <c r="K1326">
        <v>0.99993600000000005</v>
      </c>
      <c r="L1326">
        <v>0</v>
      </c>
      <c r="M1326" t="s">
        <v>42</v>
      </c>
    </row>
    <row r="1327" spans="1:13" x14ac:dyDescent="0.25">
      <c r="A1327" t="s">
        <v>157</v>
      </c>
      <c r="B1327">
        <v>4122.83</v>
      </c>
      <c r="C1327">
        <v>4008.3</v>
      </c>
      <c r="D1327">
        <v>4008.19</v>
      </c>
      <c r="E1327">
        <v>3637.3</v>
      </c>
      <c r="F1327">
        <v>76.572999999999993</v>
      </c>
      <c r="G1327">
        <v>0</v>
      </c>
      <c r="H1327">
        <v>17.991499999999998</v>
      </c>
      <c r="I1327">
        <v>0</v>
      </c>
      <c r="J1327">
        <v>1.2300499999999999E-3</v>
      </c>
      <c r="K1327">
        <v>0.99748400000000004</v>
      </c>
      <c r="L1327">
        <v>0</v>
      </c>
      <c r="M1327" t="s">
        <v>42</v>
      </c>
    </row>
    <row r="1328" spans="1:13" x14ac:dyDescent="0.25">
      <c r="A1328" t="s">
        <v>157</v>
      </c>
      <c r="B1328">
        <v>4217.83</v>
      </c>
      <c r="C1328">
        <v>4105.5200000000004</v>
      </c>
      <c r="D1328">
        <v>4105.3900000000003</v>
      </c>
      <c r="E1328">
        <v>3709.44</v>
      </c>
      <c r="F1328">
        <v>82.311199999999999</v>
      </c>
      <c r="G1328">
        <v>0</v>
      </c>
      <c r="H1328">
        <v>18.701899999999998</v>
      </c>
      <c r="I1328">
        <v>0</v>
      </c>
      <c r="J1328">
        <v>1.2300900000000001E-3</v>
      </c>
      <c r="K1328">
        <v>0.999193</v>
      </c>
      <c r="L1328">
        <v>0</v>
      </c>
      <c r="M1328" t="s">
        <v>42</v>
      </c>
    </row>
    <row r="1329" spans="1:25" x14ac:dyDescent="0.25">
      <c r="A1329" t="s">
        <v>157</v>
      </c>
      <c r="B1329">
        <v>4142.92</v>
      </c>
      <c r="C1329">
        <v>4029.89</v>
      </c>
      <c r="D1329">
        <v>4029.77</v>
      </c>
      <c r="E1329">
        <v>3643.75</v>
      </c>
      <c r="F1329">
        <v>79.866600000000005</v>
      </c>
      <c r="G1329">
        <v>0</v>
      </c>
      <c r="H1329">
        <v>18.0715</v>
      </c>
      <c r="I1329">
        <v>0</v>
      </c>
      <c r="J1329">
        <v>1.2300499999999999E-3</v>
      </c>
      <c r="K1329">
        <v>0.99982099999999996</v>
      </c>
      <c r="L1329">
        <v>0</v>
      </c>
      <c r="M1329" t="s">
        <v>42</v>
      </c>
    </row>
    <row r="1330" spans="1:25" x14ac:dyDescent="0.25">
      <c r="A1330" t="s">
        <v>157</v>
      </c>
      <c r="B1330">
        <v>4101.68</v>
      </c>
      <c r="C1330">
        <v>3986.44</v>
      </c>
      <c r="D1330">
        <v>3986.35</v>
      </c>
      <c r="E1330">
        <v>3624.48</v>
      </c>
      <c r="F1330">
        <v>73.632099999999994</v>
      </c>
      <c r="G1330">
        <v>0</v>
      </c>
      <c r="H1330">
        <v>17.738</v>
      </c>
      <c r="I1330">
        <v>0</v>
      </c>
      <c r="J1330">
        <v>1.2300499999999999E-3</v>
      </c>
      <c r="K1330">
        <v>0.99992499999999995</v>
      </c>
      <c r="L1330">
        <v>0</v>
      </c>
      <c r="M1330" t="s">
        <v>42</v>
      </c>
    </row>
    <row r="1331" spans="1:25" x14ac:dyDescent="0.25">
      <c r="A1331" t="s">
        <v>157</v>
      </c>
      <c r="B1331">
        <v>4080.47</v>
      </c>
      <c r="C1331">
        <v>3966.68</v>
      </c>
      <c r="D1331">
        <v>3966.58</v>
      </c>
      <c r="E1331">
        <v>3601.23</v>
      </c>
      <c r="F1331">
        <v>75.482200000000006</v>
      </c>
      <c r="G1331">
        <v>0</v>
      </c>
      <c r="H1331">
        <v>17.828499999999998</v>
      </c>
      <c r="I1331">
        <v>0</v>
      </c>
      <c r="J1331">
        <v>1.2300499999999999E-3</v>
      </c>
      <c r="K1331">
        <v>0.99925799999999998</v>
      </c>
      <c r="L1331">
        <v>0</v>
      </c>
      <c r="M1331" t="s">
        <v>42</v>
      </c>
    </row>
    <row r="1332" spans="1:25" x14ac:dyDescent="0.25">
      <c r="A1332" t="s">
        <v>157</v>
      </c>
      <c r="B1332">
        <v>4075.8</v>
      </c>
      <c r="C1332">
        <v>3961.17</v>
      </c>
      <c r="D1332">
        <v>3961.08</v>
      </c>
      <c r="E1332">
        <v>3596.42</v>
      </c>
      <c r="F1332">
        <v>74.388900000000007</v>
      </c>
      <c r="G1332">
        <v>0</v>
      </c>
      <c r="H1332">
        <v>17.7803</v>
      </c>
      <c r="I1332">
        <v>0</v>
      </c>
      <c r="J1332">
        <v>1.2300499999999999E-3</v>
      </c>
      <c r="K1332">
        <v>0.99972399999999995</v>
      </c>
      <c r="L1332">
        <v>0</v>
      </c>
      <c r="M1332" t="s">
        <v>42</v>
      </c>
    </row>
    <row r="1333" spans="1:25" x14ac:dyDescent="0.25">
      <c r="A1333" t="s">
        <v>157</v>
      </c>
      <c r="B1333">
        <v>4064.57</v>
      </c>
      <c r="C1333">
        <v>3952</v>
      </c>
      <c r="D1333">
        <v>3951.9</v>
      </c>
      <c r="E1333">
        <v>3586.25</v>
      </c>
      <c r="F1333">
        <v>74.714600000000004</v>
      </c>
      <c r="G1333">
        <v>0</v>
      </c>
      <c r="H1333">
        <v>17.871300000000002</v>
      </c>
      <c r="I1333">
        <v>0</v>
      </c>
      <c r="J1333">
        <v>1.2300900000000001E-3</v>
      </c>
      <c r="K1333">
        <v>0.99981200000000003</v>
      </c>
      <c r="L1333">
        <v>0</v>
      </c>
      <c r="M1333" t="s">
        <v>42</v>
      </c>
    </row>
    <row r="1334" spans="1:25" x14ac:dyDescent="0.25">
      <c r="A1334" t="s">
        <v>157</v>
      </c>
      <c r="B1334">
        <v>4072.87</v>
      </c>
      <c r="C1334">
        <v>3959.37</v>
      </c>
      <c r="D1334">
        <v>3959.27</v>
      </c>
      <c r="E1334">
        <v>3594.03</v>
      </c>
      <c r="F1334">
        <v>75.223500000000001</v>
      </c>
      <c r="G1334">
        <v>0</v>
      </c>
      <c r="H1334">
        <v>17.816500000000001</v>
      </c>
      <c r="I1334">
        <v>0</v>
      </c>
      <c r="J1334">
        <v>1.2300600000000001E-3</v>
      </c>
      <c r="K1334">
        <v>0.99982000000000004</v>
      </c>
      <c r="L1334">
        <v>0</v>
      </c>
      <c r="M1334" t="s">
        <v>42</v>
      </c>
    </row>
    <row r="1335" spans="1:25" x14ac:dyDescent="0.25">
      <c r="A1335" t="s">
        <v>157</v>
      </c>
      <c r="B1335">
        <v>4055.6</v>
      </c>
      <c r="C1335">
        <v>3942.75</v>
      </c>
      <c r="D1335">
        <v>3942.66</v>
      </c>
      <c r="E1335">
        <v>3586.47</v>
      </c>
      <c r="F1335">
        <v>71.8048</v>
      </c>
      <c r="G1335">
        <v>0</v>
      </c>
      <c r="H1335">
        <v>17.7531</v>
      </c>
      <c r="I1335">
        <v>0</v>
      </c>
      <c r="J1335">
        <v>1.2300499999999999E-3</v>
      </c>
      <c r="K1335">
        <v>0.99998100000000001</v>
      </c>
      <c r="L1335">
        <v>0</v>
      </c>
      <c r="M1335" t="s">
        <v>42</v>
      </c>
    </row>
    <row r="1336" spans="1:25" x14ac:dyDescent="0.25">
      <c r="A1336" t="s">
        <v>157</v>
      </c>
      <c r="B1336">
        <v>4077.97</v>
      </c>
      <c r="C1336">
        <v>3964.83</v>
      </c>
      <c r="D1336">
        <v>3964.73</v>
      </c>
      <c r="E1336">
        <v>3592.97</v>
      </c>
      <c r="F1336">
        <v>78.019599999999997</v>
      </c>
      <c r="G1336">
        <v>0</v>
      </c>
      <c r="H1336">
        <v>17.8371</v>
      </c>
      <c r="I1336">
        <v>0</v>
      </c>
      <c r="J1336">
        <v>1.2300600000000001E-3</v>
      </c>
      <c r="K1336">
        <v>0.99823499999999998</v>
      </c>
      <c r="L1336">
        <v>0</v>
      </c>
      <c r="M1336" t="s">
        <v>42</v>
      </c>
    </row>
    <row r="1337" spans="1:25" x14ac:dyDescent="0.25">
      <c r="A1337" t="s">
        <v>157</v>
      </c>
      <c r="B1337">
        <v>4072.5</v>
      </c>
      <c r="C1337">
        <v>3958.67</v>
      </c>
      <c r="D1337">
        <v>3958.57</v>
      </c>
      <c r="E1337">
        <v>3596.9</v>
      </c>
      <c r="F1337">
        <v>74.077200000000005</v>
      </c>
      <c r="G1337">
        <v>0</v>
      </c>
      <c r="H1337">
        <v>17.7773</v>
      </c>
      <c r="I1337">
        <v>0</v>
      </c>
      <c r="J1337">
        <v>1.2300499999999999E-3</v>
      </c>
      <c r="K1337">
        <v>0.99993200000000004</v>
      </c>
      <c r="L1337">
        <v>0</v>
      </c>
      <c r="M1337" t="s">
        <v>42</v>
      </c>
    </row>
    <row r="1338" spans="1:25" x14ac:dyDescent="0.25">
      <c r="A1338" t="s">
        <v>157</v>
      </c>
      <c r="B1338">
        <v>4088.31</v>
      </c>
      <c r="C1338">
        <v>3974.71</v>
      </c>
      <c r="D1338">
        <v>3974.62</v>
      </c>
      <c r="E1338">
        <v>3616.85</v>
      </c>
      <c r="F1338">
        <v>72.437700000000007</v>
      </c>
      <c r="G1338">
        <v>0</v>
      </c>
      <c r="H1338">
        <v>18.080400000000001</v>
      </c>
      <c r="I1338">
        <v>0</v>
      </c>
      <c r="J1338">
        <v>1.2300499999999999E-3</v>
      </c>
      <c r="K1338">
        <v>0.99896600000000002</v>
      </c>
      <c r="L1338">
        <v>0</v>
      </c>
      <c r="M1338" t="s">
        <v>42</v>
      </c>
    </row>
    <row r="1339" spans="1:25" x14ac:dyDescent="0.25">
      <c r="A1339" t="s">
        <v>157</v>
      </c>
      <c r="B1339">
        <v>4090.15</v>
      </c>
      <c r="C1339">
        <v>3976.63</v>
      </c>
      <c r="D1339">
        <v>3976.54</v>
      </c>
      <c r="E1339">
        <v>3615.35</v>
      </c>
      <c r="F1339">
        <v>73.305400000000006</v>
      </c>
      <c r="G1339">
        <v>0</v>
      </c>
      <c r="H1339">
        <v>18.001899999999999</v>
      </c>
      <c r="I1339">
        <v>0</v>
      </c>
      <c r="J1339">
        <v>1.2300900000000001E-3</v>
      </c>
      <c r="K1339">
        <v>0.99997999999999998</v>
      </c>
      <c r="L1339">
        <v>0</v>
      </c>
      <c r="M1339" t="s">
        <v>42</v>
      </c>
    </row>
    <row r="1340" spans="1:25" x14ac:dyDescent="0.25">
      <c r="A1340" t="s">
        <v>157</v>
      </c>
      <c r="B1340">
        <v>4091.88</v>
      </c>
      <c r="C1340">
        <v>3977.87</v>
      </c>
      <c r="D1340">
        <v>3977.77</v>
      </c>
      <c r="E1340">
        <v>3617.27</v>
      </c>
      <c r="F1340">
        <v>73.033900000000003</v>
      </c>
      <c r="G1340">
        <v>0</v>
      </c>
      <c r="H1340">
        <v>18.0014</v>
      </c>
      <c r="I1340">
        <v>0</v>
      </c>
      <c r="J1340">
        <v>1.2300499999999999E-3</v>
      </c>
      <c r="K1340">
        <v>0.99846800000000002</v>
      </c>
      <c r="L1340">
        <v>0</v>
      </c>
      <c r="M1340" t="s">
        <v>42</v>
      </c>
    </row>
    <row r="1341" spans="1:25" x14ac:dyDescent="0.25">
      <c r="A1341" t="s">
        <v>157</v>
      </c>
      <c r="B1341">
        <v>4112.29</v>
      </c>
      <c r="C1341">
        <v>3998.69</v>
      </c>
      <c r="D1341">
        <v>3998.59</v>
      </c>
      <c r="E1341">
        <v>3632.23</v>
      </c>
      <c r="F1341">
        <v>73.95</v>
      </c>
      <c r="G1341">
        <v>0</v>
      </c>
      <c r="H1341">
        <v>18.2103</v>
      </c>
      <c r="I1341">
        <v>0</v>
      </c>
      <c r="J1341">
        <v>1.2300499999999999E-3</v>
      </c>
      <c r="K1341">
        <v>0.999386</v>
      </c>
      <c r="L1341">
        <v>0</v>
      </c>
      <c r="M1341" t="s">
        <v>42</v>
      </c>
    </row>
    <row r="1342" spans="1:25" x14ac:dyDescent="0.25">
      <c r="A1342" t="s">
        <v>157</v>
      </c>
      <c r="B1342">
        <v>4099.3</v>
      </c>
      <c r="C1342">
        <v>3983.82</v>
      </c>
      <c r="D1342">
        <v>3983.72</v>
      </c>
      <c r="E1342">
        <v>3618.68</v>
      </c>
      <c r="F1342">
        <v>74.230400000000003</v>
      </c>
      <c r="G1342">
        <v>0</v>
      </c>
      <c r="H1342">
        <v>17.857299999999999</v>
      </c>
      <c r="I1342">
        <v>0</v>
      </c>
      <c r="J1342">
        <v>1.2300499999999999E-3</v>
      </c>
      <c r="K1342">
        <v>0.99887300000000001</v>
      </c>
      <c r="L1342">
        <v>0</v>
      </c>
      <c r="M1342" t="s">
        <v>42</v>
      </c>
    </row>
    <row r="1343" spans="1:25" x14ac:dyDescent="0.25">
      <c r="A1343" t="s">
        <v>157</v>
      </c>
      <c r="B1343">
        <v>4213.76</v>
      </c>
      <c r="C1343">
        <v>4100.43</v>
      </c>
      <c r="D1343">
        <v>4100.3100000000004</v>
      </c>
      <c r="E1343">
        <v>3708.3</v>
      </c>
      <c r="F1343">
        <v>80.956400000000002</v>
      </c>
      <c r="G1343">
        <v>0</v>
      </c>
      <c r="H1343">
        <v>18.5594</v>
      </c>
      <c r="I1343">
        <v>0</v>
      </c>
      <c r="J1343">
        <v>1.2300499999999999E-3</v>
      </c>
      <c r="K1343">
        <v>0.99984300000000004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4094.03</v>
      </c>
      <c r="C1344">
        <v>3980.31</v>
      </c>
      <c r="D1344">
        <v>3980.21</v>
      </c>
      <c r="E1344">
        <v>3619.89</v>
      </c>
      <c r="F1344">
        <v>73.1922</v>
      </c>
      <c r="G1344">
        <v>0</v>
      </c>
      <c r="H1344">
        <v>18.012899999999998</v>
      </c>
      <c r="I1344">
        <v>0</v>
      </c>
      <c r="J1344">
        <v>1.2300600000000001E-3</v>
      </c>
      <c r="K1344">
        <v>0.999861</v>
      </c>
      <c r="L1344">
        <v>0</v>
      </c>
      <c r="M1344" t="s">
        <v>42</v>
      </c>
      <c r="R1344">
        <f>AVERAGE(B1295:B1344)</f>
        <v>4110.3005999999987</v>
      </c>
      <c r="S1344">
        <f>AVERAGE(C1295:C1344)</f>
        <v>3996.8991999999994</v>
      </c>
      <c r="U1344">
        <f>_xlfn.VAR.P(B1295:B1344)</f>
        <v>1040.9226176400002</v>
      </c>
      <c r="V1344">
        <f>_xlfn.VAR.P(C1295:C1344)</f>
        <v>1041.6726313600034</v>
      </c>
      <c r="X1344">
        <f>1.96*SQRT(U1344)/50</f>
        <v>1.2647226301329197</v>
      </c>
      <c r="Y1344">
        <f>1.96*SQRT(V1344)/50</f>
        <v>1.2651781820174719</v>
      </c>
    </row>
    <row r="1345" spans="1:15" x14ac:dyDescent="0.25">
      <c r="A1345" t="s">
        <v>158</v>
      </c>
      <c r="B1345">
        <v>205616.647</v>
      </c>
      <c r="C1345" t="s">
        <v>36</v>
      </c>
    </row>
    <row r="1346" spans="1:15" x14ac:dyDescent="0.25">
      <c r="A1346" t="s">
        <v>172</v>
      </c>
      <c r="B1346">
        <v>5349.83</v>
      </c>
      <c r="C1346">
        <v>5175.21</v>
      </c>
      <c r="D1346">
        <v>5175.0600000000004</v>
      </c>
      <c r="E1346">
        <v>4926.84</v>
      </c>
      <c r="F1346">
        <v>46.313600000000001</v>
      </c>
      <c r="G1346">
        <v>150.452</v>
      </c>
      <c r="H1346">
        <v>53.124499999999998</v>
      </c>
      <c r="I1346">
        <v>12.378500000000001</v>
      </c>
      <c r="J1346">
        <v>59.866</v>
      </c>
      <c r="K1346">
        <v>4711.1499999999996</v>
      </c>
      <c r="L1346">
        <v>1.2300499999999999E-3</v>
      </c>
      <c r="M1346">
        <v>0.99867799999999995</v>
      </c>
      <c r="N1346">
        <v>0</v>
      </c>
      <c r="O1346" t="s">
        <v>42</v>
      </c>
    </row>
    <row r="1347" spans="1:15" x14ac:dyDescent="0.25">
      <c r="A1347" t="s">
        <v>172</v>
      </c>
      <c r="B1347">
        <v>5393.91</v>
      </c>
      <c r="C1347">
        <v>5216.12</v>
      </c>
      <c r="D1347">
        <v>5215.9799999999996</v>
      </c>
      <c r="E1347">
        <v>4965.0200000000004</v>
      </c>
      <c r="F1347">
        <v>47.133899999999997</v>
      </c>
      <c r="G1347">
        <v>149.17500000000001</v>
      </c>
      <c r="H1347">
        <v>50.292000000000002</v>
      </c>
      <c r="I1347">
        <v>12.297000000000001</v>
      </c>
      <c r="J1347">
        <v>61.451300000000003</v>
      </c>
      <c r="K1347">
        <v>4749.8</v>
      </c>
      <c r="L1347">
        <v>1.2300499999999999E-3</v>
      </c>
      <c r="M1347">
        <v>0.99877400000000005</v>
      </c>
      <c r="N1347">
        <v>0</v>
      </c>
      <c r="O1347" t="s">
        <v>42</v>
      </c>
    </row>
    <row r="1348" spans="1:15" x14ac:dyDescent="0.25">
      <c r="A1348" t="s">
        <v>172</v>
      </c>
      <c r="B1348">
        <v>5225.6400000000003</v>
      </c>
      <c r="C1348">
        <v>5052.1400000000003</v>
      </c>
      <c r="D1348">
        <v>5052.01</v>
      </c>
      <c r="E1348">
        <v>4805.8100000000004</v>
      </c>
      <c r="F1348">
        <v>45.620199999999997</v>
      </c>
      <c r="G1348">
        <v>152.08799999999999</v>
      </c>
      <c r="H1348">
        <v>53.940199999999997</v>
      </c>
      <c r="I1348">
        <v>12.4658</v>
      </c>
      <c r="J1348">
        <v>60.539400000000001</v>
      </c>
      <c r="K1348">
        <v>4589.2700000000004</v>
      </c>
      <c r="L1348">
        <v>1.2300499999999999E-3</v>
      </c>
      <c r="M1348">
        <v>0.99991099999999999</v>
      </c>
      <c r="N1348">
        <v>0</v>
      </c>
      <c r="O1348" t="s">
        <v>42</v>
      </c>
    </row>
    <row r="1349" spans="1:15" x14ac:dyDescent="0.25">
      <c r="A1349" t="s">
        <v>172</v>
      </c>
      <c r="B1349">
        <v>5197.53</v>
      </c>
      <c r="C1349">
        <v>5022.57</v>
      </c>
      <c r="D1349">
        <v>5022.4399999999996</v>
      </c>
      <c r="E1349">
        <v>4775.9799999999996</v>
      </c>
      <c r="F1349">
        <v>46.318899999999999</v>
      </c>
      <c r="G1349">
        <v>150.81200000000001</v>
      </c>
      <c r="H1349">
        <v>52.275399999999998</v>
      </c>
      <c r="I1349">
        <v>12.257099999999999</v>
      </c>
      <c r="J1349">
        <v>61.249600000000001</v>
      </c>
      <c r="K1349">
        <v>4560.0600000000004</v>
      </c>
      <c r="L1349">
        <v>1.2300900000000001E-3</v>
      </c>
      <c r="M1349">
        <v>0.99981600000000004</v>
      </c>
      <c r="N1349">
        <v>0</v>
      </c>
      <c r="O1349" t="s">
        <v>42</v>
      </c>
    </row>
    <row r="1350" spans="1:15" x14ac:dyDescent="0.25">
      <c r="A1350" t="s">
        <v>172</v>
      </c>
      <c r="B1350">
        <v>5064.43</v>
      </c>
      <c r="C1350">
        <v>4890.7700000000004</v>
      </c>
      <c r="D1350">
        <v>4890.63</v>
      </c>
      <c r="E1350">
        <v>4638.45</v>
      </c>
      <c r="F1350">
        <v>48.142499999999998</v>
      </c>
      <c r="G1350">
        <v>149.43299999999999</v>
      </c>
      <c r="H1350">
        <v>52.274700000000003</v>
      </c>
      <c r="I1350">
        <v>12.2143</v>
      </c>
      <c r="J1350">
        <v>60.252699999999997</v>
      </c>
      <c r="K1350">
        <v>4422.03</v>
      </c>
      <c r="L1350">
        <v>1.2300499999999999E-3</v>
      </c>
      <c r="M1350">
        <v>0.99951000000000001</v>
      </c>
      <c r="N1350">
        <v>0</v>
      </c>
      <c r="O1350" t="s">
        <v>42</v>
      </c>
    </row>
    <row r="1351" spans="1:15" x14ac:dyDescent="0.25">
      <c r="A1351" t="s">
        <v>172</v>
      </c>
      <c r="B1351">
        <v>5159.1499999999996</v>
      </c>
      <c r="C1351">
        <v>4987.13</v>
      </c>
      <c r="D1351">
        <v>4986.99</v>
      </c>
      <c r="E1351">
        <v>4736.4399999999996</v>
      </c>
      <c r="F1351">
        <v>48.259099999999997</v>
      </c>
      <c r="G1351">
        <v>148.08099999999999</v>
      </c>
      <c r="H1351">
        <v>50.129199999999997</v>
      </c>
      <c r="I1351">
        <v>12.2788</v>
      </c>
      <c r="J1351">
        <v>60.9649</v>
      </c>
      <c r="K1351">
        <v>4521.47</v>
      </c>
      <c r="L1351">
        <v>1.2300499999999999E-3</v>
      </c>
      <c r="M1351">
        <v>0.99897000000000002</v>
      </c>
      <c r="N1351">
        <v>0</v>
      </c>
      <c r="O1351" t="s">
        <v>42</v>
      </c>
    </row>
    <row r="1352" spans="1:15" x14ac:dyDescent="0.25">
      <c r="A1352" t="s">
        <v>172</v>
      </c>
      <c r="B1352">
        <v>5294.27</v>
      </c>
      <c r="C1352">
        <v>5119.1499999999996</v>
      </c>
      <c r="D1352">
        <v>5119.01</v>
      </c>
      <c r="E1352">
        <v>4874.3999999999996</v>
      </c>
      <c r="F1352">
        <v>45.177799999999998</v>
      </c>
      <c r="G1352">
        <v>151.666</v>
      </c>
      <c r="H1352">
        <v>53.872900000000001</v>
      </c>
      <c r="I1352">
        <v>12.3004</v>
      </c>
      <c r="J1352">
        <v>60.386099999999999</v>
      </c>
      <c r="K1352">
        <v>4658.7299999999996</v>
      </c>
      <c r="L1352">
        <v>1.2300499999999999E-3</v>
      </c>
      <c r="M1352">
        <v>0.99946100000000004</v>
      </c>
      <c r="N1352">
        <v>0</v>
      </c>
      <c r="O1352" t="s">
        <v>42</v>
      </c>
    </row>
    <row r="1353" spans="1:15" x14ac:dyDescent="0.25">
      <c r="A1353" t="s">
        <v>172</v>
      </c>
      <c r="B1353">
        <v>5199.5</v>
      </c>
      <c r="C1353">
        <v>5022.63</v>
      </c>
      <c r="D1353">
        <v>5022.5</v>
      </c>
      <c r="E1353">
        <v>4772.28</v>
      </c>
      <c r="F1353">
        <v>48.0077</v>
      </c>
      <c r="G1353">
        <v>149.57900000000001</v>
      </c>
      <c r="H1353">
        <v>50.779200000000003</v>
      </c>
      <c r="I1353">
        <v>12.6723</v>
      </c>
      <c r="J1353">
        <v>60.957900000000002</v>
      </c>
      <c r="K1353">
        <v>4555.91</v>
      </c>
      <c r="L1353">
        <v>1.2300499999999999E-3</v>
      </c>
      <c r="M1353">
        <v>0.999892</v>
      </c>
      <c r="N1353">
        <v>0</v>
      </c>
      <c r="O1353" t="s">
        <v>42</v>
      </c>
    </row>
    <row r="1354" spans="1:15" x14ac:dyDescent="0.25">
      <c r="A1354" t="s">
        <v>172</v>
      </c>
      <c r="B1354">
        <v>5224.96</v>
      </c>
      <c r="C1354">
        <v>5047.2</v>
      </c>
      <c r="D1354">
        <v>5047.0600000000004</v>
      </c>
      <c r="E1354">
        <v>4799.47</v>
      </c>
      <c r="F1354">
        <v>46.789200000000001</v>
      </c>
      <c r="G1354">
        <v>152.15299999999999</v>
      </c>
      <c r="H1354">
        <v>53.236899999999999</v>
      </c>
      <c r="I1354">
        <v>12.5502</v>
      </c>
      <c r="J1354">
        <v>61.427</v>
      </c>
      <c r="K1354">
        <v>4581.3500000000004</v>
      </c>
      <c r="L1354">
        <v>1.2300600000000001E-3</v>
      </c>
      <c r="M1354">
        <v>0.998062</v>
      </c>
      <c r="N1354">
        <v>0</v>
      </c>
      <c r="O1354" t="s">
        <v>42</v>
      </c>
    </row>
    <row r="1355" spans="1:15" x14ac:dyDescent="0.25">
      <c r="A1355" t="s">
        <v>172</v>
      </c>
      <c r="B1355">
        <v>5201.88</v>
      </c>
      <c r="C1355">
        <v>5028.24</v>
      </c>
      <c r="D1355">
        <v>5028.1000000000004</v>
      </c>
      <c r="E1355">
        <v>4780.8500000000004</v>
      </c>
      <c r="F1355">
        <v>46.639000000000003</v>
      </c>
      <c r="G1355">
        <v>149.048</v>
      </c>
      <c r="H1355">
        <v>51.608800000000002</v>
      </c>
      <c r="I1355">
        <v>12.3413</v>
      </c>
      <c r="J1355">
        <v>60.400100000000002</v>
      </c>
      <c r="K1355">
        <v>4566.22</v>
      </c>
      <c r="L1355">
        <v>1.2300499999999999E-3</v>
      </c>
      <c r="M1355">
        <v>0.99973800000000002</v>
      </c>
      <c r="N1355">
        <v>0</v>
      </c>
      <c r="O1355" t="s">
        <v>42</v>
      </c>
    </row>
    <row r="1356" spans="1:15" x14ac:dyDescent="0.25">
      <c r="A1356" t="s">
        <v>172</v>
      </c>
      <c r="B1356">
        <v>5197.7</v>
      </c>
      <c r="C1356">
        <v>5019.3999999999996</v>
      </c>
      <c r="D1356">
        <v>5019.25</v>
      </c>
      <c r="E1356">
        <v>4763.16</v>
      </c>
      <c r="F1356">
        <v>51.914999999999999</v>
      </c>
      <c r="G1356">
        <v>152.38</v>
      </c>
      <c r="H1356">
        <v>51.502200000000002</v>
      </c>
      <c r="I1356">
        <v>12.5303</v>
      </c>
      <c r="J1356">
        <v>63.463799999999999</v>
      </c>
      <c r="K1356">
        <v>4539.67</v>
      </c>
      <c r="L1356">
        <v>1.2300600000000001E-3</v>
      </c>
      <c r="M1356">
        <v>0.99995299999999998</v>
      </c>
      <c r="N1356">
        <v>0</v>
      </c>
      <c r="O1356" t="s">
        <v>42</v>
      </c>
    </row>
    <row r="1357" spans="1:15" x14ac:dyDescent="0.25">
      <c r="A1357" t="s">
        <v>172</v>
      </c>
      <c r="B1357">
        <v>5032.5600000000004</v>
      </c>
      <c r="C1357">
        <v>4857.43</v>
      </c>
      <c r="D1357">
        <v>4857.3</v>
      </c>
      <c r="E1357">
        <v>4609.16</v>
      </c>
      <c r="F1357">
        <v>47.442399999999999</v>
      </c>
      <c r="G1357">
        <v>147.93100000000001</v>
      </c>
      <c r="H1357">
        <v>50.910699999999999</v>
      </c>
      <c r="I1357">
        <v>12.355399999999999</v>
      </c>
      <c r="J1357">
        <v>59.951999999999998</v>
      </c>
      <c r="K1357">
        <v>4395.1099999999997</v>
      </c>
      <c r="L1357">
        <v>1.2301E-3</v>
      </c>
      <c r="M1357">
        <v>0.99992800000000004</v>
      </c>
      <c r="N1357">
        <v>0</v>
      </c>
      <c r="O1357" t="s">
        <v>42</v>
      </c>
    </row>
    <row r="1358" spans="1:15" x14ac:dyDescent="0.25">
      <c r="A1358" t="s">
        <v>172</v>
      </c>
      <c r="B1358">
        <v>5213.6400000000003</v>
      </c>
      <c r="C1358">
        <v>5040.91</v>
      </c>
      <c r="D1358">
        <v>5040.7700000000004</v>
      </c>
      <c r="E1358">
        <v>4798.24</v>
      </c>
      <c r="F1358">
        <v>44.741399999999999</v>
      </c>
      <c r="G1358">
        <v>152.566</v>
      </c>
      <c r="H1358">
        <v>54.7134</v>
      </c>
      <c r="I1358">
        <v>12.2753</v>
      </c>
      <c r="J1358">
        <v>60.720300000000002</v>
      </c>
      <c r="K1358">
        <v>4582.2700000000004</v>
      </c>
      <c r="L1358">
        <v>1.2300499999999999E-3</v>
      </c>
      <c r="M1358">
        <v>0.99955300000000002</v>
      </c>
      <c r="N1358">
        <v>0</v>
      </c>
      <c r="O1358" t="s">
        <v>42</v>
      </c>
    </row>
    <row r="1359" spans="1:15" x14ac:dyDescent="0.25">
      <c r="A1359" t="s">
        <v>172</v>
      </c>
      <c r="B1359">
        <v>5267.14</v>
      </c>
      <c r="C1359">
        <v>5094.42</v>
      </c>
      <c r="D1359">
        <v>5094.28</v>
      </c>
      <c r="E1359">
        <v>4854.1000000000004</v>
      </c>
      <c r="F1359">
        <v>43.827599999999997</v>
      </c>
      <c r="G1359">
        <v>151.446</v>
      </c>
      <c r="H1359">
        <v>54.515000000000001</v>
      </c>
      <c r="I1359">
        <v>12.3085</v>
      </c>
      <c r="J1359">
        <v>60.079500000000003</v>
      </c>
      <c r="K1359">
        <v>4640.1899999999996</v>
      </c>
      <c r="L1359">
        <v>1.2300799999999999E-3</v>
      </c>
      <c r="M1359">
        <v>0.99939500000000003</v>
      </c>
      <c r="N1359">
        <v>0</v>
      </c>
      <c r="O1359" t="s">
        <v>42</v>
      </c>
    </row>
    <row r="1360" spans="1:15" x14ac:dyDescent="0.25">
      <c r="A1360" t="s">
        <v>172</v>
      </c>
      <c r="B1360">
        <v>5275.37</v>
      </c>
      <c r="C1360">
        <v>5102</v>
      </c>
      <c r="D1360">
        <v>5101.8599999999997</v>
      </c>
      <c r="E1360">
        <v>4862.3</v>
      </c>
      <c r="F1360">
        <v>43.383200000000002</v>
      </c>
      <c r="G1360">
        <v>154.29499999999999</v>
      </c>
      <c r="H1360">
        <v>56.523800000000001</v>
      </c>
      <c r="I1360">
        <v>12.350899999999999</v>
      </c>
      <c r="J1360">
        <v>60.746000000000002</v>
      </c>
      <c r="K1360">
        <v>4645.95</v>
      </c>
      <c r="L1360">
        <v>1.2301E-3</v>
      </c>
      <c r="M1360">
        <v>0.99998100000000001</v>
      </c>
      <c r="N1360">
        <v>0</v>
      </c>
      <c r="O1360" t="s">
        <v>42</v>
      </c>
    </row>
    <row r="1361" spans="1:15" x14ac:dyDescent="0.25">
      <c r="A1361" t="s">
        <v>172</v>
      </c>
      <c r="B1361">
        <v>4914.12</v>
      </c>
      <c r="C1361">
        <v>4740.16</v>
      </c>
      <c r="D1361">
        <v>4740.0200000000004</v>
      </c>
      <c r="E1361">
        <v>4498.1099999999997</v>
      </c>
      <c r="F1361">
        <v>44.334000000000003</v>
      </c>
      <c r="G1361">
        <v>150.261</v>
      </c>
      <c r="H1361">
        <v>53.213099999999997</v>
      </c>
      <c r="I1361">
        <v>12.190899999999999</v>
      </c>
      <c r="J1361">
        <v>60.260300000000001</v>
      </c>
      <c r="K1361">
        <v>4284.9399999999996</v>
      </c>
      <c r="L1361">
        <v>1.2300499999999999E-3</v>
      </c>
      <c r="M1361">
        <v>0.99960599999999999</v>
      </c>
      <c r="N1361">
        <v>0</v>
      </c>
      <c r="O1361" t="s">
        <v>42</v>
      </c>
    </row>
    <row r="1362" spans="1:15" x14ac:dyDescent="0.25">
      <c r="A1362" t="s">
        <v>172</v>
      </c>
      <c r="B1362">
        <v>5015.6899999999996</v>
      </c>
      <c r="C1362">
        <v>4843.95</v>
      </c>
      <c r="D1362">
        <v>4843.8100000000004</v>
      </c>
      <c r="E1362">
        <v>4599.75</v>
      </c>
      <c r="F1362">
        <v>44.666400000000003</v>
      </c>
      <c r="G1362">
        <v>151.738</v>
      </c>
      <c r="H1362">
        <v>54.576000000000001</v>
      </c>
      <c r="I1362">
        <v>12.308299999999999</v>
      </c>
      <c r="J1362">
        <v>60.338999999999999</v>
      </c>
      <c r="K1362">
        <v>4384.62</v>
      </c>
      <c r="L1362">
        <v>1.2300600000000001E-3</v>
      </c>
      <c r="M1362">
        <v>0.99968699999999999</v>
      </c>
      <c r="N1362">
        <v>0</v>
      </c>
      <c r="O1362" t="s">
        <v>42</v>
      </c>
    </row>
    <row r="1363" spans="1:15" x14ac:dyDescent="0.25">
      <c r="A1363" t="s">
        <v>172</v>
      </c>
      <c r="B1363">
        <v>5312.75</v>
      </c>
      <c r="C1363">
        <v>5141.18</v>
      </c>
      <c r="D1363">
        <v>5141.04</v>
      </c>
      <c r="E1363">
        <v>4897.07</v>
      </c>
      <c r="F1363">
        <v>45.045299999999997</v>
      </c>
      <c r="G1363">
        <v>151.006</v>
      </c>
      <c r="H1363">
        <v>52.922199999999997</v>
      </c>
      <c r="I1363">
        <v>12.389099999999999</v>
      </c>
      <c r="J1363">
        <v>61.006999999999998</v>
      </c>
      <c r="K1363">
        <v>4682.41</v>
      </c>
      <c r="L1363">
        <v>1.2300499999999999E-3</v>
      </c>
      <c r="M1363">
        <v>0.99934100000000003</v>
      </c>
      <c r="N1363">
        <v>0</v>
      </c>
      <c r="O1363" t="s">
        <v>42</v>
      </c>
    </row>
    <row r="1364" spans="1:15" x14ac:dyDescent="0.25">
      <c r="A1364" t="s">
        <v>172</v>
      </c>
      <c r="B1364">
        <v>5183.5600000000004</v>
      </c>
      <c r="C1364">
        <v>5009.4399999999996</v>
      </c>
      <c r="D1364">
        <v>5009.3</v>
      </c>
      <c r="E1364">
        <v>4767.41</v>
      </c>
      <c r="F1364">
        <v>44.523200000000003</v>
      </c>
      <c r="G1364">
        <v>151.95099999999999</v>
      </c>
      <c r="H1364">
        <v>55.003700000000002</v>
      </c>
      <c r="I1364">
        <v>12.285399999999999</v>
      </c>
      <c r="J1364">
        <v>60.0899</v>
      </c>
      <c r="K1364">
        <v>4552.29</v>
      </c>
      <c r="L1364">
        <v>1.2300499999999999E-3</v>
      </c>
      <c r="M1364">
        <v>0.99987000000000004</v>
      </c>
      <c r="N1364">
        <v>0</v>
      </c>
      <c r="O1364" t="s">
        <v>42</v>
      </c>
    </row>
    <row r="1365" spans="1:15" x14ac:dyDescent="0.25">
      <c r="A1365" t="s">
        <v>172</v>
      </c>
      <c r="B1365">
        <v>5414.59</v>
      </c>
      <c r="C1365">
        <v>5242.0600000000004</v>
      </c>
      <c r="D1365">
        <v>5241.92</v>
      </c>
      <c r="E1365">
        <v>5002.9799999999996</v>
      </c>
      <c r="F1365">
        <v>42.929499999999997</v>
      </c>
      <c r="G1365">
        <v>153.16399999999999</v>
      </c>
      <c r="H1365">
        <v>55.349299999999999</v>
      </c>
      <c r="I1365">
        <v>12.342599999999999</v>
      </c>
      <c r="J1365">
        <v>60.609200000000001</v>
      </c>
      <c r="K1365">
        <v>4788.2299999999996</v>
      </c>
      <c r="L1365">
        <v>1.2300499999999999E-3</v>
      </c>
      <c r="M1365">
        <v>0.99971500000000002</v>
      </c>
      <c r="N1365">
        <v>0</v>
      </c>
      <c r="O1365" t="s">
        <v>42</v>
      </c>
    </row>
    <row r="1366" spans="1:15" x14ac:dyDescent="0.25">
      <c r="A1366" t="s">
        <v>172</v>
      </c>
      <c r="B1366">
        <v>4989.21</v>
      </c>
      <c r="C1366">
        <v>4817.4399999999996</v>
      </c>
      <c r="D1366">
        <v>4817.29</v>
      </c>
      <c r="E1366">
        <v>4570.5200000000004</v>
      </c>
      <c r="F1366">
        <v>47.4221</v>
      </c>
      <c r="G1366">
        <v>152.05199999999999</v>
      </c>
      <c r="H1366">
        <v>53.987200000000001</v>
      </c>
      <c r="I1366">
        <v>12.227600000000001</v>
      </c>
      <c r="J1366">
        <v>61.127800000000001</v>
      </c>
      <c r="K1366">
        <v>4352.28</v>
      </c>
      <c r="L1366">
        <v>1.2300799999999999E-3</v>
      </c>
      <c r="M1366">
        <v>0.99970000000000003</v>
      </c>
      <c r="N1366">
        <v>0</v>
      </c>
      <c r="O1366" t="s">
        <v>42</v>
      </c>
    </row>
    <row r="1367" spans="1:15" x14ac:dyDescent="0.25">
      <c r="A1367" t="s">
        <v>172</v>
      </c>
      <c r="B1367">
        <v>5187.57</v>
      </c>
      <c r="C1367">
        <v>5015.7299999999996</v>
      </c>
      <c r="D1367">
        <v>5015.57</v>
      </c>
      <c r="E1367">
        <v>4759.8999999999996</v>
      </c>
      <c r="F1367">
        <v>52.856699999999996</v>
      </c>
      <c r="G1367">
        <v>152.96600000000001</v>
      </c>
      <c r="H1367">
        <v>51.123399999999997</v>
      </c>
      <c r="I1367">
        <v>12.5045</v>
      </c>
      <c r="J1367">
        <v>64.412499999999994</v>
      </c>
      <c r="K1367">
        <v>4534.78</v>
      </c>
      <c r="L1367">
        <v>1.2300499999999999E-3</v>
      </c>
      <c r="M1367">
        <v>0.99949399999999999</v>
      </c>
      <c r="N1367">
        <v>0</v>
      </c>
      <c r="O1367" t="s">
        <v>42</v>
      </c>
    </row>
    <row r="1368" spans="1:15" x14ac:dyDescent="0.25">
      <c r="A1368" t="s">
        <v>172</v>
      </c>
      <c r="B1368">
        <v>5089.17</v>
      </c>
      <c r="C1368">
        <v>4917.46</v>
      </c>
      <c r="D1368">
        <v>4917.3100000000004</v>
      </c>
      <c r="E1368">
        <v>4673.99</v>
      </c>
      <c r="F1368">
        <v>44.502299999999998</v>
      </c>
      <c r="G1368">
        <v>153.053</v>
      </c>
      <c r="H1368">
        <v>55.506599999999999</v>
      </c>
      <c r="I1368">
        <v>12.3832</v>
      </c>
      <c r="J1368">
        <v>60.589700000000001</v>
      </c>
      <c r="K1368">
        <v>4457.8100000000004</v>
      </c>
      <c r="L1368">
        <v>1.2300499999999999E-3</v>
      </c>
      <c r="M1368">
        <v>0.99970099999999995</v>
      </c>
      <c r="N1368">
        <v>0</v>
      </c>
      <c r="O1368" t="s">
        <v>42</v>
      </c>
    </row>
    <row r="1369" spans="1:15" x14ac:dyDescent="0.25">
      <c r="A1369" t="s">
        <v>172</v>
      </c>
      <c r="B1369">
        <v>5025.57</v>
      </c>
      <c r="C1369">
        <v>4851</v>
      </c>
      <c r="D1369">
        <v>4850.8599999999997</v>
      </c>
      <c r="E1369">
        <v>4605.4799999999996</v>
      </c>
      <c r="F1369">
        <v>46.391800000000003</v>
      </c>
      <c r="G1369">
        <v>149.11500000000001</v>
      </c>
      <c r="H1369">
        <v>51.758299999999998</v>
      </c>
      <c r="I1369">
        <v>12.187900000000001</v>
      </c>
      <c r="J1369">
        <v>60.561900000000001</v>
      </c>
      <c r="K1369">
        <v>4391.43</v>
      </c>
      <c r="L1369">
        <v>1.2300600000000001E-3</v>
      </c>
      <c r="M1369">
        <v>0.99994099999999997</v>
      </c>
      <c r="N1369">
        <v>0</v>
      </c>
      <c r="O1369" t="s">
        <v>42</v>
      </c>
    </row>
    <row r="1370" spans="1:15" x14ac:dyDescent="0.25">
      <c r="A1370" t="s">
        <v>172</v>
      </c>
      <c r="B1370">
        <v>5400.11</v>
      </c>
      <c r="C1370">
        <v>5227.1000000000004</v>
      </c>
      <c r="D1370">
        <v>5226.96</v>
      </c>
      <c r="E1370">
        <v>4986.22</v>
      </c>
      <c r="F1370">
        <v>43.639699999999998</v>
      </c>
      <c r="G1370">
        <v>153.399</v>
      </c>
      <c r="H1370">
        <v>55.482799999999997</v>
      </c>
      <c r="I1370">
        <v>12.1767</v>
      </c>
      <c r="J1370">
        <v>61.060600000000001</v>
      </c>
      <c r="K1370">
        <v>4770.54</v>
      </c>
      <c r="L1370">
        <v>1.2300600000000001E-3</v>
      </c>
      <c r="M1370">
        <v>0.99974200000000002</v>
      </c>
      <c r="N1370">
        <v>0</v>
      </c>
      <c r="O1370" t="s">
        <v>42</v>
      </c>
    </row>
    <row r="1371" spans="1:15" x14ac:dyDescent="0.25">
      <c r="A1371" t="s">
        <v>172</v>
      </c>
      <c r="B1371">
        <v>5086.2700000000004</v>
      </c>
      <c r="C1371">
        <v>4914.8999999999996</v>
      </c>
      <c r="D1371">
        <v>4914.75</v>
      </c>
      <c r="E1371">
        <v>4675.54</v>
      </c>
      <c r="F1371">
        <v>42.976900000000001</v>
      </c>
      <c r="G1371">
        <v>151.786</v>
      </c>
      <c r="H1371">
        <v>54.581899999999997</v>
      </c>
      <c r="I1371">
        <v>12.193899999999999</v>
      </c>
      <c r="J1371">
        <v>60.472700000000003</v>
      </c>
      <c r="K1371">
        <v>4462.2700000000004</v>
      </c>
      <c r="L1371">
        <v>1.2300900000000001E-3</v>
      </c>
      <c r="M1371">
        <v>0.997977</v>
      </c>
      <c r="N1371">
        <v>0</v>
      </c>
      <c r="O1371" t="s">
        <v>42</v>
      </c>
    </row>
    <row r="1372" spans="1:15" x14ac:dyDescent="0.25">
      <c r="A1372" t="s">
        <v>172</v>
      </c>
      <c r="B1372">
        <v>5427.53</v>
      </c>
      <c r="C1372">
        <v>5254.7</v>
      </c>
      <c r="D1372">
        <v>5254.56</v>
      </c>
      <c r="E1372">
        <v>5015.21</v>
      </c>
      <c r="F1372">
        <v>42.864100000000001</v>
      </c>
      <c r="G1372">
        <v>153.429</v>
      </c>
      <c r="H1372">
        <v>55.6629</v>
      </c>
      <c r="I1372">
        <v>12.171200000000001</v>
      </c>
      <c r="J1372">
        <v>60.878999999999998</v>
      </c>
      <c r="K1372">
        <v>4800.3100000000004</v>
      </c>
      <c r="L1372">
        <v>1.2300499999999999E-3</v>
      </c>
      <c r="M1372">
        <v>0.99973599999999996</v>
      </c>
      <c r="N1372">
        <v>0</v>
      </c>
      <c r="O1372" t="s">
        <v>42</v>
      </c>
    </row>
    <row r="1373" spans="1:15" x14ac:dyDescent="0.25">
      <c r="A1373" t="s">
        <v>172</v>
      </c>
      <c r="B1373">
        <v>4978.66</v>
      </c>
      <c r="C1373">
        <v>4806.07</v>
      </c>
      <c r="D1373">
        <v>4805.9399999999996</v>
      </c>
      <c r="E1373">
        <v>4564.18</v>
      </c>
      <c r="F1373">
        <v>44.256300000000003</v>
      </c>
      <c r="G1373">
        <v>149.86000000000001</v>
      </c>
      <c r="H1373">
        <v>53.172899999999998</v>
      </c>
      <c r="I1373">
        <v>12.163</v>
      </c>
      <c r="J1373">
        <v>59.96</v>
      </c>
      <c r="K1373">
        <v>4351.47</v>
      </c>
      <c r="L1373">
        <v>1.2300499999999999E-3</v>
      </c>
      <c r="M1373">
        <v>0.99976900000000002</v>
      </c>
      <c r="N1373">
        <v>0</v>
      </c>
      <c r="O1373" t="s">
        <v>42</v>
      </c>
    </row>
    <row r="1374" spans="1:15" x14ac:dyDescent="0.25">
      <c r="A1374" t="s">
        <v>172</v>
      </c>
      <c r="B1374">
        <v>5137.34</v>
      </c>
      <c r="C1374">
        <v>4966.08</v>
      </c>
      <c r="D1374">
        <v>4965.9399999999996</v>
      </c>
      <c r="E1374">
        <v>4723.04</v>
      </c>
      <c r="F1374">
        <v>44.494399999999999</v>
      </c>
      <c r="G1374">
        <v>152.708</v>
      </c>
      <c r="H1374">
        <v>54.862000000000002</v>
      </c>
      <c r="I1374">
        <v>12.228899999999999</v>
      </c>
      <c r="J1374">
        <v>60.939700000000002</v>
      </c>
      <c r="K1374">
        <v>4507.26</v>
      </c>
      <c r="L1374">
        <v>1.23007E-3</v>
      </c>
      <c r="M1374">
        <v>0.99944200000000005</v>
      </c>
      <c r="N1374">
        <v>0</v>
      </c>
      <c r="O1374" t="s">
        <v>42</v>
      </c>
    </row>
    <row r="1375" spans="1:15" x14ac:dyDescent="0.25">
      <c r="A1375" t="s">
        <v>172</v>
      </c>
      <c r="B1375">
        <v>5063.74</v>
      </c>
      <c r="C1375">
        <v>4886.3</v>
      </c>
      <c r="D1375">
        <v>4886.16</v>
      </c>
      <c r="E1375">
        <v>4646.9399999999996</v>
      </c>
      <c r="F1375">
        <v>42.8005</v>
      </c>
      <c r="G1375">
        <v>151.886</v>
      </c>
      <c r="H1375">
        <v>54.543599999999998</v>
      </c>
      <c r="I1375">
        <v>12.206799999999999</v>
      </c>
      <c r="J1375">
        <v>60.628999999999998</v>
      </c>
      <c r="K1375">
        <v>4433.79</v>
      </c>
      <c r="L1375">
        <v>1.2300600000000001E-3</v>
      </c>
      <c r="M1375">
        <v>0.99989099999999997</v>
      </c>
      <c r="N1375">
        <v>0</v>
      </c>
      <c r="O1375" t="s">
        <v>42</v>
      </c>
    </row>
    <row r="1376" spans="1:15" x14ac:dyDescent="0.25">
      <c r="A1376" t="s">
        <v>172</v>
      </c>
      <c r="B1376">
        <v>5152.18</v>
      </c>
      <c r="C1376">
        <v>4978.24</v>
      </c>
      <c r="D1376">
        <v>4978.1000000000004</v>
      </c>
      <c r="E1376">
        <v>4736.76</v>
      </c>
      <c r="F1376">
        <v>43.663200000000003</v>
      </c>
      <c r="G1376">
        <v>154.09299999999999</v>
      </c>
      <c r="H1376">
        <v>56.006300000000003</v>
      </c>
      <c r="I1376">
        <v>12.2462</v>
      </c>
      <c r="J1376">
        <v>61.311900000000001</v>
      </c>
      <c r="K1376">
        <v>4520.33</v>
      </c>
      <c r="L1376">
        <v>1.2300499999999999E-3</v>
      </c>
      <c r="M1376">
        <v>0.99979499999999999</v>
      </c>
      <c r="N1376">
        <v>0</v>
      </c>
      <c r="O1376" t="s">
        <v>42</v>
      </c>
    </row>
    <row r="1377" spans="1:15" x14ac:dyDescent="0.25">
      <c r="A1377" t="s">
        <v>172</v>
      </c>
      <c r="B1377">
        <v>5262.83</v>
      </c>
      <c r="C1377">
        <v>5090.1099999999997</v>
      </c>
      <c r="D1377">
        <v>5089.96</v>
      </c>
      <c r="E1377">
        <v>4848.42</v>
      </c>
      <c r="F1377">
        <v>43.882199999999997</v>
      </c>
      <c r="G1377">
        <v>153.36500000000001</v>
      </c>
      <c r="H1377">
        <v>54.938800000000001</v>
      </c>
      <c r="I1377">
        <v>12.2532</v>
      </c>
      <c r="J1377">
        <v>61.573399999999999</v>
      </c>
      <c r="K1377">
        <v>4632.5</v>
      </c>
      <c r="L1377">
        <v>1.2300499999999999E-3</v>
      </c>
      <c r="M1377">
        <v>0.99910399999999999</v>
      </c>
      <c r="N1377">
        <v>0</v>
      </c>
      <c r="O1377" t="s">
        <v>42</v>
      </c>
    </row>
    <row r="1378" spans="1:15" x14ac:dyDescent="0.25">
      <c r="A1378" t="s">
        <v>172</v>
      </c>
      <c r="B1378">
        <v>5064.71</v>
      </c>
      <c r="C1378">
        <v>4891.51</v>
      </c>
      <c r="D1378">
        <v>4891.37</v>
      </c>
      <c r="E1378">
        <v>4649.5600000000004</v>
      </c>
      <c r="F1378">
        <v>43.884399999999999</v>
      </c>
      <c r="G1378">
        <v>152.90799999999999</v>
      </c>
      <c r="H1378">
        <v>55.320300000000003</v>
      </c>
      <c r="I1378">
        <v>12.255599999999999</v>
      </c>
      <c r="J1378">
        <v>60.7194</v>
      </c>
      <c r="K1378">
        <v>4434.16</v>
      </c>
      <c r="L1378">
        <v>1.23011E-3</v>
      </c>
      <c r="M1378">
        <v>0.99990900000000005</v>
      </c>
      <c r="N1378">
        <v>0</v>
      </c>
      <c r="O1378" t="s">
        <v>42</v>
      </c>
    </row>
    <row r="1379" spans="1:15" x14ac:dyDescent="0.25">
      <c r="A1379" t="s">
        <v>172</v>
      </c>
      <c r="B1379">
        <v>5136.93</v>
      </c>
      <c r="C1379">
        <v>4960.95</v>
      </c>
      <c r="D1379">
        <v>4960.78</v>
      </c>
      <c r="E1379">
        <v>4706.75</v>
      </c>
      <c r="F1379">
        <v>51.385100000000001</v>
      </c>
      <c r="G1379">
        <v>152.828</v>
      </c>
      <c r="H1379">
        <v>51.6631</v>
      </c>
      <c r="I1379">
        <v>12.379</v>
      </c>
      <c r="J1379">
        <v>63.796999999999997</v>
      </c>
      <c r="K1379">
        <v>4483.43</v>
      </c>
      <c r="L1379">
        <v>1.2300499999999999E-3</v>
      </c>
      <c r="M1379">
        <v>0.999753</v>
      </c>
      <c r="N1379">
        <v>0</v>
      </c>
      <c r="O1379" t="s">
        <v>42</v>
      </c>
    </row>
    <row r="1380" spans="1:15" x14ac:dyDescent="0.25">
      <c r="A1380" t="s">
        <v>172</v>
      </c>
      <c r="B1380">
        <v>5047.83</v>
      </c>
      <c r="C1380">
        <v>4874.72</v>
      </c>
      <c r="D1380">
        <v>4874.58</v>
      </c>
      <c r="E1380">
        <v>4626.12</v>
      </c>
      <c r="F1380">
        <v>42.662599999999998</v>
      </c>
      <c r="G1380">
        <v>153.17699999999999</v>
      </c>
      <c r="H1380">
        <v>55.790999999999997</v>
      </c>
      <c r="I1380">
        <v>12.1408</v>
      </c>
      <c r="J1380">
        <v>60.384999999999998</v>
      </c>
      <c r="K1380">
        <v>4411.74</v>
      </c>
      <c r="L1380">
        <v>1.2300499999999999E-3</v>
      </c>
      <c r="M1380">
        <v>0.99917500000000004</v>
      </c>
      <c r="N1380">
        <v>0</v>
      </c>
      <c r="O1380" t="s">
        <v>42</v>
      </c>
    </row>
    <row r="1381" spans="1:15" x14ac:dyDescent="0.25">
      <c r="A1381" t="s">
        <v>172</v>
      </c>
      <c r="B1381">
        <v>5312</v>
      </c>
      <c r="C1381">
        <v>5137.24</v>
      </c>
      <c r="D1381">
        <v>5137.12</v>
      </c>
      <c r="E1381">
        <v>4887.9399999999996</v>
      </c>
      <c r="F1381">
        <v>47.948399999999999</v>
      </c>
      <c r="G1381">
        <v>146.83500000000001</v>
      </c>
      <c r="H1381">
        <v>49.955199999999998</v>
      </c>
      <c r="I1381">
        <v>12.1973</v>
      </c>
      <c r="J1381">
        <v>59.464799999999997</v>
      </c>
      <c r="K1381">
        <v>4674.55</v>
      </c>
      <c r="L1381">
        <v>1.23011E-3</v>
      </c>
      <c r="M1381">
        <v>0.99963999999999997</v>
      </c>
      <c r="N1381">
        <v>0</v>
      </c>
      <c r="O1381" t="s">
        <v>42</v>
      </c>
    </row>
    <row r="1382" spans="1:15" x14ac:dyDescent="0.25">
      <c r="A1382" t="s">
        <v>172</v>
      </c>
      <c r="B1382">
        <v>5263.38</v>
      </c>
      <c r="C1382">
        <v>5085.28</v>
      </c>
      <c r="D1382">
        <v>5085.16</v>
      </c>
      <c r="E1382">
        <v>4836.99</v>
      </c>
      <c r="F1382">
        <v>47.8504</v>
      </c>
      <c r="G1382">
        <v>146.828</v>
      </c>
      <c r="H1382">
        <v>52.033299999999997</v>
      </c>
      <c r="I1382">
        <v>12.2035</v>
      </c>
      <c r="J1382">
        <v>57.9377</v>
      </c>
      <c r="K1382">
        <v>4623.78</v>
      </c>
      <c r="L1382">
        <v>1.2300499999999999E-3</v>
      </c>
      <c r="M1382">
        <v>0.99809099999999995</v>
      </c>
      <c r="N1382">
        <v>0</v>
      </c>
      <c r="O1382" t="s">
        <v>42</v>
      </c>
    </row>
    <row r="1383" spans="1:15" x14ac:dyDescent="0.25">
      <c r="A1383" t="s">
        <v>172</v>
      </c>
      <c r="B1383">
        <v>5462.76</v>
      </c>
      <c r="C1383">
        <v>5289.14</v>
      </c>
      <c r="D1383">
        <v>5289.01</v>
      </c>
      <c r="E1383">
        <v>5040.5200000000004</v>
      </c>
      <c r="F1383">
        <v>47.801600000000001</v>
      </c>
      <c r="G1383">
        <v>147.68700000000001</v>
      </c>
      <c r="H1383">
        <v>51.463700000000003</v>
      </c>
      <c r="I1383">
        <v>12.3667</v>
      </c>
      <c r="J1383">
        <v>59.137799999999999</v>
      </c>
      <c r="K1383">
        <v>4826.24</v>
      </c>
      <c r="L1383">
        <v>1.2300600000000001E-3</v>
      </c>
      <c r="M1383">
        <v>0.99837699999999996</v>
      </c>
      <c r="N1383">
        <v>0</v>
      </c>
      <c r="O1383" t="s">
        <v>42</v>
      </c>
    </row>
    <row r="1384" spans="1:15" x14ac:dyDescent="0.25">
      <c r="A1384" t="s">
        <v>172</v>
      </c>
      <c r="B1384">
        <v>5008.57</v>
      </c>
      <c r="C1384">
        <v>4836.16</v>
      </c>
      <c r="D1384">
        <v>4836.04</v>
      </c>
      <c r="E1384">
        <v>4586.1400000000003</v>
      </c>
      <c r="F1384">
        <v>48.762099999999997</v>
      </c>
      <c r="G1384">
        <v>145.94800000000001</v>
      </c>
      <c r="H1384">
        <v>50.799900000000001</v>
      </c>
      <c r="I1384">
        <v>12.1244</v>
      </c>
      <c r="J1384">
        <v>58.283700000000003</v>
      </c>
      <c r="K1384">
        <v>4373</v>
      </c>
      <c r="L1384">
        <v>1.2300600000000001E-3</v>
      </c>
      <c r="M1384">
        <v>0.99956999999999996</v>
      </c>
      <c r="N1384">
        <v>0</v>
      </c>
      <c r="O1384" t="s">
        <v>42</v>
      </c>
    </row>
    <row r="1385" spans="1:15" x14ac:dyDescent="0.25">
      <c r="A1385" t="s">
        <v>172</v>
      </c>
      <c r="B1385">
        <v>5165.46</v>
      </c>
      <c r="C1385">
        <v>4992.66</v>
      </c>
      <c r="D1385">
        <v>4992.54</v>
      </c>
      <c r="E1385">
        <v>4745.8999999999996</v>
      </c>
      <c r="F1385">
        <v>46.8416</v>
      </c>
      <c r="G1385">
        <v>148.01</v>
      </c>
      <c r="H1385">
        <v>52.047699999999999</v>
      </c>
      <c r="I1385">
        <v>12.273099999999999</v>
      </c>
      <c r="J1385">
        <v>58.991</v>
      </c>
      <c r="K1385">
        <v>4532.4799999999996</v>
      </c>
      <c r="L1385">
        <v>1.23007E-3</v>
      </c>
      <c r="M1385">
        <v>0.99985199999999996</v>
      </c>
      <c r="N1385">
        <v>0</v>
      </c>
      <c r="O1385" t="s">
        <v>42</v>
      </c>
    </row>
    <row r="1386" spans="1:15" x14ac:dyDescent="0.25">
      <c r="A1386" t="s">
        <v>172</v>
      </c>
      <c r="B1386">
        <v>5214.25</v>
      </c>
      <c r="C1386">
        <v>5039.2299999999996</v>
      </c>
      <c r="D1386">
        <v>5039.1099999999997</v>
      </c>
      <c r="E1386">
        <v>4792.04</v>
      </c>
      <c r="F1386">
        <v>46.358499999999999</v>
      </c>
      <c r="G1386">
        <v>149.31100000000001</v>
      </c>
      <c r="H1386">
        <v>53.500700000000002</v>
      </c>
      <c r="I1386">
        <v>12.2318</v>
      </c>
      <c r="J1386">
        <v>59.002200000000002</v>
      </c>
      <c r="K1386">
        <v>4577.54</v>
      </c>
      <c r="L1386">
        <v>1.2300600000000001E-3</v>
      </c>
      <c r="M1386">
        <v>0.99895100000000003</v>
      </c>
      <c r="N1386">
        <v>0</v>
      </c>
      <c r="O1386" t="s">
        <v>42</v>
      </c>
    </row>
    <row r="1387" spans="1:15" x14ac:dyDescent="0.25">
      <c r="A1387" t="s">
        <v>172</v>
      </c>
      <c r="B1387">
        <v>5412.96</v>
      </c>
      <c r="C1387">
        <v>5239.96</v>
      </c>
      <c r="D1387">
        <v>5239.84</v>
      </c>
      <c r="E1387">
        <v>4998.05</v>
      </c>
      <c r="F1387">
        <v>43.503500000000003</v>
      </c>
      <c r="G1387">
        <v>149.93700000000001</v>
      </c>
      <c r="H1387">
        <v>54.163699999999999</v>
      </c>
      <c r="I1387">
        <v>12.3443</v>
      </c>
      <c r="J1387">
        <v>58.470700000000001</v>
      </c>
      <c r="K1387">
        <v>4785.96</v>
      </c>
      <c r="L1387">
        <v>1.2300799999999999E-3</v>
      </c>
      <c r="M1387">
        <v>0.99851599999999996</v>
      </c>
      <c r="N1387">
        <v>0</v>
      </c>
      <c r="O1387" t="s">
        <v>42</v>
      </c>
    </row>
    <row r="1388" spans="1:15" x14ac:dyDescent="0.25">
      <c r="A1388" t="s">
        <v>172</v>
      </c>
      <c r="B1388">
        <v>5334.78</v>
      </c>
      <c r="C1388">
        <v>5161.6000000000004</v>
      </c>
      <c r="D1388">
        <v>5161.47</v>
      </c>
      <c r="E1388">
        <v>4918.7700000000004</v>
      </c>
      <c r="F1388">
        <v>44.159799999999997</v>
      </c>
      <c r="G1388">
        <v>150.21</v>
      </c>
      <c r="H1388">
        <v>54.586399999999998</v>
      </c>
      <c r="I1388">
        <v>12.269500000000001</v>
      </c>
      <c r="J1388">
        <v>58.7181</v>
      </c>
      <c r="K1388">
        <v>4705.83</v>
      </c>
      <c r="L1388">
        <v>1.2300600000000001E-3</v>
      </c>
      <c r="M1388">
        <v>0.99813099999999999</v>
      </c>
      <c r="N1388">
        <v>0</v>
      </c>
      <c r="O1388" t="s">
        <v>42</v>
      </c>
    </row>
    <row r="1389" spans="1:15" x14ac:dyDescent="0.25">
      <c r="A1389" t="s">
        <v>172</v>
      </c>
      <c r="B1389">
        <v>5085.8</v>
      </c>
      <c r="C1389">
        <v>4913.6499999999996</v>
      </c>
      <c r="D1389">
        <v>4913.5200000000004</v>
      </c>
      <c r="E1389">
        <v>4669.2299999999996</v>
      </c>
      <c r="F1389">
        <v>44.614800000000002</v>
      </c>
      <c r="G1389">
        <v>150.54900000000001</v>
      </c>
      <c r="H1389">
        <v>53.454700000000003</v>
      </c>
      <c r="I1389">
        <v>12.293699999999999</v>
      </c>
      <c r="J1389">
        <v>60.002800000000001</v>
      </c>
      <c r="K1389">
        <v>4455.54</v>
      </c>
      <c r="L1389">
        <v>1.2300499999999999E-3</v>
      </c>
      <c r="M1389">
        <v>0.99944299999999997</v>
      </c>
      <c r="N1389">
        <v>0</v>
      </c>
      <c r="O1389" t="s">
        <v>42</v>
      </c>
    </row>
    <row r="1390" spans="1:15" x14ac:dyDescent="0.25">
      <c r="A1390" t="s">
        <v>172</v>
      </c>
      <c r="B1390">
        <v>5179.87</v>
      </c>
      <c r="C1390">
        <v>4999.41</v>
      </c>
      <c r="D1390">
        <v>4999.26</v>
      </c>
      <c r="E1390">
        <v>4749.72</v>
      </c>
      <c r="F1390">
        <v>47.6372</v>
      </c>
      <c r="G1390">
        <v>155.56700000000001</v>
      </c>
      <c r="H1390">
        <v>55.3521</v>
      </c>
      <c r="I1390">
        <v>12.256600000000001</v>
      </c>
      <c r="J1390">
        <v>62.935299999999998</v>
      </c>
      <c r="K1390">
        <v>4527.41</v>
      </c>
      <c r="L1390">
        <v>1.2300499999999999E-3</v>
      </c>
      <c r="M1390">
        <v>0.99952700000000005</v>
      </c>
      <c r="N1390">
        <v>0</v>
      </c>
      <c r="O1390" t="s">
        <v>42</v>
      </c>
    </row>
    <row r="1391" spans="1:15" x14ac:dyDescent="0.25">
      <c r="A1391" t="s">
        <v>172</v>
      </c>
      <c r="B1391">
        <v>5320.41</v>
      </c>
      <c r="C1391">
        <v>5145.47</v>
      </c>
      <c r="D1391">
        <v>5145.34</v>
      </c>
      <c r="E1391">
        <v>4900.6899999999996</v>
      </c>
      <c r="F1391">
        <v>44.979100000000003</v>
      </c>
      <c r="G1391">
        <v>150.256</v>
      </c>
      <c r="H1391">
        <v>52.653700000000001</v>
      </c>
      <c r="I1391">
        <v>12.5161</v>
      </c>
      <c r="J1391">
        <v>60.264400000000002</v>
      </c>
      <c r="K1391">
        <v>4686.84</v>
      </c>
      <c r="L1391">
        <v>1.23007E-3</v>
      </c>
      <c r="M1391">
        <v>0.99915500000000002</v>
      </c>
      <c r="N1391">
        <v>0</v>
      </c>
      <c r="O1391" t="s">
        <v>42</v>
      </c>
    </row>
    <row r="1392" spans="1:15" x14ac:dyDescent="0.25">
      <c r="A1392" t="s">
        <v>172</v>
      </c>
      <c r="B1392">
        <v>5313.25</v>
      </c>
      <c r="C1392">
        <v>5137.07</v>
      </c>
      <c r="D1392">
        <v>5136.88</v>
      </c>
      <c r="E1392">
        <v>4893.05</v>
      </c>
      <c r="F1392">
        <v>45.299199999999999</v>
      </c>
      <c r="G1392">
        <v>153.202</v>
      </c>
      <c r="H1392">
        <v>55.415300000000002</v>
      </c>
      <c r="I1392">
        <v>12.2828</v>
      </c>
      <c r="J1392">
        <v>60.590200000000003</v>
      </c>
      <c r="K1392">
        <v>4674.67</v>
      </c>
      <c r="L1392">
        <v>1.23007E-3</v>
      </c>
      <c r="M1392">
        <v>0.99995800000000001</v>
      </c>
      <c r="N1392">
        <v>0</v>
      </c>
      <c r="O1392" t="s">
        <v>42</v>
      </c>
    </row>
    <row r="1393" spans="1:25" x14ac:dyDescent="0.25">
      <c r="A1393" t="s">
        <v>172</v>
      </c>
      <c r="B1393">
        <v>5060.82</v>
      </c>
      <c r="C1393">
        <v>4883.6899999999996</v>
      </c>
      <c r="D1393">
        <v>4883.5600000000004</v>
      </c>
      <c r="E1393">
        <v>4631.28</v>
      </c>
      <c r="F1393">
        <v>48.578299999999999</v>
      </c>
      <c r="G1393">
        <v>146.482</v>
      </c>
      <c r="H1393">
        <v>49.343000000000004</v>
      </c>
      <c r="I1393">
        <v>12.2544</v>
      </c>
      <c r="J1393">
        <v>60.321800000000003</v>
      </c>
      <c r="K1393">
        <v>4417.42</v>
      </c>
      <c r="L1393">
        <v>1.2300600000000001E-3</v>
      </c>
      <c r="M1393">
        <v>0.99995400000000001</v>
      </c>
      <c r="N1393">
        <v>0</v>
      </c>
      <c r="O1393" t="s">
        <v>42</v>
      </c>
    </row>
    <row r="1394" spans="1:25" x14ac:dyDescent="0.25">
      <c r="A1394" t="s">
        <v>172</v>
      </c>
      <c r="B1394">
        <v>5343.42</v>
      </c>
      <c r="C1394">
        <v>5170.0200000000004</v>
      </c>
      <c r="D1394">
        <v>5169.87</v>
      </c>
      <c r="E1394">
        <v>4928.37</v>
      </c>
      <c r="F1394">
        <v>44.085299999999997</v>
      </c>
      <c r="G1394">
        <v>154.09800000000001</v>
      </c>
      <c r="H1394">
        <v>55.0869</v>
      </c>
      <c r="I1394">
        <v>12.329599999999999</v>
      </c>
      <c r="J1394">
        <v>61.679200000000002</v>
      </c>
      <c r="K1394">
        <v>4711.1499999999996</v>
      </c>
      <c r="L1394">
        <v>1.23007E-3</v>
      </c>
      <c r="M1394">
        <v>0.99963100000000005</v>
      </c>
      <c r="N1394">
        <v>0</v>
      </c>
      <c r="O1394" t="s">
        <v>42</v>
      </c>
    </row>
    <row r="1395" spans="1:25" x14ac:dyDescent="0.25">
      <c r="A1395" t="s">
        <v>172</v>
      </c>
      <c r="B1395">
        <v>5115.37</v>
      </c>
      <c r="C1395">
        <v>4940.57</v>
      </c>
      <c r="D1395">
        <v>4940.43</v>
      </c>
      <c r="E1395">
        <v>4691.6099999999997</v>
      </c>
      <c r="F1395">
        <v>47.170999999999999</v>
      </c>
      <c r="G1395">
        <v>149.773</v>
      </c>
      <c r="H1395">
        <v>51.685000000000002</v>
      </c>
      <c r="I1395">
        <v>12.841900000000001</v>
      </c>
      <c r="J1395">
        <v>60.636200000000002</v>
      </c>
      <c r="K1395">
        <v>4475.92</v>
      </c>
      <c r="L1395">
        <v>1.2301300000000001E-3</v>
      </c>
      <c r="M1395">
        <v>0.99911700000000003</v>
      </c>
      <c r="N1395">
        <v>0</v>
      </c>
      <c r="O1395" t="s">
        <v>42</v>
      </c>
    </row>
    <row r="1396" spans="1:25" x14ac:dyDescent="0.25">
      <c r="A1396" t="s">
        <v>172</v>
      </c>
      <c r="B1396">
        <v>5348.9</v>
      </c>
      <c r="C1396">
        <v>5172.99</v>
      </c>
      <c r="D1396">
        <v>5172.8500000000004</v>
      </c>
      <c r="E1396">
        <v>4922.74</v>
      </c>
      <c r="F1396">
        <v>46.6584</v>
      </c>
      <c r="G1396">
        <v>150.70099999999999</v>
      </c>
      <c r="H1396">
        <v>52.649299999999997</v>
      </c>
      <c r="I1396">
        <v>12.5144</v>
      </c>
      <c r="J1396">
        <v>60.934199999999997</v>
      </c>
      <c r="K1396">
        <v>4706.75</v>
      </c>
      <c r="L1396">
        <v>1.2300499999999999E-3</v>
      </c>
      <c r="M1396">
        <v>0.99999000000000005</v>
      </c>
      <c r="N1396">
        <v>0</v>
      </c>
      <c r="O1396" t="s">
        <v>42</v>
      </c>
    </row>
    <row r="1397" spans="1:25" x14ac:dyDescent="0.25">
      <c r="A1397" t="s">
        <v>172</v>
      </c>
      <c r="B1397">
        <v>5022.95</v>
      </c>
      <c r="C1397">
        <v>4847.57</v>
      </c>
      <c r="D1397">
        <v>4847.4399999999996</v>
      </c>
      <c r="E1397">
        <v>4595.5</v>
      </c>
      <c r="F1397">
        <v>48.930900000000001</v>
      </c>
      <c r="G1397">
        <v>148.37200000000001</v>
      </c>
      <c r="H1397">
        <v>50.914200000000001</v>
      </c>
      <c r="I1397">
        <v>12.406599999999999</v>
      </c>
      <c r="J1397">
        <v>60.389800000000001</v>
      </c>
      <c r="K1397">
        <v>4379.63</v>
      </c>
      <c r="L1397">
        <v>1.2300600000000001E-3</v>
      </c>
      <c r="M1397">
        <v>0.99877000000000005</v>
      </c>
      <c r="N1397">
        <v>0</v>
      </c>
      <c r="O1397" t="s">
        <v>42</v>
      </c>
    </row>
    <row r="1398" spans="1:25" x14ac:dyDescent="0.25">
      <c r="A1398" t="s">
        <v>172</v>
      </c>
      <c r="B1398">
        <v>5083.2299999999996</v>
      </c>
      <c r="C1398">
        <v>4907.21</v>
      </c>
      <c r="D1398">
        <v>4907.08</v>
      </c>
      <c r="E1398">
        <v>4658.18</v>
      </c>
      <c r="F1398">
        <v>47.06</v>
      </c>
      <c r="G1398">
        <v>150.02199999999999</v>
      </c>
      <c r="H1398">
        <v>52.447499999999998</v>
      </c>
      <c r="I1398">
        <v>12.347099999999999</v>
      </c>
      <c r="J1398">
        <v>60.5167</v>
      </c>
      <c r="K1398">
        <v>4442.3100000000004</v>
      </c>
      <c r="L1398">
        <v>1.2300499999999999E-3</v>
      </c>
      <c r="M1398">
        <v>0.99831099999999995</v>
      </c>
      <c r="N1398">
        <v>0</v>
      </c>
      <c r="O1398" t="s">
        <v>42</v>
      </c>
    </row>
    <row r="1399" spans="1:25" x14ac:dyDescent="0.25">
      <c r="A1399" t="s">
        <v>172</v>
      </c>
      <c r="B1399">
        <v>5212.13</v>
      </c>
      <c r="C1399">
        <v>5034.6099999999997</v>
      </c>
      <c r="D1399">
        <v>5034.47</v>
      </c>
      <c r="E1399">
        <v>4787.1099999999997</v>
      </c>
      <c r="F1399">
        <v>46.558199999999999</v>
      </c>
      <c r="G1399">
        <v>150.208</v>
      </c>
      <c r="H1399">
        <v>52.038400000000003</v>
      </c>
      <c r="I1399">
        <v>12.283300000000001</v>
      </c>
      <c r="J1399">
        <v>60.305</v>
      </c>
      <c r="K1399">
        <v>4571.75</v>
      </c>
      <c r="L1399">
        <v>1.2300499999999999E-3</v>
      </c>
      <c r="M1399">
        <v>0.99983699999999998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5203.84</v>
      </c>
      <c r="C1400">
        <v>5029.95</v>
      </c>
      <c r="D1400">
        <v>5029.8100000000004</v>
      </c>
      <c r="E1400">
        <v>4778.96</v>
      </c>
      <c r="F1400">
        <v>47.776200000000003</v>
      </c>
      <c r="G1400">
        <v>151.059</v>
      </c>
      <c r="H1400">
        <v>52.326099999999997</v>
      </c>
      <c r="I1400">
        <v>12.262</v>
      </c>
      <c r="J1400">
        <v>61.785200000000003</v>
      </c>
      <c r="K1400">
        <v>4561.18</v>
      </c>
      <c r="L1400">
        <v>1.2300499999999999E-3</v>
      </c>
      <c r="M1400">
        <v>0.99978299999999998</v>
      </c>
      <c r="N1400">
        <v>0</v>
      </c>
      <c r="O1400" t="s">
        <v>42</v>
      </c>
      <c r="R1400">
        <f>AVERAGE(B1351:B1400)</f>
        <v>5188.4135999999999</v>
      </c>
      <c r="S1400">
        <f>AVERAGE(C1351:C1400)</f>
        <v>5014.2218000000003</v>
      </c>
      <c r="U1400">
        <f>_xlfn.VAR.P(B1351:B1400)</f>
        <v>17503.341427040006</v>
      </c>
      <c r="V1400">
        <f>_xlfn.VAR.P(C1351:C1400)</f>
        <v>17491.85148276003</v>
      </c>
      <c r="X1400">
        <f>1.96*SQRT(U1400)/50</f>
        <v>5.1861676188151451</v>
      </c>
      <c r="Y1400">
        <f>1.96*SQRT(V1400)/50</f>
        <v>5.1844651279055167</v>
      </c>
    </row>
    <row r="1401" spans="1:25" x14ac:dyDescent="0.25">
      <c r="A1401" t="s">
        <v>173</v>
      </c>
      <c r="B1401">
        <v>259578.65289999999</v>
      </c>
      <c r="C1401" t="s">
        <v>36</v>
      </c>
    </row>
    <row r="1402" spans="1:25" x14ac:dyDescent="0.25">
      <c r="A1402" t="s">
        <v>174</v>
      </c>
      <c r="B1402">
        <v>3690.75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1.2300499999999999E-3</v>
      </c>
      <c r="L1402">
        <v>0.99985500000000005</v>
      </c>
      <c r="M1402">
        <v>0</v>
      </c>
      <c r="N1402" t="s">
        <v>42</v>
      </c>
    </row>
    <row r="1403" spans="1:25" x14ac:dyDescent="0.25">
      <c r="A1403" t="s">
        <v>174</v>
      </c>
      <c r="B1403">
        <v>3770.33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1.2300499999999999E-3</v>
      </c>
      <c r="L1403">
        <v>0.99973999999999996</v>
      </c>
      <c r="M1403">
        <v>0</v>
      </c>
      <c r="N1403" t="s">
        <v>42</v>
      </c>
    </row>
    <row r="1404" spans="1:25" x14ac:dyDescent="0.25">
      <c r="A1404" t="s">
        <v>174</v>
      </c>
      <c r="B1404">
        <v>3748.27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1.2300499999999999E-3</v>
      </c>
      <c r="L1404">
        <v>0.99909000000000003</v>
      </c>
      <c r="M1404">
        <v>0</v>
      </c>
      <c r="N1404" t="s">
        <v>42</v>
      </c>
    </row>
    <row r="1405" spans="1:25" x14ac:dyDescent="0.25">
      <c r="A1405" t="s">
        <v>174</v>
      </c>
      <c r="B1405">
        <v>3736.35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1.2300499999999999E-3</v>
      </c>
      <c r="L1405">
        <v>0.998776</v>
      </c>
      <c r="M1405">
        <v>0</v>
      </c>
      <c r="N1405" t="s">
        <v>42</v>
      </c>
    </row>
    <row r="1406" spans="1:25" x14ac:dyDescent="0.25">
      <c r="A1406" t="s">
        <v>174</v>
      </c>
      <c r="B1406">
        <v>3667.85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1.23007E-3</v>
      </c>
      <c r="L1406">
        <v>0.99924400000000002</v>
      </c>
      <c r="M1406">
        <v>0</v>
      </c>
      <c r="N1406" t="s">
        <v>42</v>
      </c>
    </row>
    <row r="1407" spans="1:25" x14ac:dyDescent="0.25">
      <c r="A1407" t="s">
        <v>174</v>
      </c>
      <c r="B1407">
        <v>3604.79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1.2300499999999999E-3</v>
      </c>
      <c r="L1407">
        <v>0.99934400000000001</v>
      </c>
      <c r="M1407">
        <v>0</v>
      </c>
      <c r="N1407" t="s">
        <v>42</v>
      </c>
    </row>
    <row r="1408" spans="1:25" x14ac:dyDescent="0.25">
      <c r="A1408" t="s">
        <v>174</v>
      </c>
      <c r="B1408">
        <v>3646.02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1.2300499999999999E-3</v>
      </c>
      <c r="L1408">
        <v>0.99940300000000004</v>
      </c>
      <c r="M1408">
        <v>0</v>
      </c>
      <c r="N1408" t="s">
        <v>42</v>
      </c>
    </row>
    <row r="1409" spans="1:14" x14ac:dyDescent="0.25">
      <c r="A1409" t="s">
        <v>174</v>
      </c>
      <c r="B1409">
        <v>3693.06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1.2300600000000001E-3</v>
      </c>
      <c r="L1409">
        <v>0.99887400000000004</v>
      </c>
      <c r="M1409">
        <v>0</v>
      </c>
      <c r="N1409" t="s">
        <v>42</v>
      </c>
    </row>
    <row r="1410" spans="1:14" x14ac:dyDescent="0.25">
      <c r="A1410" t="s">
        <v>174</v>
      </c>
      <c r="B1410">
        <v>3611.32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1.2300600000000001E-3</v>
      </c>
      <c r="L1410">
        <v>0.99937900000000002</v>
      </c>
      <c r="M1410">
        <v>0</v>
      </c>
      <c r="N1410" t="s">
        <v>42</v>
      </c>
    </row>
    <row r="1411" spans="1:14" x14ac:dyDescent="0.25">
      <c r="A1411" t="s">
        <v>174</v>
      </c>
      <c r="B1411">
        <v>3648.57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1.2300499999999999E-3</v>
      </c>
      <c r="L1411">
        <v>0.99871399999999999</v>
      </c>
      <c r="M1411">
        <v>0</v>
      </c>
      <c r="N1411" t="s">
        <v>42</v>
      </c>
    </row>
    <row r="1412" spans="1:14" x14ac:dyDescent="0.25">
      <c r="A1412" t="s">
        <v>174</v>
      </c>
      <c r="B1412">
        <v>3604.13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1.2300499999999999E-3</v>
      </c>
      <c r="L1412">
        <v>0.99985999999999997</v>
      </c>
      <c r="M1412">
        <v>0</v>
      </c>
      <c r="N1412" t="s">
        <v>42</v>
      </c>
    </row>
    <row r="1413" spans="1:14" x14ac:dyDescent="0.25">
      <c r="A1413" t="s">
        <v>174</v>
      </c>
      <c r="B1413">
        <v>3655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1.2300600000000001E-3</v>
      </c>
      <c r="L1413">
        <v>0.99946100000000004</v>
      </c>
      <c r="M1413">
        <v>0</v>
      </c>
      <c r="N1413" t="s">
        <v>42</v>
      </c>
    </row>
    <row r="1414" spans="1:14" x14ac:dyDescent="0.25">
      <c r="A1414" t="s">
        <v>174</v>
      </c>
      <c r="B1414">
        <v>3579.63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1.2300499999999999E-3</v>
      </c>
      <c r="L1414">
        <v>0.99919899999999995</v>
      </c>
      <c r="M1414">
        <v>0</v>
      </c>
      <c r="N1414" t="s">
        <v>42</v>
      </c>
    </row>
    <row r="1415" spans="1:14" x14ac:dyDescent="0.25">
      <c r="A1415" t="s">
        <v>174</v>
      </c>
      <c r="B1415">
        <v>3599.06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1.2300499999999999E-3</v>
      </c>
      <c r="L1415">
        <v>0.99941599999999997</v>
      </c>
      <c r="M1415">
        <v>0</v>
      </c>
      <c r="N1415" t="s">
        <v>42</v>
      </c>
    </row>
    <row r="1416" spans="1:14" x14ac:dyDescent="0.25">
      <c r="A1416" t="s">
        <v>174</v>
      </c>
      <c r="B1416">
        <v>3564.89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1.2300499999999999E-3</v>
      </c>
      <c r="L1416">
        <v>0.99989300000000003</v>
      </c>
      <c r="M1416">
        <v>0</v>
      </c>
      <c r="N1416" t="s">
        <v>42</v>
      </c>
    </row>
    <row r="1417" spans="1:14" x14ac:dyDescent="0.25">
      <c r="A1417" t="s">
        <v>174</v>
      </c>
      <c r="B1417">
        <v>3566.72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1.23007E-3</v>
      </c>
      <c r="L1417">
        <v>0.99989799999999995</v>
      </c>
      <c r="M1417">
        <v>0</v>
      </c>
      <c r="N1417" t="s">
        <v>42</v>
      </c>
    </row>
    <row r="1418" spans="1:14" x14ac:dyDescent="0.25">
      <c r="A1418" t="s">
        <v>174</v>
      </c>
      <c r="B1418">
        <v>3630.02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1.2300600000000001E-3</v>
      </c>
      <c r="L1418">
        <v>0.998942</v>
      </c>
      <c r="M1418">
        <v>0</v>
      </c>
      <c r="N1418" t="s">
        <v>42</v>
      </c>
    </row>
    <row r="1419" spans="1:14" x14ac:dyDescent="0.25">
      <c r="A1419" t="s">
        <v>174</v>
      </c>
      <c r="B1419">
        <v>3680.79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1.2300900000000001E-3</v>
      </c>
      <c r="L1419">
        <v>0.99999499999999997</v>
      </c>
      <c r="M1419">
        <v>0</v>
      </c>
      <c r="N1419" t="s">
        <v>42</v>
      </c>
    </row>
    <row r="1420" spans="1:14" x14ac:dyDescent="0.25">
      <c r="A1420" t="s">
        <v>174</v>
      </c>
      <c r="B1420">
        <v>3783.89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1.2300499999999999E-3</v>
      </c>
      <c r="L1420">
        <v>0.99874399999999997</v>
      </c>
      <c r="M1420">
        <v>0</v>
      </c>
      <c r="N1420" t="s">
        <v>42</v>
      </c>
    </row>
    <row r="1421" spans="1:14" x14ac:dyDescent="0.25">
      <c r="A1421" t="s">
        <v>174</v>
      </c>
      <c r="B1421">
        <v>3652.97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1.2300499999999999E-3</v>
      </c>
      <c r="L1421">
        <v>0.99970899999999996</v>
      </c>
      <c r="M1421">
        <v>0</v>
      </c>
      <c r="N1421" t="s">
        <v>42</v>
      </c>
    </row>
    <row r="1422" spans="1:14" x14ac:dyDescent="0.25">
      <c r="A1422" t="s">
        <v>174</v>
      </c>
      <c r="B1422">
        <v>3653.6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1.2300600000000001E-3</v>
      </c>
      <c r="L1422">
        <v>0.99760499999999996</v>
      </c>
      <c r="M1422">
        <v>0</v>
      </c>
      <c r="N1422" t="s">
        <v>42</v>
      </c>
    </row>
    <row r="1423" spans="1:14" x14ac:dyDescent="0.25">
      <c r="A1423" t="s">
        <v>174</v>
      </c>
      <c r="B1423">
        <v>3587.25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1.2300499999999999E-3</v>
      </c>
      <c r="L1423">
        <v>0.99977400000000005</v>
      </c>
      <c r="M1423">
        <v>0</v>
      </c>
      <c r="N1423" t="s">
        <v>42</v>
      </c>
    </row>
    <row r="1424" spans="1:14" x14ac:dyDescent="0.25">
      <c r="A1424" t="s">
        <v>174</v>
      </c>
      <c r="B1424">
        <v>3572.19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1.2300499999999999E-3</v>
      </c>
      <c r="L1424">
        <v>0.99961100000000003</v>
      </c>
      <c r="M1424">
        <v>0</v>
      </c>
      <c r="N1424" t="s">
        <v>42</v>
      </c>
    </row>
    <row r="1425" spans="1:14" x14ac:dyDescent="0.25">
      <c r="A1425" t="s">
        <v>174</v>
      </c>
      <c r="B1425">
        <v>3568.21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1.2300499999999999E-3</v>
      </c>
      <c r="L1425">
        <v>0.99969399999999997</v>
      </c>
      <c r="M1425">
        <v>0</v>
      </c>
      <c r="N1425" t="s">
        <v>42</v>
      </c>
    </row>
    <row r="1426" spans="1:14" x14ac:dyDescent="0.25">
      <c r="A1426" t="s">
        <v>174</v>
      </c>
      <c r="B1426">
        <v>3620.59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1.2300600000000001E-3</v>
      </c>
      <c r="L1426">
        <v>0.99995599999999996</v>
      </c>
      <c r="M1426">
        <v>0</v>
      </c>
      <c r="N1426" t="s">
        <v>42</v>
      </c>
    </row>
    <row r="1427" spans="1:14" x14ac:dyDescent="0.25">
      <c r="A1427" t="s">
        <v>174</v>
      </c>
      <c r="B1427">
        <v>3568.3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1.2300499999999999E-3</v>
      </c>
      <c r="L1427">
        <v>0.99985100000000005</v>
      </c>
      <c r="M1427">
        <v>0</v>
      </c>
      <c r="N1427" t="s">
        <v>42</v>
      </c>
    </row>
    <row r="1428" spans="1:14" x14ac:dyDescent="0.25">
      <c r="A1428" t="s">
        <v>174</v>
      </c>
      <c r="B1428">
        <v>3574.62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1.23007E-3</v>
      </c>
      <c r="L1428">
        <v>0.99845899999999999</v>
      </c>
      <c r="M1428">
        <v>0</v>
      </c>
      <c r="N1428" t="s">
        <v>42</v>
      </c>
    </row>
    <row r="1429" spans="1:14" x14ac:dyDescent="0.25">
      <c r="A1429" t="s">
        <v>174</v>
      </c>
      <c r="B1429">
        <v>3611.09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1.2300499999999999E-3</v>
      </c>
      <c r="L1429">
        <v>0.99989700000000004</v>
      </c>
      <c r="M1429">
        <v>0</v>
      </c>
      <c r="N1429" t="s">
        <v>42</v>
      </c>
    </row>
    <row r="1430" spans="1:14" x14ac:dyDescent="0.25">
      <c r="A1430" t="s">
        <v>174</v>
      </c>
      <c r="B1430">
        <v>3621.9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1.2300499999999999E-3</v>
      </c>
      <c r="L1430">
        <v>0.99895699999999998</v>
      </c>
      <c r="M1430">
        <v>0</v>
      </c>
      <c r="N1430" t="s">
        <v>42</v>
      </c>
    </row>
    <row r="1431" spans="1:14" x14ac:dyDescent="0.25">
      <c r="A1431" t="s">
        <v>174</v>
      </c>
      <c r="B1431">
        <v>3628.56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1.2300499999999999E-3</v>
      </c>
      <c r="L1431">
        <v>0.99973599999999996</v>
      </c>
      <c r="M1431">
        <v>0</v>
      </c>
      <c r="N1431" t="s">
        <v>42</v>
      </c>
    </row>
    <row r="1432" spans="1:14" x14ac:dyDescent="0.25">
      <c r="A1432" t="s">
        <v>174</v>
      </c>
      <c r="B1432">
        <v>3569.93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1.2300499999999999E-3</v>
      </c>
      <c r="L1432">
        <v>0.99993100000000001</v>
      </c>
      <c r="M1432">
        <v>0</v>
      </c>
      <c r="N1432" t="s">
        <v>42</v>
      </c>
    </row>
    <row r="1433" spans="1:14" x14ac:dyDescent="0.25">
      <c r="A1433" t="s">
        <v>174</v>
      </c>
      <c r="B1433">
        <v>3633.83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1.2300600000000001E-3</v>
      </c>
      <c r="L1433">
        <v>0.99995800000000001</v>
      </c>
      <c r="M1433">
        <v>0</v>
      </c>
      <c r="N1433" t="s">
        <v>42</v>
      </c>
    </row>
    <row r="1434" spans="1:14" x14ac:dyDescent="0.25">
      <c r="A1434" t="s">
        <v>174</v>
      </c>
      <c r="B1434">
        <v>3638.66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1.2301E-3</v>
      </c>
      <c r="L1434">
        <v>0.99887499999999996</v>
      </c>
      <c r="M1434">
        <v>0</v>
      </c>
      <c r="N1434" t="s">
        <v>42</v>
      </c>
    </row>
    <row r="1435" spans="1:14" x14ac:dyDescent="0.25">
      <c r="A1435" t="s">
        <v>174</v>
      </c>
      <c r="B1435">
        <v>3584.84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1.2300900000000001E-3</v>
      </c>
      <c r="L1435">
        <v>0.99868800000000002</v>
      </c>
      <c r="M1435">
        <v>0</v>
      </c>
      <c r="N1435" t="s">
        <v>42</v>
      </c>
    </row>
    <row r="1436" spans="1:14" x14ac:dyDescent="0.25">
      <c r="A1436" t="s">
        <v>174</v>
      </c>
      <c r="B1436">
        <v>3737.07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1.2300499999999999E-3</v>
      </c>
      <c r="L1436">
        <v>0.99959500000000001</v>
      </c>
      <c r="M1436">
        <v>0</v>
      </c>
      <c r="N1436" t="s">
        <v>42</v>
      </c>
    </row>
    <row r="1437" spans="1:14" x14ac:dyDescent="0.25">
      <c r="A1437" t="s">
        <v>174</v>
      </c>
      <c r="B1437">
        <v>3609.15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1.2300900000000001E-3</v>
      </c>
      <c r="L1437">
        <v>0.99975700000000001</v>
      </c>
      <c r="M1437">
        <v>0</v>
      </c>
      <c r="N1437" t="s">
        <v>42</v>
      </c>
    </row>
    <row r="1438" spans="1:14" x14ac:dyDescent="0.25">
      <c r="A1438" t="s">
        <v>174</v>
      </c>
      <c r="B1438">
        <v>3635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1.2300499999999999E-3</v>
      </c>
      <c r="L1438">
        <v>0.99987400000000004</v>
      </c>
      <c r="M1438">
        <v>0</v>
      </c>
      <c r="N1438" t="s">
        <v>42</v>
      </c>
    </row>
    <row r="1439" spans="1:14" x14ac:dyDescent="0.25">
      <c r="A1439" t="s">
        <v>174</v>
      </c>
      <c r="B1439">
        <v>3684.47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1.2300600000000001E-3</v>
      </c>
      <c r="L1439">
        <v>0.99987999999999999</v>
      </c>
      <c r="M1439">
        <v>0</v>
      </c>
      <c r="N1439" t="s">
        <v>42</v>
      </c>
    </row>
    <row r="1440" spans="1:14" x14ac:dyDescent="0.25">
      <c r="A1440" t="s">
        <v>174</v>
      </c>
      <c r="B1440">
        <v>3704.85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1.23007E-3</v>
      </c>
      <c r="L1440">
        <v>0.99959299999999995</v>
      </c>
      <c r="M1440">
        <v>0</v>
      </c>
      <c r="N1440" t="s">
        <v>42</v>
      </c>
    </row>
    <row r="1441" spans="1:25" x14ac:dyDescent="0.25">
      <c r="A1441" t="s">
        <v>174</v>
      </c>
      <c r="B1441">
        <v>3731.88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1.2300499999999999E-3</v>
      </c>
      <c r="L1441">
        <v>0.99984899999999999</v>
      </c>
      <c r="M1441">
        <v>0</v>
      </c>
      <c r="N1441" t="s">
        <v>42</v>
      </c>
    </row>
    <row r="1442" spans="1:25" x14ac:dyDescent="0.25">
      <c r="A1442" t="s">
        <v>174</v>
      </c>
      <c r="B1442">
        <v>3745.33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1.2300799999999999E-3</v>
      </c>
      <c r="L1442">
        <v>0.99992800000000004</v>
      </c>
      <c r="M1442">
        <v>0</v>
      </c>
      <c r="N1442" t="s">
        <v>42</v>
      </c>
    </row>
    <row r="1443" spans="1:25" x14ac:dyDescent="0.25">
      <c r="A1443" t="s">
        <v>174</v>
      </c>
      <c r="B1443">
        <v>3742.48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1.2300600000000001E-3</v>
      </c>
      <c r="L1443">
        <v>0.99981100000000001</v>
      </c>
      <c r="M1443">
        <v>0</v>
      </c>
      <c r="N1443" t="s">
        <v>42</v>
      </c>
    </row>
    <row r="1444" spans="1:25" x14ac:dyDescent="0.25">
      <c r="A1444" t="s">
        <v>174</v>
      </c>
      <c r="B1444">
        <v>3721.45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1.2300799999999999E-3</v>
      </c>
      <c r="L1444">
        <v>0.999969</v>
      </c>
      <c r="M1444">
        <v>0</v>
      </c>
      <c r="N1444" t="s">
        <v>42</v>
      </c>
    </row>
    <row r="1445" spans="1:25" x14ac:dyDescent="0.25">
      <c r="A1445" t="s">
        <v>174</v>
      </c>
      <c r="B1445">
        <v>3753.23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1.2300799999999999E-3</v>
      </c>
      <c r="L1445">
        <v>0.99941400000000002</v>
      </c>
      <c r="M1445">
        <v>0</v>
      </c>
      <c r="N1445" t="s">
        <v>42</v>
      </c>
    </row>
    <row r="1446" spans="1:25" x14ac:dyDescent="0.25">
      <c r="A1446" t="s">
        <v>174</v>
      </c>
      <c r="B1446">
        <v>3693.35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1.2300499999999999E-3</v>
      </c>
      <c r="L1446">
        <v>0.99947299999999994</v>
      </c>
      <c r="M1446">
        <v>0</v>
      </c>
      <c r="N1446" t="s">
        <v>42</v>
      </c>
    </row>
    <row r="1447" spans="1:25" x14ac:dyDescent="0.25">
      <c r="A1447" t="s">
        <v>174</v>
      </c>
      <c r="B1447">
        <v>3595.01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1.2300499999999999E-3</v>
      </c>
      <c r="L1447">
        <v>0.99920100000000001</v>
      </c>
      <c r="M1447">
        <v>0</v>
      </c>
      <c r="N1447" t="s">
        <v>42</v>
      </c>
    </row>
    <row r="1448" spans="1:25" x14ac:dyDescent="0.25">
      <c r="A1448" t="s">
        <v>174</v>
      </c>
      <c r="B1448">
        <v>3597.73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1.2300499999999999E-3</v>
      </c>
      <c r="L1448">
        <v>0.99864799999999998</v>
      </c>
      <c r="M1448">
        <v>0</v>
      </c>
      <c r="N1448" t="s">
        <v>42</v>
      </c>
    </row>
    <row r="1449" spans="1:25" x14ac:dyDescent="0.25">
      <c r="A1449" t="s">
        <v>174</v>
      </c>
      <c r="B1449">
        <v>3606.55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1.2300499999999999E-3</v>
      </c>
      <c r="L1449">
        <v>0.99897199999999997</v>
      </c>
      <c r="M1449">
        <v>0</v>
      </c>
      <c r="N1449" t="s">
        <v>42</v>
      </c>
    </row>
    <row r="1450" spans="1:25" x14ac:dyDescent="0.25">
      <c r="A1450" t="s">
        <v>174</v>
      </c>
      <c r="B1450">
        <v>3586.47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1.2300499999999999E-3</v>
      </c>
      <c r="L1450">
        <v>0.99995500000000004</v>
      </c>
      <c r="M1450">
        <v>0</v>
      </c>
      <c r="N1450" t="s">
        <v>42</v>
      </c>
    </row>
    <row r="1451" spans="1:25" x14ac:dyDescent="0.25">
      <c r="A1451" t="s">
        <v>174</v>
      </c>
      <c r="B1451">
        <v>3638.25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1.2300499999999999E-3</v>
      </c>
      <c r="L1451">
        <v>0.99991699999999994</v>
      </c>
      <c r="M1451">
        <v>0</v>
      </c>
      <c r="N1451" t="s">
        <v>42</v>
      </c>
    </row>
    <row r="1452" spans="1:25" x14ac:dyDescent="0.25">
      <c r="A1452" t="s">
        <v>174</v>
      </c>
      <c r="B1452">
        <v>3606.73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1.2300900000000001E-3</v>
      </c>
      <c r="L1452">
        <v>0.99987400000000004</v>
      </c>
      <c r="M1452">
        <v>0</v>
      </c>
      <c r="N1452" t="s">
        <v>42</v>
      </c>
    </row>
    <row r="1453" spans="1:25" x14ac:dyDescent="0.25">
      <c r="A1453" t="s">
        <v>174</v>
      </c>
      <c r="B1453">
        <v>3714.2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1.23007E-3</v>
      </c>
      <c r="L1453">
        <v>0.99956900000000004</v>
      </c>
      <c r="M1453">
        <v>0</v>
      </c>
      <c r="N1453" t="s">
        <v>42</v>
      </c>
    </row>
    <row r="1454" spans="1:25" x14ac:dyDescent="0.25">
      <c r="A1454" t="s">
        <v>174</v>
      </c>
      <c r="B1454">
        <v>3613.58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1.2300499999999999E-3</v>
      </c>
      <c r="L1454">
        <v>0.99961999999999995</v>
      </c>
      <c r="M1454">
        <v>0</v>
      </c>
      <c r="N1454" t="s">
        <v>42</v>
      </c>
    </row>
    <row r="1455" spans="1:25" x14ac:dyDescent="0.25">
      <c r="A1455" t="s">
        <v>174</v>
      </c>
      <c r="B1455">
        <v>3646.74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1.2300499999999999E-3</v>
      </c>
      <c r="L1455">
        <v>0.999552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3740.3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1.2300499999999999E-3</v>
      </c>
      <c r="L1456">
        <v>0.99966500000000003</v>
      </c>
      <c r="M1456">
        <v>0</v>
      </c>
      <c r="N1456" t="s">
        <v>42</v>
      </c>
      <c r="R1456">
        <f>AVERAGE(B1407:B1456)</f>
        <v>3641.1650000000004</v>
      </c>
      <c r="S1456">
        <f>AVERAGE(C1407:C1456)</f>
        <v>0</v>
      </c>
      <c r="U1456">
        <f>_xlfn.VAR.P(B1407:B1456)</f>
        <v>3426.6815929999993</v>
      </c>
      <c r="V1456">
        <f>_xlfn.VAR.P(C1407:C1456)</f>
        <v>0</v>
      </c>
      <c r="X1456">
        <f>1.96*SQRT(U1456)/50</f>
        <v>2.2946842926789559</v>
      </c>
      <c r="Y1456">
        <f>1.96*SQRT(V1456)/50</f>
        <v>0</v>
      </c>
    </row>
    <row r="1457" spans="1:13" x14ac:dyDescent="0.25">
      <c r="A1457" t="s">
        <v>175</v>
      </c>
      <c r="B1457">
        <v>182162.6415</v>
      </c>
      <c r="C1457" t="s">
        <v>36</v>
      </c>
    </row>
    <row r="1458" spans="1:13" x14ac:dyDescent="0.25">
      <c r="A1458" t="s">
        <v>176</v>
      </c>
      <c r="B1458">
        <v>3684.95</v>
      </c>
      <c r="C1458">
        <v>3570.92</v>
      </c>
      <c r="D1458">
        <v>3570.81</v>
      </c>
      <c r="E1458">
        <v>3319.01</v>
      </c>
      <c r="F1458">
        <v>50.923499999999997</v>
      </c>
      <c r="G1458">
        <v>0</v>
      </c>
      <c r="H1458">
        <v>44.638199999999998</v>
      </c>
      <c r="I1458">
        <v>0</v>
      </c>
      <c r="J1458">
        <v>1.2300499999999999E-3</v>
      </c>
      <c r="K1458">
        <v>0.99989600000000001</v>
      </c>
      <c r="L1458">
        <v>0</v>
      </c>
      <c r="M1458" t="s">
        <v>42</v>
      </c>
    </row>
    <row r="1459" spans="1:13" x14ac:dyDescent="0.25">
      <c r="A1459" t="s">
        <v>176</v>
      </c>
      <c r="B1459">
        <v>3666.95</v>
      </c>
      <c r="C1459">
        <v>3554.53</v>
      </c>
      <c r="D1459">
        <v>3554.41</v>
      </c>
      <c r="E1459">
        <v>3302.68</v>
      </c>
      <c r="F1459">
        <v>50.536000000000001</v>
      </c>
      <c r="G1459">
        <v>0</v>
      </c>
      <c r="H1459">
        <v>44.883400000000002</v>
      </c>
      <c r="I1459">
        <v>0</v>
      </c>
      <c r="J1459">
        <v>1.2300499999999999E-3</v>
      </c>
      <c r="K1459">
        <v>0.999664</v>
      </c>
      <c r="L1459">
        <v>0</v>
      </c>
      <c r="M1459" t="s">
        <v>42</v>
      </c>
    </row>
    <row r="1460" spans="1:13" x14ac:dyDescent="0.25">
      <c r="A1460" t="s">
        <v>176</v>
      </c>
      <c r="B1460">
        <v>3557.64</v>
      </c>
      <c r="C1460">
        <v>3444.84</v>
      </c>
      <c r="D1460">
        <v>3444.71</v>
      </c>
      <c r="E1460">
        <v>3199.34</v>
      </c>
      <c r="F1460">
        <v>45.5169</v>
      </c>
      <c r="G1460">
        <v>0</v>
      </c>
      <c r="H1460">
        <v>48.766199999999998</v>
      </c>
      <c r="I1460">
        <v>0</v>
      </c>
      <c r="J1460">
        <v>1.2300600000000001E-3</v>
      </c>
      <c r="K1460">
        <v>0.99894099999999997</v>
      </c>
      <c r="L1460">
        <v>0</v>
      </c>
      <c r="M1460" t="s">
        <v>42</v>
      </c>
    </row>
    <row r="1461" spans="1:13" x14ac:dyDescent="0.25">
      <c r="A1461" t="s">
        <v>176</v>
      </c>
      <c r="B1461">
        <v>3626.26</v>
      </c>
      <c r="C1461">
        <v>3513.44</v>
      </c>
      <c r="D1461">
        <v>3513.31</v>
      </c>
      <c r="E1461">
        <v>3265.62</v>
      </c>
      <c r="F1461">
        <v>48.337499999999999</v>
      </c>
      <c r="G1461">
        <v>0</v>
      </c>
      <c r="H1461">
        <v>46.220100000000002</v>
      </c>
      <c r="I1461">
        <v>0</v>
      </c>
      <c r="J1461">
        <v>1.2300499999999999E-3</v>
      </c>
      <c r="K1461">
        <v>0.99949399999999999</v>
      </c>
      <c r="L1461">
        <v>0</v>
      </c>
      <c r="M1461" t="s">
        <v>42</v>
      </c>
    </row>
    <row r="1462" spans="1:13" x14ac:dyDescent="0.25">
      <c r="A1462" t="s">
        <v>176</v>
      </c>
      <c r="B1462">
        <v>3536.71</v>
      </c>
      <c r="C1462">
        <v>3423.76</v>
      </c>
      <c r="D1462">
        <v>3423.64</v>
      </c>
      <c r="E1462">
        <v>3181.98</v>
      </c>
      <c r="F1462">
        <v>44.438099999999999</v>
      </c>
      <c r="G1462">
        <v>0</v>
      </c>
      <c r="H1462">
        <v>48.584699999999998</v>
      </c>
      <c r="I1462">
        <v>0</v>
      </c>
      <c r="J1462">
        <v>1.2300799999999999E-3</v>
      </c>
      <c r="K1462">
        <v>0.99963500000000005</v>
      </c>
      <c r="L1462">
        <v>0</v>
      </c>
      <c r="M1462" t="s">
        <v>42</v>
      </c>
    </row>
    <row r="1463" spans="1:13" x14ac:dyDescent="0.25">
      <c r="A1463" t="s">
        <v>176</v>
      </c>
      <c r="B1463">
        <v>3538.73</v>
      </c>
      <c r="C1463">
        <v>3425.71</v>
      </c>
      <c r="D1463">
        <v>3425.59</v>
      </c>
      <c r="E1463">
        <v>3184.25</v>
      </c>
      <c r="F1463">
        <v>44.640799999999999</v>
      </c>
      <c r="G1463">
        <v>0</v>
      </c>
      <c r="H1463">
        <v>47.777700000000003</v>
      </c>
      <c r="I1463">
        <v>0</v>
      </c>
      <c r="J1463">
        <v>1.2300600000000001E-3</v>
      </c>
      <c r="K1463">
        <v>0.99974700000000005</v>
      </c>
      <c r="L1463">
        <v>0</v>
      </c>
      <c r="M1463" t="s">
        <v>42</v>
      </c>
    </row>
    <row r="1464" spans="1:13" x14ac:dyDescent="0.25">
      <c r="A1464" t="s">
        <v>176</v>
      </c>
      <c r="B1464">
        <v>3548.11</v>
      </c>
      <c r="C1464">
        <v>3433.88</v>
      </c>
      <c r="D1464">
        <v>3433.75</v>
      </c>
      <c r="E1464">
        <v>3191.27</v>
      </c>
      <c r="F1464">
        <v>44.365699999999997</v>
      </c>
      <c r="G1464">
        <v>0</v>
      </c>
      <c r="H1464">
        <v>48.210999999999999</v>
      </c>
      <c r="I1464">
        <v>0</v>
      </c>
      <c r="J1464">
        <v>1.2300600000000001E-3</v>
      </c>
      <c r="K1464">
        <v>0.99954600000000005</v>
      </c>
      <c r="L1464">
        <v>0</v>
      </c>
      <c r="M1464" t="s">
        <v>42</v>
      </c>
    </row>
    <row r="1465" spans="1:13" x14ac:dyDescent="0.25">
      <c r="A1465" t="s">
        <v>176</v>
      </c>
      <c r="B1465">
        <v>3584.97</v>
      </c>
      <c r="C1465">
        <v>3471.72</v>
      </c>
      <c r="D1465">
        <v>3471.6</v>
      </c>
      <c r="E1465">
        <v>3226.93</v>
      </c>
      <c r="F1465">
        <v>47.140799999999999</v>
      </c>
      <c r="G1465">
        <v>0</v>
      </c>
      <c r="H1465">
        <v>46.895499999999998</v>
      </c>
      <c r="I1465">
        <v>0</v>
      </c>
      <c r="J1465">
        <v>1.2301E-3</v>
      </c>
      <c r="K1465">
        <v>0.99975999999999998</v>
      </c>
      <c r="L1465">
        <v>0</v>
      </c>
      <c r="M1465" t="s">
        <v>42</v>
      </c>
    </row>
    <row r="1466" spans="1:13" x14ac:dyDescent="0.25">
      <c r="A1466" t="s">
        <v>176</v>
      </c>
      <c r="B1466">
        <v>3552.15</v>
      </c>
      <c r="C1466">
        <v>3438.86</v>
      </c>
      <c r="D1466">
        <v>3438.74</v>
      </c>
      <c r="E1466">
        <v>3195.09</v>
      </c>
      <c r="F1466">
        <v>44.9467</v>
      </c>
      <c r="G1466">
        <v>0</v>
      </c>
      <c r="H1466">
        <v>48.262099999999997</v>
      </c>
      <c r="I1466">
        <v>0</v>
      </c>
      <c r="J1466">
        <v>1.2300499999999999E-3</v>
      </c>
      <c r="K1466">
        <v>0.99987199999999998</v>
      </c>
      <c r="L1466">
        <v>0</v>
      </c>
      <c r="M1466" t="s">
        <v>42</v>
      </c>
    </row>
    <row r="1467" spans="1:13" x14ac:dyDescent="0.25">
      <c r="A1467" t="s">
        <v>176</v>
      </c>
      <c r="B1467">
        <v>3523.03</v>
      </c>
      <c r="C1467">
        <v>3410.35</v>
      </c>
      <c r="D1467">
        <v>3410.23</v>
      </c>
      <c r="E1467">
        <v>3170.95</v>
      </c>
      <c r="F1467">
        <v>43.788499999999999</v>
      </c>
      <c r="G1467">
        <v>0</v>
      </c>
      <c r="H1467">
        <v>48.5364</v>
      </c>
      <c r="I1467">
        <v>0</v>
      </c>
      <c r="J1467">
        <v>1.2300499999999999E-3</v>
      </c>
      <c r="K1467">
        <v>0.99961</v>
      </c>
      <c r="L1467">
        <v>0</v>
      </c>
      <c r="M1467" t="s">
        <v>42</v>
      </c>
    </row>
    <row r="1468" spans="1:13" x14ac:dyDescent="0.25">
      <c r="A1468" t="s">
        <v>176</v>
      </c>
      <c r="B1468">
        <v>3597.4</v>
      </c>
      <c r="C1468">
        <v>3483.97</v>
      </c>
      <c r="D1468">
        <v>3483.85</v>
      </c>
      <c r="E1468">
        <v>3237.91</v>
      </c>
      <c r="F1468">
        <v>46.646099999999997</v>
      </c>
      <c r="G1468">
        <v>0</v>
      </c>
      <c r="H1468">
        <v>47.428100000000001</v>
      </c>
      <c r="I1468">
        <v>0</v>
      </c>
      <c r="J1468">
        <v>1.2300900000000001E-3</v>
      </c>
      <c r="K1468">
        <v>0.99978599999999995</v>
      </c>
      <c r="L1468">
        <v>0</v>
      </c>
      <c r="M1468" t="s">
        <v>42</v>
      </c>
    </row>
    <row r="1469" spans="1:13" x14ac:dyDescent="0.25">
      <c r="A1469" t="s">
        <v>176</v>
      </c>
      <c r="B1469">
        <v>3535.07</v>
      </c>
      <c r="C1469">
        <v>3421.99</v>
      </c>
      <c r="D1469">
        <v>3421.87</v>
      </c>
      <c r="E1469">
        <v>3179.69</v>
      </c>
      <c r="F1469">
        <v>44.370899999999999</v>
      </c>
      <c r="G1469">
        <v>0</v>
      </c>
      <c r="H1469">
        <v>47.879899999999999</v>
      </c>
      <c r="I1469">
        <v>0</v>
      </c>
      <c r="J1469">
        <v>1.2300600000000001E-3</v>
      </c>
      <c r="K1469">
        <v>0.99985299999999999</v>
      </c>
      <c r="L1469">
        <v>0</v>
      </c>
      <c r="M1469" t="s">
        <v>42</v>
      </c>
    </row>
    <row r="1470" spans="1:13" x14ac:dyDescent="0.25">
      <c r="A1470" t="s">
        <v>176</v>
      </c>
      <c r="B1470">
        <v>3674.52</v>
      </c>
      <c r="C1470">
        <v>3561.01</v>
      </c>
      <c r="D1470">
        <v>3560.87</v>
      </c>
      <c r="E1470">
        <v>3310.02</v>
      </c>
      <c r="F1470">
        <v>51.277500000000003</v>
      </c>
      <c r="G1470">
        <v>0</v>
      </c>
      <c r="H1470">
        <v>46.888800000000003</v>
      </c>
      <c r="I1470">
        <v>0</v>
      </c>
      <c r="J1470">
        <v>1.2300900000000001E-3</v>
      </c>
      <c r="K1470">
        <v>0.99955400000000005</v>
      </c>
      <c r="L1470">
        <v>0</v>
      </c>
      <c r="M1470" t="s">
        <v>42</v>
      </c>
    </row>
    <row r="1471" spans="1:13" x14ac:dyDescent="0.25">
      <c r="A1471" t="s">
        <v>176</v>
      </c>
      <c r="B1471">
        <v>3654.96</v>
      </c>
      <c r="C1471">
        <v>3541.21</v>
      </c>
      <c r="D1471">
        <v>3541.07</v>
      </c>
      <c r="E1471">
        <v>3289.32</v>
      </c>
      <c r="F1471">
        <v>50.591700000000003</v>
      </c>
      <c r="G1471">
        <v>0</v>
      </c>
      <c r="H1471">
        <v>45.513399999999997</v>
      </c>
      <c r="I1471">
        <v>0</v>
      </c>
      <c r="J1471">
        <v>1.2300499999999999E-3</v>
      </c>
      <c r="K1471">
        <v>0.99995299999999998</v>
      </c>
      <c r="L1471">
        <v>0</v>
      </c>
      <c r="M1471" t="s">
        <v>42</v>
      </c>
    </row>
    <row r="1472" spans="1:13" x14ac:dyDescent="0.25">
      <c r="A1472" t="s">
        <v>176</v>
      </c>
      <c r="B1472">
        <v>3597.18</v>
      </c>
      <c r="C1472">
        <v>3483.27</v>
      </c>
      <c r="D1472">
        <v>3483.15</v>
      </c>
      <c r="E1472">
        <v>3238.17</v>
      </c>
      <c r="F1472">
        <v>46.764800000000001</v>
      </c>
      <c r="G1472">
        <v>0</v>
      </c>
      <c r="H1472">
        <v>47.982900000000001</v>
      </c>
      <c r="I1472">
        <v>0</v>
      </c>
      <c r="J1472">
        <v>1.23007E-3</v>
      </c>
      <c r="K1472">
        <v>0.99975099999999995</v>
      </c>
      <c r="L1472">
        <v>0</v>
      </c>
      <c r="M1472" t="s">
        <v>42</v>
      </c>
    </row>
    <row r="1473" spans="1:13" x14ac:dyDescent="0.25">
      <c r="A1473" t="s">
        <v>176</v>
      </c>
      <c r="B1473">
        <v>3552.93</v>
      </c>
      <c r="C1473">
        <v>3440.06</v>
      </c>
      <c r="D1473">
        <v>3439.94</v>
      </c>
      <c r="E1473">
        <v>3196.46</v>
      </c>
      <c r="F1473">
        <v>45.362099999999998</v>
      </c>
      <c r="G1473">
        <v>0</v>
      </c>
      <c r="H1473">
        <v>47.447299999999998</v>
      </c>
      <c r="I1473">
        <v>0</v>
      </c>
      <c r="J1473">
        <v>1.2300499999999999E-3</v>
      </c>
      <c r="K1473">
        <v>0.99920399999999998</v>
      </c>
      <c r="L1473">
        <v>0</v>
      </c>
      <c r="M1473" t="s">
        <v>42</v>
      </c>
    </row>
    <row r="1474" spans="1:13" x14ac:dyDescent="0.25">
      <c r="A1474" t="s">
        <v>176</v>
      </c>
      <c r="B1474">
        <v>3595.11</v>
      </c>
      <c r="C1474">
        <v>3481.92</v>
      </c>
      <c r="D1474">
        <v>3481.79</v>
      </c>
      <c r="E1474">
        <v>3236.57</v>
      </c>
      <c r="F1474">
        <v>47.366700000000002</v>
      </c>
      <c r="G1474">
        <v>0</v>
      </c>
      <c r="H1474">
        <v>46.7667</v>
      </c>
      <c r="I1474">
        <v>0</v>
      </c>
      <c r="J1474">
        <v>1.2300499999999999E-3</v>
      </c>
      <c r="K1474">
        <v>0.99987300000000001</v>
      </c>
      <c r="L1474">
        <v>0</v>
      </c>
      <c r="M1474" t="s">
        <v>42</v>
      </c>
    </row>
    <row r="1475" spans="1:13" x14ac:dyDescent="0.25">
      <c r="A1475" t="s">
        <v>176</v>
      </c>
      <c r="B1475">
        <v>3509.3</v>
      </c>
      <c r="C1475">
        <v>3396.19</v>
      </c>
      <c r="D1475">
        <v>3396.06</v>
      </c>
      <c r="E1475">
        <v>3156.85</v>
      </c>
      <c r="F1475">
        <v>43.470999999999997</v>
      </c>
      <c r="G1475">
        <v>0</v>
      </c>
      <c r="H1475">
        <v>48.636299999999999</v>
      </c>
      <c r="I1475">
        <v>0</v>
      </c>
      <c r="J1475">
        <v>1.2300600000000001E-3</v>
      </c>
      <c r="K1475">
        <v>0.99969300000000005</v>
      </c>
      <c r="L1475">
        <v>0</v>
      </c>
      <c r="M1475" t="s">
        <v>42</v>
      </c>
    </row>
    <row r="1476" spans="1:13" x14ac:dyDescent="0.25">
      <c r="A1476" t="s">
        <v>176</v>
      </c>
      <c r="B1476">
        <v>3488.61</v>
      </c>
      <c r="C1476">
        <v>3375.72</v>
      </c>
      <c r="D1476">
        <v>3375.59</v>
      </c>
      <c r="E1476">
        <v>3137.62</v>
      </c>
      <c r="F1476">
        <v>42.772199999999998</v>
      </c>
      <c r="G1476">
        <v>0</v>
      </c>
      <c r="H1476">
        <v>49.497700000000002</v>
      </c>
      <c r="I1476">
        <v>0</v>
      </c>
      <c r="J1476">
        <v>1.2300499999999999E-3</v>
      </c>
      <c r="K1476">
        <v>0.99946299999999999</v>
      </c>
      <c r="L1476">
        <v>0</v>
      </c>
      <c r="M1476" t="s">
        <v>42</v>
      </c>
    </row>
    <row r="1477" spans="1:13" x14ac:dyDescent="0.25">
      <c r="A1477" t="s">
        <v>176</v>
      </c>
      <c r="B1477">
        <v>3511.17</v>
      </c>
      <c r="C1477">
        <v>3396.76</v>
      </c>
      <c r="D1477">
        <v>3396.63</v>
      </c>
      <c r="E1477">
        <v>3157.14</v>
      </c>
      <c r="F1477">
        <v>43.506700000000002</v>
      </c>
      <c r="G1477">
        <v>0</v>
      </c>
      <c r="H1477">
        <v>48.963799999999999</v>
      </c>
      <c r="I1477">
        <v>0</v>
      </c>
      <c r="J1477">
        <v>1.2300600000000001E-3</v>
      </c>
      <c r="K1477">
        <v>0.99969699999999995</v>
      </c>
      <c r="L1477">
        <v>0</v>
      </c>
      <c r="M1477" t="s">
        <v>42</v>
      </c>
    </row>
    <row r="1478" spans="1:13" x14ac:dyDescent="0.25">
      <c r="A1478" t="s">
        <v>176</v>
      </c>
      <c r="B1478">
        <v>3495.05</v>
      </c>
      <c r="C1478">
        <v>3382.95</v>
      </c>
      <c r="D1478">
        <v>3382.78</v>
      </c>
      <c r="E1478">
        <v>3143.82</v>
      </c>
      <c r="F1478">
        <v>42.916899999999998</v>
      </c>
      <c r="G1478">
        <v>0</v>
      </c>
      <c r="H1478">
        <v>48.6218</v>
      </c>
      <c r="I1478">
        <v>0</v>
      </c>
      <c r="J1478">
        <v>1.2300600000000001E-3</v>
      </c>
      <c r="K1478">
        <v>0.99997000000000003</v>
      </c>
      <c r="L1478">
        <v>0</v>
      </c>
      <c r="M1478" t="s">
        <v>42</v>
      </c>
    </row>
    <row r="1479" spans="1:13" x14ac:dyDescent="0.25">
      <c r="A1479" t="s">
        <v>176</v>
      </c>
      <c r="B1479">
        <v>3480.66</v>
      </c>
      <c r="C1479">
        <v>3367.95</v>
      </c>
      <c r="D1479">
        <v>3367.82</v>
      </c>
      <c r="E1479">
        <v>3130.4</v>
      </c>
      <c r="F1479">
        <v>42.200400000000002</v>
      </c>
      <c r="G1479">
        <v>0</v>
      </c>
      <c r="H1479">
        <v>49.279400000000003</v>
      </c>
      <c r="I1479">
        <v>0</v>
      </c>
      <c r="J1479">
        <v>1.2300499999999999E-3</v>
      </c>
      <c r="K1479">
        <v>0.99873900000000004</v>
      </c>
      <c r="L1479">
        <v>0</v>
      </c>
      <c r="M1479" t="s">
        <v>42</v>
      </c>
    </row>
    <row r="1480" spans="1:13" x14ac:dyDescent="0.25">
      <c r="A1480" t="s">
        <v>176</v>
      </c>
      <c r="B1480">
        <v>3512.92</v>
      </c>
      <c r="C1480">
        <v>3400.35</v>
      </c>
      <c r="D1480">
        <v>3400.22</v>
      </c>
      <c r="E1480">
        <v>3160.4</v>
      </c>
      <c r="F1480">
        <v>43.5351</v>
      </c>
      <c r="G1480">
        <v>0</v>
      </c>
      <c r="H1480">
        <v>49.297899999999998</v>
      </c>
      <c r="I1480">
        <v>0</v>
      </c>
      <c r="J1480">
        <v>1.2300499999999999E-3</v>
      </c>
      <c r="K1480">
        <v>0.99990999999999997</v>
      </c>
      <c r="L1480">
        <v>0</v>
      </c>
      <c r="M1480" t="s">
        <v>42</v>
      </c>
    </row>
    <row r="1481" spans="1:13" x14ac:dyDescent="0.25">
      <c r="A1481" t="s">
        <v>176</v>
      </c>
      <c r="B1481">
        <v>3563.11</v>
      </c>
      <c r="C1481">
        <v>3449.98</v>
      </c>
      <c r="D1481">
        <v>3449.85</v>
      </c>
      <c r="E1481">
        <v>3206.8</v>
      </c>
      <c r="F1481">
        <v>46.374600000000001</v>
      </c>
      <c r="G1481">
        <v>0</v>
      </c>
      <c r="H1481">
        <v>46.778599999999997</v>
      </c>
      <c r="I1481">
        <v>0</v>
      </c>
      <c r="J1481">
        <v>1.2300600000000001E-3</v>
      </c>
      <c r="K1481">
        <v>0.99996499999999999</v>
      </c>
      <c r="L1481">
        <v>0</v>
      </c>
      <c r="M1481" t="s">
        <v>42</v>
      </c>
    </row>
    <row r="1482" spans="1:13" x14ac:dyDescent="0.25">
      <c r="A1482" t="s">
        <v>176</v>
      </c>
      <c r="B1482">
        <v>3616.59</v>
      </c>
      <c r="C1482">
        <v>3504.3</v>
      </c>
      <c r="D1482">
        <v>3504.17</v>
      </c>
      <c r="E1482">
        <v>3257.64</v>
      </c>
      <c r="F1482">
        <v>48.436900000000001</v>
      </c>
      <c r="G1482">
        <v>0</v>
      </c>
      <c r="H1482">
        <v>46.285899999999998</v>
      </c>
      <c r="I1482">
        <v>0</v>
      </c>
      <c r="J1482">
        <v>1.2300799999999999E-3</v>
      </c>
      <c r="K1482">
        <v>0.99968000000000001</v>
      </c>
      <c r="L1482">
        <v>0</v>
      </c>
      <c r="M1482" t="s">
        <v>42</v>
      </c>
    </row>
    <row r="1483" spans="1:13" x14ac:dyDescent="0.25">
      <c r="A1483" t="s">
        <v>176</v>
      </c>
      <c r="B1483">
        <v>3513.98</v>
      </c>
      <c r="C1483">
        <v>3401.05</v>
      </c>
      <c r="D1483">
        <v>3400.92</v>
      </c>
      <c r="E1483">
        <v>3161.29</v>
      </c>
      <c r="F1483">
        <v>43.762</v>
      </c>
      <c r="G1483">
        <v>0</v>
      </c>
      <c r="H1483">
        <v>47.297600000000003</v>
      </c>
      <c r="I1483">
        <v>0</v>
      </c>
      <c r="J1483">
        <v>1.2300600000000001E-3</v>
      </c>
      <c r="K1483">
        <v>0.99972399999999995</v>
      </c>
      <c r="L1483">
        <v>0</v>
      </c>
      <c r="M1483" t="s">
        <v>42</v>
      </c>
    </row>
    <row r="1484" spans="1:13" x14ac:dyDescent="0.25">
      <c r="A1484" t="s">
        <v>176</v>
      </c>
      <c r="B1484">
        <v>3568.61</v>
      </c>
      <c r="C1484">
        <v>3456.02</v>
      </c>
      <c r="D1484">
        <v>3455.89</v>
      </c>
      <c r="E1484">
        <v>3212.6</v>
      </c>
      <c r="F1484">
        <v>46.263300000000001</v>
      </c>
      <c r="G1484">
        <v>0</v>
      </c>
      <c r="H1484">
        <v>47.212899999999998</v>
      </c>
      <c r="I1484">
        <v>0</v>
      </c>
      <c r="J1484">
        <v>1.23007E-3</v>
      </c>
      <c r="K1484">
        <v>0.99975000000000003</v>
      </c>
      <c r="L1484">
        <v>0</v>
      </c>
      <c r="M1484" t="s">
        <v>42</v>
      </c>
    </row>
    <row r="1485" spans="1:13" x14ac:dyDescent="0.25">
      <c r="A1485" t="s">
        <v>176</v>
      </c>
      <c r="B1485">
        <v>3546.17</v>
      </c>
      <c r="C1485">
        <v>3433.18</v>
      </c>
      <c r="D1485">
        <v>3433.04</v>
      </c>
      <c r="E1485">
        <v>3191.22</v>
      </c>
      <c r="F1485">
        <v>45.7057</v>
      </c>
      <c r="G1485">
        <v>0</v>
      </c>
      <c r="H1485">
        <v>47.439</v>
      </c>
      <c r="I1485">
        <v>0</v>
      </c>
      <c r="J1485">
        <v>1.2300499999999999E-3</v>
      </c>
      <c r="K1485">
        <v>0.999552</v>
      </c>
      <c r="L1485">
        <v>0</v>
      </c>
      <c r="M1485" t="s">
        <v>42</v>
      </c>
    </row>
    <row r="1486" spans="1:13" x14ac:dyDescent="0.25">
      <c r="A1486" t="s">
        <v>176</v>
      </c>
      <c r="B1486">
        <v>3551.54</v>
      </c>
      <c r="C1486">
        <v>3438.55</v>
      </c>
      <c r="D1486">
        <v>3438.42</v>
      </c>
      <c r="E1486">
        <v>3195.38</v>
      </c>
      <c r="F1486">
        <v>45.412599999999998</v>
      </c>
      <c r="G1486">
        <v>0</v>
      </c>
      <c r="H1486">
        <v>47.875900000000001</v>
      </c>
      <c r="I1486">
        <v>0</v>
      </c>
      <c r="J1486">
        <v>1.2300499999999999E-3</v>
      </c>
      <c r="K1486">
        <v>0.99874099999999999</v>
      </c>
      <c r="L1486">
        <v>0</v>
      </c>
      <c r="M1486" t="s">
        <v>42</v>
      </c>
    </row>
    <row r="1487" spans="1:13" x14ac:dyDescent="0.25">
      <c r="A1487" t="s">
        <v>176</v>
      </c>
      <c r="B1487">
        <v>3663.54</v>
      </c>
      <c r="C1487">
        <v>3550.74</v>
      </c>
      <c r="D1487">
        <v>3550.59</v>
      </c>
      <c r="E1487">
        <v>3299.28</v>
      </c>
      <c r="F1487">
        <v>50.891800000000003</v>
      </c>
      <c r="G1487">
        <v>0</v>
      </c>
      <c r="H1487">
        <v>47.064700000000002</v>
      </c>
      <c r="I1487">
        <v>0</v>
      </c>
      <c r="J1487">
        <v>1.2300499999999999E-3</v>
      </c>
      <c r="K1487">
        <v>0.99972700000000003</v>
      </c>
      <c r="L1487">
        <v>0</v>
      </c>
      <c r="M1487" t="s">
        <v>42</v>
      </c>
    </row>
    <row r="1488" spans="1:13" x14ac:dyDescent="0.25">
      <c r="A1488" t="s">
        <v>176</v>
      </c>
      <c r="B1488">
        <v>3616.03</v>
      </c>
      <c r="C1488">
        <v>3500.72</v>
      </c>
      <c r="D1488">
        <v>3500.59</v>
      </c>
      <c r="E1488">
        <v>3253.92</v>
      </c>
      <c r="F1488">
        <v>48.4542</v>
      </c>
      <c r="G1488">
        <v>0</v>
      </c>
      <c r="H1488">
        <v>46.292000000000002</v>
      </c>
      <c r="I1488">
        <v>0</v>
      </c>
      <c r="J1488">
        <v>1.2300499999999999E-3</v>
      </c>
      <c r="K1488">
        <v>0.99987800000000004</v>
      </c>
      <c r="L1488">
        <v>0</v>
      </c>
      <c r="M1488" t="s">
        <v>42</v>
      </c>
    </row>
    <row r="1489" spans="1:13" x14ac:dyDescent="0.25">
      <c r="A1489" t="s">
        <v>176</v>
      </c>
      <c r="B1489">
        <v>3536.41</v>
      </c>
      <c r="C1489">
        <v>3424.14</v>
      </c>
      <c r="D1489">
        <v>3424.01</v>
      </c>
      <c r="E1489">
        <v>3182.25</v>
      </c>
      <c r="F1489">
        <v>45.059800000000003</v>
      </c>
      <c r="G1489">
        <v>0</v>
      </c>
      <c r="H1489">
        <v>47.8018</v>
      </c>
      <c r="I1489">
        <v>0</v>
      </c>
      <c r="J1489">
        <v>1.2300499999999999E-3</v>
      </c>
      <c r="K1489">
        <v>0.99809999999999999</v>
      </c>
      <c r="L1489">
        <v>0</v>
      </c>
      <c r="M1489" t="s">
        <v>42</v>
      </c>
    </row>
    <row r="1490" spans="1:13" x14ac:dyDescent="0.25">
      <c r="A1490" t="s">
        <v>176</v>
      </c>
      <c r="B1490">
        <v>3560.24</v>
      </c>
      <c r="C1490">
        <v>3447.55</v>
      </c>
      <c r="D1490">
        <v>3447.42</v>
      </c>
      <c r="E1490">
        <v>3204.27</v>
      </c>
      <c r="F1490">
        <v>45.7956</v>
      </c>
      <c r="G1490">
        <v>0</v>
      </c>
      <c r="H1490">
        <v>47.974400000000003</v>
      </c>
      <c r="I1490">
        <v>0</v>
      </c>
      <c r="J1490">
        <v>1.2300600000000001E-3</v>
      </c>
      <c r="K1490">
        <v>0.99949900000000003</v>
      </c>
      <c r="L1490">
        <v>0</v>
      </c>
      <c r="M1490" t="s">
        <v>42</v>
      </c>
    </row>
    <row r="1491" spans="1:13" x14ac:dyDescent="0.25">
      <c r="A1491" t="s">
        <v>176</v>
      </c>
      <c r="B1491">
        <v>3554.9</v>
      </c>
      <c r="C1491">
        <v>3442.52</v>
      </c>
      <c r="D1491">
        <v>3442.4</v>
      </c>
      <c r="E1491">
        <v>3199.5</v>
      </c>
      <c r="F1491">
        <v>45.703699999999998</v>
      </c>
      <c r="G1491">
        <v>0</v>
      </c>
      <c r="H1491">
        <v>47.648400000000002</v>
      </c>
      <c r="I1491">
        <v>0</v>
      </c>
      <c r="J1491">
        <v>1.23011E-3</v>
      </c>
      <c r="K1491">
        <v>0.99868800000000002</v>
      </c>
      <c r="L1491">
        <v>0</v>
      </c>
      <c r="M1491" t="s">
        <v>42</v>
      </c>
    </row>
    <row r="1492" spans="1:13" x14ac:dyDescent="0.25">
      <c r="A1492" t="s">
        <v>176</v>
      </c>
      <c r="B1492">
        <v>3526.68</v>
      </c>
      <c r="C1492">
        <v>3413.82</v>
      </c>
      <c r="D1492">
        <v>3413.69</v>
      </c>
      <c r="E1492">
        <v>3171.98</v>
      </c>
      <c r="F1492">
        <v>44.340600000000002</v>
      </c>
      <c r="G1492">
        <v>0</v>
      </c>
      <c r="H1492">
        <v>47.999499999999998</v>
      </c>
      <c r="I1492">
        <v>0</v>
      </c>
      <c r="J1492">
        <v>1.23011E-3</v>
      </c>
      <c r="K1492">
        <v>0.99931700000000001</v>
      </c>
      <c r="L1492">
        <v>0</v>
      </c>
      <c r="M1492" t="s">
        <v>42</v>
      </c>
    </row>
    <row r="1493" spans="1:13" x14ac:dyDescent="0.25">
      <c r="A1493" t="s">
        <v>176</v>
      </c>
      <c r="B1493">
        <v>3596.62</v>
      </c>
      <c r="C1493">
        <v>3483.85</v>
      </c>
      <c r="D1493">
        <v>3483.72</v>
      </c>
      <c r="E1493">
        <v>3238.18</v>
      </c>
      <c r="F1493">
        <v>47.541499999999999</v>
      </c>
      <c r="G1493">
        <v>0</v>
      </c>
      <c r="H1493">
        <v>46.061300000000003</v>
      </c>
      <c r="I1493">
        <v>0</v>
      </c>
      <c r="J1493">
        <v>1.23007E-3</v>
      </c>
      <c r="K1493">
        <v>0.99900900000000004</v>
      </c>
      <c r="L1493">
        <v>0</v>
      </c>
      <c r="M1493" t="s">
        <v>42</v>
      </c>
    </row>
    <row r="1494" spans="1:13" x14ac:dyDescent="0.25">
      <c r="A1494" t="s">
        <v>176</v>
      </c>
      <c r="B1494">
        <v>3498.17</v>
      </c>
      <c r="C1494">
        <v>3385.57</v>
      </c>
      <c r="D1494">
        <v>3385.44</v>
      </c>
      <c r="E1494">
        <v>3146.28</v>
      </c>
      <c r="F1494">
        <v>42.802100000000003</v>
      </c>
      <c r="G1494">
        <v>0</v>
      </c>
      <c r="H1494">
        <v>49.313699999999997</v>
      </c>
      <c r="I1494">
        <v>0</v>
      </c>
      <c r="J1494">
        <v>1.23007E-3</v>
      </c>
      <c r="K1494">
        <v>0.99880500000000005</v>
      </c>
      <c r="L1494">
        <v>0</v>
      </c>
      <c r="M1494" t="s">
        <v>42</v>
      </c>
    </row>
    <row r="1495" spans="1:13" x14ac:dyDescent="0.25">
      <c r="A1495" t="s">
        <v>176</v>
      </c>
      <c r="B1495">
        <v>3548.84</v>
      </c>
      <c r="C1495">
        <v>3434.17</v>
      </c>
      <c r="D1495">
        <v>3434.05</v>
      </c>
      <c r="E1495">
        <v>3191.96</v>
      </c>
      <c r="F1495">
        <v>45.056199999999997</v>
      </c>
      <c r="G1495">
        <v>0</v>
      </c>
      <c r="H1495">
        <v>47.613300000000002</v>
      </c>
      <c r="I1495">
        <v>0</v>
      </c>
      <c r="J1495">
        <v>1.2300499999999999E-3</v>
      </c>
      <c r="K1495">
        <v>0.99994300000000003</v>
      </c>
      <c r="L1495">
        <v>0</v>
      </c>
      <c r="M1495" t="s">
        <v>42</v>
      </c>
    </row>
    <row r="1496" spans="1:13" x14ac:dyDescent="0.25">
      <c r="A1496" t="s">
        <v>176</v>
      </c>
      <c r="B1496">
        <v>3552.24</v>
      </c>
      <c r="C1496">
        <v>3439.2</v>
      </c>
      <c r="D1496">
        <v>3439.07</v>
      </c>
      <c r="E1496">
        <v>3196.26</v>
      </c>
      <c r="F1496">
        <v>45.115400000000001</v>
      </c>
      <c r="G1496">
        <v>0</v>
      </c>
      <c r="H1496">
        <v>48.648800000000001</v>
      </c>
      <c r="I1496">
        <v>0</v>
      </c>
      <c r="J1496">
        <v>1.2300600000000001E-3</v>
      </c>
      <c r="K1496">
        <v>0.99995000000000001</v>
      </c>
      <c r="L1496">
        <v>0</v>
      </c>
      <c r="M1496" t="s">
        <v>42</v>
      </c>
    </row>
    <row r="1497" spans="1:13" x14ac:dyDescent="0.25">
      <c r="A1497" t="s">
        <v>176</v>
      </c>
      <c r="B1497">
        <v>3538.56</v>
      </c>
      <c r="C1497">
        <v>3425.88</v>
      </c>
      <c r="D1497">
        <v>3425.75</v>
      </c>
      <c r="E1497">
        <v>3183.2</v>
      </c>
      <c r="F1497">
        <v>44.903399999999998</v>
      </c>
      <c r="G1497">
        <v>0</v>
      </c>
      <c r="H1497">
        <v>47.612699999999997</v>
      </c>
      <c r="I1497">
        <v>0</v>
      </c>
      <c r="J1497">
        <v>1.2300600000000001E-3</v>
      </c>
      <c r="K1497">
        <v>0.99966100000000002</v>
      </c>
      <c r="L1497">
        <v>0</v>
      </c>
      <c r="M1497" t="s">
        <v>42</v>
      </c>
    </row>
    <row r="1498" spans="1:13" x14ac:dyDescent="0.25">
      <c r="A1498" t="s">
        <v>176</v>
      </c>
      <c r="B1498">
        <v>3497.59</v>
      </c>
      <c r="C1498">
        <v>3384.8</v>
      </c>
      <c r="D1498">
        <v>3384.67</v>
      </c>
      <c r="E1498">
        <v>3146.06</v>
      </c>
      <c r="F1498">
        <v>42.679099999999998</v>
      </c>
      <c r="G1498">
        <v>0</v>
      </c>
      <c r="H1498">
        <v>49.467199999999998</v>
      </c>
      <c r="I1498">
        <v>0</v>
      </c>
      <c r="J1498">
        <v>1.2300600000000001E-3</v>
      </c>
      <c r="K1498">
        <v>0.99929699999999999</v>
      </c>
      <c r="L1498">
        <v>0</v>
      </c>
      <c r="M1498" t="s">
        <v>42</v>
      </c>
    </row>
    <row r="1499" spans="1:13" x14ac:dyDescent="0.25">
      <c r="A1499" t="s">
        <v>176</v>
      </c>
      <c r="B1499">
        <v>3577.96</v>
      </c>
      <c r="C1499">
        <v>3465.58</v>
      </c>
      <c r="D1499">
        <v>3465.45</v>
      </c>
      <c r="E1499">
        <v>3221.35</v>
      </c>
      <c r="F1499">
        <v>46.9876</v>
      </c>
      <c r="G1499">
        <v>0</v>
      </c>
      <c r="H1499">
        <v>46.949599999999997</v>
      </c>
      <c r="I1499">
        <v>0</v>
      </c>
      <c r="J1499">
        <v>1.23007E-3</v>
      </c>
      <c r="K1499">
        <v>0.99983</v>
      </c>
      <c r="L1499">
        <v>0</v>
      </c>
      <c r="M1499" t="s">
        <v>42</v>
      </c>
    </row>
    <row r="1500" spans="1:13" x14ac:dyDescent="0.25">
      <c r="A1500" t="s">
        <v>176</v>
      </c>
      <c r="B1500">
        <v>3486.14</v>
      </c>
      <c r="C1500">
        <v>3374.13</v>
      </c>
      <c r="D1500">
        <v>3374</v>
      </c>
      <c r="E1500">
        <v>3135.95</v>
      </c>
      <c r="F1500">
        <v>41.791899999999998</v>
      </c>
      <c r="G1500">
        <v>0</v>
      </c>
      <c r="H1500">
        <v>50.078899999999997</v>
      </c>
      <c r="I1500">
        <v>0</v>
      </c>
      <c r="J1500">
        <v>1.23011E-3</v>
      </c>
      <c r="K1500">
        <v>0.99948700000000001</v>
      </c>
      <c r="L1500">
        <v>0</v>
      </c>
      <c r="M1500" t="s">
        <v>42</v>
      </c>
    </row>
    <row r="1501" spans="1:13" x14ac:dyDescent="0.25">
      <c r="A1501" t="s">
        <v>176</v>
      </c>
      <c r="B1501">
        <v>3483.17</v>
      </c>
      <c r="C1501">
        <v>3371.02</v>
      </c>
      <c r="D1501">
        <v>3370.9</v>
      </c>
      <c r="E1501">
        <v>3132.82</v>
      </c>
      <c r="F1501">
        <v>41.970799999999997</v>
      </c>
      <c r="G1501">
        <v>0</v>
      </c>
      <c r="H1501">
        <v>49.455399999999997</v>
      </c>
      <c r="I1501">
        <v>0</v>
      </c>
      <c r="J1501">
        <v>1.23007E-3</v>
      </c>
      <c r="K1501">
        <v>0.998255</v>
      </c>
      <c r="L1501">
        <v>0</v>
      </c>
      <c r="M1501" t="s">
        <v>42</v>
      </c>
    </row>
    <row r="1502" spans="1:13" x14ac:dyDescent="0.25">
      <c r="A1502" t="s">
        <v>176</v>
      </c>
      <c r="B1502">
        <v>3542.34</v>
      </c>
      <c r="C1502">
        <v>3430.47</v>
      </c>
      <c r="D1502">
        <v>3430.32</v>
      </c>
      <c r="E1502">
        <v>3187.81</v>
      </c>
      <c r="F1502">
        <v>45.071300000000001</v>
      </c>
      <c r="G1502">
        <v>0</v>
      </c>
      <c r="H1502">
        <v>47.943300000000001</v>
      </c>
      <c r="I1502">
        <v>0</v>
      </c>
      <c r="J1502">
        <v>1.2300499999999999E-3</v>
      </c>
      <c r="K1502">
        <v>0.99934800000000001</v>
      </c>
      <c r="L1502">
        <v>0</v>
      </c>
      <c r="M1502" t="s">
        <v>42</v>
      </c>
    </row>
    <row r="1503" spans="1:13" x14ac:dyDescent="0.25">
      <c r="A1503" t="s">
        <v>176</v>
      </c>
      <c r="B1503">
        <v>3533.57</v>
      </c>
      <c r="C1503">
        <v>3421.36</v>
      </c>
      <c r="D1503">
        <v>3421.24</v>
      </c>
      <c r="E1503">
        <v>3178.93</v>
      </c>
      <c r="F1503">
        <v>44.540100000000002</v>
      </c>
      <c r="G1503">
        <v>0</v>
      </c>
      <c r="H1503">
        <v>48.037100000000002</v>
      </c>
      <c r="I1503">
        <v>0</v>
      </c>
      <c r="J1503">
        <v>1.23007E-3</v>
      </c>
      <c r="K1503">
        <v>0.99829400000000001</v>
      </c>
      <c r="L1503">
        <v>0</v>
      </c>
      <c r="M1503" t="s">
        <v>42</v>
      </c>
    </row>
    <row r="1504" spans="1:13" x14ac:dyDescent="0.25">
      <c r="A1504" t="s">
        <v>176</v>
      </c>
      <c r="B1504">
        <v>3607.72</v>
      </c>
      <c r="C1504">
        <v>3495.62</v>
      </c>
      <c r="D1504">
        <v>3495.47</v>
      </c>
      <c r="E1504">
        <v>3249.9</v>
      </c>
      <c r="F1504">
        <v>48.785200000000003</v>
      </c>
      <c r="G1504">
        <v>0</v>
      </c>
      <c r="H1504">
        <v>48.897100000000002</v>
      </c>
      <c r="I1504">
        <v>0</v>
      </c>
      <c r="J1504">
        <v>1.2300600000000001E-3</v>
      </c>
      <c r="K1504">
        <v>0.99976799999999999</v>
      </c>
      <c r="L1504">
        <v>0</v>
      </c>
      <c r="M1504" t="s">
        <v>42</v>
      </c>
    </row>
    <row r="1505" spans="1:25" x14ac:dyDescent="0.25">
      <c r="A1505" t="s">
        <v>176</v>
      </c>
      <c r="B1505">
        <v>3494.21</v>
      </c>
      <c r="C1505">
        <v>3382.03</v>
      </c>
      <c r="D1505">
        <v>3381.9</v>
      </c>
      <c r="E1505">
        <v>3143.7</v>
      </c>
      <c r="F1505">
        <v>42.256100000000004</v>
      </c>
      <c r="G1505">
        <v>0</v>
      </c>
      <c r="H1505">
        <v>49.734699999999997</v>
      </c>
      <c r="I1505">
        <v>0</v>
      </c>
      <c r="J1505">
        <v>1.23007E-3</v>
      </c>
      <c r="K1505">
        <v>0.99968900000000005</v>
      </c>
      <c r="L1505">
        <v>0</v>
      </c>
      <c r="M1505" t="s">
        <v>42</v>
      </c>
    </row>
    <row r="1506" spans="1:25" x14ac:dyDescent="0.25">
      <c r="A1506" t="s">
        <v>176</v>
      </c>
      <c r="B1506">
        <v>3531.23</v>
      </c>
      <c r="C1506">
        <v>3419.18</v>
      </c>
      <c r="D1506">
        <v>3419.06</v>
      </c>
      <c r="E1506">
        <v>3177.22</v>
      </c>
      <c r="F1506">
        <v>44.335500000000003</v>
      </c>
      <c r="G1506">
        <v>0</v>
      </c>
      <c r="H1506">
        <v>48.238900000000001</v>
      </c>
      <c r="I1506">
        <v>0</v>
      </c>
      <c r="J1506">
        <v>1.2300499999999999E-3</v>
      </c>
      <c r="K1506">
        <v>0.99974700000000005</v>
      </c>
      <c r="L1506">
        <v>0</v>
      </c>
      <c r="M1506" t="s">
        <v>42</v>
      </c>
    </row>
    <row r="1507" spans="1:25" x14ac:dyDescent="0.25">
      <c r="A1507" t="s">
        <v>176</v>
      </c>
      <c r="B1507">
        <v>3646.94</v>
      </c>
      <c r="C1507">
        <v>3534.7</v>
      </c>
      <c r="D1507">
        <v>3534.59</v>
      </c>
      <c r="E1507">
        <v>3286.21</v>
      </c>
      <c r="F1507">
        <v>50.489400000000003</v>
      </c>
      <c r="G1507">
        <v>0</v>
      </c>
      <c r="H1507">
        <v>44.809800000000003</v>
      </c>
      <c r="I1507">
        <v>0</v>
      </c>
      <c r="J1507">
        <v>1.2300600000000001E-3</v>
      </c>
      <c r="K1507">
        <v>0.99936999999999998</v>
      </c>
      <c r="L1507">
        <v>0</v>
      </c>
      <c r="M1507" t="s">
        <v>42</v>
      </c>
    </row>
    <row r="1508" spans="1:25" x14ac:dyDescent="0.25">
      <c r="A1508" t="s">
        <v>176</v>
      </c>
      <c r="B1508">
        <v>3605.31</v>
      </c>
      <c r="C1508">
        <v>3491.87</v>
      </c>
      <c r="D1508">
        <v>3491.77</v>
      </c>
      <c r="E1508">
        <v>3246.1</v>
      </c>
      <c r="F1508">
        <v>48.192</v>
      </c>
      <c r="G1508">
        <v>0</v>
      </c>
      <c r="H1508">
        <v>46.183900000000001</v>
      </c>
      <c r="I1508">
        <v>0</v>
      </c>
      <c r="J1508">
        <v>1.2300499999999999E-3</v>
      </c>
      <c r="K1508">
        <v>0.99893799999999999</v>
      </c>
      <c r="L1508">
        <v>0</v>
      </c>
      <c r="M1508" t="s">
        <v>42</v>
      </c>
    </row>
    <row r="1509" spans="1:25" x14ac:dyDescent="0.25">
      <c r="A1509" t="s">
        <v>176</v>
      </c>
      <c r="B1509">
        <v>3620.15</v>
      </c>
      <c r="C1509">
        <v>3507.51</v>
      </c>
      <c r="D1509">
        <v>3507.41</v>
      </c>
      <c r="E1509">
        <v>3260.91</v>
      </c>
      <c r="F1509">
        <v>48.697499999999998</v>
      </c>
      <c r="G1509">
        <v>0</v>
      </c>
      <c r="H1509">
        <v>46.213200000000001</v>
      </c>
      <c r="I1509">
        <v>0</v>
      </c>
      <c r="J1509">
        <v>1.2300600000000001E-3</v>
      </c>
      <c r="K1509">
        <v>0.99888699999999997</v>
      </c>
      <c r="L1509">
        <v>0</v>
      </c>
      <c r="M1509" t="s">
        <v>42</v>
      </c>
    </row>
    <row r="1510" spans="1:25" x14ac:dyDescent="0.25">
      <c r="A1510" t="s">
        <v>176</v>
      </c>
      <c r="B1510">
        <v>3584.03</v>
      </c>
      <c r="C1510">
        <v>3471.5</v>
      </c>
      <c r="D1510">
        <v>3471.4</v>
      </c>
      <c r="E1510">
        <v>3226.37</v>
      </c>
      <c r="F1510">
        <v>47.118400000000001</v>
      </c>
      <c r="G1510">
        <v>0</v>
      </c>
      <c r="H1510">
        <v>46.472099999999998</v>
      </c>
      <c r="I1510">
        <v>0</v>
      </c>
      <c r="J1510">
        <v>1.2300499999999999E-3</v>
      </c>
      <c r="K1510">
        <v>0.99920200000000003</v>
      </c>
      <c r="L1510">
        <v>0</v>
      </c>
      <c r="M1510" t="s">
        <v>42</v>
      </c>
    </row>
    <row r="1511" spans="1:25" x14ac:dyDescent="0.25">
      <c r="A1511" t="s">
        <v>176</v>
      </c>
      <c r="B1511">
        <v>3550.02</v>
      </c>
      <c r="C1511">
        <v>3436.55</v>
      </c>
      <c r="D1511">
        <v>3436.44</v>
      </c>
      <c r="E1511">
        <v>3194.1</v>
      </c>
      <c r="F1511">
        <v>45.682400000000001</v>
      </c>
      <c r="G1511">
        <v>0</v>
      </c>
      <c r="H1511">
        <v>46.915700000000001</v>
      </c>
      <c r="I1511">
        <v>0</v>
      </c>
      <c r="J1511">
        <v>1.2300600000000001E-3</v>
      </c>
      <c r="K1511">
        <v>0.99988500000000002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3592.4</v>
      </c>
      <c r="C1512">
        <v>3479.76</v>
      </c>
      <c r="D1512">
        <v>3479.66</v>
      </c>
      <c r="E1512">
        <v>3234.66</v>
      </c>
      <c r="F1512">
        <v>47.223700000000001</v>
      </c>
      <c r="G1512">
        <v>0</v>
      </c>
      <c r="H1512">
        <v>46.4176</v>
      </c>
      <c r="I1512">
        <v>0</v>
      </c>
      <c r="J1512">
        <v>1.2300499999999999E-3</v>
      </c>
      <c r="K1512">
        <v>0.99974799999999997</v>
      </c>
      <c r="L1512">
        <v>0</v>
      </c>
      <c r="M1512" t="s">
        <v>42</v>
      </c>
      <c r="R1512">
        <f>AVERAGE(B1463:B1512)</f>
        <v>3557.1375999999996</v>
      </c>
      <c r="S1512">
        <f>AVERAGE(C1463:C1512)</f>
        <v>3444.2238000000007</v>
      </c>
      <c r="U1512">
        <f>_xlfn.VAR.P(B1463:B1512)</f>
        <v>2356.7715182399993</v>
      </c>
      <c r="V1512">
        <f>_xlfn.VAR.P(C1463:C1512)</f>
        <v>2340.0266235599988</v>
      </c>
      <c r="X1512">
        <f>1.96*SQRT(U1512)/50</f>
        <v>1.9030263754841426</v>
      </c>
      <c r="Y1512">
        <f>1.96*SQRT(V1512)/50</f>
        <v>1.8962538097067168</v>
      </c>
    </row>
    <row r="1513" spans="1:25" x14ac:dyDescent="0.25">
      <c r="A1513" t="s">
        <v>176</v>
      </c>
      <c r="B1513">
        <v>177964.0478</v>
      </c>
      <c r="C1513" t="s">
        <v>36</v>
      </c>
    </row>
    <row r="1514" spans="1:25" x14ac:dyDescent="0.25">
      <c r="A1514" t="s">
        <v>177</v>
      </c>
      <c r="B1514">
        <v>3727.63</v>
      </c>
      <c r="C1514">
        <v>3548.5</v>
      </c>
      <c r="D1514">
        <v>3548.4</v>
      </c>
      <c r="E1514">
        <v>3295.73</v>
      </c>
      <c r="F1514">
        <v>52.008400000000002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1.2300900000000001E-3</v>
      </c>
      <c r="M1514">
        <v>0.99989099999999997</v>
      </c>
      <c r="N1514">
        <v>0</v>
      </c>
      <c r="O1514" t="s">
        <v>42</v>
      </c>
    </row>
    <row r="1515" spans="1:25" x14ac:dyDescent="0.25">
      <c r="A1515" t="s">
        <v>177</v>
      </c>
      <c r="B1515">
        <v>3676.85</v>
      </c>
      <c r="C1515">
        <v>3505.73</v>
      </c>
      <c r="D1515">
        <v>3505.63</v>
      </c>
      <c r="E1515">
        <v>3255.28</v>
      </c>
      <c r="F1515">
        <v>48.247500000000002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1.2300600000000001E-3</v>
      </c>
      <c r="M1515">
        <v>0.99924000000000002</v>
      </c>
      <c r="N1515">
        <v>0</v>
      </c>
      <c r="O1515" t="s">
        <v>42</v>
      </c>
    </row>
    <row r="1516" spans="1:25" x14ac:dyDescent="0.25">
      <c r="A1516" t="s">
        <v>177</v>
      </c>
      <c r="B1516">
        <v>3588.29</v>
      </c>
      <c r="C1516">
        <v>3414.78</v>
      </c>
      <c r="D1516">
        <v>3414.68</v>
      </c>
      <c r="E1516">
        <v>3170.04</v>
      </c>
      <c r="F1516">
        <v>44.497799999999998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1.23007E-3</v>
      </c>
      <c r="M1516">
        <v>0.99981600000000004</v>
      </c>
      <c r="N1516">
        <v>0</v>
      </c>
      <c r="O1516" t="s">
        <v>42</v>
      </c>
    </row>
    <row r="1517" spans="1:25" x14ac:dyDescent="0.25">
      <c r="A1517" t="s">
        <v>177</v>
      </c>
      <c r="B1517">
        <v>3563.59</v>
      </c>
      <c r="C1517">
        <v>3388.89</v>
      </c>
      <c r="D1517">
        <v>3388.78</v>
      </c>
      <c r="E1517">
        <v>3146.47</v>
      </c>
      <c r="F1517">
        <v>42.694400000000002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1.23007E-3</v>
      </c>
      <c r="M1517">
        <v>0.99996200000000002</v>
      </c>
      <c r="N1517">
        <v>0</v>
      </c>
      <c r="O1517" t="s">
        <v>42</v>
      </c>
    </row>
    <row r="1518" spans="1:25" x14ac:dyDescent="0.25">
      <c r="A1518" t="s">
        <v>177</v>
      </c>
      <c r="B1518">
        <v>3566.65</v>
      </c>
      <c r="C1518">
        <v>3393.09</v>
      </c>
      <c r="D1518">
        <v>3392.99</v>
      </c>
      <c r="E1518">
        <v>3150.72</v>
      </c>
      <c r="F1518">
        <v>43.066800000000001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1.23011E-3</v>
      </c>
      <c r="M1518">
        <v>0.99774200000000002</v>
      </c>
      <c r="N1518">
        <v>0</v>
      </c>
      <c r="O1518" t="s">
        <v>42</v>
      </c>
    </row>
    <row r="1519" spans="1:25" x14ac:dyDescent="0.25">
      <c r="A1519" t="s">
        <v>177</v>
      </c>
      <c r="B1519">
        <v>3549.22</v>
      </c>
      <c r="C1519">
        <v>3376.3</v>
      </c>
      <c r="D1519">
        <v>3376.2</v>
      </c>
      <c r="E1519">
        <v>3134.59</v>
      </c>
      <c r="F1519">
        <v>42.5914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1.2300499999999999E-3</v>
      </c>
      <c r="M1519">
        <v>0.99946100000000004</v>
      </c>
      <c r="N1519">
        <v>0</v>
      </c>
      <c r="O1519" t="s">
        <v>42</v>
      </c>
    </row>
    <row r="1520" spans="1:25" x14ac:dyDescent="0.25">
      <c r="A1520" t="s">
        <v>177</v>
      </c>
      <c r="B1520">
        <v>3579.34</v>
      </c>
      <c r="C1520">
        <v>3405.53</v>
      </c>
      <c r="D1520">
        <v>3405.41</v>
      </c>
      <c r="E1520">
        <v>3162.53</v>
      </c>
      <c r="F1520">
        <v>43.8232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1.23007E-3</v>
      </c>
      <c r="M1520">
        <v>0.99981200000000003</v>
      </c>
      <c r="N1520">
        <v>0</v>
      </c>
      <c r="O1520" t="s">
        <v>42</v>
      </c>
    </row>
    <row r="1521" spans="1:15" x14ac:dyDescent="0.25">
      <c r="A1521" t="s">
        <v>177</v>
      </c>
      <c r="B1521">
        <v>3564.4</v>
      </c>
      <c r="C1521">
        <v>3391.85</v>
      </c>
      <c r="D1521">
        <v>3391.74</v>
      </c>
      <c r="E1521">
        <v>3149.7</v>
      </c>
      <c r="F1521">
        <v>42.614800000000002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1.2300499999999999E-3</v>
      </c>
      <c r="M1521">
        <v>0.99997199999999997</v>
      </c>
      <c r="N1521">
        <v>0</v>
      </c>
      <c r="O1521" t="s">
        <v>42</v>
      </c>
    </row>
    <row r="1522" spans="1:15" x14ac:dyDescent="0.25">
      <c r="A1522" t="s">
        <v>177</v>
      </c>
      <c r="B1522">
        <v>3648.74</v>
      </c>
      <c r="C1522">
        <v>3474.93</v>
      </c>
      <c r="D1522">
        <v>3474.79</v>
      </c>
      <c r="E1522">
        <v>3225.32</v>
      </c>
      <c r="F1522">
        <v>48.052199999999999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1.23007E-3</v>
      </c>
      <c r="M1522">
        <v>0.99982499999999996</v>
      </c>
      <c r="N1522">
        <v>0</v>
      </c>
      <c r="O1522" t="s">
        <v>42</v>
      </c>
    </row>
    <row r="1523" spans="1:15" x14ac:dyDescent="0.25">
      <c r="A1523" t="s">
        <v>177</v>
      </c>
      <c r="B1523">
        <v>3581.64</v>
      </c>
      <c r="C1523">
        <v>3402.77</v>
      </c>
      <c r="D1523">
        <v>3402.67</v>
      </c>
      <c r="E1523">
        <v>3158.93</v>
      </c>
      <c r="F1523">
        <v>43.457700000000003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1.2300499999999999E-3</v>
      </c>
      <c r="M1523">
        <v>0.99978400000000001</v>
      </c>
      <c r="N1523">
        <v>0</v>
      </c>
      <c r="O1523" t="s">
        <v>42</v>
      </c>
    </row>
    <row r="1524" spans="1:15" x14ac:dyDescent="0.25">
      <c r="A1524" t="s">
        <v>177</v>
      </c>
      <c r="B1524">
        <v>3576.64</v>
      </c>
      <c r="C1524">
        <v>3403.96</v>
      </c>
      <c r="D1524">
        <v>3403.85</v>
      </c>
      <c r="E1524">
        <v>3160.3</v>
      </c>
      <c r="F1524">
        <v>43.935400000000001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1.2300499999999999E-3</v>
      </c>
      <c r="M1524">
        <v>0.999888</v>
      </c>
      <c r="N1524">
        <v>0</v>
      </c>
      <c r="O1524" t="s">
        <v>42</v>
      </c>
    </row>
    <row r="1525" spans="1:15" x14ac:dyDescent="0.25">
      <c r="A1525" t="s">
        <v>177</v>
      </c>
      <c r="B1525">
        <v>3700.94</v>
      </c>
      <c r="C1525">
        <v>3528.14</v>
      </c>
      <c r="D1525">
        <v>3528.03</v>
      </c>
      <c r="E1525">
        <v>3275.1</v>
      </c>
      <c r="F1525">
        <v>48.799799999999998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1.2300499999999999E-3</v>
      </c>
      <c r="M1525">
        <v>0.99940899999999999</v>
      </c>
      <c r="N1525">
        <v>0</v>
      </c>
      <c r="O1525" t="s">
        <v>42</v>
      </c>
    </row>
    <row r="1526" spans="1:15" x14ac:dyDescent="0.25">
      <c r="A1526" t="s">
        <v>177</v>
      </c>
      <c r="B1526">
        <v>3570.36</v>
      </c>
      <c r="C1526">
        <v>3395.07</v>
      </c>
      <c r="D1526">
        <v>3394.96</v>
      </c>
      <c r="E1526">
        <v>3151.29</v>
      </c>
      <c r="F1526">
        <v>43.008499999999998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1.2300499999999999E-3</v>
      </c>
      <c r="M1526">
        <v>0.99985599999999997</v>
      </c>
      <c r="N1526">
        <v>0</v>
      </c>
      <c r="O1526" t="s">
        <v>42</v>
      </c>
    </row>
    <row r="1527" spans="1:15" x14ac:dyDescent="0.25">
      <c r="A1527" t="s">
        <v>177</v>
      </c>
      <c r="B1527">
        <v>3695.48</v>
      </c>
      <c r="C1527">
        <v>3521.31</v>
      </c>
      <c r="D1527">
        <v>3521.2</v>
      </c>
      <c r="E1527">
        <v>3268.39</v>
      </c>
      <c r="F1527">
        <v>48.9208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1.2300499999999999E-3</v>
      </c>
      <c r="M1527">
        <v>0.99986600000000003</v>
      </c>
      <c r="N1527">
        <v>0</v>
      </c>
      <c r="O1527" t="s">
        <v>42</v>
      </c>
    </row>
    <row r="1528" spans="1:15" x14ac:dyDescent="0.25">
      <c r="A1528" t="s">
        <v>177</v>
      </c>
      <c r="B1528">
        <v>3663.43</v>
      </c>
      <c r="C1528">
        <v>3489.95</v>
      </c>
      <c r="D1528">
        <v>3489.83</v>
      </c>
      <c r="E1528">
        <v>3240.56</v>
      </c>
      <c r="F1528">
        <v>47.584800000000001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1.2300600000000001E-3</v>
      </c>
      <c r="M1528">
        <v>0.99855300000000002</v>
      </c>
      <c r="N1528">
        <v>0</v>
      </c>
      <c r="O1528" t="s">
        <v>42</v>
      </c>
    </row>
    <row r="1529" spans="1:15" x14ac:dyDescent="0.25">
      <c r="A1529" t="s">
        <v>177</v>
      </c>
      <c r="B1529">
        <v>3726.71</v>
      </c>
      <c r="C1529">
        <v>3548.63</v>
      </c>
      <c r="D1529">
        <v>3548.52</v>
      </c>
      <c r="E1529">
        <v>3295.45</v>
      </c>
      <c r="F1529">
        <v>50.273000000000003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1.2300499999999999E-3</v>
      </c>
      <c r="M1529">
        <v>0.99977800000000006</v>
      </c>
      <c r="N1529">
        <v>0</v>
      </c>
      <c r="O1529" t="s">
        <v>42</v>
      </c>
    </row>
    <row r="1530" spans="1:15" x14ac:dyDescent="0.25">
      <c r="A1530" t="s">
        <v>177</v>
      </c>
      <c r="B1530">
        <v>3717.58</v>
      </c>
      <c r="C1530">
        <v>3540.59</v>
      </c>
      <c r="D1530">
        <v>3540.47</v>
      </c>
      <c r="E1530">
        <v>3284.13</v>
      </c>
      <c r="F1530">
        <v>50.421999999999997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1.2300499999999999E-3</v>
      </c>
      <c r="M1530">
        <v>0.99945700000000004</v>
      </c>
      <c r="N1530">
        <v>0</v>
      </c>
      <c r="O1530" t="s">
        <v>42</v>
      </c>
    </row>
    <row r="1531" spans="1:15" x14ac:dyDescent="0.25">
      <c r="A1531" t="s">
        <v>177</v>
      </c>
      <c r="B1531">
        <v>3629.63</v>
      </c>
      <c r="C1531">
        <v>3456.85</v>
      </c>
      <c r="D1531">
        <v>3456.74</v>
      </c>
      <c r="E1531">
        <v>3209.41</v>
      </c>
      <c r="F1531">
        <v>45.267800000000001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1.2301600000000001E-3</v>
      </c>
      <c r="M1531">
        <v>0.99966200000000005</v>
      </c>
      <c r="N1531">
        <v>0</v>
      </c>
      <c r="O1531" t="s">
        <v>42</v>
      </c>
    </row>
    <row r="1532" spans="1:15" x14ac:dyDescent="0.25">
      <c r="A1532" t="s">
        <v>177</v>
      </c>
      <c r="B1532">
        <v>3618.18</v>
      </c>
      <c r="C1532">
        <v>3445.36</v>
      </c>
      <c r="D1532">
        <v>3445.26</v>
      </c>
      <c r="E1532">
        <v>3199.39</v>
      </c>
      <c r="F1532">
        <v>45.741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1.2300600000000001E-3</v>
      </c>
      <c r="M1532">
        <v>0.99953199999999998</v>
      </c>
      <c r="N1532">
        <v>0</v>
      </c>
      <c r="O1532" t="s">
        <v>42</v>
      </c>
    </row>
    <row r="1533" spans="1:15" x14ac:dyDescent="0.25">
      <c r="A1533" t="s">
        <v>177</v>
      </c>
      <c r="B1533">
        <v>3564.28</v>
      </c>
      <c r="C1533">
        <v>3388.14</v>
      </c>
      <c r="D1533">
        <v>3388.03</v>
      </c>
      <c r="E1533">
        <v>3145.4</v>
      </c>
      <c r="F1533">
        <v>42.675899999999999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1.2300499999999999E-3</v>
      </c>
      <c r="M1533">
        <v>0.999587</v>
      </c>
      <c r="N1533">
        <v>0</v>
      </c>
      <c r="O1533" t="s">
        <v>42</v>
      </c>
    </row>
    <row r="1534" spans="1:15" x14ac:dyDescent="0.25">
      <c r="A1534" t="s">
        <v>177</v>
      </c>
      <c r="B1534">
        <v>3729.04</v>
      </c>
      <c r="C1534">
        <v>3554.64</v>
      </c>
      <c r="D1534">
        <v>3554.53</v>
      </c>
      <c r="E1534">
        <v>3299.27</v>
      </c>
      <c r="F1534">
        <v>51.265599999999999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1.2300499999999999E-3</v>
      </c>
      <c r="M1534">
        <v>0.99958000000000002</v>
      </c>
      <c r="N1534">
        <v>0</v>
      </c>
      <c r="O1534" t="s">
        <v>42</v>
      </c>
    </row>
    <row r="1535" spans="1:15" x14ac:dyDescent="0.25">
      <c r="A1535" t="s">
        <v>177</v>
      </c>
      <c r="B1535">
        <v>3579.47</v>
      </c>
      <c r="C1535">
        <v>3402.83</v>
      </c>
      <c r="D1535">
        <v>3402.72</v>
      </c>
      <c r="E1535">
        <v>3158.35</v>
      </c>
      <c r="F1535">
        <v>43.246000000000002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1.2300600000000001E-3</v>
      </c>
      <c r="M1535">
        <v>0.99944699999999997</v>
      </c>
      <c r="N1535">
        <v>0</v>
      </c>
      <c r="O1535" t="s">
        <v>42</v>
      </c>
    </row>
    <row r="1536" spans="1:15" x14ac:dyDescent="0.25">
      <c r="A1536" t="s">
        <v>177</v>
      </c>
      <c r="B1536">
        <v>3686.92</v>
      </c>
      <c r="C1536">
        <v>3508.55</v>
      </c>
      <c r="D1536">
        <v>3508.42</v>
      </c>
      <c r="E1536">
        <v>3257.41</v>
      </c>
      <c r="F1536">
        <v>49.658499999999997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1.2300499999999999E-3</v>
      </c>
      <c r="M1536">
        <v>0.99975199999999997</v>
      </c>
      <c r="N1536">
        <v>0</v>
      </c>
      <c r="O1536" t="s">
        <v>42</v>
      </c>
    </row>
    <row r="1537" spans="1:15" x14ac:dyDescent="0.25">
      <c r="A1537" t="s">
        <v>177</v>
      </c>
      <c r="B1537">
        <v>3725.75</v>
      </c>
      <c r="C1537">
        <v>3531.36</v>
      </c>
      <c r="D1537">
        <v>3531.2</v>
      </c>
      <c r="E1537">
        <v>3276.35</v>
      </c>
      <c r="F1537">
        <v>49.990400000000001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1.2300499999999999E-3</v>
      </c>
      <c r="M1537">
        <v>0.99846299999999999</v>
      </c>
      <c r="N1537">
        <v>0</v>
      </c>
      <c r="O1537" t="s">
        <v>42</v>
      </c>
    </row>
    <row r="1538" spans="1:15" x14ac:dyDescent="0.25">
      <c r="A1538" t="s">
        <v>177</v>
      </c>
      <c r="B1538">
        <v>3712.79</v>
      </c>
      <c r="C1538">
        <v>3537.71</v>
      </c>
      <c r="D1538">
        <v>3537.58</v>
      </c>
      <c r="E1538">
        <v>3283.87</v>
      </c>
      <c r="F1538">
        <v>49.553699999999999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1.2301199999999999E-3</v>
      </c>
      <c r="M1538">
        <v>0.99982300000000002</v>
      </c>
      <c r="N1538">
        <v>0</v>
      </c>
      <c r="O1538" t="s">
        <v>42</v>
      </c>
    </row>
    <row r="1539" spans="1:15" x14ac:dyDescent="0.25">
      <c r="A1539" t="s">
        <v>177</v>
      </c>
      <c r="B1539">
        <v>3625.24</v>
      </c>
      <c r="C1539">
        <v>3448.78</v>
      </c>
      <c r="D1539">
        <v>3448.66</v>
      </c>
      <c r="E1539">
        <v>3200.8</v>
      </c>
      <c r="F1539">
        <v>45.617100000000001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1.23007E-3</v>
      </c>
      <c r="M1539">
        <v>0.99997899999999995</v>
      </c>
      <c r="N1539">
        <v>0</v>
      </c>
      <c r="O1539" t="s">
        <v>42</v>
      </c>
    </row>
    <row r="1540" spans="1:15" x14ac:dyDescent="0.25">
      <c r="A1540" t="s">
        <v>177</v>
      </c>
      <c r="B1540">
        <v>3623.78</v>
      </c>
      <c r="C1540">
        <v>3448.27</v>
      </c>
      <c r="D1540">
        <v>3448.15</v>
      </c>
      <c r="E1540">
        <v>3200.72</v>
      </c>
      <c r="F1540">
        <v>45.890799999999999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1.2300600000000001E-3</v>
      </c>
      <c r="M1540">
        <v>0.99990699999999999</v>
      </c>
      <c r="N1540">
        <v>0</v>
      </c>
      <c r="O1540" t="s">
        <v>42</v>
      </c>
    </row>
    <row r="1541" spans="1:15" x14ac:dyDescent="0.25">
      <c r="A1541" t="s">
        <v>177</v>
      </c>
      <c r="B1541">
        <v>3605.81</v>
      </c>
      <c r="C1541">
        <v>3434.27</v>
      </c>
      <c r="D1541">
        <v>3434.15</v>
      </c>
      <c r="E1541">
        <v>3188.33</v>
      </c>
      <c r="F1541">
        <v>45.9482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1.2300499999999999E-3</v>
      </c>
      <c r="M1541">
        <v>0.99945700000000004</v>
      </c>
      <c r="N1541">
        <v>0</v>
      </c>
      <c r="O1541" t="s">
        <v>42</v>
      </c>
    </row>
    <row r="1542" spans="1:15" x14ac:dyDescent="0.25">
      <c r="A1542" t="s">
        <v>177</v>
      </c>
      <c r="B1542">
        <v>3579.31</v>
      </c>
      <c r="C1542">
        <v>3406.91</v>
      </c>
      <c r="D1542">
        <v>3406.78</v>
      </c>
      <c r="E1542">
        <v>3163.91</v>
      </c>
      <c r="F1542">
        <v>44.138199999999998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1.2300499999999999E-3</v>
      </c>
      <c r="M1542">
        <v>0.99978299999999998</v>
      </c>
      <c r="N1542">
        <v>0</v>
      </c>
      <c r="O1542" t="s">
        <v>42</v>
      </c>
    </row>
    <row r="1543" spans="1:15" x14ac:dyDescent="0.25">
      <c r="A1543" t="s">
        <v>177</v>
      </c>
      <c r="B1543">
        <v>3578.94</v>
      </c>
      <c r="C1543">
        <v>3404.56</v>
      </c>
      <c r="D1543">
        <v>3404.43</v>
      </c>
      <c r="E1543">
        <v>3162.12</v>
      </c>
      <c r="F1543">
        <v>44.334400000000002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1.2300900000000001E-3</v>
      </c>
      <c r="M1543">
        <v>0.99960000000000004</v>
      </c>
      <c r="N1543">
        <v>0</v>
      </c>
      <c r="O1543" t="s">
        <v>42</v>
      </c>
    </row>
    <row r="1544" spans="1:15" x14ac:dyDescent="0.25">
      <c r="A1544" t="s">
        <v>177</v>
      </c>
      <c r="B1544">
        <v>3632.54</v>
      </c>
      <c r="C1544">
        <v>3456.87</v>
      </c>
      <c r="D1544">
        <v>3456.74</v>
      </c>
      <c r="E1544">
        <v>3209.69</v>
      </c>
      <c r="F1544">
        <v>46.635599999999997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1.2301300000000001E-3</v>
      </c>
      <c r="M1544">
        <v>0.99981299999999995</v>
      </c>
      <c r="N1544">
        <v>0</v>
      </c>
      <c r="O1544" t="s">
        <v>42</v>
      </c>
    </row>
    <row r="1545" spans="1:15" x14ac:dyDescent="0.25">
      <c r="A1545" t="s">
        <v>177</v>
      </c>
      <c r="B1545">
        <v>3660.5</v>
      </c>
      <c r="C1545">
        <v>3489.38</v>
      </c>
      <c r="D1545">
        <v>3489.25</v>
      </c>
      <c r="E1545">
        <v>3239.86</v>
      </c>
      <c r="F1545">
        <v>48.074399999999997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1.2300499999999999E-3</v>
      </c>
      <c r="M1545">
        <v>0.99855499999999997</v>
      </c>
      <c r="N1545">
        <v>0</v>
      </c>
      <c r="O1545" t="s">
        <v>42</v>
      </c>
    </row>
    <row r="1546" spans="1:15" x14ac:dyDescent="0.25">
      <c r="A1546" t="s">
        <v>177</v>
      </c>
      <c r="B1546">
        <v>3588.76</v>
      </c>
      <c r="C1546">
        <v>3417.23</v>
      </c>
      <c r="D1546">
        <v>3417.09</v>
      </c>
      <c r="E1546">
        <v>3173.78</v>
      </c>
      <c r="F1546">
        <v>45.193100000000001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1.2300499999999999E-3</v>
      </c>
      <c r="M1546">
        <v>0.99971699999999997</v>
      </c>
      <c r="N1546">
        <v>0</v>
      </c>
      <c r="O1546" t="s">
        <v>42</v>
      </c>
    </row>
    <row r="1547" spans="1:15" x14ac:dyDescent="0.25">
      <c r="A1547" t="s">
        <v>177</v>
      </c>
      <c r="B1547">
        <v>3631.37</v>
      </c>
      <c r="C1547">
        <v>3457.13</v>
      </c>
      <c r="D1547">
        <v>3457.01</v>
      </c>
      <c r="E1547">
        <v>3210.26</v>
      </c>
      <c r="F1547">
        <v>46.7393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1.2300499999999999E-3</v>
      </c>
      <c r="M1547">
        <v>0.99989099999999997</v>
      </c>
      <c r="N1547">
        <v>0</v>
      </c>
      <c r="O1547" t="s">
        <v>42</v>
      </c>
    </row>
    <row r="1548" spans="1:15" x14ac:dyDescent="0.25">
      <c r="A1548" t="s">
        <v>177</v>
      </c>
      <c r="B1548">
        <v>3580.11</v>
      </c>
      <c r="C1548">
        <v>3407.25</v>
      </c>
      <c r="D1548">
        <v>3407.12</v>
      </c>
      <c r="E1548">
        <v>3163.78</v>
      </c>
      <c r="F1548">
        <v>44.500700000000002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1.2300499999999999E-3</v>
      </c>
      <c r="M1548">
        <v>0.99975199999999997</v>
      </c>
      <c r="N1548">
        <v>0</v>
      </c>
      <c r="O1548" t="s">
        <v>42</v>
      </c>
    </row>
    <row r="1549" spans="1:15" x14ac:dyDescent="0.25">
      <c r="A1549" t="s">
        <v>177</v>
      </c>
      <c r="B1549">
        <v>3610.67</v>
      </c>
      <c r="C1549">
        <v>3438.21</v>
      </c>
      <c r="D1549">
        <v>3438.09</v>
      </c>
      <c r="E1549">
        <v>3192.6</v>
      </c>
      <c r="F1549">
        <v>45.729599999999998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1.2300600000000001E-3</v>
      </c>
      <c r="M1549">
        <v>0.99923700000000004</v>
      </c>
      <c r="N1549">
        <v>0</v>
      </c>
      <c r="O1549" t="s">
        <v>42</v>
      </c>
    </row>
    <row r="1550" spans="1:15" x14ac:dyDescent="0.25">
      <c r="A1550" t="s">
        <v>177</v>
      </c>
      <c r="B1550">
        <v>3524.3</v>
      </c>
      <c r="C1550">
        <v>3353.5</v>
      </c>
      <c r="D1550">
        <v>3353.37</v>
      </c>
      <c r="E1550">
        <v>3114.41</v>
      </c>
      <c r="F1550">
        <v>42.096400000000003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1.2300799999999999E-3</v>
      </c>
      <c r="M1550">
        <v>0.99939199999999995</v>
      </c>
      <c r="N1550">
        <v>0</v>
      </c>
      <c r="O1550" t="s">
        <v>42</v>
      </c>
    </row>
    <row r="1551" spans="1:15" x14ac:dyDescent="0.25">
      <c r="A1551" t="s">
        <v>177</v>
      </c>
      <c r="B1551">
        <v>3589.9</v>
      </c>
      <c r="C1551">
        <v>3416.37</v>
      </c>
      <c r="D1551">
        <v>3416.25</v>
      </c>
      <c r="E1551">
        <v>3172.63</v>
      </c>
      <c r="F1551">
        <v>44.881799999999998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1.2300499999999999E-3</v>
      </c>
      <c r="M1551">
        <v>0.99957799999999997</v>
      </c>
      <c r="N1551">
        <v>0</v>
      </c>
      <c r="O1551" t="s">
        <v>42</v>
      </c>
    </row>
    <row r="1552" spans="1:15" x14ac:dyDescent="0.25">
      <c r="A1552" t="s">
        <v>177</v>
      </c>
      <c r="B1552">
        <v>3582.07</v>
      </c>
      <c r="C1552">
        <v>3408.92</v>
      </c>
      <c r="D1552">
        <v>3408.79</v>
      </c>
      <c r="E1552">
        <v>3164.9</v>
      </c>
      <c r="F1552">
        <v>44.247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1.2300499999999999E-3</v>
      </c>
      <c r="M1552">
        <v>0.99998100000000001</v>
      </c>
      <c r="N1552">
        <v>0</v>
      </c>
      <c r="O1552" t="s">
        <v>42</v>
      </c>
    </row>
    <row r="1553" spans="1:25" x14ac:dyDescent="0.25">
      <c r="A1553" t="s">
        <v>177</v>
      </c>
      <c r="B1553">
        <v>3641.51</v>
      </c>
      <c r="C1553">
        <v>3468.24</v>
      </c>
      <c r="D1553">
        <v>3468.1</v>
      </c>
      <c r="E1553">
        <v>3220.36</v>
      </c>
      <c r="F1553">
        <v>47.713500000000003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1.2301E-3</v>
      </c>
      <c r="M1553">
        <v>0.99945499999999998</v>
      </c>
      <c r="N1553">
        <v>0</v>
      </c>
      <c r="O1553" t="s">
        <v>42</v>
      </c>
    </row>
    <row r="1554" spans="1:25" x14ac:dyDescent="0.25">
      <c r="A1554" t="s">
        <v>177</v>
      </c>
      <c r="B1554">
        <v>3551.32</v>
      </c>
      <c r="C1554">
        <v>3379.78</v>
      </c>
      <c r="D1554">
        <v>3379.65</v>
      </c>
      <c r="E1554">
        <v>3138.55</v>
      </c>
      <c r="F1554">
        <v>43.370800000000003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1.23007E-3</v>
      </c>
      <c r="M1554">
        <v>0.99999000000000005</v>
      </c>
      <c r="N1554">
        <v>0</v>
      </c>
      <c r="O1554" t="s">
        <v>42</v>
      </c>
    </row>
    <row r="1555" spans="1:25" x14ac:dyDescent="0.25">
      <c r="A1555" t="s">
        <v>177</v>
      </c>
      <c r="B1555">
        <v>3705.52</v>
      </c>
      <c r="C1555">
        <v>3532.04</v>
      </c>
      <c r="D1555">
        <v>3531.9</v>
      </c>
      <c r="E1555">
        <v>3278.62</v>
      </c>
      <c r="F1555">
        <v>51.349299999999999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1.2300499999999999E-3</v>
      </c>
      <c r="M1555">
        <v>0.99915500000000002</v>
      </c>
      <c r="N1555">
        <v>0</v>
      </c>
      <c r="O1555" t="s">
        <v>42</v>
      </c>
    </row>
    <row r="1556" spans="1:25" x14ac:dyDescent="0.25">
      <c r="A1556" t="s">
        <v>177</v>
      </c>
      <c r="B1556">
        <v>3595.03</v>
      </c>
      <c r="C1556">
        <v>3423.09</v>
      </c>
      <c r="D1556">
        <v>3422.96</v>
      </c>
      <c r="E1556">
        <v>3178.1</v>
      </c>
      <c r="F1556">
        <v>45.344499999999996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1.2300600000000001E-3</v>
      </c>
      <c r="M1556">
        <v>0.99929900000000005</v>
      </c>
      <c r="N1556">
        <v>0</v>
      </c>
      <c r="O1556" t="s">
        <v>42</v>
      </c>
    </row>
    <row r="1557" spans="1:25" x14ac:dyDescent="0.25">
      <c r="A1557" t="s">
        <v>177</v>
      </c>
      <c r="B1557">
        <v>3607.25</v>
      </c>
      <c r="C1557">
        <v>3434.18</v>
      </c>
      <c r="D1557">
        <v>3434.05</v>
      </c>
      <c r="E1557">
        <v>3187.26</v>
      </c>
      <c r="F1557">
        <v>45.567399999999999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1.2300600000000001E-3</v>
      </c>
      <c r="M1557">
        <v>0.99975599999999998</v>
      </c>
      <c r="N1557">
        <v>0</v>
      </c>
      <c r="O1557" t="s">
        <v>42</v>
      </c>
    </row>
    <row r="1558" spans="1:25" x14ac:dyDescent="0.25">
      <c r="A1558" t="s">
        <v>177</v>
      </c>
      <c r="B1558">
        <v>3496.17</v>
      </c>
      <c r="C1558">
        <v>3324.46</v>
      </c>
      <c r="D1558">
        <v>3324.33</v>
      </c>
      <c r="E1558">
        <v>3075.9</v>
      </c>
      <c r="F1558">
        <v>40.686799999999998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1.2300499999999999E-3</v>
      </c>
      <c r="M1558">
        <v>0.99987400000000004</v>
      </c>
      <c r="N1558">
        <v>0</v>
      </c>
      <c r="O1558" t="s">
        <v>42</v>
      </c>
    </row>
    <row r="1559" spans="1:25" x14ac:dyDescent="0.25">
      <c r="A1559" t="s">
        <v>177</v>
      </c>
      <c r="B1559">
        <v>3583.86</v>
      </c>
      <c r="C1559">
        <v>3411.97</v>
      </c>
      <c r="D1559">
        <v>3411.84</v>
      </c>
      <c r="E1559">
        <v>3166.09</v>
      </c>
      <c r="F1559">
        <v>44.384599999999999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1.2300600000000001E-3</v>
      </c>
      <c r="M1559">
        <v>0.99922</v>
      </c>
      <c r="N1559">
        <v>0</v>
      </c>
      <c r="O1559" t="s">
        <v>42</v>
      </c>
    </row>
    <row r="1560" spans="1:25" x14ac:dyDescent="0.25">
      <c r="A1560" t="s">
        <v>177</v>
      </c>
      <c r="B1560">
        <v>3538.92</v>
      </c>
      <c r="C1560">
        <v>3363.69</v>
      </c>
      <c r="D1560">
        <v>3363.55</v>
      </c>
      <c r="E1560">
        <v>3122.2</v>
      </c>
      <c r="F1560">
        <v>42.314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1.23007E-3</v>
      </c>
      <c r="M1560">
        <v>0.99946900000000005</v>
      </c>
      <c r="N1560">
        <v>0</v>
      </c>
      <c r="O1560" t="s">
        <v>42</v>
      </c>
    </row>
    <row r="1561" spans="1:25" x14ac:dyDescent="0.25">
      <c r="A1561" t="s">
        <v>177</v>
      </c>
      <c r="B1561">
        <v>3619.14</v>
      </c>
      <c r="C1561">
        <v>3445.67</v>
      </c>
      <c r="D1561">
        <v>3445.55</v>
      </c>
      <c r="E1561">
        <v>3200.01</v>
      </c>
      <c r="F1561">
        <v>45.679699999999997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1.23007E-3</v>
      </c>
      <c r="M1561">
        <v>0.99955899999999998</v>
      </c>
      <c r="N1561">
        <v>0</v>
      </c>
      <c r="O1561" t="s">
        <v>42</v>
      </c>
    </row>
    <row r="1562" spans="1:25" x14ac:dyDescent="0.25">
      <c r="A1562" t="s">
        <v>177</v>
      </c>
      <c r="B1562">
        <v>3562.55</v>
      </c>
      <c r="C1562">
        <v>3391.17</v>
      </c>
      <c r="D1562">
        <v>3391.03</v>
      </c>
      <c r="E1562">
        <v>3148.25</v>
      </c>
      <c r="F1562">
        <v>43.722499999999997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1.2300799999999999E-3</v>
      </c>
      <c r="M1562">
        <v>0.99877800000000005</v>
      </c>
      <c r="N1562">
        <v>0</v>
      </c>
      <c r="O1562" t="s">
        <v>42</v>
      </c>
    </row>
    <row r="1563" spans="1:25" x14ac:dyDescent="0.25">
      <c r="A1563" t="s">
        <v>177</v>
      </c>
      <c r="B1563">
        <v>3604.52</v>
      </c>
      <c r="C1563">
        <v>3433.17</v>
      </c>
      <c r="D1563">
        <v>3433.05</v>
      </c>
      <c r="E1563">
        <v>3187.98</v>
      </c>
      <c r="F1563">
        <v>45.205599999999997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1.2300499999999999E-3</v>
      </c>
      <c r="M1563">
        <v>0.999722</v>
      </c>
      <c r="N1563">
        <v>0</v>
      </c>
      <c r="O1563" t="s">
        <v>42</v>
      </c>
    </row>
    <row r="1564" spans="1:25" x14ac:dyDescent="0.25">
      <c r="A1564" t="s">
        <v>177</v>
      </c>
      <c r="B1564">
        <v>3523.04</v>
      </c>
      <c r="C1564">
        <v>3348.96</v>
      </c>
      <c r="D1564">
        <v>3348.82</v>
      </c>
      <c r="E1564">
        <v>3110.39</v>
      </c>
      <c r="F1564">
        <v>41.423999999999999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1.2303100000000001E-3</v>
      </c>
      <c r="M1564">
        <v>0.99999700000000002</v>
      </c>
      <c r="N1564">
        <v>0</v>
      </c>
      <c r="O1564" t="s">
        <v>42</v>
      </c>
    </row>
    <row r="1565" spans="1:25" x14ac:dyDescent="0.25">
      <c r="A1565" t="s">
        <v>177</v>
      </c>
      <c r="B1565">
        <v>3523.93</v>
      </c>
      <c r="C1565">
        <v>3349.92</v>
      </c>
      <c r="D1565">
        <v>3349.79</v>
      </c>
      <c r="E1565">
        <v>3110.14</v>
      </c>
      <c r="F1565">
        <v>41.303600000000003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1.2300499999999999E-3</v>
      </c>
      <c r="M1565">
        <v>0.99949299999999996</v>
      </c>
      <c r="N1565">
        <v>0</v>
      </c>
      <c r="O1565" t="s">
        <v>42</v>
      </c>
    </row>
    <row r="1566" spans="1:25" x14ac:dyDescent="0.25">
      <c r="A1566" t="s">
        <v>177</v>
      </c>
      <c r="B1566">
        <v>3564.32</v>
      </c>
      <c r="C1566">
        <v>3392.32</v>
      </c>
      <c r="D1566">
        <v>3392.19</v>
      </c>
      <c r="E1566">
        <v>3149.73</v>
      </c>
      <c r="F1566">
        <v>43.209899999999998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1.2300499999999999E-3</v>
      </c>
      <c r="M1566">
        <v>0.99972099999999997</v>
      </c>
      <c r="N1566">
        <v>0</v>
      </c>
      <c r="O1566" t="s">
        <v>42</v>
      </c>
    </row>
    <row r="1567" spans="1:25" x14ac:dyDescent="0.25">
      <c r="A1567" t="s">
        <v>177</v>
      </c>
      <c r="B1567">
        <v>3538.1</v>
      </c>
      <c r="C1567">
        <v>3366.54</v>
      </c>
      <c r="D1567">
        <v>3366.41</v>
      </c>
      <c r="E1567">
        <v>3126.28</v>
      </c>
      <c r="F1567">
        <v>42.158900000000003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1.2300600000000001E-3</v>
      </c>
      <c r="M1567">
        <v>0.99859500000000001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3584.63</v>
      </c>
      <c r="C1568">
        <v>3409.94</v>
      </c>
      <c r="D1568">
        <v>3409.81</v>
      </c>
      <c r="E1568">
        <v>3165.91</v>
      </c>
      <c r="F1568">
        <v>44.320099999999996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1.2300499999999999E-3</v>
      </c>
      <c r="M1568">
        <v>0.99985500000000005</v>
      </c>
      <c r="N1568">
        <v>0</v>
      </c>
      <c r="O1568" t="s">
        <v>42</v>
      </c>
      <c r="R1568">
        <f>AVERAGE(B1519:B1568)</f>
        <v>3609.473</v>
      </c>
      <c r="S1568">
        <f>AVERAGE(C1519:C1568)</f>
        <v>3435.3452000000016</v>
      </c>
      <c r="U1568">
        <f>_xlfn.VAR.P(B1519:B1568)</f>
        <v>3525.9179969999973</v>
      </c>
      <c r="V1568">
        <f>_xlfn.VAR.P(C1519:C1568)</f>
        <v>3361.5357009599988</v>
      </c>
      <c r="X1568">
        <f>1.96*SQRT(U1568)/50</f>
        <v>2.327674081762753</v>
      </c>
      <c r="Y1568">
        <f>1.96*SQRT(V1568)/50</f>
        <v>2.2727670843100425</v>
      </c>
    </row>
    <row r="1569" spans="1:14" x14ac:dyDescent="0.25">
      <c r="A1569" t="s">
        <v>178</v>
      </c>
      <c r="B1569">
        <v>180588.77280000001</v>
      </c>
      <c r="C1569" t="s">
        <v>36</v>
      </c>
    </row>
    <row r="1570" spans="1:14" x14ac:dyDescent="0.25">
      <c r="A1570" t="s">
        <v>179</v>
      </c>
      <c r="B1570">
        <v>3710.33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1.2300600000000001E-3</v>
      </c>
      <c r="L1570">
        <v>0.99970000000000003</v>
      </c>
      <c r="M1570">
        <v>0</v>
      </c>
      <c r="N1570" t="s">
        <v>42</v>
      </c>
    </row>
    <row r="1571" spans="1:14" x14ac:dyDescent="0.25">
      <c r="A1571" t="s">
        <v>179</v>
      </c>
      <c r="B1571">
        <v>3673.87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1.23011E-3</v>
      </c>
      <c r="L1571">
        <v>0.99946900000000005</v>
      </c>
      <c r="M1571">
        <v>0</v>
      </c>
      <c r="N1571" t="s">
        <v>42</v>
      </c>
    </row>
    <row r="1572" spans="1:14" x14ac:dyDescent="0.25">
      <c r="A1572" t="s">
        <v>179</v>
      </c>
      <c r="B1572">
        <v>3709.7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1.2300499999999999E-3</v>
      </c>
      <c r="L1572">
        <v>0.999892</v>
      </c>
      <c r="M1572">
        <v>0</v>
      </c>
      <c r="N1572" t="s">
        <v>42</v>
      </c>
    </row>
    <row r="1573" spans="1:14" x14ac:dyDescent="0.25">
      <c r="A1573" t="s">
        <v>179</v>
      </c>
      <c r="B1573">
        <v>3726.05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1.2300600000000001E-3</v>
      </c>
      <c r="L1573">
        <v>0.99918799999999997</v>
      </c>
      <c r="M1573">
        <v>0</v>
      </c>
      <c r="N1573" t="s">
        <v>42</v>
      </c>
    </row>
    <row r="1574" spans="1:14" x14ac:dyDescent="0.25">
      <c r="A1574" t="s">
        <v>179</v>
      </c>
      <c r="B1574">
        <v>3649.04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1.2300600000000001E-3</v>
      </c>
      <c r="L1574">
        <v>0.99951800000000002</v>
      </c>
      <c r="M1574">
        <v>0</v>
      </c>
      <c r="N1574" t="s">
        <v>42</v>
      </c>
    </row>
    <row r="1575" spans="1:14" x14ac:dyDescent="0.25">
      <c r="A1575" t="s">
        <v>179</v>
      </c>
      <c r="B1575">
        <v>3665.46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1.2300600000000001E-3</v>
      </c>
      <c r="L1575">
        <v>0.99994000000000005</v>
      </c>
      <c r="M1575">
        <v>0</v>
      </c>
      <c r="N1575" t="s">
        <v>42</v>
      </c>
    </row>
    <row r="1576" spans="1:14" x14ac:dyDescent="0.25">
      <c r="A1576" t="s">
        <v>179</v>
      </c>
      <c r="B1576">
        <v>3772.08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1.2300499999999999E-3</v>
      </c>
      <c r="L1576">
        <v>0.99989099999999997</v>
      </c>
      <c r="M1576">
        <v>0</v>
      </c>
      <c r="N1576" t="s">
        <v>42</v>
      </c>
    </row>
    <row r="1577" spans="1:14" x14ac:dyDescent="0.25">
      <c r="A1577" t="s">
        <v>179</v>
      </c>
      <c r="B1577">
        <v>3724.79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1.2300499999999999E-3</v>
      </c>
      <c r="L1577">
        <v>0.99886799999999998</v>
      </c>
      <c r="M1577">
        <v>0</v>
      </c>
      <c r="N1577" t="s">
        <v>42</v>
      </c>
    </row>
    <row r="1578" spans="1:14" x14ac:dyDescent="0.25">
      <c r="A1578" t="s">
        <v>179</v>
      </c>
      <c r="B1578">
        <v>3767.2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1.2300600000000001E-3</v>
      </c>
      <c r="L1578">
        <v>0.99999099999999996</v>
      </c>
      <c r="M1578">
        <v>0</v>
      </c>
      <c r="N1578" t="s">
        <v>42</v>
      </c>
    </row>
    <row r="1579" spans="1:14" x14ac:dyDescent="0.25">
      <c r="A1579" t="s">
        <v>179</v>
      </c>
      <c r="B1579">
        <v>3733.8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1.2300600000000001E-3</v>
      </c>
      <c r="L1579">
        <v>0.99986600000000003</v>
      </c>
      <c r="M1579">
        <v>0</v>
      </c>
      <c r="N1579" t="s">
        <v>42</v>
      </c>
    </row>
    <row r="1580" spans="1:14" x14ac:dyDescent="0.25">
      <c r="A1580" t="s">
        <v>179</v>
      </c>
      <c r="B1580">
        <v>3674.22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1.2300600000000001E-3</v>
      </c>
      <c r="L1580">
        <v>0.99985599999999997</v>
      </c>
      <c r="M1580">
        <v>0</v>
      </c>
      <c r="N1580" t="s">
        <v>42</v>
      </c>
    </row>
    <row r="1581" spans="1:14" x14ac:dyDescent="0.25">
      <c r="A1581" t="s">
        <v>179</v>
      </c>
      <c r="B1581">
        <v>3733.61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1.2300499999999999E-3</v>
      </c>
      <c r="L1581">
        <v>0.99947399999999997</v>
      </c>
      <c r="M1581">
        <v>0</v>
      </c>
      <c r="N1581" t="s">
        <v>42</v>
      </c>
    </row>
    <row r="1582" spans="1:14" x14ac:dyDescent="0.25">
      <c r="A1582" t="s">
        <v>179</v>
      </c>
      <c r="B1582">
        <v>3816.32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1.2300600000000001E-3</v>
      </c>
      <c r="L1582">
        <v>0.99976799999999999</v>
      </c>
      <c r="M1582">
        <v>0</v>
      </c>
      <c r="N1582" t="s">
        <v>42</v>
      </c>
    </row>
    <row r="1583" spans="1:14" x14ac:dyDescent="0.25">
      <c r="A1583" t="s">
        <v>179</v>
      </c>
      <c r="B1583">
        <v>3724.88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1.2300499999999999E-3</v>
      </c>
      <c r="L1583">
        <v>0.99950399999999995</v>
      </c>
      <c r="M1583">
        <v>0</v>
      </c>
      <c r="N1583" t="s">
        <v>42</v>
      </c>
    </row>
    <row r="1584" spans="1:14" x14ac:dyDescent="0.25">
      <c r="A1584" t="s">
        <v>179</v>
      </c>
      <c r="B1584">
        <v>3672.72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1.2300600000000001E-3</v>
      </c>
      <c r="L1584">
        <v>0.99903399999999998</v>
      </c>
      <c r="M1584">
        <v>0</v>
      </c>
      <c r="N1584" t="s">
        <v>42</v>
      </c>
    </row>
    <row r="1585" spans="1:14" x14ac:dyDescent="0.25">
      <c r="A1585" t="s">
        <v>179</v>
      </c>
      <c r="B1585">
        <v>3665.28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1.23007E-3</v>
      </c>
      <c r="L1585">
        <v>0.99963500000000005</v>
      </c>
      <c r="M1585">
        <v>0</v>
      </c>
      <c r="N1585" t="s">
        <v>42</v>
      </c>
    </row>
    <row r="1586" spans="1:14" x14ac:dyDescent="0.25">
      <c r="A1586" t="s">
        <v>179</v>
      </c>
      <c r="B1586">
        <v>3657.73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1.2300799999999999E-3</v>
      </c>
      <c r="L1586">
        <v>0.99981399999999998</v>
      </c>
      <c r="M1586">
        <v>0</v>
      </c>
      <c r="N1586" t="s">
        <v>42</v>
      </c>
    </row>
    <row r="1587" spans="1:14" x14ac:dyDescent="0.25">
      <c r="A1587" t="s">
        <v>179</v>
      </c>
      <c r="B1587">
        <v>3683.95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1.2300499999999999E-3</v>
      </c>
      <c r="L1587">
        <v>0.99959100000000001</v>
      </c>
      <c r="M1587">
        <v>0</v>
      </c>
      <c r="N1587" t="s">
        <v>42</v>
      </c>
    </row>
    <row r="1588" spans="1:14" x14ac:dyDescent="0.25">
      <c r="A1588" t="s">
        <v>179</v>
      </c>
      <c r="B1588">
        <v>3672.26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1.2300499999999999E-3</v>
      </c>
      <c r="L1588">
        <v>0.99986299999999995</v>
      </c>
      <c r="M1588">
        <v>0</v>
      </c>
      <c r="N1588" t="s">
        <v>42</v>
      </c>
    </row>
    <row r="1589" spans="1:14" x14ac:dyDescent="0.25">
      <c r="A1589" t="s">
        <v>179</v>
      </c>
      <c r="B1589">
        <v>3730.71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1.23007E-3</v>
      </c>
      <c r="L1589">
        <v>0.99986900000000001</v>
      </c>
      <c r="M1589">
        <v>0</v>
      </c>
      <c r="N1589" t="s">
        <v>42</v>
      </c>
    </row>
    <row r="1590" spans="1:14" x14ac:dyDescent="0.25">
      <c r="A1590" t="s">
        <v>179</v>
      </c>
      <c r="B1590">
        <v>3650.67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1.2300499999999999E-3</v>
      </c>
      <c r="L1590">
        <v>0.99989600000000001</v>
      </c>
      <c r="M1590">
        <v>0</v>
      </c>
      <c r="N1590" t="s">
        <v>42</v>
      </c>
    </row>
    <row r="1591" spans="1:14" x14ac:dyDescent="0.25">
      <c r="A1591" t="s">
        <v>179</v>
      </c>
      <c r="B1591">
        <v>3714.68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1.2300499999999999E-3</v>
      </c>
      <c r="L1591">
        <v>0.99998399999999998</v>
      </c>
      <c r="M1591">
        <v>0</v>
      </c>
      <c r="N1591" t="s">
        <v>42</v>
      </c>
    </row>
    <row r="1592" spans="1:14" x14ac:dyDescent="0.25">
      <c r="A1592" t="s">
        <v>179</v>
      </c>
      <c r="B1592">
        <v>3682.19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1.2300799999999999E-3</v>
      </c>
      <c r="L1592">
        <v>0.99910699999999997</v>
      </c>
      <c r="M1592">
        <v>0</v>
      </c>
      <c r="N1592" t="s">
        <v>42</v>
      </c>
    </row>
    <row r="1593" spans="1:14" x14ac:dyDescent="0.25">
      <c r="A1593" t="s">
        <v>179</v>
      </c>
      <c r="B1593">
        <v>3712.4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1.2300499999999999E-3</v>
      </c>
      <c r="L1593">
        <v>0.99834800000000001</v>
      </c>
      <c r="M1593">
        <v>0</v>
      </c>
      <c r="N1593" t="s">
        <v>42</v>
      </c>
    </row>
    <row r="1594" spans="1:14" x14ac:dyDescent="0.25">
      <c r="A1594" t="s">
        <v>179</v>
      </c>
      <c r="B1594">
        <v>3721.4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1.2300499999999999E-3</v>
      </c>
      <c r="L1594">
        <v>0.99983500000000003</v>
      </c>
      <c r="M1594">
        <v>0</v>
      </c>
      <c r="N1594" t="s">
        <v>42</v>
      </c>
    </row>
    <row r="1595" spans="1:14" x14ac:dyDescent="0.25">
      <c r="A1595" t="s">
        <v>179</v>
      </c>
      <c r="B1595">
        <v>3751.64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1.2300499999999999E-3</v>
      </c>
      <c r="L1595">
        <v>0.99970300000000001</v>
      </c>
      <c r="M1595">
        <v>0</v>
      </c>
      <c r="N1595" t="s">
        <v>42</v>
      </c>
    </row>
    <row r="1596" spans="1:14" x14ac:dyDescent="0.25">
      <c r="A1596" t="s">
        <v>179</v>
      </c>
      <c r="B1596">
        <v>3746.72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1.2300900000000001E-3</v>
      </c>
      <c r="L1596">
        <v>0.99886399999999997</v>
      </c>
      <c r="M1596">
        <v>0</v>
      </c>
      <c r="N1596" t="s">
        <v>42</v>
      </c>
    </row>
    <row r="1597" spans="1:14" x14ac:dyDescent="0.25">
      <c r="A1597" t="s">
        <v>179</v>
      </c>
      <c r="B1597">
        <v>3789.41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1.2300499999999999E-3</v>
      </c>
      <c r="L1597">
        <v>0.99961199999999995</v>
      </c>
      <c r="M1597">
        <v>0</v>
      </c>
      <c r="N1597" t="s">
        <v>42</v>
      </c>
    </row>
    <row r="1598" spans="1:14" x14ac:dyDescent="0.25">
      <c r="A1598" t="s">
        <v>179</v>
      </c>
      <c r="B1598">
        <v>3733.24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1.2300499999999999E-3</v>
      </c>
      <c r="L1598">
        <v>0.99988299999999997</v>
      </c>
      <c r="M1598">
        <v>0</v>
      </c>
      <c r="N1598" t="s">
        <v>42</v>
      </c>
    </row>
    <row r="1599" spans="1:14" x14ac:dyDescent="0.25">
      <c r="A1599" t="s">
        <v>179</v>
      </c>
      <c r="B1599">
        <v>3800.52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1.2300600000000001E-3</v>
      </c>
      <c r="L1599">
        <v>0.99996200000000002</v>
      </c>
      <c r="M1599">
        <v>0</v>
      </c>
      <c r="N1599" t="s">
        <v>42</v>
      </c>
    </row>
    <row r="1600" spans="1:14" x14ac:dyDescent="0.25">
      <c r="A1600" t="s">
        <v>179</v>
      </c>
      <c r="B1600">
        <v>3771.82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1.2300499999999999E-3</v>
      </c>
      <c r="L1600">
        <v>0.99964500000000001</v>
      </c>
      <c r="M1600">
        <v>0</v>
      </c>
      <c r="N1600" t="s">
        <v>42</v>
      </c>
    </row>
    <row r="1601" spans="1:14" x14ac:dyDescent="0.25">
      <c r="A1601" t="s">
        <v>179</v>
      </c>
      <c r="B1601">
        <v>3761.1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1.2300600000000001E-3</v>
      </c>
      <c r="L1601">
        <v>0.99992499999999995</v>
      </c>
      <c r="M1601">
        <v>0</v>
      </c>
      <c r="N1601" t="s">
        <v>42</v>
      </c>
    </row>
    <row r="1602" spans="1:14" x14ac:dyDescent="0.25">
      <c r="A1602" t="s">
        <v>179</v>
      </c>
      <c r="B1602">
        <v>3715.66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1.23007E-3</v>
      </c>
      <c r="L1602">
        <v>0.99962499999999999</v>
      </c>
      <c r="M1602">
        <v>0</v>
      </c>
      <c r="N1602" t="s">
        <v>42</v>
      </c>
    </row>
    <row r="1603" spans="1:14" x14ac:dyDescent="0.25">
      <c r="A1603" t="s">
        <v>179</v>
      </c>
      <c r="B1603">
        <v>3781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1.2300600000000001E-3</v>
      </c>
      <c r="L1603">
        <v>0.99907299999999999</v>
      </c>
      <c r="M1603">
        <v>0</v>
      </c>
      <c r="N1603" t="s">
        <v>42</v>
      </c>
    </row>
    <row r="1604" spans="1:14" x14ac:dyDescent="0.25">
      <c r="A1604" t="s">
        <v>179</v>
      </c>
      <c r="B1604">
        <v>3818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1.23029E-3</v>
      </c>
      <c r="L1604">
        <v>0.99821199999999999</v>
      </c>
      <c r="M1604">
        <v>0</v>
      </c>
      <c r="N1604" t="s">
        <v>42</v>
      </c>
    </row>
    <row r="1605" spans="1:14" x14ac:dyDescent="0.25">
      <c r="A1605" t="s">
        <v>179</v>
      </c>
      <c r="B1605">
        <v>3914.54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1.2300600000000001E-3</v>
      </c>
      <c r="L1605">
        <v>0.99913399999999997</v>
      </c>
      <c r="M1605">
        <v>0</v>
      </c>
      <c r="N1605" t="s">
        <v>42</v>
      </c>
    </row>
    <row r="1606" spans="1:14" x14ac:dyDescent="0.25">
      <c r="A1606" t="s">
        <v>179</v>
      </c>
      <c r="B1606">
        <v>3838.57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1.2300900000000001E-3</v>
      </c>
      <c r="L1606">
        <v>0.99969699999999995</v>
      </c>
      <c r="M1606">
        <v>0</v>
      </c>
      <c r="N1606" t="s">
        <v>42</v>
      </c>
    </row>
    <row r="1607" spans="1:14" x14ac:dyDescent="0.25">
      <c r="A1607" t="s">
        <v>179</v>
      </c>
      <c r="B1607">
        <v>3734.12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1.2300499999999999E-3</v>
      </c>
      <c r="L1607">
        <v>0.99969200000000003</v>
      </c>
      <c r="M1607">
        <v>0</v>
      </c>
      <c r="N1607" t="s">
        <v>42</v>
      </c>
    </row>
    <row r="1608" spans="1:14" x14ac:dyDescent="0.25">
      <c r="A1608" t="s">
        <v>179</v>
      </c>
      <c r="B1608">
        <v>3637.65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1.2300499999999999E-3</v>
      </c>
      <c r="L1608">
        <v>0.99943000000000004</v>
      </c>
      <c r="M1608">
        <v>0</v>
      </c>
      <c r="N1608" t="s">
        <v>42</v>
      </c>
    </row>
    <row r="1609" spans="1:14" x14ac:dyDescent="0.25">
      <c r="A1609" t="s">
        <v>179</v>
      </c>
      <c r="B1609">
        <v>3633.63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1.2300499999999999E-3</v>
      </c>
      <c r="L1609">
        <v>0.99985299999999999</v>
      </c>
      <c r="M1609">
        <v>0</v>
      </c>
      <c r="N1609" t="s">
        <v>42</v>
      </c>
    </row>
    <row r="1610" spans="1:14" x14ac:dyDescent="0.25">
      <c r="A1610" t="s">
        <v>179</v>
      </c>
      <c r="B1610">
        <v>3682.06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1.2300499999999999E-3</v>
      </c>
      <c r="L1610">
        <v>0.99922</v>
      </c>
      <c r="M1610">
        <v>0</v>
      </c>
      <c r="N1610" t="s">
        <v>42</v>
      </c>
    </row>
    <row r="1611" spans="1:14" x14ac:dyDescent="0.25">
      <c r="A1611" t="s">
        <v>179</v>
      </c>
      <c r="B1611">
        <v>3754.09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1.2300499999999999E-3</v>
      </c>
      <c r="L1611">
        <v>0.99950000000000006</v>
      </c>
      <c r="M1611">
        <v>0</v>
      </c>
      <c r="N1611" t="s">
        <v>42</v>
      </c>
    </row>
    <row r="1612" spans="1:14" x14ac:dyDescent="0.25">
      <c r="A1612" t="s">
        <v>179</v>
      </c>
      <c r="B1612">
        <v>3657.91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1.2300499999999999E-3</v>
      </c>
      <c r="L1612">
        <v>0.99994000000000005</v>
      </c>
      <c r="M1612">
        <v>0</v>
      </c>
      <c r="N1612" t="s">
        <v>42</v>
      </c>
    </row>
    <row r="1613" spans="1:14" x14ac:dyDescent="0.25">
      <c r="A1613" t="s">
        <v>179</v>
      </c>
      <c r="B1613">
        <v>3655.34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1.2300600000000001E-3</v>
      </c>
      <c r="L1613">
        <v>0.99860000000000004</v>
      </c>
      <c r="M1613">
        <v>0</v>
      </c>
      <c r="N1613" t="s">
        <v>42</v>
      </c>
    </row>
    <row r="1614" spans="1:14" x14ac:dyDescent="0.25">
      <c r="A1614" t="s">
        <v>179</v>
      </c>
      <c r="B1614">
        <v>3732.4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1.2300499999999999E-3</v>
      </c>
      <c r="L1614">
        <v>0.99972700000000003</v>
      </c>
      <c r="M1614">
        <v>0</v>
      </c>
      <c r="N1614" t="s">
        <v>42</v>
      </c>
    </row>
    <row r="1615" spans="1:14" x14ac:dyDescent="0.25">
      <c r="A1615" t="s">
        <v>179</v>
      </c>
      <c r="B1615">
        <v>3631.97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1.2300600000000001E-3</v>
      </c>
      <c r="L1615">
        <v>0.99996300000000005</v>
      </c>
      <c r="M1615">
        <v>0</v>
      </c>
      <c r="N1615" t="s">
        <v>42</v>
      </c>
    </row>
    <row r="1616" spans="1:14" x14ac:dyDescent="0.25">
      <c r="A1616" t="s">
        <v>179</v>
      </c>
      <c r="B1616">
        <v>3674.13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1.2300499999999999E-3</v>
      </c>
      <c r="L1616">
        <v>0.99901499999999999</v>
      </c>
      <c r="M1616">
        <v>0</v>
      </c>
      <c r="N1616" t="s">
        <v>42</v>
      </c>
    </row>
    <row r="1617" spans="1:25" x14ac:dyDescent="0.25">
      <c r="A1617" t="s">
        <v>179</v>
      </c>
      <c r="B1617">
        <v>3663.26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1.2300499999999999E-3</v>
      </c>
      <c r="L1617">
        <v>0.99856699999999998</v>
      </c>
      <c r="M1617">
        <v>0</v>
      </c>
      <c r="N1617" t="s">
        <v>42</v>
      </c>
    </row>
    <row r="1618" spans="1:25" x14ac:dyDescent="0.25">
      <c r="A1618" t="s">
        <v>179</v>
      </c>
      <c r="B1618">
        <v>3665.34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1.23007E-3</v>
      </c>
      <c r="L1618">
        <v>0.99848999999999999</v>
      </c>
      <c r="M1618">
        <v>0</v>
      </c>
      <c r="N1618" t="s">
        <v>42</v>
      </c>
    </row>
    <row r="1619" spans="1:25" x14ac:dyDescent="0.25">
      <c r="A1619" t="s">
        <v>179</v>
      </c>
      <c r="B1619">
        <v>3669.14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1.23007E-3</v>
      </c>
      <c r="L1619">
        <v>0.99935799999999997</v>
      </c>
      <c r="M1619">
        <v>0</v>
      </c>
      <c r="N1619" t="s">
        <v>42</v>
      </c>
    </row>
    <row r="1620" spans="1:25" x14ac:dyDescent="0.25">
      <c r="A1620" t="s">
        <v>179</v>
      </c>
      <c r="B1620">
        <v>3699.95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1.2300499999999999E-3</v>
      </c>
      <c r="L1620">
        <v>0.99951500000000004</v>
      </c>
      <c r="M1620">
        <v>0</v>
      </c>
      <c r="N1620" t="s">
        <v>42</v>
      </c>
    </row>
    <row r="1621" spans="1:25" x14ac:dyDescent="0.25">
      <c r="A1621" t="s">
        <v>179</v>
      </c>
      <c r="B1621">
        <v>3787.74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1.2300499999999999E-3</v>
      </c>
      <c r="L1621">
        <v>0.99944100000000002</v>
      </c>
      <c r="M1621">
        <v>0</v>
      </c>
      <c r="N1621" t="s">
        <v>42</v>
      </c>
    </row>
    <row r="1622" spans="1:25" x14ac:dyDescent="0.25">
      <c r="A1622" t="s">
        <v>179</v>
      </c>
      <c r="B1622">
        <v>3739.51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1.2300499999999999E-3</v>
      </c>
      <c r="L1622">
        <v>0.99914099999999995</v>
      </c>
      <c r="M1622">
        <v>0</v>
      </c>
      <c r="N1622" t="s">
        <v>42</v>
      </c>
    </row>
    <row r="1623" spans="1:25" x14ac:dyDescent="0.25">
      <c r="A1623" t="s">
        <v>179</v>
      </c>
      <c r="B1623">
        <v>3679.85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1.2300600000000001E-3</v>
      </c>
      <c r="L1623">
        <v>0.99941500000000005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3667.84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1.2300499999999999E-3</v>
      </c>
      <c r="L1624">
        <v>0.99969699999999995</v>
      </c>
      <c r="M1624">
        <v>0</v>
      </c>
      <c r="N1624" t="s">
        <v>42</v>
      </c>
      <c r="R1624">
        <f>AVERAGE(B1575:B1624)</f>
        <v>3719.2900000000013</v>
      </c>
      <c r="S1624">
        <f>AVERAGE(C1575:C1624)</f>
        <v>0</v>
      </c>
      <c r="U1624">
        <f>_xlfn.VAR.P(B1575:B1624)</f>
        <v>3504.1638479999988</v>
      </c>
      <c r="V1624">
        <f>_xlfn.VAR.P(C1575:C1624)</f>
        <v>0</v>
      </c>
      <c r="X1624">
        <f>1.96*SQRT(U1624)/50</f>
        <v>2.3204823497261766</v>
      </c>
      <c r="Y1624">
        <f>1.96*SQRT(V1624)/50</f>
        <v>0</v>
      </c>
    </row>
    <row r="1625" spans="1:25" x14ac:dyDescent="0.25">
      <c r="A1625" t="s">
        <v>180</v>
      </c>
      <c r="B1625">
        <v>186069.98860000001</v>
      </c>
      <c r="C1625" t="s">
        <v>36</v>
      </c>
    </row>
    <row r="1626" spans="1:25" x14ac:dyDescent="0.25">
      <c r="A1626" t="s">
        <v>181</v>
      </c>
      <c r="B1626">
        <v>3462.07</v>
      </c>
      <c r="C1626">
        <v>3349.29</v>
      </c>
      <c r="D1626">
        <v>3349.16</v>
      </c>
      <c r="E1626">
        <v>3110.38</v>
      </c>
      <c r="F1626">
        <v>41.690600000000003</v>
      </c>
      <c r="G1626">
        <v>0</v>
      </c>
      <c r="H1626">
        <v>48.045999999999999</v>
      </c>
      <c r="I1626">
        <v>0</v>
      </c>
      <c r="J1626">
        <v>1.2300499999999999E-3</v>
      </c>
      <c r="K1626">
        <v>0.999116</v>
      </c>
      <c r="L1626">
        <v>0</v>
      </c>
      <c r="M1626" t="s">
        <v>42</v>
      </c>
    </row>
    <row r="1627" spans="1:25" x14ac:dyDescent="0.25">
      <c r="A1627" t="s">
        <v>181</v>
      </c>
      <c r="B1627">
        <v>3523.12</v>
      </c>
      <c r="C1627">
        <v>3410.54</v>
      </c>
      <c r="D1627">
        <v>3410.42</v>
      </c>
      <c r="E1627">
        <v>3168.03</v>
      </c>
      <c r="F1627">
        <v>44.1051</v>
      </c>
      <c r="G1627">
        <v>0</v>
      </c>
      <c r="H1627">
        <v>50.022500000000001</v>
      </c>
      <c r="I1627">
        <v>0</v>
      </c>
      <c r="J1627">
        <v>1.2300799999999999E-3</v>
      </c>
      <c r="K1627">
        <v>0.99998600000000004</v>
      </c>
      <c r="L1627">
        <v>0</v>
      </c>
      <c r="M1627" t="s">
        <v>42</v>
      </c>
    </row>
    <row r="1628" spans="1:25" x14ac:dyDescent="0.25">
      <c r="A1628" t="s">
        <v>181</v>
      </c>
      <c r="B1628">
        <v>3492.08</v>
      </c>
      <c r="C1628">
        <v>3379.77</v>
      </c>
      <c r="D1628">
        <v>3379.65</v>
      </c>
      <c r="E1628">
        <v>3138.53</v>
      </c>
      <c r="F1628">
        <v>43.039200000000001</v>
      </c>
      <c r="G1628">
        <v>0</v>
      </c>
      <c r="H1628">
        <v>48.824100000000001</v>
      </c>
      <c r="I1628">
        <v>0</v>
      </c>
      <c r="J1628">
        <v>1.2300499999999999E-3</v>
      </c>
      <c r="K1628">
        <v>0.99949699999999997</v>
      </c>
      <c r="L1628">
        <v>0</v>
      </c>
      <c r="M1628" t="s">
        <v>42</v>
      </c>
    </row>
    <row r="1629" spans="1:25" x14ac:dyDescent="0.25">
      <c r="A1629" t="s">
        <v>181</v>
      </c>
      <c r="B1629">
        <v>3499.76</v>
      </c>
      <c r="C1629">
        <v>3387.67</v>
      </c>
      <c r="D1629">
        <v>3387.55</v>
      </c>
      <c r="E1629">
        <v>3147.24</v>
      </c>
      <c r="F1629">
        <v>43.350900000000003</v>
      </c>
      <c r="G1629">
        <v>0</v>
      </c>
      <c r="H1629">
        <v>50.121499999999997</v>
      </c>
      <c r="I1629">
        <v>0</v>
      </c>
      <c r="J1629">
        <v>1.2300499999999999E-3</v>
      </c>
      <c r="K1629">
        <v>0.99853000000000003</v>
      </c>
      <c r="L1629">
        <v>0</v>
      </c>
      <c r="M1629" t="s">
        <v>42</v>
      </c>
    </row>
    <row r="1630" spans="1:25" x14ac:dyDescent="0.25">
      <c r="A1630" t="s">
        <v>181</v>
      </c>
      <c r="B1630">
        <v>3462.61</v>
      </c>
      <c r="C1630">
        <v>3350.19</v>
      </c>
      <c r="D1630">
        <v>3350.08</v>
      </c>
      <c r="E1630">
        <v>3111.42</v>
      </c>
      <c r="F1630">
        <v>41.856099999999998</v>
      </c>
      <c r="G1630">
        <v>0</v>
      </c>
      <c r="H1630">
        <v>49.182600000000001</v>
      </c>
      <c r="I1630">
        <v>0</v>
      </c>
      <c r="J1630">
        <v>1.2300499999999999E-3</v>
      </c>
      <c r="K1630">
        <v>0.99980999999999998</v>
      </c>
      <c r="L1630">
        <v>0</v>
      </c>
      <c r="M1630" t="s">
        <v>42</v>
      </c>
    </row>
    <row r="1631" spans="1:25" x14ac:dyDescent="0.25">
      <c r="A1631" t="s">
        <v>181</v>
      </c>
      <c r="B1631">
        <v>3464.87</v>
      </c>
      <c r="C1631">
        <v>3352.32</v>
      </c>
      <c r="D1631">
        <v>3352.2</v>
      </c>
      <c r="E1631">
        <v>3113.1</v>
      </c>
      <c r="F1631">
        <v>41.887700000000002</v>
      </c>
      <c r="G1631">
        <v>0</v>
      </c>
      <c r="H1631">
        <v>51.1021</v>
      </c>
      <c r="I1631">
        <v>0</v>
      </c>
      <c r="J1631">
        <v>1.2300499999999999E-3</v>
      </c>
      <c r="K1631">
        <v>0.99946599999999997</v>
      </c>
      <c r="L1631">
        <v>0</v>
      </c>
      <c r="M1631" t="s">
        <v>42</v>
      </c>
    </row>
    <row r="1632" spans="1:25" x14ac:dyDescent="0.25">
      <c r="A1632" t="s">
        <v>181</v>
      </c>
      <c r="B1632">
        <v>3465.55</v>
      </c>
      <c r="C1632">
        <v>3352.62</v>
      </c>
      <c r="D1632">
        <v>3352.5</v>
      </c>
      <c r="E1632">
        <v>3112.92</v>
      </c>
      <c r="F1632">
        <v>41.827199999999998</v>
      </c>
      <c r="G1632">
        <v>0</v>
      </c>
      <c r="H1632">
        <v>49.902299999999997</v>
      </c>
      <c r="I1632">
        <v>0</v>
      </c>
      <c r="J1632">
        <v>1.2300499999999999E-3</v>
      </c>
      <c r="K1632">
        <v>0.99926800000000005</v>
      </c>
      <c r="L1632">
        <v>0</v>
      </c>
      <c r="M1632" t="s">
        <v>42</v>
      </c>
    </row>
    <row r="1633" spans="1:13" x14ac:dyDescent="0.25">
      <c r="A1633" t="s">
        <v>181</v>
      </c>
      <c r="B1633">
        <v>3486.69</v>
      </c>
      <c r="C1633">
        <v>3374.35</v>
      </c>
      <c r="D1633">
        <v>3374.22</v>
      </c>
      <c r="E1633">
        <v>3134.45</v>
      </c>
      <c r="F1633">
        <v>42.696599999999997</v>
      </c>
      <c r="G1633">
        <v>0</v>
      </c>
      <c r="H1633">
        <v>50.216099999999997</v>
      </c>
      <c r="I1633">
        <v>0</v>
      </c>
      <c r="J1633">
        <v>1.2300600000000001E-3</v>
      </c>
      <c r="K1633">
        <v>0.99998100000000001</v>
      </c>
      <c r="L1633">
        <v>0</v>
      </c>
      <c r="M1633" t="s">
        <v>42</v>
      </c>
    </row>
    <row r="1634" spans="1:13" x14ac:dyDescent="0.25">
      <c r="A1634" t="s">
        <v>181</v>
      </c>
      <c r="B1634">
        <v>3481.22</v>
      </c>
      <c r="C1634">
        <v>3368.62</v>
      </c>
      <c r="D1634">
        <v>3368.5</v>
      </c>
      <c r="E1634">
        <v>3127.96</v>
      </c>
      <c r="F1634">
        <v>42.283999999999999</v>
      </c>
      <c r="G1634">
        <v>0</v>
      </c>
      <c r="H1634">
        <v>49.173299999999998</v>
      </c>
      <c r="I1634">
        <v>0</v>
      </c>
      <c r="J1634">
        <v>1.2300600000000001E-3</v>
      </c>
      <c r="K1634">
        <v>0.99962600000000001</v>
      </c>
      <c r="L1634">
        <v>0</v>
      </c>
      <c r="M1634" t="s">
        <v>42</v>
      </c>
    </row>
    <row r="1635" spans="1:13" x14ac:dyDescent="0.25">
      <c r="A1635" t="s">
        <v>181</v>
      </c>
      <c r="B1635">
        <v>3473.52</v>
      </c>
      <c r="C1635">
        <v>3361.05</v>
      </c>
      <c r="D1635">
        <v>3360.93</v>
      </c>
      <c r="E1635">
        <v>3118.82</v>
      </c>
      <c r="F1635">
        <v>42.286799999999999</v>
      </c>
      <c r="G1635">
        <v>0</v>
      </c>
      <c r="H1635">
        <v>50.404299999999999</v>
      </c>
      <c r="I1635">
        <v>0</v>
      </c>
      <c r="J1635">
        <v>1.2300499999999999E-3</v>
      </c>
      <c r="K1635">
        <v>0.99893299999999996</v>
      </c>
      <c r="L1635">
        <v>0</v>
      </c>
      <c r="M1635" t="s">
        <v>42</v>
      </c>
    </row>
    <row r="1636" spans="1:13" x14ac:dyDescent="0.25">
      <c r="A1636" t="s">
        <v>181</v>
      </c>
      <c r="B1636">
        <v>3437.3</v>
      </c>
      <c r="C1636">
        <v>3324.72</v>
      </c>
      <c r="D1636">
        <v>3324.6</v>
      </c>
      <c r="E1636">
        <v>3076.97</v>
      </c>
      <c r="F1636">
        <v>40.693600000000004</v>
      </c>
      <c r="G1636">
        <v>0</v>
      </c>
      <c r="H1636">
        <v>48.339300000000001</v>
      </c>
      <c r="I1636">
        <v>0</v>
      </c>
      <c r="J1636">
        <v>1.23007E-3</v>
      </c>
      <c r="K1636">
        <v>0.99962399999999996</v>
      </c>
      <c r="L1636">
        <v>0</v>
      </c>
      <c r="M1636" t="s">
        <v>42</v>
      </c>
    </row>
    <row r="1637" spans="1:13" x14ac:dyDescent="0.25">
      <c r="A1637" t="s">
        <v>181</v>
      </c>
      <c r="B1637">
        <v>3547.43</v>
      </c>
      <c r="C1637">
        <v>3434.43</v>
      </c>
      <c r="D1637">
        <v>3434.3</v>
      </c>
      <c r="E1637">
        <v>3184.95</v>
      </c>
      <c r="F1637">
        <v>46.297899999999998</v>
      </c>
      <c r="G1637">
        <v>0</v>
      </c>
      <c r="H1637">
        <v>47.619399999999999</v>
      </c>
      <c r="I1637">
        <v>0</v>
      </c>
      <c r="J1637">
        <v>1.2300499999999999E-3</v>
      </c>
      <c r="K1637">
        <v>0.99962700000000004</v>
      </c>
      <c r="L1637">
        <v>0</v>
      </c>
      <c r="M1637" t="s">
        <v>42</v>
      </c>
    </row>
    <row r="1638" spans="1:13" x14ac:dyDescent="0.25">
      <c r="A1638" t="s">
        <v>181</v>
      </c>
      <c r="B1638">
        <v>3475.37</v>
      </c>
      <c r="C1638">
        <v>3362.55</v>
      </c>
      <c r="D1638">
        <v>3362.43</v>
      </c>
      <c r="E1638">
        <v>3122.37</v>
      </c>
      <c r="F1638">
        <v>42.106999999999999</v>
      </c>
      <c r="G1638">
        <v>0</v>
      </c>
      <c r="H1638">
        <v>48.8521</v>
      </c>
      <c r="I1638">
        <v>0</v>
      </c>
      <c r="J1638">
        <v>1.2300499999999999E-3</v>
      </c>
      <c r="K1638">
        <v>0.99989899999999998</v>
      </c>
      <c r="L1638">
        <v>0</v>
      </c>
      <c r="M1638" t="s">
        <v>42</v>
      </c>
    </row>
    <row r="1639" spans="1:13" x14ac:dyDescent="0.25">
      <c r="A1639" t="s">
        <v>181</v>
      </c>
      <c r="B1639">
        <v>3556.84</v>
      </c>
      <c r="C1639">
        <v>3445.04</v>
      </c>
      <c r="D1639">
        <v>3444.9</v>
      </c>
      <c r="E1639">
        <v>3198.94</v>
      </c>
      <c r="F1639">
        <v>47.1571</v>
      </c>
      <c r="G1639">
        <v>0</v>
      </c>
      <c r="H1639">
        <v>49.454300000000003</v>
      </c>
      <c r="I1639">
        <v>0</v>
      </c>
      <c r="J1639">
        <v>1.2300600000000001E-3</v>
      </c>
      <c r="K1639">
        <v>0.99930699999999995</v>
      </c>
      <c r="L1639">
        <v>0</v>
      </c>
      <c r="M1639" t="s">
        <v>42</v>
      </c>
    </row>
    <row r="1640" spans="1:13" x14ac:dyDescent="0.25">
      <c r="A1640" t="s">
        <v>181</v>
      </c>
      <c r="B1640">
        <v>3496.63</v>
      </c>
      <c r="C1640">
        <v>3383.11</v>
      </c>
      <c r="D1640">
        <v>3382.98</v>
      </c>
      <c r="E1640">
        <v>3142.11</v>
      </c>
      <c r="F1640">
        <v>43.457999999999998</v>
      </c>
      <c r="G1640">
        <v>0</v>
      </c>
      <c r="H1640">
        <v>47.946599999999997</v>
      </c>
      <c r="I1640">
        <v>0</v>
      </c>
      <c r="J1640">
        <v>1.2300499999999999E-3</v>
      </c>
      <c r="K1640">
        <v>0.99930799999999997</v>
      </c>
      <c r="L1640">
        <v>0</v>
      </c>
      <c r="M1640" t="s">
        <v>42</v>
      </c>
    </row>
    <row r="1641" spans="1:13" x14ac:dyDescent="0.25">
      <c r="A1641" t="s">
        <v>181</v>
      </c>
      <c r="B1641">
        <v>3529.15</v>
      </c>
      <c r="C1641">
        <v>3417.03</v>
      </c>
      <c r="D1641">
        <v>3416.89</v>
      </c>
      <c r="E1641">
        <v>3172.75</v>
      </c>
      <c r="F1641">
        <v>44.682499999999997</v>
      </c>
      <c r="G1641">
        <v>0</v>
      </c>
      <c r="H1641">
        <v>48.645200000000003</v>
      </c>
      <c r="I1641">
        <v>0</v>
      </c>
      <c r="J1641">
        <v>1.2300499999999999E-3</v>
      </c>
      <c r="K1641">
        <v>0.99958000000000002</v>
      </c>
      <c r="L1641">
        <v>0</v>
      </c>
      <c r="M1641" t="s">
        <v>42</v>
      </c>
    </row>
    <row r="1642" spans="1:13" x14ac:dyDescent="0.25">
      <c r="A1642" t="s">
        <v>181</v>
      </c>
      <c r="B1642">
        <v>3633.91</v>
      </c>
      <c r="C1642">
        <v>3521.47</v>
      </c>
      <c r="D1642">
        <v>3521.36</v>
      </c>
      <c r="E1642">
        <v>3269.82</v>
      </c>
      <c r="F1642">
        <v>49.693899999999999</v>
      </c>
      <c r="G1642">
        <v>0</v>
      </c>
      <c r="H1642">
        <v>44.605699999999999</v>
      </c>
      <c r="I1642">
        <v>0</v>
      </c>
      <c r="J1642">
        <v>1.2300600000000001E-3</v>
      </c>
      <c r="K1642">
        <v>0.99961100000000003</v>
      </c>
      <c r="L1642">
        <v>0</v>
      </c>
      <c r="M1642" t="s">
        <v>42</v>
      </c>
    </row>
    <row r="1643" spans="1:13" x14ac:dyDescent="0.25">
      <c r="A1643" t="s">
        <v>181</v>
      </c>
      <c r="B1643">
        <v>3622.97</v>
      </c>
      <c r="C1643">
        <v>3510.11</v>
      </c>
      <c r="D1643">
        <v>3509.94</v>
      </c>
      <c r="E1643">
        <v>3260.48</v>
      </c>
      <c r="F1643">
        <v>48.799599999999998</v>
      </c>
      <c r="G1643">
        <v>0</v>
      </c>
      <c r="H1643">
        <v>46.1875</v>
      </c>
      <c r="I1643">
        <v>0</v>
      </c>
      <c r="J1643">
        <v>1.2300499999999999E-3</v>
      </c>
      <c r="K1643">
        <v>0.99983699999999998</v>
      </c>
      <c r="L1643">
        <v>0</v>
      </c>
      <c r="M1643" t="s">
        <v>42</v>
      </c>
    </row>
    <row r="1644" spans="1:13" x14ac:dyDescent="0.25">
      <c r="A1644" t="s">
        <v>181</v>
      </c>
      <c r="B1644">
        <v>3598.15</v>
      </c>
      <c r="C1644">
        <v>3485.47</v>
      </c>
      <c r="D1644">
        <v>3485.36</v>
      </c>
      <c r="E1644">
        <v>3236.15</v>
      </c>
      <c r="F1644">
        <v>47.690199999999997</v>
      </c>
      <c r="G1644">
        <v>0</v>
      </c>
      <c r="H1644">
        <v>45.392899999999997</v>
      </c>
      <c r="I1644">
        <v>0</v>
      </c>
      <c r="J1644">
        <v>1.2301E-3</v>
      </c>
      <c r="K1644">
        <v>0.99992999999999999</v>
      </c>
      <c r="L1644">
        <v>0</v>
      </c>
      <c r="M1644" t="s">
        <v>42</v>
      </c>
    </row>
    <row r="1645" spans="1:13" x14ac:dyDescent="0.25">
      <c r="A1645" t="s">
        <v>181</v>
      </c>
      <c r="B1645">
        <v>3569.14</v>
      </c>
      <c r="C1645">
        <v>3455.72</v>
      </c>
      <c r="D1645">
        <v>3455.58</v>
      </c>
      <c r="E1645">
        <v>3209.87</v>
      </c>
      <c r="F1645">
        <v>46.233899999999998</v>
      </c>
      <c r="G1645">
        <v>0</v>
      </c>
      <c r="H1645">
        <v>49.085999999999999</v>
      </c>
      <c r="I1645">
        <v>0</v>
      </c>
      <c r="J1645">
        <v>1.2300600000000001E-3</v>
      </c>
      <c r="K1645">
        <v>0.99948300000000001</v>
      </c>
      <c r="L1645">
        <v>0</v>
      </c>
      <c r="M1645" t="s">
        <v>42</v>
      </c>
    </row>
    <row r="1646" spans="1:13" x14ac:dyDescent="0.25">
      <c r="A1646" t="s">
        <v>181</v>
      </c>
      <c r="B1646">
        <v>3588.17</v>
      </c>
      <c r="C1646">
        <v>3472.9</v>
      </c>
      <c r="D1646">
        <v>3472.77</v>
      </c>
      <c r="E1646">
        <v>3225.28</v>
      </c>
      <c r="F1646">
        <v>47.6036</v>
      </c>
      <c r="G1646">
        <v>0</v>
      </c>
      <c r="H1646">
        <v>47.61</v>
      </c>
      <c r="I1646">
        <v>0</v>
      </c>
      <c r="J1646">
        <v>1.2300499999999999E-3</v>
      </c>
      <c r="K1646">
        <v>0.99938199999999999</v>
      </c>
      <c r="L1646">
        <v>0</v>
      </c>
      <c r="M1646" t="s">
        <v>42</v>
      </c>
    </row>
    <row r="1647" spans="1:13" x14ac:dyDescent="0.25">
      <c r="A1647" t="s">
        <v>181</v>
      </c>
      <c r="B1647">
        <v>3637.52</v>
      </c>
      <c r="C1647">
        <v>3524.26</v>
      </c>
      <c r="D1647">
        <v>3524.14</v>
      </c>
      <c r="E1647">
        <v>3273.45</v>
      </c>
      <c r="F1647">
        <v>49.3324</v>
      </c>
      <c r="G1647">
        <v>0</v>
      </c>
      <c r="H1647">
        <v>45.454300000000003</v>
      </c>
      <c r="I1647">
        <v>0</v>
      </c>
      <c r="J1647">
        <v>1.2300499999999999E-3</v>
      </c>
      <c r="K1647">
        <v>0.99975099999999995</v>
      </c>
      <c r="L1647">
        <v>0</v>
      </c>
      <c r="M1647" t="s">
        <v>42</v>
      </c>
    </row>
    <row r="1648" spans="1:13" x14ac:dyDescent="0.25">
      <c r="A1648" t="s">
        <v>181</v>
      </c>
      <c r="B1648">
        <v>3623.2</v>
      </c>
      <c r="C1648">
        <v>3509.76</v>
      </c>
      <c r="D1648">
        <v>3509.66</v>
      </c>
      <c r="E1648">
        <v>3260.21</v>
      </c>
      <c r="F1648">
        <v>49.268000000000001</v>
      </c>
      <c r="G1648">
        <v>0</v>
      </c>
      <c r="H1648">
        <v>45.174900000000001</v>
      </c>
      <c r="I1648">
        <v>0</v>
      </c>
      <c r="J1648">
        <v>1.23007E-3</v>
      </c>
      <c r="K1648">
        <v>0.99986399999999998</v>
      </c>
      <c r="L1648">
        <v>0</v>
      </c>
      <c r="M1648" t="s">
        <v>42</v>
      </c>
    </row>
    <row r="1649" spans="1:13" x14ac:dyDescent="0.25">
      <c r="A1649" t="s">
        <v>181</v>
      </c>
      <c r="B1649">
        <v>3617.16</v>
      </c>
      <c r="C1649">
        <v>3504.53</v>
      </c>
      <c r="D1649">
        <v>3504.4</v>
      </c>
      <c r="E1649">
        <v>3254.66</v>
      </c>
      <c r="F1649">
        <v>48.757899999999999</v>
      </c>
      <c r="G1649">
        <v>0</v>
      </c>
      <c r="H1649">
        <v>47.304499999999997</v>
      </c>
      <c r="I1649">
        <v>0</v>
      </c>
      <c r="J1649">
        <v>1.2300499999999999E-3</v>
      </c>
      <c r="K1649">
        <v>0.99985599999999997</v>
      </c>
      <c r="L1649">
        <v>0</v>
      </c>
      <c r="M1649" t="s">
        <v>42</v>
      </c>
    </row>
    <row r="1650" spans="1:13" x14ac:dyDescent="0.25">
      <c r="A1650" t="s">
        <v>181</v>
      </c>
      <c r="B1650">
        <v>3604.97</v>
      </c>
      <c r="C1650">
        <v>3491.68</v>
      </c>
      <c r="D1650">
        <v>3491.54</v>
      </c>
      <c r="E1650">
        <v>3242.64</v>
      </c>
      <c r="F1650">
        <v>48.377099999999999</v>
      </c>
      <c r="G1650">
        <v>0</v>
      </c>
      <c r="H1650">
        <v>46.608699999999999</v>
      </c>
      <c r="I1650">
        <v>0</v>
      </c>
      <c r="J1650">
        <v>1.2300600000000001E-3</v>
      </c>
      <c r="K1650">
        <v>0.99936599999999998</v>
      </c>
      <c r="L1650">
        <v>0</v>
      </c>
      <c r="M1650" t="s">
        <v>42</v>
      </c>
    </row>
    <row r="1651" spans="1:13" x14ac:dyDescent="0.25">
      <c r="A1651" t="s">
        <v>181</v>
      </c>
      <c r="B1651">
        <v>3640.43</v>
      </c>
      <c r="C1651">
        <v>3526.6</v>
      </c>
      <c r="D1651">
        <v>3526.48</v>
      </c>
      <c r="E1651">
        <v>3275.45</v>
      </c>
      <c r="F1651">
        <v>49.8523</v>
      </c>
      <c r="G1651">
        <v>0</v>
      </c>
      <c r="H1651">
        <v>46.0884</v>
      </c>
      <c r="I1651">
        <v>0</v>
      </c>
      <c r="J1651">
        <v>1.2300499999999999E-3</v>
      </c>
      <c r="K1651">
        <v>0.99896300000000005</v>
      </c>
      <c r="L1651">
        <v>0</v>
      </c>
      <c r="M1651" t="s">
        <v>42</v>
      </c>
    </row>
    <row r="1652" spans="1:13" x14ac:dyDescent="0.25">
      <c r="A1652" t="s">
        <v>181</v>
      </c>
      <c r="B1652">
        <v>3595</v>
      </c>
      <c r="C1652">
        <v>3482.36</v>
      </c>
      <c r="D1652">
        <v>3482.23</v>
      </c>
      <c r="E1652">
        <v>3233.79</v>
      </c>
      <c r="F1652">
        <v>47.8187</v>
      </c>
      <c r="G1652">
        <v>0</v>
      </c>
      <c r="H1652">
        <v>45.918799999999997</v>
      </c>
      <c r="I1652">
        <v>0</v>
      </c>
      <c r="J1652">
        <v>1.2300600000000001E-3</v>
      </c>
      <c r="K1652">
        <v>0.99967300000000003</v>
      </c>
      <c r="L1652">
        <v>0</v>
      </c>
      <c r="M1652" t="s">
        <v>42</v>
      </c>
    </row>
    <row r="1653" spans="1:13" x14ac:dyDescent="0.25">
      <c r="A1653" t="s">
        <v>181</v>
      </c>
      <c r="B1653">
        <v>3529.51</v>
      </c>
      <c r="C1653">
        <v>3415.09</v>
      </c>
      <c r="D1653">
        <v>3414.97</v>
      </c>
      <c r="E1653">
        <v>3172.12</v>
      </c>
      <c r="F1653">
        <v>44.484000000000002</v>
      </c>
      <c r="G1653">
        <v>0</v>
      </c>
      <c r="H1653">
        <v>48.606499999999997</v>
      </c>
      <c r="I1653">
        <v>0</v>
      </c>
      <c r="J1653">
        <v>1.2300600000000001E-3</v>
      </c>
      <c r="K1653">
        <v>0.99867399999999995</v>
      </c>
      <c r="L1653">
        <v>0</v>
      </c>
      <c r="M1653" t="s">
        <v>42</v>
      </c>
    </row>
    <row r="1654" spans="1:13" x14ac:dyDescent="0.25">
      <c r="A1654" t="s">
        <v>181</v>
      </c>
      <c r="B1654">
        <v>3600.58</v>
      </c>
      <c r="C1654">
        <v>3487.34</v>
      </c>
      <c r="D1654">
        <v>3487.21</v>
      </c>
      <c r="E1654">
        <v>3239.02</v>
      </c>
      <c r="F1654">
        <v>48.646799999999999</v>
      </c>
      <c r="G1654">
        <v>0</v>
      </c>
      <c r="H1654">
        <v>46.136299999999999</v>
      </c>
      <c r="I1654">
        <v>0</v>
      </c>
      <c r="J1654">
        <v>1.2300499999999999E-3</v>
      </c>
      <c r="K1654">
        <v>0.99971900000000002</v>
      </c>
      <c r="L1654">
        <v>0</v>
      </c>
      <c r="M1654" t="s">
        <v>42</v>
      </c>
    </row>
    <row r="1655" spans="1:13" x14ac:dyDescent="0.25">
      <c r="A1655" t="s">
        <v>181</v>
      </c>
      <c r="B1655">
        <v>3613.72</v>
      </c>
      <c r="C1655">
        <v>3500.25</v>
      </c>
      <c r="D1655">
        <v>3500.13</v>
      </c>
      <c r="E1655">
        <v>3250.59</v>
      </c>
      <c r="F1655">
        <v>49.346299999999999</v>
      </c>
      <c r="G1655">
        <v>0</v>
      </c>
      <c r="H1655">
        <v>47.537799999999997</v>
      </c>
      <c r="I1655">
        <v>0</v>
      </c>
      <c r="J1655">
        <v>1.2300900000000001E-3</v>
      </c>
      <c r="K1655">
        <v>0.99925200000000003</v>
      </c>
      <c r="L1655">
        <v>0</v>
      </c>
      <c r="M1655" t="s">
        <v>42</v>
      </c>
    </row>
    <row r="1656" spans="1:13" x14ac:dyDescent="0.25">
      <c r="A1656" t="s">
        <v>181</v>
      </c>
      <c r="B1656">
        <v>3629.98</v>
      </c>
      <c r="C1656">
        <v>3513.89</v>
      </c>
      <c r="D1656">
        <v>3513.75</v>
      </c>
      <c r="E1656">
        <v>3261.9</v>
      </c>
      <c r="F1656">
        <v>50.480400000000003</v>
      </c>
      <c r="G1656">
        <v>0</v>
      </c>
      <c r="H1656">
        <v>47.128799999999998</v>
      </c>
      <c r="I1656">
        <v>0</v>
      </c>
      <c r="J1656">
        <v>1.2300499999999999E-3</v>
      </c>
      <c r="K1656">
        <v>0.99978199999999995</v>
      </c>
      <c r="L1656">
        <v>0</v>
      </c>
      <c r="M1656" t="s">
        <v>42</v>
      </c>
    </row>
    <row r="1657" spans="1:13" x14ac:dyDescent="0.25">
      <c r="A1657" t="s">
        <v>181</v>
      </c>
      <c r="B1657">
        <v>3608.82</v>
      </c>
      <c r="C1657">
        <v>3495.29</v>
      </c>
      <c r="D1657">
        <v>3495.15</v>
      </c>
      <c r="E1657">
        <v>3245.54</v>
      </c>
      <c r="F1657">
        <v>47.993600000000001</v>
      </c>
      <c r="G1657">
        <v>0</v>
      </c>
      <c r="H1657">
        <v>47.843600000000002</v>
      </c>
      <c r="I1657">
        <v>0</v>
      </c>
      <c r="J1657">
        <v>1.2300799999999999E-3</v>
      </c>
      <c r="K1657">
        <v>0.99969699999999995</v>
      </c>
      <c r="L1657">
        <v>0</v>
      </c>
      <c r="M1657" t="s">
        <v>42</v>
      </c>
    </row>
    <row r="1658" spans="1:13" x14ac:dyDescent="0.25">
      <c r="A1658" t="s">
        <v>181</v>
      </c>
      <c r="B1658">
        <v>3599.83</v>
      </c>
      <c r="C1658">
        <v>3483.76</v>
      </c>
      <c r="D1658">
        <v>3483.65</v>
      </c>
      <c r="E1658">
        <v>3234.96</v>
      </c>
      <c r="F1658">
        <v>47.761499999999998</v>
      </c>
      <c r="G1658">
        <v>0</v>
      </c>
      <c r="H1658">
        <v>46.283999999999999</v>
      </c>
      <c r="I1658">
        <v>0</v>
      </c>
      <c r="J1658">
        <v>1.2300600000000001E-3</v>
      </c>
      <c r="K1658">
        <v>0.99908799999999998</v>
      </c>
      <c r="L1658">
        <v>0</v>
      </c>
      <c r="M1658" t="s">
        <v>42</v>
      </c>
    </row>
    <row r="1659" spans="1:13" x14ac:dyDescent="0.25">
      <c r="A1659" t="s">
        <v>181</v>
      </c>
      <c r="B1659">
        <v>3556.32</v>
      </c>
      <c r="C1659">
        <v>3443.48</v>
      </c>
      <c r="D1659">
        <v>3443.36</v>
      </c>
      <c r="E1659">
        <v>3198.98</v>
      </c>
      <c r="F1659">
        <v>45.203200000000002</v>
      </c>
      <c r="G1659">
        <v>0</v>
      </c>
      <c r="H1659">
        <v>49.016599999999997</v>
      </c>
      <c r="I1659">
        <v>0</v>
      </c>
      <c r="J1659">
        <v>1.2300499999999999E-3</v>
      </c>
      <c r="K1659">
        <v>0.99911000000000005</v>
      </c>
      <c r="L1659">
        <v>0</v>
      </c>
      <c r="M1659" t="s">
        <v>42</v>
      </c>
    </row>
    <row r="1660" spans="1:13" x14ac:dyDescent="0.25">
      <c r="A1660" t="s">
        <v>181</v>
      </c>
      <c r="B1660">
        <v>3569.72</v>
      </c>
      <c r="C1660">
        <v>3456.68</v>
      </c>
      <c r="D1660">
        <v>3456.52</v>
      </c>
      <c r="E1660">
        <v>3209.56</v>
      </c>
      <c r="F1660">
        <v>46.0197</v>
      </c>
      <c r="G1660">
        <v>0</v>
      </c>
      <c r="H1660">
        <v>46.1526</v>
      </c>
      <c r="I1660">
        <v>0</v>
      </c>
      <c r="J1660">
        <v>1.2300499999999999E-3</v>
      </c>
      <c r="K1660">
        <v>0.99953899999999996</v>
      </c>
      <c r="L1660">
        <v>0</v>
      </c>
      <c r="M1660" t="s">
        <v>42</v>
      </c>
    </row>
    <row r="1661" spans="1:13" x14ac:dyDescent="0.25">
      <c r="A1661" t="s">
        <v>181</v>
      </c>
      <c r="B1661">
        <v>3551.27</v>
      </c>
      <c r="C1661">
        <v>3438.35</v>
      </c>
      <c r="D1661">
        <v>3438.23</v>
      </c>
      <c r="E1661">
        <v>3192.2</v>
      </c>
      <c r="F1661">
        <v>45.044400000000003</v>
      </c>
      <c r="G1661">
        <v>0</v>
      </c>
      <c r="H1661">
        <v>49.089100000000002</v>
      </c>
      <c r="I1661">
        <v>0</v>
      </c>
      <c r="J1661">
        <v>1.23011E-3</v>
      </c>
      <c r="K1661">
        <v>0.99977800000000006</v>
      </c>
      <c r="L1661">
        <v>0</v>
      </c>
      <c r="M1661" t="s">
        <v>42</v>
      </c>
    </row>
    <row r="1662" spans="1:13" x14ac:dyDescent="0.25">
      <c r="A1662" t="s">
        <v>181</v>
      </c>
      <c r="B1662">
        <v>3537.1</v>
      </c>
      <c r="C1662">
        <v>3422.99</v>
      </c>
      <c r="D1662">
        <v>3422.87</v>
      </c>
      <c r="E1662">
        <v>3178.85</v>
      </c>
      <c r="F1662">
        <v>44.293599999999998</v>
      </c>
      <c r="G1662">
        <v>0</v>
      </c>
      <c r="H1662">
        <v>48.238</v>
      </c>
      <c r="I1662">
        <v>0</v>
      </c>
      <c r="J1662">
        <v>1.2300499999999999E-3</v>
      </c>
      <c r="K1662">
        <v>0.99938400000000005</v>
      </c>
      <c r="L1662">
        <v>0</v>
      </c>
      <c r="M1662" t="s">
        <v>42</v>
      </c>
    </row>
    <row r="1663" spans="1:13" x14ac:dyDescent="0.25">
      <c r="A1663" t="s">
        <v>181</v>
      </c>
      <c r="B1663">
        <v>3539.31</v>
      </c>
      <c r="C1663">
        <v>3425.66</v>
      </c>
      <c r="D1663">
        <v>3425.54</v>
      </c>
      <c r="E1663">
        <v>3179.65</v>
      </c>
      <c r="F1663">
        <v>44.742699999999999</v>
      </c>
      <c r="G1663">
        <v>0</v>
      </c>
      <c r="H1663">
        <v>49.000300000000003</v>
      </c>
      <c r="I1663">
        <v>0</v>
      </c>
      <c r="J1663">
        <v>1.2300499999999999E-3</v>
      </c>
      <c r="K1663">
        <v>0.99973199999999995</v>
      </c>
      <c r="L1663">
        <v>0</v>
      </c>
      <c r="M1663" t="s">
        <v>42</v>
      </c>
    </row>
    <row r="1664" spans="1:13" x14ac:dyDescent="0.25">
      <c r="A1664" t="s">
        <v>181</v>
      </c>
      <c r="B1664">
        <v>3522.05</v>
      </c>
      <c r="C1664">
        <v>3409.41</v>
      </c>
      <c r="D1664">
        <v>3409.28</v>
      </c>
      <c r="E1664">
        <v>3167.37</v>
      </c>
      <c r="F1664">
        <v>43.277999999999999</v>
      </c>
      <c r="G1664">
        <v>0</v>
      </c>
      <c r="H1664">
        <v>48.194899999999997</v>
      </c>
      <c r="I1664">
        <v>0</v>
      </c>
      <c r="J1664">
        <v>1.2300600000000001E-3</v>
      </c>
      <c r="K1664">
        <v>0.99998799999999999</v>
      </c>
      <c r="L1664">
        <v>0</v>
      </c>
      <c r="M1664" t="s">
        <v>42</v>
      </c>
    </row>
    <row r="1665" spans="1:25" x14ac:dyDescent="0.25">
      <c r="A1665" t="s">
        <v>181</v>
      </c>
      <c r="B1665">
        <v>3664.01</v>
      </c>
      <c r="C1665">
        <v>3551.73</v>
      </c>
      <c r="D1665">
        <v>3551.61</v>
      </c>
      <c r="E1665">
        <v>3297.56</v>
      </c>
      <c r="F1665">
        <v>50.972799999999999</v>
      </c>
      <c r="G1665">
        <v>0</v>
      </c>
      <c r="H1665">
        <v>45.077300000000001</v>
      </c>
      <c r="I1665">
        <v>0</v>
      </c>
      <c r="J1665">
        <v>1.2300600000000001E-3</v>
      </c>
      <c r="K1665">
        <v>0.99996200000000002</v>
      </c>
      <c r="L1665">
        <v>0</v>
      </c>
      <c r="M1665" t="s">
        <v>42</v>
      </c>
    </row>
    <row r="1666" spans="1:25" x14ac:dyDescent="0.25">
      <c r="A1666" t="s">
        <v>181</v>
      </c>
      <c r="B1666">
        <v>3508.74</v>
      </c>
      <c r="C1666">
        <v>3395.63</v>
      </c>
      <c r="D1666">
        <v>3395.52</v>
      </c>
      <c r="E1666">
        <v>3152.79</v>
      </c>
      <c r="F1666">
        <v>42.804400000000001</v>
      </c>
      <c r="G1666">
        <v>0</v>
      </c>
      <c r="H1666">
        <v>48.786200000000001</v>
      </c>
      <c r="I1666">
        <v>0</v>
      </c>
      <c r="J1666">
        <v>1.2300499999999999E-3</v>
      </c>
      <c r="K1666">
        <v>0.99994899999999998</v>
      </c>
      <c r="L1666">
        <v>0</v>
      </c>
      <c r="M1666" t="s">
        <v>42</v>
      </c>
    </row>
    <row r="1667" spans="1:25" x14ac:dyDescent="0.25">
      <c r="A1667" t="s">
        <v>181</v>
      </c>
      <c r="B1667">
        <v>3545.37</v>
      </c>
      <c r="C1667">
        <v>3431.09</v>
      </c>
      <c r="D1667">
        <v>3430.96</v>
      </c>
      <c r="E1667">
        <v>3186.89</v>
      </c>
      <c r="F1667">
        <v>45.164099999999998</v>
      </c>
      <c r="G1667">
        <v>0</v>
      </c>
      <c r="H1667">
        <v>48.7254</v>
      </c>
      <c r="I1667">
        <v>0</v>
      </c>
      <c r="J1667">
        <v>1.2300499999999999E-3</v>
      </c>
      <c r="K1667">
        <v>0.99917400000000001</v>
      </c>
      <c r="L1667">
        <v>0</v>
      </c>
      <c r="M1667" t="s">
        <v>42</v>
      </c>
    </row>
    <row r="1668" spans="1:25" x14ac:dyDescent="0.25">
      <c r="A1668" t="s">
        <v>181</v>
      </c>
      <c r="B1668">
        <v>3558.02</v>
      </c>
      <c r="C1668">
        <v>3444.88</v>
      </c>
      <c r="D1668">
        <v>3444.76</v>
      </c>
      <c r="E1668">
        <v>3192.71</v>
      </c>
      <c r="F1668">
        <v>46.667900000000003</v>
      </c>
      <c r="G1668">
        <v>0</v>
      </c>
      <c r="H1668">
        <v>46.7639</v>
      </c>
      <c r="I1668">
        <v>0</v>
      </c>
      <c r="J1668">
        <v>1.2300499999999999E-3</v>
      </c>
      <c r="K1668">
        <v>0.999942</v>
      </c>
      <c r="L1668">
        <v>0</v>
      </c>
      <c r="M1668" t="s">
        <v>42</v>
      </c>
    </row>
    <row r="1669" spans="1:25" x14ac:dyDescent="0.25">
      <c r="A1669" t="s">
        <v>181</v>
      </c>
      <c r="B1669">
        <v>3549.74</v>
      </c>
      <c r="C1669">
        <v>3435.36</v>
      </c>
      <c r="D1669">
        <v>3435.25</v>
      </c>
      <c r="E1669">
        <v>3189.56</v>
      </c>
      <c r="F1669">
        <v>44.924199999999999</v>
      </c>
      <c r="G1669">
        <v>0</v>
      </c>
      <c r="H1669">
        <v>48.703400000000002</v>
      </c>
      <c r="I1669">
        <v>0</v>
      </c>
      <c r="J1669">
        <v>1.2300499999999999E-3</v>
      </c>
      <c r="K1669">
        <v>0.99896099999999999</v>
      </c>
      <c r="L1669">
        <v>0</v>
      </c>
      <c r="M1669" t="s">
        <v>42</v>
      </c>
    </row>
    <row r="1670" spans="1:25" x14ac:dyDescent="0.25">
      <c r="A1670" t="s">
        <v>181</v>
      </c>
      <c r="B1670">
        <v>3535.18</v>
      </c>
      <c r="C1670">
        <v>3422.62</v>
      </c>
      <c r="D1670">
        <v>3422.51</v>
      </c>
      <c r="E1670">
        <v>3176.04</v>
      </c>
      <c r="F1670">
        <v>44.395200000000003</v>
      </c>
      <c r="G1670">
        <v>0</v>
      </c>
      <c r="H1670">
        <v>48.403500000000001</v>
      </c>
      <c r="I1670">
        <v>0</v>
      </c>
      <c r="J1670">
        <v>1.2300900000000001E-3</v>
      </c>
      <c r="K1670">
        <v>0.99914700000000001</v>
      </c>
      <c r="L1670">
        <v>0</v>
      </c>
      <c r="M1670" t="s">
        <v>42</v>
      </c>
    </row>
    <row r="1671" spans="1:25" x14ac:dyDescent="0.25">
      <c r="A1671" t="s">
        <v>181</v>
      </c>
      <c r="B1671">
        <v>3601</v>
      </c>
      <c r="C1671">
        <v>3487.78</v>
      </c>
      <c r="D1671">
        <v>3487.65</v>
      </c>
      <c r="E1671">
        <v>3238.45</v>
      </c>
      <c r="F1671">
        <v>48.119</v>
      </c>
      <c r="G1671">
        <v>0</v>
      </c>
      <c r="H1671">
        <v>47.5383</v>
      </c>
      <c r="I1671">
        <v>0</v>
      </c>
      <c r="J1671">
        <v>1.2300600000000001E-3</v>
      </c>
      <c r="K1671">
        <v>0.99907699999999999</v>
      </c>
      <c r="L1671">
        <v>0</v>
      </c>
      <c r="M1671" t="s">
        <v>42</v>
      </c>
    </row>
    <row r="1672" spans="1:25" x14ac:dyDescent="0.25">
      <c r="A1672" t="s">
        <v>181</v>
      </c>
      <c r="B1672">
        <v>3679.49</v>
      </c>
      <c r="C1672">
        <v>3566.09</v>
      </c>
      <c r="D1672">
        <v>3565.95</v>
      </c>
      <c r="E1672">
        <v>3309.9</v>
      </c>
      <c r="F1672">
        <v>51.358400000000003</v>
      </c>
      <c r="G1672">
        <v>0</v>
      </c>
      <c r="H1672">
        <v>45.914099999999998</v>
      </c>
      <c r="I1672">
        <v>0</v>
      </c>
      <c r="J1672">
        <v>1.2300600000000001E-3</v>
      </c>
      <c r="K1672">
        <v>0.99851299999999998</v>
      </c>
      <c r="L1672">
        <v>0</v>
      </c>
      <c r="M1672" t="s">
        <v>42</v>
      </c>
    </row>
    <row r="1673" spans="1:25" x14ac:dyDescent="0.25">
      <c r="A1673" t="s">
        <v>181</v>
      </c>
      <c r="B1673">
        <v>3647.32</v>
      </c>
      <c r="C1673">
        <v>3532.26</v>
      </c>
      <c r="D1673">
        <v>3532.12</v>
      </c>
      <c r="E1673">
        <v>3279.59</v>
      </c>
      <c r="F1673">
        <v>50.809800000000003</v>
      </c>
      <c r="G1673">
        <v>0</v>
      </c>
      <c r="H1673">
        <v>47.02</v>
      </c>
      <c r="I1673">
        <v>0</v>
      </c>
      <c r="J1673">
        <v>1.2300499999999999E-3</v>
      </c>
      <c r="K1673">
        <v>0.99990999999999997</v>
      </c>
      <c r="L1673">
        <v>0</v>
      </c>
      <c r="M1673" t="s">
        <v>42</v>
      </c>
    </row>
    <row r="1674" spans="1:25" x14ac:dyDescent="0.25">
      <c r="A1674" t="s">
        <v>181</v>
      </c>
      <c r="B1674">
        <v>3631.07</v>
      </c>
      <c r="C1674">
        <v>3515.84</v>
      </c>
      <c r="D1674">
        <v>3515.72</v>
      </c>
      <c r="E1674">
        <v>3264.88</v>
      </c>
      <c r="F1674">
        <v>49.1404</v>
      </c>
      <c r="G1674">
        <v>0</v>
      </c>
      <c r="H1674">
        <v>45.031399999999998</v>
      </c>
      <c r="I1674">
        <v>0</v>
      </c>
      <c r="J1674">
        <v>1.2300900000000001E-3</v>
      </c>
      <c r="K1674">
        <v>0.99989499999999998</v>
      </c>
      <c r="L1674">
        <v>0</v>
      </c>
      <c r="M1674" t="s">
        <v>42</v>
      </c>
    </row>
    <row r="1675" spans="1:25" x14ac:dyDescent="0.25">
      <c r="A1675" t="s">
        <v>181</v>
      </c>
      <c r="B1675">
        <v>3514.68</v>
      </c>
      <c r="C1675">
        <v>3402.02</v>
      </c>
      <c r="D1675">
        <v>3401.9</v>
      </c>
      <c r="E1675">
        <v>3160.06</v>
      </c>
      <c r="F1675">
        <v>43.627699999999997</v>
      </c>
      <c r="G1675">
        <v>0</v>
      </c>
      <c r="H1675">
        <v>50.339599999999997</v>
      </c>
      <c r="I1675">
        <v>0</v>
      </c>
      <c r="J1675">
        <v>1.2300600000000001E-3</v>
      </c>
      <c r="K1675">
        <v>0.99995999999999996</v>
      </c>
      <c r="L1675">
        <v>0</v>
      </c>
      <c r="M1675" t="s">
        <v>42</v>
      </c>
    </row>
    <row r="1676" spans="1:25" x14ac:dyDescent="0.25">
      <c r="A1676" t="s">
        <v>181</v>
      </c>
      <c r="B1676">
        <v>3464.53</v>
      </c>
      <c r="C1676">
        <v>3352.18</v>
      </c>
      <c r="D1676">
        <v>3352.05</v>
      </c>
      <c r="E1676">
        <v>3113.02</v>
      </c>
      <c r="F1676">
        <v>42.296500000000002</v>
      </c>
      <c r="G1676">
        <v>0</v>
      </c>
      <c r="H1676">
        <v>47.863799999999998</v>
      </c>
      <c r="I1676">
        <v>0</v>
      </c>
      <c r="J1676">
        <v>1.2300499999999999E-3</v>
      </c>
      <c r="K1676">
        <v>0.99987400000000004</v>
      </c>
      <c r="L1676">
        <v>0</v>
      </c>
      <c r="M1676" t="s">
        <v>42</v>
      </c>
    </row>
    <row r="1677" spans="1:25" x14ac:dyDescent="0.25">
      <c r="A1677" t="s">
        <v>181</v>
      </c>
      <c r="B1677">
        <v>3522.7</v>
      </c>
      <c r="C1677">
        <v>3410.64</v>
      </c>
      <c r="D1677">
        <v>3410.52</v>
      </c>
      <c r="E1677">
        <v>3167.73</v>
      </c>
      <c r="F1677">
        <v>44.746299999999998</v>
      </c>
      <c r="G1677">
        <v>0</v>
      </c>
      <c r="H1677">
        <v>49.0017</v>
      </c>
      <c r="I1677">
        <v>0</v>
      </c>
      <c r="J1677">
        <v>1.2300499999999999E-3</v>
      </c>
      <c r="K1677">
        <v>0.99884700000000004</v>
      </c>
      <c r="L1677">
        <v>0</v>
      </c>
      <c r="M1677" t="s">
        <v>42</v>
      </c>
    </row>
    <row r="1678" spans="1:25" x14ac:dyDescent="0.25">
      <c r="A1678" t="s">
        <v>181</v>
      </c>
      <c r="B1678">
        <v>3508.93</v>
      </c>
      <c r="C1678">
        <v>3396.95</v>
      </c>
      <c r="D1678">
        <v>3396.83</v>
      </c>
      <c r="E1678">
        <v>3154.72</v>
      </c>
      <c r="F1678">
        <v>43.9925</v>
      </c>
      <c r="G1678">
        <v>0</v>
      </c>
      <c r="H1678">
        <v>47.6678</v>
      </c>
      <c r="I1678">
        <v>0</v>
      </c>
      <c r="J1678">
        <v>1.2300600000000001E-3</v>
      </c>
      <c r="K1678">
        <v>0.99999499999999997</v>
      </c>
      <c r="L1678">
        <v>0</v>
      </c>
      <c r="M1678" t="s">
        <v>42</v>
      </c>
    </row>
    <row r="1679" spans="1:25" x14ac:dyDescent="0.25">
      <c r="A1679" t="s">
        <v>181</v>
      </c>
      <c r="B1679">
        <v>3519.8</v>
      </c>
      <c r="C1679">
        <v>3407.72</v>
      </c>
      <c r="D1679">
        <v>3407.6</v>
      </c>
      <c r="E1679">
        <v>3165.53</v>
      </c>
      <c r="F1679">
        <v>44.3202</v>
      </c>
      <c r="G1679">
        <v>0</v>
      </c>
      <c r="H1679">
        <v>49.440100000000001</v>
      </c>
      <c r="I1679">
        <v>0</v>
      </c>
      <c r="J1679">
        <v>1.2300600000000001E-3</v>
      </c>
      <c r="K1679">
        <v>0.99967099999999998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3498.34</v>
      </c>
      <c r="C1680">
        <v>3385.69</v>
      </c>
      <c r="D1680">
        <v>3385.58</v>
      </c>
      <c r="E1680">
        <v>3144.01</v>
      </c>
      <c r="F1680">
        <v>43.381</v>
      </c>
      <c r="G1680">
        <v>0</v>
      </c>
      <c r="H1680">
        <v>47.660400000000003</v>
      </c>
      <c r="I1680">
        <v>0</v>
      </c>
      <c r="J1680">
        <v>1.2300600000000001E-3</v>
      </c>
      <c r="K1680">
        <v>0.99959399999999998</v>
      </c>
      <c r="L1680">
        <v>0</v>
      </c>
      <c r="M1680" t="s">
        <v>42</v>
      </c>
      <c r="R1680">
        <f>AVERAGE(B1631:B1680)</f>
        <v>3559.0463999999997</v>
      </c>
      <c r="S1680">
        <f>AVERAGE(C1631:C1680)</f>
        <v>3445.8274000000001</v>
      </c>
      <c r="U1680">
        <f>_xlfn.VAR.P(B1631:B1680)</f>
        <v>3591.9314070399978</v>
      </c>
      <c r="V1680">
        <f>_xlfn.VAR.P(C1631:C1680)</f>
        <v>3544.9952392400032</v>
      </c>
      <c r="X1680">
        <f>1.96*SQRT(U1680)/50</f>
        <v>2.3493627811204343</v>
      </c>
      <c r="Y1680">
        <f>1.96*SQRT(V1680)/50</f>
        <v>2.3339626141876737</v>
      </c>
    </row>
    <row r="1681" spans="1:9" x14ac:dyDescent="0.25">
      <c r="A1681" t="s">
        <v>182</v>
      </c>
      <c r="B1681">
        <v>178068.38810000001</v>
      </c>
      <c r="C1681" t="s">
        <v>36</v>
      </c>
    </row>
    <row r="1682" spans="1:9" x14ac:dyDescent="0.25">
      <c r="A1682" t="s">
        <v>183</v>
      </c>
      <c r="B1682">
        <v>9438.2000000000007</v>
      </c>
      <c r="C1682">
        <v>9401.6</v>
      </c>
      <c r="D1682">
        <v>9377.69</v>
      </c>
      <c r="E1682">
        <v>9120.14</v>
      </c>
      <c r="F1682">
        <v>54.395600000000002</v>
      </c>
      <c r="G1682">
        <v>1.2300600000000001E-3</v>
      </c>
      <c r="H1682">
        <v>0.99982499999999996</v>
      </c>
      <c r="I1682">
        <v>0</v>
      </c>
    </row>
    <row r="1683" spans="1:9" x14ac:dyDescent="0.25">
      <c r="A1683" t="s">
        <v>183</v>
      </c>
      <c r="B1683">
        <v>9287.9699999999993</v>
      </c>
      <c r="C1683">
        <v>9167.83</v>
      </c>
      <c r="D1683">
        <v>9146.24</v>
      </c>
      <c r="E1683">
        <v>8899.89</v>
      </c>
      <c r="F1683">
        <v>49.7836</v>
      </c>
      <c r="G1683">
        <v>1.2300499999999999E-3</v>
      </c>
      <c r="H1683">
        <v>0.99938499999999997</v>
      </c>
      <c r="I1683">
        <v>0</v>
      </c>
    </row>
    <row r="1684" spans="1:9" x14ac:dyDescent="0.25">
      <c r="A1684" t="s">
        <v>183</v>
      </c>
      <c r="B1684">
        <v>9280.4599999999991</v>
      </c>
      <c r="C1684">
        <v>9159.44</v>
      </c>
      <c r="D1684">
        <v>9137.5300000000007</v>
      </c>
      <c r="E1684">
        <v>8892.2999999999993</v>
      </c>
      <c r="F1684">
        <v>49.222099999999998</v>
      </c>
      <c r="G1684">
        <v>1.2300799999999999E-3</v>
      </c>
      <c r="H1684">
        <v>0.99993100000000001</v>
      </c>
      <c r="I1684">
        <v>0</v>
      </c>
    </row>
    <row r="1685" spans="1:9" x14ac:dyDescent="0.25">
      <c r="A1685" t="s">
        <v>183</v>
      </c>
      <c r="B1685">
        <v>9213.44</v>
      </c>
      <c r="C1685">
        <v>9092.48</v>
      </c>
      <c r="D1685">
        <v>9072.3799999999992</v>
      </c>
      <c r="E1685">
        <v>8829.09</v>
      </c>
      <c r="F1685">
        <v>48.521599999999999</v>
      </c>
      <c r="G1685">
        <v>1.23007E-3</v>
      </c>
      <c r="H1685">
        <v>0.99981299999999995</v>
      </c>
      <c r="I1685">
        <v>0</v>
      </c>
    </row>
    <row r="1686" spans="1:9" x14ac:dyDescent="0.25">
      <c r="A1686" t="s">
        <v>183</v>
      </c>
      <c r="B1686">
        <v>9213.52</v>
      </c>
      <c r="C1686">
        <v>9093.57</v>
      </c>
      <c r="D1686">
        <v>9071.6299999999992</v>
      </c>
      <c r="E1686">
        <v>8823.9</v>
      </c>
      <c r="F1686">
        <v>51.110300000000002</v>
      </c>
      <c r="G1686">
        <v>1.23007E-3</v>
      </c>
      <c r="H1686">
        <v>0.99987599999999999</v>
      </c>
      <c r="I1686">
        <v>0</v>
      </c>
    </row>
    <row r="1687" spans="1:9" x14ac:dyDescent="0.25">
      <c r="A1687" t="s">
        <v>183</v>
      </c>
      <c r="B1687">
        <v>9248.51</v>
      </c>
      <c r="C1687">
        <v>9123.66</v>
      </c>
      <c r="D1687">
        <v>9097.2900000000009</v>
      </c>
      <c r="E1687">
        <v>8841.85</v>
      </c>
      <c r="F1687">
        <v>55.832799999999999</v>
      </c>
      <c r="G1687">
        <v>1.2300499999999999E-3</v>
      </c>
      <c r="H1687">
        <v>0.99987000000000004</v>
      </c>
      <c r="I1687">
        <v>0</v>
      </c>
    </row>
    <row r="1688" spans="1:9" x14ac:dyDescent="0.25">
      <c r="A1688" t="s">
        <v>183</v>
      </c>
      <c r="B1688">
        <v>9266.76</v>
      </c>
      <c r="C1688">
        <v>9126.85</v>
      </c>
      <c r="D1688">
        <v>9082.18</v>
      </c>
      <c r="E1688">
        <v>8825.84</v>
      </c>
      <c r="F1688">
        <v>53.441800000000001</v>
      </c>
      <c r="G1688">
        <v>1.2300499999999999E-3</v>
      </c>
      <c r="H1688">
        <v>0.99935700000000005</v>
      </c>
      <c r="I1688">
        <v>0</v>
      </c>
    </row>
    <row r="1689" spans="1:9" x14ac:dyDescent="0.25">
      <c r="A1689" t="s">
        <v>183</v>
      </c>
      <c r="B1689">
        <v>9250.82</v>
      </c>
      <c r="C1689">
        <v>9130.24</v>
      </c>
      <c r="D1689">
        <v>9082.2999999999993</v>
      </c>
      <c r="E1689">
        <v>8824.01</v>
      </c>
      <c r="F1689">
        <v>54.089399999999998</v>
      </c>
      <c r="G1689">
        <v>1.2300499999999999E-3</v>
      </c>
      <c r="H1689">
        <v>0.99996200000000002</v>
      </c>
      <c r="I1689">
        <v>0</v>
      </c>
    </row>
    <row r="1690" spans="1:9" x14ac:dyDescent="0.25">
      <c r="A1690" t="s">
        <v>183</v>
      </c>
      <c r="B1690">
        <v>9240.9599999999991</v>
      </c>
      <c r="C1690">
        <v>9119.7999999999993</v>
      </c>
      <c r="D1690">
        <v>9071.64</v>
      </c>
      <c r="E1690">
        <v>8815.68</v>
      </c>
      <c r="F1690">
        <v>53.416600000000003</v>
      </c>
      <c r="G1690">
        <v>1.2301300000000001E-3</v>
      </c>
      <c r="H1690">
        <v>0.99960199999999999</v>
      </c>
      <c r="I1690">
        <v>0</v>
      </c>
    </row>
    <row r="1691" spans="1:9" x14ac:dyDescent="0.25">
      <c r="A1691" t="s">
        <v>183</v>
      </c>
      <c r="B1691">
        <v>9248.24</v>
      </c>
      <c r="C1691">
        <v>9128</v>
      </c>
      <c r="D1691">
        <v>9081.3700000000008</v>
      </c>
      <c r="E1691">
        <v>8824.34</v>
      </c>
      <c r="F1691">
        <v>54.019799999999996</v>
      </c>
      <c r="G1691">
        <v>1.2300499999999999E-3</v>
      </c>
      <c r="H1691">
        <v>0.99993699999999996</v>
      </c>
      <c r="I1691">
        <v>0</v>
      </c>
    </row>
    <row r="1692" spans="1:9" x14ac:dyDescent="0.25">
      <c r="A1692" t="s">
        <v>183</v>
      </c>
      <c r="B1692">
        <v>9246.4500000000007</v>
      </c>
      <c r="C1692">
        <v>9123.24</v>
      </c>
      <c r="D1692">
        <v>9075.2199999999993</v>
      </c>
      <c r="E1692">
        <v>8820.06</v>
      </c>
      <c r="F1692">
        <v>53.627899999999997</v>
      </c>
      <c r="G1692">
        <v>1.2300499999999999E-3</v>
      </c>
      <c r="H1692">
        <v>0.99788299999999996</v>
      </c>
      <c r="I1692">
        <v>0</v>
      </c>
    </row>
    <row r="1693" spans="1:9" x14ac:dyDescent="0.25">
      <c r="A1693" t="s">
        <v>183</v>
      </c>
      <c r="B1693">
        <v>9256.94</v>
      </c>
      <c r="C1693">
        <v>9136.86</v>
      </c>
      <c r="D1693">
        <v>9091.56</v>
      </c>
      <c r="E1693">
        <v>8830.86</v>
      </c>
      <c r="F1693">
        <v>55.9512</v>
      </c>
      <c r="G1693">
        <v>1.2300600000000001E-3</v>
      </c>
      <c r="H1693">
        <v>0.99950799999999995</v>
      </c>
      <c r="I1693">
        <v>0</v>
      </c>
    </row>
    <row r="1694" spans="1:9" x14ac:dyDescent="0.25">
      <c r="A1694" t="s">
        <v>183</v>
      </c>
      <c r="B1694">
        <v>9239.61</v>
      </c>
      <c r="C1694">
        <v>9117.2999999999993</v>
      </c>
      <c r="D1694">
        <v>9068.0499999999993</v>
      </c>
      <c r="E1694">
        <v>8815.76</v>
      </c>
      <c r="F1694">
        <v>52.129300000000001</v>
      </c>
      <c r="G1694">
        <v>1.2300600000000001E-3</v>
      </c>
      <c r="H1694">
        <v>0.99968999999999997</v>
      </c>
      <c r="I1694">
        <v>0</v>
      </c>
    </row>
    <row r="1695" spans="1:9" x14ac:dyDescent="0.25">
      <c r="A1695" t="s">
        <v>183</v>
      </c>
      <c r="B1695">
        <v>9251.2000000000007</v>
      </c>
      <c r="C1695">
        <v>9131.0300000000007</v>
      </c>
      <c r="D1695">
        <v>9076.41</v>
      </c>
      <c r="E1695">
        <v>8822.84</v>
      </c>
      <c r="F1695">
        <v>53.507300000000001</v>
      </c>
      <c r="G1695">
        <v>1.2300499999999999E-3</v>
      </c>
      <c r="H1695">
        <v>0.99975999999999998</v>
      </c>
      <c r="I1695">
        <v>0</v>
      </c>
    </row>
    <row r="1696" spans="1:9" x14ac:dyDescent="0.25">
      <c r="A1696" t="s">
        <v>183</v>
      </c>
      <c r="B1696">
        <v>9238.34</v>
      </c>
      <c r="C1696">
        <v>9117.4</v>
      </c>
      <c r="D1696">
        <v>9063.2900000000009</v>
      </c>
      <c r="E1696">
        <v>8811.75</v>
      </c>
      <c r="F1696">
        <v>51.632199999999997</v>
      </c>
      <c r="G1696">
        <v>1.2300499999999999E-3</v>
      </c>
      <c r="H1696">
        <v>0.99991399999999997</v>
      </c>
      <c r="I1696">
        <v>0</v>
      </c>
    </row>
    <row r="1697" spans="1:9" x14ac:dyDescent="0.25">
      <c r="A1697" t="s">
        <v>183</v>
      </c>
      <c r="B1697">
        <v>9261.1</v>
      </c>
      <c r="C1697">
        <v>9140.69</v>
      </c>
      <c r="D1697">
        <v>9085.83</v>
      </c>
      <c r="E1697">
        <v>8828.66</v>
      </c>
      <c r="F1697">
        <v>52.406399999999998</v>
      </c>
      <c r="G1697">
        <v>1.2300600000000001E-3</v>
      </c>
      <c r="H1697">
        <v>0.99930799999999997</v>
      </c>
      <c r="I1697">
        <v>0</v>
      </c>
    </row>
    <row r="1698" spans="1:9" x14ac:dyDescent="0.25">
      <c r="A1698" t="s">
        <v>183</v>
      </c>
      <c r="B1698">
        <v>9280.93</v>
      </c>
      <c r="C1698">
        <v>9160.2900000000009</v>
      </c>
      <c r="D1698">
        <v>9107.3799999999992</v>
      </c>
      <c r="E1698">
        <v>8853.64</v>
      </c>
      <c r="F1698">
        <v>51.899700000000003</v>
      </c>
      <c r="G1698">
        <v>1.2300499999999999E-3</v>
      </c>
      <c r="H1698">
        <v>0.99937299999999996</v>
      </c>
      <c r="I1698">
        <v>0</v>
      </c>
    </row>
    <row r="1699" spans="1:9" x14ac:dyDescent="0.25">
      <c r="A1699" t="s">
        <v>183</v>
      </c>
      <c r="B1699">
        <v>9292.3799999999992</v>
      </c>
      <c r="C1699">
        <v>9171.08</v>
      </c>
      <c r="D1699">
        <v>9120.7000000000007</v>
      </c>
      <c r="E1699">
        <v>8866.35</v>
      </c>
      <c r="F1699">
        <v>54.477400000000003</v>
      </c>
      <c r="G1699">
        <v>1.23007E-3</v>
      </c>
      <c r="H1699">
        <v>0.999807</v>
      </c>
      <c r="I1699">
        <v>0</v>
      </c>
    </row>
    <row r="1700" spans="1:9" x14ac:dyDescent="0.25">
      <c r="A1700" t="s">
        <v>183</v>
      </c>
      <c r="B1700">
        <v>9294.9699999999993</v>
      </c>
      <c r="C1700">
        <v>9172.85</v>
      </c>
      <c r="D1700">
        <v>9122.9</v>
      </c>
      <c r="E1700">
        <v>8864.58</v>
      </c>
      <c r="F1700">
        <v>54.6081</v>
      </c>
      <c r="G1700">
        <v>1.2300900000000001E-3</v>
      </c>
      <c r="H1700">
        <v>0.99883699999999997</v>
      </c>
      <c r="I1700">
        <v>0</v>
      </c>
    </row>
    <row r="1701" spans="1:9" x14ac:dyDescent="0.25">
      <c r="A1701" t="s">
        <v>183</v>
      </c>
      <c r="B1701">
        <v>9250.25</v>
      </c>
      <c r="C1701">
        <v>9129.59</v>
      </c>
      <c r="D1701">
        <v>9109.0400000000009</v>
      </c>
      <c r="E1701">
        <v>8858.26</v>
      </c>
      <c r="F1701">
        <v>50.535200000000003</v>
      </c>
      <c r="G1701">
        <v>1.2300600000000001E-3</v>
      </c>
      <c r="H1701">
        <v>0.99916199999999999</v>
      </c>
      <c r="I1701">
        <v>0</v>
      </c>
    </row>
    <row r="1702" spans="1:9" x14ac:dyDescent="0.25">
      <c r="A1702" t="s">
        <v>183</v>
      </c>
      <c r="B1702">
        <v>9242.41</v>
      </c>
      <c r="C1702">
        <v>9121.76</v>
      </c>
      <c r="D1702">
        <v>9102.89</v>
      </c>
      <c r="E1702">
        <v>8858.91</v>
      </c>
      <c r="F1702">
        <v>48.970999999999997</v>
      </c>
      <c r="G1702">
        <v>1.2300600000000001E-3</v>
      </c>
      <c r="H1702">
        <v>0.99994799999999995</v>
      </c>
      <c r="I1702">
        <v>0</v>
      </c>
    </row>
    <row r="1703" spans="1:9" x14ac:dyDescent="0.25">
      <c r="A1703" t="s">
        <v>183</v>
      </c>
      <c r="B1703">
        <v>9273.3700000000008</v>
      </c>
      <c r="C1703">
        <v>9152.2800000000007</v>
      </c>
      <c r="D1703">
        <v>9131.6</v>
      </c>
      <c r="E1703">
        <v>8870.5300000000007</v>
      </c>
      <c r="F1703">
        <v>56.537700000000001</v>
      </c>
      <c r="G1703">
        <v>1.2300499999999999E-3</v>
      </c>
      <c r="H1703">
        <v>0.99988100000000002</v>
      </c>
      <c r="I1703">
        <v>0</v>
      </c>
    </row>
    <row r="1704" spans="1:9" x14ac:dyDescent="0.25">
      <c r="A1704" t="s">
        <v>183</v>
      </c>
      <c r="B1704">
        <v>9279.33</v>
      </c>
      <c r="C1704">
        <v>9158.2800000000007</v>
      </c>
      <c r="D1704">
        <v>9136.76</v>
      </c>
      <c r="E1704">
        <v>8874.93</v>
      </c>
      <c r="F1704">
        <v>56.926499999999997</v>
      </c>
      <c r="G1704">
        <v>1.2300499999999999E-3</v>
      </c>
      <c r="H1704">
        <v>0.99954200000000004</v>
      </c>
      <c r="I1704">
        <v>0</v>
      </c>
    </row>
    <row r="1705" spans="1:9" x14ac:dyDescent="0.25">
      <c r="A1705" t="s">
        <v>183</v>
      </c>
      <c r="B1705">
        <v>9249.59</v>
      </c>
      <c r="C1705">
        <v>9129.2000000000007</v>
      </c>
      <c r="D1705">
        <v>9109.61</v>
      </c>
      <c r="E1705">
        <v>8861.32</v>
      </c>
      <c r="F1705">
        <v>50.804900000000004</v>
      </c>
      <c r="G1705">
        <v>1.2300499999999999E-3</v>
      </c>
      <c r="H1705">
        <v>0.99953499999999995</v>
      </c>
      <c r="I1705">
        <v>0</v>
      </c>
    </row>
    <row r="1706" spans="1:9" x14ac:dyDescent="0.25">
      <c r="A1706" t="s">
        <v>183</v>
      </c>
      <c r="B1706">
        <v>9262.61</v>
      </c>
      <c r="C1706">
        <v>9142.48</v>
      </c>
      <c r="D1706">
        <v>9121.5</v>
      </c>
      <c r="E1706">
        <v>8869.7800000000007</v>
      </c>
      <c r="F1706">
        <v>54.316099999999999</v>
      </c>
      <c r="G1706">
        <v>1.2300499999999999E-3</v>
      </c>
      <c r="H1706">
        <v>0.99936599999999998</v>
      </c>
      <c r="I1706">
        <v>0</v>
      </c>
    </row>
    <row r="1707" spans="1:9" x14ac:dyDescent="0.25">
      <c r="A1707" t="s">
        <v>183</v>
      </c>
      <c r="B1707">
        <v>9251.7099999999991</v>
      </c>
      <c r="C1707">
        <v>9130.17</v>
      </c>
      <c r="D1707">
        <v>9109.32</v>
      </c>
      <c r="E1707">
        <v>8862.5400000000009</v>
      </c>
      <c r="F1707">
        <v>50.316099999999999</v>
      </c>
      <c r="G1707">
        <v>1.23007E-3</v>
      </c>
      <c r="H1707">
        <v>0.99976200000000004</v>
      </c>
      <c r="I1707">
        <v>0</v>
      </c>
    </row>
    <row r="1708" spans="1:9" x14ac:dyDescent="0.25">
      <c r="A1708" t="s">
        <v>183</v>
      </c>
      <c r="B1708">
        <v>9239.64</v>
      </c>
      <c r="C1708">
        <v>9118.5400000000009</v>
      </c>
      <c r="D1708">
        <v>9097.24</v>
      </c>
      <c r="E1708">
        <v>8852.2199999999993</v>
      </c>
      <c r="F1708">
        <v>49.127699999999997</v>
      </c>
      <c r="G1708">
        <v>1.23007E-3</v>
      </c>
      <c r="H1708">
        <v>0.99942500000000001</v>
      </c>
      <c r="I1708">
        <v>0</v>
      </c>
    </row>
    <row r="1709" spans="1:9" x14ac:dyDescent="0.25">
      <c r="A1709" t="s">
        <v>183</v>
      </c>
      <c r="B1709">
        <v>9241.7999999999993</v>
      </c>
      <c r="C1709">
        <v>9120.9599999999991</v>
      </c>
      <c r="D1709">
        <v>9100.27</v>
      </c>
      <c r="E1709">
        <v>8856.4599999999991</v>
      </c>
      <c r="F1709">
        <v>48.693399999999997</v>
      </c>
      <c r="G1709">
        <v>1.2300600000000001E-3</v>
      </c>
      <c r="H1709">
        <v>0.99967700000000004</v>
      </c>
      <c r="I1709">
        <v>0</v>
      </c>
    </row>
    <row r="1710" spans="1:9" x14ac:dyDescent="0.25">
      <c r="A1710" t="s">
        <v>183</v>
      </c>
      <c r="B1710">
        <v>9274.57</v>
      </c>
      <c r="C1710">
        <v>9153.7099999999991</v>
      </c>
      <c r="D1710">
        <v>9131.67</v>
      </c>
      <c r="E1710">
        <v>8874.91</v>
      </c>
      <c r="F1710">
        <v>54.403399999999998</v>
      </c>
      <c r="G1710">
        <v>1.2300900000000001E-3</v>
      </c>
      <c r="H1710">
        <v>0.99990900000000005</v>
      </c>
      <c r="I1710">
        <v>0</v>
      </c>
    </row>
    <row r="1711" spans="1:9" x14ac:dyDescent="0.25">
      <c r="A1711" t="s">
        <v>183</v>
      </c>
      <c r="B1711">
        <v>9248.67</v>
      </c>
      <c r="C1711">
        <v>9127.1299999999992</v>
      </c>
      <c r="D1711">
        <v>9106.23</v>
      </c>
      <c r="E1711">
        <v>8861.65</v>
      </c>
      <c r="F1711">
        <v>49.245399999999997</v>
      </c>
      <c r="G1711">
        <v>1.2300499999999999E-3</v>
      </c>
      <c r="H1711">
        <v>0.99997899999999995</v>
      </c>
      <c r="I1711">
        <v>0</v>
      </c>
    </row>
    <row r="1712" spans="1:9" x14ac:dyDescent="0.25">
      <c r="A1712" t="s">
        <v>183</v>
      </c>
      <c r="B1712">
        <v>9253.83</v>
      </c>
      <c r="C1712">
        <v>9133.26</v>
      </c>
      <c r="D1712">
        <v>9111.09</v>
      </c>
      <c r="E1712">
        <v>8863.7999999999993</v>
      </c>
      <c r="F1712">
        <v>51.405000000000001</v>
      </c>
      <c r="G1712">
        <v>1.2300600000000001E-3</v>
      </c>
      <c r="H1712">
        <v>0.99999499999999997</v>
      </c>
      <c r="I1712">
        <v>0</v>
      </c>
    </row>
    <row r="1713" spans="1:9" x14ac:dyDescent="0.25">
      <c r="A1713" t="s">
        <v>183</v>
      </c>
      <c r="B1713">
        <v>9249.06</v>
      </c>
      <c r="C1713">
        <v>9126.92</v>
      </c>
      <c r="D1713">
        <v>9104.26</v>
      </c>
      <c r="E1713">
        <v>8858.31</v>
      </c>
      <c r="F1713">
        <v>49.843000000000004</v>
      </c>
      <c r="G1713">
        <v>1.2300600000000001E-3</v>
      </c>
      <c r="H1713">
        <v>0.99982300000000002</v>
      </c>
      <c r="I1713">
        <v>0</v>
      </c>
    </row>
    <row r="1714" spans="1:9" x14ac:dyDescent="0.25">
      <c r="A1714" t="s">
        <v>183</v>
      </c>
      <c r="B1714">
        <v>9292.76</v>
      </c>
      <c r="C1714">
        <v>9171.9</v>
      </c>
      <c r="D1714">
        <v>9144.2099999999991</v>
      </c>
      <c r="E1714">
        <v>8880.75</v>
      </c>
      <c r="F1714">
        <v>57.248600000000003</v>
      </c>
      <c r="G1714">
        <v>1.2300499999999999E-3</v>
      </c>
      <c r="H1714">
        <v>0.99936000000000003</v>
      </c>
      <c r="I1714">
        <v>0</v>
      </c>
    </row>
    <row r="1715" spans="1:9" x14ac:dyDescent="0.25">
      <c r="A1715" t="s">
        <v>183</v>
      </c>
      <c r="B1715">
        <v>9291.4599999999991</v>
      </c>
      <c r="C1715">
        <v>9170.7900000000009</v>
      </c>
      <c r="D1715">
        <v>9126.9500000000007</v>
      </c>
      <c r="E1715">
        <v>8867.39</v>
      </c>
      <c r="F1715">
        <v>55.234999999999999</v>
      </c>
      <c r="G1715">
        <v>1.2300499999999999E-3</v>
      </c>
      <c r="H1715">
        <v>0.99906200000000001</v>
      </c>
      <c r="I1715">
        <v>0</v>
      </c>
    </row>
    <row r="1716" spans="1:9" x14ac:dyDescent="0.25">
      <c r="A1716" t="s">
        <v>183</v>
      </c>
      <c r="B1716">
        <v>9283.4500000000007</v>
      </c>
      <c r="C1716">
        <v>9162.49</v>
      </c>
      <c r="D1716">
        <v>9113.89</v>
      </c>
      <c r="E1716">
        <v>8859.39</v>
      </c>
      <c r="F1716">
        <v>52.923900000000003</v>
      </c>
      <c r="G1716">
        <v>1.2300600000000001E-3</v>
      </c>
      <c r="H1716">
        <v>0.99975800000000004</v>
      </c>
      <c r="I1716">
        <v>0</v>
      </c>
    </row>
    <row r="1717" spans="1:9" x14ac:dyDescent="0.25">
      <c r="A1717" t="s">
        <v>183</v>
      </c>
      <c r="B1717">
        <v>9283.7000000000007</v>
      </c>
      <c r="C1717">
        <v>9163.48</v>
      </c>
      <c r="D1717">
        <v>9118.69</v>
      </c>
      <c r="E1717">
        <v>8860.2000000000007</v>
      </c>
      <c r="F1717">
        <v>53.614899999999999</v>
      </c>
      <c r="G1717">
        <v>1.2300600000000001E-3</v>
      </c>
      <c r="H1717">
        <v>0.99830099999999999</v>
      </c>
      <c r="I1717">
        <v>0</v>
      </c>
    </row>
    <row r="1718" spans="1:9" x14ac:dyDescent="0.25">
      <c r="A1718" t="s">
        <v>183</v>
      </c>
      <c r="B1718">
        <v>9294.6</v>
      </c>
      <c r="C1718">
        <v>9173.1200000000008</v>
      </c>
      <c r="D1718">
        <v>9125.9500000000007</v>
      </c>
      <c r="E1718">
        <v>8865.9599999999991</v>
      </c>
      <c r="F1718">
        <v>53.166200000000003</v>
      </c>
      <c r="G1718">
        <v>1.2300600000000001E-3</v>
      </c>
      <c r="H1718">
        <v>0.99979099999999999</v>
      </c>
      <c r="I1718">
        <v>0</v>
      </c>
    </row>
    <row r="1719" spans="1:9" x14ac:dyDescent="0.25">
      <c r="A1719" t="s">
        <v>183</v>
      </c>
      <c r="B1719">
        <v>9292.58</v>
      </c>
      <c r="C1719">
        <v>9169.0300000000007</v>
      </c>
      <c r="D1719">
        <v>9122.89</v>
      </c>
      <c r="E1719">
        <v>8865.7199999999993</v>
      </c>
      <c r="F1719">
        <v>53.957599999999999</v>
      </c>
      <c r="G1719">
        <v>1.23007E-3</v>
      </c>
      <c r="H1719">
        <v>0.99974600000000002</v>
      </c>
      <c r="I1719">
        <v>0</v>
      </c>
    </row>
    <row r="1720" spans="1:9" x14ac:dyDescent="0.25">
      <c r="A1720" t="s">
        <v>183</v>
      </c>
      <c r="B1720">
        <v>9291.4</v>
      </c>
      <c r="C1720">
        <v>9169.74</v>
      </c>
      <c r="D1720">
        <v>9118.7000000000007</v>
      </c>
      <c r="E1720">
        <v>8866.09</v>
      </c>
      <c r="F1720">
        <v>52.381399999999999</v>
      </c>
      <c r="G1720">
        <v>1.2300799999999999E-3</v>
      </c>
      <c r="H1720">
        <v>0.99906799999999996</v>
      </c>
      <c r="I1720">
        <v>0</v>
      </c>
    </row>
    <row r="1721" spans="1:9" x14ac:dyDescent="0.25">
      <c r="A1721" t="s">
        <v>183</v>
      </c>
      <c r="B1721">
        <v>9293.42</v>
      </c>
      <c r="C1721">
        <v>9172.57</v>
      </c>
      <c r="D1721">
        <v>9119.57</v>
      </c>
      <c r="E1721">
        <v>8862.92</v>
      </c>
      <c r="F1721">
        <v>52.830199999999998</v>
      </c>
      <c r="G1721">
        <v>1.23007E-3</v>
      </c>
      <c r="H1721">
        <v>0.99971500000000002</v>
      </c>
      <c r="I1721">
        <v>0</v>
      </c>
    </row>
    <row r="1722" spans="1:9" x14ac:dyDescent="0.25">
      <c r="A1722" t="s">
        <v>183</v>
      </c>
      <c r="B1722">
        <v>9290.0499999999993</v>
      </c>
      <c r="C1722">
        <v>9168.83</v>
      </c>
      <c r="D1722">
        <v>9115.6200000000008</v>
      </c>
      <c r="E1722">
        <v>8861.08</v>
      </c>
      <c r="F1722">
        <v>53.5139</v>
      </c>
      <c r="G1722">
        <v>1.2300499999999999E-3</v>
      </c>
      <c r="H1722">
        <v>0.99981500000000001</v>
      </c>
      <c r="I1722">
        <v>0</v>
      </c>
    </row>
    <row r="1723" spans="1:9" x14ac:dyDescent="0.25">
      <c r="A1723" t="s">
        <v>183</v>
      </c>
      <c r="B1723">
        <v>9283.08</v>
      </c>
      <c r="C1723">
        <v>9162.3799999999992</v>
      </c>
      <c r="D1723">
        <v>9108.7099999999991</v>
      </c>
      <c r="E1723">
        <v>8857.07</v>
      </c>
      <c r="F1723">
        <v>51.128599999999999</v>
      </c>
      <c r="G1723">
        <v>1.2300499999999999E-3</v>
      </c>
      <c r="H1723">
        <v>0.99948800000000004</v>
      </c>
      <c r="I1723">
        <v>0</v>
      </c>
    </row>
    <row r="1724" spans="1:9" x14ac:dyDescent="0.25">
      <c r="A1724" t="s">
        <v>183</v>
      </c>
      <c r="B1724">
        <v>9292.8700000000008</v>
      </c>
      <c r="C1724">
        <v>9171.44</v>
      </c>
      <c r="D1724">
        <v>9115.9699999999993</v>
      </c>
      <c r="E1724">
        <v>8863.7999999999993</v>
      </c>
      <c r="F1724">
        <v>51.7286</v>
      </c>
      <c r="G1724">
        <v>1.2300600000000001E-3</v>
      </c>
      <c r="H1724">
        <v>0.99935399999999996</v>
      </c>
      <c r="I1724">
        <v>0</v>
      </c>
    </row>
    <row r="1725" spans="1:9" x14ac:dyDescent="0.25">
      <c r="A1725" t="s">
        <v>183</v>
      </c>
      <c r="B1725">
        <v>9302.01</v>
      </c>
      <c r="C1725">
        <v>9178.24</v>
      </c>
      <c r="D1725">
        <v>9129.09</v>
      </c>
      <c r="E1725">
        <v>8870.0400000000009</v>
      </c>
      <c r="F1725">
        <v>56.244199999999999</v>
      </c>
      <c r="G1725">
        <v>1.2300600000000001E-3</v>
      </c>
      <c r="H1725">
        <v>0.99972399999999995</v>
      </c>
      <c r="I1725">
        <v>0</v>
      </c>
    </row>
    <row r="1726" spans="1:9" x14ac:dyDescent="0.25">
      <c r="A1726" t="s">
        <v>183</v>
      </c>
      <c r="B1726">
        <v>9292.76</v>
      </c>
      <c r="C1726">
        <v>9168.89</v>
      </c>
      <c r="D1726">
        <v>9126.2900000000009</v>
      </c>
      <c r="E1726">
        <v>8869.2099999999991</v>
      </c>
      <c r="F1726">
        <v>52.773699999999998</v>
      </c>
      <c r="G1726">
        <v>1.2301E-3</v>
      </c>
      <c r="H1726">
        <v>0.99987499999999996</v>
      </c>
      <c r="I1726">
        <v>0</v>
      </c>
    </row>
    <row r="1727" spans="1:9" x14ac:dyDescent="0.25">
      <c r="A1727" t="s">
        <v>183</v>
      </c>
      <c r="B1727">
        <v>9251.68</v>
      </c>
      <c r="C1727">
        <v>9129.15</v>
      </c>
      <c r="D1727">
        <v>9108.7900000000009</v>
      </c>
      <c r="E1727">
        <v>8862.6</v>
      </c>
      <c r="F1727">
        <v>49.671900000000001</v>
      </c>
      <c r="G1727">
        <v>1.2300600000000001E-3</v>
      </c>
      <c r="H1727">
        <v>0.99992099999999995</v>
      </c>
      <c r="I1727">
        <v>0</v>
      </c>
    </row>
    <row r="1728" spans="1:9" x14ac:dyDescent="0.25">
      <c r="A1728" t="s">
        <v>183</v>
      </c>
      <c r="B1728">
        <v>9234.6200000000008</v>
      </c>
      <c r="C1728">
        <v>9112.8799999999992</v>
      </c>
      <c r="D1728">
        <v>9092.7800000000007</v>
      </c>
      <c r="E1728">
        <v>8848.08</v>
      </c>
      <c r="F1728">
        <v>49.865000000000002</v>
      </c>
      <c r="G1728">
        <v>1.23007E-3</v>
      </c>
      <c r="H1728">
        <v>0.99996700000000005</v>
      </c>
      <c r="I1728">
        <v>0</v>
      </c>
    </row>
    <row r="1729" spans="1:25" x14ac:dyDescent="0.25">
      <c r="A1729" t="s">
        <v>183</v>
      </c>
      <c r="B1729">
        <v>9230.99</v>
      </c>
      <c r="C1729">
        <v>9108.7000000000007</v>
      </c>
      <c r="D1729">
        <v>9089.43</v>
      </c>
      <c r="E1729">
        <v>8847.4699999999993</v>
      </c>
      <c r="F1729">
        <v>48.678199999999997</v>
      </c>
      <c r="G1729">
        <v>1.2300499999999999E-3</v>
      </c>
      <c r="H1729">
        <v>0.99971399999999999</v>
      </c>
      <c r="I1729">
        <v>0</v>
      </c>
    </row>
    <row r="1730" spans="1:25" x14ac:dyDescent="0.25">
      <c r="A1730" t="s">
        <v>183</v>
      </c>
      <c r="B1730">
        <v>9262.9500000000007</v>
      </c>
      <c r="C1730">
        <v>9142.0499999999993</v>
      </c>
      <c r="D1730">
        <v>9121.19</v>
      </c>
      <c r="E1730">
        <v>8867.5499999999993</v>
      </c>
      <c r="F1730">
        <v>52.805500000000002</v>
      </c>
      <c r="G1730">
        <v>1.2300499999999999E-3</v>
      </c>
      <c r="H1730">
        <v>0.99978500000000003</v>
      </c>
      <c r="I1730">
        <v>0</v>
      </c>
    </row>
    <row r="1731" spans="1:25" x14ac:dyDescent="0.25">
      <c r="A1731" t="s">
        <v>183</v>
      </c>
      <c r="B1731">
        <v>9254.3700000000008</v>
      </c>
      <c r="C1731">
        <v>9133.07</v>
      </c>
      <c r="D1731">
        <v>9112.1200000000008</v>
      </c>
      <c r="E1731">
        <v>8867.02</v>
      </c>
      <c r="F1731">
        <v>50.166200000000003</v>
      </c>
      <c r="G1731">
        <v>1.2301E-3</v>
      </c>
      <c r="H1731">
        <v>0.99999000000000005</v>
      </c>
      <c r="I1731">
        <v>0</v>
      </c>
    </row>
    <row r="1732" spans="1:25" x14ac:dyDescent="0.25">
      <c r="A1732" t="s">
        <v>183</v>
      </c>
      <c r="B1732">
        <v>9266.85</v>
      </c>
      <c r="C1732">
        <v>9145.89</v>
      </c>
      <c r="D1732">
        <v>9123.17</v>
      </c>
      <c r="E1732">
        <v>8868.49</v>
      </c>
      <c r="F1732">
        <v>55.041499999999999</v>
      </c>
      <c r="G1732">
        <v>1.2300499999999999E-3</v>
      </c>
      <c r="H1732">
        <v>0.99829699999999999</v>
      </c>
      <c r="I1732">
        <v>0</v>
      </c>
    </row>
    <row r="1733" spans="1:25" x14ac:dyDescent="0.25">
      <c r="A1733" t="s">
        <v>183</v>
      </c>
      <c r="B1733">
        <v>9253.2000000000007</v>
      </c>
      <c r="C1733">
        <v>9131.0400000000009</v>
      </c>
      <c r="D1733">
        <v>9109.5300000000007</v>
      </c>
      <c r="E1733">
        <v>8860.11</v>
      </c>
      <c r="F1733">
        <v>51.641500000000001</v>
      </c>
      <c r="G1733">
        <v>1.23007E-3</v>
      </c>
      <c r="H1733">
        <v>0.99980599999999997</v>
      </c>
      <c r="I1733">
        <v>0</v>
      </c>
    </row>
    <row r="1734" spans="1:25" x14ac:dyDescent="0.25">
      <c r="A1734" t="s">
        <v>183</v>
      </c>
      <c r="B1734">
        <v>9253.92</v>
      </c>
      <c r="C1734">
        <v>9133.84</v>
      </c>
      <c r="D1734">
        <v>9111.69</v>
      </c>
      <c r="E1734">
        <v>8860.3799999999992</v>
      </c>
      <c r="F1734">
        <v>53.639899999999997</v>
      </c>
      <c r="G1734">
        <v>1.23007E-3</v>
      </c>
      <c r="H1734">
        <v>0.99997000000000003</v>
      </c>
      <c r="I1734">
        <v>0</v>
      </c>
    </row>
    <row r="1735" spans="1:25" x14ac:dyDescent="0.25">
      <c r="A1735" t="s">
        <v>183</v>
      </c>
      <c r="B1735">
        <v>9260.41</v>
      </c>
      <c r="C1735">
        <v>9139.33</v>
      </c>
      <c r="D1735">
        <v>9117.33</v>
      </c>
      <c r="E1735">
        <v>8867.5499999999993</v>
      </c>
      <c r="F1735">
        <v>51.688499999999998</v>
      </c>
      <c r="G1735">
        <v>1.23007E-3</v>
      </c>
      <c r="H1735">
        <v>0.99937399999999998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9243.7000000000007</v>
      </c>
      <c r="C1736">
        <v>9121.9599999999991</v>
      </c>
      <c r="D1736">
        <v>9099.67</v>
      </c>
      <c r="E1736">
        <v>8852.6</v>
      </c>
      <c r="F1736">
        <v>50.607399999999998</v>
      </c>
      <c r="G1736">
        <v>1.2300499999999999E-3</v>
      </c>
      <c r="H1736">
        <v>0.99978500000000003</v>
      </c>
      <c r="I1736">
        <v>0</v>
      </c>
      <c r="R1736">
        <f>AVERAGE(B1687:B1736)</f>
        <v>9264.6175999999996</v>
      </c>
      <c r="S1736">
        <f>AVERAGE(C1687:C1736)</f>
        <v>9142.8876000000037</v>
      </c>
      <c r="U1736">
        <f>_xlfn.VAR.P(B1687:B1736)</f>
        <v>416.58279423999875</v>
      </c>
      <c r="V1736">
        <f>_xlfn.VAR.P(C1687:C1736)</f>
        <v>419.05008624000294</v>
      </c>
      <c r="X1736">
        <f>1.96*SQRT(U1736)/50</f>
        <v>0.80008611095365945</v>
      </c>
      <c r="Y1736">
        <f>1.96*SQRT(V1736)/50</f>
        <v>0.80245194530254471</v>
      </c>
    </row>
    <row r="1737" spans="1:25" x14ac:dyDescent="0.25">
      <c r="A1737" t="s">
        <v>183</v>
      </c>
      <c r="B1737">
        <v>463315.9743</v>
      </c>
      <c r="C1737" t="s">
        <v>36</v>
      </c>
    </row>
    <row r="1738" spans="1:25" x14ac:dyDescent="0.25">
      <c r="A1738" t="s">
        <v>159</v>
      </c>
      <c r="B1738">
        <v>7927.86</v>
      </c>
      <c r="C1738">
        <v>7649.35</v>
      </c>
      <c r="D1738">
        <v>7649.01</v>
      </c>
      <c r="E1738">
        <v>7271.48</v>
      </c>
      <c r="F1738">
        <v>62.488500000000002</v>
      </c>
      <c r="G1738">
        <v>159.13200000000001</v>
      </c>
      <c r="H1738">
        <v>57.528799999999997</v>
      </c>
      <c r="I1738">
        <v>12.1343</v>
      </c>
      <c r="J1738">
        <v>64.018799999999999</v>
      </c>
      <c r="K1738">
        <v>7029.41</v>
      </c>
      <c r="L1738">
        <v>1.2300499999999999E-3</v>
      </c>
      <c r="M1738">
        <v>0.99898699999999996</v>
      </c>
      <c r="N1738">
        <v>0</v>
      </c>
      <c r="O1738" t="s">
        <v>42</v>
      </c>
    </row>
    <row r="1739" spans="1:25" x14ac:dyDescent="0.25">
      <c r="A1739" t="s">
        <v>159</v>
      </c>
      <c r="B1739">
        <v>7504.24</v>
      </c>
      <c r="C1739">
        <v>7301.8</v>
      </c>
      <c r="D1739">
        <v>7301.63</v>
      </c>
      <c r="E1739">
        <v>6911.18</v>
      </c>
      <c r="F1739">
        <v>64.899000000000001</v>
      </c>
      <c r="G1739">
        <v>162.06100000000001</v>
      </c>
      <c r="H1739">
        <v>58.667299999999997</v>
      </c>
      <c r="I1739">
        <v>12.619</v>
      </c>
      <c r="J1739">
        <v>64.950599999999994</v>
      </c>
      <c r="K1739">
        <v>6663.32</v>
      </c>
      <c r="L1739">
        <v>1.2300499999999999E-3</v>
      </c>
      <c r="M1739">
        <v>0.99945899999999999</v>
      </c>
      <c r="N1739">
        <v>0</v>
      </c>
      <c r="O1739" t="s">
        <v>42</v>
      </c>
    </row>
    <row r="1740" spans="1:25" x14ac:dyDescent="0.25">
      <c r="A1740" t="s">
        <v>159</v>
      </c>
      <c r="B1740">
        <v>7595.09</v>
      </c>
      <c r="C1740">
        <v>7387.9</v>
      </c>
      <c r="D1740">
        <v>7387.7</v>
      </c>
      <c r="E1740">
        <v>6987.16</v>
      </c>
      <c r="F1740">
        <v>67.781999999999996</v>
      </c>
      <c r="G1740">
        <v>167.72</v>
      </c>
      <c r="H1740">
        <v>61.079700000000003</v>
      </c>
      <c r="I1740">
        <v>12.930999999999999</v>
      </c>
      <c r="J1740">
        <v>67.411600000000007</v>
      </c>
      <c r="K1740">
        <v>6729.97</v>
      </c>
      <c r="L1740">
        <v>1.2300600000000001E-3</v>
      </c>
      <c r="M1740">
        <v>0.99964399999999998</v>
      </c>
      <c r="N1740">
        <v>0</v>
      </c>
      <c r="O1740" t="s">
        <v>42</v>
      </c>
    </row>
    <row r="1741" spans="1:25" x14ac:dyDescent="0.25">
      <c r="A1741" t="s">
        <v>159</v>
      </c>
      <c r="B1741">
        <v>7960.04</v>
      </c>
      <c r="C1741">
        <v>7758.16</v>
      </c>
      <c r="D1741">
        <v>7758</v>
      </c>
      <c r="E1741">
        <v>7390.19</v>
      </c>
      <c r="F1741">
        <v>60.744700000000002</v>
      </c>
      <c r="G1741">
        <v>160.47399999999999</v>
      </c>
      <c r="H1741">
        <v>57.248899999999999</v>
      </c>
      <c r="I1741">
        <v>12.541499999999999</v>
      </c>
      <c r="J1741">
        <v>64.6845</v>
      </c>
      <c r="K1741">
        <v>7148.27</v>
      </c>
      <c r="L1741">
        <v>1.2300499999999999E-3</v>
      </c>
      <c r="M1741">
        <v>0.99961</v>
      </c>
      <c r="N1741">
        <v>0</v>
      </c>
      <c r="O1741" t="s">
        <v>42</v>
      </c>
    </row>
    <row r="1742" spans="1:25" x14ac:dyDescent="0.25">
      <c r="A1742" t="s">
        <v>159</v>
      </c>
      <c r="B1742">
        <v>7514.14</v>
      </c>
      <c r="C1742">
        <v>7304.11</v>
      </c>
      <c r="D1742">
        <v>7303.95</v>
      </c>
      <c r="E1742">
        <v>6932.63</v>
      </c>
      <c r="F1742">
        <v>60.070799999999998</v>
      </c>
      <c r="G1742">
        <v>167.11600000000001</v>
      </c>
      <c r="H1742">
        <v>62.114199999999997</v>
      </c>
      <c r="I1742">
        <v>13.2066</v>
      </c>
      <c r="J1742">
        <v>64.992099999999994</v>
      </c>
      <c r="K1742">
        <v>6683.76</v>
      </c>
      <c r="L1742">
        <v>1.2308E-3</v>
      </c>
      <c r="M1742">
        <v>0.998803</v>
      </c>
      <c r="N1742">
        <v>0</v>
      </c>
      <c r="O1742" t="s">
        <v>42</v>
      </c>
    </row>
    <row r="1743" spans="1:25" x14ac:dyDescent="0.25">
      <c r="A1743" t="s">
        <v>159</v>
      </c>
      <c r="B1743">
        <v>7981.16</v>
      </c>
      <c r="C1743">
        <v>7807.3</v>
      </c>
      <c r="D1743">
        <v>7807.15</v>
      </c>
      <c r="E1743">
        <v>7436.09</v>
      </c>
      <c r="F1743">
        <v>61.491900000000001</v>
      </c>
      <c r="G1743">
        <v>157.09700000000001</v>
      </c>
      <c r="H1743">
        <v>55.072299999999998</v>
      </c>
      <c r="I1743">
        <v>12.265700000000001</v>
      </c>
      <c r="J1743">
        <v>64.258300000000006</v>
      </c>
      <c r="K1743">
        <v>7197.17</v>
      </c>
      <c r="L1743">
        <v>1.2300499999999999E-3</v>
      </c>
      <c r="M1743">
        <v>0.99902899999999994</v>
      </c>
      <c r="N1743">
        <v>0</v>
      </c>
      <c r="O1743" t="s">
        <v>42</v>
      </c>
    </row>
    <row r="1744" spans="1:25" x14ac:dyDescent="0.25">
      <c r="A1744" t="s">
        <v>159</v>
      </c>
      <c r="B1744">
        <v>7706.33</v>
      </c>
      <c r="C1744">
        <v>7532.39</v>
      </c>
      <c r="D1744">
        <v>7532.23</v>
      </c>
      <c r="E1744">
        <v>7159.96</v>
      </c>
      <c r="F1744">
        <v>60.502299999999998</v>
      </c>
      <c r="G1744">
        <v>157.68199999999999</v>
      </c>
      <c r="H1744">
        <v>56.312899999999999</v>
      </c>
      <c r="I1744">
        <v>12.26</v>
      </c>
      <c r="J1744">
        <v>63.575400000000002</v>
      </c>
      <c r="K1744">
        <v>6921.49</v>
      </c>
      <c r="L1744">
        <v>1.2300499999999999E-3</v>
      </c>
      <c r="M1744">
        <v>0.99965199999999999</v>
      </c>
      <c r="N1744">
        <v>0</v>
      </c>
      <c r="O1744" t="s">
        <v>42</v>
      </c>
    </row>
    <row r="1745" spans="1:15" x14ac:dyDescent="0.25">
      <c r="A1745" t="s">
        <v>159</v>
      </c>
      <c r="B1745">
        <v>7763</v>
      </c>
      <c r="C1745">
        <v>7583.64</v>
      </c>
      <c r="D1745">
        <v>7583.49</v>
      </c>
      <c r="E1745">
        <v>7206.86</v>
      </c>
      <c r="F1745">
        <v>63.1982</v>
      </c>
      <c r="G1745">
        <v>155.25399999999999</v>
      </c>
      <c r="H1745">
        <v>53.927199999999999</v>
      </c>
      <c r="I1745">
        <v>12.1256</v>
      </c>
      <c r="J1745">
        <v>63.7896</v>
      </c>
      <c r="K1745">
        <v>6967.69</v>
      </c>
      <c r="L1745">
        <v>1.2300499999999999E-3</v>
      </c>
      <c r="M1745">
        <v>0.99992899999999996</v>
      </c>
      <c r="N1745">
        <v>0</v>
      </c>
      <c r="O1745" t="s">
        <v>42</v>
      </c>
    </row>
    <row r="1746" spans="1:15" x14ac:dyDescent="0.25">
      <c r="A1746" t="s">
        <v>159</v>
      </c>
      <c r="B1746">
        <v>7608.25</v>
      </c>
      <c r="C1746">
        <v>7431.28</v>
      </c>
      <c r="D1746">
        <v>7431.1</v>
      </c>
      <c r="E1746">
        <v>7036.77</v>
      </c>
      <c r="F1746">
        <v>65.747200000000007</v>
      </c>
      <c r="G1746">
        <v>161.60499999999999</v>
      </c>
      <c r="H1746">
        <v>57.566099999999999</v>
      </c>
      <c r="I1746">
        <v>12.630800000000001</v>
      </c>
      <c r="J1746">
        <v>65.339299999999994</v>
      </c>
      <c r="K1746">
        <v>6787.84</v>
      </c>
      <c r="L1746">
        <v>1.2300499999999999E-3</v>
      </c>
      <c r="M1746">
        <v>0.998892</v>
      </c>
      <c r="N1746">
        <v>0</v>
      </c>
      <c r="O1746" t="s">
        <v>42</v>
      </c>
    </row>
    <row r="1747" spans="1:15" x14ac:dyDescent="0.25">
      <c r="A1747" t="s">
        <v>159</v>
      </c>
      <c r="B1747">
        <v>7652.69</v>
      </c>
      <c r="C1747">
        <v>7476.95</v>
      </c>
      <c r="D1747">
        <v>7476.77</v>
      </c>
      <c r="E1747">
        <v>7086.29</v>
      </c>
      <c r="F1747">
        <v>65.970100000000002</v>
      </c>
      <c r="G1747">
        <v>162.71899999999999</v>
      </c>
      <c r="H1747">
        <v>58.163899999999998</v>
      </c>
      <c r="I1747">
        <v>12.7097</v>
      </c>
      <c r="J1747">
        <v>65.9285</v>
      </c>
      <c r="K1747">
        <v>6836.1</v>
      </c>
      <c r="L1747">
        <v>1.2300600000000001E-3</v>
      </c>
      <c r="M1747">
        <v>0.99992800000000004</v>
      </c>
      <c r="N1747">
        <v>0</v>
      </c>
      <c r="O1747" t="s">
        <v>42</v>
      </c>
    </row>
    <row r="1748" spans="1:15" x14ac:dyDescent="0.25">
      <c r="A1748" t="s">
        <v>159</v>
      </c>
      <c r="B1748">
        <v>7608.1</v>
      </c>
      <c r="C1748">
        <v>7431.55</v>
      </c>
      <c r="D1748">
        <v>7431.39</v>
      </c>
      <c r="E1748">
        <v>7053.22</v>
      </c>
      <c r="F1748">
        <v>63.262900000000002</v>
      </c>
      <c r="G1748">
        <v>158.14599999999999</v>
      </c>
      <c r="H1748">
        <v>55.784100000000002</v>
      </c>
      <c r="I1748">
        <v>12.154</v>
      </c>
      <c r="J1748">
        <v>64.6143</v>
      </c>
      <c r="K1748">
        <v>6811.12</v>
      </c>
      <c r="L1748">
        <v>1.2300600000000001E-3</v>
      </c>
      <c r="M1748">
        <v>0.99817999999999996</v>
      </c>
      <c r="N1748">
        <v>0</v>
      </c>
      <c r="O1748" t="s">
        <v>42</v>
      </c>
    </row>
    <row r="1749" spans="1:15" x14ac:dyDescent="0.25">
      <c r="A1749" t="s">
        <v>159</v>
      </c>
      <c r="B1749">
        <v>7812.21</v>
      </c>
      <c r="C1749">
        <v>7622.95</v>
      </c>
      <c r="D1749">
        <v>7622.79</v>
      </c>
      <c r="E1749">
        <v>7251.42</v>
      </c>
      <c r="F1749">
        <v>63.135899999999999</v>
      </c>
      <c r="G1749">
        <v>158.96700000000001</v>
      </c>
      <c r="H1749">
        <v>55.956899999999997</v>
      </c>
      <c r="I1749">
        <v>12.482100000000001</v>
      </c>
      <c r="J1749">
        <v>64.734499999999997</v>
      </c>
      <c r="K1749">
        <v>7007.5</v>
      </c>
      <c r="L1749">
        <v>1.2300499999999999E-3</v>
      </c>
      <c r="M1749">
        <v>0.99948199999999998</v>
      </c>
      <c r="N1749">
        <v>0</v>
      </c>
      <c r="O1749" t="s">
        <v>42</v>
      </c>
    </row>
    <row r="1750" spans="1:15" x14ac:dyDescent="0.25">
      <c r="A1750" t="s">
        <v>159</v>
      </c>
      <c r="B1750">
        <v>7893.12</v>
      </c>
      <c r="C1750">
        <v>7717.46</v>
      </c>
      <c r="D1750">
        <v>7717.3</v>
      </c>
      <c r="E1750">
        <v>7347.7</v>
      </c>
      <c r="F1750">
        <v>62.9499</v>
      </c>
      <c r="G1750">
        <v>159.41800000000001</v>
      </c>
      <c r="H1750">
        <v>56.919199999999996</v>
      </c>
      <c r="I1750">
        <v>12.186500000000001</v>
      </c>
      <c r="J1750">
        <v>64.567300000000003</v>
      </c>
      <c r="K1750">
        <v>7104.55</v>
      </c>
      <c r="L1750">
        <v>1.2300499999999999E-3</v>
      </c>
      <c r="M1750">
        <v>0.99996200000000002</v>
      </c>
      <c r="N1750">
        <v>0</v>
      </c>
      <c r="O1750" t="s">
        <v>42</v>
      </c>
    </row>
    <row r="1751" spans="1:15" x14ac:dyDescent="0.25">
      <c r="A1751" t="s">
        <v>159</v>
      </c>
      <c r="B1751">
        <v>7701.87</v>
      </c>
      <c r="C1751">
        <v>7526.17</v>
      </c>
      <c r="D1751">
        <v>7525.98</v>
      </c>
      <c r="E1751">
        <v>7168.95</v>
      </c>
      <c r="F1751">
        <v>58.960599999999999</v>
      </c>
      <c r="G1751">
        <v>160.42599999999999</v>
      </c>
      <c r="H1751">
        <v>58.359400000000001</v>
      </c>
      <c r="I1751">
        <v>12.233499999999999</v>
      </c>
      <c r="J1751">
        <v>64.364699999999999</v>
      </c>
      <c r="K1751">
        <v>6928.26</v>
      </c>
      <c r="L1751">
        <v>1.2300499999999999E-3</v>
      </c>
      <c r="M1751">
        <v>0.99908799999999998</v>
      </c>
      <c r="N1751">
        <v>0</v>
      </c>
      <c r="O1751" t="s">
        <v>42</v>
      </c>
    </row>
    <row r="1752" spans="1:15" x14ac:dyDescent="0.25">
      <c r="A1752" t="s">
        <v>159</v>
      </c>
      <c r="B1752">
        <v>7880.14</v>
      </c>
      <c r="C1752">
        <v>7702.44</v>
      </c>
      <c r="D1752">
        <v>7702.27</v>
      </c>
      <c r="E1752">
        <v>7334.22</v>
      </c>
      <c r="F1752">
        <v>61.881399999999999</v>
      </c>
      <c r="G1752">
        <v>160.10499999999999</v>
      </c>
      <c r="H1752">
        <v>56.976900000000001</v>
      </c>
      <c r="I1752">
        <v>12.590400000000001</v>
      </c>
      <c r="J1752">
        <v>65.073700000000002</v>
      </c>
      <c r="K1752">
        <v>7091.87</v>
      </c>
      <c r="L1752">
        <v>1.2300600000000001E-3</v>
      </c>
      <c r="M1752">
        <v>0.99991699999999994</v>
      </c>
      <c r="N1752">
        <v>0</v>
      </c>
      <c r="O1752" t="s">
        <v>42</v>
      </c>
    </row>
    <row r="1753" spans="1:15" x14ac:dyDescent="0.25">
      <c r="A1753" t="s">
        <v>159</v>
      </c>
      <c r="B1753">
        <v>7868.44</v>
      </c>
      <c r="C1753">
        <v>7690.44</v>
      </c>
      <c r="D1753">
        <v>7690.29</v>
      </c>
      <c r="E1753">
        <v>7330.37</v>
      </c>
      <c r="F1753">
        <v>59.929099999999998</v>
      </c>
      <c r="G1753">
        <v>159.60400000000001</v>
      </c>
      <c r="H1753">
        <v>57.543100000000003</v>
      </c>
      <c r="I1753">
        <v>12.216799999999999</v>
      </c>
      <c r="J1753">
        <v>64.1374</v>
      </c>
      <c r="K1753">
        <v>7090.31</v>
      </c>
      <c r="L1753">
        <v>1.2300600000000001E-3</v>
      </c>
      <c r="M1753">
        <v>0.99999400000000005</v>
      </c>
      <c r="N1753">
        <v>0</v>
      </c>
      <c r="O1753" t="s">
        <v>42</v>
      </c>
    </row>
    <row r="1754" spans="1:15" x14ac:dyDescent="0.25">
      <c r="A1754" t="s">
        <v>159</v>
      </c>
      <c r="B1754">
        <v>7785.14</v>
      </c>
      <c r="C1754">
        <v>7610.57</v>
      </c>
      <c r="D1754">
        <v>7610.41</v>
      </c>
      <c r="E1754">
        <v>7233.93</v>
      </c>
      <c r="F1754">
        <v>62.959899999999998</v>
      </c>
      <c r="G1754">
        <v>157.50899999999999</v>
      </c>
      <c r="H1754">
        <v>55.585500000000003</v>
      </c>
      <c r="I1754">
        <v>12.2981</v>
      </c>
      <c r="J1754">
        <v>64.225899999999996</v>
      </c>
      <c r="K1754">
        <v>6992.64</v>
      </c>
      <c r="L1754">
        <v>1.2300600000000001E-3</v>
      </c>
      <c r="M1754">
        <v>0.99953700000000001</v>
      </c>
      <c r="N1754">
        <v>0</v>
      </c>
      <c r="O1754" t="s">
        <v>42</v>
      </c>
    </row>
    <row r="1755" spans="1:15" x14ac:dyDescent="0.25">
      <c r="A1755" t="s">
        <v>159</v>
      </c>
      <c r="B1755">
        <v>7717.61</v>
      </c>
      <c r="C1755">
        <v>7540.52</v>
      </c>
      <c r="D1755">
        <v>7540.33</v>
      </c>
      <c r="E1755">
        <v>7140.16</v>
      </c>
      <c r="F1755">
        <v>67.348799999999997</v>
      </c>
      <c r="G1755">
        <v>162.14099999999999</v>
      </c>
      <c r="H1755">
        <v>56.910899999999998</v>
      </c>
      <c r="I1755">
        <v>12.519299999999999</v>
      </c>
      <c r="J1755">
        <v>66.8249</v>
      </c>
      <c r="K1755">
        <v>6889.67</v>
      </c>
      <c r="L1755">
        <v>1.2300600000000001E-3</v>
      </c>
      <c r="M1755">
        <v>0.99977700000000003</v>
      </c>
      <c r="N1755">
        <v>0</v>
      </c>
      <c r="O1755" t="s">
        <v>42</v>
      </c>
    </row>
    <row r="1756" spans="1:15" x14ac:dyDescent="0.25">
      <c r="A1756" t="s">
        <v>159</v>
      </c>
      <c r="B1756">
        <v>7801.39</v>
      </c>
      <c r="C1756">
        <v>7627.44</v>
      </c>
      <c r="D1756">
        <v>7627.25</v>
      </c>
      <c r="E1756">
        <v>7247.88</v>
      </c>
      <c r="F1756">
        <v>64.669499999999999</v>
      </c>
      <c r="G1756">
        <v>158.386</v>
      </c>
      <c r="H1756">
        <v>55.965000000000003</v>
      </c>
      <c r="I1756">
        <v>12.3352</v>
      </c>
      <c r="J1756">
        <v>64.4833</v>
      </c>
      <c r="K1756">
        <v>7004.24</v>
      </c>
      <c r="L1756">
        <v>1.2300600000000001E-3</v>
      </c>
      <c r="M1756">
        <v>0.99923899999999999</v>
      </c>
      <c r="N1756">
        <v>0</v>
      </c>
      <c r="O1756" t="s">
        <v>42</v>
      </c>
    </row>
    <row r="1757" spans="1:15" x14ac:dyDescent="0.25">
      <c r="A1757" t="s">
        <v>159</v>
      </c>
      <c r="B1757">
        <v>7709.96</v>
      </c>
      <c r="C1757">
        <v>7537.48</v>
      </c>
      <c r="D1757">
        <v>7537.29</v>
      </c>
      <c r="E1757">
        <v>7169.12</v>
      </c>
      <c r="F1757">
        <v>62.491100000000003</v>
      </c>
      <c r="G1757">
        <v>159.88300000000001</v>
      </c>
      <c r="H1757">
        <v>57.989400000000003</v>
      </c>
      <c r="I1757">
        <v>12.204599999999999</v>
      </c>
      <c r="J1757">
        <v>64.263300000000001</v>
      </c>
      <c r="K1757">
        <v>6926.26</v>
      </c>
      <c r="L1757">
        <v>1.2300499999999999E-3</v>
      </c>
      <c r="M1757">
        <v>0.998444</v>
      </c>
      <c r="N1757">
        <v>0</v>
      </c>
      <c r="O1757" t="s">
        <v>42</v>
      </c>
    </row>
    <row r="1758" spans="1:15" x14ac:dyDescent="0.25">
      <c r="A1758" t="s">
        <v>159</v>
      </c>
      <c r="B1758">
        <v>7788.33</v>
      </c>
      <c r="C1758">
        <v>7613.52</v>
      </c>
      <c r="D1758">
        <v>7613.33</v>
      </c>
      <c r="E1758">
        <v>7249.79</v>
      </c>
      <c r="F1758">
        <v>61.812399999999997</v>
      </c>
      <c r="G1758">
        <v>159.72999999999999</v>
      </c>
      <c r="H1758">
        <v>58.0595</v>
      </c>
      <c r="I1758">
        <v>12.0663</v>
      </c>
      <c r="J1758">
        <v>64.122399999999999</v>
      </c>
      <c r="K1758">
        <v>7007.91</v>
      </c>
      <c r="L1758">
        <v>1.2300499999999999E-3</v>
      </c>
      <c r="M1758">
        <v>0.99963100000000005</v>
      </c>
      <c r="N1758">
        <v>0</v>
      </c>
      <c r="O1758" t="s">
        <v>42</v>
      </c>
    </row>
    <row r="1759" spans="1:15" x14ac:dyDescent="0.25">
      <c r="A1759" t="s">
        <v>159</v>
      </c>
      <c r="B1759">
        <v>7784.38</v>
      </c>
      <c r="C1759">
        <v>7605.99</v>
      </c>
      <c r="D1759">
        <v>7605.81</v>
      </c>
      <c r="E1759">
        <v>7241.72</v>
      </c>
      <c r="F1759">
        <v>61.738399999999999</v>
      </c>
      <c r="G1759">
        <v>160.14699999999999</v>
      </c>
      <c r="H1759">
        <v>57.838000000000001</v>
      </c>
      <c r="I1759">
        <v>12.195</v>
      </c>
      <c r="J1759">
        <v>64.774600000000007</v>
      </c>
      <c r="K1759">
        <v>6999.48</v>
      </c>
      <c r="L1759">
        <v>1.2300799999999999E-3</v>
      </c>
      <c r="M1759">
        <v>0.99997899999999995</v>
      </c>
      <c r="N1759">
        <v>0</v>
      </c>
      <c r="O1759" t="s">
        <v>42</v>
      </c>
    </row>
    <row r="1760" spans="1:15" x14ac:dyDescent="0.25">
      <c r="A1760" t="s">
        <v>159</v>
      </c>
      <c r="B1760">
        <v>7941.59</v>
      </c>
      <c r="C1760">
        <v>7768.3</v>
      </c>
      <c r="D1760">
        <v>7768.11</v>
      </c>
      <c r="E1760">
        <v>7403.73</v>
      </c>
      <c r="F1760">
        <v>61.6708</v>
      </c>
      <c r="G1760">
        <v>160.887</v>
      </c>
      <c r="H1760">
        <v>59.155200000000001</v>
      </c>
      <c r="I1760">
        <v>12.17</v>
      </c>
      <c r="J1760">
        <v>64.002099999999999</v>
      </c>
      <c r="K1760">
        <v>7160.5</v>
      </c>
      <c r="L1760">
        <v>1.2300600000000001E-3</v>
      </c>
      <c r="M1760">
        <v>0.99988299999999997</v>
      </c>
      <c r="N1760">
        <v>0</v>
      </c>
      <c r="O1760" t="s">
        <v>42</v>
      </c>
    </row>
    <row r="1761" spans="1:15" x14ac:dyDescent="0.25">
      <c r="A1761" t="s">
        <v>159</v>
      </c>
      <c r="B1761">
        <v>7570.21</v>
      </c>
      <c r="C1761">
        <v>7396.14</v>
      </c>
      <c r="D1761">
        <v>7395.96</v>
      </c>
      <c r="E1761">
        <v>7026.65</v>
      </c>
      <c r="F1761">
        <v>63.102699999999999</v>
      </c>
      <c r="G1761">
        <v>157.45500000000001</v>
      </c>
      <c r="H1761">
        <v>56.089399999999998</v>
      </c>
      <c r="I1761">
        <v>12.1373</v>
      </c>
      <c r="J1761">
        <v>63.892699999999998</v>
      </c>
      <c r="K1761">
        <v>6785.83</v>
      </c>
      <c r="L1761">
        <v>1.2300499999999999E-3</v>
      </c>
      <c r="M1761">
        <v>0.99904099999999996</v>
      </c>
      <c r="N1761">
        <v>0</v>
      </c>
      <c r="O1761" t="s">
        <v>42</v>
      </c>
    </row>
    <row r="1762" spans="1:15" x14ac:dyDescent="0.25">
      <c r="A1762" t="s">
        <v>159</v>
      </c>
      <c r="B1762">
        <v>7668.39</v>
      </c>
      <c r="C1762">
        <v>7495.1</v>
      </c>
      <c r="D1762">
        <v>7494.91</v>
      </c>
      <c r="E1762">
        <v>7123.52</v>
      </c>
      <c r="F1762">
        <v>63.9313</v>
      </c>
      <c r="G1762">
        <v>158.03</v>
      </c>
      <c r="H1762">
        <v>56.685200000000002</v>
      </c>
      <c r="I1762">
        <v>12.0609</v>
      </c>
      <c r="J1762">
        <v>63.866199999999999</v>
      </c>
      <c r="K1762">
        <v>6881.09</v>
      </c>
      <c r="L1762">
        <v>1.2300499999999999E-3</v>
      </c>
      <c r="M1762">
        <v>0.99999400000000005</v>
      </c>
      <c r="N1762">
        <v>0</v>
      </c>
      <c r="O1762" t="s">
        <v>42</v>
      </c>
    </row>
    <row r="1763" spans="1:15" x14ac:dyDescent="0.25">
      <c r="A1763" t="s">
        <v>159</v>
      </c>
      <c r="B1763">
        <v>7506.82</v>
      </c>
      <c r="C1763">
        <v>7331.78</v>
      </c>
      <c r="D1763">
        <v>7331.58</v>
      </c>
      <c r="E1763">
        <v>6930.25</v>
      </c>
      <c r="F1763">
        <v>66.436800000000005</v>
      </c>
      <c r="G1763">
        <v>164.07599999999999</v>
      </c>
      <c r="H1763">
        <v>58.770800000000001</v>
      </c>
      <c r="I1763">
        <v>12.568300000000001</v>
      </c>
      <c r="J1763">
        <v>66.753399999999999</v>
      </c>
      <c r="K1763">
        <v>6678.53</v>
      </c>
      <c r="L1763">
        <v>1.2300499999999999E-3</v>
      </c>
      <c r="M1763">
        <v>0.99934100000000003</v>
      </c>
      <c r="N1763">
        <v>0</v>
      </c>
      <c r="O1763" t="s">
        <v>42</v>
      </c>
    </row>
    <row r="1764" spans="1:15" x14ac:dyDescent="0.25">
      <c r="A1764" t="s">
        <v>159</v>
      </c>
      <c r="B1764">
        <v>7596.68</v>
      </c>
      <c r="C1764">
        <v>7422.8</v>
      </c>
      <c r="D1764">
        <v>7422.61</v>
      </c>
      <c r="E1764">
        <v>7044.75</v>
      </c>
      <c r="F1764">
        <v>63.146700000000003</v>
      </c>
      <c r="G1764">
        <v>162.28700000000001</v>
      </c>
      <c r="H1764">
        <v>59.160200000000003</v>
      </c>
      <c r="I1764">
        <v>12.624700000000001</v>
      </c>
      <c r="J1764">
        <v>64.607699999999994</v>
      </c>
      <c r="K1764">
        <v>6798.11</v>
      </c>
      <c r="L1764">
        <v>1.23017E-3</v>
      </c>
      <c r="M1764">
        <v>0.99984700000000004</v>
      </c>
      <c r="N1764">
        <v>0</v>
      </c>
      <c r="O1764" t="s">
        <v>42</v>
      </c>
    </row>
    <row r="1765" spans="1:15" x14ac:dyDescent="0.25">
      <c r="A1765" t="s">
        <v>159</v>
      </c>
      <c r="B1765">
        <v>7543.08</v>
      </c>
      <c r="C1765">
        <v>7368.19</v>
      </c>
      <c r="D1765">
        <v>7368</v>
      </c>
      <c r="E1765">
        <v>7007.19</v>
      </c>
      <c r="F1765">
        <v>60.742199999999997</v>
      </c>
      <c r="G1765">
        <v>161.81899999999999</v>
      </c>
      <c r="H1765">
        <v>59.235199999999999</v>
      </c>
      <c r="I1765">
        <v>12.205399999999999</v>
      </c>
      <c r="J1765">
        <v>64.900499999999994</v>
      </c>
      <c r="K1765">
        <v>6764.11</v>
      </c>
      <c r="L1765">
        <v>1.2300499999999999E-3</v>
      </c>
      <c r="M1765">
        <v>0.99965400000000004</v>
      </c>
      <c r="N1765">
        <v>0</v>
      </c>
      <c r="O1765" t="s">
        <v>42</v>
      </c>
    </row>
    <row r="1766" spans="1:15" x14ac:dyDescent="0.25">
      <c r="A1766" t="s">
        <v>159</v>
      </c>
      <c r="B1766">
        <v>7682.44</v>
      </c>
      <c r="C1766">
        <v>7509.5</v>
      </c>
      <c r="D1766">
        <v>7509.32</v>
      </c>
      <c r="E1766">
        <v>7144.17</v>
      </c>
      <c r="F1766">
        <v>61.1526</v>
      </c>
      <c r="G1766">
        <v>160.85</v>
      </c>
      <c r="H1766">
        <v>58.813600000000001</v>
      </c>
      <c r="I1766">
        <v>12.235900000000001</v>
      </c>
      <c r="J1766">
        <v>64.061599999999999</v>
      </c>
      <c r="K1766">
        <v>6901.52</v>
      </c>
      <c r="L1766">
        <v>1.2300499999999999E-3</v>
      </c>
      <c r="M1766">
        <v>0.999969</v>
      </c>
      <c r="N1766">
        <v>0</v>
      </c>
      <c r="O1766" t="s">
        <v>42</v>
      </c>
    </row>
    <row r="1767" spans="1:15" x14ac:dyDescent="0.25">
      <c r="A1767" t="s">
        <v>159</v>
      </c>
      <c r="B1767">
        <v>7789.4</v>
      </c>
      <c r="C1767">
        <v>7613.58</v>
      </c>
      <c r="D1767">
        <v>7613.4</v>
      </c>
      <c r="E1767">
        <v>7249.25</v>
      </c>
      <c r="F1767">
        <v>61.023400000000002</v>
      </c>
      <c r="G1767">
        <v>160.33000000000001</v>
      </c>
      <c r="H1767">
        <v>57.811399999999999</v>
      </c>
      <c r="I1767">
        <v>12.1995</v>
      </c>
      <c r="J1767">
        <v>64.793599999999998</v>
      </c>
      <c r="K1767">
        <v>7007.43</v>
      </c>
      <c r="L1767">
        <v>1.2300799999999999E-3</v>
      </c>
      <c r="M1767">
        <v>0.99875700000000001</v>
      </c>
      <c r="N1767">
        <v>0</v>
      </c>
      <c r="O1767" t="s">
        <v>42</v>
      </c>
    </row>
    <row r="1768" spans="1:15" x14ac:dyDescent="0.25">
      <c r="A1768" t="s">
        <v>159</v>
      </c>
      <c r="B1768">
        <v>7823.56</v>
      </c>
      <c r="C1768">
        <v>7648.45</v>
      </c>
      <c r="D1768">
        <v>7648.27</v>
      </c>
      <c r="E1768">
        <v>7278.55</v>
      </c>
      <c r="F1768">
        <v>62.321199999999997</v>
      </c>
      <c r="G1768">
        <v>158.375</v>
      </c>
      <c r="H1768">
        <v>56.788400000000003</v>
      </c>
      <c r="I1768">
        <v>12.120200000000001</v>
      </c>
      <c r="J1768">
        <v>64.066699999999997</v>
      </c>
      <c r="K1768">
        <v>7037.29</v>
      </c>
      <c r="L1768">
        <v>1.2300799999999999E-3</v>
      </c>
      <c r="M1768">
        <v>0.999116</v>
      </c>
      <c r="N1768">
        <v>0</v>
      </c>
      <c r="O1768" t="s">
        <v>42</v>
      </c>
    </row>
    <row r="1769" spans="1:15" x14ac:dyDescent="0.25">
      <c r="A1769" t="s">
        <v>159</v>
      </c>
      <c r="B1769">
        <v>7747.71</v>
      </c>
      <c r="C1769">
        <v>7573.61</v>
      </c>
      <c r="D1769">
        <v>7573.44</v>
      </c>
      <c r="E1769">
        <v>7206.98</v>
      </c>
      <c r="F1769">
        <v>61.402099999999997</v>
      </c>
      <c r="G1769">
        <v>159.73599999999999</v>
      </c>
      <c r="H1769">
        <v>57.481900000000003</v>
      </c>
      <c r="I1769">
        <v>12.191599999999999</v>
      </c>
      <c r="J1769">
        <v>64.554599999999994</v>
      </c>
      <c r="K1769">
        <v>6965.19</v>
      </c>
      <c r="L1769">
        <v>1.2300600000000001E-3</v>
      </c>
      <c r="M1769">
        <v>0.99967399999999995</v>
      </c>
      <c r="N1769">
        <v>0</v>
      </c>
      <c r="O1769" t="s">
        <v>42</v>
      </c>
    </row>
    <row r="1770" spans="1:15" x14ac:dyDescent="0.25">
      <c r="A1770" t="s">
        <v>159</v>
      </c>
      <c r="B1770">
        <v>7653.29</v>
      </c>
      <c r="C1770">
        <v>7480.1</v>
      </c>
      <c r="D1770">
        <v>7479.91</v>
      </c>
      <c r="E1770">
        <v>7105.46</v>
      </c>
      <c r="F1770">
        <v>62.662500000000001</v>
      </c>
      <c r="G1770">
        <v>160.203</v>
      </c>
      <c r="H1770">
        <v>58.011099999999999</v>
      </c>
      <c r="I1770">
        <v>12.183199999999999</v>
      </c>
      <c r="J1770">
        <v>64.602000000000004</v>
      </c>
      <c r="K1770">
        <v>6862.06</v>
      </c>
      <c r="L1770">
        <v>1.2300499999999999E-3</v>
      </c>
      <c r="M1770">
        <v>0.99937299999999996</v>
      </c>
      <c r="N1770">
        <v>0</v>
      </c>
      <c r="O1770" t="s">
        <v>42</v>
      </c>
    </row>
    <row r="1771" spans="1:15" x14ac:dyDescent="0.25">
      <c r="A1771" t="s">
        <v>159</v>
      </c>
      <c r="B1771">
        <v>7741.98</v>
      </c>
      <c r="C1771">
        <v>7568.4</v>
      </c>
      <c r="D1771">
        <v>7568.21</v>
      </c>
      <c r="E1771">
        <v>7187.6</v>
      </c>
      <c r="F1771">
        <v>64.348200000000006</v>
      </c>
      <c r="G1771">
        <v>164.73500000000001</v>
      </c>
      <c r="H1771">
        <v>60.139400000000002</v>
      </c>
      <c r="I1771">
        <v>12.6061</v>
      </c>
      <c r="J1771">
        <v>66.389799999999994</v>
      </c>
      <c r="K1771">
        <v>6937.59</v>
      </c>
      <c r="L1771">
        <v>1.2300499999999999E-3</v>
      </c>
      <c r="M1771">
        <v>0.99972000000000005</v>
      </c>
      <c r="N1771">
        <v>0</v>
      </c>
      <c r="O1771" t="s">
        <v>42</v>
      </c>
    </row>
    <row r="1772" spans="1:15" x14ac:dyDescent="0.25">
      <c r="A1772" t="s">
        <v>159</v>
      </c>
      <c r="B1772">
        <v>7793.7</v>
      </c>
      <c r="C1772">
        <v>7614.97</v>
      </c>
      <c r="D1772">
        <v>7614.81</v>
      </c>
      <c r="E1772">
        <v>7253.87</v>
      </c>
      <c r="F1772">
        <v>60.803699999999999</v>
      </c>
      <c r="G1772">
        <v>160.54300000000001</v>
      </c>
      <c r="H1772">
        <v>57.8489</v>
      </c>
      <c r="I1772">
        <v>12.5802</v>
      </c>
      <c r="J1772">
        <v>64.320700000000002</v>
      </c>
      <c r="K1772">
        <v>7011.94</v>
      </c>
      <c r="L1772">
        <v>1.2300600000000001E-3</v>
      </c>
      <c r="M1772">
        <v>0.99965700000000002</v>
      </c>
      <c r="N1772">
        <v>0</v>
      </c>
      <c r="O1772" t="s">
        <v>42</v>
      </c>
    </row>
    <row r="1773" spans="1:15" x14ac:dyDescent="0.25">
      <c r="A1773" t="s">
        <v>159</v>
      </c>
      <c r="B1773">
        <v>7738.41</v>
      </c>
      <c r="C1773">
        <v>7565.66</v>
      </c>
      <c r="D1773">
        <v>7565.51</v>
      </c>
      <c r="E1773">
        <v>7199.6</v>
      </c>
      <c r="F1773">
        <v>61.9146</v>
      </c>
      <c r="G1773">
        <v>155.48400000000001</v>
      </c>
      <c r="H1773">
        <v>53.8371</v>
      </c>
      <c r="I1773">
        <v>12.2028</v>
      </c>
      <c r="J1773">
        <v>63.910400000000003</v>
      </c>
      <c r="K1773">
        <v>6962.04</v>
      </c>
      <c r="L1773">
        <v>1.2300499999999999E-3</v>
      </c>
      <c r="M1773">
        <v>0.99946100000000004</v>
      </c>
      <c r="N1773">
        <v>0</v>
      </c>
      <c r="O1773" t="s">
        <v>42</v>
      </c>
    </row>
    <row r="1774" spans="1:15" x14ac:dyDescent="0.25">
      <c r="A1774" t="s">
        <v>159</v>
      </c>
      <c r="B1774">
        <v>7619.36</v>
      </c>
      <c r="C1774">
        <v>7445.12</v>
      </c>
      <c r="D1774">
        <v>7444.97</v>
      </c>
      <c r="E1774">
        <v>7086.78</v>
      </c>
      <c r="F1774">
        <v>59.585000000000001</v>
      </c>
      <c r="G1774">
        <v>157.453</v>
      </c>
      <c r="H1774">
        <v>56.198799999999999</v>
      </c>
      <c r="I1774">
        <v>12.2166</v>
      </c>
      <c r="J1774">
        <v>63.503599999999999</v>
      </c>
      <c r="K1774">
        <v>6849.55</v>
      </c>
      <c r="L1774">
        <v>1.2300600000000001E-3</v>
      </c>
      <c r="M1774">
        <v>0.99990100000000004</v>
      </c>
      <c r="N1774">
        <v>0</v>
      </c>
      <c r="O1774" t="s">
        <v>42</v>
      </c>
    </row>
    <row r="1775" spans="1:15" x14ac:dyDescent="0.25">
      <c r="A1775" t="s">
        <v>159</v>
      </c>
      <c r="B1775">
        <v>7959.98</v>
      </c>
      <c r="C1775">
        <v>7785.03</v>
      </c>
      <c r="D1775">
        <v>7784.89</v>
      </c>
      <c r="E1775">
        <v>7432.31</v>
      </c>
      <c r="F1775">
        <v>58.517000000000003</v>
      </c>
      <c r="G1775">
        <v>156.20599999999999</v>
      </c>
      <c r="H1775">
        <v>55.6586</v>
      </c>
      <c r="I1775">
        <v>12.1938</v>
      </c>
      <c r="J1775">
        <v>63.015700000000002</v>
      </c>
      <c r="K1775">
        <v>7197.2</v>
      </c>
      <c r="L1775">
        <v>1.2300600000000001E-3</v>
      </c>
      <c r="M1775">
        <v>0.99987400000000004</v>
      </c>
      <c r="N1775">
        <v>0</v>
      </c>
      <c r="O1775" t="s">
        <v>42</v>
      </c>
    </row>
    <row r="1776" spans="1:15" x14ac:dyDescent="0.25">
      <c r="A1776" t="s">
        <v>159</v>
      </c>
      <c r="B1776">
        <v>7884.48</v>
      </c>
      <c r="C1776">
        <v>7705.84</v>
      </c>
      <c r="D1776">
        <v>7705.7</v>
      </c>
      <c r="E1776">
        <v>7344.46</v>
      </c>
      <c r="F1776">
        <v>60.997399999999999</v>
      </c>
      <c r="G1776">
        <v>154.13399999999999</v>
      </c>
      <c r="H1776">
        <v>54.051099999999998</v>
      </c>
      <c r="I1776">
        <v>12.046900000000001</v>
      </c>
      <c r="J1776">
        <v>62.622300000000003</v>
      </c>
      <c r="K1776">
        <v>7108.81</v>
      </c>
      <c r="L1776">
        <v>1.23015E-3</v>
      </c>
      <c r="M1776">
        <v>0.99954600000000005</v>
      </c>
      <c r="N1776">
        <v>0</v>
      </c>
      <c r="O1776" t="s">
        <v>42</v>
      </c>
    </row>
    <row r="1777" spans="1:25" x14ac:dyDescent="0.25">
      <c r="A1777" t="s">
        <v>159</v>
      </c>
      <c r="B1777">
        <v>7873.63</v>
      </c>
      <c r="C1777">
        <v>7696.17</v>
      </c>
      <c r="D1777">
        <v>7696.02</v>
      </c>
      <c r="E1777">
        <v>7337.37</v>
      </c>
      <c r="F1777">
        <v>59.934899999999999</v>
      </c>
      <c r="G1777">
        <v>157.25700000000001</v>
      </c>
      <c r="H1777">
        <v>55.755099999999999</v>
      </c>
      <c r="I1777">
        <v>12.2408</v>
      </c>
      <c r="J1777">
        <v>63.7806</v>
      </c>
      <c r="K1777">
        <v>7099.38</v>
      </c>
      <c r="L1777">
        <v>1.2300600000000001E-3</v>
      </c>
      <c r="M1777">
        <v>0.99962200000000001</v>
      </c>
      <c r="N1777">
        <v>0</v>
      </c>
      <c r="O1777" t="s">
        <v>42</v>
      </c>
    </row>
    <row r="1778" spans="1:25" x14ac:dyDescent="0.25">
      <c r="A1778" t="s">
        <v>159</v>
      </c>
      <c r="B1778">
        <v>7820.36</v>
      </c>
      <c r="C1778">
        <v>7642.55</v>
      </c>
      <c r="D1778">
        <v>7642.38</v>
      </c>
      <c r="E1778">
        <v>7252.35</v>
      </c>
      <c r="F1778">
        <v>66.862799999999993</v>
      </c>
      <c r="G1778">
        <v>159.68799999999999</v>
      </c>
      <c r="H1778">
        <v>56.009599999999999</v>
      </c>
      <c r="I1778">
        <v>12.414899999999999</v>
      </c>
      <c r="J1778">
        <v>65.757400000000004</v>
      </c>
      <c r="K1778">
        <v>7004.45</v>
      </c>
      <c r="L1778">
        <v>1.2300499999999999E-3</v>
      </c>
      <c r="M1778">
        <v>0.99849699999999997</v>
      </c>
      <c r="N1778">
        <v>0</v>
      </c>
      <c r="O1778" t="s">
        <v>42</v>
      </c>
    </row>
    <row r="1779" spans="1:25" x14ac:dyDescent="0.25">
      <c r="A1779" t="s">
        <v>159</v>
      </c>
      <c r="B1779">
        <v>7738.07</v>
      </c>
      <c r="C1779">
        <v>7558.98</v>
      </c>
      <c r="D1779">
        <v>7558.83</v>
      </c>
      <c r="E1779">
        <v>7188.27</v>
      </c>
      <c r="F1779">
        <v>62.004399999999997</v>
      </c>
      <c r="G1779">
        <v>158.32900000000001</v>
      </c>
      <c r="H1779">
        <v>55.883600000000001</v>
      </c>
      <c r="I1779">
        <v>12.3035</v>
      </c>
      <c r="J1779">
        <v>64.310599999999994</v>
      </c>
      <c r="K1779">
        <v>6946.91</v>
      </c>
      <c r="L1779">
        <v>1.2300600000000001E-3</v>
      </c>
      <c r="M1779">
        <v>0.99868100000000004</v>
      </c>
      <c r="N1779">
        <v>0</v>
      </c>
      <c r="O1779" t="s">
        <v>42</v>
      </c>
    </row>
    <row r="1780" spans="1:25" x14ac:dyDescent="0.25">
      <c r="A1780" t="s">
        <v>159</v>
      </c>
      <c r="B1780">
        <v>7933.8</v>
      </c>
      <c r="C1780">
        <v>7759.98</v>
      </c>
      <c r="D1780">
        <v>7759.83</v>
      </c>
      <c r="E1780">
        <v>7384.12</v>
      </c>
      <c r="F1780">
        <v>63.383499999999998</v>
      </c>
      <c r="G1780">
        <v>158.804</v>
      </c>
      <c r="H1780">
        <v>55.4178</v>
      </c>
      <c r="I1780">
        <v>12.243499999999999</v>
      </c>
      <c r="J1780">
        <v>64.738200000000006</v>
      </c>
      <c r="K1780">
        <v>7141.18</v>
      </c>
      <c r="L1780">
        <v>1.23007E-3</v>
      </c>
      <c r="M1780">
        <v>0.99978199999999995</v>
      </c>
      <c r="N1780">
        <v>0</v>
      </c>
      <c r="O1780" t="s">
        <v>42</v>
      </c>
    </row>
    <row r="1781" spans="1:25" x14ac:dyDescent="0.25">
      <c r="A1781" t="s">
        <v>159</v>
      </c>
      <c r="B1781">
        <v>7820.48</v>
      </c>
      <c r="C1781">
        <v>7645.11</v>
      </c>
      <c r="D1781">
        <v>7644.96</v>
      </c>
      <c r="E1781">
        <v>7269.44</v>
      </c>
      <c r="F1781">
        <v>63.229199999999999</v>
      </c>
      <c r="G1781">
        <v>157.69499999999999</v>
      </c>
      <c r="H1781">
        <v>55.837299999999999</v>
      </c>
      <c r="I1781">
        <v>12.166700000000001</v>
      </c>
      <c r="J1781">
        <v>64.273700000000005</v>
      </c>
      <c r="K1781">
        <v>7028.13</v>
      </c>
      <c r="L1781">
        <v>1.2300499999999999E-3</v>
      </c>
      <c r="M1781">
        <v>0.999108</v>
      </c>
      <c r="N1781">
        <v>0</v>
      </c>
      <c r="O1781" t="s">
        <v>42</v>
      </c>
    </row>
    <row r="1782" spans="1:25" x14ac:dyDescent="0.25">
      <c r="A1782" t="s">
        <v>159</v>
      </c>
      <c r="B1782">
        <v>8032.43</v>
      </c>
      <c r="C1782">
        <v>7855.26</v>
      </c>
      <c r="D1782">
        <v>7855.11</v>
      </c>
      <c r="E1782">
        <v>7484.86</v>
      </c>
      <c r="F1782">
        <v>62.107599999999998</v>
      </c>
      <c r="G1782">
        <v>159.30199999999999</v>
      </c>
      <c r="H1782">
        <v>56.878399999999999</v>
      </c>
      <c r="I1782">
        <v>12.2834</v>
      </c>
      <c r="J1782">
        <v>64.317899999999995</v>
      </c>
      <c r="K1782">
        <v>7242.86</v>
      </c>
      <c r="L1782">
        <v>1.2300600000000001E-3</v>
      </c>
      <c r="M1782">
        <v>0.99997999999999998</v>
      </c>
      <c r="N1782">
        <v>0</v>
      </c>
      <c r="O1782" t="s">
        <v>42</v>
      </c>
    </row>
    <row r="1783" spans="1:25" x14ac:dyDescent="0.25">
      <c r="A1783" t="s">
        <v>159</v>
      </c>
      <c r="B1783">
        <v>8054.82</v>
      </c>
      <c r="C1783">
        <v>7880.33</v>
      </c>
      <c r="D1783">
        <v>7880.18</v>
      </c>
      <c r="E1783">
        <v>7507.29</v>
      </c>
      <c r="F1783">
        <v>63.063200000000002</v>
      </c>
      <c r="G1783">
        <v>158.952</v>
      </c>
      <c r="H1783">
        <v>56.447400000000002</v>
      </c>
      <c r="I1783">
        <v>12.362399999999999</v>
      </c>
      <c r="J1783">
        <v>64.581199999999995</v>
      </c>
      <c r="K1783">
        <v>7264.61</v>
      </c>
      <c r="L1783">
        <v>1.2300600000000001E-3</v>
      </c>
      <c r="M1783">
        <v>0.99906899999999998</v>
      </c>
      <c r="N1783">
        <v>0</v>
      </c>
      <c r="O1783" t="s">
        <v>42</v>
      </c>
    </row>
    <row r="1784" spans="1:25" x14ac:dyDescent="0.25">
      <c r="A1784" t="s">
        <v>159</v>
      </c>
      <c r="B1784">
        <v>7748.4</v>
      </c>
      <c r="C1784">
        <v>7574.85</v>
      </c>
      <c r="D1784">
        <v>7574.7</v>
      </c>
      <c r="E1784">
        <v>7208.9</v>
      </c>
      <c r="F1784">
        <v>61.441000000000003</v>
      </c>
      <c r="G1784">
        <v>158.52799999999999</v>
      </c>
      <c r="H1784">
        <v>57.135100000000001</v>
      </c>
      <c r="I1784">
        <v>12.1576</v>
      </c>
      <c r="J1784">
        <v>63.551499999999997</v>
      </c>
      <c r="K1784">
        <v>6968.51</v>
      </c>
      <c r="L1784">
        <v>1.2300799999999999E-3</v>
      </c>
      <c r="M1784">
        <v>0.99995500000000004</v>
      </c>
      <c r="N1784">
        <v>0</v>
      </c>
      <c r="O1784" t="s">
        <v>42</v>
      </c>
    </row>
    <row r="1785" spans="1:25" x14ac:dyDescent="0.25">
      <c r="A1785" t="s">
        <v>159</v>
      </c>
      <c r="B1785">
        <v>7797.54</v>
      </c>
      <c r="C1785">
        <v>7618.15</v>
      </c>
      <c r="D1785">
        <v>7617.99</v>
      </c>
      <c r="E1785">
        <v>7234.84</v>
      </c>
      <c r="F1785">
        <v>64.769199999999998</v>
      </c>
      <c r="G1785">
        <v>156.565</v>
      </c>
      <c r="H1785">
        <v>54.384300000000003</v>
      </c>
      <c r="I1785">
        <v>12.2707</v>
      </c>
      <c r="J1785">
        <v>64.191800000000001</v>
      </c>
      <c r="K1785">
        <v>6993.14</v>
      </c>
      <c r="L1785">
        <v>1.2300600000000001E-3</v>
      </c>
      <c r="M1785">
        <v>0.99664900000000001</v>
      </c>
      <c r="N1785">
        <v>0</v>
      </c>
      <c r="O1785" t="s">
        <v>42</v>
      </c>
    </row>
    <row r="1786" spans="1:25" x14ac:dyDescent="0.25">
      <c r="A1786" t="s">
        <v>159</v>
      </c>
      <c r="B1786">
        <v>7773.66</v>
      </c>
      <c r="C1786">
        <v>7600.14</v>
      </c>
      <c r="D1786">
        <v>7599.96</v>
      </c>
      <c r="E1786">
        <v>7200.46</v>
      </c>
      <c r="F1786">
        <v>67.799400000000006</v>
      </c>
      <c r="G1786">
        <v>161.22999999999999</v>
      </c>
      <c r="H1786">
        <v>56.017000000000003</v>
      </c>
      <c r="I1786">
        <v>12.3614</v>
      </c>
      <c r="J1786">
        <v>67.084299999999999</v>
      </c>
      <c r="K1786">
        <v>6950.42</v>
      </c>
      <c r="L1786">
        <v>1.2300499999999999E-3</v>
      </c>
      <c r="M1786">
        <v>0.998888</v>
      </c>
      <c r="N1786">
        <v>0</v>
      </c>
      <c r="O1786" t="s">
        <v>42</v>
      </c>
    </row>
    <row r="1787" spans="1:25" x14ac:dyDescent="0.25">
      <c r="A1787" t="s">
        <v>159</v>
      </c>
      <c r="B1787">
        <v>7826.83</v>
      </c>
      <c r="C1787">
        <v>7649.04</v>
      </c>
      <c r="D1787">
        <v>7648.87</v>
      </c>
      <c r="E1787">
        <v>7271.09</v>
      </c>
      <c r="F1787">
        <v>63.8598</v>
      </c>
      <c r="G1787">
        <v>160.52199999999999</v>
      </c>
      <c r="H1787">
        <v>57.4238</v>
      </c>
      <c r="I1787">
        <v>12.4826</v>
      </c>
      <c r="J1787">
        <v>64.860799999999998</v>
      </c>
      <c r="K1787">
        <v>7025.76</v>
      </c>
      <c r="L1787">
        <v>1.2300600000000001E-3</v>
      </c>
      <c r="M1787">
        <v>0.99912100000000004</v>
      </c>
      <c r="N1787">
        <v>0</v>
      </c>
      <c r="O1787" t="s">
        <v>42</v>
      </c>
    </row>
    <row r="1788" spans="1:25" x14ac:dyDescent="0.25">
      <c r="A1788" t="s">
        <v>159</v>
      </c>
      <c r="B1788">
        <v>7735.28</v>
      </c>
      <c r="C1788">
        <v>7560.88</v>
      </c>
      <c r="D1788">
        <v>7560.71</v>
      </c>
      <c r="E1788">
        <v>7194.82</v>
      </c>
      <c r="F1788">
        <v>62.009799999999998</v>
      </c>
      <c r="G1788">
        <v>159.434</v>
      </c>
      <c r="H1788">
        <v>57.685299999999998</v>
      </c>
      <c r="I1788">
        <v>12.2484</v>
      </c>
      <c r="J1788">
        <v>64.148200000000003</v>
      </c>
      <c r="K1788">
        <v>6952.95</v>
      </c>
      <c r="L1788">
        <v>1.2300499999999999E-3</v>
      </c>
      <c r="M1788">
        <v>0.99980899999999995</v>
      </c>
      <c r="N1788">
        <v>0</v>
      </c>
      <c r="O1788" t="s">
        <v>42</v>
      </c>
    </row>
    <row r="1789" spans="1:25" x14ac:dyDescent="0.25">
      <c r="A1789" t="s">
        <v>159</v>
      </c>
      <c r="B1789">
        <v>7956.81</v>
      </c>
      <c r="C1789">
        <v>7783.31</v>
      </c>
      <c r="D1789">
        <v>7783.14</v>
      </c>
      <c r="E1789">
        <v>7413.63</v>
      </c>
      <c r="F1789">
        <v>62.460999999999999</v>
      </c>
      <c r="G1789">
        <v>159.43100000000001</v>
      </c>
      <c r="H1789">
        <v>57.542999999999999</v>
      </c>
      <c r="I1789">
        <v>12.1348</v>
      </c>
      <c r="J1789">
        <v>64.211699999999993</v>
      </c>
      <c r="K1789">
        <v>7171.18</v>
      </c>
      <c r="L1789">
        <v>1.2300600000000001E-3</v>
      </c>
      <c r="M1789">
        <v>0.99990999999999997</v>
      </c>
      <c r="N1789">
        <v>0</v>
      </c>
      <c r="O1789" t="s">
        <v>42</v>
      </c>
    </row>
    <row r="1790" spans="1:25" x14ac:dyDescent="0.25">
      <c r="A1790" t="s">
        <v>159</v>
      </c>
      <c r="B1790">
        <v>7705.58</v>
      </c>
      <c r="C1790">
        <v>7530.85</v>
      </c>
      <c r="D1790">
        <v>7530.67</v>
      </c>
      <c r="E1790">
        <v>7163.57</v>
      </c>
      <c r="F1790">
        <v>61.894199999999998</v>
      </c>
      <c r="G1790">
        <v>159.25399999999999</v>
      </c>
      <c r="H1790">
        <v>57.759599999999999</v>
      </c>
      <c r="I1790">
        <v>12.087199999999999</v>
      </c>
      <c r="J1790">
        <v>64.095200000000006</v>
      </c>
      <c r="K1790">
        <v>6922.03</v>
      </c>
      <c r="L1790">
        <v>1.2300499999999999E-3</v>
      </c>
      <c r="M1790">
        <v>0.99983299999999997</v>
      </c>
      <c r="N1790">
        <v>0</v>
      </c>
      <c r="O1790" t="s">
        <v>42</v>
      </c>
    </row>
    <row r="1791" spans="1:25" x14ac:dyDescent="0.25">
      <c r="A1791" t="s">
        <v>159</v>
      </c>
      <c r="B1791">
        <v>7709.88</v>
      </c>
      <c r="C1791">
        <v>7536.34</v>
      </c>
      <c r="D1791">
        <v>7536.16</v>
      </c>
      <c r="E1791">
        <v>7175.12</v>
      </c>
      <c r="F1791">
        <v>60.531799999999997</v>
      </c>
      <c r="G1791">
        <v>162.24199999999999</v>
      </c>
      <c r="H1791">
        <v>60.1374</v>
      </c>
      <c r="I1791">
        <v>12.2272</v>
      </c>
      <c r="J1791">
        <v>64.181899999999999</v>
      </c>
      <c r="K1791">
        <v>6931.75</v>
      </c>
      <c r="L1791">
        <v>1.2300499999999999E-3</v>
      </c>
      <c r="M1791">
        <v>0.99933099999999997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7810.87</v>
      </c>
      <c r="C1792">
        <v>7636.99</v>
      </c>
      <c r="D1792">
        <v>7636.81</v>
      </c>
      <c r="E1792">
        <v>7275.04</v>
      </c>
      <c r="F1792">
        <v>60.634300000000003</v>
      </c>
      <c r="G1792">
        <v>160.55000000000001</v>
      </c>
      <c r="H1792">
        <v>59.055599999999998</v>
      </c>
      <c r="I1792">
        <v>12.1479</v>
      </c>
      <c r="J1792">
        <v>63.983600000000003</v>
      </c>
      <c r="K1792">
        <v>7033.36</v>
      </c>
      <c r="L1792">
        <v>1.2300900000000001E-3</v>
      </c>
      <c r="M1792">
        <v>0.99951699999999999</v>
      </c>
      <c r="N1792">
        <v>0</v>
      </c>
      <c r="O1792" t="s">
        <v>42</v>
      </c>
      <c r="R1792">
        <f>AVERAGE(B1743:B1792)</f>
        <v>7773.2328000000007</v>
      </c>
      <c r="S1792">
        <f>AVERAGE(C1743:C1792)</f>
        <v>7597.5917999999992</v>
      </c>
      <c r="U1792">
        <f>_xlfn.VAR.P(B1743:B1792)</f>
        <v>14784.637956159999</v>
      </c>
      <c r="V1792">
        <f>_xlfn.VAR.P(C1743:C1792)</f>
        <v>14697.72343876</v>
      </c>
      <c r="X1792">
        <f>1.96*SQRT(U1792)/50</f>
        <v>4.7664101868128919</v>
      </c>
      <c r="Y1792">
        <f>1.96*SQRT(V1792)/50</f>
        <v>4.7523793772105538</v>
      </c>
    </row>
    <row r="1793" spans="1:14" x14ac:dyDescent="0.25">
      <c r="A1793" t="s">
        <v>160</v>
      </c>
      <c r="B1793">
        <v>388839.10239999997</v>
      </c>
      <c r="C1793" t="s">
        <v>36</v>
      </c>
    </row>
    <row r="1794" spans="1:14" x14ac:dyDescent="0.25">
      <c r="A1794" t="s">
        <v>161</v>
      </c>
      <c r="B1794">
        <v>4765.83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1.2300499999999999E-3</v>
      </c>
      <c r="L1794">
        <v>0.99944100000000002</v>
      </c>
      <c r="M1794">
        <v>0</v>
      </c>
      <c r="N1794" t="s">
        <v>42</v>
      </c>
    </row>
    <row r="1795" spans="1:14" x14ac:dyDescent="0.25">
      <c r="A1795" t="s">
        <v>161</v>
      </c>
      <c r="B1795">
        <v>4893.34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1.2300600000000001E-3</v>
      </c>
      <c r="L1795">
        <v>0.99962600000000001</v>
      </c>
      <c r="M1795">
        <v>0</v>
      </c>
      <c r="N1795" t="s">
        <v>42</v>
      </c>
    </row>
    <row r="1796" spans="1:14" x14ac:dyDescent="0.25">
      <c r="A1796" t="s">
        <v>161</v>
      </c>
      <c r="B1796">
        <v>4984.41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1.2300600000000001E-3</v>
      </c>
      <c r="L1796">
        <v>0.99799800000000005</v>
      </c>
      <c r="M1796">
        <v>0</v>
      </c>
      <c r="N1796" t="s">
        <v>42</v>
      </c>
    </row>
    <row r="1797" spans="1:14" x14ac:dyDescent="0.25">
      <c r="A1797" t="s">
        <v>161</v>
      </c>
      <c r="B1797">
        <v>4674.91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1.2300499999999999E-3</v>
      </c>
      <c r="L1797">
        <v>0.99977099999999997</v>
      </c>
      <c r="M1797">
        <v>0</v>
      </c>
      <c r="N1797" t="s">
        <v>42</v>
      </c>
    </row>
    <row r="1798" spans="1:14" x14ac:dyDescent="0.25">
      <c r="A1798" t="s">
        <v>161</v>
      </c>
      <c r="B1798">
        <v>4790.87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1.2300499999999999E-3</v>
      </c>
      <c r="L1798">
        <v>0.99976699999999996</v>
      </c>
      <c r="M1798">
        <v>0</v>
      </c>
      <c r="N1798" t="s">
        <v>42</v>
      </c>
    </row>
    <row r="1799" spans="1:14" x14ac:dyDescent="0.25">
      <c r="A1799" t="s">
        <v>161</v>
      </c>
      <c r="B1799">
        <v>4898.21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1.23011E-3</v>
      </c>
      <c r="L1799">
        <v>0.99959600000000004</v>
      </c>
      <c r="M1799">
        <v>0</v>
      </c>
      <c r="N1799" t="s">
        <v>42</v>
      </c>
    </row>
    <row r="1800" spans="1:14" x14ac:dyDescent="0.25">
      <c r="A1800" t="s">
        <v>161</v>
      </c>
      <c r="B1800">
        <v>4831.3100000000004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1.2300499999999999E-3</v>
      </c>
      <c r="L1800">
        <v>0.99966200000000005</v>
      </c>
      <c r="M1800">
        <v>0</v>
      </c>
      <c r="N1800" t="s">
        <v>42</v>
      </c>
    </row>
    <row r="1801" spans="1:14" x14ac:dyDescent="0.25">
      <c r="A1801" t="s">
        <v>161</v>
      </c>
      <c r="B1801">
        <v>4692.2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1.23007E-3</v>
      </c>
      <c r="L1801">
        <v>0.99996499999999999</v>
      </c>
      <c r="M1801">
        <v>0</v>
      </c>
      <c r="N1801" t="s">
        <v>42</v>
      </c>
    </row>
    <row r="1802" spans="1:14" x14ac:dyDescent="0.25">
      <c r="A1802" t="s">
        <v>161</v>
      </c>
      <c r="B1802">
        <v>4829.95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1.2300600000000001E-3</v>
      </c>
      <c r="L1802">
        <v>0.99877899999999997</v>
      </c>
      <c r="M1802">
        <v>0</v>
      </c>
      <c r="N1802" t="s">
        <v>42</v>
      </c>
    </row>
    <row r="1803" spans="1:14" x14ac:dyDescent="0.25">
      <c r="A1803" t="s">
        <v>161</v>
      </c>
      <c r="B1803">
        <v>4730.8100000000004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1.2300499999999999E-3</v>
      </c>
      <c r="L1803">
        <v>0.99991099999999999</v>
      </c>
      <c r="M1803">
        <v>0</v>
      </c>
      <c r="N1803" t="s">
        <v>42</v>
      </c>
    </row>
    <row r="1804" spans="1:14" x14ac:dyDescent="0.25">
      <c r="A1804" t="s">
        <v>161</v>
      </c>
      <c r="B1804">
        <v>4838.5600000000004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1.2300499999999999E-3</v>
      </c>
      <c r="L1804">
        <v>0.99964299999999995</v>
      </c>
      <c r="M1804">
        <v>0</v>
      </c>
      <c r="N1804" t="s">
        <v>42</v>
      </c>
    </row>
    <row r="1805" spans="1:14" x14ac:dyDescent="0.25">
      <c r="A1805" t="s">
        <v>161</v>
      </c>
      <c r="B1805">
        <v>4854.09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1.2300499999999999E-3</v>
      </c>
      <c r="L1805">
        <v>0.99990800000000002</v>
      </c>
      <c r="M1805">
        <v>0</v>
      </c>
      <c r="N1805" t="s">
        <v>42</v>
      </c>
    </row>
    <row r="1806" spans="1:14" x14ac:dyDescent="0.25">
      <c r="A1806" t="s">
        <v>161</v>
      </c>
      <c r="B1806">
        <v>4764.1899999999996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1.2300499999999999E-3</v>
      </c>
      <c r="L1806">
        <v>0.99995699999999998</v>
      </c>
      <c r="M1806">
        <v>0</v>
      </c>
      <c r="N1806" t="s">
        <v>42</v>
      </c>
    </row>
    <row r="1807" spans="1:14" x14ac:dyDescent="0.25">
      <c r="A1807" t="s">
        <v>161</v>
      </c>
      <c r="B1807">
        <v>4681.7299999999996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1.2300499999999999E-3</v>
      </c>
      <c r="L1807">
        <v>0.99999499999999997</v>
      </c>
      <c r="M1807">
        <v>0</v>
      </c>
      <c r="N1807" t="s">
        <v>42</v>
      </c>
    </row>
    <row r="1808" spans="1:14" x14ac:dyDescent="0.25">
      <c r="A1808" t="s">
        <v>161</v>
      </c>
      <c r="B1808">
        <v>4865.41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1.2300499999999999E-3</v>
      </c>
      <c r="L1808">
        <v>0.99914599999999998</v>
      </c>
      <c r="M1808">
        <v>0</v>
      </c>
      <c r="N1808" t="s">
        <v>42</v>
      </c>
    </row>
    <row r="1809" spans="1:14" x14ac:dyDescent="0.25">
      <c r="A1809" t="s">
        <v>161</v>
      </c>
      <c r="B1809">
        <v>4751.6499999999996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1.2300499999999999E-3</v>
      </c>
      <c r="L1809">
        <v>0.99968000000000001</v>
      </c>
      <c r="M1809">
        <v>0</v>
      </c>
      <c r="N1809" t="s">
        <v>42</v>
      </c>
    </row>
    <row r="1810" spans="1:14" x14ac:dyDescent="0.25">
      <c r="A1810" t="s">
        <v>161</v>
      </c>
      <c r="B1810">
        <v>4858.2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1.2300600000000001E-3</v>
      </c>
      <c r="L1810">
        <v>0.99965599999999999</v>
      </c>
      <c r="M1810">
        <v>0</v>
      </c>
      <c r="N1810" t="s">
        <v>42</v>
      </c>
    </row>
    <row r="1811" spans="1:14" x14ac:dyDescent="0.25">
      <c r="A1811" t="s">
        <v>161</v>
      </c>
      <c r="B1811">
        <v>4634.6400000000003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1.2300600000000001E-3</v>
      </c>
      <c r="L1811">
        <v>0.999718</v>
      </c>
      <c r="M1811">
        <v>0</v>
      </c>
      <c r="N1811" t="s">
        <v>42</v>
      </c>
    </row>
    <row r="1812" spans="1:14" x14ac:dyDescent="0.25">
      <c r="A1812" t="s">
        <v>161</v>
      </c>
      <c r="B1812">
        <v>4717.01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1.2300799999999999E-3</v>
      </c>
      <c r="L1812">
        <v>0.99984700000000004</v>
      </c>
      <c r="M1812">
        <v>0</v>
      </c>
      <c r="N1812" t="s">
        <v>42</v>
      </c>
    </row>
    <row r="1813" spans="1:14" x14ac:dyDescent="0.25">
      <c r="A1813" t="s">
        <v>161</v>
      </c>
      <c r="B1813">
        <v>4716.5600000000004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1.2300499999999999E-3</v>
      </c>
      <c r="L1813">
        <v>0.999637</v>
      </c>
      <c r="M1813">
        <v>0</v>
      </c>
      <c r="N1813" t="s">
        <v>42</v>
      </c>
    </row>
    <row r="1814" spans="1:14" x14ac:dyDescent="0.25">
      <c r="A1814" t="s">
        <v>161</v>
      </c>
      <c r="B1814">
        <v>4667.74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1.2300600000000001E-3</v>
      </c>
      <c r="L1814">
        <v>0.99921700000000002</v>
      </c>
      <c r="M1814">
        <v>0</v>
      </c>
      <c r="N1814" t="s">
        <v>42</v>
      </c>
    </row>
    <row r="1815" spans="1:14" x14ac:dyDescent="0.25">
      <c r="A1815" t="s">
        <v>161</v>
      </c>
      <c r="B1815">
        <v>4720.83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1.23007E-3</v>
      </c>
      <c r="L1815">
        <v>0.99983</v>
      </c>
      <c r="M1815">
        <v>0</v>
      </c>
      <c r="N1815" t="s">
        <v>42</v>
      </c>
    </row>
    <row r="1816" spans="1:14" x14ac:dyDescent="0.25">
      <c r="A1816" t="s">
        <v>161</v>
      </c>
      <c r="B1816">
        <v>4708.93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1.2300499999999999E-3</v>
      </c>
      <c r="L1816">
        <v>0.99949100000000002</v>
      </c>
      <c r="M1816">
        <v>0</v>
      </c>
      <c r="N1816" t="s">
        <v>42</v>
      </c>
    </row>
    <row r="1817" spans="1:14" x14ac:dyDescent="0.25">
      <c r="A1817" t="s">
        <v>161</v>
      </c>
      <c r="B1817">
        <v>4829.83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1.2300499999999999E-3</v>
      </c>
      <c r="L1817">
        <v>0.99853800000000004</v>
      </c>
      <c r="M1817">
        <v>0</v>
      </c>
      <c r="N1817" t="s">
        <v>42</v>
      </c>
    </row>
    <row r="1818" spans="1:14" x14ac:dyDescent="0.25">
      <c r="A1818" t="s">
        <v>161</v>
      </c>
      <c r="B1818">
        <v>4720.47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1.2300499999999999E-3</v>
      </c>
      <c r="L1818">
        <v>0.99948400000000004</v>
      </c>
      <c r="M1818">
        <v>0</v>
      </c>
      <c r="N1818" t="s">
        <v>42</v>
      </c>
    </row>
    <row r="1819" spans="1:14" x14ac:dyDescent="0.25">
      <c r="A1819" t="s">
        <v>161</v>
      </c>
      <c r="B1819">
        <v>4849.42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1.2300499999999999E-3</v>
      </c>
      <c r="L1819">
        <v>0.99997400000000003</v>
      </c>
      <c r="M1819">
        <v>0</v>
      </c>
      <c r="N1819" t="s">
        <v>42</v>
      </c>
    </row>
    <row r="1820" spans="1:14" x14ac:dyDescent="0.25">
      <c r="A1820" t="s">
        <v>161</v>
      </c>
      <c r="B1820">
        <v>4749.87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1.23007E-3</v>
      </c>
      <c r="L1820">
        <v>0.99996200000000002</v>
      </c>
      <c r="M1820">
        <v>0</v>
      </c>
      <c r="N1820" t="s">
        <v>42</v>
      </c>
    </row>
    <row r="1821" spans="1:14" x14ac:dyDescent="0.25">
      <c r="A1821" t="s">
        <v>161</v>
      </c>
      <c r="B1821">
        <v>4891.8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1.23007E-3</v>
      </c>
      <c r="L1821">
        <v>0.99948000000000004</v>
      </c>
      <c r="M1821">
        <v>0</v>
      </c>
      <c r="N1821" t="s">
        <v>42</v>
      </c>
    </row>
    <row r="1822" spans="1:14" x14ac:dyDescent="0.25">
      <c r="A1822" t="s">
        <v>161</v>
      </c>
      <c r="B1822">
        <v>4654.53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1.2300799999999999E-3</v>
      </c>
      <c r="L1822">
        <v>0.99960300000000002</v>
      </c>
      <c r="M1822">
        <v>0</v>
      </c>
      <c r="N1822" t="s">
        <v>42</v>
      </c>
    </row>
    <row r="1823" spans="1:14" x14ac:dyDescent="0.25">
      <c r="A1823" t="s">
        <v>161</v>
      </c>
      <c r="B1823">
        <v>4902.3100000000004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1.23007E-3</v>
      </c>
      <c r="L1823">
        <v>0.99956699999999998</v>
      </c>
      <c r="M1823">
        <v>0</v>
      </c>
      <c r="N1823" t="s">
        <v>42</v>
      </c>
    </row>
    <row r="1824" spans="1:14" x14ac:dyDescent="0.25">
      <c r="A1824" t="s">
        <v>161</v>
      </c>
      <c r="B1824">
        <v>4752.04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1.2300799999999999E-3</v>
      </c>
      <c r="L1824">
        <v>0.99998699999999996</v>
      </c>
      <c r="M1824">
        <v>0</v>
      </c>
      <c r="N1824" t="s">
        <v>42</v>
      </c>
    </row>
    <row r="1825" spans="1:14" x14ac:dyDescent="0.25">
      <c r="A1825" t="s">
        <v>161</v>
      </c>
      <c r="B1825">
        <v>4886.4399999999996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1.2300799999999999E-3</v>
      </c>
      <c r="L1825">
        <v>0.99981299999999995</v>
      </c>
      <c r="M1825">
        <v>0</v>
      </c>
      <c r="N1825" t="s">
        <v>42</v>
      </c>
    </row>
    <row r="1826" spans="1:14" x14ac:dyDescent="0.25">
      <c r="A1826" t="s">
        <v>161</v>
      </c>
      <c r="B1826">
        <v>4800.8999999999996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1.2300499999999999E-3</v>
      </c>
      <c r="L1826">
        <v>0.99848099999999995</v>
      </c>
      <c r="M1826">
        <v>0</v>
      </c>
      <c r="N1826" t="s">
        <v>42</v>
      </c>
    </row>
    <row r="1827" spans="1:14" x14ac:dyDescent="0.25">
      <c r="A1827" t="s">
        <v>161</v>
      </c>
      <c r="B1827">
        <v>4821.74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1.2300600000000001E-3</v>
      </c>
      <c r="L1827">
        <v>0.99929900000000005</v>
      </c>
      <c r="M1827">
        <v>0</v>
      </c>
      <c r="N1827" t="s">
        <v>42</v>
      </c>
    </row>
    <row r="1828" spans="1:14" x14ac:dyDescent="0.25">
      <c r="A1828" t="s">
        <v>161</v>
      </c>
      <c r="B1828">
        <v>4788.3999999999996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1.23007E-3</v>
      </c>
      <c r="L1828">
        <v>0.99999899999999997</v>
      </c>
      <c r="M1828">
        <v>0</v>
      </c>
      <c r="N1828" t="s">
        <v>42</v>
      </c>
    </row>
    <row r="1829" spans="1:14" x14ac:dyDescent="0.25">
      <c r="A1829" t="s">
        <v>161</v>
      </c>
      <c r="B1829">
        <v>4923.0200000000004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1.23015E-3</v>
      </c>
      <c r="L1829">
        <v>0.999973</v>
      </c>
      <c r="M1829">
        <v>0</v>
      </c>
      <c r="N1829" t="s">
        <v>42</v>
      </c>
    </row>
    <row r="1830" spans="1:14" x14ac:dyDescent="0.25">
      <c r="A1830" t="s">
        <v>161</v>
      </c>
      <c r="B1830">
        <v>4824.75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1.2300499999999999E-3</v>
      </c>
      <c r="L1830">
        <v>0.99911099999999997</v>
      </c>
      <c r="M1830">
        <v>0</v>
      </c>
      <c r="N1830" t="s">
        <v>42</v>
      </c>
    </row>
    <row r="1831" spans="1:14" x14ac:dyDescent="0.25">
      <c r="A1831" t="s">
        <v>161</v>
      </c>
      <c r="B1831">
        <v>4914.55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1.2300499999999999E-3</v>
      </c>
      <c r="L1831">
        <v>0.99981900000000001</v>
      </c>
      <c r="M1831">
        <v>0</v>
      </c>
      <c r="N1831" t="s">
        <v>42</v>
      </c>
    </row>
    <row r="1832" spans="1:14" x14ac:dyDescent="0.25">
      <c r="A1832" t="s">
        <v>161</v>
      </c>
      <c r="B1832">
        <v>4861.83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1.2300600000000001E-3</v>
      </c>
      <c r="L1832">
        <v>0.99962399999999996</v>
      </c>
      <c r="M1832">
        <v>0</v>
      </c>
      <c r="N1832" t="s">
        <v>42</v>
      </c>
    </row>
    <row r="1833" spans="1:14" x14ac:dyDescent="0.25">
      <c r="A1833" t="s">
        <v>161</v>
      </c>
      <c r="B1833">
        <v>4839.88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1.2300499999999999E-3</v>
      </c>
      <c r="L1833">
        <v>0.999058</v>
      </c>
      <c r="M1833">
        <v>0</v>
      </c>
      <c r="N1833" t="s">
        <v>42</v>
      </c>
    </row>
    <row r="1834" spans="1:14" x14ac:dyDescent="0.25">
      <c r="A1834" t="s">
        <v>161</v>
      </c>
      <c r="B1834">
        <v>4698.66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1.2300600000000001E-3</v>
      </c>
      <c r="L1834">
        <v>0.99943199999999999</v>
      </c>
      <c r="M1834">
        <v>0</v>
      </c>
      <c r="N1834" t="s">
        <v>42</v>
      </c>
    </row>
    <row r="1835" spans="1:14" x14ac:dyDescent="0.25">
      <c r="A1835" t="s">
        <v>161</v>
      </c>
      <c r="B1835">
        <v>4746.7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1.2300600000000001E-3</v>
      </c>
      <c r="L1835">
        <v>0.999807</v>
      </c>
      <c r="M1835">
        <v>0</v>
      </c>
      <c r="N1835" t="s">
        <v>42</v>
      </c>
    </row>
    <row r="1836" spans="1:14" x14ac:dyDescent="0.25">
      <c r="A1836" t="s">
        <v>161</v>
      </c>
      <c r="B1836">
        <v>4819.42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1.2300600000000001E-3</v>
      </c>
      <c r="L1836">
        <v>0.99906700000000004</v>
      </c>
      <c r="M1836">
        <v>0</v>
      </c>
      <c r="N1836" t="s">
        <v>42</v>
      </c>
    </row>
    <row r="1837" spans="1:14" x14ac:dyDescent="0.25">
      <c r="A1837" t="s">
        <v>161</v>
      </c>
      <c r="B1837">
        <v>4821.04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1.2300499999999999E-3</v>
      </c>
      <c r="L1837">
        <v>0.99957200000000002</v>
      </c>
      <c r="M1837">
        <v>0</v>
      </c>
      <c r="N1837" t="s">
        <v>42</v>
      </c>
    </row>
    <row r="1838" spans="1:14" x14ac:dyDescent="0.25">
      <c r="A1838" t="s">
        <v>161</v>
      </c>
      <c r="B1838">
        <v>4761.45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1.2300799999999999E-3</v>
      </c>
      <c r="L1838">
        <v>0.99986799999999998</v>
      </c>
      <c r="M1838">
        <v>0</v>
      </c>
      <c r="N1838" t="s">
        <v>42</v>
      </c>
    </row>
    <row r="1839" spans="1:14" x14ac:dyDescent="0.25">
      <c r="A1839" t="s">
        <v>161</v>
      </c>
      <c r="B1839">
        <v>4878.38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1.2300499999999999E-3</v>
      </c>
      <c r="L1839">
        <v>0.99993500000000002</v>
      </c>
      <c r="M1839">
        <v>0</v>
      </c>
      <c r="N1839" t="s">
        <v>42</v>
      </c>
    </row>
    <row r="1840" spans="1:14" x14ac:dyDescent="0.25">
      <c r="A1840" t="s">
        <v>161</v>
      </c>
      <c r="B1840">
        <v>4715.1499999999996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1.2300600000000001E-3</v>
      </c>
      <c r="L1840">
        <v>0.99993299999999996</v>
      </c>
      <c r="M1840">
        <v>0</v>
      </c>
      <c r="N1840" t="s">
        <v>42</v>
      </c>
    </row>
    <row r="1841" spans="1:25" x14ac:dyDescent="0.25">
      <c r="A1841" t="s">
        <v>161</v>
      </c>
      <c r="B1841">
        <v>4899.83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1.2300499999999999E-3</v>
      </c>
      <c r="L1841">
        <v>0.99978699999999998</v>
      </c>
      <c r="M1841">
        <v>0</v>
      </c>
      <c r="N1841" t="s">
        <v>42</v>
      </c>
    </row>
    <row r="1842" spans="1:25" x14ac:dyDescent="0.25">
      <c r="A1842" t="s">
        <v>161</v>
      </c>
      <c r="B1842">
        <v>4724.21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1.2300499999999999E-3</v>
      </c>
      <c r="L1842">
        <v>0.99964799999999998</v>
      </c>
      <c r="M1842">
        <v>0</v>
      </c>
      <c r="N1842" t="s">
        <v>42</v>
      </c>
    </row>
    <row r="1843" spans="1:25" x14ac:dyDescent="0.25">
      <c r="A1843" t="s">
        <v>161</v>
      </c>
      <c r="B1843">
        <v>4882.2299999999996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1.2300600000000001E-3</v>
      </c>
      <c r="L1843">
        <v>0.99936000000000003</v>
      </c>
      <c r="M1843">
        <v>0</v>
      </c>
      <c r="N1843" t="s">
        <v>42</v>
      </c>
    </row>
    <row r="1844" spans="1:25" x14ac:dyDescent="0.25">
      <c r="A1844" t="s">
        <v>161</v>
      </c>
      <c r="B1844">
        <v>4744.57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1.23007E-3</v>
      </c>
      <c r="L1844">
        <v>0.99981500000000001</v>
      </c>
      <c r="M1844">
        <v>0</v>
      </c>
      <c r="N1844" t="s">
        <v>42</v>
      </c>
    </row>
    <row r="1845" spans="1:25" x14ac:dyDescent="0.25">
      <c r="A1845" t="s">
        <v>161</v>
      </c>
      <c r="B1845">
        <v>4782.12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1.2301E-3</v>
      </c>
      <c r="L1845">
        <v>0.99997999999999998</v>
      </c>
      <c r="M1845">
        <v>0</v>
      </c>
      <c r="N1845" t="s">
        <v>42</v>
      </c>
    </row>
    <row r="1846" spans="1:25" x14ac:dyDescent="0.25">
      <c r="A1846" t="s">
        <v>161</v>
      </c>
      <c r="B1846">
        <v>4790.33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1.2301899999999999E-3</v>
      </c>
      <c r="L1846">
        <v>0.99907699999999999</v>
      </c>
      <c r="M1846">
        <v>0</v>
      </c>
      <c r="N1846" t="s">
        <v>42</v>
      </c>
    </row>
    <row r="1847" spans="1:25" x14ac:dyDescent="0.25">
      <c r="A1847" t="s">
        <v>161</v>
      </c>
      <c r="B1847">
        <v>4880.91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1.2301199999999999E-3</v>
      </c>
      <c r="L1847">
        <v>0.99934800000000001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4762.08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1.2300499999999999E-3</v>
      </c>
      <c r="L1848">
        <v>0.99995900000000004</v>
      </c>
      <c r="M1848">
        <v>0</v>
      </c>
      <c r="N1848" t="s">
        <v>42</v>
      </c>
      <c r="R1848">
        <f>AVERAGE(B1799:B1848)</f>
        <v>4793.6175999999996</v>
      </c>
      <c r="S1848">
        <f>AVERAGE(C1799:C1848)</f>
        <v>0</v>
      </c>
      <c r="U1848">
        <f>_xlfn.VAR.P(B1799:B1848)</f>
        <v>5768.3459302400042</v>
      </c>
      <c r="V1848">
        <f>_xlfn.VAR.P(C1799:C1848)</f>
        <v>0</v>
      </c>
      <c r="X1848">
        <f>1.96*SQRT(U1848)/50</f>
        <v>2.9772254013164674</v>
      </c>
      <c r="Y1848">
        <f>1.96*SQRT(V1848)/50</f>
        <v>0</v>
      </c>
    </row>
    <row r="1849" spans="1:25" x14ac:dyDescent="0.25">
      <c r="A1849" t="s">
        <v>162</v>
      </c>
      <c r="B1849">
        <v>239785.3406</v>
      </c>
      <c r="C1849" t="s">
        <v>36</v>
      </c>
    </row>
    <row r="1850" spans="1:25" x14ac:dyDescent="0.25">
      <c r="A1850" t="s">
        <v>163</v>
      </c>
      <c r="B1850">
        <v>4110.8900000000003</v>
      </c>
      <c r="C1850">
        <v>3997.39</v>
      </c>
      <c r="D1850">
        <v>3997.29</v>
      </c>
      <c r="E1850">
        <v>3666.74</v>
      </c>
      <c r="F1850">
        <v>53.24</v>
      </c>
      <c r="G1850">
        <v>0</v>
      </c>
      <c r="H1850">
        <v>54.000300000000003</v>
      </c>
      <c r="I1850">
        <v>0</v>
      </c>
      <c r="J1850">
        <v>1.2300499999999999E-3</v>
      </c>
      <c r="K1850">
        <v>0.99889600000000001</v>
      </c>
      <c r="L1850">
        <v>0</v>
      </c>
      <c r="M1850" t="s">
        <v>42</v>
      </c>
    </row>
    <row r="1851" spans="1:25" x14ac:dyDescent="0.25">
      <c r="A1851" t="s">
        <v>163</v>
      </c>
      <c r="B1851">
        <v>4101.7299999999996</v>
      </c>
      <c r="C1851">
        <v>3988.6</v>
      </c>
      <c r="D1851">
        <v>3988.49</v>
      </c>
      <c r="E1851">
        <v>3655.18</v>
      </c>
      <c r="F1851">
        <v>54.850999999999999</v>
      </c>
      <c r="G1851">
        <v>0</v>
      </c>
      <c r="H1851">
        <v>52.876399999999997</v>
      </c>
      <c r="I1851">
        <v>0</v>
      </c>
      <c r="J1851">
        <v>1.2300499999999999E-3</v>
      </c>
      <c r="K1851">
        <v>0.998942</v>
      </c>
      <c r="L1851">
        <v>0</v>
      </c>
      <c r="M1851" t="s">
        <v>42</v>
      </c>
    </row>
    <row r="1852" spans="1:25" x14ac:dyDescent="0.25">
      <c r="A1852" t="s">
        <v>163</v>
      </c>
      <c r="B1852">
        <v>4123.9799999999996</v>
      </c>
      <c r="C1852">
        <v>4010.65</v>
      </c>
      <c r="D1852">
        <v>4010.55</v>
      </c>
      <c r="E1852">
        <v>3681.53</v>
      </c>
      <c r="F1852">
        <v>52.590699999999998</v>
      </c>
      <c r="G1852">
        <v>0</v>
      </c>
      <c r="H1852">
        <v>55.147399999999998</v>
      </c>
      <c r="I1852">
        <v>0</v>
      </c>
      <c r="J1852">
        <v>1.23007E-3</v>
      </c>
      <c r="K1852">
        <v>0.99942200000000003</v>
      </c>
      <c r="L1852">
        <v>0</v>
      </c>
      <c r="M1852" t="s">
        <v>42</v>
      </c>
    </row>
    <row r="1853" spans="1:25" x14ac:dyDescent="0.25">
      <c r="A1853" t="s">
        <v>163</v>
      </c>
      <c r="B1853">
        <v>4109.91</v>
      </c>
      <c r="C1853">
        <v>3997.26</v>
      </c>
      <c r="D1853">
        <v>3997.14</v>
      </c>
      <c r="E1853">
        <v>3665.93</v>
      </c>
      <c r="F1853">
        <v>54.236800000000002</v>
      </c>
      <c r="G1853">
        <v>0</v>
      </c>
      <c r="H1853">
        <v>53.515799999999999</v>
      </c>
      <c r="I1853">
        <v>0</v>
      </c>
      <c r="J1853">
        <v>1.2300499999999999E-3</v>
      </c>
      <c r="K1853">
        <v>0.99977199999999999</v>
      </c>
      <c r="L1853">
        <v>0</v>
      </c>
      <c r="M1853" t="s">
        <v>42</v>
      </c>
    </row>
    <row r="1854" spans="1:25" x14ac:dyDescent="0.25">
      <c r="A1854" t="s">
        <v>163</v>
      </c>
      <c r="B1854">
        <v>4120.49</v>
      </c>
      <c r="C1854">
        <v>4008.08</v>
      </c>
      <c r="D1854">
        <v>4007.97</v>
      </c>
      <c r="E1854">
        <v>3679.86</v>
      </c>
      <c r="F1854">
        <v>52.921399999999998</v>
      </c>
      <c r="G1854">
        <v>0</v>
      </c>
      <c r="H1854">
        <v>54.668700000000001</v>
      </c>
      <c r="I1854">
        <v>0</v>
      </c>
      <c r="J1854">
        <v>1.2300499999999999E-3</v>
      </c>
      <c r="K1854">
        <v>0.998332</v>
      </c>
      <c r="L1854">
        <v>0</v>
      </c>
      <c r="M1854" t="s">
        <v>42</v>
      </c>
    </row>
    <row r="1855" spans="1:25" x14ac:dyDescent="0.25">
      <c r="A1855" t="s">
        <v>163</v>
      </c>
      <c r="B1855">
        <v>4105.84</v>
      </c>
      <c r="C1855">
        <v>3992.51</v>
      </c>
      <c r="D1855">
        <v>3992.41</v>
      </c>
      <c r="E1855">
        <v>3660.96</v>
      </c>
      <c r="F1855">
        <v>53.796300000000002</v>
      </c>
      <c r="G1855">
        <v>0</v>
      </c>
      <c r="H1855">
        <v>53.404400000000003</v>
      </c>
      <c r="I1855">
        <v>0</v>
      </c>
      <c r="J1855">
        <v>1.2300499999999999E-3</v>
      </c>
      <c r="K1855">
        <v>0.99843700000000002</v>
      </c>
      <c r="L1855">
        <v>0</v>
      </c>
      <c r="M1855" t="s">
        <v>42</v>
      </c>
    </row>
    <row r="1856" spans="1:25" x14ac:dyDescent="0.25">
      <c r="A1856" t="s">
        <v>163</v>
      </c>
      <c r="B1856">
        <v>4123.47</v>
      </c>
      <c r="C1856">
        <v>4010.02</v>
      </c>
      <c r="D1856">
        <v>4009.9</v>
      </c>
      <c r="E1856">
        <v>3681.46</v>
      </c>
      <c r="F1856">
        <v>52.481400000000001</v>
      </c>
      <c r="G1856">
        <v>0</v>
      </c>
      <c r="H1856">
        <v>55.123800000000003</v>
      </c>
      <c r="I1856">
        <v>0</v>
      </c>
      <c r="J1856">
        <v>1.2300499999999999E-3</v>
      </c>
      <c r="K1856">
        <v>0.99964200000000003</v>
      </c>
      <c r="L1856">
        <v>0</v>
      </c>
      <c r="M1856" t="s">
        <v>42</v>
      </c>
    </row>
    <row r="1857" spans="1:13" x14ac:dyDescent="0.25">
      <c r="A1857" t="s">
        <v>163</v>
      </c>
      <c r="B1857">
        <v>4119.67</v>
      </c>
      <c r="C1857">
        <v>4006.47</v>
      </c>
      <c r="D1857">
        <v>4006.36</v>
      </c>
      <c r="E1857">
        <v>3679.35</v>
      </c>
      <c r="F1857">
        <v>51.858499999999999</v>
      </c>
      <c r="G1857">
        <v>0</v>
      </c>
      <c r="H1857">
        <v>54.679400000000001</v>
      </c>
      <c r="I1857">
        <v>0</v>
      </c>
      <c r="J1857">
        <v>1.2300499999999999E-3</v>
      </c>
      <c r="K1857">
        <v>0.99976299999999996</v>
      </c>
      <c r="L1857">
        <v>0</v>
      </c>
      <c r="M1857" t="s">
        <v>42</v>
      </c>
    </row>
    <row r="1858" spans="1:13" x14ac:dyDescent="0.25">
      <c r="A1858" t="s">
        <v>163</v>
      </c>
      <c r="B1858">
        <v>4119.3999999999996</v>
      </c>
      <c r="C1858">
        <v>4006.69</v>
      </c>
      <c r="D1858">
        <v>4006.58</v>
      </c>
      <c r="E1858">
        <v>3671.37</v>
      </c>
      <c r="F1858">
        <v>54.117400000000004</v>
      </c>
      <c r="G1858">
        <v>0</v>
      </c>
      <c r="H1858">
        <v>53.797699999999999</v>
      </c>
      <c r="I1858">
        <v>0</v>
      </c>
      <c r="J1858">
        <v>1.2300499999999999E-3</v>
      </c>
      <c r="K1858">
        <v>0.99968699999999999</v>
      </c>
      <c r="L1858">
        <v>0</v>
      </c>
      <c r="M1858" t="s">
        <v>42</v>
      </c>
    </row>
    <row r="1859" spans="1:13" x14ac:dyDescent="0.25">
      <c r="A1859" t="s">
        <v>163</v>
      </c>
      <c r="B1859">
        <v>4142.87</v>
      </c>
      <c r="C1859">
        <v>4029.88</v>
      </c>
      <c r="D1859">
        <v>4029.75</v>
      </c>
      <c r="E1859">
        <v>3686.71</v>
      </c>
      <c r="F1859">
        <v>57.7849</v>
      </c>
      <c r="G1859">
        <v>0</v>
      </c>
      <c r="H1859">
        <v>52.7774</v>
      </c>
      <c r="I1859">
        <v>0</v>
      </c>
      <c r="J1859">
        <v>1.2300600000000001E-3</v>
      </c>
      <c r="K1859">
        <v>0.99974700000000005</v>
      </c>
      <c r="L1859">
        <v>0</v>
      </c>
      <c r="M1859" t="s">
        <v>42</v>
      </c>
    </row>
    <row r="1860" spans="1:13" x14ac:dyDescent="0.25">
      <c r="A1860" t="s">
        <v>163</v>
      </c>
      <c r="B1860">
        <v>4268.6099999999997</v>
      </c>
      <c r="C1860">
        <v>4155.7</v>
      </c>
      <c r="D1860">
        <v>4155.5600000000004</v>
      </c>
      <c r="E1860">
        <v>3796.66</v>
      </c>
      <c r="F1860">
        <v>59.0045</v>
      </c>
      <c r="G1860">
        <v>0</v>
      </c>
      <c r="H1860">
        <v>56.339399999999998</v>
      </c>
      <c r="I1860">
        <v>0</v>
      </c>
      <c r="J1860">
        <v>1.2300600000000001E-3</v>
      </c>
      <c r="K1860">
        <v>0.99995299999999998</v>
      </c>
      <c r="L1860">
        <v>0</v>
      </c>
      <c r="M1860" t="s">
        <v>42</v>
      </c>
    </row>
    <row r="1861" spans="1:13" x14ac:dyDescent="0.25">
      <c r="A1861" t="s">
        <v>163</v>
      </c>
      <c r="B1861">
        <v>4197.87</v>
      </c>
      <c r="C1861">
        <v>4081.8</v>
      </c>
      <c r="D1861">
        <v>4081.66</v>
      </c>
      <c r="E1861">
        <v>3718.18</v>
      </c>
      <c r="F1861">
        <v>61.491799999999998</v>
      </c>
      <c r="G1861">
        <v>0</v>
      </c>
      <c r="H1861">
        <v>52.868699999999997</v>
      </c>
      <c r="I1861">
        <v>0</v>
      </c>
      <c r="J1861">
        <v>1.2300499999999999E-3</v>
      </c>
      <c r="K1861">
        <v>0.99997899999999995</v>
      </c>
      <c r="L1861">
        <v>0</v>
      </c>
      <c r="M1861" t="s">
        <v>42</v>
      </c>
    </row>
    <row r="1862" spans="1:13" x14ac:dyDescent="0.25">
      <c r="A1862" t="s">
        <v>163</v>
      </c>
      <c r="B1862">
        <v>4132.49</v>
      </c>
      <c r="C1862">
        <v>4019.16</v>
      </c>
      <c r="D1862">
        <v>4019.04</v>
      </c>
      <c r="E1862">
        <v>3668.25</v>
      </c>
      <c r="F1862">
        <v>58.999600000000001</v>
      </c>
      <c r="G1862">
        <v>0</v>
      </c>
      <c r="H1862">
        <v>51.981900000000003</v>
      </c>
      <c r="I1862">
        <v>0</v>
      </c>
      <c r="J1862">
        <v>1.2300499999999999E-3</v>
      </c>
      <c r="K1862">
        <v>0.99969600000000003</v>
      </c>
      <c r="L1862">
        <v>0</v>
      </c>
      <c r="M1862" t="s">
        <v>42</v>
      </c>
    </row>
    <row r="1863" spans="1:13" x14ac:dyDescent="0.25">
      <c r="A1863" t="s">
        <v>163</v>
      </c>
      <c r="B1863">
        <v>4091.26</v>
      </c>
      <c r="C1863">
        <v>3978.2</v>
      </c>
      <c r="D1863">
        <v>3978.09</v>
      </c>
      <c r="E1863">
        <v>3635.78</v>
      </c>
      <c r="F1863">
        <v>58.206899999999997</v>
      </c>
      <c r="G1863">
        <v>0</v>
      </c>
      <c r="H1863">
        <v>50.583599999999997</v>
      </c>
      <c r="I1863">
        <v>0</v>
      </c>
      <c r="J1863">
        <v>1.2301E-3</v>
      </c>
      <c r="K1863">
        <v>0.99876100000000001</v>
      </c>
      <c r="L1863">
        <v>0</v>
      </c>
      <c r="M1863" t="s">
        <v>42</v>
      </c>
    </row>
    <row r="1864" spans="1:13" x14ac:dyDescent="0.25">
      <c r="A1864" t="s">
        <v>163</v>
      </c>
      <c r="B1864">
        <v>4078.15</v>
      </c>
      <c r="C1864">
        <v>3965.09</v>
      </c>
      <c r="D1864">
        <v>3964.99</v>
      </c>
      <c r="E1864">
        <v>3633.32</v>
      </c>
      <c r="F1864">
        <v>55.7836</v>
      </c>
      <c r="G1864">
        <v>0</v>
      </c>
      <c r="H1864">
        <v>51.401699999999998</v>
      </c>
      <c r="I1864">
        <v>0</v>
      </c>
      <c r="J1864">
        <v>1.2300499999999999E-3</v>
      </c>
      <c r="K1864">
        <v>0.99991099999999999</v>
      </c>
      <c r="L1864">
        <v>0</v>
      </c>
      <c r="M1864" t="s">
        <v>42</v>
      </c>
    </row>
    <row r="1865" spans="1:13" x14ac:dyDescent="0.25">
      <c r="A1865" t="s">
        <v>163</v>
      </c>
      <c r="B1865">
        <v>4122.78</v>
      </c>
      <c r="C1865">
        <v>4009.62</v>
      </c>
      <c r="D1865">
        <v>4009.51</v>
      </c>
      <c r="E1865">
        <v>3679.02</v>
      </c>
      <c r="F1865">
        <v>53.1843</v>
      </c>
      <c r="G1865">
        <v>0</v>
      </c>
      <c r="H1865">
        <v>53.988399999999999</v>
      </c>
      <c r="I1865">
        <v>0</v>
      </c>
      <c r="J1865">
        <v>1.2300600000000001E-3</v>
      </c>
      <c r="K1865">
        <v>0.99839699999999998</v>
      </c>
      <c r="L1865">
        <v>0</v>
      </c>
      <c r="M1865" t="s">
        <v>42</v>
      </c>
    </row>
    <row r="1866" spans="1:13" x14ac:dyDescent="0.25">
      <c r="A1866" t="s">
        <v>163</v>
      </c>
      <c r="B1866">
        <v>4099.03</v>
      </c>
      <c r="C1866">
        <v>3986.79</v>
      </c>
      <c r="D1866">
        <v>3986.68</v>
      </c>
      <c r="E1866">
        <v>3642.24</v>
      </c>
      <c r="F1866">
        <v>58.588299999999997</v>
      </c>
      <c r="G1866">
        <v>0</v>
      </c>
      <c r="H1866">
        <v>50.770499999999998</v>
      </c>
      <c r="I1866">
        <v>0</v>
      </c>
      <c r="J1866">
        <v>1.2300600000000001E-3</v>
      </c>
      <c r="K1866">
        <v>0.99926599999999999</v>
      </c>
      <c r="L1866">
        <v>0</v>
      </c>
      <c r="M1866" t="s">
        <v>42</v>
      </c>
    </row>
    <row r="1867" spans="1:13" x14ac:dyDescent="0.25">
      <c r="A1867" t="s">
        <v>163</v>
      </c>
      <c r="B1867">
        <v>4098.16</v>
      </c>
      <c r="C1867">
        <v>3984.96</v>
      </c>
      <c r="D1867">
        <v>3984.85</v>
      </c>
      <c r="E1867">
        <v>3653.27</v>
      </c>
      <c r="F1867">
        <v>55.153700000000001</v>
      </c>
      <c r="G1867">
        <v>0</v>
      </c>
      <c r="H1867">
        <v>52.303699999999999</v>
      </c>
      <c r="I1867">
        <v>0</v>
      </c>
      <c r="J1867">
        <v>1.23007E-3</v>
      </c>
      <c r="K1867">
        <v>0.99995599999999996</v>
      </c>
      <c r="L1867">
        <v>0</v>
      </c>
      <c r="M1867" t="s">
        <v>42</v>
      </c>
    </row>
    <row r="1868" spans="1:13" x14ac:dyDescent="0.25">
      <c r="A1868" t="s">
        <v>163</v>
      </c>
      <c r="B1868">
        <v>4089.55</v>
      </c>
      <c r="C1868">
        <v>3976.29</v>
      </c>
      <c r="D1868">
        <v>3976.18</v>
      </c>
      <c r="E1868">
        <v>3644.23</v>
      </c>
      <c r="F1868">
        <v>54.9133</v>
      </c>
      <c r="G1868">
        <v>0</v>
      </c>
      <c r="H1868">
        <v>52.484000000000002</v>
      </c>
      <c r="I1868">
        <v>0</v>
      </c>
      <c r="J1868">
        <v>1.2300499999999999E-3</v>
      </c>
      <c r="K1868">
        <v>0.99856900000000004</v>
      </c>
      <c r="L1868">
        <v>0</v>
      </c>
      <c r="M1868" t="s">
        <v>42</v>
      </c>
    </row>
    <row r="1869" spans="1:13" x14ac:dyDescent="0.25">
      <c r="A1869" t="s">
        <v>163</v>
      </c>
      <c r="B1869">
        <v>4088.64</v>
      </c>
      <c r="C1869">
        <v>3975.81</v>
      </c>
      <c r="D1869">
        <v>3975.7</v>
      </c>
      <c r="E1869">
        <v>3639.07</v>
      </c>
      <c r="F1869">
        <v>56.413800000000002</v>
      </c>
      <c r="G1869">
        <v>0</v>
      </c>
      <c r="H1869">
        <v>51.081099999999999</v>
      </c>
      <c r="I1869">
        <v>0</v>
      </c>
      <c r="J1869">
        <v>1.2300499999999999E-3</v>
      </c>
      <c r="K1869">
        <v>0.99921300000000002</v>
      </c>
      <c r="L1869">
        <v>0</v>
      </c>
      <c r="M1869" t="s">
        <v>42</v>
      </c>
    </row>
    <row r="1870" spans="1:13" x14ac:dyDescent="0.25">
      <c r="A1870" t="s">
        <v>163</v>
      </c>
      <c r="B1870">
        <v>4096.04</v>
      </c>
      <c r="C1870">
        <v>3983.53</v>
      </c>
      <c r="D1870">
        <v>3983.42</v>
      </c>
      <c r="E1870">
        <v>3652.46</v>
      </c>
      <c r="F1870">
        <v>54.447200000000002</v>
      </c>
      <c r="G1870">
        <v>0</v>
      </c>
      <c r="H1870">
        <v>52.508499999999998</v>
      </c>
      <c r="I1870">
        <v>0</v>
      </c>
      <c r="J1870">
        <v>1.2300799999999999E-3</v>
      </c>
      <c r="K1870">
        <v>0.99975099999999995</v>
      </c>
      <c r="L1870">
        <v>0</v>
      </c>
      <c r="M1870" t="s">
        <v>42</v>
      </c>
    </row>
    <row r="1871" spans="1:13" x14ac:dyDescent="0.25">
      <c r="A1871" t="s">
        <v>163</v>
      </c>
      <c r="B1871">
        <v>4110.0600000000004</v>
      </c>
      <c r="C1871">
        <v>3995.78</v>
      </c>
      <c r="D1871">
        <v>3995.68</v>
      </c>
      <c r="E1871">
        <v>3669.02</v>
      </c>
      <c r="F1871">
        <v>52.009500000000003</v>
      </c>
      <c r="G1871">
        <v>0</v>
      </c>
      <c r="H1871">
        <v>53.692399999999999</v>
      </c>
      <c r="I1871">
        <v>0</v>
      </c>
      <c r="J1871">
        <v>1.2300499999999999E-3</v>
      </c>
      <c r="K1871">
        <v>0.99970800000000004</v>
      </c>
      <c r="L1871">
        <v>0</v>
      </c>
      <c r="M1871" t="s">
        <v>42</v>
      </c>
    </row>
    <row r="1872" spans="1:13" x14ac:dyDescent="0.25">
      <c r="A1872" t="s">
        <v>163</v>
      </c>
      <c r="B1872">
        <v>4095.56</v>
      </c>
      <c r="C1872">
        <v>3981.47</v>
      </c>
      <c r="D1872">
        <v>3981.37</v>
      </c>
      <c r="E1872">
        <v>3659.39</v>
      </c>
      <c r="F1872">
        <v>50.787300000000002</v>
      </c>
      <c r="G1872">
        <v>0</v>
      </c>
      <c r="H1872">
        <v>54.206299999999999</v>
      </c>
      <c r="I1872">
        <v>0</v>
      </c>
      <c r="J1872">
        <v>1.2300600000000001E-3</v>
      </c>
      <c r="K1872">
        <v>0.99980100000000005</v>
      </c>
      <c r="L1872">
        <v>0</v>
      </c>
      <c r="M1872" t="s">
        <v>42</v>
      </c>
    </row>
    <row r="1873" spans="1:13" x14ac:dyDescent="0.25">
      <c r="A1873" t="s">
        <v>163</v>
      </c>
      <c r="B1873">
        <v>4105.8</v>
      </c>
      <c r="C1873">
        <v>3991.11</v>
      </c>
      <c r="D1873">
        <v>3991.01</v>
      </c>
      <c r="E1873">
        <v>3664.72</v>
      </c>
      <c r="F1873">
        <v>52.220100000000002</v>
      </c>
      <c r="G1873">
        <v>0</v>
      </c>
      <c r="H1873">
        <v>53.6965</v>
      </c>
      <c r="I1873">
        <v>0</v>
      </c>
      <c r="J1873">
        <v>1.2300799999999999E-3</v>
      </c>
      <c r="K1873">
        <v>0.99970499999999995</v>
      </c>
      <c r="L1873">
        <v>0</v>
      </c>
      <c r="M1873" t="s">
        <v>42</v>
      </c>
    </row>
    <row r="1874" spans="1:13" x14ac:dyDescent="0.25">
      <c r="A1874" t="s">
        <v>163</v>
      </c>
      <c r="B1874">
        <v>4122.62</v>
      </c>
      <c r="C1874">
        <v>4009.56</v>
      </c>
      <c r="D1874">
        <v>4009.45</v>
      </c>
      <c r="E1874">
        <v>3676.01</v>
      </c>
      <c r="F1874">
        <v>53.610100000000003</v>
      </c>
      <c r="G1874">
        <v>0</v>
      </c>
      <c r="H1874">
        <v>53.911799999999999</v>
      </c>
      <c r="I1874">
        <v>0</v>
      </c>
      <c r="J1874">
        <v>1.2300499999999999E-3</v>
      </c>
      <c r="K1874">
        <v>0.99977700000000003</v>
      </c>
      <c r="L1874">
        <v>0</v>
      </c>
      <c r="M1874" t="s">
        <v>42</v>
      </c>
    </row>
    <row r="1875" spans="1:13" x14ac:dyDescent="0.25">
      <c r="A1875" t="s">
        <v>163</v>
      </c>
      <c r="B1875">
        <v>4239.34</v>
      </c>
      <c r="C1875">
        <v>4125.88</v>
      </c>
      <c r="D1875">
        <v>4125.74</v>
      </c>
      <c r="E1875">
        <v>3763.3</v>
      </c>
      <c r="F1875">
        <v>59.706099999999999</v>
      </c>
      <c r="G1875">
        <v>0</v>
      </c>
      <c r="H1875">
        <v>54.894599999999997</v>
      </c>
      <c r="I1875">
        <v>0</v>
      </c>
      <c r="J1875">
        <v>1.2300600000000001E-3</v>
      </c>
      <c r="K1875">
        <v>0.99989399999999995</v>
      </c>
      <c r="L1875">
        <v>0</v>
      </c>
      <c r="M1875" t="s">
        <v>42</v>
      </c>
    </row>
    <row r="1876" spans="1:13" x14ac:dyDescent="0.25">
      <c r="A1876" t="s">
        <v>163</v>
      </c>
      <c r="B1876">
        <v>4157.6000000000004</v>
      </c>
      <c r="C1876">
        <v>4043.85</v>
      </c>
      <c r="D1876">
        <v>4043.73</v>
      </c>
      <c r="E1876">
        <v>3702.85</v>
      </c>
      <c r="F1876">
        <v>55.562600000000003</v>
      </c>
      <c r="G1876">
        <v>0</v>
      </c>
      <c r="H1876">
        <v>54.703899999999997</v>
      </c>
      <c r="I1876">
        <v>0</v>
      </c>
      <c r="J1876">
        <v>1.2300600000000001E-3</v>
      </c>
      <c r="K1876">
        <v>0.99939800000000001</v>
      </c>
      <c r="L1876">
        <v>0</v>
      </c>
      <c r="M1876" t="s">
        <v>42</v>
      </c>
    </row>
    <row r="1877" spans="1:13" x14ac:dyDescent="0.25">
      <c r="A1877" t="s">
        <v>163</v>
      </c>
      <c r="B1877">
        <v>4165.3599999999997</v>
      </c>
      <c r="C1877">
        <v>4051.31</v>
      </c>
      <c r="D1877">
        <v>4051.19</v>
      </c>
      <c r="E1877">
        <v>3712.7</v>
      </c>
      <c r="F1877">
        <v>54.598500000000001</v>
      </c>
      <c r="G1877">
        <v>0</v>
      </c>
      <c r="H1877">
        <v>54.493099999999998</v>
      </c>
      <c r="I1877">
        <v>0</v>
      </c>
      <c r="J1877">
        <v>1.2300499999999999E-3</v>
      </c>
      <c r="K1877">
        <v>0.99952799999999997</v>
      </c>
      <c r="L1877">
        <v>0</v>
      </c>
      <c r="M1877" t="s">
        <v>42</v>
      </c>
    </row>
    <row r="1878" spans="1:13" x14ac:dyDescent="0.25">
      <c r="A1878" t="s">
        <v>163</v>
      </c>
      <c r="B1878">
        <v>4153.76</v>
      </c>
      <c r="C1878">
        <v>4037.82</v>
      </c>
      <c r="D1878">
        <v>4037.71</v>
      </c>
      <c r="E1878">
        <v>3692.76</v>
      </c>
      <c r="F1878">
        <v>55.592199999999998</v>
      </c>
      <c r="G1878">
        <v>0</v>
      </c>
      <c r="H1878">
        <v>54.307200000000002</v>
      </c>
      <c r="I1878">
        <v>0</v>
      </c>
      <c r="J1878">
        <v>1.2300499999999999E-3</v>
      </c>
      <c r="K1878">
        <v>0.99761</v>
      </c>
      <c r="L1878">
        <v>0</v>
      </c>
      <c r="M1878" t="s">
        <v>42</v>
      </c>
    </row>
    <row r="1879" spans="1:13" x14ac:dyDescent="0.25">
      <c r="A1879" t="s">
        <v>163</v>
      </c>
      <c r="B1879">
        <v>4163.2700000000004</v>
      </c>
      <c r="C1879">
        <v>4048.82</v>
      </c>
      <c r="D1879">
        <v>4048.69</v>
      </c>
      <c r="E1879">
        <v>3686.55</v>
      </c>
      <c r="F1879">
        <v>62.203200000000002</v>
      </c>
      <c r="G1879">
        <v>0</v>
      </c>
      <c r="H1879">
        <v>51.416899999999998</v>
      </c>
      <c r="I1879">
        <v>0</v>
      </c>
      <c r="J1879">
        <v>1.2301199999999999E-3</v>
      </c>
      <c r="K1879">
        <v>0.99731700000000001</v>
      </c>
      <c r="L1879">
        <v>0</v>
      </c>
      <c r="M1879" t="s">
        <v>42</v>
      </c>
    </row>
    <row r="1880" spans="1:13" x14ac:dyDescent="0.25">
      <c r="A1880" t="s">
        <v>163</v>
      </c>
      <c r="B1880">
        <v>4149.83</v>
      </c>
      <c r="C1880">
        <v>4035.73</v>
      </c>
      <c r="D1880">
        <v>4035.61</v>
      </c>
      <c r="E1880">
        <v>3694.38</v>
      </c>
      <c r="F1880">
        <v>55.665599999999998</v>
      </c>
      <c r="G1880">
        <v>0</v>
      </c>
      <c r="H1880">
        <v>53.595799999999997</v>
      </c>
      <c r="I1880">
        <v>0</v>
      </c>
      <c r="J1880">
        <v>1.2300600000000001E-3</v>
      </c>
      <c r="K1880">
        <v>0.99981900000000001</v>
      </c>
      <c r="L1880">
        <v>0</v>
      </c>
      <c r="M1880" t="s">
        <v>42</v>
      </c>
    </row>
    <row r="1881" spans="1:13" x14ac:dyDescent="0.25">
      <c r="A1881" t="s">
        <v>163</v>
      </c>
      <c r="B1881">
        <v>4122.2299999999996</v>
      </c>
      <c r="C1881">
        <v>4008.54</v>
      </c>
      <c r="D1881">
        <v>4008.44</v>
      </c>
      <c r="E1881">
        <v>3666.59</v>
      </c>
      <c r="F1881">
        <v>57.552399999999999</v>
      </c>
      <c r="G1881">
        <v>0</v>
      </c>
      <c r="H1881">
        <v>51.305</v>
      </c>
      <c r="I1881">
        <v>0</v>
      </c>
      <c r="J1881">
        <v>1.2300600000000001E-3</v>
      </c>
      <c r="K1881">
        <v>0.99990400000000002</v>
      </c>
      <c r="L1881">
        <v>0</v>
      </c>
      <c r="M1881" t="s">
        <v>42</v>
      </c>
    </row>
    <row r="1882" spans="1:13" x14ac:dyDescent="0.25">
      <c r="A1882" t="s">
        <v>163</v>
      </c>
      <c r="B1882">
        <v>4160.12</v>
      </c>
      <c r="C1882">
        <v>4046.18</v>
      </c>
      <c r="D1882">
        <v>4046.06</v>
      </c>
      <c r="E1882">
        <v>3699.14</v>
      </c>
      <c r="F1882">
        <v>56.976999999999997</v>
      </c>
      <c r="G1882">
        <v>0</v>
      </c>
      <c r="H1882">
        <v>53.336500000000001</v>
      </c>
      <c r="I1882">
        <v>0</v>
      </c>
      <c r="J1882">
        <v>1.2300499999999999E-3</v>
      </c>
      <c r="K1882">
        <v>0.998556</v>
      </c>
      <c r="L1882">
        <v>0</v>
      </c>
      <c r="M1882" t="s">
        <v>42</v>
      </c>
    </row>
    <row r="1883" spans="1:13" x14ac:dyDescent="0.25">
      <c r="A1883" t="s">
        <v>163</v>
      </c>
      <c r="B1883">
        <v>4173.82</v>
      </c>
      <c r="C1883">
        <v>4060.77</v>
      </c>
      <c r="D1883">
        <v>4060.65</v>
      </c>
      <c r="E1883">
        <v>3706.71</v>
      </c>
      <c r="F1883">
        <v>59.680799999999998</v>
      </c>
      <c r="G1883">
        <v>0</v>
      </c>
      <c r="H1883">
        <v>53.113700000000001</v>
      </c>
      <c r="I1883">
        <v>0</v>
      </c>
      <c r="J1883">
        <v>1.2300600000000001E-3</v>
      </c>
      <c r="K1883">
        <v>0.99908699999999995</v>
      </c>
      <c r="L1883">
        <v>0</v>
      </c>
      <c r="M1883" t="s">
        <v>42</v>
      </c>
    </row>
    <row r="1884" spans="1:13" x14ac:dyDescent="0.25">
      <c r="A1884" t="s">
        <v>163</v>
      </c>
      <c r="B1884">
        <v>4138.53</v>
      </c>
      <c r="C1884">
        <v>4025.85</v>
      </c>
      <c r="D1884">
        <v>4025.74</v>
      </c>
      <c r="E1884">
        <v>3683.68</v>
      </c>
      <c r="F1884">
        <v>56.2393</v>
      </c>
      <c r="G1884">
        <v>0</v>
      </c>
      <c r="H1884">
        <v>53.275799999999997</v>
      </c>
      <c r="I1884">
        <v>0</v>
      </c>
      <c r="J1884">
        <v>1.2300499999999999E-3</v>
      </c>
      <c r="K1884">
        <v>0.99986600000000003</v>
      </c>
      <c r="L1884">
        <v>0</v>
      </c>
      <c r="M1884" t="s">
        <v>42</v>
      </c>
    </row>
    <row r="1885" spans="1:13" x14ac:dyDescent="0.25">
      <c r="A1885" t="s">
        <v>163</v>
      </c>
      <c r="B1885">
        <v>4128.05</v>
      </c>
      <c r="C1885">
        <v>4014.31</v>
      </c>
      <c r="D1885">
        <v>4014.2</v>
      </c>
      <c r="E1885">
        <v>3675.36</v>
      </c>
      <c r="F1885">
        <v>56.754899999999999</v>
      </c>
      <c r="G1885">
        <v>0</v>
      </c>
      <c r="H1885">
        <v>52.4848</v>
      </c>
      <c r="I1885">
        <v>0</v>
      </c>
      <c r="J1885">
        <v>1.2300499999999999E-3</v>
      </c>
      <c r="K1885">
        <v>0.99971500000000002</v>
      </c>
      <c r="L1885">
        <v>0</v>
      </c>
      <c r="M1885" t="s">
        <v>42</v>
      </c>
    </row>
    <row r="1886" spans="1:13" x14ac:dyDescent="0.25">
      <c r="A1886" t="s">
        <v>163</v>
      </c>
      <c r="B1886">
        <v>4149.2299999999996</v>
      </c>
      <c r="C1886">
        <v>4033.7</v>
      </c>
      <c r="D1886">
        <v>4033.59</v>
      </c>
      <c r="E1886">
        <v>3695.27</v>
      </c>
      <c r="F1886">
        <v>55.078200000000002</v>
      </c>
      <c r="G1886">
        <v>0</v>
      </c>
      <c r="H1886">
        <v>53.945700000000002</v>
      </c>
      <c r="I1886">
        <v>0</v>
      </c>
      <c r="J1886">
        <v>1.2300499999999999E-3</v>
      </c>
      <c r="K1886">
        <v>0.99811399999999995</v>
      </c>
      <c r="L1886">
        <v>0</v>
      </c>
      <c r="M1886" t="s">
        <v>42</v>
      </c>
    </row>
    <row r="1887" spans="1:13" x14ac:dyDescent="0.25">
      <c r="A1887" t="s">
        <v>163</v>
      </c>
      <c r="B1887">
        <v>4132.67</v>
      </c>
      <c r="C1887">
        <v>4018.34</v>
      </c>
      <c r="D1887">
        <v>4018.22</v>
      </c>
      <c r="E1887">
        <v>3678.01</v>
      </c>
      <c r="F1887">
        <v>55.751800000000003</v>
      </c>
      <c r="G1887">
        <v>0</v>
      </c>
      <c r="H1887">
        <v>53.7746</v>
      </c>
      <c r="I1887">
        <v>0</v>
      </c>
      <c r="J1887">
        <v>1.2300499999999999E-3</v>
      </c>
      <c r="K1887">
        <v>0.99907900000000005</v>
      </c>
      <c r="L1887">
        <v>0</v>
      </c>
      <c r="M1887" t="s">
        <v>42</v>
      </c>
    </row>
    <row r="1888" spans="1:13" x14ac:dyDescent="0.25">
      <c r="A1888" t="s">
        <v>163</v>
      </c>
      <c r="B1888">
        <v>4151.3900000000003</v>
      </c>
      <c r="C1888">
        <v>4036.89</v>
      </c>
      <c r="D1888">
        <v>4036.78</v>
      </c>
      <c r="E1888">
        <v>3689.13</v>
      </c>
      <c r="F1888">
        <v>58.539400000000001</v>
      </c>
      <c r="G1888">
        <v>0</v>
      </c>
      <c r="H1888">
        <v>53.261499999999998</v>
      </c>
      <c r="I1888">
        <v>0</v>
      </c>
      <c r="J1888">
        <v>1.2300600000000001E-3</v>
      </c>
      <c r="K1888">
        <v>0.99936499999999995</v>
      </c>
      <c r="L1888">
        <v>0</v>
      </c>
      <c r="M1888" t="s">
        <v>42</v>
      </c>
    </row>
    <row r="1889" spans="1:25" x14ac:dyDescent="0.25">
      <c r="A1889" t="s">
        <v>163</v>
      </c>
      <c r="B1889">
        <v>4175.07</v>
      </c>
      <c r="C1889">
        <v>4061.55</v>
      </c>
      <c r="D1889">
        <v>4061.43</v>
      </c>
      <c r="E1889">
        <v>3716.73</v>
      </c>
      <c r="F1889">
        <v>56.443600000000004</v>
      </c>
      <c r="G1889">
        <v>0</v>
      </c>
      <c r="H1889">
        <v>54.501300000000001</v>
      </c>
      <c r="I1889">
        <v>0</v>
      </c>
      <c r="J1889">
        <v>1.2300499999999999E-3</v>
      </c>
      <c r="K1889">
        <v>0.99980000000000002</v>
      </c>
      <c r="L1889">
        <v>0</v>
      </c>
      <c r="M1889" t="s">
        <v>42</v>
      </c>
    </row>
    <row r="1890" spans="1:25" x14ac:dyDescent="0.25">
      <c r="A1890" t="s">
        <v>163</v>
      </c>
      <c r="B1890">
        <v>4192.05</v>
      </c>
      <c r="C1890">
        <v>4076.31</v>
      </c>
      <c r="D1890">
        <v>4076.19</v>
      </c>
      <c r="E1890">
        <v>3711.21</v>
      </c>
      <c r="F1890">
        <v>60.903100000000002</v>
      </c>
      <c r="G1890">
        <v>0</v>
      </c>
      <c r="H1890">
        <v>53.292900000000003</v>
      </c>
      <c r="I1890">
        <v>0</v>
      </c>
      <c r="J1890">
        <v>1.2300600000000001E-3</v>
      </c>
      <c r="K1890">
        <v>0.99941500000000005</v>
      </c>
      <c r="L1890">
        <v>0</v>
      </c>
      <c r="M1890" t="s">
        <v>42</v>
      </c>
    </row>
    <row r="1891" spans="1:25" x14ac:dyDescent="0.25">
      <c r="A1891" t="s">
        <v>163</v>
      </c>
      <c r="B1891">
        <v>4154.3599999999997</v>
      </c>
      <c r="C1891">
        <v>4038.37</v>
      </c>
      <c r="D1891">
        <v>4038.25</v>
      </c>
      <c r="E1891">
        <v>3691.28</v>
      </c>
      <c r="F1891">
        <v>57.723599999999998</v>
      </c>
      <c r="G1891">
        <v>0</v>
      </c>
      <c r="H1891">
        <v>52.280200000000001</v>
      </c>
      <c r="I1891">
        <v>0</v>
      </c>
      <c r="J1891">
        <v>1.2300600000000001E-3</v>
      </c>
      <c r="K1891">
        <v>0.99877000000000005</v>
      </c>
      <c r="L1891">
        <v>0</v>
      </c>
      <c r="M1891" t="s">
        <v>42</v>
      </c>
    </row>
    <row r="1892" spans="1:25" x14ac:dyDescent="0.25">
      <c r="A1892" t="s">
        <v>163</v>
      </c>
      <c r="B1892">
        <v>4134.1499999999996</v>
      </c>
      <c r="C1892">
        <v>4019.59</v>
      </c>
      <c r="D1892">
        <v>4019.48</v>
      </c>
      <c r="E1892">
        <v>3686.18</v>
      </c>
      <c r="F1892">
        <v>54.872300000000003</v>
      </c>
      <c r="G1892">
        <v>0</v>
      </c>
      <c r="H1892">
        <v>54.442999999999998</v>
      </c>
      <c r="I1892">
        <v>0</v>
      </c>
      <c r="J1892">
        <v>1.2300499999999999E-3</v>
      </c>
      <c r="K1892">
        <v>0.99975000000000003</v>
      </c>
      <c r="L1892">
        <v>0</v>
      </c>
      <c r="M1892" t="s">
        <v>42</v>
      </c>
    </row>
    <row r="1893" spans="1:25" x14ac:dyDescent="0.25">
      <c r="A1893" t="s">
        <v>163</v>
      </c>
      <c r="B1893">
        <v>4123.5200000000004</v>
      </c>
      <c r="C1893">
        <v>4011.19</v>
      </c>
      <c r="D1893">
        <v>4011.08</v>
      </c>
      <c r="E1893">
        <v>3677.54</v>
      </c>
      <c r="F1893">
        <v>55.001600000000003</v>
      </c>
      <c r="G1893">
        <v>0</v>
      </c>
      <c r="H1893">
        <v>53.408700000000003</v>
      </c>
      <c r="I1893">
        <v>0</v>
      </c>
      <c r="J1893">
        <v>1.2300600000000001E-3</v>
      </c>
      <c r="K1893">
        <v>0.99987700000000002</v>
      </c>
      <c r="L1893">
        <v>0</v>
      </c>
      <c r="M1893" t="s">
        <v>42</v>
      </c>
    </row>
    <row r="1894" spans="1:25" x14ac:dyDescent="0.25">
      <c r="A1894" t="s">
        <v>163</v>
      </c>
      <c r="B1894">
        <v>4121.28</v>
      </c>
      <c r="C1894">
        <v>4008.88</v>
      </c>
      <c r="D1894">
        <v>4008.77</v>
      </c>
      <c r="E1894">
        <v>3676.85</v>
      </c>
      <c r="F1894">
        <v>54.6633</v>
      </c>
      <c r="G1894">
        <v>0</v>
      </c>
      <c r="H1894">
        <v>53.902799999999999</v>
      </c>
      <c r="I1894">
        <v>0</v>
      </c>
      <c r="J1894">
        <v>1.2300499999999999E-3</v>
      </c>
      <c r="K1894">
        <v>0.99966699999999997</v>
      </c>
      <c r="L1894">
        <v>0</v>
      </c>
      <c r="M1894" t="s">
        <v>42</v>
      </c>
    </row>
    <row r="1895" spans="1:25" x14ac:dyDescent="0.25">
      <c r="A1895" t="s">
        <v>163</v>
      </c>
      <c r="B1895">
        <v>4121.07</v>
      </c>
      <c r="C1895">
        <v>4008.38</v>
      </c>
      <c r="D1895">
        <v>4008.27</v>
      </c>
      <c r="E1895">
        <v>3681.77</v>
      </c>
      <c r="F1895">
        <v>53.171399999999998</v>
      </c>
      <c r="G1895">
        <v>0</v>
      </c>
      <c r="H1895">
        <v>54.523800000000001</v>
      </c>
      <c r="I1895">
        <v>0</v>
      </c>
      <c r="J1895">
        <v>1.2300499999999999E-3</v>
      </c>
      <c r="K1895">
        <v>0.99956299999999998</v>
      </c>
      <c r="L1895">
        <v>0</v>
      </c>
      <c r="M1895" t="s">
        <v>42</v>
      </c>
    </row>
    <row r="1896" spans="1:25" x14ac:dyDescent="0.25">
      <c r="A1896" t="s">
        <v>163</v>
      </c>
      <c r="B1896">
        <v>4122.6000000000004</v>
      </c>
      <c r="C1896">
        <v>4009.7</v>
      </c>
      <c r="D1896">
        <v>4009.59</v>
      </c>
      <c r="E1896">
        <v>3677.88</v>
      </c>
      <c r="F1896">
        <v>54.091000000000001</v>
      </c>
      <c r="G1896">
        <v>0</v>
      </c>
      <c r="H1896">
        <v>54.0105</v>
      </c>
      <c r="I1896">
        <v>0</v>
      </c>
      <c r="J1896">
        <v>1.2300600000000001E-3</v>
      </c>
      <c r="K1896">
        <v>0.99914800000000004</v>
      </c>
      <c r="L1896">
        <v>0</v>
      </c>
      <c r="M1896" t="s">
        <v>42</v>
      </c>
    </row>
    <row r="1897" spans="1:25" x14ac:dyDescent="0.25">
      <c r="A1897" t="s">
        <v>163</v>
      </c>
      <c r="B1897">
        <v>4118.59</v>
      </c>
      <c r="C1897">
        <v>4004.92</v>
      </c>
      <c r="D1897">
        <v>4004.81</v>
      </c>
      <c r="E1897">
        <v>3671.77</v>
      </c>
      <c r="F1897">
        <v>55.040999999999997</v>
      </c>
      <c r="G1897">
        <v>0</v>
      </c>
      <c r="H1897">
        <v>53.149799999999999</v>
      </c>
      <c r="I1897">
        <v>0</v>
      </c>
      <c r="J1897">
        <v>1.2300499999999999E-3</v>
      </c>
      <c r="K1897">
        <v>0.99953800000000004</v>
      </c>
      <c r="L1897">
        <v>0</v>
      </c>
      <c r="M1897" t="s">
        <v>42</v>
      </c>
    </row>
    <row r="1898" spans="1:25" x14ac:dyDescent="0.25">
      <c r="A1898" t="s">
        <v>163</v>
      </c>
      <c r="B1898">
        <v>4118.6899999999996</v>
      </c>
      <c r="C1898">
        <v>4005.82</v>
      </c>
      <c r="D1898">
        <v>4005.71</v>
      </c>
      <c r="E1898">
        <v>3672.62</v>
      </c>
      <c r="F1898">
        <v>55.157899999999998</v>
      </c>
      <c r="G1898">
        <v>0</v>
      </c>
      <c r="H1898">
        <v>53.450699999999998</v>
      </c>
      <c r="I1898">
        <v>0</v>
      </c>
      <c r="J1898">
        <v>1.2300499999999999E-3</v>
      </c>
      <c r="K1898">
        <v>0.99871600000000005</v>
      </c>
      <c r="L1898">
        <v>0</v>
      </c>
      <c r="M1898" t="s">
        <v>42</v>
      </c>
    </row>
    <row r="1899" spans="1:25" x14ac:dyDescent="0.25">
      <c r="A1899" t="s">
        <v>163</v>
      </c>
      <c r="B1899">
        <v>4113.2700000000004</v>
      </c>
      <c r="C1899">
        <v>3998.96</v>
      </c>
      <c r="D1899">
        <v>3998.85</v>
      </c>
      <c r="E1899">
        <v>3664.88</v>
      </c>
      <c r="F1899">
        <v>55.605499999999999</v>
      </c>
      <c r="G1899">
        <v>0</v>
      </c>
      <c r="H1899">
        <v>52.652200000000001</v>
      </c>
      <c r="I1899">
        <v>0</v>
      </c>
      <c r="J1899">
        <v>1.2300499999999999E-3</v>
      </c>
      <c r="K1899">
        <v>0.99984099999999998</v>
      </c>
      <c r="L1899">
        <v>0</v>
      </c>
      <c r="M1899" t="s">
        <v>42</v>
      </c>
    </row>
    <row r="1900" spans="1:25" x14ac:dyDescent="0.25">
      <c r="A1900" t="s">
        <v>163</v>
      </c>
      <c r="B1900">
        <v>4125.5600000000004</v>
      </c>
      <c r="C1900">
        <v>4012.75</v>
      </c>
      <c r="D1900">
        <v>4012.63</v>
      </c>
      <c r="E1900">
        <v>3683.05</v>
      </c>
      <c r="F1900">
        <v>53.864199999999997</v>
      </c>
      <c r="G1900">
        <v>0</v>
      </c>
      <c r="H1900">
        <v>54.574399999999997</v>
      </c>
      <c r="I1900">
        <v>0</v>
      </c>
      <c r="J1900">
        <v>1.2300499999999999E-3</v>
      </c>
      <c r="K1900">
        <v>0.99984399999999996</v>
      </c>
      <c r="L1900">
        <v>0</v>
      </c>
      <c r="M1900" t="s">
        <v>42</v>
      </c>
    </row>
    <row r="1901" spans="1:25" x14ac:dyDescent="0.25">
      <c r="A1901" t="s">
        <v>163</v>
      </c>
      <c r="B1901">
        <v>4124.63</v>
      </c>
      <c r="C1901">
        <v>4012.16</v>
      </c>
      <c r="D1901">
        <v>4012.05</v>
      </c>
      <c r="E1901">
        <v>3684.74</v>
      </c>
      <c r="F1901">
        <v>53.301900000000003</v>
      </c>
      <c r="G1901">
        <v>0</v>
      </c>
      <c r="H1901">
        <v>53.9071</v>
      </c>
      <c r="I1901">
        <v>0</v>
      </c>
      <c r="J1901">
        <v>1.2300499999999999E-3</v>
      </c>
      <c r="K1901">
        <v>0.99973699999999999</v>
      </c>
      <c r="L1901">
        <v>0</v>
      </c>
      <c r="M1901" t="s">
        <v>42</v>
      </c>
    </row>
    <row r="1902" spans="1:25" x14ac:dyDescent="0.25">
      <c r="A1902" t="s">
        <v>163</v>
      </c>
      <c r="B1902">
        <v>4126.03</v>
      </c>
      <c r="C1902">
        <v>4013.26</v>
      </c>
      <c r="D1902">
        <v>4012.94</v>
      </c>
      <c r="E1902">
        <v>3679.59</v>
      </c>
      <c r="F1902">
        <v>54.499299999999998</v>
      </c>
      <c r="G1902">
        <v>0</v>
      </c>
      <c r="H1902">
        <v>54.13</v>
      </c>
      <c r="I1902">
        <v>0</v>
      </c>
      <c r="J1902">
        <v>1.23007E-3</v>
      </c>
      <c r="K1902">
        <v>0.99859600000000004</v>
      </c>
      <c r="L1902">
        <v>0</v>
      </c>
      <c r="M1902" t="s">
        <v>42</v>
      </c>
    </row>
    <row r="1903" spans="1:25" x14ac:dyDescent="0.25">
      <c r="A1903" t="s">
        <v>163</v>
      </c>
      <c r="B1903">
        <v>4131.53</v>
      </c>
      <c r="C1903">
        <v>4018.23</v>
      </c>
      <c r="D1903">
        <v>4018.12</v>
      </c>
      <c r="E1903">
        <v>3688.56</v>
      </c>
      <c r="F1903">
        <v>53.946899999999999</v>
      </c>
      <c r="G1903">
        <v>0</v>
      </c>
      <c r="H1903">
        <v>54.514499999999998</v>
      </c>
      <c r="I1903">
        <v>0</v>
      </c>
      <c r="J1903">
        <v>1.2300499999999999E-3</v>
      </c>
      <c r="K1903">
        <v>0.99825200000000003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4199.72</v>
      </c>
      <c r="C1904">
        <v>4087.13</v>
      </c>
      <c r="D1904">
        <v>4087</v>
      </c>
      <c r="E1904">
        <v>3728.18</v>
      </c>
      <c r="F1904">
        <v>59.070300000000003</v>
      </c>
      <c r="G1904">
        <v>0</v>
      </c>
      <c r="H1904">
        <v>53.816600000000001</v>
      </c>
      <c r="I1904">
        <v>0</v>
      </c>
      <c r="J1904">
        <v>1.2300499999999999E-3</v>
      </c>
      <c r="K1904">
        <v>0.99994300000000003</v>
      </c>
      <c r="L1904">
        <v>0</v>
      </c>
      <c r="M1904" t="s">
        <v>42</v>
      </c>
      <c r="R1904">
        <f>AVERAGE(B1855:B1904)</f>
        <v>4135.9037999999991</v>
      </c>
      <c r="S1904">
        <f>AVERAGE(C1855:C1904)</f>
        <v>4022.3126000000011</v>
      </c>
      <c r="U1904">
        <f>_xlfn.VAR.P(B1855:B1904)</f>
        <v>1361.4556315599984</v>
      </c>
      <c r="V1904">
        <f>_xlfn.VAR.P(C1855:C1904)</f>
        <v>1341.6614832399996</v>
      </c>
      <c r="X1904">
        <f>1.96*SQRT(U1904)/50</f>
        <v>1.4463980025153367</v>
      </c>
      <c r="Y1904">
        <f>1.96*SQRT(V1904)/50</f>
        <v>1.435844943441287</v>
      </c>
    </row>
    <row r="1905" spans="1:15" x14ac:dyDescent="0.25">
      <c r="A1905" t="s">
        <v>164</v>
      </c>
      <c r="B1905">
        <v>206908.8118</v>
      </c>
      <c r="C1905" t="s">
        <v>36</v>
      </c>
    </row>
    <row r="1906" spans="1:15" x14ac:dyDescent="0.25">
      <c r="A1906" t="s">
        <v>165</v>
      </c>
      <c r="B1906">
        <v>7746.89</v>
      </c>
      <c r="C1906">
        <v>7568.5</v>
      </c>
      <c r="D1906">
        <v>7568.36</v>
      </c>
      <c r="E1906">
        <v>7198.02</v>
      </c>
      <c r="F1906">
        <v>63.0276</v>
      </c>
      <c r="G1906">
        <v>158.35400000000001</v>
      </c>
      <c r="H1906">
        <v>56.876899999999999</v>
      </c>
      <c r="I1906">
        <v>12.1492</v>
      </c>
      <c r="J1906">
        <v>64.009200000000007</v>
      </c>
      <c r="K1906">
        <v>6956.25</v>
      </c>
      <c r="L1906">
        <v>1.2300499999999999E-3</v>
      </c>
      <c r="M1906">
        <v>0.999699</v>
      </c>
      <c r="N1906">
        <v>0</v>
      </c>
      <c r="O1906" t="s">
        <v>42</v>
      </c>
    </row>
    <row r="1907" spans="1:15" x14ac:dyDescent="0.25">
      <c r="A1907" t="s">
        <v>165</v>
      </c>
      <c r="B1907">
        <v>7715.02</v>
      </c>
      <c r="C1907">
        <v>7540.87</v>
      </c>
      <c r="D1907">
        <v>7540.73</v>
      </c>
      <c r="E1907">
        <v>7179.6</v>
      </c>
      <c r="F1907">
        <v>60.7682</v>
      </c>
      <c r="G1907">
        <v>159.977</v>
      </c>
      <c r="H1907">
        <v>58.8596</v>
      </c>
      <c r="I1907">
        <v>12.157500000000001</v>
      </c>
      <c r="J1907">
        <v>63.496699999999997</v>
      </c>
      <c r="K1907">
        <v>6938.29</v>
      </c>
      <c r="L1907">
        <v>1.2300499999999999E-3</v>
      </c>
      <c r="M1907">
        <v>0.99997199999999997</v>
      </c>
      <c r="N1907">
        <v>0</v>
      </c>
      <c r="O1907" t="s">
        <v>42</v>
      </c>
    </row>
    <row r="1908" spans="1:15" x14ac:dyDescent="0.25">
      <c r="A1908" t="s">
        <v>165</v>
      </c>
      <c r="B1908">
        <v>7510.78</v>
      </c>
      <c r="C1908">
        <v>7335.64</v>
      </c>
      <c r="D1908">
        <v>7335.49</v>
      </c>
      <c r="E1908">
        <v>6967.41</v>
      </c>
      <c r="F1908">
        <v>62.250900000000001</v>
      </c>
      <c r="G1908">
        <v>159.53800000000001</v>
      </c>
      <c r="H1908">
        <v>57.180999999999997</v>
      </c>
      <c r="I1908">
        <v>12.4011</v>
      </c>
      <c r="J1908">
        <v>64.433599999999998</v>
      </c>
      <c r="K1908">
        <v>6725.14</v>
      </c>
      <c r="L1908">
        <v>1.2300499999999999E-3</v>
      </c>
      <c r="M1908">
        <v>0.99983200000000005</v>
      </c>
      <c r="N1908">
        <v>0</v>
      </c>
      <c r="O1908" t="s">
        <v>42</v>
      </c>
    </row>
    <row r="1909" spans="1:15" x14ac:dyDescent="0.25">
      <c r="A1909" t="s">
        <v>165</v>
      </c>
      <c r="B1909">
        <v>7725</v>
      </c>
      <c r="C1909">
        <v>7551.5</v>
      </c>
      <c r="D1909">
        <v>7551.35</v>
      </c>
      <c r="E1909">
        <v>7191.26</v>
      </c>
      <c r="F1909">
        <v>60.006900000000002</v>
      </c>
      <c r="G1909">
        <v>160.97800000000001</v>
      </c>
      <c r="H1909">
        <v>59.028399999999998</v>
      </c>
      <c r="I1909">
        <v>12.0966</v>
      </c>
      <c r="J1909">
        <v>64.314099999999996</v>
      </c>
      <c r="K1909">
        <v>6949.69</v>
      </c>
      <c r="L1909">
        <v>1.2300499999999999E-3</v>
      </c>
      <c r="M1909">
        <v>0.99968800000000002</v>
      </c>
      <c r="N1909">
        <v>0</v>
      </c>
      <c r="O1909" t="s">
        <v>42</v>
      </c>
    </row>
    <row r="1910" spans="1:15" x14ac:dyDescent="0.25">
      <c r="A1910" t="s">
        <v>165</v>
      </c>
      <c r="B1910">
        <v>7677.41</v>
      </c>
      <c r="C1910">
        <v>7503.84</v>
      </c>
      <c r="D1910">
        <v>7503.69</v>
      </c>
      <c r="E1910">
        <v>7141.34</v>
      </c>
      <c r="F1910">
        <v>60.978099999999998</v>
      </c>
      <c r="G1910">
        <v>159.82599999999999</v>
      </c>
      <c r="H1910">
        <v>58.049300000000002</v>
      </c>
      <c r="I1910">
        <v>12.138500000000001</v>
      </c>
      <c r="J1910">
        <v>64.129599999999996</v>
      </c>
      <c r="K1910">
        <v>6900.18</v>
      </c>
      <c r="L1910">
        <v>1.2301E-3</v>
      </c>
      <c r="M1910">
        <v>0.99975700000000001</v>
      </c>
      <c r="N1910">
        <v>0</v>
      </c>
      <c r="O1910" t="s">
        <v>42</v>
      </c>
    </row>
    <row r="1911" spans="1:15" x14ac:dyDescent="0.25">
      <c r="A1911" t="s">
        <v>165</v>
      </c>
      <c r="B1911">
        <v>7700.83</v>
      </c>
      <c r="C1911">
        <v>7525.06</v>
      </c>
      <c r="D1911">
        <v>7524.92</v>
      </c>
      <c r="E1911">
        <v>7159.03</v>
      </c>
      <c r="F1911">
        <v>61.223500000000001</v>
      </c>
      <c r="G1911">
        <v>160.221</v>
      </c>
      <c r="H1911">
        <v>58.3553</v>
      </c>
      <c r="I1911">
        <v>12.200900000000001</v>
      </c>
      <c r="J1911">
        <v>64.221800000000002</v>
      </c>
      <c r="K1911">
        <v>6917.16</v>
      </c>
      <c r="L1911">
        <v>1.2300499999999999E-3</v>
      </c>
      <c r="M1911">
        <v>0.99947299999999994</v>
      </c>
      <c r="N1911">
        <v>0</v>
      </c>
      <c r="O1911" t="s">
        <v>42</v>
      </c>
    </row>
    <row r="1912" spans="1:15" x14ac:dyDescent="0.25">
      <c r="A1912" t="s">
        <v>165</v>
      </c>
      <c r="B1912">
        <v>7471.52</v>
      </c>
      <c r="C1912">
        <v>7296.22</v>
      </c>
      <c r="D1912">
        <v>7296.06</v>
      </c>
      <c r="E1912">
        <v>6927.67</v>
      </c>
      <c r="F1912">
        <v>61.616599999999998</v>
      </c>
      <c r="G1912">
        <v>159.91999999999999</v>
      </c>
      <c r="H1912">
        <v>58.2346</v>
      </c>
      <c r="I1912">
        <v>12.101699999999999</v>
      </c>
      <c r="J1912">
        <v>64.156700000000001</v>
      </c>
      <c r="K1912">
        <v>6685.71</v>
      </c>
      <c r="L1912">
        <v>1.2300499999999999E-3</v>
      </c>
      <c r="M1912">
        <v>0.99940300000000004</v>
      </c>
      <c r="N1912">
        <v>0</v>
      </c>
      <c r="O1912" t="s">
        <v>42</v>
      </c>
    </row>
    <row r="1913" spans="1:15" x14ac:dyDescent="0.25">
      <c r="A1913" t="s">
        <v>165</v>
      </c>
      <c r="B1913">
        <v>7491.4</v>
      </c>
      <c r="C1913">
        <v>7315.24</v>
      </c>
      <c r="D1913">
        <v>7315.07</v>
      </c>
      <c r="E1913">
        <v>6909.71</v>
      </c>
      <c r="F1913">
        <v>66.838200000000001</v>
      </c>
      <c r="G1913">
        <v>165.87</v>
      </c>
      <c r="H1913">
        <v>60.400300000000001</v>
      </c>
      <c r="I1913">
        <v>12.5206</v>
      </c>
      <c r="J1913">
        <v>67.086799999999997</v>
      </c>
      <c r="K1913">
        <v>6655.56</v>
      </c>
      <c r="L1913">
        <v>1.2301E-3</v>
      </c>
      <c r="M1913">
        <v>0.99981600000000004</v>
      </c>
      <c r="N1913">
        <v>0</v>
      </c>
      <c r="O1913" t="s">
        <v>42</v>
      </c>
    </row>
    <row r="1914" spans="1:15" x14ac:dyDescent="0.25">
      <c r="A1914" t="s">
        <v>165</v>
      </c>
      <c r="B1914">
        <v>7815.74</v>
      </c>
      <c r="C1914">
        <v>7640.7</v>
      </c>
      <c r="D1914">
        <v>7640.56</v>
      </c>
      <c r="E1914">
        <v>7271.46</v>
      </c>
      <c r="F1914">
        <v>61.852800000000002</v>
      </c>
      <c r="G1914">
        <v>159.18299999999999</v>
      </c>
      <c r="H1914">
        <v>57.246299999999998</v>
      </c>
      <c r="I1914">
        <v>12.231199999999999</v>
      </c>
      <c r="J1914">
        <v>64.318700000000007</v>
      </c>
      <c r="K1914">
        <v>7029.9</v>
      </c>
      <c r="L1914">
        <v>1.2300600000000001E-3</v>
      </c>
      <c r="M1914">
        <v>0.99956699999999998</v>
      </c>
      <c r="N1914">
        <v>0</v>
      </c>
      <c r="O1914" t="s">
        <v>42</v>
      </c>
    </row>
    <row r="1915" spans="1:15" x14ac:dyDescent="0.25">
      <c r="A1915" t="s">
        <v>165</v>
      </c>
      <c r="B1915">
        <v>7956.89</v>
      </c>
      <c r="C1915">
        <v>7784.41</v>
      </c>
      <c r="D1915">
        <v>7784.28</v>
      </c>
      <c r="E1915">
        <v>7422.74</v>
      </c>
      <c r="F1915">
        <v>60.726999999999997</v>
      </c>
      <c r="G1915">
        <v>155.78100000000001</v>
      </c>
      <c r="H1915">
        <v>55.301299999999998</v>
      </c>
      <c r="I1915">
        <v>12.117900000000001</v>
      </c>
      <c r="J1915">
        <v>62.929600000000001</v>
      </c>
      <c r="K1915">
        <v>7186.01</v>
      </c>
      <c r="L1915">
        <v>1.2300499999999999E-3</v>
      </c>
      <c r="M1915">
        <v>0.99985100000000005</v>
      </c>
      <c r="N1915">
        <v>0</v>
      </c>
      <c r="O1915" t="s">
        <v>42</v>
      </c>
    </row>
    <row r="1916" spans="1:15" x14ac:dyDescent="0.25">
      <c r="A1916" t="s">
        <v>165</v>
      </c>
      <c r="B1916">
        <v>7969.35</v>
      </c>
      <c r="C1916">
        <v>7793.7</v>
      </c>
      <c r="D1916">
        <v>7793.57</v>
      </c>
      <c r="E1916">
        <v>7435.04</v>
      </c>
      <c r="F1916">
        <v>60.153599999999997</v>
      </c>
      <c r="G1916">
        <v>156.12899999999999</v>
      </c>
      <c r="H1916">
        <v>55.318600000000004</v>
      </c>
      <c r="I1916">
        <v>12.08</v>
      </c>
      <c r="J1916">
        <v>63.228400000000001</v>
      </c>
      <c r="K1916">
        <v>7198.47</v>
      </c>
      <c r="L1916">
        <v>1.23007E-3</v>
      </c>
      <c r="M1916">
        <v>0.99993200000000004</v>
      </c>
      <c r="N1916">
        <v>0</v>
      </c>
      <c r="O1916" t="s">
        <v>42</v>
      </c>
    </row>
    <row r="1917" spans="1:15" x14ac:dyDescent="0.25">
      <c r="A1917" t="s">
        <v>165</v>
      </c>
      <c r="B1917">
        <v>7839.12</v>
      </c>
      <c r="C1917">
        <v>7666.11</v>
      </c>
      <c r="D1917">
        <v>7665.98</v>
      </c>
      <c r="E1917">
        <v>7309.58</v>
      </c>
      <c r="F1917">
        <v>59.134399999999999</v>
      </c>
      <c r="G1917">
        <v>158.28899999999999</v>
      </c>
      <c r="H1917">
        <v>57.055500000000002</v>
      </c>
      <c r="I1917">
        <v>12.259600000000001</v>
      </c>
      <c r="J1917">
        <v>63.4666</v>
      </c>
      <c r="K1917">
        <v>7071.78</v>
      </c>
      <c r="L1917">
        <v>1.2301E-3</v>
      </c>
      <c r="M1917">
        <v>0.99985800000000002</v>
      </c>
      <c r="N1917">
        <v>0</v>
      </c>
      <c r="O1917" t="s">
        <v>42</v>
      </c>
    </row>
    <row r="1918" spans="1:15" x14ac:dyDescent="0.25">
      <c r="A1918" t="s">
        <v>165</v>
      </c>
      <c r="B1918">
        <v>7842.68</v>
      </c>
      <c r="C1918">
        <v>7668.98</v>
      </c>
      <c r="D1918">
        <v>7668.84</v>
      </c>
      <c r="E1918">
        <v>7303.37</v>
      </c>
      <c r="F1918">
        <v>60.666699999999999</v>
      </c>
      <c r="G1918">
        <v>155.31899999999999</v>
      </c>
      <c r="H1918">
        <v>54.637</v>
      </c>
      <c r="I1918">
        <v>12.0769</v>
      </c>
      <c r="J1918">
        <v>63.186</v>
      </c>
      <c r="K1918">
        <v>7066.97</v>
      </c>
      <c r="L1918">
        <v>1.2301300000000001E-3</v>
      </c>
      <c r="M1918">
        <v>0.99928499999999998</v>
      </c>
      <c r="N1918">
        <v>0</v>
      </c>
      <c r="O1918" t="s">
        <v>42</v>
      </c>
    </row>
    <row r="1919" spans="1:15" x14ac:dyDescent="0.25">
      <c r="A1919" t="s">
        <v>165</v>
      </c>
      <c r="B1919">
        <v>7775.84</v>
      </c>
      <c r="C1919">
        <v>7602.28</v>
      </c>
      <c r="D1919">
        <v>7602.14</v>
      </c>
      <c r="E1919">
        <v>7216.36</v>
      </c>
      <c r="F1919">
        <v>64.9756</v>
      </c>
      <c r="G1919">
        <v>155.636</v>
      </c>
      <c r="H1919">
        <v>53.556699999999999</v>
      </c>
      <c r="I1919">
        <v>12.4339</v>
      </c>
      <c r="J1919">
        <v>64.198599999999999</v>
      </c>
      <c r="K1919">
        <v>6975.03</v>
      </c>
      <c r="L1919">
        <v>1.2300499999999999E-3</v>
      </c>
      <c r="M1919">
        <v>0.99864200000000003</v>
      </c>
      <c r="N1919">
        <v>0</v>
      </c>
      <c r="O1919" t="s">
        <v>42</v>
      </c>
    </row>
    <row r="1920" spans="1:15" x14ac:dyDescent="0.25">
      <c r="A1920" t="s">
        <v>165</v>
      </c>
      <c r="B1920">
        <v>7785.21</v>
      </c>
      <c r="C1920">
        <v>7608.68</v>
      </c>
      <c r="D1920">
        <v>7608.54</v>
      </c>
      <c r="E1920">
        <v>7224.65</v>
      </c>
      <c r="F1920">
        <v>66.123999999999995</v>
      </c>
      <c r="G1920">
        <v>154.85</v>
      </c>
      <c r="H1920">
        <v>52.4514</v>
      </c>
      <c r="I1920">
        <v>12.2254</v>
      </c>
      <c r="J1920">
        <v>64.661299999999997</v>
      </c>
      <c r="K1920">
        <v>6983.02</v>
      </c>
      <c r="L1920">
        <v>1.2300499999999999E-3</v>
      </c>
      <c r="M1920">
        <v>0.99973299999999998</v>
      </c>
      <c r="N1920">
        <v>0</v>
      </c>
      <c r="O1920" t="s">
        <v>42</v>
      </c>
    </row>
    <row r="1921" spans="1:15" x14ac:dyDescent="0.25">
      <c r="A1921" t="s">
        <v>165</v>
      </c>
      <c r="B1921">
        <v>7667.16</v>
      </c>
      <c r="C1921">
        <v>7489.74</v>
      </c>
      <c r="D1921">
        <v>7489.57</v>
      </c>
      <c r="E1921">
        <v>7083.94</v>
      </c>
      <c r="F1921">
        <v>71.499799999999993</v>
      </c>
      <c r="G1921">
        <v>159.126</v>
      </c>
      <c r="H1921">
        <v>53.912700000000001</v>
      </c>
      <c r="I1921">
        <v>12.3376</v>
      </c>
      <c r="J1921">
        <v>67.199799999999996</v>
      </c>
      <c r="K1921">
        <v>6832.25</v>
      </c>
      <c r="L1921">
        <v>1.2300600000000001E-3</v>
      </c>
      <c r="M1921">
        <v>0.99970000000000003</v>
      </c>
      <c r="N1921">
        <v>0</v>
      </c>
      <c r="O1921" t="s">
        <v>42</v>
      </c>
    </row>
    <row r="1922" spans="1:15" x14ac:dyDescent="0.25">
      <c r="A1922" t="s">
        <v>165</v>
      </c>
      <c r="B1922">
        <v>7879.82</v>
      </c>
      <c r="C1922">
        <v>7702.14</v>
      </c>
      <c r="D1922">
        <v>7701.98</v>
      </c>
      <c r="E1922">
        <v>7320.35</v>
      </c>
      <c r="F1922">
        <v>64.672300000000007</v>
      </c>
      <c r="G1922">
        <v>157.38499999999999</v>
      </c>
      <c r="H1922">
        <v>54.109499999999997</v>
      </c>
      <c r="I1922">
        <v>12.410399999999999</v>
      </c>
      <c r="J1922">
        <v>65.31</v>
      </c>
      <c r="K1922">
        <v>7077.59</v>
      </c>
      <c r="L1922">
        <v>1.23007E-3</v>
      </c>
      <c r="M1922">
        <v>0.99983</v>
      </c>
      <c r="N1922">
        <v>0</v>
      </c>
      <c r="O1922" t="s">
        <v>42</v>
      </c>
    </row>
    <row r="1923" spans="1:15" x14ac:dyDescent="0.25">
      <c r="A1923" t="s">
        <v>165</v>
      </c>
      <c r="B1923">
        <v>7853.61</v>
      </c>
      <c r="C1923">
        <v>7676.51</v>
      </c>
      <c r="D1923">
        <v>7676.35</v>
      </c>
      <c r="E1923">
        <v>7305.36</v>
      </c>
      <c r="F1923">
        <v>62.648099999999999</v>
      </c>
      <c r="G1923">
        <v>158.89699999999999</v>
      </c>
      <c r="H1923">
        <v>56.897100000000002</v>
      </c>
      <c r="I1923">
        <v>12.238</v>
      </c>
      <c r="J1923">
        <v>64.074100000000001</v>
      </c>
      <c r="K1923">
        <v>7063.34</v>
      </c>
      <c r="L1923">
        <v>1.2300600000000001E-3</v>
      </c>
      <c r="M1923">
        <v>0.99909199999999998</v>
      </c>
      <c r="N1923">
        <v>0</v>
      </c>
      <c r="O1923" t="s">
        <v>42</v>
      </c>
    </row>
    <row r="1924" spans="1:15" x14ac:dyDescent="0.25">
      <c r="A1924" t="s">
        <v>165</v>
      </c>
      <c r="B1924">
        <v>7890.68</v>
      </c>
      <c r="C1924">
        <v>7713.34</v>
      </c>
      <c r="D1924">
        <v>7713.19</v>
      </c>
      <c r="E1924">
        <v>7330.55</v>
      </c>
      <c r="F1924">
        <v>63.641399999999997</v>
      </c>
      <c r="G1924">
        <v>157.095</v>
      </c>
      <c r="H1924">
        <v>55.107199999999999</v>
      </c>
      <c r="I1924">
        <v>12.1374</v>
      </c>
      <c r="J1924">
        <v>64.329800000000006</v>
      </c>
      <c r="K1924">
        <v>7089.3</v>
      </c>
      <c r="L1924">
        <v>1.2300499999999999E-3</v>
      </c>
      <c r="M1924">
        <v>0.99928799999999995</v>
      </c>
      <c r="N1924">
        <v>0</v>
      </c>
      <c r="O1924" t="s">
        <v>42</v>
      </c>
    </row>
    <row r="1925" spans="1:15" x14ac:dyDescent="0.25">
      <c r="A1925" t="s">
        <v>165</v>
      </c>
      <c r="B1925">
        <v>7663.87</v>
      </c>
      <c r="C1925">
        <v>7489.4</v>
      </c>
      <c r="D1925">
        <v>7489.21</v>
      </c>
      <c r="E1925">
        <v>7107.97</v>
      </c>
      <c r="F1925">
        <v>63.136299999999999</v>
      </c>
      <c r="G1925">
        <v>158.00399999999999</v>
      </c>
      <c r="H1925">
        <v>55.240600000000001</v>
      </c>
      <c r="I1925">
        <v>12.255699999999999</v>
      </c>
      <c r="J1925">
        <v>64.767499999999998</v>
      </c>
      <c r="K1925">
        <v>6866.28</v>
      </c>
      <c r="L1925">
        <v>1.2300600000000001E-3</v>
      </c>
      <c r="M1925">
        <v>0.99826700000000002</v>
      </c>
      <c r="N1925">
        <v>0</v>
      </c>
      <c r="O1925" t="s">
        <v>42</v>
      </c>
    </row>
    <row r="1926" spans="1:15" x14ac:dyDescent="0.25">
      <c r="A1926" t="s">
        <v>165</v>
      </c>
      <c r="B1926">
        <v>7895.14</v>
      </c>
      <c r="C1926">
        <v>7720.42</v>
      </c>
      <c r="D1926">
        <v>7720.26</v>
      </c>
      <c r="E1926">
        <v>7349.3</v>
      </c>
      <c r="F1926">
        <v>61.560299999999998</v>
      </c>
      <c r="G1926">
        <v>161.21199999999999</v>
      </c>
      <c r="H1926">
        <v>58.965299999999999</v>
      </c>
      <c r="I1926">
        <v>12.153499999999999</v>
      </c>
      <c r="J1926">
        <v>64.665800000000004</v>
      </c>
      <c r="K1926">
        <v>7105.94</v>
      </c>
      <c r="L1926">
        <v>1.2300600000000001E-3</v>
      </c>
      <c r="M1926">
        <v>0.99962200000000001</v>
      </c>
      <c r="N1926">
        <v>0</v>
      </c>
      <c r="O1926" t="s">
        <v>42</v>
      </c>
    </row>
    <row r="1927" spans="1:15" x14ac:dyDescent="0.25">
      <c r="A1927" t="s">
        <v>165</v>
      </c>
      <c r="B1927">
        <v>7937.6</v>
      </c>
      <c r="C1927">
        <v>7764.53</v>
      </c>
      <c r="D1927">
        <v>7764.37</v>
      </c>
      <c r="E1927">
        <v>7400.54</v>
      </c>
      <c r="F1927">
        <v>59.8994</v>
      </c>
      <c r="G1927">
        <v>161.042</v>
      </c>
      <c r="H1927">
        <v>58.579700000000003</v>
      </c>
      <c r="I1927">
        <v>12.1716</v>
      </c>
      <c r="J1927">
        <v>64.722499999999997</v>
      </c>
      <c r="K1927">
        <v>7158.89</v>
      </c>
      <c r="L1927">
        <v>1.2301E-3</v>
      </c>
      <c r="M1927">
        <v>0.99990599999999996</v>
      </c>
      <c r="N1927">
        <v>0</v>
      </c>
      <c r="O1927" t="s">
        <v>42</v>
      </c>
    </row>
    <row r="1928" spans="1:15" x14ac:dyDescent="0.25">
      <c r="A1928" t="s">
        <v>165</v>
      </c>
      <c r="B1928">
        <v>7712.76</v>
      </c>
      <c r="C1928">
        <v>7536.41</v>
      </c>
      <c r="D1928">
        <v>7536.25</v>
      </c>
      <c r="E1928">
        <v>7151.77</v>
      </c>
      <c r="F1928">
        <v>64.989999999999995</v>
      </c>
      <c r="G1928">
        <v>159.83099999999999</v>
      </c>
      <c r="H1928">
        <v>56.089199999999998</v>
      </c>
      <c r="I1928">
        <v>12.3256</v>
      </c>
      <c r="J1928">
        <v>65.569900000000004</v>
      </c>
      <c r="K1928">
        <v>6905.86</v>
      </c>
      <c r="L1928">
        <v>1.2300499999999999E-3</v>
      </c>
      <c r="M1928">
        <v>0.99978400000000001</v>
      </c>
      <c r="N1928">
        <v>0</v>
      </c>
      <c r="O1928" t="s">
        <v>42</v>
      </c>
    </row>
    <row r="1929" spans="1:15" x14ac:dyDescent="0.25">
      <c r="A1929" t="s">
        <v>165</v>
      </c>
      <c r="B1929">
        <v>7741.35</v>
      </c>
      <c r="C1929">
        <v>7565.1</v>
      </c>
      <c r="D1929">
        <v>7564.94</v>
      </c>
      <c r="E1929">
        <v>7186.12</v>
      </c>
      <c r="F1929">
        <v>64.074700000000007</v>
      </c>
      <c r="G1929">
        <v>159.78100000000001</v>
      </c>
      <c r="H1929">
        <v>57.162799999999997</v>
      </c>
      <c r="I1929">
        <v>12.293900000000001</v>
      </c>
      <c r="J1929">
        <v>64.683000000000007</v>
      </c>
      <c r="K1929">
        <v>6941.66</v>
      </c>
      <c r="L1929">
        <v>1.2300499999999999E-3</v>
      </c>
      <c r="M1929">
        <v>0.99948400000000004</v>
      </c>
      <c r="N1929">
        <v>0</v>
      </c>
      <c r="O1929" t="s">
        <v>42</v>
      </c>
    </row>
    <row r="1930" spans="1:15" x14ac:dyDescent="0.25">
      <c r="A1930" t="s">
        <v>165</v>
      </c>
      <c r="B1930">
        <v>7634.76</v>
      </c>
      <c r="C1930">
        <v>7461.44</v>
      </c>
      <c r="D1930">
        <v>7461.28</v>
      </c>
      <c r="E1930">
        <v>7092.68</v>
      </c>
      <c r="F1930">
        <v>63.066000000000003</v>
      </c>
      <c r="G1930">
        <v>158.595</v>
      </c>
      <c r="H1930">
        <v>56.564500000000002</v>
      </c>
      <c r="I1930">
        <v>12.174200000000001</v>
      </c>
      <c r="J1930">
        <v>64.293999999999997</v>
      </c>
      <c r="K1930">
        <v>6850.62</v>
      </c>
      <c r="L1930">
        <v>1.2301199999999999E-3</v>
      </c>
      <c r="M1930">
        <v>0.99973599999999996</v>
      </c>
      <c r="N1930">
        <v>0</v>
      </c>
      <c r="O1930" t="s">
        <v>42</v>
      </c>
    </row>
    <row r="1931" spans="1:15" x14ac:dyDescent="0.25">
      <c r="A1931" t="s">
        <v>165</v>
      </c>
      <c r="B1931">
        <v>7738.97</v>
      </c>
      <c r="C1931">
        <v>7566.46</v>
      </c>
      <c r="D1931">
        <v>7566.3</v>
      </c>
      <c r="E1931">
        <v>7200.15</v>
      </c>
      <c r="F1931">
        <v>62.709299999999999</v>
      </c>
      <c r="G1931">
        <v>157.61500000000001</v>
      </c>
      <c r="H1931">
        <v>56.520899999999997</v>
      </c>
      <c r="I1931">
        <v>12.0404</v>
      </c>
      <c r="J1931">
        <v>63.6126</v>
      </c>
      <c r="K1931">
        <v>6959.28</v>
      </c>
      <c r="L1931">
        <v>1.2300799999999999E-3</v>
      </c>
      <c r="M1931">
        <v>0.99946699999999999</v>
      </c>
      <c r="N1931">
        <v>0</v>
      </c>
      <c r="O1931" t="s">
        <v>42</v>
      </c>
    </row>
    <row r="1932" spans="1:15" x14ac:dyDescent="0.25">
      <c r="A1932" t="s">
        <v>165</v>
      </c>
      <c r="B1932">
        <v>7925.52</v>
      </c>
      <c r="C1932">
        <v>7751.47</v>
      </c>
      <c r="D1932">
        <v>7751.31</v>
      </c>
      <c r="E1932">
        <v>7393.11</v>
      </c>
      <c r="F1932">
        <v>60.988599999999998</v>
      </c>
      <c r="G1932">
        <v>159.04900000000001</v>
      </c>
      <c r="H1932">
        <v>57.499000000000002</v>
      </c>
      <c r="I1932">
        <v>12.205500000000001</v>
      </c>
      <c r="J1932">
        <v>63.930300000000003</v>
      </c>
      <c r="K1932">
        <v>7152.55</v>
      </c>
      <c r="L1932">
        <v>1.2300600000000001E-3</v>
      </c>
      <c r="M1932">
        <v>0.999749</v>
      </c>
      <c r="N1932">
        <v>0</v>
      </c>
      <c r="O1932" t="s">
        <v>42</v>
      </c>
    </row>
    <row r="1933" spans="1:15" x14ac:dyDescent="0.25">
      <c r="A1933" t="s">
        <v>165</v>
      </c>
      <c r="B1933">
        <v>7795.11</v>
      </c>
      <c r="C1933">
        <v>7620.74</v>
      </c>
      <c r="D1933">
        <v>7620.56</v>
      </c>
      <c r="E1933">
        <v>7255.61</v>
      </c>
      <c r="F1933">
        <v>62.256300000000003</v>
      </c>
      <c r="G1933">
        <v>157.03</v>
      </c>
      <c r="H1933">
        <v>55.662500000000001</v>
      </c>
      <c r="I1933">
        <v>12.0863</v>
      </c>
      <c r="J1933">
        <v>63.846200000000003</v>
      </c>
      <c r="K1933">
        <v>7015.98</v>
      </c>
      <c r="L1933">
        <v>1.23007E-3</v>
      </c>
      <c r="M1933">
        <v>0.99904899999999996</v>
      </c>
      <c r="N1933">
        <v>0</v>
      </c>
      <c r="O1933" t="s">
        <v>42</v>
      </c>
    </row>
    <row r="1934" spans="1:15" x14ac:dyDescent="0.25">
      <c r="A1934" t="s">
        <v>165</v>
      </c>
      <c r="B1934">
        <v>7974.36</v>
      </c>
      <c r="C1934">
        <v>7802.01</v>
      </c>
      <c r="D1934">
        <v>7801.85</v>
      </c>
      <c r="E1934">
        <v>7447.53</v>
      </c>
      <c r="F1934">
        <v>59.682600000000001</v>
      </c>
      <c r="G1934">
        <v>159.80099999999999</v>
      </c>
      <c r="H1934">
        <v>58.741799999999998</v>
      </c>
      <c r="I1934">
        <v>12.0984</v>
      </c>
      <c r="J1934">
        <v>63.471400000000003</v>
      </c>
      <c r="K1934">
        <v>7207.57</v>
      </c>
      <c r="L1934">
        <v>1.2300499999999999E-3</v>
      </c>
      <c r="M1934">
        <v>0.99984899999999999</v>
      </c>
      <c r="N1934">
        <v>0</v>
      </c>
      <c r="O1934" t="s">
        <v>42</v>
      </c>
    </row>
    <row r="1935" spans="1:15" x14ac:dyDescent="0.25">
      <c r="A1935" t="s">
        <v>165</v>
      </c>
      <c r="B1935">
        <v>7784.14</v>
      </c>
      <c r="C1935">
        <v>7610.63</v>
      </c>
      <c r="D1935">
        <v>7610.46</v>
      </c>
      <c r="E1935">
        <v>7241.23</v>
      </c>
      <c r="F1935">
        <v>62.7</v>
      </c>
      <c r="G1935">
        <v>159.184</v>
      </c>
      <c r="H1935">
        <v>57.036700000000003</v>
      </c>
      <c r="I1935">
        <v>12.084199999999999</v>
      </c>
      <c r="J1935">
        <v>64.694599999999994</v>
      </c>
      <c r="K1935">
        <v>6998.91</v>
      </c>
      <c r="L1935">
        <v>1.2300600000000001E-3</v>
      </c>
      <c r="M1935">
        <v>0.99923700000000004</v>
      </c>
      <c r="N1935">
        <v>0</v>
      </c>
      <c r="O1935" t="s">
        <v>42</v>
      </c>
    </row>
    <row r="1936" spans="1:15" x14ac:dyDescent="0.25">
      <c r="A1936" t="s">
        <v>165</v>
      </c>
      <c r="B1936">
        <v>7853.76</v>
      </c>
      <c r="C1936">
        <v>7680.58</v>
      </c>
      <c r="D1936">
        <v>7680.41</v>
      </c>
      <c r="E1936">
        <v>7301.37</v>
      </c>
      <c r="F1936">
        <v>63.671799999999998</v>
      </c>
      <c r="G1936">
        <v>161.59399999999999</v>
      </c>
      <c r="H1936">
        <v>58.109099999999998</v>
      </c>
      <c r="I1936">
        <v>12.199199999999999</v>
      </c>
      <c r="J1936">
        <v>65.871700000000004</v>
      </c>
      <c r="K1936">
        <v>7055.4</v>
      </c>
      <c r="L1936">
        <v>1.2300499999999999E-3</v>
      </c>
      <c r="M1936">
        <v>0.99956999999999996</v>
      </c>
      <c r="N1936">
        <v>0</v>
      </c>
      <c r="O1936" t="s">
        <v>42</v>
      </c>
    </row>
    <row r="1937" spans="1:15" x14ac:dyDescent="0.25">
      <c r="A1937" t="s">
        <v>165</v>
      </c>
      <c r="B1937">
        <v>7809.69</v>
      </c>
      <c r="C1937">
        <v>7634.29</v>
      </c>
      <c r="D1937">
        <v>7634.13</v>
      </c>
      <c r="E1937">
        <v>7261.99</v>
      </c>
      <c r="F1937">
        <v>63.355899999999998</v>
      </c>
      <c r="G1937">
        <v>158.02500000000001</v>
      </c>
      <c r="H1937">
        <v>56.2104</v>
      </c>
      <c r="I1937">
        <v>12.1615</v>
      </c>
      <c r="J1937">
        <v>64.242599999999996</v>
      </c>
      <c r="K1937">
        <v>7020.15</v>
      </c>
      <c r="L1937">
        <v>1.2300499999999999E-3</v>
      </c>
      <c r="M1937">
        <v>0.99953599999999998</v>
      </c>
      <c r="N1937">
        <v>0</v>
      </c>
      <c r="O1937" t="s">
        <v>42</v>
      </c>
    </row>
    <row r="1938" spans="1:15" x14ac:dyDescent="0.25">
      <c r="A1938" t="s">
        <v>165</v>
      </c>
      <c r="B1938">
        <v>7624.86</v>
      </c>
      <c r="C1938">
        <v>7448.81</v>
      </c>
      <c r="D1938">
        <v>7448.66</v>
      </c>
      <c r="E1938">
        <v>7081.65</v>
      </c>
      <c r="F1938">
        <v>62.274000000000001</v>
      </c>
      <c r="G1938">
        <v>159.21600000000001</v>
      </c>
      <c r="H1938">
        <v>57.477899999999998</v>
      </c>
      <c r="I1938">
        <v>12.2958</v>
      </c>
      <c r="J1938">
        <v>64.046499999999995</v>
      </c>
      <c r="K1938">
        <v>6839.77</v>
      </c>
      <c r="L1938">
        <v>1.2300600000000001E-3</v>
      </c>
      <c r="M1938">
        <v>0.99985500000000005</v>
      </c>
      <c r="N1938">
        <v>0</v>
      </c>
      <c r="O1938" t="s">
        <v>42</v>
      </c>
    </row>
    <row r="1939" spans="1:15" x14ac:dyDescent="0.25">
      <c r="A1939" t="s">
        <v>165</v>
      </c>
      <c r="B1939">
        <v>7775.56</v>
      </c>
      <c r="C1939">
        <v>7599.92</v>
      </c>
      <c r="D1939">
        <v>7599.76</v>
      </c>
      <c r="E1939">
        <v>7231.89</v>
      </c>
      <c r="F1939">
        <v>62.873899999999999</v>
      </c>
      <c r="G1939">
        <v>157.07</v>
      </c>
      <c r="H1939">
        <v>55.804600000000001</v>
      </c>
      <c r="I1939">
        <v>12.0959</v>
      </c>
      <c r="J1939">
        <v>63.85</v>
      </c>
      <c r="K1939">
        <v>6991.75</v>
      </c>
      <c r="L1939">
        <v>1.2300600000000001E-3</v>
      </c>
      <c r="M1939">
        <v>0.99968800000000002</v>
      </c>
      <c r="N1939">
        <v>0</v>
      </c>
      <c r="O1939" t="s">
        <v>42</v>
      </c>
    </row>
    <row r="1940" spans="1:15" x14ac:dyDescent="0.25">
      <c r="A1940" t="s">
        <v>165</v>
      </c>
      <c r="B1940">
        <v>7978.12</v>
      </c>
      <c r="C1940">
        <v>7803.14</v>
      </c>
      <c r="D1940">
        <v>7802.99</v>
      </c>
      <c r="E1940">
        <v>7436.85</v>
      </c>
      <c r="F1940">
        <v>62.597499999999997</v>
      </c>
      <c r="G1940">
        <v>157.74100000000001</v>
      </c>
      <c r="H1940">
        <v>56.1616</v>
      </c>
      <c r="I1940">
        <v>12.1873</v>
      </c>
      <c r="J1940">
        <v>64.0505</v>
      </c>
      <c r="K1940">
        <v>7196.02</v>
      </c>
      <c r="L1940">
        <v>1.2300499999999999E-3</v>
      </c>
      <c r="M1940">
        <v>0.99952700000000005</v>
      </c>
      <c r="N1940">
        <v>0</v>
      </c>
      <c r="O1940" t="s">
        <v>42</v>
      </c>
    </row>
    <row r="1941" spans="1:15" x14ac:dyDescent="0.25">
      <c r="A1941" t="s">
        <v>165</v>
      </c>
      <c r="B1941">
        <v>7859.46</v>
      </c>
      <c r="C1941">
        <v>7683.57</v>
      </c>
      <c r="D1941">
        <v>7683.41</v>
      </c>
      <c r="E1941">
        <v>7315.71</v>
      </c>
      <c r="F1941">
        <v>63.036700000000003</v>
      </c>
      <c r="G1941">
        <v>156.79599999999999</v>
      </c>
      <c r="H1941">
        <v>55.516100000000002</v>
      </c>
      <c r="I1941">
        <v>12.068099999999999</v>
      </c>
      <c r="J1941">
        <v>63.860100000000003</v>
      </c>
      <c r="K1941">
        <v>7075.58</v>
      </c>
      <c r="L1941">
        <v>1.2300600000000001E-3</v>
      </c>
      <c r="M1941">
        <v>0.999699</v>
      </c>
      <c r="N1941">
        <v>0</v>
      </c>
      <c r="O1941" t="s">
        <v>42</v>
      </c>
    </row>
    <row r="1942" spans="1:15" x14ac:dyDescent="0.25">
      <c r="A1942" t="s">
        <v>165</v>
      </c>
      <c r="B1942">
        <v>7764.58</v>
      </c>
      <c r="C1942">
        <v>7584.84</v>
      </c>
      <c r="D1942">
        <v>7584.69</v>
      </c>
      <c r="E1942">
        <v>7226.56</v>
      </c>
      <c r="F1942">
        <v>59.947099999999999</v>
      </c>
      <c r="G1942">
        <v>160.40700000000001</v>
      </c>
      <c r="H1942">
        <v>58.6751</v>
      </c>
      <c r="I1942">
        <v>12.1853</v>
      </c>
      <c r="J1942">
        <v>64.082899999999995</v>
      </c>
      <c r="K1942">
        <v>6985.72</v>
      </c>
      <c r="L1942">
        <v>1.2300499999999999E-3</v>
      </c>
      <c r="M1942">
        <v>0.99994499999999997</v>
      </c>
      <c r="N1942">
        <v>0</v>
      </c>
      <c r="O1942" t="s">
        <v>42</v>
      </c>
    </row>
    <row r="1943" spans="1:15" x14ac:dyDescent="0.25">
      <c r="A1943" t="s">
        <v>165</v>
      </c>
      <c r="B1943">
        <v>7732.82</v>
      </c>
      <c r="C1943">
        <v>7558.36</v>
      </c>
      <c r="D1943">
        <v>7558.2</v>
      </c>
      <c r="E1943">
        <v>7184.26</v>
      </c>
      <c r="F1943">
        <v>64.053399999999996</v>
      </c>
      <c r="G1943">
        <v>157.71799999999999</v>
      </c>
      <c r="H1943">
        <v>55.771799999999999</v>
      </c>
      <c r="I1943">
        <v>12.091200000000001</v>
      </c>
      <c r="J1943">
        <v>64.411600000000007</v>
      </c>
      <c r="K1943">
        <v>6942.09</v>
      </c>
      <c r="L1943">
        <v>1.23007E-3</v>
      </c>
      <c r="M1943">
        <v>0.99967799999999996</v>
      </c>
      <c r="N1943">
        <v>0</v>
      </c>
      <c r="O1943" t="s">
        <v>42</v>
      </c>
    </row>
    <row r="1944" spans="1:15" x14ac:dyDescent="0.25">
      <c r="A1944" t="s">
        <v>165</v>
      </c>
      <c r="B1944">
        <v>7874.23</v>
      </c>
      <c r="C1944">
        <v>7700.81</v>
      </c>
      <c r="D1944">
        <v>7700.67</v>
      </c>
      <c r="E1944">
        <v>7307.91</v>
      </c>
      <c r="F1944">
        <v>68.415800000000004</v>
      </c>
      <c r="G1944">
        <v>160.517</v>
      </c>
      <c r="H1944">
        <v>56.2654</v>
      </c>
      <c r="I1944">
        <v>12.4086</v>
      </c>
      <c r="J1944">
        <v>66.269300000000001</v>
      </c>
      <c r="K1944">
        <v>7057.77</v>
      </c>
      <c r="L1944">
        <v>1.23007E-3</v>
      </c>
      <c r="M1944">
        <v>0.99932799999999999</v>
      </c>
      <c r="N1944">
        <v>0</v>
      </c>
      <c r="O1944" t="s">
        <v>42</v>
      </c>
    </row>
    <row r="1945" spans="1:15" x14ac:dyDescent="0.25">
      <c r="A1945" t="s">
        <v>165</v>
      </c>
      <c r="B1945">
        <v>7948.38</v>
      </c>
      <c r="C1945">
        <v>7775.16</v>
      </c>
      <c r="D1945">
        <v>7775.04</v>
      </c>
      <c r="E1945">
        <v>7395.77</v>
      </c>
      <c r="F1945">
        <v>65.262799999999999</v>
      </c>
      <c r="G1945">
        <v>157.11500000000001</v>
      </c>
      <c r="H1945">
        <v>55.093899999999998</v>
      </c>
      <c r="I1945">
        <v>12.1722</v>
      </c>
      <c r="J1945">
        <v>64.287700000000001</v>
      </c>
      <c r="K1945">
        <v>7152.89</v>
      </c>
      <c r="L1945">
        <v>1.2300499999999999E-3</v>
      </c>
      <c r="M1945">
        <v>0.99968800000000002</v>
      </c>
      <c r="N1945">
        <v>0</v>
      </c>
      <c r="O1945" t="s">
        <v>42</v>
      </c>
    </row>
    <row r="1946" spans="1:15" x14ac:dyDescent="0.25">
      <c r="A1946" t="s">
        <v>165</v>
      </c>
      <c r="B1946">
        <v>7705.59</v>
      </c>
      <c r="C1946">
        <v>7529.13</v>
      </c>
      <c r="D1946">
        <v>7529.01</v>
      </c>
      <c r="E1946">
        <v>7143.76</v>
      </c>
      <c r="F1946">
        <v>65.832099999999997</v>
      </c>
      <c r="G1946">
        <v>154.67099999999999</v>
      </c>
      <c r="H1946">
        <v>52.146999999999998</v>
      </c>
      <c r="I1946">
        <v>12.110300000000001</v>
      </c>
      <c r="J1946">
        <v>64.969099999999997</v>
      </c>
      <c r="K1946">
        <v>6902.68</v>
      </c>
      <c r="L1946">
        <v>1.2300499999999999E-3</v>
      </c>
      <c r="M1946">
        <v>0.999996</v>
      </c>
      <c r="N1946">
        <v>0</v>
      </c>
      <c r="O1946" t="s">
        <v>42</v>
      </c>
    </row>
    <row r="1947" spans="1:15" x14ac:dyDescent="0.25">
      <c r="A1947" t="s">
        <v>165</v>
      </c>
      <c r="B1947">
        <v>7905.17</v>
      </c>
      <c r="C1947">
        <v>7726.25</v>
      </c>
      <c r="D1947">
        <v>7726.13</v>
      </c>
      <c r="E1947">
        <v>7338.06</v>
      </c>
      <c r="F1947">
        <v>65.401499999999999</v>
      </c>
      <c r="G1947">
        <v>155.59</v>
      </c>
      <c r="H1947">
        <v>53.615400000000001</v>
      </c>
      <c r="I1947">
        <v>12.261100000000001</v>
      </c>
      <c r="J1947">
        <v>64.3078</v>
      </c>
      <c r="K1947">
        <v>7096.6</v>
      </c>
      <c r="L1947">
        <v>1.2300499999999999E-3</v>
      </c>
      <c r="M1947">
        <v>0.99932699999999997</v>
      </c>
      <c r="N1947">
        <v>0</v>
      </c>
      <c r="O1947" t="s">
        <v>42</v>
      </c>
    </row>
    <row r="1948" spans="1:15" x14ac:dyDescent="0.25">
      <c r="A1948" t="s">
        <v>165</v>
      </c>
      <c r="B1948">
        <v>7719.51</v>
      </c>
      <c r="C1948">
        <v>7544.77</v>
      </c>
      <c r="D1948">
        <v>7544.66</v>
      </c>
      <c r="E1948">
        <v>7160.46</v>
      </c>
      <c r="F1948">
        <v>65.950999999999993</v>
      </c>
      <c r="G1948">
        <v>156.988</v>
      </c>
      <c r="H1948">
        <v>52.281399999999998</v>
      </c>
      <c r="I1948">
        <v>12.135999999999999</v>
      </c>
      <c r="J1948">
        <v>66.616200000000006</v>
      </c>
      <c r="K1948">
        <v>6917.13</v>
      </c>
      <c r="L1948">
        <v>1.2301199999999999E-3</v>
      </c>
      <c r="M1948">
        <v>0.99959200000000004</v>
      </c>
      <c r="N1948">
        <v>0</v>
      </c>
      <c r="O1948" t="s">
        <v>42</v>
      </c>
    </row>
    <row r="1949" spans="1:15" x14ac:dyDescent="0.25">
      <c r="A1949" t="s">
        <v>165</v>
      </c>
      <c r="B1949">
        <v>7855.3</v>
      </c>
      <c r="C1949">
        <v>7678.25</v>
      </c>
      <c r="D1949">
        <v>7678.13</v>
      </c>
      <c r="E1949">
        <v>7288.65</v>
      </c>
      <c r="F1949">
        <v>65.673900000000003</v>
      </c>
      <c r="G1949">
        <v>156.55799999999999</v>
      </c>
      <c r="H1949">
        <v>53.126300000000001</v>
      </c>
      <c r="I1949">
        <v>12.2805</v>
      </c>
      <c r="J1949">
        <v>65.529300000000006</v>
      </c>
      <c r="K1949">
        <v>7045.8</v>
      </c>
      <c r="L1949">
        <v>1.2300799999999999E-3</v>
      </c>
      <c r="M1949">
        <v>0.99873900000000004</v>
      </c>
      <c r="N1949">
        <v>0</v>
      </c>
      <c r="O1949" t="s">
        <v>42</v>
      </c>
    </row>
    <row r="1950" spans="1:15" x14ac:dyDescent="0.25">
      <c r="A1950" t="s">
        <v>165</v>
      </c>
      <c r="B1950">
        <v>7845.77</v>
      </c>
      <c r="C1950">
        <v>7670.12</v>
      </c>
      <c r="D1950">
        <v>7670</v>
      </c>
      <c r="E1950">
        <v>7284.19</v>
      </c>
      <c r="F1950">
        <v>65.778899999999993</v>
      </c>
      <c r="G1950">
        <v>155.10900000000001</v>
      </c>
      <c r="H1950">
        <v>52.376899999999999</v>
      </c>
      <c r="I1950">
        <v>12.3935</v>
      </c>
      <c r="J1950">
        <v>64.912599999999998</v>
      </c>
      <c r="K1950">
        <v>7042.45</v>
      </c>
      <c r="L1950">
        <v>1.2300900000000001E-3</v>
      </c>
      <c r="M1950">
        <v>0.99919599999999997</v>
      </c>
      <c r="N1950">
        <v>0</v>
      </c>
      <c r="O1950" t="s">
        <v>42</v>
      </c>
    </row>
    <row r="1951" spans="1:15" x14ac:dyDescent="0.25">
      <c r="A1951" t="s">
        <v>165</v>
      </c>
      <c r="B1951">
        <v>7585.78</v>
      </c>
      <c r="C1951">
        <v>7409.26</v>
      </c>
      <c r="D1951">
        <v>7409.13</v>
      </c>
      <c r="E1951">
        <v>7020.83</v>
      </c>
      <c r="F1951">
        <v>65.963899999999995</v>
      </c>
      <c r="G1951">
        <v>156.809</v>
      </c>
      <c r="H1951">
        <v>54.181600000000003</v>
      </c>
      <c r="I1951">
        <v>12.2126</v>
      </c>
      <c r="J1951">
        <v>65.034800000000004</v>
      </c>
      <c r="K1951">
        <v>6777.29</v>
      </c>
      <c r="L1951">
        <v>1.2300499999999999E-3</v>
      </c>
      <c r="M1951">
        <v>0.999525</v>
      </c>
      <c r="N1951">
        <v>0</v>
      </c>
      <c r="O1951" t="s">
        <v>42</v>
      </c>
    </row>
    <row r="1952" spans="1:15" x14ac:dyDescent="0.25">
      <c r="A1952" t="s">
        <v>165</v>
      </c>
      <c r="B1952">
        <v>7762.89</v>
      </c>
      <c r="C1952">
        <v>7584.27</v>
      </c>
      <c r="D1952">
        <v>7584.13</v>
      </c>
      <c r="E1952">
        <v>7185.12</v>
      </c>
      <c r="F1952">
        <v>68.203699999999998</v>
      </c>
      <c r="G1952">
        <v>156.685</v>
      </c>
      <c r="H1952">
        <v>52.451700000000002</v>
      </c>
      <c r="I1952">
        <v>12.773999999999999</v>
      </c>
      <c r="J1952">
        <v>65.983000000000004</v>
      </c>
      <c r="K1952">
        <v>6939.15</v>
      </c>
      <c r="L1952">
        <v>1.2300499999999999E-3</v>
      </c>
      <c r="M1952">
        <v>0.99905299999999997</v>
      </c>
      <c r="N1952">
        <v>0</v>
      </c>
      <c r="O1952" t="s">
        <v>42</v>
      </c>
    </row>
    <row r="1953" spans="1:25" x14ac:dyDescent="0.25">
      <c r="A1953" t="s">
        <v>165</v>
      </c>
      <c r="B1953">
        <v>7862.42</v>
      </c>
      <c r="C1953">
        <v>7686.36</v>
      </c>
      <c r="D1953">
        <v>7686.23</v>
      </c>
      <c r="E1953">
        <v>7311.05</v>
      </c>
      <c r="F1953">
        <v>63.268500000000003</v>
      </c>
      <c r="G1953">
        <v>159.554</v>
      </c>
      <c r="H1953">
        <v>56.734000000000002</v>
      </c>
      <c r="I1953">
        <v>12.2517</v>
      </c>
      <c r="J1953">
        <v>65.220299999999995</v>
      </c>
      <c r="K1953">
        <v>7067.67</v>
      </c>
      <c r="L1953">
        <v>1.2300499999999999E-3</v>
      </c>
      <c r="M1953">
        <v>0.99882599999999999</v>
      </c>
      <c r="N1953">
        <v>0</v>
      </c>
      <c r="O1953" t="s">
        <v>42</v>
      </c>
    </row>
    <row r="1954" spans="1:25" x14ac:dyDescent="0.25">
      <c r="A1954" t="s">
        <v>165</v>
      </c>
      <c r="B1954">
        <v>7906.28</v>
      </c>
      <c r="C1954">
        <v>7732.47</v>
      </c>
      <c r="D1954">
        <v>7732.35</v>
      </c>
      <c r="E1954">
        <v>7355.17</v>
      </c>
      <c r="F1954">
        <v>62.9285</v>
      </c>
      <c r="G1954">
        <v>156.482</v>
      </c>
      <c r="H1954">
        <v>54.820900000000002</v>
      </c>
      <c r="I1954">
        <v>12.1875</v>
      </c>
      <c r="J1954">
        <v>63.802999999999997</v>
      </c>
      <c r="K1954">
        <v>7115.17</v>
      </c>
      <c r="L1954">
        <v>1.2300600000000001E-3</v>
      </c>
      <c r="M1954">
        <v>0.99995000000000001</v>
      </c>
      <c r="N1954">
        <v>0</v>
      </c>
      <c r="O1954" t="s">
        <v>42</v>
      </c>
    </row>
    <row r="1955" spans="1:25" x14ac:dyDescent="0.25">
      <c r="A1955" t="s">
        <v>165</v>
      </c>
      <c r="B1955">
        <v>7858.67</v>
      </c>
      <c r="C1955">
        <v>7683.8</v>
      </c>
      <c r="D1955">
        <v>7683.68</v>
      </c>
      <c r="E1955">
        <v>7312.87</v>
      </c>
      <c r="F1955">
        <v>61.799500000000002</v>
      </c>
      <c r="G1955">
        <v>158.976</v>
      </c>
      <c r="H1955">
        <v>56.884399999999999</v>
      </c>
      <c r="I1955">
        <v>12.606400000000001</v>
      </c>
      <c r="J1955">
        <v>63.892499999999998</v>
      </c>
      <c r="K1955">
        <v>7071.57</v>
      </c>
      <c r="L1955">
        <v>1.2300499999999999E-3</v>
      </c>
      <c r="M1955">
        <v>0.99993200000000004</v>
      </c>
      <c r="N1955">
        <v>0</v>
      </c>
      <c r="O1955" t="s">
        <v>42</v>
      </c>
    </row>
    <row r="1956" spans="1:25" x14ac:dyDescent="0.25">
      <c r="A1956" t="s">
        <v>165</v>
      </c>
      <c r="B1956">
        <v>7871.96</v>
      </c>
      <c r="C1956">
        <v>7697.8</v>
      </c>
      <c r="D1956">
        <v>7697.67</v>
      </c>
      <c r="E1956">
        <v>7325.7</v>
      </c>
      <c r="F1956">
        <v>63.299100000000003</v>
      </c>
      <c r="G1956">
        <v>158.96299999999999</v>
      </c>
      <c r="H1956">
        <v>56.982900000000001</v>
      </c>
      <c r="I1956">
        <v>12.3889</v>
      </c>
      <c r="J1956">
        <v>63.956699999999998</v>
      </c>
      <c r="K1956">
        <v>7082.97</v>
      </c>
      <c r="L1956">
        <v>1.2300600000000001E-3</v>
      </c>
      <c r="M1956">
        <v>0.999807</v>
      </c>
      <c r="N1956">
        <v>0</v>
      </c>
      <c r="O1956" t="s">
        <v>42</v>
      </c>
    </row>
    <row r="1957" spans="1:25" x14ac:dyDescent="0.25">
      <c r="A1957" t="s">
        <v>165</v>
      </c>
      <c r="B1957">
        <v>7777.49</v>
      </c>
      <c r="C1957">
        <v>7602.45</v>
      </c>
      <c r="D1957">
        <v>7602.33</v>
      </c>
      <c r="E1957">
        <v>7227.6</v>
      </c>
      <c r="F1957">
        <v>62.3095</v>
      </c>
      <c r="G1957">
        <v>159.816</v>
      </c>
      <c r="H1957">
        <v>56.534100000000002</v>
      </c>
      <c r="I1957">
        <v>13.194100000000001</v>
      </c>
      <c r="J1957">
        <v>64.398499999999999</v>
      </c>
      <c r="K1957">
        <v>6984.99</v>
      </c>
      <c r="L1957">
        <v>1.2300499999999999E-3</v>
      </c>
      <c r="M1957">
        <v>0.999421</v>
      </c>
      <c r="N1957">
        <v>0</v>
      </c>
      <c r="O1957" t="s">
        <v>42</v>
      </c>
    </row>
    <row r="1958" spans="1:25" x14ac:dyDescent="0.25">
      <c r="A1958" t="s">
        <v>165</v>
      </c>
      <c r="B1958">
        <v>7663.89</v>
      </c>
      <c r="C1958">
        <v>7489.73</v>
      </c>
      <c r="D1958">
        <v>7489.6</v>
      </c>
      <c r="E1958">
        <v>7106.44</v>
      </c>
      <c r="F1958">
        <v>65.0411</v>
      </c>
      <c r="G1958">
        <v>157.11799999999999</v>
      </c>
      <c r="H1958">
        <v>55.452199999999998</v>
      </c>
      <c r="I1958">
        <v>12.2126</v>
      </c>
      <c r="J1958">
        <v>63.6023</v>
      </c>
      <c r="K1958">
        <v>6863.7</v>
      </c>
      <c r="L1958">
        <v>1.2300499999999999E-3</v>
      </c>
      <c r="M1958">
        <v>0.99908300000000005</v>
      </c>
      <c r="N1958">
        <v>0</v>
      </c>
      <c r="O1958" t="s">
        <v>42</v>
      </c>
    </row>
    <row r="1959" spans="1:25" x14ac:dyDescent="0.25">
      <c r="A1959" t="s">
        <v>165</v>
      </c>
      <c r="B1959">
        <v>7880.99</v>
      </c>
      <c r="C1959">
        <v>7708.4</v>
      </c>
      <c r="D1959">
        <v>7708.17</v>
      </c>
      <c r="E1959">
        <v>7315.86</v>
      </c>
      <c r="F1959">
        <v>65.662599999999998</v>
      </c>
      <c r="G1959">
        <v>162.58099999999999</v>
      </c>
      <c r="H1959">
        <v>57.377099999999999</v>
      </c>
      <c r="I1959">
        <v>12.307600000000001</v>
      </c>
      <c r="J1959">
        <v>66.190200000000004</v>
      </c>
      <c r="K1959">
        <v>7066.15</v>
      </c>
      <c r="L1959">
        <v>1.23007E-3</v>
      </c>
      <c r="M1959">
        <v>0.99999099999999996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7789.09</v>
      </c>
      <c r="C1960">
        <v>7610.61</v>
      </c>
      <c r="D1960">
        <v>7610.49</v>
      </c>
      <c r="E1960">
        <v>7240.14</v>
      </c>
      <c r="F1960">
        <v>62.379899999999999</v>
      </c>
      <c r="G1960">
        <v>158.22300000000001</v>
      </c>
      <c r="H1960">
        <v>56.3752</v>
      </c>
      <c r="I1960">
        <v>12.5244</v>
      </c>
      <c r="J1960">
        <v>63.8202</v>
      </c>
      <c r="K1960">
        <v>6999.05</v>
      </c>
      <c r="L1960">
        <v>1.2300499999999999E-3</v>
      </c>
      <c r="M1960">
        <v>0.99985199999999996</v>
      </c>
      <c r="N1960">
        <v>0</v>
      </c>
      <c r="O1960" t="s">
        <v>42</v>
      </c>
      <c r="R1960">
        <f>AVERAGE(B1911:B1960)</f>
        <v>7799.113800000001</v>
      </c>
      <c r="S1960">
        <f>AVERAGE(C1911:C1960)</f>
        <v>7623.8973999999998</v>
      </c>
      <c r="U1960">
        <f>_xlfn.VAR.P(B1911:B1960)</f>
        <v>13439.514499560004</v>
      </c>
      <c r="V1960">
        <f>_xlfn.VAR.P(C1911:C1960)</f>
        <v>13533.710515240002</v>
      </c>
      <c r="X1960">
        <f>1.96*SQRT(U1960)/50</f>
        <v>4.5444136652162159</v>
      </c>
      <c r="Y1960">
        <f>1.96*SQRT(V1960)/50</f>
        <v>4.5603114944199152</v>
      </c>
    </row>
    <row r="1961" spans="1:25" x14ac:dyDescent="0.25">
      <c r="A1961" t="s">
        <v>166</v>
      </c>
      <c r="B1961">
        <v>390124.16629999998</v>
      </c>
      <c r="C1961" t="s">
        <v>36</v>
      </c>
    </row>
    <row r="1962" spans="1:25" x14ac:dyDescent="0.25">
      <c r="A1962" t="s">
        <v>167</v>
      </c>
      <c r="B1962">
        <v>4767.05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1.2300900000000001E-3</v>
      </c>
      <c r="L1962">
        <v>0.99978199999999995</v>
      </c>
      <c r="M1962">
        <v>0</v>
      </c>
      <c r="N1962" t="s">
        <v>42</v>
      </c>
    </row>
    <row r="1963" spans="1:25" x14ac:dyDescent="0.25">
      <c r="A1963" t="s">
        <v>167</v>
      </c>
      <c r="B1963">
        <v>4761.28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1.2300499999999999E-3</v>
      </c>
      <c r="L1963">
        <v>0.99876100000000001</v>
      </c>
      <c r="M1963">
        <v>0</v>
      </c>
      <c r="N1963" t="s">
        <v>42</v>
      </c>
    </row>
    <row r="1964" spans="1:25" x14ac:dyDescent="0.25">
      <c r="A1964" t="s">
        <v>167</v>
      </c>
      <c r="B1964">
        <v>4782.88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1.2301E-3</v>
      </c>
      <c r="L1964">
        <v>0.999834</v>
      </c>
      <c r="M1964">
        <v>0</v>
      </c>
      <c r="N1964" t="s">
        <v>42</v>
      </c>
    </row>
    <row r="1965" spans="1:25" x14ac:dyDescent="0.25">
      <c r="A1965" t="s">
        <v>167</v>
      </c>
      <c r="B1965">
        <v>4743.62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1.2300600000000001E-3</v>
      </c>
      <c r="L1965">
        <v>0.99965400000000004</v>
      </c>
      <c r="M1965">
        <v>0</v>
      </c>
      <c r="N1965" t="s">
        <v>42</v>
      </c>
    </row>
    <row r="1966" spans="1:25" x14ac:dyDescent="0.25">
      <c r="A1966" t="s">
        <v>167</v>
      </c>
      <c r="B1966">
        <v>4804.8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1.2300600000000001E-3</v>
      </c>
      <c r="L1966">
        <v>0.99941500000000005</v>
      </c>
      <c r="M1966">
        <v>0</v>
      </c>
      <c r="N1966" t="s">
        <v>42</v>
      </c>
    </row>
    <row r="1967" spans="1:25" x14ac:dyDescent="0.25">
      <c r="A1967" t="s">
        <v>167</v>
      </c>
      <c r="B1967">
        <v>4744.3999999999996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1.2300600000000001E-3</v>
      </c>
      <c r="L1967">
        <v>0.99990000000000001</v>
      </c>
      <c r="M1967">
        <v>0</v>
      </c>
      <c r="N1967" t="s">
        <v>42</v>
      </c>
    </row>
    <row r="1968" spans="1:25" x14ac:dyDescent="0.25">
      <c r="A1968" t="s">
        <v>167</v>
      </c>
      <c r="B1968">
        <v>4876.2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1.2300499999999999E-3</v>
      </c>
      <c r="L1968">
        <v>0.99959399999999998</v>
      </c>
      <c r="M1968">
        <v>0</v>
      </c>
      <c r="N1968" t="s">
        <v>42</v>
      </c>
    </row>
    <row r="1969" spans="1:14" x14ac:dyDescent="0.25">
      <c r="A1969" t="s">
        <v>167</v>
      </c>
      <c r="B1969">
        <v>4837.37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1.2300600000000001E-3</v>
      </c>
      <c r="L1969">
        <v>0.99946900000000005</v>
      </c>
      <c r="M1969">
        <v>0</v>
      </c>
      <c r="N1969" t="s">
        <v>42</v>
      </c>
    </row>
    <row r="1970" spans="1:14" x14ac:dyDescent="0.25">
      <c r="A1970" t="s">
        <v>167</v>
      </c>
      <c r="B1970">
        <v>4766.75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1.2300799999999999E-3</v>
      </c>
      <c r="L1970">
        <v>0.99982700000000002</v>
      </c>
      <c r="M1970">
        <v>0</v>
      </c>
      <c r="N1970" t="s">
        <v>42</v>
      </c>
    </row>
    <row r="1971" spans="1:14" x14ac:dyDescent="0.25">
      <c r="A1971" t="s">
        <v>167</v>
      </c>
      <c r="B1971">
        <v>4851.67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1.2300499999999999E-3</v>
      </c>
      <c r="L1971">
        <v>0.99919199999999997</v>
      </c>
      <c r="M1971">
        <v>0</v>
      </c>
      <c r="N1971" t="s">
        <v>42</v>
      </c>
    </row>
    <row r="1972" spans="1:14" x14ac:dyDescent="0.25">
      <c r="A1972" t="s">
        <v>167</v>
      </c>
      <c r="B1972">
        <v>4936.04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1.2300900000000001E-3</v>
      </c>
      <c r="L1972">
        <v>0.99987599999999999</v>
      </c>
      <c r="M1972">
        <v>0</v>
      </c>
      <c r="N1972" t="s">
        <v>42</v>
      </c>
    </row>
    <row r="1973" spans="1:14" x14ac:dyDescent="0.25">
      <c r="A1973" t="s">
        <v>167</v>
      </c>
      <c r="B1973">
        <v>4804.3100000000004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1.2300499999999999E-3</v>
      </c>
      <c r="L1973">
        <v>0.99995800000000001</v>
      </c>
      <c r="M1973">
        <v>0</v>
      </c>
      <c r="N1973" t="s">
        <v>42</v>
      </c>
    </row>
    <row r="1974" spans="1:14" x14ac:dyDescent="0.25">
      <c r="A1974" t="s">
        <v>167</v>
      </c>
      <c r="B1974">
        <v>4779.47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1.2300499999999999E-3</v>
      </c>
      <c r="L1974">
        <v>0.99927500000000002</v>
      </c>
      <c r="M1974">
        <v>0</v>
      </c>
      <c r="N1974" t="s">
        <v>42</v>
      </c>
    </row>
    <row r="1975" spans="1:14" x14ac:dyDescent="0.25">
      <c r="A1975" t="s">
        <v>167</v>
      </c>
      <c r="B1975">
        <v>4797.78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1.2300499999999999E-3</v>
      </c>
      <c r="L1975">
        <v>0.99923899999999999</v>
      </c>
      <c r="M1975">
        <v>0</v>
      </c>
      <c r="N1975" t="s">
        <v>42</v>
      </c>
    </row>
    <row r="1976" spans="1:14" x14ac:dyDescent="0.25">
      <c r="A1976" t="s">
        <v>167</v>
      </c>
      <c r="B1976">
        <v>4829.93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1.2301199999999999E-3</v>
      </c>
      <c r="L1976">
        <v>0.99912000000000001</v>
      </c>
      <c r="M1976">
        <v>0</v>
      </c>
      <c r="N1976" t="s">
        <v>42</v>
      </c>
    </row>
    <row r="1977" spans="1:14" x14ac:dyDescent="0.25">
      <c r="A1977" t="s">
        <v>167</v>
      </c>
      <c r="B1977">
        <v>4748.05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1.2300600000000001E-3</v>
      </c>
      <c r="L1977">
        <v>0.99921099999999996</v>
      </c>
      <c r="M1977">
        <v>0</v>
      </c>
      <c r="N1977" t="s">
        <v>42</v>
      </c>
    </row>
    <row r="1978" spans="1:14" x14ac:dyDescent="0.25">
      <c r="A1978" t="s">
        <v>167</v>
      </c>
      <c r="B1978">
        <v>4759.4799999999996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1.2300499999999999E-3</v>
      </c>
      <c r="L1978">
        <v>0.99961599999999995</v>
      </c>
      <c r="M1978">
        <v>0</v>
      </c>
      <c r="N1978" t="s">
        <v>42</v>
      </c>
    </row>
    <row r="1979" spans="1:14" x14ac:dyDescent="0.25">
      <c r="A1979" t="s">
        <v>167</v>
      </c>
      <c r="B1979">
        <v>4783.32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1.2300499999999999E-3</v>
      </c>
      <c r="L1979">
        <v>0.99971299999999996</v>
      </c>
      <c r="M1979">
        <v>0</v>
      </c>
      <c r="N1979" t="s">
        <v>42</v>
      </c>
    </row>
    <row r="1980" spans="1:14" x14ac:dyDescent="0.25">
      <c r="A1980" t="s">
        <v>167</v>
      </c>
      <c r="B1980">
        <v>4733.83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1.2300499999999999E-3</v>
      </c>
      <c r="L1980">
        <v>0.99994799999999995</v>
      </c>
      <c r="M1980">
        <v>0</v>
      </c>
      <c r="N1980" t="s">
        <v>42</v>
      </c>
    </row>
    <row r="1981" spans="1:14" x14ac:dyDescent="0.25">
      <c r="A1981" t="s">
        <v>167</v>
      </c>
      <c r="B1981">
        <v>4782.97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1.2300499999999999E-3</v>
      </c>
      <c r="L1981">
        <v>0.99932600000000005</v>
      </c>
      <c r="M1981">
        <v>0</v>
      </c>
      <c r="N1981" t="s">
        <v>42</v>
      </c>
    </row>
    <row r="1982" spans="1:14" x14ac:dyDescent="0.25">
      <c r="A1982" t="s">
        <v>167</v>
      </c>
      <c r="B1982">
        <v>4709.29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1.2301E-3</v>
      </c>
      <c r="L1982">
        <v>0.99866600000000005</v>
      </c>
      <c r="M1982">
        <v>0</v>
      </c>
      <c r="N1982" t="s">
        <v>42</v>
      </c>
    </row>
    <row r="1983" spans="1:14" x14ac:dyDescent="0.25">
      <c r="A1983" t="s">
        <v>167</v>
      </c>
      <c r="B1983">
        <v>4751.43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1.2300600000000001E-3</v>
      </c>
      <c r="L1983">
        <v>0.99954699999999996</v>
      </c>
      <c r="M1983">
        <v>0</v>
      </c>
      <c r="N1983" t="s">
        <v>42</v>
      </c>
    </row>
    <row r="1984" spans="1:14" x14ac:dyDescent="0.25">
      <c r="A1984" t="s">
        <v>167</v>
      </c>
      <c r="B1984">
        <v>4757.57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1.2300499999999999E-3</v>
      </c>
      <c r="L1984">
        <v>0.99979799999999996</v>
      </c>
      <c r="M1984">
        <v>0</v>
      </c>
      <c r="N1984" t="s">
        <v>42</v>
      </c>
    </row>
    <row r="1985" spans="1:14" x14ac:dyDescent="0.25">
      <c r="A1985" t="s">
        <v>167</v>
      </c>
      <c r="B1985">
        <v>4830.34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1.23011E-3</v>
      </c>
      <c r="L1985">
        <v>0.99923300000000004</v>
      </c>
      <c r="M1985">
        <v>0</v>
      </c>
      <c r="N1985" t="s">
        <v>42</v>
      </c>
    </row>
    <row r="1986" spans="1:14" x14ac:dyDescent="0.25">
      <c r="A1986" t="s">
        <v>167</v>
      </c>
      <c r="B1986">
        <v>4857.99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1.2300600000000001E-3</v>
      </c>
      <c r="L1986">
        <v>0.99975800000000004</v>
      </c>
      <c r="M1986">
        <v>0</v>
      </c>
      <c r="N1986" t="s">
        <v>42</v>
      </c>
    </row>
    <row r="1987" spans="1:14" x14ac:dyDescent="0.25">
      <c r="A1987" t="s">
        <v>167</v>
      </c>
      <c r="B1987">
        <v>4721.05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1.23014E-3</v>
      </c>
      <c r="L1987">
        <v>0.99904999999999999</v>
      </c>
      <c r="M1987">
        <v>0</v>
      </c>
      <c r="N1987" t="s">
        <v>42</v>
      </c>
    </row>
    <row r="1988" spans="1:14" x14ac:dyDescent="0.25">
      <c r="A1988" t="s">
        <v>167</v>
      </c>
      <c r="B1988">
        <v>4847.3900000000003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1.2300600000000001E-3</v>
      </c>
      <c r="L1988">
        <v>0.99844699999999997</v>
      </c>
      <c r="M1988">
        <v>0</v>
      </c>
      <c r="N1988" t="s">
        <v>42</v>
      </c>
    </row>
    <row r="1989" spans="1:14" x14ac:dyDescent="0.25">
      <c r="A1989" t="s">
        <v>167</v>
      </c>
      <c r="B1989">
        <v>4776.82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1.2300499999999999E-3</v>
      </c>
      <c r="L1989">
        <v>0.999664</v>
      </c>
      <c r="M1989">
        <v>0</v>
      </c>
      <c r="N1989" t="s">
        <v>42</v>
      </c>
    </row>
    <row r="1990" spans="1:14" x14ac:dyDescent="0.25">
      <c r="A1990" t="s">
        <v>167</v>
      </c>
      <c r="B1990">
        <v>4750.26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1.2300600000000001E-3</v>
      </c>
      <c r="L1990">
        <v>0.99990000000000001</v>
      </c>
      <c r="M1990">
        <v>0</v>
      </c>
      <c r="N1990" t="s">
        <v>42</v>
      </c>
    </row>
    <row r="1991" spans="1:14" x14ac:dyDescent="0.25">
      <c r="A1991" t="s">
        <v>167</v>
      </c>
      <c r="B1991">
        <v>4841.93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1.2300499999999999E-3</v>
      </c>
      <c r="L1991">
        <v>0.99971399999999999</v>
      </c>
      <c r="M1991">
        <v>0</v>
      </c>
      <c r="N1991" t="s">
        <v>42</v>
      </c>
    </row>
    <row r="1992" spans="1:14" x14ac:dyDescent="0.25">
      <c r="A1992" t="s">
        <v>167</v>
      </c>
      <c r="B1992">
        <v>4726.53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1.23007E-3</v>
      </c>
      <c r="L1992">
        <v>0.99923899999999999</v>
      </c>
      <c r="M1992">
        <v>0</v>
      </c>
      <c r="N1992" t="s">
        <v>42</v>
      </c>
    </row>
    <row r="1993" spans="1:14" x14ac:dyDescent="0.25">
      <c r="A1993" t="s">
        <v>167</v>
      </c>
      <c r="B1993">
        <v>4781.01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1.2300600000000001E-3</v>
      </c>
      <c r="L1993">
        <v>0.99970899999999996</v>
      </c>
      <c r="M1993">
        <v>0</v>
      </c>
      <c r="N1993" t="s">
        <v>42</v>
      </c>
    </row>
    <row r="1994" spans="1:14" x14ac:dyDescent="0.25">
      <c r="A1994" t="s">
        <v>167</v>
      </c>
      <c r="B1994">
        <v>4781.88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1.2300499999999999E-3</v>
      </c>
      <c r="L1994">
        <v>0.99922999999999995</v>
      </c>
      <c r="M1994">
        <v>0</v>
      </c>
      <c r="N1994" t="s">
        <v>42</v>
      </c>
    </row>
    <row r="1995" spans="1:14" x14ac:dyDescent="0.25">
      <c r="A1995" t="s">
        <v>167</v>
      </c>
      <c r="B1995">
        <v>4737.01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1.2300799999999999E-3</v>
      </c>
      <c r="L1995">
        <v>0.99981500000000001</v>
      </c>
      <c r="M1995">
        <v>0</v>
      </c>
      <c r="N1995" t="s">
        <v>42</v>
      </c>
    </row>
    <row r="1996" spans="1:14" x14ac:dyDescent="0.25">
      <c r="A1996" t="s">
        <v>167</v>
      </c>
      <c r="B1996">
        <v>4755.2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1.2300499999999999E-3</v>
      </c>
      <c r="L1996">
        <v>0.999919</v>
      </c>
      <c r="M1996">
        <v>0</v>
      </c>
      <c r="N1996" t="s">
        <v>42</v>
      </c>
    </row>
    <row r="1997" spans="1:14" x14ac:dyDescent="0.25">
      <c r="A1997" t="s">
        <v>167</v>
      </c>
      <c r="B1997">
        <v>4886.5600000000004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1.2300499999999999E-3</v>
      </c>
      <c r="L1997">
        <v>0.99841500000000005</v>
      </c>
      <c r="M1997">
        <v>0</v>
      </c>
      <c r="N1997" t="s">
        <v>42</v>
      </c>
    </row>
    <row r="1998" spans="1:14" x14ac:dyDescent="0.25">
      <c r="A1998" t="s">
        <v>167</v>
      </c>
      <c r="B1998">
        <v>4703.21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1.2300499999999999E-3</v>
      </c>
      <c r="L1998">
        <v>0.99905699999999997</v>
      </c>
      <c r="M1998">
        <v>0</v>
      </c>
      <c r="N1998" t="s">
        <v>42</v>
      </c>
    </row>
    <row r="1999" spans="1:14" x14ac:dyDescent="0.25">
      <c r="A1999" t="s">
        <v>167</v>
      </c>
      <c r="B1999">
        <v>4820.59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1.23007E-3</v>
      </c>
      <c r="L1999">
        <v>0.99950000000000006</v>
      </c>
      <c r="M1999">
        <v>0</v>
      </c>
      <c r="N1999" t="s">
        <v>42</v>
      </c>
    </row>
    <row r="2000" spans="1:14" x14ac:dyDescent="0.25">
      <c r="A2000" t="s">
        <v>167</v>
      </c>
      <c r="B2000">
        <v>4841.99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1.2300499999999999E-3</v>
      </c>
      <c r="L2000">
        <v>0.99941100000000005</v>
      </c>
      <c r="M2000">
        <v>0</v>
      </c>
      <c r="N2000" t="s">
        <v>42</v>
      </c>
    </row>
    <row r="2001" spans="1:25" x14ac:dyDescent="0.25">
      <c r="A2001" t="s">
        <v>167</v>
      </c>
      <c r="B2001">
        <v>4806.99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1.23011E-3</v>
      </c>
      <c r="L2001">
        <v>0.99967300000000003</v>
      </c>
      <c r="M2001">
        <v>0</v>
      </c>
      <c r="N2001" t="s">
        <v>42</v>
      </c>
    </row>
    <row r="2002" spans="1:25" x14ac:dyDescent="0.25">
      <c r="A2002" t="s">
        <v>167</v>
      </c>
      <c r="B2002">
        <v>4953.4799999999996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1.23007E-3</v>
      </c>
      <c r="L2002">
        <v>0.99981699999999996</v>
      </c>
      <c r="M2002">
        <v>0</v>
      </c>
      <c r="N2002" t="s">
        <v>42</v>
      </c>
    </row>
    <row r="2003" spans="1:25" x14ac:dyDescent="0.25">
      <c r="A2003" t="s">
        <v>167</v>
      </c>
      <c r="B2003">
        <v>4896.82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1.2300600000000001E-3</v>
      </c>
      <c r="L2003">
        <v>0.99984799999999996</v>
      </c>
      <c r="M2003">
        <v>0</v>
      </c>
      <c r="N2003" t="s">
        <v>42</v>
      </c>
    </row>
    <row r="2004" spans="1:25" x14ac:dyDescent="0.25">
      <c r="A2004" t="s">
        <v>167</v>
      </c>
      <c r="B2004">
        <v>4802.9799999999996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1.2300600000000001E-3</v>
      </c>
      <c r="L2004">
        <v>0.99922</v>
      </c>
      <c r="M2004">
        <v>0</v>
      </c>
      <c r="N2004" t="s">
        <v>42</v>
      </c>
    </row>
    <row r="2005" spans="1:25" x14ac:dyDescent="0.25">
      <c r="A2005" t="s">
        <v>167</v>
      </c>
      <c r="B2005">
        <v>4868.2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1.2300499999999999E-3</v>
      </c>
      <c r="L2005">
        <v>0.99957300000000004</v>
      </c>
      <c r="M2005">
        <v>0</v>
      </c>
      <c r="N2005" t="s">
        <v>42</v>
      </c>
    </row>
    <row r="2006" spans="1:25" x14ac:dyDescent="0.25">
      <c r="A2006" t="s">
        <v>167</v>
      </c>
      <c r="B2006">
        <v>4913.2700000000004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1.2300499999999999E-3</v>
      </c>
      <c r="L2006">
        <v>0.999776</v>
      </c>
      <c r="M2006">
        <v>0</v>
      </c>
      <c r="N2006" t="s">
        <v>42</v>
      </c>
    </row>
    <row r="2007" spans="1:25" x14ac:dyDescent="0.25">
      <c r="A2007" t="s">
        <v>167</v>
      </c>
      <c r="B2007">
        <v>4830.38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1.2300499999999999E-3</v>
      </c>
      <c r="L2007">
        <v>0.99893200000000004</v>
      </c>
      <c r="M2007">
        <v>0</v>
      </c>
      <c r="N2007" t="s">
        <v>42</v>
      </c>
    </row>
    <row r="2008" spans="1:25" x14ac:dyDescent="0.25">
      <c r="A2008" t="s">
        <v>167</v>
      </c>
      <c r="B2008">
        <v>4874.33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1.2300499999999999E-3</v>
      </c>
      <c r="L2008">
        <v>0.99939599999999995</v>
      </c>
      <c r="M2008">
        <v>0</v>
      </c>
      <c r="N2008" t="s">
        <v>42</v>
      </c>
    </row>
    <row r="2009" spans="1:25" x14ac:dyDescent="0.25">
      <c r="A2009" t="s">
        <v>167</v>
      </c>
      <c r="B2009">
        <v>4848.5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1.2300499999999999E-3</v>
      </c>
      <c r="L2009">
        <v>0.99837500000000001</v>
      </c>
      <c r="M2009">
        <v>0</v>
      </c>
      <c r="N2009" t="s">
        <v>42</v>
      </c>
    </row>
    <row r="2010" spans="1:25" x14ac:dyDescent="0.25">
      <c r="A2010" t="s">
        <v>167</v>
      </c>
      <c r="B2010">
        <v>4851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1.2300499999999999E-3</v>
      </c>
      <c r="L2010">
        <v>0.99927299999999997</v>
      </c>
      <c r="M2010">
        <v>0</v>
      </c>
      <c r="N2010" t="s">
        <v>42</v>
      </c>
    </row>
    <row r="2011" spans="1:25" x14ac:dyDescent="0.25">
      <c r="A2011" t="s">
        <v>167</v>
      </c>
      <c r="B2011">
        <v>4771.1400000000003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1.2300499999999999E-3</v>
      </c>
      <c r="L2011">
        <v>0.99959900000000002</v>
      </c>
      <c r="M2011">
        <v>0</v>
      </c>
      <c r="N2011" t="s">
        <v>42</v>
      </c>
    </row>
    <row r="2012" spans="1:25" x14ac:dyDescent="0.25">
      <c r="A2012" t="s">
        <v>167</v>
      </c>
      <c r="B2012">
        <v>4713.3999999999996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1.2300600000000001E-3</v>
      </c>
      <c r="L2012">
        <v>0.99959100000000001</v>
      </c>
      <c r="M2012">
        <v>0</v>
      </c>
      <c r="N2012" t="s">
        <v>42</v>
      </c>
    </row>
    <row r="2013" spans="1:25" x14ac:dyDescent="0.25">
      <c r="A2013" t="s">
        <v>167</v>
      </c>
      <c r="B2013">
        <v>4796.47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1.2300499999999999E-3</v>
      </c>
      <c r="L2013">
        <v>0.99816800000000006</v>
      </c>
      <c r="M2013">
        <v>0</v>
      </c>
      <c r="N2013" t="s">
        <v>42</v>
      </c>
    </row>
    <row r="2014" spans="1:25" x14ac:dyDescent="0.25">
      <c r="A2014" t="s">
        <v>167</v>
      </c>
      <c r="B2014">
        <v>4712.4799999999996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1.2300499999999999E-3</v>
      </c>
      <c r="L2014">
        <v>0.99951699999999999</v>
      </c>
      <c r="M2014">
        <v>0</v>
      </c>
      <c r="N2014" t="s">
        <v>42</v>
      </c>
    </row>
    <row r="2015" spans="1:25" x14ac:dyDescent="0.25">
      <c r="A2015" t="s">
        <v>167</v>
      </c>
      <c r="B2015">
        <v>4691.6400000000003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1.23007E-3</v>
      </c>
      <c r="L2015">
        <v>0.99994099999999997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4715.6499999999996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1.2300600000000001E-3</v>
      </c>
      <c r="L2016">
        <v>0.99894799999999995</v>
      </c>
      <c r="M2016">
        <v>0</v>
      </c>
      <c r="N2016" t="s">
        <v>42</v>
      </c>
      <c r="R2016">
        <f>AVERAGE(B1967:B2016)</f>
        <v>4799.1270000000004</v>
      </c>
      <c r="S2016">
        <f>AVERAGE(C1967:C2016)</f>
        <v>0</v>
      </c>
      <c r="U2016">
        <f>_xlfn.VAR.P(B1967:B2016)</f>
        <v>4018.5518370000018</v>
      </c>
      <c r="V2016">
        <f>_xlfn.VAR.P(C1967:C2016)</f>
        <v>0</v>
      </c>
      <c r="X2016">
        <f>1.96*SQRT(U2016)/50</f>
        <v>2.4849683086123417</v>
      </c>
      <c r="Y2016">
        <f>1.96*SQRT(V2016)/50</f>
        <v>0</v>
      </c>
    </row>
    <row r="2017" spans="1:22" x14ac:dyDescent="0.25">
      <c r="A2017" t="s">
        <v>168</v>
      </c>
      <c r="B2017">
        <v>240063.9056</v>
      </c>
      <c r="C2017" t="s">
        <v>36</v>
      </c>
      <c r="U2017" t="s">
        <v>75</v>
      </c>
    </row>
    <row r="2018" spans="1:22" x14ac:dyDescent="0.25">
      <c r="A2018" t="s">
        <v>169</v>
      </c>
      <c r="B2018">
        <v>4114.95</v>
      </c>
      <c r="C2018">
        <v>4001.17</v>
      </c>
      <c r="D2018">
        <v>4001.02</v>
      </c>
      <c r="E2018">
        <v>3669.37</v>
      </c>
      <c r="F2018">
        <v>58.184800000000003</v>
      </c>
      <c r="G2018">
        <v>0</v>
      </c>
      <c r="H2018">
        <v>52.258200000000002</v>
      </c>
      <c r="I2018">
        <v>0</v>
      </c>
      <c r="J2018">
        <v>1.2300499999999999E-3</v>
      </c>
      <c r="K2018">
        <v>0.99954600000000005</v>
      </c>
      <c r="L2018">
        <v>0</v>
      </c>
      <c r="M2018" t="s">
        <v>42</v>
      </c>
      <c r="U2018">
        <f>_xlfn.STDEV.P(B1967:B2016)</f>
        <v>63.392048689090352</v>
      </c>
      <c r="V2018">
        <f>_xlfn.STDEV.P(C1967:C2016)</f>
        <v>0</v>
      </c>
    </row>
    <row r="2019" spans="1:22" x14ac:dyDescent="0.25">
      <c r="A2019" t="s">
        <v>169</v>
      </c>
      <c r="B2019">
        <v>4199.95</v>
      </c>
      <c r="C2019">
        <v>4087.26</v>
      </c>
      <c r="D2019">
        <v>4087.11</v>
      </c>
      <c r="E2019">
        <v>3736.91</v>
      </c>
      <c r="F2019">
        <v>61.58</v>
      </c>
      <c r="G2019">
        <v>0</v>
      </c>
      <c r="H2019">
        <v>53.420200000000001</v>
      </c>
      <c r="I2019">
        <v>0</v>
      </c>
      <c r="J2019">
        <v>1.2300499999999999E-3</v>
      </c>
      <c r="K2019">
        <v>0.999525</v>
      </c>
      <c r="L2019">
        <v>0</v>
      </c>
      <c r="M2019" t="s">
        <v>42</v>
      </c>
    </row>
    <row r="2020" spans="1:22" x14ac:dyDescent="0.25">
      <c r="A2020" t="s">
        <v>169</v>
      </c>
      <c r="B2020">
        <v>4129.5600000000004</v>
      </c>
      <c r="C2020">
        <v>4015.49</v>
      </c>
      <c r="D2020">
        <v>4015.35</v>
      </c>
      <c r="E2020">
        <v>3675.32</v>
      </c>
      <c r="F2020">
        <v>59.730699999999999</v>
      </c>
      <c r="G2020">
        <v>0</v>
      </c>
      <c r="H2020">
        <v>51.328499999999998</v>
      </c>
      <c r="I2020">
        <v>0</v>
      </c>
      <c r="J2020">
        <v>1.2300499999999999E-3</v>
      </c>
      <c r="K2020">
        <v>0.99999400000000005</v>
      </c>
      <c r="L2020">
        <v>0</v>
      </c>
      <c r="M2020" t="s">
        <v>42</v>
      </c>
    </row>
    <row r="2021" spans="1:22" x14ac:dyDescent="0.25">
      <c r="A2021" t="s">
        <v>169</v>
      </c>
      <c r="B2021">
        <v>4118.9799999999996</v>
      </c>
      <c r="C2021">
        <v>4006.3</v>
      </c>
      <c r="D2021">
        <v>4006.17</v>
      </c>
      <c r="E2021">
        <v>3668.01</v>
      </c>
      <c r="F2021">
        <v>59.648699999999998</v>
      </c>
      <c r="G2021">
        <v>0</v>
      </c>
      <c r="H2021">
        <v>51.880099999999999</v>
      </c>
      <c r="I2021">
        <v>0</v>
      </c>
      <c r="J2021">
        <v>1.23007E-3</v>
      </c>
      <c r="K2021">
        <v>0.99993900000000002</v>
      </c>
      <c r="L2021">
        <v>0</v>
      </c>
      <c r="M2021" t="s">
        <v>42</v>
      </c>
    </row>
    <row r="2022" spans="1:22" x14ac:dyDescent="0.25">
      <c r="A2022" t="s">
        <v>169</v>
      </c>
      <c r="B2022">
        <v>4132.0200000000004</v>
      </c>
      <c r="C2022">
        <v>4018.46</v>
      </c>
      <c r="D2022">
        <v>4018.31</v>
      </c>
      <c r="E2022">
        <v>3675.75</v>
      </c>
      <c r="F2022">
        <v>61.186199999999999</v>
      </c>
      <c r="G2022">
        <v>0</v>
      </c>
      <c r="H2022">
        <v>51.4895</v>
      </c>
      <c r="I2022">
        <v>0</v>
      </c>
      <c r="J2022">
        <v>1.2300499999999999E-3</v>
      </c>
      <c r="K2022">
        <v>0.99965599999999999</v>
      </c>
      <c r="L2022">
        <v>0</v>
      </c>
      <c r="M2022" t="s">
        <v>42</v>
      </c>
    </row>
    <row r="2023" spans="1:22" x14ac:dyDescent="0.25">
      <c r="A2023" t="s">
        <v>169</v>
      </c>
      <c r="B2023">
        <v>4136.33</v>
      </c>
      <c r="C2023">
        <v>4020.05</v>
      </c>
      <c r="D2023">
        <v>4019.9</v>
      </c>
      <c r="E2023">
        <v>3675.3</v>
      </c>
      <c r="F2023">
        <v>60.462200000000003</v>
      </c>
      <c r="G2023">
        <v>0</v>
      </c>
      <c r="H2023">
        <v>51.949199999999998</v>
      </c>
      <c r="I2023">
        <v>0</v>
      </c>
      <c r="J2023">
        <v>1.2300499999999999E-3</v>
      </c>
      <c r="K2023">
        <v>0.99979499999999999</v>
      </c>
      <c r="L2023">
        <v>0</v>
      </c>
      <c r="M2023" t="s">
        <v>42</v>
      </c>
    </row>
    <row r="2024" spans="1:22" x14ac:dyDescent="0.25">
      <c r="A2024" t="s">
        <v>169</v>
      </c>
      <c r="B2024">
        <v>4240.63</v>
      </c>
      <c r="C2024">
        <v>4124.76</v>
      </c>
      <c r="D2024">
        <v>4124.59</v>
      </c>
      <c r="E2024">
        <v>3760.64</v>
      </c>
      <c r="F2024">
        <v>64.390900000000002</v>
      </c>
      <c r="G2024">
        <v>0</v>
      </c>
      <c r="H2024">
        <v>53.380099999999999</v>
      </c>
      <c r="I2024">
        <v>0</v>
      </c>
      <c r="J2024">
        <v>1.2300499999999999E-3</v>
      </c>
      <c r="K2024">
        <v>0.99986200000000003</v>
      </c>
      <c r="L2024">
        <v>0</v>
      </c>
      <c r="M2024" t="s">
        <v>42</v>
      </c>
    </row>
    <row r="2025" spans="1:22" x14ac:dyDescent="0.25">
      <c r="A2025" t="s">
        <v>169</v>
      </c>
      <c r="B2025">
        <v>4129.6099999999997</v>
      </c>
      <c r="C2025">
        <v>4016.95</v>
      </c>
      <c r="D2025">
        <v>4016.82</v>
      </c>
      <c r="E2025">
        <v>3684.38</v>
      </c>
      <c r="F2025">
        <v>58.282600000000002</v>
      </c>
      <c r="G2025">
        <v>0</v>
      </c>
      <c r="H2025">
        <v>53.0687</v>
      </c>
      <c r="I2025">
        <v>0</v>
      </c>
      <c r="J2025">
        <v>1.23007E-3</v>
      </c>
      <c r="K2025">
        <v>0.99974700000000005</v>
      </c>
      <c r="L2025">
        <v>0</v>
      </c>
      <c r="M2025" t="s">
        <v>42</v>
      </c>
    </row>
    <row r="2026" spans="1:22" x14ac:dyDescent="0.25">
      <c r="A2026" t="s">
        <v>169</v>
      </c>
      <c r="B2026">
        <v>4146.87</v>
      </c>
      <c r="C2026">
        <v>4034.6</v>
      </c>
      <c r="D2026">
        <v>4034.46</v>
      </c>
      <c r="E2026">
        <v>3689.17</v>
      </c>
      <c r="F2026">
        <v>60.097299999999997</v>
      </c>
      <c r="G2026">
        <v>0</v>
      </c>
      <c r="H2026">
        <v>52.118499999999997</v>
      </c>
      <c r="I2026">
        <v>0</v>
      </c>
      <c r="J2026">
        <v>1.2300499999999999E-3</v>
      </c>
      <c r="K2026">
        <v>0.999888</v>
      </c>
      <c r="L2026">
        <v>0</v>
      </c>
      <c r="M2026" t="s">
        <v>42</v>
      </c>
    </row>
    <row r="2027" spans="1:22" x14ac:dyDescent="0.25">
      <c r="A2027" t="s">
        <v>169</v>
      </c>
      <c r="B2027">
        <v>4126.68</v>
      </c>
      <c r="C2027">
        <v>4013.82</v>
      </c>
      <c r="D2027">
        <v>4013.69</v>
      </c>
      <c r="E2027">
        <v>3670.5</v>
      </c>
      <c r="F2027">
        <v>60.268700000000003</v>
      </c>
      <c r="G2027">
        <v>0</v>
      </c>
      <c r="H2027">
        <v>51.787500000000001</v>
      </c>
      <c r="I2027">
        <v>0</v>
      </c>
      <c r="J2027">
        <v>1.2300499999999999E-3</v>
      </c>
      <c r="K2027">
        <v>0.99988200000000005</v>
      </c>
      <c r="L2027">
        <v>0</v>
      </c>
      <c r="M2027" t="s">
        <v>42</v>
      </c>
    </row>
    <row r="2028" spans="1:22" x14ac:dyDescent="0.25">
      <c r="A2028" t="s">
        <v>169</v>
      </c>
      <c r="B2028">
        <v>4154.99</v>
      </c>
      <c r="C2028">
        <v>4039.21</v>
      </c>
      <c r="D2028">
        <v>4039.08</v>
      </c>
      <c r="E2028">
        <v>3704.62</v>
      </c>
      <c r="F2028">
        <v>57.256</v>
      </c>
      <c r="G2028">
        <v>0</v>
      </c>
      <c r="H2028">
        <v>53.744300000000003</v>
      </c>
      <c r="I2028">
        <v>0</v>
      </c>
      <c r="J2028">
        <v>1.2300499999999999E-3</v>
      </c>
      <c r="K2028">
        <v>0.99950600000000001</v>
      </c>
      <c r="L2028">
        <v>0</v>
      </c>
      <c r="M2028" t="s">
        <v>42</v>
      </c>
    </row>
    <row r="2029" spans="1:22" x14ac:dyDescent="0.25">
      <c r="A2029" t="s">
        <v>169</v>
      </c>
      <c r="B2029">
        <v>4122.51</v>
      </c>
      <c r="C2029">
        <v>4006.65</v>
      </c>
      <c r="D2029">
        <v>4006.53</v>
      </c>
      <c r="E2029">
        <v>3660.81</v>
      </c>
      <c r="F2029">
        <v>60.420099999999998</v>
      </c>
      <c r="G2029">
        <v>0</v>
      </c>
      <c r="H2029">
        <v>50.754399999999997</v>
      </c>
      <c r="I2029">
        <v>0</v>
      </c>
      <c r="J2029">
        <v>1.2300499999999999E-3</v>
      </c>
      <c r="K2029">
        <v>0.99943800000000005</v>
      </c>
      <c r="L2029">
        <v>0</v>
      </c>
      <c r="M2029" t="s">
        <v>42</v>
      </c>
    </row>
    <row r="2030" spans="1:22" x14ac:dyDescent="0.25">
      <c r="A2030" t="s">
        <v>169</v>
      </c>
      <c r="B2030">
        <v>4121.2299999999996</v>
      </c>
      <c r="C2030">
        <v>4006.02</v>
      </c>
      <c r="D2030">
        <v>4005.89</v>
      </c>
      <c r="E2030">
        <v>3661.99</v>
      </c>
      <c r="F2030">
        <v>59.875500000000002</v>
      </c>
      <c r="G2030">
        <v>0</v>
      </c>
      <c r="H2030">
        <v>51.070700000000002</v>
      </c>
      <c r="I2030">
        <v>0</v>
      </c>
      <c r="J2030">
        <v>1.2300600000000001E-3</v>
      </c>
      <c r="K2030">
        <v>0.99933700000000003</v>
      </c>
      <c r="L2030">
        <v>0</v>
      </c>
      <c r="M2030" t="s">
        <v>42</v>
      </c>
    </row>
    <row r="2031" spans="1:22" x14ac:dyDescent="0.25">
      <c r="A2031" t="s">
        <v>169</v>
      </c>
      <c r="B2031">
        <v>4124.46</v>
      </c>
      <c r="C2031">
        <v>4008.89</v>
      </c>
      <c r="D2031">
        <v>4008.76</v>
      </c>
      <c r="E2031">
        <v>3666.53</v>
      </c>
      <c r="F2031">
        <v>59.555</v>
      </c>
      <c r="G2031">
        <v>0</v>
      </c>
      <c r="H2031">
        <v>51.945700000000002</v>
      </c>
      <c r="I2031">
        <v>0</v>
      </c>
      <c r="J2031">
        <v>1.2300499999999999E-3</v>
      </c>
      <c r="K2031">
        <v>0.99990500000000004</v>
      </c>
      <c r="L2031">
        <v>0</v>
      </c>
      <c r="M2031" t="s">
        <v>42</v>
      </c>
    </row>
    <row r="2032" spans="1:22" x14ac:dyDescent="0.25">
      <c r="A2032" t="s">
        <v>169</v>
      </c>
      <c r="B2032">
        <v>4125.76</v>
      </c>
      <c r="C2032">
        <v>4010.08</v>
      </c>
      <c r="D2032">
        <v>4009.95</v>
      </c>
      <c r="E2032">
        <v>3669.55</v>
      </c>
      <c r="F2032">
        <v>59.399000000000001</v>
      </c>
      <c r="G2032">
        <v>0</v>
      </c>
      <c r="H2032">
        <v>52.085999999999999</v>
      </c>
      <c r="I2032">
        <v>0</v>
      </c>
      <c r="J2032">
        <v>1.2300600000000001E-3</v>
      </c>
      <c r="K2032">
        <v>0.999946</v>
      </c>
      <c r="L2032">
        <v>0</v>
      </c>
      <c r="M2032" t="s">
        <v>42</v>
      </c>
    </row>
    <row r="2033" spans="1:13" x14ac:dyDescent="0.25">
      <c r="A2033" t="s">
        <v>169</v>
      </c>
      <c r="B2033">
        <v>4129.1099999999997</v>
      </c>
      <c r="C2033">
        <v>4016.32</v>
      </c>
      <c r="D2033">
        <v>4016.19</v>
      </c>
      <c r="E2033">
        <v>3676.6</v>
      </c>
      <c r="F2033">
        <v>59.151299999999999</v>
      </c>
      <c r="G2033">
        <v>0</v>
      </c>
      <c r="H2033">
        <v>51.661499999999997</v>
      </c>
      <c r="I2033">
        <v>0</v>
      </c>
      <c r="J2033">
        <v>1.2300499999999999E-3</v>
      </c>
      <c r="K2033">
        <v>0.99924199999999996</v>
      </c>
      <c r="L2033">
        <v>0</v>
      </c>
      <c r="M2033" t="s">
        <v>42</v>
      </c>
    </row>
    <row r="2034" spans="1:13" x14ac:dyDescent="0.25">
      <c r="A2034" t="s">
        <v>169</v>
      </c>
      <c r="B2034">
        <v>4112.58</v>
      </c>
      <c r="C2034">
        <v>3999.5</v>
      </c>
      <c r="D2034">
        <v>3999.37</v>
      </c>
      <c r="E2034">
        <v>3664.71</v>
      </c>
      <c r="F2034">
        <v>55.808399999999999</v>
      </c>
      <c r="G2034">
        <v>0</v>
      </c>
      <c r="H2034">
        <v>52.9161</v>
      </c>
      <c r="I2034">
        <v>0</v>
      </c>
      <c r="J2034">
        <v>1.2300600000000001E-3</v>
      </c>
      <c r="K2034">
        <v>0.998919</v>
      </c>
      <c r="L2034">
        <v>0</v>
      </c>
      <c r="M2034" t="s">
        <v>42</v>
      </c>
    </row>
    <row r="2035" spans="1:13" x14ac:dyDescent="0.25">
      <c r="A2035" t="s">
        <v>169</v>
      </c>
      <c r="B2035">
        <v>4099.46</v>
      </c>
      <c r="C2035">
        <v>3986.57</v>
      </c>
      <c r="D2035">
        <v>3986.45</v>
      </c>
      <c r="E2035">
        <v>3648.35</v>
      </c>
      <c r="F2035">
        <v>56.9587</v>
      </c>
      <c r="G2035">
        <v>0</v>
      </c>
      <c r="H2035">
        <v>52.065399999999997</v>
      </c>
      <c r="I2035">
        <v>0</v>
      </c>
      <c r="J2035">
        <v>1.2300499999999999E-3</v>
      </c>
      <c r="K2035">
        <v>0.99911000000000005</v>
      </c>
      <c r="L2035">
        <v>0</v>
      </c>
      <c r="M2035" t="s">
        <v>42</v>
      </c>
    </row>
    <row r="2036" spans="1:13" x14ac:dyDescent="0.25">
      <c r="A2036" t="s">
        <v>169</v>
      </c>
      <c r="B2036">
        <v>4125.8900000000003</v>
      </c>
      <c r="C2036">
        <v>4012.21</v>
      </c>
      <c r="D2036">
        <v>4012.08</v>
      </c>
      <c r="E2036">
        <v>3677.01</v>
      </c>
      <c r="F2036">
        <v>55.606400000000001</v>
      </c>
      <c r="G2036">
        <v>0</v>
      </c>
      <c r="H2036">
        <v>53.334600000000002</v>
      </c>
      <c r="I2036">
        <v>0</v>
      </c>
      <c r="J2036">
        <v>1.2300499999999999E-3</v>
      </c>
      <c r="K2036">
        <v>0.999973</v>
      </c>
      <c r="L2036">
        <v>0</v>
      </c>
      <c r="M2036" t="s">
        <v>42</v>
      </c>
    </row>
    <row r="2037" spans="1:13" x14ac:dyDescent="0.25">
      <c r="A2037" t="s">
        <v>169</v>
      </c>
      <c r="B2037">
        <v>4117.37</v>
      </c>
      <c r="C2037">
        <v>4003.54</v>
      </c>
      <c r="D2037">
        <v>4003.41</v>
      </c>
      <c r="E2037">
        <v>3655.84</v>
      </c>
      <c r="F2037">
        <v>59.389899999999997</v>
      </c>
      <c r="G2037">
        <v>0</v>
      </c>
      <c r="H2037">
        <v>51.394300000000001</v>
      </c>
      <c r="I2037">
        <v>0</v>
      </c>
      <c r="J2037">
        <v>1.2300499999999999E-3</v>
      </c>
      <c r="K2037">
        <v>0.99941800000000003</v>
      </c>
      <c r="L2037">
        <v>0</v>
      </c>
      <c r="M2037" t="s">
        <v>42</v>
      </c>
    </row>
    <row r="2038" spans="1:13" x14ac:dyDescent="0.25">
      <c r="A2038" t="s">
        <v>169</v>
      </c>
      <c r="B2038">
        <v>4188.97</v>
      </c>
      <c r="C2038">
        <v>4075.38</v>
      </c>
      <c r="D2038">
        <v>4075.23</v>
      </c>
      <c r="E2038">
        <v>3714.06</v>
      </c>
      <c r="F2038">
        <v>61.599800000000002</v>
      </c>
      <c r="G2038">
        <v>0</v>
      </c>
      <c r="H2038">
        <v>52.272500000000001</v>
      </c>
      <c r="I2038">
        <v>0</v>
      </c>
      <c r="J2038">
        <v>1.2300499999999999E-3</v>
      </c>
      <c r="K2038">
        <v>0.99986900000000001</v>
      </c>
      <c r="L2038">
        <v>0</v>
      </c>
      <c r="M2038" t="s">
        <v>42</v>
      </c>
    </row>
    <row r="2039" spans="1:13" x14ac:dyDescent="0.25">
      <c r="A2039" t="s">
        <v>169</v>
      </c>
      <c r="B2039">
        <v>4142.95</v>
      </c>
      <c r="C2039">
        <v>4027.44</v>
      </c>
      <c r="D2039">
        <v>4027.3</v>
      </c>
      <c r="E2039">
        <v>3672.1</v>
      </c>
      <c r="F2039">
        <v>60.779200000000003</v>
      </c>
      <c r="G2039">
        <v>0</v>
      </c>
      <c r="H2039">
        <v>52.104999999999997</v>
      </c>
      <c r="I2039">
        <v>0</v>
      </c>
      <c r="J2039">
        <v>1.2300600000000001E-3</v>
      </c>
      <c r="K2039">
        <v>0.99969300000000005</v>
      </c>
      <c r="L2039">
        <v>0</v>
      </c>
      <c r="M2039" t="s">
        <v>42</v>
      </c>
    </row>
    <row r="2040" spans="1:13" x14ac:dyDescent="0.25">
      <c r="A2040" t="s">
        <v>169</v>
      </c>
      <c r="B2040">
        <v>4128.8100000000004</v>
      </c>
      <c r="C2040">
        <v>4015.69</v>
      </c>
      <c r="D2040">
        <v>4015.56</v>
      </c>
      <c r="E2040">
        <v>3682.73</v>
      </c>
      <c r="F2040">
        <v>55.259900000000002</v>
      </c>
      <c r="G2040">
        <v>0</v>
      </c>
      <c r="H2040">
        <v>53.513800000000003</v>
      </c>
      <c r="I2040">
        <v>0</v>
      </c>
      <c r="J2040">
        <v>1.2300600000000001E-3</v>
      </c>
      <c r="K2040">
        <v>0.99988999999999995</v>
      </c>
      <c r="L2040">
        <v>0</v>
      </c>
      <c r="M2040" t="s">
        <v>42</v>
      </c>
    </row>
    <row r="2041" spans="1:13" x14ac:dyDescent="0.25">
      <c r="A2041" t="s">
        <v>169</v>
      </c>
      <c r="B2041">
        <v>4113.8999999999996</v>
      </c>
      <c r="C2041">
        <v>3999.37</v>
      </c>
      <c r="D2041">
        <v>3999.24</v>
      </c>
      <c r="E2041">
        <v>3651.85</v>
      </c>
      <c r="F2041">
        <v>59.243699999999997</v>
      </c>
      <c r="G2041">
        <v>0</v>
      </c>
      <c r="H2041">
        <v>50.934199999999997</v>
      </c>
      <c r="I2041">
        <v>0</v>
      </c>
      <c r="J2041">
        <v>1.23022E-3</v>
      </c>
      <c r="K2041">
        <v>0.99947799999999998</v>
      </c>
      <c r="L2041">
        <v>0</v>
      </c>
      <c r="M2041" t="s">
        <v>42</v>
      </c>
    </row>
    <row r="2042" spans="1:13" x14ac:dyDescent="0.25">
      <c r="A2042" t="s">
        <v>169</v>
      </c>
      <c r="B2042">
        <v>4122.18</v>
      </c>
      <c r="C2042">
        <v>4008.01</v>
      </c>
      <c r="D2042">
        <v>4007.87</v>
      </c>
      <c r="E2042">
        <v>3659.66</v>
      </c>
      <c r="F2042">
        <v>58.485700000000001</v>
      </c>
      <c r="G2042">
        <v>0</v>
      </c>
      <c r="H2042">
        <v>51.2697</v>
      </c>
      <c r="I2042">
        <v>0</v>
      </c>
      <c r="J2042">
        <v>1.2300499999999999E-3</v>
      </c>
      <c r="K2042">
        <v>0.99987000000000004</v>
      </c>
      <c r="L2042">
        <v>0</v>
      </c>
      <c r="M2042" t="s">
        <v>42</v>
      </c>
    </row>
    <row r="2043" spans="1:13" x14ac:dyDescent="0.25">
      <c r="A2043" t="s">
        <v>169</v>
      </c>
      <c r="B2043">
        <v>4126.51</v>
      </c>
      <c r="C2043">
        <v>4012.85</v>
      </c>
      <c r="D2043">
        <v>4012.72</v>
      </c>
      <c r="E2043">
        <v>3662.07</v>
      </c>
      <c r="F2043">
        <v>58.832999999999998</v>
      </c>
      <c r="G2043">
        <v>0</v>
      </c>
      <c r="H2043">
        <v>51.345799999999997</v>
      </c>
      <c r="I2043">
        <v>0</v>
      </c>
      <c r="J2043">
        <v>1.23007E-3</v>
      </c>
      <c r="K2043">
        <v>0.99801799999999996</v>
      </c>
      <c r="L2043">
        <v>0</v>
      </c>
      <c r="M2043" t="s">
        <v>42</v>
      </c>
    </row>
    <row r="2044" spans="1:13" x14ac:dyDescent="0.25">
      <c r="A2044" t="s">
        <v>169</v>
      </c>
      <c r="B2044">
        <v>4126.24</v>
      </c>
      <c r="C2044">
        <v>4012.27</v>
      </c>
      <c r="D2044">
        <v>4012.15</v>
      </c>
      <c r="E2044">
        <v>3661.62</v>
      </c>
      <c r="F2044">
        <v>58.626199999999997</v>
      </c>
      <c r="G2044">
        <v>0</v>
      </c>
      <c r="H2044">
        <v>50.656100000000002</v>
      </c>
      <c r="I2044">
        <v>0</v>
      </c>
      <c r="J2044">
        <v>1.2300499999999999E-3</v>
      </c>
      <c r="K2044">
        <v>0.99987800000000004</v>
      </c>
      <c r="L2044">
        <v>0</v>
      </c>
      <c r="M2044" t="s">
        <v>42</v>
      </c>
    </row>
    <row r="2045" spans="1:13" x14ac:dyDescent="0.25">
      <c r="A2045" t="s">
        <v>169</v>
      </c>
      <c r="B2045">
        <v>4110.97</v>
      </c>
      <c r="C2045">
        <v>3997.43</v>
      </c>
      <c r="D2045">
        <v>3997.31</v>
      </c>
      <c r="E2045">
        <v>3652.61</v>
      </c>
      <c r="F2045">
        <v>57.8187</v>
      </c>
      <c r="G2045">
        <v>0</v>
      </c>
      <c r="H2045">
        <v>51.211500000000001</v>
      </c>
      <c r="I2045">
        <v>0</v>
      </c>
      <c r="J2045">
        <v>1.2300600000000001E-3</v>
      </c>
      <c r="K2045">
        <v>0.99989099999999997</v>
      </c>
      <c r="L2045">
        <v>0</v>
      </c>
      <c r="M2045" t="s">
        <v>42</v>
      </c>
    </row>
    <row r="2046" spans="1:13" x14ac:dyDescent="0.25">
      <c r="A2046" t="s">
        <v>169</v>
      </c>
      <c r="B2046">
        <v>4118.34</v>
      </c>
      <c r="C2046">
        <v>4004.61</v>
      </c>
      <c r="D2046">
        <v>4004.49</v>
      </c>
      <c r="E2046">
        <v>3655.28</v>
      </c>
      <c r="F2046">
        <v>59.157299999999999</v>
      </c>
      <c r="G2046">
        <v>0</v>
      </c>
      <c r="H2046">
        <v>51.146500000000003</v>
      </c>
      <c r="I2046">
        <v>0</v>
      </c>
      <c r="J2046">
        <v>1.2300499999999999E-3</v>
      </c>
      <c r="K2046">
        <v>0.99951299999999998</v>
      </c>
      <c r="L2046">
        <v>0</v>
      </c>
      <c r="M2046" t="s">
        <v>42</v>
      </c>
    </row>
    <row r="2047" spans="1:13" x14ac:dyDescent="0.25">
      <c r="A2047" t="s">
        <v>169</v>
      </c>
      <c r="B2047">
        <v>4113.41</v>
      </c>
      <c r="C2047">
        <v>4000.38</v>
      </c>
      <c r="D2047">
        <v>4000.11</v>
      </c>
      <c r="E2047">
        <v>3654.52</v>
      </c>
      <c r="F2047">
        <v>57.265799999999999</v>
      </c>
      <c r="G2047">
        <v>0</v>
      </c>
      <c r="H2047">
        <v>51.488999999999997</v>
      </c>
      <c r="I2047">
        <v>0</v>
      </c>
      <c r="J2047">
        <v>1.2300499999999999E-3</v>
      </c>
      <c r="K2047">
        <v>0.99903399999999998</v>
      </c>
      <c r="L2047">
        <v>0</v>
      </c>
      <c r="M2047" t="s">
        <v>42</v>
      </c>
    </row>
    <row r="2048" spans="1:13" x14ac:dyDescent="0.25">
      <c r="A2048" t="s">
        <v>169</v>
      </c>
      <c r="B2048">
        <v>4123.3</v>
      </c>
      <c r="C2048">
        <v>4009.73</v>
      </c>
      <c r="D2048">
        <v>4009.6</v>
      </c>
      <c r="E2048">
        <v>3660.77</v>
      </c>
      <c r="F2048">
        <v>58.144399999999997</v>
      </c>
      <c r="G2048">
        <v>0</v>
      </c>
      <c r="H2048">
        <v>52.235799999999998</v>
      </c>
      <c r="I2048">
        <v>0</v>
      </c>
      <c r="J2048">
        <v>1.2300499999999999E-3</v>
      </c>
      <c r="K2048">
        <v>0.99938800000000005</v>
      </c>
      <c r="L2048">
        <v>0</v>
      </c>
      <c r="M2048" t="s">
        <v>42</v>
      </c>
    </row>
    <row r="2049" spans="1:13" x14ac:dyDescent="0.25">
      <c r="A2049" t="s">
        <v>169</v>
      </c>
      <c r="B2049">
        <v>4130.13</v>
      </c>
      <c r="C2049">
        <v>4016.99</v>
      </c>
      <c r="D2049">
        <v>4016.86</v>
      </c>
      <c r="E2049">
        <v>3667.34</v>
      </c>
      <c r="F2049">
        <v>57.984900000000003</v>
      </c>
      <c r="G2049">
        <v>0</v>
      </c>
      <c r="H2049">
        <v>51.485900000000001</v>
      </c>
      <c r="I2049">
        <v>0</v>
      </c>
      <c r="J2049">
        <v>1.2300600000000001E-3</v>
      </c>
      <c r="K2049">
        <v>0.99917999999999996</v>
      </c>
      <c r="L2049">
        <v>0</v>
      </c>
      <c r="M2049" t="s">
        <v>42</v>
      </c>
    </row>
    <row r="2050" spans="1:13" x14ac:dyDescent="0.25">
      <c r="A2050" t="s">
        <v>169</v>
      </c>
      <c r="B2050">
        <v>4118.37</v>
      </c>
      <c r="C2050">
        <v>4003.14</v>
      </c>
      <c r="D2050">
        <v>4003.01</v>
      </c>
      <c r="E2050">
        <v>3653.65</v>
      </c>
      <c r="F2050">
        <v>58.154600000000002</v>
      </c>
      <c r="G2050">
        <v>0</v>
      </c>
      <c r="H2050">
        <v>50.978499999999997</v>
      </c>
      <c r="I2050">
        <v>0</v>
      </c>
      <c r="J2050">
        <v>1.2300600000000001E-3</v>
      </c>
      <c r="K2050">
        <v>0.99953499999999995</v>
      </c>
      <c r="L2050">
        <v>0</v>
      </c>
      <c r="M2050" t="s">
        <v>42</v>
      </c>
    </row>
    <row r="2051" spans="1:13" x14ac:dyDescent="0.25">
      <c r="A2051" t="s">
        <v>169</v>
      </c>
      <c r="B2051">
        <v>4143.3900000000003</v>
      </c>
      <c r="C2051">
        <v>4030.5</v>
      </c>
      <c r="D2051">
        <v>4030.36</v>
      </c>
      <c r="E2051">
        <v>3675.43</v>
      </c>
      <c r="F2051">
        <v>60.810099999999998</v>
      </c>
      <c r="G2051">
        <v>0</v>
      </c>
      <c r="H2051">
        <v>51.0032</v>
      </c>
      <c r="I2051">
        <v>0</v>
      </c>
      <c r="J2051">
        <v>1.2300600000000001E-3</v>
      </c>
      <c r="K2051">
        <v>0.99886600000000003</v>
      </c>
      <c r="L2051">
        <v>0</v>
      </c>
      <c r="M2051" t="s">
        <v>42</v>
      </c>
    </row>
    <row r="2052" spans="1:13" x14ac:dyDescent="0.25">
      <c r="A2052" t="s">
        <v>169</v>
      </c>
      <c r="B2052">
        <v>4149.7700000000004</v>
      </c>
      <c r="C2052">
        <v>4033.71</v>
      </c>
      <c r="D2052">
        <v>4033.57</v>
      </c>
      <c r="E2052">
        <v>3679.35</v>
      </c>
      <c r="F2052">
        <v>61.078400000000002</v>
      </c>
      <c r="G2052">
        <v>0</v>
      </c>
      <c r="H2052">
        <v>51.417400000000001</v>
      </c>
      <c r="I2052">
        <v>0</v>
      </c>
      <c r="J2052">
        <v>1.2300499999999999E-3</v>
      </c>
      <c r="K2052">
        <v>0.99956599999999995</v>
      </c>
      <c r="L2052">
        <v>0</v>
      </c>
      <c r="M2052" t="s">
        <v>42</v>
      </c>
    </row>
    <row r="2053" spans="1:13" x14ac:dyDescent="0.25">
      <c r="A2053" t="s">
        <v>169</v>
      </c>
      <c r="B2053">
        <v>4247.2299999999996</v>
      </c>
      <c r="C2053">
        <v>4132.6899999999996</v>
      </c>
      <c r="D2053">
        <v>4132.5200000000004</v>
      </c>
      <c r="E2053">
        <v>3751.53</v>
      </c>
      <c r="F2053">
        <v>65.192499999999995</v>
      </c>
      <c r="G2053">
        <v>0</v>
      </c>
      <c r="H2053">
        <v>51.8795</v>
      </c>
      <c r="I2053">
        <v>0</v>
      </c>
      <c r="J2053">
        <v>1.2300900000000001E-3</v>
      </c>
      <c r="K2053">
        <v>0.99992599999999998</v>
      </c>
      <c r="L2053">
        <v>0</v>
      </c>
      <c r="M2053" t="s">
        <v>42</v>
      </c>
    </row>
    <row r="2054" spans="1:13" x14ac:dyDescent="0.25">
      <c r="A2054" t="s">
        <v>169</v>
      </c>
      <c r="B2054">
        <v>4112.7299999999996</v>
      </c>
      <c r="C2054">
        <v>3998.66</v>
      </c>
      <c r="D2054">
        <v>3998.53</v>
      </c>
      <c r="E2054">
        <v>3648.57</v>
      </c>
      <c r="F2054">
        <v>60.141199999999998</v>
      </c>
      <c r="G2054">
        <v>0</v>
      </c>
      <c r="H2054">
        <v>50.709099999999999</v>
      </c>
      <c r="I2054">
        <v>0</v>
      </c>
      <c r="J2054">
        <v>1.2300499999999999E-3</v>
      </c>
      <c r="K2054">
        <v>0.99821899999999997</v>
      </c>
      <c r="L2054">
        <v>0</v>
      </c>
      <c r="M2054" t="s">
        <v>42</v>
      </c>
    </row>
    <row r="2055" spans="1:13" x14ac:dyDescent="0.25">
      <c r="A2055" t="s">
        <v>169</v>
      </c>
      <c r="B2055">
        <v>4135.1400000000003</v>
      </c>
      <c r="C2055">
        <v>4021.41</v>
      </c>
      <c r="D2055">
        <v>4021.27</v>
      </c>
      <c r="E2055">
        <v>3667.94</v>
      </c>
      <c r="F2055">
        <v>58.709200000000003</v>
      </c>
      <c r="G2055">
        <v>0</v>
      </c>
      <c r="H2055">
        <v>52.6496</v>
      </c>
      <c r="I2055">
        <v>0</v>
      </c>
      <c r="J2055">
        <v>1.2300499999999999E-3</v>
      </c>
      <c r="K2055">
        <v>0.99910299999999996</v>
      </c>
      <c r="L2055">
        <v>0</v>
      </c>
      <c r="M2055" t="s">
        <v>42</v>
      </c>
    </row>
    <row r="2056" spans="1:13" x14ac:dyDescent="0.25">
      <c r="A2056" t="s">
        <v>169</v>
      </c>
      <c r="B2056">
        <v>4155.3100000000004</v>
      </c>
      <c r="C2056">
        <v>4041.45</v>
      </c>
      <c r="D2056">
        <v>4041.31</v>
      </c>
      <c r="E2056">
        <v>3681.65</v>
      </c>
      <c r="F2056">
        <v>61.568399999999997</v>
      </c>
      <c r="G2056">
        <v>0</v>
      </c>
      <c r="H2056">
        <v>51.154200000000003</v>
      </c>
      <c r="I2056">
        <v>0</v>
      </c>
      <c r="J2056">
        <v>1.2300600000000001E-3</v>
      </c>
      <c r="K2056">
        <v>0.999386</v>
      </c>
      <c r="L2056">
        <v>0</v>
      </c>
      <c r="M2056" t="s">
        <v>42</v>
      </c>
    </row>
    <row r="2057" spans="1:13" x14ac:dyDescent="0.25">
      <c r="A2057" t="s">
        <v>169</v>
      </c>
      <c r="B2057">
        <v>4153.3500000000004</v>
      </c>
      <c r="C2057">
        <v>4040.05</v>
      </c>
      <c r="D2057">
        <v>4039.91</v>
      </c>
      <c r="E2057">
        <v>3687.41</v>
      </c>
      <c r="F2057">
        <v>59.413200000000003</v>
      </c>
      <c r="G2057">
        <v>0</v>
      </c>
      <c r="H2057">
        <v>51.803600000000003</v>
      </c>
      <c r="I2057">
        <v>0</v>
      </c>
      <c r="J2057">
        <v>1.2300499999999999E-3</v>
      </c>
      <c r="K2057">
        <v>0.99856900000000004</v>
      </c>
      <c r="L2057">
        <v>0</v>
      </c>
      <c r="M2057" t="s">
        <v>42</v>
      </c>
    </row>
    <row r="2058" spans="1:13" x14ac:dyDescent="0.25">
      <c r="A2058" t="s">
        <v>169</v>
      </c>
      <c r="B2058">
        <v>4142.59</v>
      </c>
      <c r="C2058">
        <v>4029.04</v>
      </c>
      <c r="D2058">
        <v>4028.91</v>
      </c>
      <c r="E2058">
        <v>3685.82</v>
      </c>
      <c r="F2058">
        <v>55.996699999999997</v>
      </c>
      <c r="G2058">
        <v>0</v>
      </c>
      <c r="H2058">
        <v>53.487000000000002</v>
      </c>
      <c r="I2058">
        <v>0</v>
      </c>
      <c r="J2058">
        <v>1.2300600000000001E-3</v>
      </c>
      <c r="K2058">
        <v>0.99997199999999997</v>
      </c>
      <c r="L2058">
        <v>0</v>
      </c>
      <c r="M2058" t="s">
        <v>42</v>
      </c>
    </row>
    <row r="2059" spans="1:13" x14ac:dyDescent="0.25">
      <c r="A2059" t="s">
        <v>169</v>
      </c>
      <c r="B2059">
        <v>4145.9799999999996</v>
      </c>
      <c r="C2059">
        <v>4031.15</v>
      </c>
      <c r="D2059">
        <v>4031.02</v>
      </c>
      <c r="E2059">
        <v>3687.08</v>
      </c>
      <c r="F2059">
        <v>56.443199999999997</v>
      </c>
      <c r="G2059">
        <v>0</v>
      </c>
      <c r="H2059">
        <v>53.825699999999998</v>
      </c>
      <c r="I2059">
        <v>0</v>
      </c>
      <c r="J2059">
        <v>1.2300900000000001E-3</v>
      </c>
      <c r="K2059">
        <v>0.99853700000000001</v>
      </c>
      <c r="L2059">
        <v>0</v>
      </c>
      <c r="M2059" t="s">
        <v>42</v>
      </c>
    </row>
    <row r="2060" spans="1:13" x14ac:dyDescent="0.25">
      <c r="A2060" t="s">
        <v>169</v>
      </c>
      <c r="B2060">
        <v>4142.2700000000004</v>
      </c>
      <c r="C2060">
        <v>4027.62</v>
      </c>
      <c r="D2060">
        <v>4027.5</v>
      </c>
      <c r="E2060">
        <v>3681.95</v>
      </c>
      <c r="F2060">
        <v>56.912199999999999</v>
      </c>
      <c r="G2060">
        <v>0</v>
      </c>
      <c r="H2060">
        <v>52.977899999999998</v>
      </c>
      <c r="I2060">
        <v>0</v>
      </c>
      <c r="J2060">
        <v>1.23007E-3</v>
      </c>
      <c r="K2060">
        <v>0.99966299999999997</v>
      </c>
      <c r="L2060">
        <v>0</v>
      </c>
      <c r="M2060" t="s">
        <v>42</v>
      </c>
    </row>
    <row r="2061" spans="1:13" x14ac:dyDescent="0.25">
      <c r="A2061" t="s">
        <v>169</v>
      </c>
      <c r="B2061">
        <v>4147.0600000000004</v>
      </c>
      <c r="C2061">
        <v>4032.92</v>
      </c>
      <c r="D2061">
        <v>4032.79</v>
      </c>
      <c r="E2061">
        <v>3687.68</v>
      </c>
      <c r="F2061">
        <v>56.820599999999999</v>
      </c>
      <c r="G2061">
        <v>0</v>
      </c>
      <c r="H2061">
        <v>53.064799999999998</v>
      </c>
      <c r="I2061">
        <v>0</v>
      </c>
      <c r="J2061">
        <v>1.2300499999999999E-3</v>
      </c>
      <c r="K2061">
        <v>0.99930300000000005</v>
      </c>
      <c r="L2061">
        <v>0</v>
      </c>
      <c r="M2061" t="s">
        <v>42</v>
      </c>
    </row>
    <row r="2062" spans="1:13" x14ac:dyDescent="0.25">
      <c r="A2062" t="s">
        <v>169</v>
      </c>
      <c r="B2062">
        <v>4138.57</v>
      </c>
      <c r="C2062">
        <v>4025.48</v>
      </c>
      <c r="D2062">
        <v>4025.36</v>
      </c>
      <c r="E2062">
        <v>3686.82</v>
      </c>
      <c r="F2062">
        <v>55.2438</v>
      </c>
      <c r="G2062">
        <v>0</v>
      </c>
      <c r="H2062">
        <v>53.375300000000003</v>
      </c>
      <c r="I2062">
        <v>0</v>
      </c>
      <c r="J2062">
        <v>1.2300600000000001E-3</v>
      </c>
      <c r="K2062">
        <v>0.99975400000000003</v>
      </c>
      <c r="L2062">
        <v>0</v>
      </c>
      <c r="M2062" t="s">
        <v>42</v>
      </c>
    </row>
    <row r="2063" spans="1:13" x14ac:dyDescent="0.25">
      <c r="A2063" t="s">
        <v>169</v>
      </c>
      <c r="B2063">
        <v>4151.1400000000003</v>
      </c>
      <c r="C2063">
        <v>4038.42</v>
      </c>
      <c r="D2063">
        <v>4038.28</v>
      </c>
      <c r="E2063">
        <v>3699.2</v>
      </c>
      <c r="F2063">
        <v>55.4664</v>
      </c>
      <c r="G2063">
        <v>0</v>
      </c>
      <c r="H2063">
        <v>54.407600000000002</v>
      </c>
      <c r="I2063">
        <v>0</v>
      </c>
      <c r="J2063">
        <v>1.2300600000000001E-3</v>
      </c>
      <c r="K2063">
        <v>0.998533</v>
      </c>
      <c r="L2063">
        <v>0</v>
      </c>
      <c r="M2063" t="s">
        <v>42</v>
      </c>
    </row>
    <row r="2064" spans="1:13" x14ac:dyDescent="0.25">
      <c r="A2064" t="s">
        <v>169</v>
      </c>
      <c r="B2064">
        <v>4147.34</v>
      </c>
      <c r="C2064">
        <v>4033.94</v>
      </c>
      <c r="D2064">
        <v>4033.81</v>
      </c>
      <c r="E2064">
        <v>3694.7</v>
      </c>
      <c r="F2064">
        <v>56.507399999999997</v>
      </c>
      <c r="G2064">
        <v>0</v>
      </c>
      <c r="H2064">
        <v>53.533700000000003</v>
      </c>
      <c r="I2064">
        <v>0</v>
      </c>
      <c r="J2064">
        <v>1.2300499999999999E-3</v>
      </c>
      <c r="K2064">
        <v>0.99936599999999998</v>
      </c>
      <c r="L2064">
        <v>0</v>
      </c>
      <c r="M2064" t="s">
        <v>42</v>
      </c>
    </row>
    <row r="2065" spans="1:25" x14ac:dyDescent="0.25">
      <c r="A2065" t="s">
        <v>169</v>
      </c>
      <c r="B2065">
        <v>4138.8999999999996</v>
      </c>
      <c r="C2065">
        <v>4025.99</v>
      </c>
      <c r="D2065">
        <v>4025.86</v>
      </c>
      <c r="E2065">
        <v>3684.59</v>
      </c>
      <c r="F2065">
        <v>56.695900000000002</v>
      </c>
      <c r="G2065">
        <v>0</v>
      </c>
      <c r="H2065">
        <v>53.184699999999999</v>
      </c>
      <c r="I2065">
        <v>0</v>
      </c>
      <c r="J2065">
        <v>1.23007E-3</v>
      </c>
      <c r="K2065">
        <v>0.99932500000000002</v>
      </c>
      <c r="L2065">
        <v>0</v>
      </c>
      <c r="M2065" t="s">
        <v>42</v>
      </c>
    </row>
    <row r="2066" spans="1:25" x14ac:dyDescent="0.25">
      <c r="A2066" t="s">
        <v>169</v>
      </c>
      <c r="B2066">
        <v>4148.71</v>
      </c>
      <c r="C2066">
        <v>4033.77</v>
      </c>
      <c r="D2066">
        <v>4033.64</v>
      </c>
      <c r="E2066">
        <v>3695.46</v>
      </c>
      <c r="F2066">
        <v>55.149900000000002</v>
      </c>
      <c r="G2066">
        <v>0</v>
      </c>
      <c r="H2066">
        <v>53.983600000000003</v>
      </c>
      <c r="I2066">
        <v>0</v>
      </c>
      <c r="J2066">
        <v>1.2300799999999999E-3</v>
      </c>
      <c r="K2066">
        <v>0.99930600000000003</v>
      </c>
      <c r="L2066">
        <v>0</v>
      </c>
      <c r="M2066" t="s">
        <v>42</v>
      </c>
    </row>
    <row r="2067" spans="1:25" x14ac:dyDescent="0.25">
      <c r="A2067" t="s">
        <v>169</v>
      </c>
      <c r="B2067">
        <v>4229.46</v>
      </c>
      <c r="C2067">
        <v>4114.08</v>
      </c>
      <c r="D2067">
        <v>4113.92</v>
      </c>
      <c r="E2067">
        <v>3744.46</v>
      </c>
      <c r="F2067">
        <v>61.813200000000002</v>
      </c>
      <c r="G2067">
        <v>0</v>
      </c>
      <c r="H2067">
        <v>54.021299999999997</v>
      </c>
      <c r="I2067">
        <v>0</v>
      </c>
      <c r="J2067">
        <v>1.2300600000000001E-3</v>
      </c>
      <c r="K2067">
        <v>0.99981600000000004</v>
      </c>
      <c r="L2067">
        <v>0</v>
      </c>
      <c r="M2067" t="s">
        <v>42</v>
      </c>
    </row>
    <row r="2068" spans="1:25" x14ac:dyDescent="0.25">
      <c r="A2068" t="s">
        <v>169</v>
      </c>
      <c r="B2068">
        <v>4144.72</v>
      </c>
      <c r="C2068">
        <v>4031.25</v>
      </c>
      <c r="D2068">
        <v>4031.12</v>
      </c>
      <c r="E2068">
        <v>3695.35</v>
      </c>
      <c r="F2068">
        <v>54.0657</v>
      </c>
      <c r="G2068">
        <v>0</v>
      </c>
      <c r="H2068">
        <v>53.856499999999997</v>
      </c>
      <c r="I2068">
        <v>0</v>
      </c>
      <c r="J2068">
        <v>1.2300600000000001E-3</v>
      </c>
      <c r="K2068">
        <v>0.99873800000000001</v>
      </c>
      <c r="L2068">
        <v>0</v>
      </c>
      <c r="M2068" t="s">
        <v>42</v>
      </c>
    </row>
    <row r="2069" spans="1:25" x14ac:dyDescent="0.25">
      <c r="A2069" t="s">
        <v>169</v>
      </c>
      <c r="B2069">
        <v>4119.05</v>
      </c>
      <c r="C2069">
        <v>4005.28</v>
      </c>
      <c r="D2069">
        <v>4005.16</v>
      </c>
      <c r="E2069">
        <v>3660.41</v>
      </c>
      <c r="F2069">
        <v>57.978299999999997</v>
      </c>
      <c r="G2069">
        <v>0</v>
      </c>
      <c r="H2069">
        <v>52.298900000000003</v>
      </c>
      <c r="I2069">
        <v>0</v>
      </c>
      <c r="J2069">
        <v>1.2300499999999999E-3</v>
      </c>
      <c r="K2069">
        <v>0.99955400000000005</v>
      </c>
      <c r="L2069">
        <v>0</v>
      </c>
      <c r="M2069" t="s">
        <v>42</v>
      </c>
    </row>
    <row r="2070" spans="1:25" x14ac:dyDescent="0.25">
      <c r="A2070" t="s">
        <v>169</v>
      </c>
      <c r="B2070">
        <v>4130.32</v>
      </c>
      <c r="C2070">
        <v>4016.79</v>
      </c>
      <c r="D2070">
        <v>4016.66</v>
      </c>
      <c r="E2070">
        <v>3685.89</v>
      </c>
      <c r="F2070">
        <v>55.245699999999999</v>
      </c>
      <c r="G2070">
        <v>0</v>
      </c>
      <c r="H2070">
        <v>54.429499999999997</v>
      </c>
      <c r="I2070">
        <v>0</v>
      </c>
      <c r="J2070">
        <v>1.2300499999999999E-3</v>
      </c>
      <c r="K2070">
        <v>0.99998799999999999</v>
      </c>
      <c r="L2070">
        <v>0</v>
      </c>
      <c r="M2070" t="s">
        <v>42</v>
      </c>
    </row>
    <row r="2071" spans="1:25" x14ac:dyDescent="0.25">
      <c r="A2071" t="s">
        <v>169</v>
      </c>
      <c r="B2071">
        <v>4118.34</v>
      </c>
      <c r="C2071">
        <v>4005.33</v>
      </c>
      <c r="D2071">
        <v>4005.2</v>
      </c>
      <c r="E2071">
        <v>3668.25</v>
      </c>
      <c r="F2071">
        <v>57.066099999999999</v>
      </c>
      <c r="G2071">
        <v>0</v>
      </c>
      <c r="H2071">
        <v>52.744</v>
      </c>
      <c r="I2071">
        <v>0</v>
      </c>
      <c r="J2071">
        <v>1.2300600000000001E-3</v>
      </c>
      <c r="K2071">
        <v>0.99916000000000005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4102.99</v>
      </c>
      <c r="C2072">
        <v>3989.56</v>
      </c>
      <c r="D2072">
        <v>3989.44</v>
      </c>
      <c r="E2072">
        <v>3658.38</v>
      </c>
      <c r="F2072">
        <v>55.2271</v>
      </c>
      <c r="G2072">
        <v>0</v>
      </c>
      <c r="H2072">
        <v>52.926400000000001</v>
      </c>
      <c r="I2072">
        <v>0</v>
      </c>
      <c r="J2072">
        <v>1.2300900000000001E-3</v>
      </c>
      <c r="K2072">
        <v>0.99930399999999997</v>
      </c>
      <c r="L2072">
        <v>0</v>
      </c>
      <c r="M2072" t="s">
        <v>42</v>
      </c>
      <c r="R2072">
        <f>AVERAGE(B2023:B2072)</f>
        <v>4138.4384</v>
      </c>
      <c r="S2072">
        <f>AVERAGE(C2023:C2072)</f>
        <v>4024.4310000000005</v>
      </c>
      <c r="U2072">
        <f>_xlfn.VAR.P(B2023:B2072)</f>
        <v>904.09051344000068</v>
      </c>
      <c r="V2072">
        <f>_xlfn.VAR.P(C2023:C2072)</f>
        <v>886.71074099999942</v>
      </c>
      <c r="X2072">
        <f>1.96*SQRT(U2072)/50</f>
        <v>1.1786694390593331</v>
      </c>
      <c r="Y2072">
        <f>1.96*SQRT(V2072)/50</f>
        <v>1.1672853948586177</v>
      </c>
    </row>
    <row r="2073" spans="1:25" x14ac:dyDescent="0.25">
      <c r="A2073" t="s">
        <v>170</v>
      </c>
      <c r="B2073">
        <v>207033.93410000001</v>
      </c>
      <c r="C2073" t="s">
        <v>36</v>
      </c>
    </row>
    <row r="2074" spans="1:25" x14ac:dyDescent="0.25">
      <c r="A2074" t="s">
        <v>196</v>
      </c>
      <c r="B2074">
        <v>10903.6</v>
      </c>
      <c r="C2074">
        <v>10758.3</v>
      </c>
      <c r="D2074">
        <v>10737</v>
      </c>
      <c r="E2074">
        <v>10324.700000000001</v>
      </c>
      <c r="F2074">
        <v>71.706699999999998</v>
      </c>
      <c r="G2074">
        <v>1.23007E-3</v>
      </c>
      <c r="H2074">
        <v>0.99956699999999998</v>
      </c>
      <c r="I2074">
        <v>0</v>
      </c>
    </row>
    <row r="2075" spans="1:25" x14ac:dyDescent="0.25">
      <c r="A2075" t="s">
        <v>196</v>
      </c>
      <c r="B2075">
        <v>10648.7</v>
      </c>
      <c r="C2075">
        <v>10527.5</v>
      </c>
      <c r="D2075">
        <v>10507.7</v>
      </c>
      <c r="E2075">
        <v>10119.4</v>
      </c>
      <c r="F2075">
        <v>65.212699999999998</v>
      </c>
      <c r="G2075">
        <v>1.23014E-3</v>
      </c>
      <c r="H2075">
        <v>0.99978999999999996</v>
      </c>
      <c r="I2075">
        <v>0</v>
      </c>
    </row>
    <row r="2076" spans="1:25" x14ac:dyDescent="0.25">
      <c r="A2076" t="s">
        <v>196</v>
      </c>
      <c r="B2076">
        <v>10648.9</v>
      </c>
      <c r="C2076">
        <v>10527.9</v>
      </c>
      <c r="D2076">
        <v>10507.2</v>
      </c>
      <c r="E2076">
        <v>10115.4</v>
      </c>
      <c r="F2076">
        <v>65.296199999999999</v>
      </c>
      <c r="G2076">
        <v>1.23007E-3</v>
      </c>
      <c r="H2076">
        <v>0.99982499999999996</v>
      </c>
      <c r="I2076">
        <v>0</v>
      </c>
    </row>
    <row r="2077" spans="1:25" x14ac:dyDescent="0.25">
      <c r="A2077" t="s">
        <v>196</v>
      </c>
      <c r="B2077">
        <v>10659.5</v>
      </c>
      <c r="C2077">
        <v>10538.3</v>
      </c>
      <c r="D2077">
        <v>10517.9</v>
      </c>
      <c r="E2077">
        <v>10113.799999999999</v>
      </c>
      <c r="F2077">
        <v>68.029499999999999</v>
      </c>
      <c r="G2077">
        <v>1.2300499999999999E-3</v>
      </c>
      <c r="H2077">
        <v>0.99996600000000002</v>
      </c>
      <c r="I2077">
        <v>0</v>
      </c>
    </row>
    <row r="2078" spans="1:25" x14ac:dyDescent="0.25">
      <c r="A2078" t="s">
        <v>196</v>
      </c>
      <c r="B2078">
        <v>10595.4</v>
      </c>
      <c r="C2078">
        <v>10474.6</v>
      </c>
      <c r="D2078">
        <v>10451.4</v>
      </c>
      <c r="E2078">
        <v>10056.1</v>
      </c>
      <c r="F2078">
        <v>66.953999999999994</v>
      </c>
      <c r="G2078">
        <v>1.2300499999999999E-3</v>
      </c>
      <c r="H2078">
        <v>0.99860599999999999</v>
      </c>
      <c r="I2078">
        <v>0</v>
      </c>
    </row>
    <row r="2079" spans="1:25" x14ac:dyDescent="0.25">
      <c r="A2079" t="s">
        <v>196</v>
      </c>
      <c r="B2079">
        <v>10548.4</v>
      </c>
      <c r="C2079">
        <v>10428.200000000001</v>
      </c>
      <c r="D2079">
        <v>10407.4</v>
      </c>
      <c r="E2079">
        <v>10024.5</v>
      </c>
      <c r="F2079">
        <v>64.515799999999999</v>
      </c>
      <c r="G2079">
        <v>1.2300499999999999E-3</v>
      </c>
      <c r="H2079">
        <v>0.99978400000000001</v>
      </c>
      <c r="I2079">
        <v>0</v>
      </c>
    </row>
    <row r="2080" spans="1:25" x14ac:dyDescent="0.25">
      <c r="A2080" t="s">
        <v>196</v>
      </c>
      <c r="B2080">
        <v>10560.8</v>
      </c>
      <c r="C2080">
        <v>10438.6</v>
      </c>
      <c r="D2080">
        <v>10417.200000000001</v>
      </c>
      <c r="E2080">
        <v>10031.6</v>
      </c>
      <c r="F2080">
        <v>64.807100000000005</v>
      </c>
      <c r="G2080">
        <v>1.2300600000000001E-3</v>
      </c>
      <c r="H2080">
        <v>0.99987899999999996</v>
      </c>
      <c r="I2080">
        <v>0</v>
      </c>
    </row>
    <row r="2081" spans="1:9" x14ac:dyDescent="0.25">
      <c r="A2081" t="s">
        <v>196</v>
      </c>
      <c r="B2081">
        <v>10556.5</v>
      </c>
      <c r="C2081">
        <v>10436.1</v>
      </c>
      <c r="D2081">
        <v>10413.6</v>
      </c>
      <c r="E2081">
        <v>10025.9</v>
      </c>
      <c r="F2081">
        <v>65.321399999999997</v>
      </c>
      <c r="G2081">
        <v>1.23014E-3</v>
      </c>
      <c r="H2081">
        <v>0.99987599999999999</v>
      </c>
      <c r="I2081">
        <v>0</v>
      </c>
    </row>
    <row r="2082" spans="1:9" x14ac:dyDescent="0.25">
      <c r="A2082" t="s">
        <v>196</v>
      </c>
      <c r="B2082">
        <v>10559.4</v>
      </c>
      <c r="C2082">
        <v>10438.5</v>
      </c>
      <c r="D2082">
        <v>10416.799999999999</v>
      </c>
      <c r="E2082">
        <v>10025.299999999999</v>
      </c>
      <c r="F2082">
        <v>65.661100000000005</v>
      </c>
      <c r="G2082">
        <v>1.2300499999999999E-3</v>
      </c>
      <c r="H2082">
        <v>1</v>
      </c>
      <c r="I2082">
        <v>0</v>
      </c>
    </row>
    <row r="2083" spans="1:9" x14ac:dyDescent="0.25">
      <c r="A2083" t="s">
        <v>196</v>
      </c>
      <c r="B2083">
        <v>10567.2</v>
      </c>
      <c r="C2083">
        <v>10446.5</v>
      </c>
      <c r="D2083">
        <v>10424.799999999999</v>
      </c>
      <c r="E2083">
        <v>10026</v>
      </c>
      <c r="F2083">
        <v>66.629499999999993</v>
      </c>
      <c r="G2083">
        <v>1.2300499999999999E-3</v>
      </c>
      <c r="H2083">
        <v>0.99998100000000001</v>
      </c>
      <c r="I2083">
        <v>0</v>
      </c>
    </row>
    <row r="2084" spans="1:9" x14ac:dyDescent="0.25">
      <c r="A2084" t="s">
        <v>196</v>
      </c>
      <c r="B2084">
        <v>10589.1</v>
      </c>
      <c r="C2084">
        <v>10468.1</v>
      </c>
      <c r="D2084">
        <v>10422.799999999999</v>
      </c>
      <c r="E2084">
        <v>10026.299999999999</v>
      </c>
      <c r="F2084">
        <v>67.972700000000003</v>
      </c>
      <c r="G2084">
        <v>1.2300499999999999E-3</v>
      </c>
      <c r="H2084">
        <v>0.99972899999999998</v>
      </c>
      <c r="I2084">
        <v>0</v>
      </c>
    </row>
    <row r="2085" spans="1:9" x14ac:dyDescent="0.25">
      <c r="A2085" t="s">
        <v>196</v>
      </c>
      <c r="B2085">
        <v>10600.6</v>
      </c>
      <c r="C2085">
        <v>10476.299999999999</v>
      </c>
      <c r="D2085">
        <v>10431.1</v>
      </c>
      <c r="E2085">
        <v>10029.5</v>
      </c>
      <c r="F2085">
        <v>69.163499999999999</v>
      </c>
      <c r="G2085">
        <v>1.2300900000000001E-3</v>
      </c>
      <c r="H2085">
        <v>0.99977300000000002</v>
      </c>
      <c r="I2085">
        <v>0</v>
      </c>
    </row>
    <row r="2086" spans="1:9" x14ac:dyDescent="0.25">
      <c r="A2086" t="s">
        <v>196</v>
      </c>
      <c r="B2086">
        <v>10603.7</v>
      </c>
      <c r="C2086">
        <v>10482.4</v>
      </c>
      <c r="D2086">
        <v>10443.1</v>
      </c>
      <c r="E2086">
        <v>10034.700000000001</v>
      </c>
      <c r="F2086">
        <v>70.049899999999994</v>
      </c>
      <c r="G2086">
        <v>1.2300499999999999E-3</v>
      </c>
      <c r="H2086">
        <v>0.99992999999999999</v>
      </c>
      <c r="I2086">
        <v>0</v>
      </c>
    </row>
    <row r="2087" spans="1:9" x14ac:dyDescent="0.25">
      <c r="A2087" t="s">
        <v>196</v>
      </c>
      <c r="B2087">
        <v>10601.4</v>
      </c>
      <c r="C2087">
        <v>10479.6</v>
      </c>
      <c r="D2087">
        <v>10446.299999999999</v>
      </c>
      <c r="E2087">
        <v>10035.700000000001</v>
      </c>
      <c r="F2087">
        <v>70.666200000000003</v>
      </c>
      <c r="G2087">
        <v>1.23011E-3</v>
      </c>
      <c r="H2087">
        <v>0.99904800000000005</v>
      </c>
      <c r="I2087">
        <v>0</v>
      </c>
    </row>
    <row r="2088" spans="1:9" x14ac:dyDescent="0.25">
      <c r="A2088" t="s">
        <v>196</v>
      </c>
      <c r="B2088">
        <v>10649.9</v>
      </c>
      <c r="C2088">
        <v>10528.4</v>
      </c>
      <c r="D2088">
        <v>10494.2</v>
      </c>
      <c r="E2088">
        <v>10056.6</v>
      </c>
      <c r="F2088">
        <v>73.554100000000005</v>
      </c>
      <c r="G2088">
        <v>1.2300499999999999E-3</v>
      </c>
      <c r="H2088">
        <v>0.99985100000000005</v>
      </c>
      <c r="I2088">
        <v>0</v>
      </c>
    </row>
    <row r="2089" spans="1:9" x14ac:dyDescent="0.25">
      <c r="A2089" t="s">
        <v>196</v>
      </c>
      <c r="B2089">
        <v>10649.8</v>
      </c>
      <c r="C2089">
        <v>10528.3</v>
      </c>
      <c r="D2089">
        <v>10488.8</v>
      </c>
      <c r="E2089">
        <v>10079.5</v>
      </c>
      <c r="F2089">
        <v>69.736199999999997</v>
      </c>
      <c r="G2089">
        <v>1.2300499999999999E-3</v>
      </c>
      <c r="H2089">
        <v>0.99982800000000005</v>
      </c>
      <c r="I2089">
        <v>0</v>
      </c>
    </row>
    <row r="2090" spans="1:9" x14ac:dyDescent="0.25">
      <c r="A2090" t="s">
        <v>196</v>
      </c>
      <c r="B2090">
        <v>10650.3</v>
      </c>
      <c r="C2090">
        <v>10527.1</v>
      </c>
      <c r="D2090">
        <v>10475.299999999999</v>
      </c>
      <c r="E2090">
        <v>10068</v>
      </c>
      <c r="F2090">
        <v>69.453000000000003</v>
      </c>
      <c r="G2090">
        <v>1.23007E-3</v>
      </c>
      <c r="H2090">
        <v>0.99987400000000004</v>
      </c>
      <c r="I2090">
        <v>0</v>
      </c>
    </row>
    <row r="2091" spans="1:9" x14ac:dyDescent="0.25">
      <c r="A2091" t="s">
        <v>196</v>
      </c>
      <c r="B2091">
        <v>10651.2</v>
      </c>
      <c r="C2091">
        <v>10529.6</v>
      </c>
      <c r="D2091">
        <v>10478.299999999999</v>
      </c>
      <c r="E2091">
        <v>10066.6</v>
      </c>
      <c r="F2091">
        <v>70.803899999999999</v>
      </c>
      <c r="G2091">
        <v>1.2300600000000001E-3</v>
      </c>
      <c r="H2091">
        <v>0.99986399999999998</v>
      </c>
      <c r="I2091">
        <v>0</v>
      </c>
    </row>
    <row r="2092" spans="1:9" x14ac:dyDescent="0.25">
      <c r="A2092" t="s">
        <v>196</v>
      </c>
      <c r="B2092">
        <v>10642.4</v>
      </c>
      <c r="C2092">
        <v>10521.5</v>
      </c>
      <c r="D2092">
        <v>10471.4</v>
      </c>
      <c r="E2092">
        <v>10067.5</v>
      </c>
      <c r="F2092">
        <v>69.153400000000005</v>
      </c>
      <c r="G2092">
        <v>1.2301199999999999E-3</v>
      </c>
      <c r="H2092">
        <v>0.99904599999999999</v>
      </c>
      <c r="I2092">
        <v>0</v>
      </c>
    </row>
    <row r="2093" spans="1:9" x14ac:dyDescent="0.25">
      <c r="A2093" t="s">
        <v>196</v>
      </c>
      <c r="B2093">
        <v>10643.3</v>
      </c>
      <c r="C2093">
        <v>10521.8</v>
      </c>
      <c r="D2093">
        <v>10470.200000000001</v>
      </c>
      <c r="E2093">
        <v>10069.1</v>
      </c>
      <c r="F2093">
        <v>67.834400000000002</v>
      </c>
      <c r="G2093">
        <v>1.2300799999999999E-3</v>
      </c>
      <c r="H2093">
        <v>0.99901099999999998</v>
      </c>
      <c r="I2093">
        <v>0</v>
      </c>
    </row>
    <row r="2094" spans="1:9" x14ac:dyDescent="0.25">
      <c r="A2094" t="s">
        <v>196</v>
      </c>
      <c r="B2094">
        <v>10652.3</v>
      </c>
      <c r="C2094">
        <v>10530.4</v>
      </c>
      <c r="D2094">
        <v>10508.4</v>
      </c>
      <c r="E2094">
        <v>10087.4</v>
      </c>
      <c r="F2094">
        <v>73.073700000000002</v>
      </c>
      <c r="G2094">
        <v>1.2300499999999999E-3</v>
      </c>
      <c r="H2094">
        <v>0.99869699999999995</v>
      </c>
      <c r="I2094">
        <v>0</v>
      </c>
    </row>
    <row r="2095" spans="1:9" x14ac:dyDescent="0.25">
      <c r="A2095" t="s">
        <v>196</v>
      </c>
      <c r="B2095">
        <v>10626.1</v>
      </c>
      <c r="C2095">
        <v>10505.6</v>
      </c>
      <c r="D2095">
        <v>10476.4</v>
      </c>
      <c r="E2095">
        <v>10075.5</v>
      </c>
      <c r="F2095">
        <v>68.295699999999997</v>
      </c>
      <c r="G2095">
        <v>1.2300600000000001E-3</v>
      </c>
      <c r="H2095">
        <v>0.99946199999999996</v>
      </c>
      <c r="I2095">
        <v>0</v>
      </c>
    </row>
    <row r="2096" spans="1:9" x14ac:dyDescent="0.25">
      <c r="A2096" t="s">
        <v>196</v>
      </c>
      <c r="B2096">
        <v>10594.4</v>
      </c>
      <c r="C2096">
        <v>10472.4</v>
      </c>
      <c r="D2096">
        <v>10453.1</v>
      </c>
      <c r="E2096">
        <v>10065</v>
      </c>
      <c r="F2096">
        <v>65.012600000000006</v>
      </c>
      <c r="G2096">
        <v>1.2300900000000001E-3</v>
      </c>
      <c r="H2096">
        <v>0.999498</v>
      </c>
      <c r="I2096">
        <v>0</v>
      </c>
    </row>
    <row r="2097" spans="1:9" x14ac:dyDescent="0.25">
      <c r="A2097" t="s">
        <v>196</v>
      </c>
      <c r="B2097">
        <v>10610.1</v>
      </c>
      <c r="C2097">
        <v>10487.5</v>
      </c>
      <c r="D2097">
        <v>10466.799999999999</v>
      </c>
      <c r="E2097">
        <v>10068.200000000001</v>
      </c>
      <c r="F2097">
        <v>68.448700000000002</v>
      </c>
      <c r="G2097">
        <v>1.2301300000000001E-3</v>
      </c>
      <c r="H2097">
        <v>0.99987000000000004</v>
      </c>
      <c r="I2097">
        <v>0</v>
      </c>
    </row>
    <row r="2098" spans="1:9" x14ac:dyDescent="0.25">
      <c r="A2098" t="s">
        <v>196</v>
      </c>
      <c r="B2098">
        <v>10613.3</v>
      </c>
      <c r="C2098">
        <v>10492.1</v>
      </c>
      <c r="D2098">
        <v>10469.6</v>
      </c>
      <c r="E2098">
        <v>10072.1</v>
      </c>
      <c r="F2098">
        <v>66.979699999999994</v>
      </c>
      <c r="G2098">
        <v>1.2300499999999999E-3</v>
      </c>
      <c r="H2098">
        <v>0.99974600000000002</v>
      </c>
      <c r="I2098">
        <v>0</v>
      </c>
    </row>
    <row r="2099" spans="1:9" x14ac:dyDescent="0.25">
      <c r="A2099" t="s">
        <v>196</v>
      </c>
      <c r="B2099">
        <v>10620.9</v>
      </c>
      <c r="C2099">
        <v>10499</v>
      </c>
      <c r="D2099">
        <v>10476.6</v>
      </c>
      <c r="E2099">
        <v>10069.200000000001</v>
      </c>
      <c r="F2099">
        <v>68.545299999999997</v>
      </c>
      <c r="G2099">
        <v>1.2300499999999999E-3</v>
      </c>
      <c r="H2099">
        <v>0.99968900000000005</v>
      </c>
      <c r="I2099">
        <v>0</v>
      </c>
    </row>
    <row r="2100" spans="1:9" x14ac:dyDescent="0.25">
      <c r="A2100" t="s">
        <v>196</v>
      </c>
      <c r="B2100">
        <v>10627.4</v>
      </c>
      <c r="C2100">
        <v>10505.1</v>
      </c>
      <c r="D2100">
        <v>10482.700000000001</v>
      </c>
      <c r="E2100">
        <v>10071.1</v>
      </c>
      <c r="F2100">
        <v>68.540899999999993</v>
      </c>
      <c r="G2100">
        <v>1.2300499999999999E-3</v>
      </c>
      <c r="H2100">
        <v>0.99994300000000003</v>
      </c>
      <c r="I2100">
        <v>0</v>
      </c>
    </row>
    <row r="2101" spans="1:9" x14ac:dyDescent="0.25">
      <c r="A2101" t="s">
        <v>196</v>
      </c>
      <c r="B2101">
        <v>10607.9</v>
      </c>
      <c r="C2101">
        <v>10485.9</v>
      </c>
      <c r="D2101">
        <v>10461.200000000001</v>
      </c>
      <c r="E2101">
        <v>10067.799999999999</v>
      </c>
      <c r="F2101">
        <v>66.664699999999996</v>
      </c>
      <c r="G2101">
        <v>1.2300900000000001E-3</v>
      </c>
      <c r="H2101">
        <v>0.99880800000000003</v>
      </c>
      <c r="I2101">
        <v>0</v>
      </c>
    </row>
    <row r="2102" spans="1:9" x14ac:dyDescent="0.25">
      <c r="A2102" t="s">
        <v>196</v>
      </c>
      <c r="B2102">
        <v>10608.5</v>
      </c>
      <c r="C2102">
        <v>10486.4</v>
      </c>
      <c r="D2102">
        <v>10460.299999999999</v>
      </c>
      <c r="E2102">
        <v>10066.1</v>
      </c>
      <c r="F2102">
        <v>67.251800000000003</v>
      </c>
      <c r="G2102">
        <v>1.2300499999999999E-3</v>
      </c>
      <c r="H2102">
        <v>0.99996600000000002</v>
      </c>
      <c r="I2102">
        <v>0</v>
      </c>
    </row>
    <row r="2103" spans="1:9" x14ac:dyDescent="0.25">
      <c r="A2103" t="s">
        <v>196</v>
      </c>
      <c r="B2103">
        <v>10600.4</v>
      </c>
      <c r="C2103">
        <v>10478.6</v>
      </c>
      <c r="D2103">
        <v>10455</v>
      </c>
      <c r="E2103">
        <v>10066</v>
      </c>
      <c r="F2103">
        <v>66.686899999999994</v>
      </c>
      <c r="G2103">
        <v>1.2300600000000001E-3</v>
      </c>
      <c r="H2103">
        <v>0.99985100000000005</v>
      </c>
      <c r="I2103">
        <v>0</v>
      </c>
    </row>
    <row r="2104" spans="1:9" x14ac:dyDescent="0.25">
      <c r="A2104" t="s">
        <v>196</v>
      </c>
      <c r="B2104">
        <v>10592.5</v>
      </c>
      <c r="C2104">
        <v>10471.5</v>
      </c>
      <c r="D2104">
        <v>10448.6</v>
      </c>
      <c r="E2104">
        <v>10062.9</v>
      </c>
      <c r="F2104">
        <v>64.775999999999996</v>
      </c>
      <c r="G2104">
        <v>1.2300900000000001E-3</v>
      </c>
      <c r="H2104">
        <v>0.99997100000000005</v>
      </c>
      <c r="I2104">
        <v>0</v>
      </c>
    </row>
    <row r="2105" spans="1:9" x14ac:dyDescent="0.25">
      <c r="A2105" t="s">
        <v>196</v>
      </c>
      <c r="B2105">
        <v>10618.9</v>
      </c>
      <c r="C2105">
        <v>10495.1</v>
      </c>
      <c r="D2105">
        <v>10468.5</v>
      </c>
      <c r="E2105">
        <v>10066.799999999999</v>
      </c>
      <c r="F2105">
        <v>67.873599999999996</v>
      </c>
      <c r="G2105">
        <v>1.23014E-3</v>
      </c>
      <c r="H2105">
        <v>0.99919000000000002</v>
      </c>
      <c r="I2105">
        <v>0</v>
      </c>
    </row>
    <row r="2106" spans="1:9" x14ac:dyDescent="0.25">
      <c r="A2106" t="s">
        <v>196</v>
      </c>
      <c r="B2106">
        <v>10616.8</v>
      </c>
      <c r="C2106">
        <v>10490.7</v>
      </c>
      <c r="D2106">
        <v>10459.5</v>
      </c>
      <c r="E2106">
        <v>10068.6</v>
      </c>
      <c r="F2106">
        <v>65.214699999999993</v>
      </c>
      <c r="G2106">
        <v>1.2300600000000001E-3</v>
      </c>
      <c r="H2106">
        <v>0.99985900000000005</v>
      </c>
      <c r="I2106">
        <v>0</v>
      </c>
    </row>
    <row r="2107" spans="1:9" x14ac:dyDescent="0.25">
      <c r="A2107" t="s">
        <v>196</v>
      </c>
      <c r="B2107">
        <v>10630.8</v>
      </c>
      <c r="C2107">
        <v>10510</v>
      </c>
      <c r="D2107">
        <v>10462.4</v>
      </c>
      <c r="E2107">
        <v>10070.6</v>
      </c>
      <c r="F2107">
        <v>67.584299999999999</v>
      </c>
      <c r="G2107">
        <v>1.23011E-3</v>
      </c>
      <c r="H2107">
        <v>0.99989300000000003</v>
      </c>
      <c r="I2107">
        <v>0</v>
      </c>
    </row>
    <row r="2108" spans="1:9" x14ac:dyDescent="0.25">
      <c r="A2108" t="s">
        <v>196</v>
      </c>
      <c r="B2108">
        <v>10628.3</v>
      </c>
      <c r="C2108">
        <v>10507.2</v>
      </c>
      <c r="D2108">
        <v>10462.6</v>
      </c>
      <c r="E2108">
        <v>10065.9</v>
      </c>
      <c r="F2108">
        <v>68.599699999999999</v>
      </c>
      <c r="G2108">
        <v>1.2300600000000001E-3</v>
      </c>
      <c r="H2108">
        <v>0.99993600000000005</v>
      </c>
      <c r="I2108">
        <v>0</v>
      </c>
    </row>
    <row r="2109" spans="1:9" x14ac:dyDescent="0.25">
      <c r="A2109" t="s">
        <v>196</v>
      </c>
      <c r="B2109">
        <v>10642.1</v>
      </c>
      <c r="C2109">
        <v>10520.2</v>
      </c>
      <c r="D2109">
        <v>10485.4</v>
      </c>
      <c r="E2109">
        <v>10077.9</v>
      </c>
      <c r="F2109">
        <v>70.688999999999993</v>
      </c>
      <c r="G2109">
        <v>1.23007E-3</v>
      </c>
      <c r="H2109">
        <v>0.99829800000000002</v>
      </c>
      <c r="I2109">
        <v>0</v>
      </c>
    </row>
    <row r="2110" spans="1:9" x14ac:dyDescent="0.25">
      <c r="A2110" t="s">
        <v>196</v>
      </c>
      <c r="B2110">
        <v>10647.8</v>
      </c>
      <c r="C2110">
        <v>10525.7</v>
      </c>
      <c r="D2110">
        <v>10490.7</v>
      </c>
      <c r="E2110">
        <v>10072.9</v>
      </c>
      <c r="F2110">
        <v>70.855199999999996</v>
      </c>
      <c r="G2110">
        <v>1.2301199999999999E-3</v>
      </c>
      <c r="H2110">
        <v>0.99999499999999997</v>
      </c>
      <c r="I2110">
        <v>0</v>
      </c>
    </row>
    <row r="2111" spans="1:9" x14ac:dyDescent="0.25">
      <c r="A2111" t="s">
        <v>196</v>
      </c>
      <c r="B2111">
        <v>10672.7</v>
      </c>
      <c r="C2111">
        <v>10550.5</v>
      </c>
      <c r="D2111">
        <v>10516.9</v>
      </c>
      <c r="E2111">
        <v>10084</v>
      </c>
      <c r="F2111">
        <v>72.780500000000004</v>
      </c>
      <c r="G2111">
        <v>1.2300499999999999E-3</v>
      </c>
      <c r="H2111">
        <v>0.99973900000000004</v>
      </c>
      <c r="I2111">
        <v>0</v>
      </c>
    </row>
    <row r="2112" spans="1:9" x14ac:dyDescent="0.25">
      <c r="A2112" t="s">
        <v>196</v>
      </c>
      <c r="B2112">
        <v>10651.8</v>
      </c>
      <c r="C2112">
        <v>10530.9</v>
      </c>
      <c r="D2112">
        <v>10482.200000000001</v>
      </c>
      <c r="E2112">
        <v>10074.5</v>
      </c>
      <c r="F2112">
        <v>69.208699999999993</v>
      </c>
      <c r="G2112">
        <v>1.2300600000000001E-3</v>
      </c>
      <c r="H2112">
        <v>0.99985000000000002</v>
      </c>
      <c r="I2112">
        <v>0</v>
      </c>
    </row>
    <row r="2113" spans="1:25" x14ac:dyDescent="0.25">
      <c r="A2113" t="s">
        <v>196</v>
      </c>
      <c r="B2113">
        <v>10637.7</v>
      </c>
      <c r="C2113">
        <v>10515.7</v>
      </c>
      <c r="D2113">
        <v>10463.1</v>
      </c>
      <c r="E2113">
        <v>10067</v>
      </c>
      <c r="F2113">
        <v>66.6053</v>
      </c>
      <c r="G2113">
        <v>1.2300499999999999E-3</v>
      </c>
      <c r="H2113">
        <v>0.99853400000000003</v>
      </c>
      <c r="I2113">
        <v>0</v>
      </c>
    </row>
    <row r="2114" spans="1:25" x14ac:dyDescent="0.25">
      <c r="A2114" t="s">
        <v>196</v>
      </c>
      <c r="B2114">
        <v>10653.4</v>
      </c>
      <c r="C2114">
        <v>10530.5</v>
      </c>
      <c r="D2114">
        <v>10478.799999999999</v>
      </c>
      <c r="E2114">
        <v>10069</v>
      </c>
      <c r="F2114">
        <v>68.357500000000002</v>
      </c>
      <c r="G2114">
        <v>1.2300499999999999E-3</v>
      </c>
      <c r="H2114">
        <v>0.99991099999999999</v>
      </c>
      <c r="I2114">
        <v>0</v>
      </c>
    </row>
    <row r="2115" spans="1:25" x14ac:dyDescent="0.25">
      <c r="A2115" t="s">
        <v>196</v>
      </c>
      <c r="B2115">
        <v>10654.4</v>
      </c>
      <c r="C2115">
        <v>10531.8</v>
      </c>
      <c r="D2115">
        <v>10480.4</v>
      </c>
      <c r="E2115">
        <v>10071.9</v>
      </c>
      <c r="F2115">
        <v>68.682199999999995</v>
      </c>
      <c r="G2115">
        <v>1.2300499999999999E-3</v>
      </c>
      <c r="H2115">
        <v>0.99999400000000005</v>
      </c>
      <c r="I2115">
        <v>0</v>
      </c>
    </row>
    <row r="2116" spans="1:25" x14ac:dyDescent="0.25">
      <c r="A2116" t="s">
        <v>196</v>
      </c>
      <c r="B2116">
        <v>10646.8</v>
      </c>
      <c r="C2116">
        <v>10525.1</v>
      </c>
      <c r="D2116">
        <v>10475.6</v>
      </c>
      <c r="E2116">
        <v>10067.1</v>
      </c>
      <c r="F2116">
        <v>67.870400000000004</v>
      </c>
      <c r="G2116">
        <v>1.2300600000000001E-3</v>
      </c>
      <c r="H2116">
        <v>0.99958899999999995</v>
      </c>
      <c r="I2116">
        <v>0</v>
      </c>
    </row>
    <row r="2117" spans="1:25" x14ac:dyDescent="0.25">
      <c r="A2117" t="s">
        <v>196</v>
      </c>
      <c r="B2117">
        <v>10657.7</v>
      </c>
      <c r="C2117">
        <v>10534.8</v>
      </c>
      <c r="D2117">
        <v>10512.5</v>
      </c>
      <c r="E2117">
        <v>10088.799999999999</v>
      </c>
      <c r="F2117">
        <v>73.2239</v>
      </c>
      <c r="G2117">
        <v>1.2300499999999999E-3</v>
      </c>
      <c r="H2117">
        <v>0.99981699999999996</v>
      </c>
      <c r="I2117">
        <v>0</v>
      </c>
    </row>
    <row r="2118" spans="1:25" x14ac:dyDescent="0.25">
      <c r="A2118" t="s">
        <v>196</v>
      </c>
      <c r="B2118">
        <v>10594.9</v>
      </c>
      <c r="C2118">
        <v>10473.4</v>
      </c>
      <c r="D2118">
        <v>10453.700000000001</v>
      </c>
      <c r="E2118">
        <v>10065</v>
      </c>
      <c r="F2118">
        <v>65.198700000000002</v>
      </c>
      <c r="G2118">
        <v>1.2300600000000001E-3</v>
      </c>
      <c r="H2118">
        <v>0.99995500000000004</v>
      </c>
      <c r="I2118">
        <v>0</v>
      </c>
    </row>
    <row r="2119" spans="1:25" x14ac:dyDescent="0.25">
      <c r="A2119" t="s">
        <v>196</v>
      </c>
      <c r="B2119">
        <v>10610.4</v>
      </c>
      <c r="C2119">
        <v>10489.3</v>
      </c>
      <c r="D2119">
        <v>10464.5</v>
      </c>
      <c r="E2119">
        <v>10063</v>
      </c>
      <c r="F2119">
        <v>68.221900000000005</v>
      </c>
      <c r="G2119">
        <v>1.2300600000000001E-3</v>
      </c>
      <c r="H2119">
        <v>0.99972000000000005</v>
      </c>
      <c r="I2119">
        <v>0</v>
      </c>
    </row>
    <row r="2120" spans="1:25" x14ac:dyDescent="0.25">
      <c r="A2120" t="s">
        <v>196</v>
      </c>
      <c r="B2120">
        <v>10643.3</v>
      </c>
      <c r="C2120">
        <v>10507.8</v>
      </c>
      <c r="D2120">
        <v>10480.9</v>
      </c>
      <c r="E2120">
        <v>10047.799999999999</v>
      </c>
      <c r="F2120">
        <v>71.059600000000003</v>
      </c>
      <c r="G2120">
        <v>1.23007E-3</v>
      </c>
      <c r="H2120">
        <v>0.99994300000000003</v>
      </c>
      <c r="I2120">
        <v>0</v>
      </c>
    </row>
    <row r="2121" spans="1:25" x14ac:dyDescent="0.25">
      <c r="A2121" t="s">
        <v>196</v>
      </c>
      <c r="B2121">
        <v>10647.2</v>
      </c>
      <c r="C2121">
        <v>10518.4</v>
      </c>
      <c r="D2121">
        <v>10494.9</v>
      </c>
      <c r="E2121">
        <v>10076.200000000001</v>
      </c>
      <c r="F2121">
        <v>71.649699999999996</v>
      </c>
      <c r="G2121">
        <v>1.2300600000000001E-3</v>
      </c>
      <c r="H2121">
        <v>0.99956800000000001</v>
      </c>
      <c r="I2121">
        <v>0</v>
      </c>
    </row>
    <row r="2122" spans="1:25" x14ac:dyDescent="0.25">
      <c r="A2122" t="s">
        <v>196</v>
      </c>
      <c r="B2122">
        <v>10630.8</v>
      </c>
      <c r="C2122">
        <v>10508.5</v>
      </c>
      <c r="D2122">
        <v>10486.4</v>
      </c>
      <c r="E2122">
        <v>10076.5</v>
      </c>
      <c r="F2122">
        <v>68.272300000000001</v>
      </c>
      <c r="G2122">
        <v>1.2300600000000001E-3</v>
      </c>
      <c r="H2122">
        <v>0.99982300000000002</v>
      </c>
      <c r="I2122">
        <v>0</v>
      </c>
    </row>
    <row r="2123" spans="1:25" x14ac:dyDescent="0.25">
      <c r="A2123" t="s">
        <v>196</v>
      </c>
      <c r="B2123">
        <v>10648.2</v>
      </c>
      <c r="C2123">
        <v>10525.5</v>
      </c>
      <c r="D2123">
        <v>10498.1</v>
      </c>
      <c r="E2123">
        <v>10081.299999999999</v>
      </c>
      <c r="F2123">
        <v>72.571700000000007</v>
      </c>
      <c r="G2123">
        <v>1.2300499999999999E-3</v>
      </c>
      <c r="H2123">
        <v>0.999282</v>
      </c>
      <c r="I2123">
        <v>0</v>
      </c>
    </row>
    <row r="2124" spans="1:25" x14ac:dyDescent="0.25">
      <c r="A2124" t="s">
        <v>196</v>
      </c>
      <c r="B2124">
        <v>10641.8</v>
      </c>
      <c r="C2124">
        <v>10519.4</v>
      </c>
      <c r="D2124">
        <v>10492.8</v>
      </c>
      <c r="E2124">
        <v>10080</v>
      </c>
      <c r="F2124">
        <v>70.591099999999997</v>
      </c>
      <c r="G2124">
        <v>1.2300900000000001E-3</v>
      </c>
      <c r="H2124">
        <v>0.99972799999999995</v>
      </c>
      <c r="I2124">
        <v>0</v>
      </c>
    </row>
    <row r="2125" spans="1:25" x14ac:dyDescent="0.25">
      <c r="A2125" t="s">
        <v>196</v>
      </c>
      <c r="B2125">
        <v>10616.3</v>
      </c>
      <c r="C2125">
        <v>10492.3</v>
      </c>
      <c r="D2125">
        <v>10466.299999999999</v>
      </c>
      <c r="E2125">
        <v>10069.700000000001</v>
      </c>
      <c r="F2125">
        <v>68.978700000000003</v>
      </c>
      <c r="G2125">
        <v>1.23017E-3</v>
      </c>
      <c r="H2125">
        <v>0.99691399999999997</v>
      </c>
      <c r="I2125">
        <v>0</v>
      </c>
    </row>
    <row r="2126" spans="1:25" x14ac:dyDescent="0.25">
      <c r="A2126" t="s">
        <v>196</v>
      </c>
      <c r="B2126">
        <v>10615.5</v>
      </c>
      <c r="C2126">
        <v>10494.1</v>
      </c>
      <c r="D2126">
        <v>10469.299999999999</v>
      </c>
      <c r="E2126">
        <v>10070.299999999999</v>
      </c>
      <c r="F2126">
        <v>68.129499999999993</v>
      </c>
      <c r="G2126">
        <v>1.2300600000000001E-3</v>
      </c>
      <c r="H2126">
        <v>0.99933799999999995</v>
      </c>
      <c r="I2126">
        <v>0</v>
      </c>
    </row>
    <row r="2127" spans="1:25" x14ac:dyDescent="0.25">
      <c r="A2127" t="s">
        <v>196</v>
      </c>
      <c r="B2127">
        <v>10652.5</v>
      </c>
      <c r="C2127">
        <v>10531.1</v>
      </c>
      <c r="D2127">
        <v>10501.8</v>
      </c>
      <c r="E2127">
        <v>10082.700000000001</v>
      </c>
      <c r="F2127">
        <v>73.067999999999998</v>
      </c>
      <c r="G2127">
        <v>1.23007E-3</v>
      </c>
      <c r="H2127">
        <v>0.99943000000000004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196</v>
      </c>
      <c r="B2128">
        <v>10622.2</v>
      </c>
      <c r="C2128">
        <v>10500</v>
      </c>
      <c r="D2128">
        <v>10474</v>
      </c>
      <c r="E2128">
        <v>10067.700000000001</v>
      </c>
      <c r="F2128">
        <v>70.008300000000006</v>
      </c>
      <c r="G2128">
        <v>1.2300499999999999E-3</v>
      </c>
      <c r="H2128">
        <v>0.99983900000000003</v>
      </c>
      <c r="I2128">
        <v>0</v>
      </c>
      <c r="R2128">
        <f>AVERAGE(B2079:B2128)</f>
        <v>10622.201999999999</v>
      </c>
      <c r="S2128">
        <f>AVERAGE(C2079:C2128)</f>
        <v>10499.87</v>
      </c>
      <c r="U2128">
        <f>_xlfn.VAR.P(B2079:B2128)</f>
        <v>867.62419599999998</v>
      </c>
      <c r="V2128">
        <f>_xlfn.VAR.P(C2079:C2128)</f>
        <v>839.52609999999538</v>
      </c>
      <c r="X2128">
        <f>1.96*SQRT(U2128)/50</f>
        <v>1.154654080034986</v>
      </c>
      <c r="Y2128">
        <f>1.96*SQRT(V2128)/50</f>
        <v>1.13580341006003</v>
      </c>
    </row>
    <row r="2129" spans="1:3" x14ac:dyDescent="0.25">
      <c r="A2129" t="s">
        <v>196</v>
      </c>
      <c r="B2129">
        <v>531191.59840000002</v>
      </c>
      <c r="C2129" t="s">
        <v>36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8"/>
  <sheetViews>
    <sheetView topLeftCell="A164" zoomScale="85" zoomScaleNormal="85" workbookViewId="0">
      <selection activeCell="J164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  <col min="12" max="12" width="10.5703125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121.54199999998673</v>
      </c>
      <c r="E3">
        <f ca="1">OFFSET('42p trace'!$S$56,(A3-1)*56,0)-OFFSET('42p stat'!$H$1,A3*20,0)</f>
        <v>104.37876600000163</v>
      </c>
      <c r="F3">
        <f ca="1">OFFSET('42p stat'!$H$1,A3*20,0)-OFFSET('42p stat'!$K$1,A3*20,0)</f>
        <v>46068.920624999999</v>
      </c>
      <c r="G3">
        <f ca="1">OFFSET('42p stat'!$K$1,A3*20,0)-OFFSET('42p stat'!$N$1,A3*20,0)</f>
        <v>3288.9721919999997</v>
      </c>
      <c r="H3">
        <f ca="1">OFFSET('42p stat'!$N$1,A3*20,0)</f>
        <v>3128.412417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8149.6543239999164</v>
      </c>
      <c r="E4" s="5">
        <f ca="1">OFFSET('42p trace'!$V$56,(A4-1)*56,0)</f>
        <v>8085.6777439999869</v>
      </c>
      <c r="F4" s="5">
        <f ca="1">OFFSET('42p stat'!$H$1,A4*20,1)</f>
        <v>7991.5841570000002</v>
      </c>
      <c r="G4" s="5">
        <f ca="1">OFFSET('42p stat'!$K$1,A4*20,1)</f>
        <v>167.72619499999999</v>
      </c>
      <c r="H4" s="5">
        <f ca="1">OFFSET('42p stat'!$N$1,A4*20,1)</f>
        <v>29.726962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52750.832000000002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43.527375999998583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116.71799999999348</v>
      </c>
      <c r="E7">
        <f ca="1">OFFSET('42p trace'!$S$56,(A7-1)*56,0)-OFFSET('42p stat'!$H$1,A7*20,0)</f>
        <v>93.938391000010597</v>
      </c>
      <c r="F7">
        <f ca="1">OFFSET('42p stat'!$H$1,A7*20,0)-OFFSET('42p stat'!$K$1,A7*20,0)</f>
        <v>46107.275898</v>
      </c>
      <c r="G7">
        <f ca="1">OFFSET('42p stat'!$K$1,A7*20,0)-OFFSET('42p stat'!$N$1,A7*20,0)</f>
        <v>3018.422544</v>
      </c>
      <c r="H7">
        <f ca="1">OFFSET('42p stat'!$N$1,A7*20,0)</f>
        <v>3129.7011670000002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153.86846399999607</v>
      </c>
      <c r="E8" s="5">
        <f ca="1">OFFSET('42p trace'!$V$56,(A8-1)*56,0)</f>
        <v>151.19315599999598</v>
      </c>
      <c r="F8" s="5">
        <f ca="1">OFFSET('42p stat'!$H$1,A8*20,1)</f>
        <v>110.904341</v>
      </c>
      <c r="G8" s="5">
        <f ca="1">OFFSET('42p stat'!$K$1,A8*20,1)</f>
        <v>65.224250999999995</v>
      </c>
      <c r="H8" s="5">
        <f ca="1">OFFSET('42p stat'!$N$1,A8*20,1)</f>
        <v>1.0182999999999999E-2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122.43000000000757</v>
      </c>
      <c r="E9">
        <f ca="1">OFFSET('42p trace'!$S$56,(A9-1)*56,0)-OFFSET('42p stat'!$H$1,A9*20,0)</f>
        <v>104.41223399999581</v>
      </c>
      <c r="F9">
        <f ca="1">OFFSET('42p stat'!$H$1,A9*20,0)-OFFSET('42p stat'!$K$1,A9*20,0)</f>
        <v>41859.527011999999</v>
      </c>
      <c r="G9">
        <f ca="1">OFFSET('42p stat'!$K$1,A9*20,0)-OFFSET('42p stat'!$N$1,A9*20,0)</f>
        <v>9143.7679640000006</v>
      </c>
      <c r="H9">
        <f ca="1">OFFSET('42p stat'!$N$1,A9*20,0)</f>
        <v>3156.19479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26.906976000006178</v>
      </c>
      <c r="E10" s="5">
        <f ca="1">OFFSET('42p trace'!$V$56,(A10-1)*56,0)</f>
        <v>26.171795999999535</v>
      </c>
      <c r="F10" s="5">
        <f ca="1">OFFSET('42p stat'!$H$1,A10*20,1)</f>
        <v>12.21072</v>
      </c>
      <c r="G10" s="5">
        <f ca="1">OFFSET('42p stat'!$K$1,A10*20,1)</f>
        <v>0.68851099999999998</v>
      </c>
      <c r="H10" s="5">
        <f ca="1">OFFSET('42p stat'!$N$1,A10*20,1)</f>
        <v>1.6621E-2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122.14999999997963</v>
      </c>
      <c r="E11">
        <f ca="1">OFFSET('42p trace'!$S$56,(A11-1)*56,0)-OFFSET('42p stat'!$H$1,A11*20,0)</f>
        <v>104.06151600000885</v>
      </c>
      <c r="F11">
        <f ca="1">OFFSET('42p stat'!$H$1,A11*20,0)-OFFSET('42p stat'!$K$1,A11*20,0)</f>
        <v>46108.295467999997</v>
      </c>
      <c r="G11">
        <f ca="1">OFFSET('42p stat'!$K$1,A11*20,0)-OFFSET('42p stat'!$N$1,A11*20,0)</f>
        <v>8370.0792000000001</v>
      </c>
      <c r="H11">
        <f ca="1">OFFSET('42p stat'!$N$1,A11*20,0)</f>
        <v>3282.4918160000002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24.624515999999677</v>
      </c>
      <c r="E12" s="5">
        <f ca="1">OFFSET('42p trace'!$V$56,(A12-1)*56,0)</f>
        <v>25.237216000001592</v>
      </c>
      <c r="F12" s="5">
        <f ca="1">OFFSET('42p stat'!$H$1,A12*20,1)</f>
        <v>10.566668999999999</v>
      </c>
      <c r="G12" s="5">
        <f ca="1">OFFSET('42p stat'!$K$1,A12*20,1)</f>
        <v>0.32287399999999999</v>
      </c>
      <c r="H12" s="5">
        <f ca="1">OFFSET('42p stat'!$N$1,A12*20,1)</f>
        <v>7.2360000000000002E-3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116.61200000001554</v>
      </c>
      <c r="E13">
        <f ca="1">OFFSET('42p trace'!$S$56,(A13-1)*56,0)-OFFSET('42p stat'!$H$1,A13*20,0)</f>
        <v>103.74384400001145</v>
      </c>
      <c r="F13">
        <f ca="1">OFFSET('42p stat'!$H$1,A13*20,0)-OFFSET('42p stat'!$K$1,A13*20,0)</f>
        <v>41854.319628999998</v>
      </c>
      <c r="G13">
        <f ca="1">OFFSET('42p stat'!$K$1,A13*20,0)-OFFSET('42p stat'!$N$1,A13*20,0)</f>
        <v>9125.5813030000008</v>
      </c>
      <c r="H13">
        <f ca="1">OFFSET('42p stat'!$N$1,A13*20,0)</f>
        <v>3155.9392240000002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34.902783999996899</v>
      </c>
      <c r="E14" s="5">
        <f ca="1">OFFSET('42p trace'!$V$56,(A14-1)*56,0)</f>
        <v>32.856144000001947</v>
      </c>
      <c r="F14" s="5">
        <f ca="1">OFFSET('42p stat'!$H$1,A14*20,1)</f>
        <v>8.4100210000000004</v>
      </c>
      <c r="G14" s="5">
        <f ca="1">OFFSET('42p stat'!$K$1,A14*20,1)</f>
        <v>0.378218</v>
      </c>
      <c r="H14" s="5">
        <f ca="1">OFFSET('42p stat'!$N$1,A14*20,1)</f>
        <v>2.095E-2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121.6820000000007</v>
      </c>
      <c r="E15">
        <f ca="1">OFFSET('42p trace'!$S$56,(A15-1)*56,0)-OFFSET('42p stat'!$H$1,A15*20,0)</f>
        <v>28.98940599999878</v>
      </c>
      <c r="F15">
        <f ca="1">OFFSET('42p stat'!$H$1,A15*20,0)-OFFSET('42p stat'!$K$1,A15*20,0)</f>
        <v>307.0447460000014</v>
      </c>
      <c r="G15">
        <f ca="1">OFFSET('42p stat'!$K$1,A15*20,0)-OFFSET('42p stat'!$N$1,A15*20,0)</f>
        <v>8968.7206839999999</v>
      </c>
      <c r="H15">
        <f ca="1">OFFSET('42p stat'!$N$1,A15*20,0)</f>
        <v>62.788164000000002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212.15932899999578</v>
      </c>
      <c r="E16" s="5">
        <f ca="1">OFFSET('42p trace'!$V$56,(A16-1)*56,0)</f>
        <v>206.36612900000185</v>
      </c>
      <c r="F16" s="5">
        <f ca="1">OFFSET('42p stat'!$H$1,A16*20,1)</f>
        <v>65.805554000000001</v>
      </c>
      <c r="G16" s="5">
        <f ca="1">OFFSET('42p stat'!$K$1,A16*20,1)</f>
        <v>24.753703999999999</v>
      </c>
      <c r="H16" s="5">
        <f ca="1">OFFSET('42p stat'!$N$1,A16*20,1)</f>
        <v>4.3644600000000002</v>
      </c>
    </row>
    <row r="17" spans="1:12" x14ac:dyDescent="0.25">
      <c r="A17">
        <v>8</v>
      </c>
      <c r="C17" t="str">
        <f ca="1">OFFSET('42p stat'!$A$1,A17*20,0)</f>
        <v>CUDA ant add CPU12</v>
      </c>
      <c r="D17">
        <f ca="1">OFFSET('42p trace'!$R$56,(A17-1)*56,0)-OFFSET('42p trace'!$S$56,(A17-1)*56,0)</f>
        <v>167.38199999999051</v>
      </c>
      <c r="E17">
        <f ca="1">OFFSET('42p trace'!$S$56,(A17-1)*56,0)-OFFSET('42p stat'!$H$1,A17*20,0)</f>
        <v>15.398672000002989</v>
      </c>
      <c r="F17">
        <f ca="1">OFFSET('42p stat'!$H$1,A17*20,0)-OFFSET('42p stat'!$K$1,A17*20,0)</f>
        <v>46109.638613000003</v>
      </c>
      <c r="G17">
        <f ca="1">OFFSET('42p stat'!$K$1,A17*20,0)-OFFSET('42p stat'!$N$1,A17*20,0)</f>
        <v>3647.8486720000001</v>
      </c>
      <c r="H17">
        <f ca="1">OFFSET('42p stat'!$N$1,A17*20,0)</f>
        <v>3294.8740429999998</v>
      </c>
    </row>
    <row r="18" spans="1:12" x14ac:dyDescent="0.25">
      <c r="A18">
        <v>8</v>
      </c>
      <c r="C18" t="str">
        <f ca="1">OFFSET('42p stat'!$A$1,A18*20,0)</f>
        <v>CUDA ant add CPU12</v>
      </c>
      <c r="D18" s="5">
        <f ca="1">OFFSET('42p trace'!$U$56,(A18-1)*56,0)</f>
        <v>1790.6092359999896</v>
      </c>
      <c r="E18" s="5">
        <f ca="1">OFFSET('42p trace'!$V$56,(A18-1)*56,0)</f>
        <v>1709.7664000000098</v>
      </c>
      <c r="F18" s="5">
        <f ca="1">OFFSET('42p stat'!$H$1,A18*20,1)</f>
        <v>1505.413423</v>
      </c>
      <c r="G18" s="5">
        <f ca="1">OFFSET('42p stat'!$K$1,A18*20,1)</f>
        <v>1337.1894569999999</v>
      </c>
      <c r="H18" s="5">
        <f ca="1">OFFSET('42p stat'!$N$1,A18*20,1)</f>
        <v>2.8013789999999998</v>
      </c>
    </row>
    <row r="19" spans="1:12" x14ac:dyDescent="0.25">
      <c r="A19">
        <v>9</v>
      </c>
      <c r="C19" t="str">
        <f ca="1">OFFSET('42p stat'!$A$1,A19*20,0)</f>
        <v>CUDA opt</v>
      </c>
      <c r="D19">
        <f ca="1">OFFSET('42p trace'!$R$56,(A19-1)*56,0)-OFFSET('42p trace'!$S$56,(A19-1)*56,0)</f>
        <v>52758.821999999986</v>
      </c>
      <c r="E19">
        <f ca="1">OFFSET('42p trace'!$S$56,(A19-1)*56,0)-OFFSET('42p stat'!$H$1,A19*20,0)</f>
        <v>0</v>
      </c>
      <c r="F19">
        <f ca="1">OFFSET('42p stat'!$H$1,A19*20,0)-OFFSET('42p stat'!$K$1,A19*20,0)</f>
        <v>0</v>
      </c>
      <c r="G19">
        <f ca="1">OFFSET('42p stat'!$K$1,A19*20,0)-OFFSET('42p stat'!$N$1,A19*20,0)</f>
        <v>0</v>
      </c>
      <c r="H19">
        <f ca="1">OFFSET('42p stat'!$N$1,A19*20,0)</f>
        <v>0</v>
      </c>
    </row>
    <row r="20" spans="1:12" x14ac:dyDescent="0.25">
      <c r="A20">
        <v>9</v>
      </c>
      <c r="C20" t="str">
        <f ca="1">OFFSET('42p stat'!$A$1,A20*20,0)</f>
        <v>CUDA opt</v>
      </c>
      <c r="D20" s="5">
        <f ca="1">OFFSET('42p trace'!$U$56,(A20-1)*56,0)</f>
        <v>65.011716000000078</v>
      </c>
      <c r="E20" s="5">
        <f ca="1">OFFSET('42p trace'!$V$56,(A20-1)*56,0)</f>
        <v>0</v>
      </c>
      <c r="F20" s="5">
        <f ca="1">OFFSET('42p stat'!$H$1,A20*20,1)</f>
        <v>0</v>
      </c>
      <c r="G20" s="5">
        <f ca="1">OFFSET('42p stat'!$K$1,A20*20,1)</f>
        <v>0</v>
      </c>
      <c r="H20" s="5">
        <f ca="1">OFFSET('42p stat'!$N$1,A20*20,1)</f>
        <v>0</v>
      </c>
    </row>
    <row r="21" spans="1:12" x14ac:dyDescent="0.25">
      <c r="A21">
        <v>10</v>
      </c>
      <c r="C21" t="str">
        <f ca="1">OFFSET('42p stat'!$A$1,A21*20,0)</f>
        <v>CUDA opt Time</v>
      </c>
      <c r="D21">
        <f ca="1">OFFSET('42p trace'!$R$56,(A21-1)*56,0)-OFFSET('42p trace'!$S$56,(A21-1)*56,0)</f>
        <v>122.25199999996403</v>
      </c>
      <c r="E21">
        <f ca="1">OFFSET('42p trace'!$S$56,(A21-1)*56,0)-OFFSET('42p stat'!$H$1,A21*20,0)</f>
        <v>102.21231300001818</v>
      </c>
      <c r="F21">
        <f ca="1">OFFSET('42p stat'!$H$1,A21*20,0)-OFFSET('42p stat'!$K$1,A21*20,0)</f>
        <v>49252.093408000001</v>
      </c>
      <c r="G21">
        <f ca="1">OFFSET('42p stat'!$K$1,A21*20,0)-OFFSET('42p stat'!$N$1,A21*20,0)</f>
        <v>3291.976279</v>
      </c>
      <c r="H21">
        <f ca="1">OFFSET('42p stat'!$N$1,A21*20,0)</f>
        <v>0</v>
      </c>
    </row>
    <row r="22" spans="1:12" x14ac:dyDescent="0.25">
      <c r="A22">
        <v>10</v>
      </c>
      <c r="C22" t="str">
        <f ca="1">OFFSET('42p stat'!$A$1,A22*20,0)</f>
        <v>CUDA opt Time</v>
      </c>
      <c r="D22" s="5">
        <f ca="1">OFFSET('42p trace'!$U$56,(A22-1)*56,0)</f>
        <v>82.649044000006924</v>
      </c>
      <c r="E22" s="5">
        <f ca="1">OFFSET('42p trace'!$V$56,(A22-1)*56,0)</f>
        <v>78.660675999994851</v>
      </c>
      <c r="F22" s="5">
        <f ca="1">OFFSET('42p stat'!$H$1,A22*20,1)</f>
        <v>36.991286000000002</v>
      </c>
      <c r="G22" s="5">
        <f ca="1">OFFSET('42p stat'!$K$1,A22*20,1)</f>
        <v>16.288945999999999</v>
      </c>
      <c r="H22" s="5">
        <f ca="1">OFFSET('42p stat'!$N$1,A22*20,1)</f>
        <v>0</v>
      </c>
    </row>
    <row r="23" spans="1:12" x14ac:dyDescent="0.25">
      <c r="A23">
        <v>11</v>
      </c>
      <c r="C23" t="str">
        <f ca="1">OFFSET('42p stat'!$A$1,A23*20,0)</f>
        <v>CUDA opt non hash</v>
      </c>
      <c r="D23">
        <f ca="1">OFFSET('42p trace'!$R$56,(A23-1)*56,0)-OFFSET('42p trace'!$S$56,(A23-1)*56,0)</f>
        <v>116.56999999999243</v>
      </c>
      <c r="E23">
        <f ca="1">OFFSET('42p trace'!$S$56,(A23-1)*56,0)-OFFSET('42p stat'!$H$1,A23*20,0)</f>
        <v>101.07104700000491</v>
      </c>
      <c r="F23">
        <f ca="1">OFFSET('42p stat'!$H$1,A23*20,0)-OFFSET('42p stat'!$K$1,A23*20,0)</f>
        <v>49253.248711</v>
      </c>
      <c r="G23">
        <f ca="1">OFFSET('42p stat'!$K$1,A23*20,0)-OFFSET('42p stat'!$N$1,A23*20,0)</f>
        <v>2967.8582419999998</v>
      </c>
      <c r="H23">
        <f ca="1">OFFSET('42p stat'!$N$1,A23*20,0)</f>
        <v>0</v>
      </c>
    </row>
    <row r="24" spans="1:12" x14ac:dyDescent="0.25">
      <c r="A24">
        <v>11</v>
      </c>
      <c r="C24" t="str">
        <f ca="1">OFFSET('42p stat'!$A$1,A24*20,0)</f>
        <v>CUDA opt non hash</v>
      </c>
      <c r="D24" s="5">
        <f ca="1">OFFSET('42p trace'!$U$56,(A24-1)*56,0)</f>
        <v>55.634896000003899</v>
      </c>
      <c r="E24" s="5">
        <f ca="1">OFFSET('42p trace'!$V$56,(A24-1)*56,0)</f>
        <v>52.712515999995183</v>
      </c>
      <c r="F24" s="5">
        <f ca="1">OFFSET('42p stat'!$H$1,A24*20,1)</f>
        <v>25.925180000000001</v>
      </c>
      <c r="G24" s="5">
        <f ca="1">OFFSET('42p stat'!$K$1,A24*20,1)</f>
        <v>14.154438000000001</v>
      </c>
      <c r="H24" s="5">
        <f ca="1">OFFSET('42p stat'!$N$1,A24*20,1)</f>
        <v>0</v>
      </c>
    </row>
    <row r="25" spans="1:12" x14ac:dyDescent="0.25">
      <c r="A25">
        <v>12</v>
      </c>
      <c r="C25" t="str">
        <f ca="1">OFFSET('42p stat'!$A$1,A25*20,0)</f>
        <v>CUDA opt ant</v>
      </c>
      <c r="D25">
        <f ca="1">OFFSET('42p trace'!$R$56,(A25-1)*56,0)-OFFSET('42p trace'!$S$56,(A25-1)*56,0)</f>
        <v>122.07999999998719</v>
      </c>
      <c r="E25">
        <f ca="1">OFFSET('42p trace'!$S$56,(A25-1)*56,0)-OFFSET('42p stat'!$H$1,A25*20,0)</f>
        <v>106.09499999998661</v>
      </c>
      <c r="F25">
        <f ca="1">OFFSET('42p stat'!$H$1,A25*20,0)-OFFSET('42p stat'!$K$1,A25*20,0)</f>
        <v>44939.969745999995</v>
      </c>
      <c r="G25">
        <f ca="1">OFFSET('42p stat'!$K$1,A25*20,0)-OFFSET('42p stat'!$N$1,A25*20,0)</f>
        <v>9143.4952539999995</v>
      </c>
      <c r="H25">
        <f ca="1">OFFSET('42p stat'!$N$1,A25*20,0)</f>
        <v>0</v>
      </c>
    </row>
    <row r="26" spans="1:12" x14ac:dyDescent="0.25">
      <c r="A26">
        <v>12</v>
      </c>
      <c r="C26" t="str">
        <f ca="1">OFFSET('42p stat'!$A$1,A26*20,0)</f>
        <v>CUDA opt ant</v>
      </c>
      <c r="D26" s="5">
        <f ca="1">OFFSET('42p trace'!$U$56,(A26-1)*56,0)</f>
        <v>56.30920000000912</v>
      </c>
      <c r="E26" s="5">
        <f ca="1">OFFSET('42p trace'!$V$56,(A26-1)*56,0)</f>
        <v>52.767200000003214</v>
      </c>
      <c r="F26" s="5">
        <f ca="1">OFFSET('42p stat'!$H$1,A26*20,1)</f>
        <v>19.562861999999999</v>
      </c>
      <c r="G26" s="5">
        <f ca="1">OFFSET('42p stat'!$K$1,A26*20,1)</f>
        <v>0.28231800000000001</v>
      </c>
      <c r="H26" s="5">
        <f ca="1">OFFSET('42p stat'!$N$1,A26*20,1)</f>
        <v>0</v>
      </c>
    </row>
    <row r="27" spans="1:12" x14ac:dyDescent="0.25">
      <c r="A27">
        <v>13</v>
      </c>
      <c r="C27" t="str">
        <f ca="1">OFFSET('42p stat'!$A$1,A27*20,0)</f>
        <v>CUDA opt ant non hash</v>
      </c>
      <c r="D27">
        <f ca="1">OFFSET('42p trace'!$R$56,(A27-1)*56,0)-OFFSET('42p trace'!$S$56,(A27-1)*56,0)</f>
        <v>143.8799999999901</v>
      </c>
      <c r="E27">
        <f ca="1">OFFSET('42p trace'!$S$56,(A27-1)*56,0)-OFFSET('42p stat'!$H$1,A27*20,0)</f>
        <v>104.67896900001506</v>
      </c>
      <c r="F27">
        <f ca="1">OFFSET('42p stat'!$H$1,A27*20,0)-OFFSET('42p stat'!$K$1,A27*20,0)</f>
        <v>44949.287303999998</v>
      </c>
      <c r="G27">
        <f ca="1">OFFSET('42p stat'!$K$1,A27*20,0)-OFFSET('42p stat'!$N$1,A27*20,0)</f>
        <v>9126.8197270000001</v>
      </c>
      <c r="H27">
        <f ca="1">OFFSET('42p stat'!$N$1,A27*20,0)</f>
        <v>0</v>
      </c>
    </row>
    <row r="28" spans="1:12" x14ac:dyDescent="0.25">
      <c r="A28">
        <v>13</v>
      </c>
      <c r="C28" t="str">
        <f ca="1">OFFSET('42p stat'!$A$1,A28*20,0)</f>
        <v>CUDA opt ant non hash</v>
      </c>
      <c r="D28" s="5">
        <f ca="1">OFFSET('42p trace'!$U$56,(A28-1)*56,0)</f>
        <v>1874.3874439999613</v>
      </c>
      <c r="E28" s="5">
        <f ca="1">OFFSET('42p trace'!$V$56,(A28-1)*56,0)</f>
        <v>61.426804000004516</v>
      </c>
      <c r="F28" s="5">
        <f ca="1">OFFSET('42p stat'!$H$1,A28*20,1)</f>
        <v>19.537777999999999</v>
      </c>
      <c r="G28" s="5">
        <f ca="1">OFFSET('42p stat'!$K$1,A28*20,1)</f>
        <v>0.39409899999999998</v>
      </c>
      <c r="H28" s="5">
        <f ca="1">OFFSET('42p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121.54199999998673</v>
      </c>
      <c r="E31" s="5">
        <f ca="1">OFFSET('42p trace'!$S$56,(A31-1)*56,0)-OFFSET('42p stat'!$H$1,A31*20,0)</f>
        <v>104.37876600000163</v>
      </c>
      <c r="F31" s="5">
        <f ca="1">OFFSET('42p stat'!$H$1,A31*20,0)-OFFSET('42p stat'!$K$1,A31*20,0)</f>
        <v>46068.920624999999</v>
      </c>
      <c r="G31" s="5">
        <f ca="1">OFFSET('42p stat'!$K$1,A31*20,0)-OFFSET('42p stat'!$N$1,A31*20,0)</f>
        <v>3288.9721919999997</v>
      </c>
      <c r="H31" s="5">
        <f ca="1">OFFSET('42p stat'!$N$1,A31*20,0)</f>
        <v>3128.412417</v>
      </c>
      <c r="I31" s="5"/>
      <c r="J31" s="5">
        <f ca="1">SUM(E31:H31)</f>
        <v>52590.684000000001</v>
      </c>
      <c r="K31" s="10">
        <f ca="1">G31/J31</f>
        <v>6.2539064751468143E-2</v>
      </c>
      <c r="L31">
        <f ca="1">$K$29*POWER(K31,2)*SQRT(G138/(POWER(G31,2)*$L$29)+J138/(POWER(J31,2)*$L$29))</f>
        <v>5.0138970340187944E-6</v>
      </c>
    </row>
    <row r="32" spans="1:12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52750.832000000002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52750.832000000002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116.71799999999348</v>
      </c>
      <c r="E33" s="5">
        <f ca="1">OFFSET('42p trace'!$S$56,(A33-1)*56,0)-OFFSET('42p stat'!$H$1,A33*20,0)</f>
        <v>93.938391000010597</v>
      </c>
      <c r="F33" s="5">
        <f ca="1">OFFSET('42p stat'!$H$1,A33*20,0)-OFFSET('42p stat'!$K$1,A33*20,0)</f>
        <v>46107.275898</v>
      </c>
      <c r="G33" s="5">
        <f ca="1">OFFSET('42p stat'!$K$1,A33*20,0)-OFFSET('42p stat'!$N$1,A33*20,0)</f>
        <v>3018.422544</v>
      </c>
      <c r="H33" s="5">
        <f ca="1">OFFSET('42p stat'!$N$1,A33*20,0)</f>
        <v>3129.7011670000002</v>
      </c>
      <c r="I33" s="5"/>
      <c r="J33" s="5">
        <f t="shared" ref="J33:J68" ca="1" si="1">SUM(E33:H33)</f>
        <v>52349.338000000011</v>
      </c>
      <c r="K33" s="10">
        <f t="shared" ca="1" si="0"/>
        <v>5.7659230456744252E-2</v>
      </c>
      <c r="L33">
        <f ca="1">$K$29*POWER(K33,2)*SQRT(G140/(POWER(G33,2)*$L$29)+J140/(POWER(J33,2)*$L$29))</f>
        <v>2.4861446844045837E-6</v>
      </c>
    </row>
    <row r="34" spans="1:12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122.43000000000757</v>
      </c>
      <c r="E34" s="5">
        <f ca="1">OFFSET('42p trace'!$S$56,(A34-1)*56,0)-OFFSET('42p stat'!$H$1,A34*20,0)</f>
        <v>104.41223399999581</v>
      </c>
      <c r="F34" s="5">
        <f ca="1">OFFSET('42p stat'!$H$1,A34*20,0)-OFFSET('42p stat'!$K$1,A34*20,0)</f>
        <v>41859.527011999999</v>
      </c>
      <c r="G34" s="5">
        <f ca="1">OFFSET('42p stat'!$K$1,A34*20,0)-OFFSET('42p stat'!$N$1,A34*20,0)</f>
        <v>9143.7679640000006</v>
      </c>
      <c r="H34" s="5">
        <f ca="1">OFFSET('42p stat'!$N$1,A34*20,0)</f>
        <v>3156.19479</v>
      </c>
      <c r="I34" s="5"/>
      <c r="J34" s="5">
        <f t="shared" ca="1" si="1"/>
        <v>54263.901999999995</v>
      </c>
      <c r="K34" s="10">
        <f t="shared" ca="1" si="0"/>
        <v>0.16850553732755896</v>
      </c>
      <c r="L34">
        <f ca="1">$K$29*POWER(K34,2)*SQRT(G141/(POWER(G34,2)*$L$29)+J141/(POWER(J34,2)*$L$29))</f>
        <v>1.1542869270478917E-6</v>
      </c>
    </row>
    <row r="35" spans="1:12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122.14999999997963</v>
      </c>
      <c r="E35" s="5">
        <f ca="1">OFFSET('42p trace'!$S$56,(A35-1)*56,0)-OFFSET('42p stat'!$H$1,A35*20,0)</f>
        <v>104.06151600000885</v>
      </c>
      <c r="F35" s="5">
        <f ca="1">OFFSET('42p stat'!$H$1,A35*20,0)-OFFSET('42p stat'!$K$1,A35*20,0)</f>
        <v>46108.295467999997</v>
      </c>
      <c r="G35" s="5">
        <f ca="1">OFFSET('42p stat'!$K$1,A35*20,0)-OFFSET('42p stat'!$N$1,A35*20,0)</f>
        <v>8370.0792000000001</v>
      </c>
      <c r="H35" s="5">
        <f ca="1">OFFSET('42p stat'!$N$1,A35*20,0)</f>
        <v>3282.4918160000002</v>
      </c>
      <c r="I35" s="5"/>
      <c r="J35" s="5">
        <f t="shared" ca="1" si="1"/>
        <v>57864.928000000007</v>
      </c>
      <c r="K35" s="10">
        <f ca="1">E35/J35</f>
        <v>1.7983521209947559E-3</v>
      </c>
      <c r="L35">
        <f ca="1">$K$29*POWER(K35,2)*SQRT(E142/(POWER(E35,2)*$L$29)+J142/(POWER(J35,2)*$L$29))</f>
        <v>4.3276498169166743E-8</v>
      </c>
    </row>
    <row r="36" spans="1:12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116.61200000001554</v>
      </c>
      <c r="E36" s="5">
        <f ca="1">OFFSET('42p trace'!$S$56,(A36-1)*56,0)-OFFSET('42p stat'!$H$1,A36*20,0)</f>
        <v>103.74384400001145</v>
      </c>
      <c r="F36" s="5">
        <f ca="1">OFFSET('42p stat'!$H$1,A36*20,0)-OFFSET('42p stat'!$K$1,A36*20,0)</f>
        <v>41854.319628999998</v>
      </c>
      <c r="G36" s="5">
        <f ca="1">OFFSET('42p stat'!$K$1,A36*20,0)-OFFSET('42p stat'!$N$1,A36*20,0)</f>
        <v>9125.5813030000008</v>
      </c>
      <c r="H36" s="5">
        <f ca="1">OFFSET('42p stat'!$N$1,A36*20,0)</f>
        <v>3155.9392240000002</v>
      </c>
      <c r="I36" s="5"/>
      <c r="J36" s="5">
        <f t="shared" ca="1" si="1"/>
        <v>54239.58400000001</v>
      </c>
      <c r="K36" s="10">
        <f ca="1">E36/J36</f>
        <v>1.9126961593217866E-3</v>
      </c>
      <c r="L36">
        <f ca="1">$K$29*POWER(K36,2)*SQRT(E143/(POWER(E36,2)*$L$29)+J143/(POWER(J36,2)*$L$29))</f>
        <v>5.6028630739192927E-8</v>
      </c>
    </row>
    <row r="37" spans="1:12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121.6820000000007</v>
      </c>
      <c r="E37" s="5">
        <f ca="1">OFFSET('42p trace'!$S$56,(A37-1)*56,0)-OFFSET('42p stat'!$H$1,A37*20,0)</f>
        <v>28.98940599999878</v>
      </c>
      <c r="F37" s="5">
        <f ca="1">OFFSET('42p stat'!$H$1,A37*20,0)-OFFSET('42p stat'!$K$1,A37*20,0)</f>
        <v>307.0447460000014</v>
      </c>
      <c r="G37" s="5">
        <f ca="1">OFFSET('42p stat'!$K$1,A37*20,0)-OFFSET('42p stat'!$N$1,A37*20,0)</f>
        <v>8968.7206839999999</v>
      </c>
      <c r="H37" s="5">
        <f ca="1">OFFSET('42p stat'!$N$1,A37*20,0)</f>
        <v>62.788164000000002</v>
      </c>
      <c r="I37" s="5"/>
      <c r="J37" s="5">
        <f t="shared" ca="1" si="1"/>
        <v>9367.5429999999997</v>
      </c>
      <c r="K37" s="10">
        <f t="shared" ca="1" si="0"/>
        <v>0.95742508830757433</v>
      </c>
      <c r="L37">
        <f t="shared" ref="L37:L43" ca="1" si="2">$K$29*POWER(K37,2)*SQRT(G144/(POWER(G37,2)*$L$29)+J144/(POWER(J37,2)*$L$29))</f>
        <v>4.9145805183004184E-4</v>
      </c>
    </row>
    <row r="38" spans="1:12" x14ac:dyDescent="0.25">
      <c r="A38">
        <v>8</v>
      </c>
      <c r="C38" t="str">
        <f ca="1">OFFSET('42p stat'!$A$1,A38*20,0)</f>
        <v>CUDA ant add CPU12</v>
      </c>
      <c r="D38" s="5">
        <f ca="1">OFFSET('42p trace'!$R$56,(A38-1)*56,0)-OFFSET('42p trace'!$S$56,(A38-1)*56,0)</f>
        <v>167.38199999999051</v>
      </c>
      <c r="E38" s="5">
        <f ca="1">OFFSET('42p trace'!$S$56,(A38-1)*56,0)-OFFSET('42p stat'!$H$1,A38*20,0)</f>
        <v>15.398672000002989</v>
      </c>
      <c r="F38" s="5">
        <f ca="1">OFFSET('42p stat'!$H$1,A38*20,0)-OFFSET('42p stat'!$K$1,A38*20,0)</f>
        <v>46109.638613000003</v>
      </c>
      <c r="G38" s="5">
        <f ca="1">OFFSET('42p stat'!$K$1,A38*20,0)-OFFSET('42p stat'!$N$1,A38*20,0)</f>
        <v>3647.8486720000001</v>
      </c>
      <c r="H38" s="5">
        <f ca="1">OFFSET('42p stat'!$N$1,A38*20,0)</f>
        <v>3294.8740429999998</v>
      </c>
      <c r="I38" s="5"/>
      <c r="J38" s="5">
        <f t="shared" ca="1" si="1"/>
        <v>53067.760000000009</v>
      </c>
      <c r="K38" s="10">
        <f t="shared" ref="K38" ca="1" si="3">G38/J38</f>
        <v>6.8739450694734416E-2</v>
      </c>
      <c r="L38">
        <f t="shared" ca="1" si="2"/>
        <v>1.3234582918968582E-5</v>
      </c>
    </row>
    <row r="39" spans="1:12" x14ac:dyDescent="0.25">
      <c r="A39">
        <v>9</v>
      </c>
      <c r="C39" t="str">
        <f ca="1">OFFSET('42p stat'!$A$1,A39*20,0)</f>
        <v>CUDA opt</v>
      </c>
      <c r="D39" s="5">
        <f ca="1">OFFSET('42p trace'!$R$56,(A39-1)*56,0)-OFFSET('42p trace'!$S$56,(A39-1)*56,0)</f>
        <v>52758.821999999986</v>
      </c>
      <c r="E39" s="5">
        <f ca="1">OFFSET('42p trace'!$S$56,(A39-1)*56,0)-OFFSET('42p stat'!$H$1,A39*20,0)</f>
        <v>0</v>
      </c>
      <c r="F39" s="5">
        <f ca="1">OFFSET('42p stat'!$H$1,A39*20,0)-OFFSET('42p stat'!$K$1,A39*20,0)</f>
        <v>0</v>
      </c>
      <c r="G39" s="5">
        <f ca="1">OFFSET('42p stat'!$K$1,A39*20,0)-OFFSET('42p stat'!$N$1,A39*20,0)</f>
        <v>0</v>
      </c>
      <c r="H39" s="5">
        <f ca="1">OFFSET('42p stat'!$N$1,A39*20,0)</f>
        <v>0</v>
      </c>
      <c r="I39" s="5"/>
      <c r="J39" s="5">
        <f ca="1">SUM(D39:H39)</f>
        <v>52758.821999999986</v>
      </c>
      <c r="K39" s="10">
        <f t="shared" ca="1" si="0"/>
        <v>0</v>
      </c>
      <c r="L39" t="e">
        <f t="shared" ca="1" si="2"/>
        <v>#DIV/0!</v>
      </c>
    </row>
    <row r="40" spans="1:12" x14ac:dyDescent="0.25">
      <c r="A40">
        <v>10</v>
      </c>
      <c r="C40" t="str">
        <f ca="1">OFFSET('42p stat'!$A$1,A40*20,0)</f>
        <v>CUDA opt Time</v>
      </c>
      <c r="D40" s="5">
        <f ca="1">OFFSET('42p trace'!$R$56,(A40-1)*56,0)-OFFSET('42p trace'!$S$56,(A40-1)*56,0)</f>
        <v>122.25199999996403</v>
      </c>
      <c r="E40" s="5">
        <f ca="1">OFFSET('42p trace'!$S$56,(A40-1)*56,0)-OFFSET('42p stat'!$H$1,A40*20,0)</f>
        <v>102.21231300001818</v>
      </c>
      <c r="F40" s="5">
        <f ca="1">OFFSET('42p stat'!$H$1,A40*20,0)-OFFSET('42p stat'!$K$1,A40*20,0)</f>
        <v>49252.093408000001</v>
      </c>
      <c r="G40" s="5">
        <f ca="1">OFFSET('42p stat'!$K$1,A40*20,0)-OFFSET('42p stat'!$N$1,A40*20,0)</f>
        <v>3291.976279</v>
      </c>
      <c r="H40" s="5">
        <f ca="1">OFFSET('42p stat'!$N$1,A40*20,0)</f>
        <v>0</v>
      </c>
      <c r="I40" s="5"/>
      <c r="J40" s="5">
        <f t="shared" ca="1" si="1"/>
        <v>52646.282000000021</v>
      </c>
      <c r="K40" s="10">
        <f t="shared" ca="1" si="0"/>
        <v>6.2530081022625653E-2</v>
      </c>
      <c r="L40">
        <f t="shared" ca="1" si="2"/>
        <v>1.3496137659057213E-6</v>
      </c>
    </row>
    <row r="41" spans="1:12" x14ac:dyDescent="0.25">
      <c r="A41">
        <v>11</v>
      </c>
      <c r="C41" t="str">
        <f ca="1">OFFSET('42p stat'!$A$1,A41*20,0)</f>
        <v>CUDA opt non hash</v>
      </c>
      <c r="D41" s="5">
        <f ca="1">OFFSET('42p trace'!$R$56,(A41-1)*56,0)-OFFSET('42p trace'!$S$56,(A41-1)*56,0)</f>
        <v>116.56999999999243</v>
      </c>
      <c r="E41" s="5">
        <f ca="1">OFFSET('42p trace'!$S$56,(A41-1)*56,0)-OFFSET('42p stat'!$H$1,A41*20,0)</f>
        <v>101.07104700000491</v>
      </c>
      <c r="F41" s="5">
        <f ca="1">OFFSET('42p stat'!$H$1,A41*20,0)-OFFSET('42p stat'!$K$1,A41*20,0)</f>
        <v>49253.248711</v>
      </c>
      <c r="G41" s="5">
        <f ca="1">OFFSET('42p stat'!$K$1,A41*20,0)-OFFSET('42p stat'!$N$1,A41*20,0)</f>
        <v>2967.8582419999998</v>
      </c>
      <c r="H41" s="5">
        <f ca="1">OFFSET('42p stat'!$N$1,A41*20,0)</f>
        <v>0</v>
      </c>
      <c r="I41" s="5"/>
      <c r="J41" s="5">
        <f t="shared" ca="1" si="1"/>
        <v>52322.178000000007</v>
      </c>
      <c r="K41" s="10">
        <f t="shared" ca="1" si="0"/>
        <v>5.6722758024331466E-2</v>
      </c>
      <c r="L41">
        <f t="shared" ca="1" si="2"/>
        <v>1.14240871147143E-6</v>
      </c>
    </row>
    <row r="42" spans="1:12" x14ac:dyDescent="0.25">
      <c r="A42">
        <v>12</v>
      </c>
      <c r="C42" t="str">
        <f ca="1">OFFSET('42p stat'!$A$1,A42*20,0)</f>
        <v>CUDA opt ant</v>
      </c>
      <c r="D42" s="5">
        <f ca="1">OFFSET('42p trace'!$R$56,(A42-1)*56,0)-OFFSET('42p trace'!$S$56,(A42-1)*56,0)</f>
        <v>122.07999999998719</v>
      </c>
      <c r="E42" s="5">
        <f ca="1">OFFSET('42p trace'!$S$56,(A42-1)*56,0)-OFFSET('42p stat'!$H$1,A42*20,0)</f>
        <v>106.09499999998661</v>
      </c>
      <c r="F42" s="5">
        <f ca="1">OFFSET('42p stat'!$H$1,A42*20,0)-OFFSET('42p stat'!$K$1,A42*20,0)</f>
        <v>44939.969745999995</v>
      </c>
      <c r="G42" s="5">
        <f ca="1">OFFSET('42p stat'!$K$1,A42*20,0)-OFFSET('42p stat'!$N$1,A42*20,0)</f>
        <v>9143.4952539999995</v>
      </c>
      <c r="H42" s="5">
        <f ca="1">OFFSET('42p stat'!$N$1,A42*20,0)</f>
        <v>0</v>
      </c>
      <c r="I42" s="5"/>
      <c r="J42" s="5">
        <f t="shared" ca="1" si="1"/>
        <v>54189.559999999983</v>
      </c>
      <c r="K42" s="10">
        <f t="shared" ca="1" si="0"/>
        <v>0.16873167551092871</v>
      </c>
      <c r="L42">
        <f t="shared" ca="1" si="2"/>
        <v>1.3229726686467859E-6</v>
      </c>
    </row>
    <row r="43" spans="1:12" x14ac:dyDescent="0.25">
      <c r="A43">
        <v>13</v>
      </c>
      <c r="C43" t="str">
        <f ca="1">OFFSET('42p stat'!$A$1,A43*20,0)</f>
        <v>CUDA opt ant non hash</v>
      </c>
      <c r="D43" s="5">
        <f ca="1">OFFSET('42p trace'!$R$56,(A43-1)*56,0)-OFFSET('42p trace'!$S$56,(A43-1)*56,0)</f>
        <v>143.8799999999901</v>
      </c>
      <c r="E43" s="5">
        <f ca="1">OFFSET('42p trace'!$S$56,(A43-1)*56,0)-OFFSET('42p stat'!$H$1,A43*20,0)</f>
        <v>104.67896900001506</v>
      </c>
      <c r="F43" s="5">
        <f ca="1">OFFSET('42p stat'!$H$1,A43*20,0)-OFFSET('42p stat'!$K$1,A43*20,0)</f>
        <v>44949.287303999998</v>
      </c>
      <c r="G43" s="5">
        <f ca="1">OFFSET('42p stat'!$K$1,A43*20,0)-OFFSET('42p stat'!$N$1,A43*20,0)</f>
        <v>9126.8197270000001</v>
      </c>
      <c r="H43" s="5">
        <f ca="1">OFFSET('42p stat'!$N$1,A43*20,0)</f>
        <v>0</v>
      </c>
      <c r="I43" s="5"/>
      <c r="J43" s="5">
        <f t="shared" ca="1" si="1"/>
        <v>54180.786000000015</v>
      </c>
      <c r="K43" s="10">
        <f t="shared" ca="1" si="0"/>
        <v>0.1684512241479848</v>
      </c>
      <c r="L43">
        <f t="shared" ca="1" si="2"/>
        <v>1.4167730804767414E-6</v>
      </c>
    </row>
    <row r="44" spans="1:12" x14ac:dyDescent="0.25">
      <c r="A44">
        <v>14</v>
      </c>
      <c r="C44" t="str">
        <f ca="1">OFFSET('42p stat'!$A$1,A44*20,0)</f>
        <v>CUDA opt ant par</v>
      </c>
      <c r="D44" s="5">
        <f ca="1">OFFSET('42p trace'!$R$56,(A44-1)*56,0)-OFFSET('42p trace'!$S$56,(A44-1)*56,0)</f>
        <v>121.71599999997852</v>
      </c>
      <c r="E44" s="5">
        <f ca="1">OFFSET('42p trace'!$S$56,(A44-1)*56,0)-OFFSET('42p stat'!$H$1,A44*20,0)</f>
        <v>105.42003100001602</v>
      </c>
      <c r="F44" s="5">
        <f ca="1">OFFSET('42p stat'!$H$1,A44*20,0)-OFFSET('42p stat'!$K$1,A44*20,0)</f>
        <v>49400.134864</v>
      </c>
      <c r="G44" s="5">
        <f ca="1">OFFSET('42p stat'!$K$1,A44*20,0)-OFFSET('42p stat'!$N$1,A44*20,0)</f>
        <v>8372.1731049999999</v>
      </c>
      <c r="H44" s="5">
        <f ca="1">OFFSET('42p stat'!$N$1,A44*20,0)</f>
        <v>0</v>
      </c>
      <c r="I44" s="5"/>
      <c r="J44" s="5">
        <f t="shared" ca="1" si="1"/>
        <v>57877.728000000017</v>
      </c>
      <c r="K44" s="10">
        <f t="shared" ref="K44:K49" ca="1" si="4">G44/J44</f>
        <v>0.14465276012562203</v>
      </c>
      <c r="L44" t="e">
        <f ca="1">$K$29*POWER(K44,2)*SQRT(#REF!/(POWER(G44,2)*$L$29)+#REF!/(POWER(J44,2)*$L$29))</f>
        <v>#REF!</v>
      </c>
    </row>
    <row r="45" spans="1:12" x14ac:dyDescent="0.25">
      <c r="A45">
        <v>15</v>
      </c>
      <c r="C45" t="str">
        <f ca="1">OFFSET('42p stat'!$A$1,A45*20,0)</f>
        <v>non CUDA Time</v>
      </c>
      <c r="D45" s="5">
        <f ca="1">OFFSET('42p trace'!$R$56,(A45-1)*56,0)-OFFSET('42p trace'!$S$56,(A45-1)*56,0)</f>
        <v>174.14980000000014</v>
      </c>
      <c r="E45" s="5">
        <f ca="1">OFFSET('42p trace'!$S$56,(A45-1)*56,0)-OFFSET('42p stat'!$H$1,A45*20,0)</f>
        <v>0.10340199999791366</v>
      </c>
      <c r="F45" s="5">
        <f ca="1">OFFSET('42p stat'!$H$1,A45*20,0)-OFFSET('42p stat'!$K$1,A45*20,0)</f>
        <v>294.11375399999997</v>
      </c>
      <c r="G45" s="5">
        <f ca="1">OFFSET('42p stat'!$K$1,A45*20,0)-OFFSET('42p stat'!$N$1,A45*20,0)</f>
        <v>4717.00414</v>
      </c>
      <c r="H45" s="5">
        <f ca="1">OFFSET('42p stat'!$N$1,A45*20,0)</f>
        <v>55.532304000000003</v>
      </c>
      <c r="I45" s="5"/>
      <c r="J45" s="5">
        <f t="shared" ca="1" si="1"/>
        <v>5066.7535999999982</v>
      </c>
      <c r="K45" s="10">
        <f t="shared" ca="1" si="4"/>
        <v>0.93097168569634048</v>
      </c>
      <c r="L45">
        <f ca="1">$K$29*POWER(K45,2)*SQRT(G190/(POWER(G45,2)*$L$29)+J190/(POWER(J45,2)*$L$29))</f>
        <v>0</v>
      </c>
    </row>
    <row r="46" spans="1:12" x14ac:dyDescent="0.25">
      <c r="A46">
        <v>16</v>
      </c>
      <c r="C46" t="str">
        <f ca="1">OFFSET('42p stat'!$A$1,A46*20,0)</f>
        <v>non CUDA</v>
      </c>
      <c r="D46" s="5">
        <f ca="1">OFFSET('42p trace'!$R$56,(A46-1)*56,0)-OFFSET('42p trace'!$S$56,(A46-1)*56,0)</f>
        <v>3722.9500000000012</v>
      </c>
      <c r="E46" s="5">
        <f ca="1">OFFSET('42p trace'!$S$56,(A46-1)*56,0)-OFFSET('42p stat'!$H$1,A46*20,0)</f>
        <v>0</v>
      </c>
      <c r="F46" s="5">
        <f ca="1">OFFSET('42p stat'!$H$1,A46*20,0)-OFFSET('42p stat'!$K$1,A46*20,0)</f>
        <v>0</v>
      </c>
      <c r="G46" s="5">
        <f ca="1">OFFSET('42p stat'!$K$1,A46*20,0)-OFFSET('42p stat'!$N$1,A46*20,0)</f>
        <v>0</v>
      </c>
      <c r="H46" s="5">
        <f ca="1">OFFSET('42p stat'!$N$1,A46*20,0)</f>
        <v>0</v>
      </c>
      <c r="I46" s="5"/>
      <c r="J46" s="5">
        <f ca="1">SUM(D46:H46)</f>
        <v>3722.9500000000012</v>
      </c>
      <c r="K46" s="10">
        <f t="shared" ca="1" si="4"/>
        <v>0</v>
      </c>
      <c r="L46" t="e">
        <f ca="1">$K$29*POWER(K46,2)*SQRT(G191/(POWER(G46,2)*$L$29)+J191/(POWER(J46,2)*$L$29))</f>
        <v>#DIV/0!</v>
      </c>
    </row>
    <row r="47" spans="1:12" x14ac:dyDescent="0.25">
      <c r="A47">
        <v>17</v>
      </c>
      <c r="C47" t="str">
        <f ca="1">OFFSET('42p stat'!$A$1,A47*20,0)</f>
        <v>non CUDA non hash</v>
      </c>
      <c r="D47" s="5">
        <f ca="1">OFFSET('42p trace'!$R$56,(A47-1)*56,0)-OFFSET('42p trace'!$S$56,(A47-1)*56,0)</f>
        <v>114.12520000000131</v>
      </c>
      <c r="E47" s="5">
        <f ca="1">OFFSET('42p trace'!$S$56,(A47-1)*56,0)-OFFSET('42p stat'!$H$1,A47*20,0)</f>
        <v>0.10565399999813962</v>
      </c>
      <c r="F47" s="5">
        <f ca="1">OFFSET('42p stat'!$H$1,A47*20,0)-OFFSET('42p stat'!$K$1,A47*20,0)</f>
        <v>294.95981400000028</v>
      </c>
      <c r="G47" s="5">
        <f ca="1">OFFSET('42p stat'!$K$1,A47*20,0)-OFFSET('42p stat'!$N$1,A47*20,0)</f>
        <v>3143.7437419999997</v>
      </c>
      <c r="H47" s="5">
        <f ca="1">OFFSET('42p stat'!$N$1,A47*20,0)</f>
        <v>54.73019</v>
      </c>
      <c r="I47" s="5"/>
      <c r="J47" s="5">
        <f t="shared" ca="1" si="1"/>
        <v>3493.5393999999983</v>
      </c>
      <c r="K47" s="10">
        <f t="shared" ca="1" si="4"/>
        <v>0.89987356146605968</v>
      </c>
      <c r="L47" t="e">
        <f ca="1">$K$29*POWER(K47,2)*SQRT(G192/(POWER(G47,2)*$L$29)+J192/(POWER(J47,2)*$L$29))</f>
        <v>#VALUE!</v>
      </c>
    </row>
    <row r="48" spans="1:12" x14ac:dyDescent="0.25">
      <c r="A48">
        <v>18</v>
      </c>
      <c r="C48" t="str">
        <f ca="1">OFFSET('42p stat'!$A$1,A48*20,0)</f>
        <v>Classic ACO</v>
      </c>
      <c r="D48" s="5">
        <f ca="1">OFFSET('42p trace'!$R$56,(A48-1)*56,0)-OFFSET('42p trace'!$S$56,(A48-1)*56,0)</f>
        <v>4843.5599999999977</v>
      </c>
      <c r="E48" s="5">
        <f ca="1">OFFSET('42p trace'!$S$56,(A48-1)*56,0)-OFFSET('42p stat'!$H$1,A48*20,0)</f>
        <v>45.55781300002127</v>
      </c>
      <c r="F48" s="5">
        <f ca="1">OFFSET('42p stat'!$H$1,A48*20,0)-OFFSET('42p stat'!$K$1,A48*20,0)</f>
        <v>395.73812500000349</v>
      </c>
      <c r="G48" s="5">
        <f ca="1">OFFSET('42p stat'!$K$1,A48*20,0)-OFFSET('42p stat'!$N$1,A48*20,0)</f>
        <v>168871.75768499999</v>
      </c>
      <c r="H48" s="5">
        <f ca="1">OFFSET('42p stat'!$N$1,A48*20,0)</f>
        <v>137.646377</v>
      </c>
      <c r="I48" s="5"/>
      <c r="J48" s="5">
        <f t="shared" ca="1" si="1"/>
        <v>169450.7</v>
      </c>
      <c r="K48" s="10">
        <f t="shared" ca="1" si="4"/>
        <v>0.99658341738924638</v>
      </c>
      <c r="L48">
        <f ca="1">$K$29*POWER(K48,2)*SQRT(G193/(POWER(G48,2)*$L$29)+J193/(POWER(J48,2)*$L$29))</f>
        <v>1.0142666367652193E-5</v>
      </c>
    </row>
    <row r="49" spans="1:12" x14ac:dyDescent="0.25">
      <c r="A49">
        <v>19</v>
      </c>
      <c r="C49" t="str">
        <f ca="1">OFFSET('42p stat'!$A$1,A49*20,0)</f>
        <v>Classic ACO non hash</v>
      </c>
      <c r="D49" s="5">
        <f ca="1">OFFSET('42p trace'!$R$56,(A49-1)*56,0)-OFFSET('42p trace'!$S$56,(A49-1)*56,0)</f>
        <v>140.47999999998137</v>
      </c>
      <c r="E49" s="5">
        <f ca="1">OFFSET('42p trace'!$S$56,(A49-1)*56,0)-OFFSET('42p stat'!$H$1,A49*20,0)</f>
        <v>47.765937999996822</v>
      </c>
      <c r="F49" s="5">
        <f ca="1">OFFSET('42p stat'!$H$1,A49*20,0)-OFFSET('42p stat'!$K$1,A49*20,0)</f>
        <v>409.82843700001831</v>
      </c>
      <c r="G49" s="5">
        <f ca="1">OFFSET('42p stat'!$K$1,A49*20,0)-OFFSET('42p stat'!$N$1,A49*20,0)</f>
        <v>165321.78886899998</v>
      </c>
      <c r="H49" s="5">
        <f ca="1">OFFSET('42p stat'!$N$1,A49*20,0)</f>
        <v>141.376756</v>
      </c>
      <c r="I49" s="5"/>
      <c r="J49" s="5">
        <f t="shared" ca="1" si="1"/>
        <v>165920.76</v>
      </c>
      <c r="K49" s="10">
        <f t="shared" ca="1" si="4"/>
        <v>0.99639001695146512</v>
      </c>
      <c r="L49">
        <f ca="1">$K$29*POWER(K49,2)*SQRT(G194/(POWER(G49,2)*$L$29)+J194/(POWER(J49,2)*$L$29))</f>
        <v>2.242875837892013E-6</v>
      </c>
    </row>
    <row r="50" spans="1:12" x14ac:dyDescent="0.25">
      <c r="A50">
        <v>20</v>
      </c>
      <c r="C50" t="str">
        <f ca="1">OFFSET('42p stat'!$A$1,A50*20,0)</f>
        <v>omp</v>
      </c>
      <c r="D50" s="5">
        <f ca="1">OFFSET('42p trace'!$R$56,(A50-1)*56,0)-OFFSET('42p trace'!$S$56,(A50-1)*56,0)</f>
        <v>177.96540000000186</v>
      </c>
      <c r="E50" s="5">
        <f ca="1">OFFSET('42p trace'!$S$56,(A50-1)*56,0)-OFFSET('42p stat'!$H$1,A50*20,0)</f>
        <v>0.12374999999929059</v>
      </c>
      <c r="F50" s="5">
        <f ca="1">OFFSET('42p stat'!$H$1,A50*20,0)-OFFSET('42p stat'!$K$1,A50*20,0)</f>
        <v>301.82197799999994</v>
      </c>
      <c r="G50" s="5">
        <f ca="1">OFFSET('42p stat'!$K$1,A50*20,0)-OFFSET('42p stat'!$N$1,A50*20,0)</f>
        <v>3327.0656779999999</v>
      </c>
      <c r="H50" s="5">
        <f ca="1">OFFSET('42p stat'!$N$1,A50*20,0)</f>
        <v>58.170794000000001</v>
      </c>
      <c r="I50" s="5"/>
      <c r="J50" s="5">
        <f t="shared" ca="1" si="1"/>
        <v>3687.1821999999993</v>
      </c>
      <c r="K50" s="10">
        <f t="shared" ref="K50:K59" ca="1" si="5">G50/J50</f>
        <v>0.90233286491782272</v>
      </c>
      <c r="L50">
        <f ca="1">$K$29*POWER(K50,2)*SQRT(G195/(POWER(G50,2)*$L$29)+J195/(POWER(J50,2)*$L$29))</f>
        <v>1.705543773877559E-4</v>
      </c>
    </row>
    <row r="51" spans="1:12" x14ac:dyDescent="0.25">
      <c r="A51">
        <v>21</v>
      </c>
      <c r="C51" t="str">
        <f ca="1">OFFSET('42p stat'!$A$1,A51*20,0)</f>
        <v>omp non hash</v>
      </c>
      <c r="D51" s="5">
        <f ca="1">OFFSET('42p trace'!$R$56,(A51-1)*56,0)-OFFSET('42p trace'!$S$56,(A51-1)*56,0)</f>
        <v>116.48379999999906</v>
      </c>
      <c r="E51" s="5">
        <f ca="1">OFFSET('42p trace'!$S$56,(A51-1)*56,0)-OFFSET('42p stat'!$H$1,A51*20,0)</f>
        <v>0.15706399999908172</v>
      </c>
      <c r="F51" s="5">
        <f ca="1">OFFSET('42p stat'!$H$1,A51*20,0)-OFFSET('42p stat'!$K$1,A51*20,0)</f>
        <v>307.25782799999979</v>
      </c>
      <c r="G51" s="5">
        <f ca="1">OFFSET('42p stat'!$K$1,A51*20,0)-OFFSET('42p stat'!$N$1,A51*20,0)</f>
        <v>6309.7358720000002</v>
      </c>
      <c r="H51" s="5">
        <f ca="1">OFFSET('42p stat'!$N$1,A51*20,0)</f>
        <v>61.778236</v>
      </c>
      <c r="I51" s="5"/>
      <c r="J51" s="5">
        <f t="shared" ca="1" si="1"/>
        <v>6678.9289999999992</v>
      </c>
      <c r="K51" s="10">
        <f t="shared" ca="1" si="5"/>
        <v>0.94472270509238843</v>
      </c>
      <c r="L51">
        <f ca="1">$K$29*POWER(K51,2)*SQRT(G196/(POWER(G51,2)*$L$29)+J196/(POWER(J51,2)*$L$29))</f>
        <v>5.226039813401556E-5</v>
      </c>
    </row>
    <row r="52" spans="1:12" x14ac:dyDescent="0.25">
      <c r="A52">
        <v>22</v>
      </c>
      <c r="C52" t="str">
        <f ca="1">OFFSET('42p stat'!$A$1,A52*20,0)</f>
        <v>non CUDA transp Time</v>
      </c>
      <c r="D52" s="5">
        <f ca="1">OFFSET('42p trace'!$R$56,(A52-1)*56,0)-OFFSET('42p trace'!$S$56,(A52-1)*56,0)</f>
        <v>175.04080000000067</v>
      </c>
      <c r="E52" s="5">
        <f ca="1">OFFSET('42p trace'!$S$56,(A52-1)*56,0)-OFFSET('42p stat'!$H$1,A52*20,0)</f>
        <v>0.14962000000014086</v>
      </c>
      <c r="F52" s="5">
        <f ca="1">OFFSET('42p stat'!$H$1,A52*20,0)-OFFSET('42p stat'!$K$1,A52*20,0)</f>
        <v>411.24426800000037</v>
      </c>
      <c r="G52" s="5">
        <f ca="1">OFFSET('42p stat'!$K$1,A52*20,0)-OFFSET('42p stat'!$N$1,A52*20,0)</f>
        <v>7282.8575019999998</v>
      </c>
      <c r="H52" s="5">
        <f ca="1">OFFSET('42p stat'!$N$1,A52*20,0)</f>
        <v>86.558210000000003</v>
      </c>
      <c r="I52" s="5"/>
      <c r="J52" s="5">
        <f t="shared" ca="1" si="1"/>
        <v>7780.8096000000005</v>
      </c>
      <c r="K52" s="10">
        <f t="shared" ca="1" si="5"/>
        <v>0.93600253397795508</v>
      </c>
      <c r="L52">
        <f ca="1">$K$29*POWER(K52,2)*SQRT(G197/(POWER(G52,2)*$L$29)+J197/(POWER(J52,2)*$L$29))</f>
        <v>4.2404731305521879E-5</v>
      </c>
    </row>
    <row r="53" spans="1:12" x14ac:dyDescent="0.25">
      <c r="A53">
        <v>23</v>
      </c>
      <c r="C53" t="str">
        <f ca="1">OFFSET('42p stat'!$A$1,A53*20,0)</f>
        <v>non CUDA transp</v>
      </c>
      <c r="D53" s="5">
        <f ca="1">OFFSET('42p trace'!$R$56,(A53-1)*56,0)-OFFSET('42p trace'!$S$56,(A53-1)*56,0)</f>
        <v>4868.4808000000003</v>
      </c>
      <c r="E53" s="5">
        <f ca="1">OFFSET('42p trace'!$S$56,(A53-1)*56,0)-OFFSET('42p stat'!$H$1,A53*20,0)</f>
        <v>0</v>
      </c>
      <c r="F53" s="5">
        <f ca="1">OFFSET('42p stat'!$H$1,A53*20,0)-OFFSET('42p stat'!$K$1,A53*20,0)</f>
        <v>0</v>
      </c>
      <c r="G53" s="5">
        <f ca="1">OFFSET('42p stat'!$K$1,A53*20,0)-OFFSET('42p stat'!$N$1,A53*20,0)</f>
        <v>0</v>
      </c>
      <c r="H53" s="5">
        <f ca="1">OFFSET('42p stat'!$N$1,A53*20,0)</f>
        <v>0</v>
      </c>
      <c r="I53" s="5"/>
      <c r="J53" s="5">
        <f ca="1">SUM(D53:H53)</f>
        <v>4868.4808000000003</v>
      </c>
      <c r="K53" s="10">
        <f t="shared" ca="1" si="5"/>
        <v>0</v>
      </c>
      <c r="L53" t="e">
        <f ca="1">$K$29*POWER(K53,2)*SQRT(G198/(POWER(G53,2)*$L$29)+J198/(POWER(J53,2)*$L$29))</f>
        <v>#DIV/0!</v>
      </c>
    </row>
    <row r="54" spans="1:12" x14ac:dyDescent="0.25">
      <c r="A54">
        <v>24</v>
      </c>
      <c r="C54" t="str">
        <f ca="1">OFFSET('42p stat'!$A$1,A54*20,0)</f>
        <v>non CUDA transp non hash</v>
      </c>
      <c r="D54" s="5">
        <f ca="1">OFFSET('42p trace'!$R$56,(A54-1)*56,0)-OFFSET('42p trace'!$S$56,(A54-1)*56,0)</f>
        <v>113.40139999999928</v>
      </c>
      <c r="E54" s="5">
        <f ca="1">OFFSET('42p trace'!$S$56,(A54-1)*56,0)-OFFSET('42p stat'!$H$1,A54*20,0)</f>
        <v>0.10320599999931801</v>
      </c>
      <c r="F54" s="5">
        <f ca="1">OFFSET('42p stat'!$H$1,A54*20,0)-OFFSET('42p stat'!$K$1,A54*20,0)</f>
        <v>370.07608000000027</v>
      </c>
      <c r="G54" s="5">
        <f ca="1">OFFSET('42p stat'!$K$1,A54*20,0)-OFFSET('42p stat'!$N$1,A54*20,0)</f>
        <v>3550.6540919999998</v>
      </c>
      <c r="H54" s="5">
        <f ca="1">OFFSET('42p stat'!$N$1,A54*20,0)</f>
        <v>76.065821999999997</v>
      </c>
      <c r="I54" s="5"/>
      <c r="J54" s="5">
        <f t="shared" ca="1" si="1"/>
        <v>3996.8991999999994</v>
      </c>
      <c r="K54" s="10">
        <f t="shared" ca="1" si="5"/>
        <v>0.88835217360497865</v>
      </c>
      <c r="L54">
        <f ca="1">$K$29*POWER(K54,2)*SQRT(G199/(POWER(G54,2)*$L$29)+J199/(POWER(J54,2)*$L$29))</f>
        <v>1.401622996126877E-4</v>
      </c>
    </row>
    <row r="55" spans="1:12" x14ac:dyDescent="0.25">
      <c r="A55">
        <v>25</v>
      </c>
      <c r="C55" t="str">
        <f ca="1">OFFSET('42p stat'!$A$1,A55*20,0)</f>
        <v>non CUDA AVX Time</v>
      </c>
      <c r="D55" s="5">
        <f ca="1">OFFSET('42p trace'!$R$56,(A55-1)*56,0)-OFFSET('42p trace'!$S$56,(A55-1)*56,0)</f>
        <v>174.1917999999996</v>
      </c>
      <c r="E55" s="5">
        <f ca="1">OFFSET('42p trace'!$S$56,(A55-1)*56,0)-OFFSET('42p stat'!$H$1,A55*20,0)</f>
        <v>0.1394719999998415</v>
      </c>
      <c r="F55" s="5">
        <f ca="1">OFFSET('42p stat'!$H$1,A55*20,0)-OFFSET('42p stat'!$K$1,A55*20,0)</f>
        <v>245.73954800000047</v>
      </c>
      <c r="G55" s="5">
        <f ca="1">OFFSET('42p stat'!$K$1,A55*20,0)-OFFSET('42p stat'!$N$1,A55*20,0)</f>
        <v>4722.3840280000004</v>
      </c>
      <c r="H55" s="5">
        <f ca="1">OFFSET('42p stat'!$N$1,A55*20,0)</f>
        <v>45.958751999999997</v>
      </c>
      <c r="I55" s="5"/>
      <c r="J55" s="5">
        <f t="shared" ca="1" si="1"/>
        <v>5014.2218000000003</v>
      </c>
      <c r="K55" s="10">
        <f t="shared" ca="1" si="5"/>
        <v>0.94179799306045864</v>
      </c>
      <c r="L55">
        <f ca="1">$K$29*POWER(K55,2)*SQRT(G200/(POWER(G55,2)*$L$29)+J200/(POWER(J55,2)*$L$29))</f>
        <v>2.6916660036535535E-4</v>
      </c>
    </row>
    <row r="56" spans="1:12" x14ac:dyDescent="0.25">
      <c r="A56">
        <v>26</v>
      </c>
      <c r="C56" t="str">
        <f ca="1">OFFSET('42p stat'!$A$1,A56*20,0)</f>
        <v>non CUDA AVX</v>
      </c>
      <c r="D56" s="5">
        <f ca="1">OFFSET('42p trace'!$R$56,(A56-1)*56,0)-OFFSET('42p trace'!$S$56,(A56-1)*56,0)</f>
        <v>3641.1650000000004</v>
      </c>
      <c r="E56" s="5">
        <f ca="1">OFFSET('42p trace'!$S$56,(A56-1)*56,0)-OFFSET('42p stat'!$H$1,A56*20,0)</f>
        <v>0</v>
      </c>
      <c r="F56" s="5">
        <f ca="1">OFFSET('42p stat'!$H$1,A56*20,0)-OFFSET('42p stat'!$K$1,A56*20,0)</f>
        <v>0</v>
      </c>
      <c r="G56" s="5">
        <f ca="1">OFFSET('42p stat'!$K$1,A56*20,0)-OFFSET('42p stat'!$N$1,A56*20,0)</f>
        <v>0</v>
      </c>
      <c r="H56" s="5">
        <f ca="1">OFFSET('42p stat'!$N$1,A56*20,0)</f>
        <v>0</v>
      </c>
      <c r="I56" s="5"/>
      <c r="J56" s="5">
        <f ca="1">SUM(D56:H56)</f>
        <v>3641.1650000000004</v>
      </c>
      <c r="K56" s="10">
        <f t="shared" ca="1" si="5"/>
        <v>0</v>
      </c>
      <c r="L56" t="e">
        <f ca="1">$K$29*POWER(K56,2)*SQRT(G201/(POWER(G56,2)*$L$29)+J201/(POWER(J56,2)*$L$29))</f>
        <v>#DIV/0!</v>
      </c>
    </row>
    <row r="57" spans="1:12" x14ac:dyDescent="0.25">
      <c r="A57">
        <v>27</v>
      </c>
      <c r="C57" t="str">
        <f ca="1">OFFSET('42p stat'!$A$1,A57*20,0)</f>
        <v>non CUDA AVX non hash</v>
      </c>
      <c r="D57" s="5">
        <f ca="1">OFFSET('42p trace'!$R$56,(A57-1)*56,0)-OFFSET('42p trace'!$S$56,(A57-1)*56,0)</f>
        <v>112.9137999999989</v>
      </c>
      <c r="E57" s="5">
        <f ca="1">OFFSET('42p trace'!$S$56,(A57-1)*56,0)-OFFSET('42p stat'!$H$1,A57*20,0)</f>
        <v>0.12675000000081127</v>
      </c>
      <c r="F57" s="5">
        <f ca="1">OFFSET('42p stat'!$H$1,A57*20,0)-OFFSET('42p stat'!$K$1,A57*20,0)</f>
        <v>242.95791999999983</v>
      </c>
      <c r="G57" s="5">
        <f ca="1">OFFSET('42p stat'!$K$1,A57*20,0)-OFFSET('42p stat'!$N$1,A57*20,0)</f>
        <v>3155.47703</v>
      </c>
      <c r="H57" s="5">
        <f ca="1">OFFSET('42p stat'!$N$1,A57*20,0)</f>
        <v>45.662100000000002</v>
      </c>
      <c r="I57" s="5"/>
      <c r="J57" s="5">
        <f t="shared" ca="1" si="1"/>
        <v>3444.2238000000007</v>
      </c>
      <c r="K57" s="10">
        <f t="shared" ca="1" si="5"/>
        <v>0.91616492226782686</v>
      </c>
      <c r="L57">
        <f ca="1">$K$29*POWER(K57,2)*SQRT(G202/(POWER(G57,2)*$L$29)+J202/(POWER(J57,2)*$L$29))</f>
        <v>1.4356180550134141E-4</v>
      </c>
    </row>
    <row r="58" spans="1:12" x14ac:dyDescent="0.25">
      <c r="A58">
        <v>28</v>
      </c>
      <c r="C58" t="str">
        <f ca="1">OFFSET('42p stat'!$A$1,A58*20,0)</f>
        <v>non CUDA AVX_OMP Time</v>
      </c>
      <c r="D58" s="5">
        <f ca="1">OFFSET('42p trace'!$R$56,(A58-1)*56,0)-OFFSET('42p trace'!$S$56,(A58-1)*56,0)</f>
        <v>174.12779999999839</v>
      </c>
      <c r="E58" s="5">
        <f ca="1">OFFSET('42p trace'!$S$56,(A58-1)*56,0)-OFFSET('42p stat'!$H$1,A58*20,0)</f>
        <v>0.12451600000167673</v>
      </c>
      <c r="F58" s="5">
        <f ca="1">OFFSET('42p stat'!$H$1,A58*20,0)-OFFSET('42p stat'!$K$1,A58*20,0)</f>
        <v>246.03473200000008</v>
      </c>
      <c r="G58" s="5">
        <f ca="1">OFFSET('42p stat'!$K$1,A58*20,0)-OFFSET('42p stat'!$N$1,A58*20,0)</f>
        <v>3143.7326659999999</v>
      </c>
      <c r="H58" s="5">
        <f ca="1">OFFSET('42p stat'!$N$1,A58*20,0)</f>
        <v>45.453285999999999</v>
      </c>
      <c r="I58" s="5"/>
      <c r="J58" s="5">
        <f t="shared" ca="1" si="1"/>
        <v>3435.3452000000016</v>
      </c>
      <c r="K58" s="10">
        <f t="shared" ca="1" si="5"/>
        <v>0.91511405200269202</v>
      </c>
      <c r="L58">
        <f ca="1">$K$29*POWER(K58,2)*SQRT(G203/(POWER(G58,2)*$L$29)+J203/(POWER(J58,2)*$L$29))</f>
        <v>1.3370196250977933E-4</v>
      </c>
    </row>
    <row r="59" spans="1:12" x14ac:dyDescent="0.25">
      <c r="A59">
        <v>29</v>
      </c>
      <c r="C59" t="str">
        <f ca="1">OFFSET('42p stat'!$A$1,A59*20,0)</f>
        <v>non CUDA AVX_OMP</v>
      </c>
      <c r="D59" s="5">
        <f ca="1">OFFSET('42p trace'!$R$56,(A59-1)*56,0)-OFFSET('42p trace'!$S$56,(A59-1)*56,0)</f>
        <v>3719.2900000000013</v>
      </c>
      <c r="E59" s="5">
        <f ca="1">OFFSET('42p trace'!$S$56,(A59-1)*56,0)-OFFSET('42p stat'!$H$1,A59*20,0)</f>
        <v>0</v>
      </c>
      <c r="F59" s="5">
        <f ca="1">OFFSET('42p stat'!$H$1,A59*20,0)-OFFSET('42p stat'!$K$1,A59*20,0)</f>
        <v>0</v>
      </c>
      <c r="G59" s="5">
        <f ca="1">OFFSET('42p stat'!$K$1,A59*20,0)-OFFSET('42p stat'!$N$1,A59*20,0)</f>
        <v>0</v>
      </c>
      <c r="H59" s="5">
        <f ca="1">OFFSET('42p stat'!$N$1,A59*20,0)</f>
        <v>0</v>
      </c>
      <c r="I59" s="5"/>
      <c r="J59" s="5">
        <f ca="1">SUM(D59:H59)</f>
        <v>3719.2900000000013</v>
      </c>
      <c r="K59" s="10">
        <f t="shared" ca="1" si="5"/>
        <v>0</v>
      </c>
      <c r="L59" t="e">
        <f ca="1">$K$29*POWER(K59,2)*SQRT(G204/(POWER(G59,2)*$L$29)+J204/(POWER(J59,2)*$L$29))</f>
        <v>#DIV/0!</v>
      </c>
    </row>
    <row r="60" spans="1:12" x14ac:dyDescent="0.25">
      <c r="A60">
        <v>30</v>
      </c>
      <c r="C60" t="str">
        <f ca="1">OFFSET('42p stat'!$A$1,A60*20,0)</f>
        <v>non CUDA AVX_OMP non hash</v>
      </c>
      <c r="D60" s="5">
        <f ca="1">OFFSET('42p trace'!$R$56,(A60-1)*56,0)-OFFSET('42p trace'!$S$56,(A60-1)*56,0)</f>
        <v>113.2189999999996</v>
      </c>
      <c r="E60" s="5">
        <f ca="1">OFFSET('42p trace'!$S$56,(A60-1)*56,0)-OFFSET('42p stat'!$H$1,A60*20,0)</f>
        <v>0.12516400000004069</v>
      </c>
      <c r="F60" s="5">
        <f ca="1">OFFSET('42p stat'!$H$1,A60*20,0)-OFFSET('42p stat'!$K$1,A60*20,0)</f>
        <v>246.27598200000011</v>
      </c>
      <c r="G60" s="5">
        <f ca="1">OFFSET('42p stat'!$K$1,A60*20,0)-OFFSET('42p stat'!$N$1,A60*20,0)</f>
        <v>3153.3698420000001</v>
      </c>
      <c r="H60" s="5">
        <f ca="1">OFFSET('42p stat'!$N$1,A60*20,0)</f>
        <v>46.056412000000002</v>
      </c>
      <c r="I60" s="5"/>
      <c r="J60" s="5">
        <f t="shared" ca="1" si="1"/>
        <v>3445.8274000000001</v>
      </c>
      <c r="K60" s="10">
        <f t="shared" ref="K60:K80" ca="1" si="6">G60/J60</f>
        <v>0.91512704379795695</v>
      </c>
      <c r="L60">
        <f ca="1">$K$29*POWER(K60,2)*SQRT(G205/(POWER(G60,2)*$L$29)+J205/(POWER(J60,2)*$L$29))</f>
        <v>1.1085684954671116E-4</v>
      </c>
    </row>
    <row r="61" spans="1:12" x14ac:dyDescent="0.25">
      <c r="A61">
        <v>31</v>
      </c>
      <c r="C61" t="str">
        <f ca="1">OFFSET('42p stat'!$A$1,A61*20,0)</f>
        <v>CUDA ant add CPU_AVX Time</v>
      </c>
      <c r="D61" s="5">
        <f ca="1">OFFSET('42p trace'!$R$56,(A61-1)*56,0)-OFFSET('42p trace'!$S$56,(A61-1)*56,0)</f>
        <v>121.72999999999593</v>
      </c>
      <c r="E61" s="5">
        <f ca="1">OFFSET('42p trace'!$S$56,(A61-1)*56,0)-OFFSET('42p stat'!$H$1,A61*20,0)</f>
        <v>35.490549000003739</v>
      </c>
      <c r="F61" s="5">
        <f ca="1">OFFSET('42p stat'!$H$1,A61*20,0)-OFFSET('42p stat'!$K$1,A61*20,0)</f>
        <v>252.9708210000008</v>
      </c>
      <c r="G61" s="5">
        <f ca="1">OFFSET('42p stat'!$K$1,A61*20,0)-OFFSET('42p stat'!$N$1,A61*20,0)</f>
        <v>8801.7718789999999</v>
      </c>
      <c r="H61" s="5">
        <f ca="1">OFFSET('42p stat'!$N$1,A61*20,0)</f>
        <v>52.654350999999998</v>
      </c>
      <c r="I61" s="5"/>
      <c r="J61" s="5">
        <f t="shared" ca="1" si="1"/>
        <v>9142.8876000000037</v>
      </c>
      <c r="K61" s="10">
        <f t="shared" ca="1" si="6"/>
        <v>0.96269059230258902</v>
      </c>
      <c r="L61">
        <f ca="1">$K$29*POWER(K61,2)*SQRT(G206/(POWER(G61,2)*$L$29)+J206/(POWER(J61,2)*$L$29))</f>
        <v>5.5016807129641731E-5</v>
      </c>
    </row>
    <row r="62" spans="1:12" x14ac:dyDescent="0.25">
      <c r="A62">
        <v>32</v>
      </c>
      <c r="C62" t="str">
        <f ca="1">OFFSET('42p stat'!$A$1,A62*20,0)</f>
        <v>non CUDA transp_AVX Time</v>
      </c>
      <c r="D62" s="5">
        <f ca="1">OFFSET('42p trace'!$R$56,(A62-1)*56,0)-OFFSET('42p trace'!$S$56,(A62-1)*56,0)</f>
        <v>175.64100000000144</v>
      </c>
      <c r="E62" s="5">
        <f ca="1">OFFSET('42p trace'!$S$56,(A62-1)*56,0)-OFFSET('42p stat'!$H$1,A62*20,0)</f>
        <v>0.17060199999923498</v>
      </c>
      <c r="F62" s="5">
        <f ca="1">OFFSET('42p stat'!$H$1,A62*20,0)-OFFSET('42p stat'!$K$1,A62*20,0)</f>
        <v>371.80609600000025</v>
      </c>
      <c r="G62" s="5">
        <f ca="1">OFFSET('42p stat'!$K$1,A62*20,0)-OFFSET('42p stat'!$N$1,A62*20,0)</f>
        <v>7163.0592239999996</v>
      </c>
      <c r="H62" s="5">
        <f ca="1">OFFSET('42p stat'!$N$1,A62*20,0)</f>
        <v>62.555878</v>
      </c>
      <c r="I62" s="5"/>
      <c r="J62" s="5">
        <f t="shared" ca="1" si="1"/>
        <v>7597.5917999999992</v>
      </c>
      <c r="K62" s="10">
        <f t="shared" ca="1" si="6"/>
        <v>0.94280653825071259</v>
      </c>
      <c r="L62">
        <f ca="1">$K$29*POWER(K62,2)*SQRT(G207/(POWER(G62,2)*$L$29)+J207/(POWER(J62,2)*$L$29))</f>
        <v>3.2768782405382627E-4</v>
      </c>
    </row>
    <row r="63" spans="1:12" x14ac:dyDescent="0.25">
      <c r="A63">
        <v>33</v>
      </c>
      <c r="C63" t="str">
        <f ca="1">OFFSET('42p stat'!$A$1,A63*20,0)</f>
        <v>non CUDA transp_AVX</v>
      </c>
      <c r="D63" s="5">
        <f ca="1">OFFSET('42p trace'!$R$56,(A63-1)*56,0)-OFFSET('42p trace'!$S$56,(A63-1)*56,0)</f>
        <v>4793.6175999999996</v>
      </c>
      <c r="E63" s="5">
        <f ca="1">OFFSET('42p trace'!$S$56,(A63-1)*56,0)-OFFSET('42p stat'!$H$1,A63*20,0)</f>
        <v>0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>
        <f ca="1">SUM(D63:H63)</f>
        <v>4793.6175999999996</v>
      </c>
      <c r="K63" s="10">
        <f t="shared" ca="1" si="6"/>
        <v>0</v>
      </c>
      <c r="L63" t="e">
        <f ca="1">$K$29*POWER(K63,2)*SQRT(G208/(POWER(G63,2)*$L$29)+J208/(POWER(J63,2)*$L$29))</f>
        <v>#DIV/0!</v>
      </c>
    </row>
    <row r="64" spans="1:12" x14ac:dyDescent="0.25">
      <c r="A64">
        <v>34</v>
      </c>
      <c r="C64" t="str">
        <f ca="1">OFFSET('42p stat'!$A$1,A64*20,0)</f>
        <v>non CUDA transp_AVX non hash</v>
      </c>
      <c r="D64" s="5">
        <f ca="1">OFFSET('42p trace'!$R$56,(A64-1)*56,0)-OFFSET('42p trace'!$S$56,(A64-1)*56,0)</f>
        <v>113.59119999999803</v>
      </c>
      <c r="E64" s="5">
        <f ca="1">OFFSET('42p trace'!$S$56,(A64-1)*56,0)-OFFSET('42p stat'!$H$1,A64*20,0)</f>
        <v>0.1180040000012923</v>
      </c>
      <c r="F64" s="5">
        <f ca="1">OFFSET('42p stat'!$H$1,A64*20,0)-OFFSET('42p stat'!$K$1,A64*20,0)</f>
        <v>339.18002200000001</v>
      </c>
      <c r="G64" s="5">
        <f ca="1">OFFSET('42p stat'!$K$1,A64*20,0)-OFFSET('42p stat'!$N$1,A64*20,0)</f>
        <v>3627.1723459999998</v>
      </c>
      <c r="H64" s="5">
        <f ca="1">OFFSET('42p stat'!$N$1,A64*20,0)</f>
        <v>55.842227999999999</v>
      </c>
      <c r="I64" s="5"/>
      <c r="J64" s="5">
        <f t="shared" ca="1" si="1"/>
        <v>4022.3126000000011</v>
      </c>
      <c r="K64" s="10">
        <f t="shared" ca="1" si="6"/>
        <v>0.90176291768073891</v>
      </c>
      <c r="L64">
        <f ca="1">$K$29*POWER(K64,2)*SQRT(G209/(POWER(G64,2)*$L$29)+J209/(POWER(J64,2)*$L$29))</f>
        <v>5.0906697454531757E-4</v>
      </c>
    </row>
    <row r="65" spans="1:12" x14ac:dyDescent="0.25">
      <c r="A65">
        <v>35</v>
      </c>
      <c r="C65" t="str">
        <f ca="1">OFFSET('42p stat'!$A$1,A65*20,0)</f>
        <v>non CUDA transp_AVX_OMP Time</v>
      </c>
      <c r="D65" s="5">
        <f ca="1">OFFSET('42p trace'!$R$56,(A65-1)*56,0)-OFFSET('42p trace'!$S$56,(A65-1)*56,0)</f>
        <v>175.21640000000116</v>
      </c>
      <c r="E65" s="5">
        <f ca="1">OFFSET('42p trace'!$S$56,(A65-1)*56,0)-OFFSET('42p stat'!$H$1,A65*20,0)</f>
        <v>0.14694199999939883</v>
      </c>
      <c r="F65" s="5">
        <f ca="1">OFFSET('42p stat'!$H$1,A65*20,0)-OFFSET('42p stat'!$K$1,A65*20,0)</f>
        <v>375.6374220000007</v>
      </c>
      <c r="G65" s="5">
        <f ca="1">OFFSET('42p stat'!$K$1,A65*20,0)-OFFSET('42p stat'!$N$1,A65*20,0)</f>
        <v>7184.5966339999995</v>
      </c>
      <c r="H65" s="5">
        <f ca="1">OFFSET('42p stat'!$N$1,A65*20,0)</f>
        <v>63.516401999999999</v>
      </c>
      <c r="I65" s="5"/>
      <c r="J65" s="5">
        <f t="shared" ca="1" si="1"/>
        <v>7623.8973999999998</v>
      </c>
      <c r="K65" s="10">
        <f t="shared" ca="1" si="6"/>
        <v>0.94237845252219676</v>
      </c>
      <c r="L65">
        <f ca="1">$K$29*POWER(K65,2)*SQRT(G210/(POWER(G65,2)*$L$29)+J210/(POWER(J65,2)*$L$29))</f>
        <v>2.5500183917427379E-3</v>
      </c>
    </row>
    <row r="66" spans="1:12" x14ac:dyDescent="0.25">
      <c r="A66">
        <v>36</v>
      </c>
      <c r="C66" t="str">
        <f ca="1">OFFSET('42p stat'!$A$1,A66*20,0)</f>
        <v>non CUDA transp_AVX_OMP</v>
      </c>
      <c r="D66" s="5">
        <f ca="1">OFFSET('42p trace'!$R$56,(A66-1)*56,0)-OFFSET('42p trace'!$S$56,(A66-1)*56,0)</f>
        <v>4799.1270000000004</v>
      </c>
      <c r="E66" s="5">
        <f ca="1">OFFSET('42p trace'!$S$56,(A66-1)*56,0)-OFFSET('42p stat'!$H$1,A66*20,0)</f>
        <v>0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>
        <f ca="1">SUM(D66:H66)</f>
        <v>4799.1270000000004</v>
      </c>
      <c r="K66" s="10">
        <f t="shared" ca="1" si="6"/>
        <v>0</v>
      </c>
      <c r="L66" t="e">
        <f ca="1">$K$29*POWER(K66,2)*SQRT(G211/(POWER(G66,2)*$L$29)+J211/(POWER(J66,2)*$L$29))</f>
        <v>#DIV/0!</v>
      </c>
    </row>
    <row r="67" spans="1:12" x14ac:dyDescent="0.25">
      <c r="A67">
        <v>37</v>
      </c>
      <c r="C67" t="str">
        <f ca="1">OFFSET('42p stat'!$A$1,A67*20,0)</f>
        <v>non CUDA transp_AVX_OMP non hash</v>
      </c>
      <c r="D67" s="5">
        <f ca="1">OFFSET('42p trace'!$R$56,(A67-1)*56,0)-OFFSET('42p trace'!$S$56,(A67-1)*56,0)</f>
        <v>114.00739999999951</v>
      </c>
      <c r="E67" s="5">
        <f ca="1">OFFSET('42p trace'!$S$56,(A67-1)*56,0)-OFFSET('42p stat'!$H$1,A67*20,0)</f>
        <v>0.13687800000070638</v>
      </c>
      <c r="F67" s="5">
        <f ca="1">OFFSET('42p stat'!$H$1,A67*20,0)-OFFSET('42p stat'!$K$1,A67*20,0)</f>
        <v>345.8509939999999</v>
      </c>
      <c r="G67" s="5">
        <f ca="1">OFFSET('42p stat'!$K$1,A67*20,0)-OFFSET('42p stat'!$N$1,A67*20,0)</f>
        <v>3620.0067199999999</v>
      </c>
      <c r="H67" s="5">
        <f ca="1">OFFSET('42p stat'!$N$1,A67*20,0)</f>
        <v>58.436408</v>
      </c>
      <c r="I67" s="5"/>
      <c r="J67" s="5">
        <f t="shared" ca="1" si="1"/>
        <v>4024.4310000000005</v>
      </c>
      <c r="K67" s="10">
        <f t="shared" ca="1" si="6"/>
        <v>0.89950771177341582</v>
      </c>
      <c r="L67">
        <f ca="1">$K$29*POWER(K67,2)*SQRT(G212/(POWER(G67,2)*$L$29)+J212/(POWER(J67,2)*$L$29))</f>
        <v>2.7681467760254998E-4</v>
      </c>
    </row>
    <row r="68" spans="1:12" x14ac:dyDescent="0.25">
      <c r="A68">
        <v>38</v>
      </c>
      <c r="C68" t="str">
        <f ca="1">OFFSET('42p stat'!$A$1,A68*20,0)</f>
        <v>CUDA ant add CPU_AVX_transp Time</v>
      </c>
      <c r="D68" s="5">
        <f ca="1">OFFSET('42p trace'!$R$56,(A68-1)*56,0)-OFFSET('42p trace'!$S$56,(A68-1)*56,0)</f>
        <v>122.33199999999852</v>
      </c>
      <c r="E68" s="5">
        <f ca="1">OFFSET('42p trace'!$S$56,(A68-1)*56,0)-OFFSET('42p stat'!$H$1,A68*20,0)</f>
        <v>32.248164000000543</v>
      </c>
      <c r="F68" s="5">
        <f ca="1">OFFSET('42p stat'!$H$1,A68*20,0)-OFFSET('42p stat'!$K$1,A68*20,0)</f>
        <v>404.35896499999944</v>
      </c>
      <c r="G68" s="5">
        <f ca="1">OFFSET('42p stat'!$K$1,A68*20,0)-OFFSET('42p stat'!$N$1,A68*20,0)</f>
        <v>9994.5650140000016</v>
      </c>
      <c r="H68" s="5">
        <f ca="1">OFFSET('42p stat'!$N$1,A68*20,0)</f>
        <v>68.697856999999999</v>
      </c>
      <c r="I68" s="5"/>
      <c r="J68" s="5">
        <f t="shared" ca="1" si="1"/>
        <v>10499.87</v>
      </c>
      <c r="K68" s="10">
        <f t="shared" ca="1" si="6"/>
        <v>0.95187511978719741</v>
      </c>
      <c r="L68">
        <f ca="1">$K$29*POWER(K68,2)*SQRT(G213/(POWER(G68,2)*$L$29)+J213/(POWER(J68,2)*$L$29))</f>
        <v>3.0104806911935271E-4</v>
      </c>
    </row>
    <row r="69" spans="1:12" x14ac:dyDescent="0.25">
      <c r="A69">
        <v>39</v>
      </c>
      <c r="C69">
        <f ca="1">OFFSET('42p stat'!$A$1,A69*20,0)</f>
        <v>0</v>
      </c>
      <c r="D69" s="5" t="e">
        <f ca="1">OFFSET('42p trace'!$R$56,(A69-1)*56,0)-OFFSET('42p trace'!$S$56,(A69-1)*56,0)</f>
        <v>#DIV/0!</v>
      </c>
      <c r="E69" s="5" t="e">
        <f ca="1">OFFSET('42p trace'!$S$56,(A69-1)*56,0)-OFFSET('42p stat'!$H$1,A69*20,0)</f>
        <v>#DIV/0!</v>
      </c>
      <c r="F69" s="5">
        <f ca="1">OFFSET('42p stat'!$H$1,A69*20,0)-OFFSET('42p stat'!$K$1,A69*20,0)</f>
        <v>0</v>
      </c>
      <c r="G69" s="5">
        <f ca="1">OFFSET('42p stat'!$K$1,A69*20,0)-OFFSET('42p stat'!$N$1,A69*20,0)</f>
        <v>0</v>
      </c>
      <c r="H69" s="5">
        <f ca="1">OFFSET('42p stat'!$N$1,A69*20,0)</f>
        <v>0</v>
      </c>
      <c r="I69" s="5"/>
      <c r="J69" s="5" t="e">
        <f t="shared" ref="J69:J80" ca="1" si="7">SUM(D69:H69)</f>
        <v>#DIV/0!</v>
      </c>
      <c r="K69" s="10" t="e">
        <f t="shared" ca="1" si="6"/>
        <v>#DIV/0!</v>
      </c>
      <c r="L69" t="e">
        <f ca="1">$K$29*POWER(K69,2)*SQRT(G214/(POWER(G69,2)*$L$29)+J214/(POWER(J69,2)*$L$29))</f>
        <v>#DIV/0!</v>
      </c>
    </row>
    <row r="70" spans="1:12" x14ac:dyDescent="0.25">
      <c r="A70">
        <v>40</v>
      </c>
      <c r="C70">
        <f ca="1">OFFSET('42p stat'!$A$1,A70*20,0)</f>
        <v>0</v>
      </c>
      <c r="D70" s="5" t="e">
        <f ca="1">OFFSET('42p trace'!$R$56,(A70-1)*56,0)-OFFSET('42p trace'!$S$56,(A70-1)*56,0)</f>
        <v>#DIV/0!</v>
      </c>
      <c r="E70" s="5" t="e">
        <f ca="1">OFFSET('42p trace'!$S$56,(A70-1)*56,0)-OFFSET('42p stat'!$H$1,A70*20,0)</f>
        <v>#DIV/0!</v>
      </c>
      <c r="F70" s="5">
        <f ca="1">OFFSET('42p stat'!$H$1,A70*20,0)-OFFSET('42p stat'!$K$1,A70*20,0)</f>
        <v>0</v>
      </c>
      <c r="G70" s="5">
        <f ca="1">OFFSET('42p stat'!$K$1,A70*20,0)-OFFSET('42p stat'!$N$1,A70*20,0)</f>
        <v>0</v>
      </c>
      <c r="H70" s="5">
        <f ca="1">OFFSET('42p stat'!$N$1,A70*20,0)</f>
        <v>0</v>
      </c>
      <c r="I70" s="5"/>
      <c r="J70" s="5" t="e">
        <f t="shared" ca="1" si="7"/>
        <v>#DIV/0!</v>
      </c>
      <c r="K70" s="10" t="e">
        <f t="shared" ca="1" si="6"/>
        <v>#DIV/0!</v>
      </c>
      <c r="L70" t="e">
        <f ca="1">$K$29*POWER(K70,2)*SQRT(G215/(POWER(G70,2)*$L$29)+J215/(POWER(J70,2)*$L$29))</f>
        <v>#DIV/0!</v>
      </c>
    </row>
    <row r="71" spans="1:12" x14ac:dyDescent="0.25">
      <c r="A71">
        <v>41</v>
      </c>
      <c r="C71">
        <f ca="1">OFFSET('42p stat'!$A$1,A71*20,0)</f>
        <v>0</v>
      </c>
      <c r="D71" s="5" t="e">
        <f ca="1">OFFSET('42p trace'!$R$56,(A71-1)*56,0)-OFFSET('42p trace'!$S$56,(A71-1)*56,0)</f>
        <v>#DIV/0!</v>
      </c>
      <c r="E71" s="5" t="e">
        <f ca="1">OFFSET('42p trace'!$S$56,(A71-1)*56,0)-OFFSET('42p stat'!$H$1,A71*20,0)</f>
        <v>#DIV/0!</v>
      </c>
      <c r="F71" s="5">
        <f ca="1">OFFSET('42p stat'!$H$1,A71*20,0)-OFFSET('42p stat'!$K$1,A71*20,0)</f>
        <v>0</v>
      </c>
      <c r="G71" s="5">
        <f ca="1">OFFSET('42p stat'!$K$1,A71*20,0)-OFFSET('42p stat'!$N$1,A71*20,0)</f>
        <v>0</v>
      </c>
      <c r="H71" s="5">
        <f ca="1">OFFSET('42p stat'!$N$1,A71*20,0)</f>
        <v>0</v>
      </c>
      <c r="I71" s="5"/>
      <c r="J71" s="5" t="e">
        <f t="shared" ca="1" si="7"/>
        <v>#DIV/0!</v>
      </c>
      <c r="K71" s="10" t="e">
        <f t="shared" ca="1" si="6"/>
        <v>#DIV/0!</v>
      </c>
      <c r="L71" t="e">
        <f ca="1">$K$29*POWER(K71,2)*SQRT(G216/(POWER(G71,2)*$L$29)+J216/(POWER(J71,2)*$L$29))</f>
        <v>#DIV/0!</v>
      </c>
    </row>
    <row r="72" spans="1:12" x14ac:dyDescent="0.25">
      <c r="A72">
        <v>42</v>
      </c>
      <c r="C72">
        <f ca="1">OFFSET('42p stat'!$A$1,A72*20,0)</f>
        <v>0</v>
      </c>
      <c r="D72" s="5" t="e">
        <f ca="1">OFFSET('42p trace'!$R$56,(A72-1)*56,0)-OFFSET('42p trace'!$S$56,(A72-1)*56,0)</f>
        <v>#DIV/0!</v>
      </c>
      <c r="E72" s="5" t="e">
        <f ca="1">OFFSET('42p trace'!$S$56,(A72-1)*56,0)-OFFSET('42p stat'!$H$1,A72*20,0)</f>
        <v>#DIV/0!</v>
      </c>
      <c r="F72" s="5">
        <f ca="1">OFFSET('42p stat'!$H$1,A72*20,0)-OFFSET('42p stat'!$K$1,A72*20,0)</f>
        <v>0</v>
      </c>
      <c r="G72" s="5">
        <f ca="1">OFFSET('42p stat'!$K$1,A72*20,0)-OFFSET('42p stat'!$N$1,A72*20,0)</f>
        <v>0</v>
      </c>
      <c r="H72" s="5">
        <f ca="1">OFFSET('42p stat'!$N$1,A72*20,0)</f>
        <v>0</v>
      </c>
      <c r="I72" s="5"/>
      <c r="J72" s="5" t="e">
        <f t="shared" ca="1" si="7"/>
        <v>#DIV/0!</v>
      </c>
      <c r="K72" s="10" t="e">
        <f t="shared" ca="1" si="6"/>
        <v>#DIV/0!</v>
      </c>
      <c r="L72" t="e">
        <f ca="1">$K$29*POWER(K72,2)*SQRT(G217/(POWER(G72,2)*$L$29)+J217/(POWER(J72,2)*$L$29))</f>
        <v>#DIV/0!</v>
      </c>
    </row>
    <row r="73" spans="1:12" x14ac:dyDescent="0.25">
      <c r="A73">
        <v>43</v>
      </c>
      <c r="C73">
        <f ca="1">OFFSET('42p stat'!$A$1,A73*20,0)</f>
        <v>0</v>
      </c>
      <c r="D73" s="5" t="e">
        <f ca="1">OFFSET('42p trace'!$R$56,(A73-1)*56,0)-OFFSET('42p trace'!$S$56,(A73-1)*56,0)</f>
        <v>#DIV/0!</v>
      </c>
      <c r="E73" s="5" t="e">
        <f ca="1">OFFSET('42p trace'!$S$56,(A73-1)*56,0)-OFFSET('42p stat'!$H$1,A73*20,0)</f>
        <v>#DIV/0!</v>
      </c>
      <c r="F73" s="5">
        <f ca="1">OFFSET('42p stat'!$H$1,A73*20,0)-OFFSET('42p stat'!$K$1,A73*20,0)</f>
        <v>0</v>
      </c>
      <c r="G73" s="5">
        <f ca="1">OFFSET('42p stat'!$K$1,A73*20,0)-OFFSET('42p stat'!$N$1,A73*20,0)</f>
        <v>0</v>
      </c>
      <c r="H73" s="5">
        <f ca="1">OFFSET('42p stat'!$N$1,A73*20,0)</f>
        <v>0</v>
      </c>
      <c r="I73" s="5"/>
      <c r="J73" s="5" t="e">
        <f t="shared" ca="1" si="7"/>
        <v>#DIV/0!</v>
      </c>
      <c r="K73" s="10" t="e">
        <f t="shared" ca="1" si="6"/>
        <v>#DIV/0!</v>
      </c>
      <c r="L73" t="e">
        <f ca="1">$K$29*POWER(K73,2)*SQRT(G218/(POWER(G73,2)*$L$29)+J218/(POWER(J73,2)*$L$29))</f>
        <v>#DIV/0!</v>
      </c>
    </row>
    <row r="74" spans="1:12" x14ac:dyDescent="0.25">
      <c r="A74">
        <v>44</v>
      </c>
      <c r="C74">
        <f ca="1">OFFSET('42p stat'!$A$1,A74*20,0)</f>
        <v>0</v>
      </c>
      <c r="D74" s="5" t="e">
        <f ca="1">OFFSET('42p trace'!$R$56,(A74-1)*56,0)-OFFSET('42p trace'!$S$56,(A74-1)*56,0)</f>
        <v>#DIV/0!</v>
      </c>
      <c r="E74" s="5" t="e">
        <f ca="1">OFFSET('42p trace'!$S$56,(A74-1)*56,0)-OFFSET('42p stat'!$H$1,A74*20,0)</f>
        <v>#DIV/0!</v>
      </c>
      <c r="F74" s="5">
        <f ca="1">OFFSET('42p stat'!$H$1,A74*20,0)-OFFSET('42p stat'!$K$1,A74*20,0)</f>
        <v>0</v>
      </c>
      <c r="G74" s="5">
        <f ca="1">OFFSET('42p stat'!$K$1,A74*20,0)-OFFSET('42p stat'!$N$1,A74*20,0)</f>
        <v>0</v>
      </c>
      <c r="H74" s="5">
        <f ca="1">OFFSET('42p stat'!$N$1,A74*20,0)</f>
        <v>0</v>
      </c>
      <c r="I74" s="5"/>
      <c r="J74" s="5" t="e">
        <f t="shared" ca="1" si="7"/>
        <v>#DIV/0!</v>
      </c>
      <c r="K74" s="10" t="e">
        <f t="shared" ca="1" si="6"/>
        <v>#DIV/0!</v>
      </c>
      <c r="L74" t="e">
        <f ca="1">$K$29*POWER(K74,2)*SQRT(G219/(POWER(G74,2)*$L$29)+J219/(POWER(J74,2)*$L$29))</f>
        <v>#DIV/0!</v>
      </c>
    </row>
    <row r="75" spans="1:12" x14ac:dyDescent="0.25">
      <c r="A75">
        <v>45</v>
      </c>
      <c r="C75">
        <f ca="1">OFFSET('42p stat'!$A$1,A75*20,0)</f>
        <v>0</v>
      </c>
      <c r="D75" s="5" t="e">
        <f ca="1">OFFSET('42p trace'!$R$56,(A75-1)*56,0)-OFFSET('42p trace'!$S$56,(A75-1)*56,0)</f>
        <v>#DIV/0!</v>
      </c>
      <c r="E75" s="5" t="e">
        <f ca="1">OFFSET('42p trace'!$S$56,(A75-1)*56,0)-OFFSET('42p stat'!$H$1,A75*20,0)</f>
        <v>#DIV/0!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 t="e">
        <f t="shared" ca="1" si="7"/>
        <v>#DIV/0!</v>
      </c>
      <c r="K75" s="10" t="e">
        <f t="shared" ca="1" si="6"/>
        <v>#DIV/0!</v>
      </c>
      <c r="L75" t="e">
        <f ca="1">$K$29*POWER(K75,2)*SQRT(G220/(POWER(G75,2)*$L$29)+J220/(POWER(J75,2)*$L$29))</f>
        <v>#DIV/0!</v>
      </c>
    </row>
    <row r="76" spans="1:12" x14ac:dyDescent="0.25">
      <c r="A76">
        <v>46</v>
      </c>
      <c r="C76">
        <f ca="1">OFFSET('42p stat'!$A$1,A76*20,0)</f>
        <v>0</v>
      </c>
      <c r="D76" s="5" t="e">
        <f ca="1">OFFSET('42p trace'!$R$56,(A76-1)*56,0)-OFFSET('42p trace'!$S$56,(A76-1)*56,0)</f>
        <v>#DIV/0!</v>
      </c>
      <c r="E76" s="5" t="e">
        <f ca="1">OFFSET('42p trace'!$S$56,(A76-1)*56,0)-OFFSET('42p stat'!$H$1,A76*20,0)</f>
        <v>#DIV/0!</v>
      </c>
      <c r="F76" s="5">
        <f ca="1">OFFSET('42p stat'!$H$1,A76*20,0)-OFFSET('42p stat'!$K$1,A76*20,0)</f>
        <v>0</v>
      </c>
      <c r="G76" s="5">
        <f ca="1">OFFSET('42p stat'!$K$1,A76*20,0)-OFFSET('42p stat'!$N$1,A76*20,0)</f>
        <v>0</v>
      </c>
      <c r="H76" s="5">
        <f ca="1">OFFSET('42p stat'!$N$1,A76*20,0)</f>
        <v>0</v>
      </c>
      <c r="I76" s="5"/>
      <c r="J76" s="5" t="e">
        <f t="shared" ca="1" si="7"/>
        <v>#DIV/0!</v>
      </c>
      <c r="K76" s="10" t="e">
        <f t="shared" ca="1" si="6"/>
        <v>#DIV/0!</v>
      </c>
      <c r="L76" t="e">
        <f ca="1">$K$29*POWER(K76,2)*SQRT(G221/(POWER(G76,2)*$L$29)+J221/(POWER(J76,2)*$L$29))</f>
        <v>#DIV/0!</v>
      </c>
    </row>
    <row r="77" spans="1:12" x14ac:dyDescent="0.25">
      <c r="A77">
        <v>47</v>
      </c>
      <c r="C77">
        <f ca="1">OFFSET('42p stat'!$A$1,A77*20,0)</f>
        <v>0</v>
      </c>
      <c r="D77" s="5">
        <f ca="1">OFFSET('42p trace'!$R$56,(A77-1)*56,0)-OFFSET('42p trace'!$S$56,(A77-1)*56,0)</f>
        <v>0</v>
      </c>
      <c r="E77" s="5">
        <f ca="1">OFFSET('42p trace'!$S$56,(A77-1)*56,0)-OFFSET('42p stat'!$H$1,A77*20,0)</f>
        <v>0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>
        <f t="shared" ca="1" si="7"/>
        <v>0</v>
      </c>
      <c r="K77" s="10" t="e">
        <f t="shared" ca="1" si="6"/>
        <v>#DIV/0!</v>
      </c>
      <c r="L77" t="e">
        <f ca="1">$K$29*POWER(K77,2)*SQRT(G227/(POWER(G77,2)*$L$29)+J227/(POWER(J77,2)*$L$29))</f>
        <v>#DIV/0!</v>
      </c>
    </row>
    <row r="78" spans="1:12" x14ac:dyDescent="0.25">
      <c r="A78">
        <v>48</v>
      </c>
      <c r="C78">
        <f ca="1">OFFSET('42p stat'!$A$1,A78*20,0)</f>
        <v>0</v>
      </c>
      <c r="D78" s="5">
        <f ca="1">OFFSET('42p trace'!$R$56,(A78-1)*56,0)-OFFSET('42p trace'!$S$56,(A78-1)*56,0)</f>
        <v>0</v>
      </c>
      <c r="E78" s="5">
        <f ca="1">OFFSET('42p trace'!$S$56,(A78-1)*56,0)-OFFSET('42p stat'!$H$1,A78*20,0)</f>
        <v>0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>
        <f t="shared" ca="1" si="7"/>
        <v>0</v>
      </c>
      <c r="K78" s="10" t="e">
        <f t="shared" ca="1" si="6"/>
        <v>#DIV/0!</v>
      </c>
      <c r="L78" t="e">
        <f ca="1">$K$29*POWER(K78,2)*SQRT(G228/(POWER(G78,2)*$L$29)+J228/(POWER(J78,2)*$L$29))</f>
        <v>#DIV/0!</v>
      </c>
    </row>
    <row r="79" spans="1:12" x14ac:dyDescent="0.25">
      <c r="A79">
        <v>49</v>
      </c>
      <c r="C79">
        <f ca="1">OFFSET('42p stat'!$A$1,A79*20,0)</f>
        <v>0</v>
      </c>
      <c r="D79" s="5">
        <f ca="1">OFFSET('42p trace'!$R$56,(A79-1)*56,0)-OFFSET('42p trace'!$S$56,(A79-1)*56,0)</f>
        <v>0</v>
      </c>
      <c r="E79" s="5">
        <f ca="1">OFFSET('42p trace'!$S$56,(A79-1)*56,0)-OFFSET('42p stat'!$H$1,A79*20,0)</f>
        <v>0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>
        <f t="shared" ca="1" si="7"/>
        <v>0</v>
      </c>
      <c r="K79" s="10" t="e">
        <f t="shared" ca="1" si="6"/>
        <v>#DIV/0!</v>
      </c>
      <c r="L79" t="e">
        <f ca="1">$K$29*POWER(K79,2)*SQRT(G229/(POWER(G79,2)*$L$29)+J229/(POWER(J79,2)*$L$29))</f>
        <v>#DIV/0!</v>
      </c>
    </row>
    <row r="80" spans="1:12" x14ac:dyDescent="0.25">
      <c r="A80">
        <v>50</v>
      </c>
      <c r="C80">
        <f ca="1">OFFSET('42p stat'!$A$1,A80*20,0)</f>
        <v>0</v>
      </c>
      <c r="D80" s="5">
        <f ca="1">OFFSET('42p trace'!$R$56,(A80-1)*56,0)-OFFSET('42p trace'!$S$56,(A80-1)*56,0)</f>
        <v>0</v>
      </c>
      <c r="E80" s="5">
        <f ca="1">OFFSET('42p trace'!$S$56,(A80-1)*56,0)-OFFSET('42p stat'!$H$1,A80*20,0)</f>
        <v>0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>
        <f t="shared" ca="1" si="7"/>
        <v>0</v>
      </c>
      <c r="K80" s="10" t="e">
        <f t="shared" ca="1" si="6"/>
        <v>#DIV/0!</v>
      </c>
      <c r="L80" t="e">
        <f ca="1">$K$29*POWER(K80,2)*SQRT(G230/(POWER(G80,2)*$L$29)+J230/(POWER(J80,2)*$L$29))</f>
        <v>#DIV/0!</v>
      </c>
    </row>
    <row r="81" spans="1:11" x14ac:dyDescent="0.25">
      <c r="D81" s="5"/>
      <c r="E81" s="5"/>
      <c r="F81" s="5"/>
      <c r="G81" s="5"/>
      <c r="H81" s="5"/>
      <c r="I81" s="5"/>
      <c r="K81" s="10"/>
    </row>
    <row r="82" spans="1:11" x14ac:dyDescent="0.25">
      <c r="D82" t="s">
        <v>68</v>
      </c>
    </row>
    <row r="83" spans="1:11" x14ac:dyDescent="0.25">
      <c r="D83" t="s">
        <v>57</v>
      </c>
      <c r="E83" t="s">
        <v>53</v>
      </c>
      <c r="F83" t="s">
        <v>54</v>
      </c>
      <c r="G83" t="s">
        <v>55</v>
      </c>
      <c r="H83" t="s">
        <v>56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52712.225999999988</v>
      </c>
      <c r="E84" s="5">
        <f ca="1">OFFSET('42p trace'!$S$56,(A84-1)*56,0)</f>
        <v>52590.684000000001</v>
      </c>
      <c r="F84" s="5">
        <f ca="1">OFFSET('42p stat'!$H$1,A84*20,0)</f>
        <v>52486.305233999999</v>
      </c>
      <c r="G84" s="5">
        <f ca="1">OFFSET('42p stat'!$K$1,A84*20,0)</f>
        <v>6417.3846089999997</v>
      </c>
      <c r="H84" s="5">
        <f ca="1">OFFSET('42p stat'!$N$1,A84*20,0)</f>
        <v>3128.412417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52750.832000000002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52466.056000000004</v>
      </c>
      <c r="E86" s="5">
        <f ca="1">OFFSET('42p trace'!$S$56,(A86-1)*56,0)</f>
        <v>52349.338000000011</v>
      </c>
      <c r="F86" s="5">
        <f ca="1">OFFSET('42p stat'!$H$1,A86*20,0)</f>
        <v>52255.399609</v>
      </c>
      <c r="G86" s="5">
        <f ca="1">OFFSET('42p stat'!$K$1,A86*20,0)</f>
        <v>6148.1237110000002</v>
      </c>
      <c r="H86" s="5">
        <f ca="1">OFFSET('42p stat'!$N$1,A86*20,0)</f>
        <v>3129.7011670000002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54386.332000000002</v>
      </c>
      <c r="E87" s="5">
        <f ca="1">OFFSET('42p trace'!$S$56,(A87-1)*56,0)</f>
        <v>54263.901999999995</v>
      </c>
      <c r="F87" s="5">
        <f ca="1">OFFSET('42p stat'!$H$1,A87*20,0)</f>
        <v>54159.489765999999</v>
      </c>
      <c r="G87" s="5">
        <f ca="1">OFFSET('42p stat'!$K$1,A87*20,0)</f>
        <v>12299.962754</v>
      </c>
      <c r="H87" s="5">
        <f ca="1">OFFSET('42p stat'!$N$1,A87*20,0)</f>
        <v>3156.19479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57987.077999999987</v>
      </c>
      <c r="E88" s="5">
        <f ca="1">OFFSET('42p trace'!$S$56,(A88-1)*56,0)</f>
        <v>57864.928000000007</v>
      </c>
      <c r="F88" s="5">
        <f ca="1">OFFSET('42p stat'!$H$1,A88*20,0)</f>
        <v>57760.866483999998</v>
      </c>
      <c r="G88" s="5">
        <f ca="1">OFFSET('42p stat'!$K$1,A88*20,0)</f>
        <v>11652.571016</v>
      </c>
      <c r="H88" s="5">
        <f ca="1">OFFSET('42p stat'!$N$1,A88*20,0)</f>
        <v>3282.4918160000002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54356.196000000025</v>
      </c>
      <c r="E89" s="5">
        <f ca="1">OFFSET('42p trace'!$S$56,(A89-1)*56,0)</f>
        <v>54239.58400000001</v>
      </c>
      <c r="F89" s="5">
        <f ca="1">OFFSET('42p stat'!$H$1,A89*20,0)</f>
        <v>54135.840155999998</v>
      </c>
      <c r="G89" s="5">
        <f ca="1">OFFSET('42p stat'!$K$1,A89*20,0)</f>
        <v>12281.520527000001</v>
      </c>
      <c r="H89" s="5">
        <f ca="1">OFFSET('42p stat'!$N$1,A89*20,0)</f>
        <v>3155.9392240000002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9489.2250000000004</v>
      </c>
      <c r="E90" s="5">
        <f ca="1">OFFSET('42p trace'!$S$56,(A90-1)*56,0)</f>
        <v>9367.5429999999997</v>
      </c>
      <c r="F90" s="5">
        <f ca="1">OFFSET('42p stat'!$H$1,A90*20,0)</f>
        <v>9338.5535940000009</v>
      </c>
      <c r="G90" s="5">
        <f ca="1">OFFSET('42p stat'!$K$1,A90*20,0)</f>
        <v>9031.5088479999995</v>
      </c>
      <c r="H90" s="5">
        <f ca="1">OFFSET('42p stat'!$N$1,A90*20,0)</f>
        <v>62.788164000000002</v>
      </c>
    </row>
    <row r="91" spans="1:11" x14ac:dyDescent="0.25">
      <c r="A91">
        <v>8</v>
      </c>
      <c r="C91" t="str">
        <f ca="1">OFFSET('42p stat'!$A$1,A91*20,0)</f>
        <v>CUDA ant add CPU12</v>
      </c>
      <c r="D91" s="5">
        <f ca="1">OFFSET('42p trace'!$R$56,(A91-1)*56,0)</f>
        <v>53235.141999999993</v>
      </c>
      <c r="E91" s="5">
        <f ca="1">OFFSET('42p trace'!$S$56,(A91-1)*56,0)</f>
        <v>53067.76</v>
      </c>
      <c r="F91" s="5">
        <f ca="1">OFFSET('42p stat'!$H$1,A91*20,0)</f>
        <v>53052.361327999999</v>
      </c>
      <c r="G91" s="5">
        <f ca="1">OFFSET('42p stat'!$K$1,A91*20,0)</f>
        <v>6942.7227149999999</v>
      </c>
      <c r="H91" s="5">
        <f ca="1">OFFSET('42p stat'!$N$1,A91*20,0)</f>
        <v>3294.8740429999998</v>
      </c>
    </row>
    <row r="92" spans="1:11" x14ac:dyDescent="0.25">
      <c r="A92">
        <v>9</v>
      </c>
      <c r="C92" t="str">
        <f ca="1">OFFSET('42p stat'!$A$1,A92*20,0)</f>
        <v>CUDA opt</v>
      </c>
      <c r="D92" s="5">
        <f ca="1">OFFSET('42p trace'!$R$56,(A92-1)*56,0)</f>
        <v>52758.821999999986</v>
      </c>
      <c r="E92" s="5">
        <f ca="1">OFFSET('42p trace'!$S$56,(A92-1)*56,0)</f>
        <v>0</v>
      </c>
      <c r="F92" s="5">
        <f ca="1">OFFSET('42p stat'!$H$1,A92*20,0)</f>
        <v>0</v>
      </c>
      <c r="G92" s="5">
        <f ca="1">OFFSET('42p stat'!$K$1,A92*20,0)</f>
        <v>0</v>
      </c>
      <c r="H92" s="5">
        <f ca="1">OFFSET('42p stat'!$N$1,A92*20,0)</f>
        <v>0</v>
      </c>
    </row>
    <row r="93" spans="1:11" x14ac:dyDescent="0.25">
      <c r="A93">
        <v>10</v>
      </c>
      <c r="C93" t="str">
        <f ca="1">OFFSET('42p stat'!$A$1,A93*20,0)</f>
        <v>CUDA opt Time</v>
      </c>
      <c r="D93" s="5">
        <f ca="1">OFFSET('42p trace'!$R$56,(A93-1)*56,0)</f>
        <v>52768.533999999985</v>
      </c>
      <c r="E93" s="5">
        <f ca="1">OFFSET('42p trace'!$S$56,(A93-1)*56,0)</f>
        <v>52646.282000000021</v>
      </c>
      <c r="F93" s="5">
        <f ca="1">OFFSET('42p stat'!$H$1,A93*20,0)</f>
        <v>52544.069687000003</v>
      </c>
      <c r="G93" s="5">
        <f ca="1">OFFSET('42p stat'!$K$1,A93*20,0)</f>
        <v>3291.976279</v>
      </c>
      <c r="H93" s="5">
        <f ca="1">OFFSET('42p stat'!$N$1,A93*20,0)</f>
        <v>0</v>
      </c>
    </row>
    <row r="94" spans="1:11" x14ac:dyDescent="0.25">
      <c r="A94">
        <v>11</v>
      </c>
      <c r="C94" t="str">
        <f ca="1">OFFSET('42p stat'!$A$1,A94*20,0)</f>
        <v>CUDA opt non hash</v>
      </c>
      <c r="D94" s="5">
        <f ca="1">OFFSET('42p trace'!$R$56,(A94-1)*56,0)</f>
        <v>52438.748</v>
      </c>
      <c r="E94" s="5">
        <f ca="1">OFFSET('42p trace'!$S$56,(A94-1)*56,0)</f>
        <v>52322.178000000007</v>
      </c>
      <c r="F94" s="5">
        <f ca="1">OFFSET('42p stat'!$H$1,A94*20,0)</f>
        <v>52221.106953000002</v>
      </c>
      <c r="G94" s="5">
        <f ca="1">OFFSET('42p stat'!$K$1,A94*20,0)</f>
        <v>2967.8582419999998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ant</v>
      </c>
      <c r="D95" s="5">
        <f ca="1">OFFSET('42p trace'!$R$56,(A95-1)*56,0)</f>
        <v>54311.63999999997</v>
      </c>
      <c r="E95" s="5">
        <f ca="1">OFFSET('42p trace'!$S$56,(A95-1)*56,0)</f>
        <v>54189.559999999983</v>
      </c>
      <c r="F95" s="5">
        <f ca="1">OFFSET('42p stat'!$H$1,A95*20,0)</f>
        <v>54083.464999999997</v>
      </c>
      <c r="G95" s="5">
        <f ca="1">OFFSET('42p stat'!$K$1,A95*20,0)</f>
        <v>9143.4952539999995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ant non hash</v>
      </c>
      <c r="D96" s="5">
        <f ca="1">OFFSET('42p trace'!$R$56,(A96-1)*56,0)</f>
        <v>54324.666000000005</v>
      </c>
      <c r="E96" s="5">
        <f ca="1">OFFSET('42p trace'!$S$56,(A96-1)*56,0)</f>
        <v>54180.786000000015</v>
      </c>
      <c r="F96" s="5">
        <f ca="1">OFFSET('42p stat'!$H$1,A96*20,0)</f>
        <v>54076.107031</v>
      </c>
      <c r="G96" s="5">
        <f ca="1">OFFSET('42p stat'!$K$1,A96*20,0)</f>
        <v>9126.8197270000001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 par</v>
      </c>
      <c r="D97" s="5">
        <f ca="1">OFFSET('42p trace'!$R$56,(A97-1)*56,0)</f>
        <v>57999.443999999996</v>
      </c>
      <c r="E97" s="5">
        <f ca="1">OFFSET('42p trace'!$S$56,(A97-1)*56,0)</f>
        <v>57877.728000000017</v>
      </c>
      <c r="F97" s="5">
        <f ca="1">OFFSET('42p stat'!$H$1,A97*20,0)</f>
        <v>57772.307969000001</v>
      </c>
      <c r="G97" s="5">
        <f ca="1">OFFSET('42p stat'!$K$1,A97*20,0)</f>
        <v>8372.1731049999999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non CUDA Time</v>
      </c>
      <c r="D98" s="5">
        <f ca="1">OFFSET('42p trace'!$R$56,(A98-1)*56,0)</f>
        <v>5240.9033999999983</v>
      </c>
      <c r="E98" s="5">
        <f ca="1">OFFSET('42p trace'!$S$56,(A98-1)*56,0)</f>
        <v>5066.7535999999982</v>
      </c>
      <c r="F98" s="5">
        <f ca="1">OFFSET('42p stat'!$H$1,A98*20,0)</f>
        <v>5066.6501980000003</v>
      </c>
      <c r="G98" s="5">
        <f ca="1">OFFSET('42p stat'!$K$1,A98*20,0)</f>
        <v>4772.5364440000003</v>
      </c>
      <c r="H98" s="5">
        <f ca="1">OFFSET('42p stat'!$N$1,A98*20,0)</f>
        <v>55.532304000000003</v>
      </c>
    </row>
    <row r="99" spans="1:8" x14ac:dyDescent="0.25">
      <c r="A99">
        <v>16</v>
      </c>
      <c r="C99" t="str">
        <f ca="1">OFFSET('42p stat'!$A$1,A99*20,0)</f>
        <v>non CUDA</v>
      </c>
      <c r="D99" s="5">
        <f ca="1">OFFSET('42p trace'!$R$56,(A99-1)*56,0)</f>
        <v>3722.9500000000012</v>
      </c>
      <c r="E99" s="5">
        <f ca="1">OFFSET('42p trace'!$S$56,(A99-1)*56,0)</f>
        <v>0</v>
      </c>
      <c r="F99" s="5">
        <f ca="1">OFFSET('42p stat'!$H$1,A99*20,0)</f>
        <v>0</v>
      </c>
      <c r="G99" s="5">
        <f ca="1">OFFSET('42p stat'!$K$1,A99*20,0)</f>
        <v>0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non hash</v>
      </c>
      <c r="D100" s="5">
        <f ca="1">OFFSET('42p trace'!$R$56,(A100-1)*56,0)</f>
        <v>3607.6645999999996</v>
      </c>
      <c r="E100" s="5">
        <f ca="1">OFFSET('42p trace'!$S$56,(A100-1)*56,0)</f>
        <v>3493.5393999999983</v>
      </c>
      <c r="F100" s="5">
        <f ca="1">OFFSET('42p stat'!$H$1,A100*20,0)</f>
        <v>3493.4337460000002</v>
      </c>
      <c r="G100" s="5">
        <f ca="1">OFFSET('42p stat'!$K$1,A100*20,0)</f>
        <v>3198.4739319999999</v>
      </c>
      <c r="H100" s="5">
        <f ca="1">OFFSET('42p stat'!$N$1,A100*20,0)</f>
        <v>54.73019</v>
      </c>
    </row>
    <row r="101" spans="1:8" x14ac:dyDescent="0.25">
      <c r="A101">
        <v>18</v>
      </c>
      <c r="C101" t="str">
        <f ca="1">OFFSET('42p stat'!$A$1,A101*20,0)</f>
        <v>Classic ACO</v>
      </c>
      <c r="D101" s="5">
        <f ca="1">OFFSET('42p trace'!$R$56,(A101-1)*56,0)</f>
        <v>174294.26</v>
      </c>
      <c r="E101" s="5">
        <f ca="1">OFFSET('42p trace'!$S$56,(A101-1)*56,0)</f>
        <v>169450.7</v>
      </c>
      <c r="F101" s="5">
        <f ca="1">OFFSET('42p stat'!$H$1,A101*20,0)</f>
        <v>169405.14218699999</v>
      </c>
      <c r="G101" s="5">
        <f ca="1">OFFSET('42p stat'!$K$1,A101*20,0)</f>
        <v>169009.40406199999</v>
      </c>
      <c r="H101" s="5">
        <f ca="1">OFFSET('42p stat'!$N$1,A101*20,0)</f>
        <v>137.646377</v>
      </c>
    </row>
    <row r="102" spans="1:8" x14ac:dyDescent="0.25">
      <c r="A102">
        <v>19</v>
      </c>
      <c r="C102" t="str">
        <f ca="1">OFFSET('42p stat'!$A$1,A102*20,0)</f>
        <v>Classic ACO non hash</v>
      </c>
      <c r="D102" s="5">
        <f ca="1">OFFSET('42p trace'!$R$56,(A102-1)*56,0)</f>
        <v>166061.24</v>
      </c>
      <c r="E102" s="5">
        <f ca="1">OFFSET('42p trace'!$S$56,(A102-1)*56,0)</f>
        <v>165920.76</v>
      </c>
      <c r="F102" s="5">
        <f ca="1">OFFSET('42p stat'!$H$1,A102*20,0)</f>
        <v>165872.99406200001</v>
      </c>
      <c r="G102" s="5">
        <f ca="1">OFFSET('42p stat'!$K$1,A102*20,0)</f>
        <v>165463.16562499999</v>
      </c>
      <c r="H102" s="5">
        <f ca="1">OFFSET('42p stat'!$N$1,A102*20,0)</f>
        <v>141.376756</v>
      </c>
    </row>
    <row r="103" spans="1:8" x14ac:dyDescent="0.25">
      <c r="A103">
        <v>20</v>
      </c>
      <c r="C103" t="str">
        <f ca="1">OFFSET('42p stat'!$A$1,A103*20,0)</f>
        <v>omp</v>
      </c>
      <c r="D103" s="5">
        <f ca="1">OFFSET('42p trace'!$R$56,(A103-1)*56,0)</f>
        <v>3865.1476000000011</v>
      </c>
      <c r="E103" s="5">
        <f ca="1">OFFSET('42p trace'!$S$56,(A103-1)*56,0)</f>
        <v>3687.1821999999993</v>
      </c>
      <c r="F103" s="5">
        <f ca="1">OFFSET('42p stat'!$H$1,A103*20,0)</f>
        <v>3687.05845</v>
      </c>
      <c r="G103" s="5">
        <f ca="1">OFFSET('42p stat'!$K$1,A103*20,0)</f>
        <v>3385.236472</v>
      </c>
      <c r="H103" s="5">
        <f ca="1">OFFSET('42p stat'!$N$1,A103*20,0)</f>
        <v>58.170794000000001</v>
      </c>
    </row>
    <row r="104" spans="1:8" x14ac:dyDescent="0.25">
      <c r="A104">
        <v>21</v>
      </c>
      <c r="C104" t="str">
        <f ca="1">OFFSET('42p stat'!$A$1,A104*20,0)</f>
        <v>omp non hash</v>
      </c>
      <c r="D104" s="5">
        <f ca="1">OFFSET('42p trace'!$R$56,(A104-1)*56,0)</f>
        <v>6795.4127999999982</v>
      </c>
      <c r="E104" s="5">
        <f ca="1">OFFSET('42p trace'!$S$56,(A104-1)*56,0)</f>
        <v>6678.9289999999992</v>
      </c>
      <c r="F104" s="5">
        <f ca="1">OFFSET('42p stat'!$H$1,A104*20,0)</f>
        <v>6678.7719360000001</v>
      </c>
      <c r="G104" s="5">
        <f ca="1">OFFSET('42p stat'!$K$1,A104*20,0)</f>
        <v>6371.5141080000003</v>
      </c>
      <c r="H104" s="5">
        <f ca="1">OFFSET('42p stat'!$N$1,A104*20,0)</f>
        <v>61.778236</v>
      </c>
    </row>
    <row r="105" spans="1:8" x14ac:dyDescent="0.25">
      <c r="A105">
        <v>22</v>
      </c>
      <c r="C105" t="str">
        <f ca="1">OFFSET('42p stat'!$A$1,A105*20,0)</f>
        <v>non CUDA transp Time</v>
      </c>
      <c r="D105" s="5">
        <f ca="1">OFFSET('42p trace'!$R$56,(A105-1)*56,0)</f>
        <v>7955.8504000000012</v>
      </c>
      <c r="E105" s="5">
        <f ca="1">OFFSET('42p trace'!$S$56,(A105-1)*56,0)</f>
        <v>7780.8096000000005</v>
      </c>
      <c r="F105" s="5">
        <f ca="1">OFFSET('42p stat'!$H$1,A105*20,0)</f>
        <v>7780.6599800000004</v>
      </c>
      <c r="G105" s="5">
        <f ca="1">OFFSET('42p stat'!$K$1,A105*20,0)</f>
        <v>7369.415712</v>
      </c>
      <c r="H105" s="5">
        <f ca="1">OFFSET('42p stat'!$N$1,A105*20,0)</f>
        <v>86.558210000000003</v>
      </c>
    </row>
    <row r="106" spans="1:8" x14ac:dyDescent="0.25">
      <c r="A106">
        <v>23</v>
      </c>
      <c r="C106" t="str">
        <f ca="1">OFFSET('42p stat'!$A$1,A106*20,0)</f>
        <v>non CUDA transp</v>
      </c>
      <c r="D106" s="5">
        <f ca="1">OFFSET('42p trace'!$R$56,(A106-1)*56,0)</f>
        <v>4868.4808000000003</v>
      </c>
      <c r="E106" s="5">
        <f ca="1">OFFSET('42p trace'!$S$56,(A106-1)*56,0)</f>
        <v>0</v>
      </c>
      <c r="F106" s="5">
        <f ca="1">OFFSET('42p stat'!$H$1,A106*20,0)</f>
        <v>0</v>
      </c>
      <c r="G106" s="5">
        <f ca="1">OFFSET('42p stat'!$K$1,A106*20,0)</f>
        <v>0</v>
      </c>
      <c r="H106" s="5">
        <f ca="1">OFFSET('42p stat'!$N$1,A106*20,0)</f>
        <v>0</v>
      </c>
    </row>
    <row r="107" spans="1:8" x14ac:dyDescent="0.25">
      <c r="A107">
        <v>24</v>
      </c>
      <c r="C107" t="str">
        <f ca="1">OFFSET('42p stat'!$A$1,A107*20,0)</f>
        <v>non CUDA transp non hash</v>
      </c>
      <c r="D107" s="5">
        <f ca="1">OFFSET('42p trace'!$R$56,(A107-1)*56,0)</f>
        <v>4110.3005999999987</v>
      </c>
      <c r="E107" s="5">
        <f ca="1">OFFSET('42p trace'!$S$56,(A107-1)*56,0)</f>
        <v>3996.8991999999994</v>
      </c>
      <c r="F107" s="5">
        <f ca="1">OFFSET('42p stat'!$H$1,A107*20,0)</f>
        <v>3996.7959940000001</v>
      </c>
      <c r="G107" s="5">
        <f ca="1">OFFSET('42p stat'!$K$1,A107*20,0)</f>
        <v>3626.7199139999998</v>
      </c>
      <c r="H107" s="5">
        <f ca="1">OFFSET('42p stat'!$N$1,A107*20,0)</f>
        <v>76.065821999999997</v>
      </c>
    </row>
    <row r="108" spans="1:8" x14ac:dyDescent="0.25">
      <c r="A108">
        <v>25</v>
      </c>
      <c r="C108" t="str">
        <f ca="1">OFFSET('42p stat'!$A$1,A108*20,0)</f>
        <v>non CUDA AVX Time</v>
      </c>
      <c r="D108" s="5">
        <f ca="1">OFFSET('42p trace'!$R$56,(A108-1)*56,0)</f>
        <v>5188.4135999999999</v>
      </c>
      <c r="E108" s="5">
        <f ca="1">OFFSET('42p trace'!$S$56,(A108-1)*56,0)</f>
        <v>5014.2218000000003</v>
      </c>
      <c r="F108" s="5">
        <f ca="1">OFFSET('42p stat'!$H$1,A108*20,0)</f>
        <v>5014.0823280000004</v>
      </c>
      <c r="G108" s="5">
        <f ca="1">OFFSET('42p stat'!$K$1,A108*20,0)</f>
        <v>4768.3427799999999</v>
      </c>
      <c r="H108" s="5">
        <f ca="1">OFFSET('42p stat'!$N$1,A108*20,0)</f>
        <v>45.958751999999997</v>
      </c>
    </row>
    <row r="109" spans="1:8" x14ac:dyDescent="0.25">
      <c r="A109">
        <v>26</v>
      </c>
      <c r="C109" t="str">
        <f ca="1">OFFSET('42p stat'!$A$1,A109*20,0)</f>
        <v>non CUDA AVX</v>
      </c>
      <c r="D109" s="5">
        <f ca="1">OFFSET('42p trace'!$R$56,(A109-1)*56,0)</f>
        <v>3641.1650000000004</v>
      </c>
      <c r="E109" s="5">
        <f ca="1">OFFSET('42p trace'!$S$56,(A109-1)*56,0)</f>
        <v>0</v>
      </c>
      <c r="F109" s="5">
        <f ca="1">OFFSET('42p stat'!$H$1,A109*20,0)</f>
        <v>0</v>
      </c>
      <c r="G109" s="5">
        <f ca="1">OFFSET('42p stat'!$K$1,A109*20,0)</f>
        <v>0</v>
      </c>
      <c r="H109" s="5">
        <f ca="1">OFFSET('42p stat'!$N$1,A109*20,0)</f>
        <v>0</v>
      </c>
    </row>
    <row r="110" spans="1:8" x14ac:dyDescent="0.25">
      <c r="A110">
        <v>27</v>
      </c>
      <c r="C110" t="str">
        <f ca="1">OFFSET('42p stat'!$A$1,A110*20,0)</f>
        <v>non CUDA AVX non hash</v>
      </c>
      <c r="D110" s="5">
        <f ca="1">OFFSET('42p trace'!$R$56,(A110-1)*56,0)</f>
        <v>3557.1375999999996</v>
      </c>
      <c r="E110" s="5">
        <f ca="1">OFFSET('42p trace'!$S$56,(A110-1)*56,0)</f>
        <v>3444.2238000000007</v>
      </c>
      <c r="F110" s="5">
        <f ca="1">OFFSET('42p stat'!$H$1,A110*20,0)</f>
        <v>3444.0970499999999</v>
      </c>
      <c r="G110" s="5">
        <f ca="1">OFFSET('42p stat'!$K$1,A110*20,0)</f>
        <v>3201.13913</v>
      </c>
      <c r="H110" s="5">
        <f ca="1">OFFSET('42p stat'!$N$1,A110*20,0)</f>
        <v>45.662100000000002</v>
      </c>
    </row>
    <row r="111" spans="1:8" x14ac:dyDescent="0.25">
      <c r="A111">
        <v>28</v>
      </c>
      <c r="C111" t="str">
        <f ca="1">OFFSET('42p stat'!$A$1,A111*20,0)</f>
        <v>non CUDA AVX_OMP Time</v>
      </c>
      <c r="D111" s="5">
        <f ca="1">OFFSET('42p trace'!$R$56,(A111-1)*56,0)</f>
        <v>3609.473</v>
      </c>
      <c r="E111" s="5">
        <f ca="1">OFFSET('42p trace'!$S$56,(A111-1)*56,0)</f>
        <v>3435.3452000000016</v>
      </c>
      <c r="F111" s="5">
        <f ca="1">OFFSET('42p stat'!$H$1,A111*20,0)</f>
        <v>3435.2206839999999</v>
      </c>
      <c r="G111" s="5">
        <f ca="1">OFFSET('42p stat'!$K$1,A111*20,0)</f>
        <v>3189.1859519999998</v>
      </c>
      <c r="H111" s="5">
        <f ca="1">OFFSET('42p stat'!$N$1,A111*20,0)</f>
        <v>45.453285999999999</v>
      </c>
    </row>
    <row r="112" spans="1:8" x14ac:dyDescent="0.25">
      <c r="A112">
        <v>29</v>
      </c>
      <c r="C112" t="str">
        <f ca="1">OFFSET('42p stat'!$A$1,A112*20,0)</f>
        <v>non CUDA AVX_OMP</v>
      </c>
      <c r="D112" s="5">
        <f ca="1">OFFSET('42p trace'!$R$56,(A112-1)*56,0)</f>
        <v>3719.2900000000013</v>
      </c>
      <c r="E112" s="5">
        <f ca="1">OFFSET('42p trace'!$S$56,(A112-1)*56,0)</f>
        <v>0</v>
      </c>
      <c r="F112" s="5">
        <f ca="1">OFFSET('42p stat'!$H$1,A112*20,0)</f>
        <v>0</v>
      </c>
      <c r="G112" s="5">
        <f ca="1">OFFSET('42p stat'!$K$1,A112*20,0)</f>
        <v>0</v>
      </c>
      <c r="H112" s="5">
        <f ca="1">OFFSET('42p stat'!$N$1,A112*20,0)</f>
        <v>0</v>
      </c>
    </row>
    <row r="113" spans="1:8" x14ac:dyDescent="0.25">
      <c r="A113">
        <v>30</v>
      </c>
      <c r="C113" t="str">
        <f ca="1">OFFSET('42p stat'!$A$1,A113*20,0)</f>
        <v>non CUDA AVX_OMP non hash</v>
      </c>
      <c r="D113" s="5">
        <f ca="1">OFFSET('42p trace'!$R$56,(A113-1)*56,0)</f>
        <v>3559.0463999999997</v>
      </c>
      <c r="E113" s="5">
        <f ca="1">OFFSET('42p trace'!$S$56,(A113-1)*56,0)</f>
        <v>3445.8274000000001</v>
      </c>
      <c r="F113" s="5">
        <f ca="1">OFFSET('42p stat'!$H$1,A113*20,0)</f>
        <v>3445.7022360000001</v>
      </c>
      <c r="G113" s="5">
        <f ca="1">OFFSET('42p stat'!$K$1,A113*20,0)</f>
        <v>3199.426254</v>
      </c>
      <c r="H113" s="5">
        <f ca="1">OFFSET('42p stat'!$N$1,A113*20,0)</f>
        <v>46.056412000000002</v>
      </c>
    </row>
    <row r="114" spans="1:8" x14ac:dyDescent="0.25">
      <c r="A114">
        <v>31</v>
      </c>
      <c r="C114" t="str">
        <f ca="1">OFFSET('42p stat'!$A$1,A114*20,0)</f>
        <v>CUDA ant add CPU_AVX Time</v>
      </c>
      <c r="D114" s="5">
        <f ca="1">OFFSET('42p trace'!$R$56,(A114-1)*56,0)</f>
        <v>9264.6175999999996</v>
      </c>
      <c r="E114" s="5">
        <f ca="1">OFFSET('42p trace'!$S$56,(A114-1)*56,0)</f>
        <v>9142.8876000000037</v>
      </c>
      <c r="F114" s="5">
        <f ca="1">OFFSET('42p stat'!$H$1,A114*20,0)</f>
        <v>9107.3970509999999</v>
      </c>
      <c r="G114" s="5">
        <f ca="1">OFFSET('42p stat'!$K$1,A114*20,0)</f>
        <v>8854.4262299999991</v>
      </c>
      <c r="H114" s="5">
        <f ca="1">OFFSET('42p stat'!$N$1,A114*20,0)</f>
        <v>52.654350999999998</v>
      </c>
    </row>
    <row r="115" spans="1:8" x14ac:dyDescent="0.25">
      <c r="A115">
        <v>32</v>
      </c>
      <c r="C115" t="str">
        <f ca="1">OFFSET('42p stat'!$A$1,A115*20,0)</f>
        <v>non CUDA transp_AVX Time</v>
      </c>
      <c r="D115" s="5">
        <f ca="1">OFFSET('42p trace'!$R$56,(A115-1)*56,0)</f>
        <v>7773.2328000000007</v>
      </c>
      <c r="E115" s="5">
        <f ca="1">OFFSET('42p trace'!$S$56,(A115-1)*56,0)</f>
        <v>7597.5917999999992</v>
      </c>
      <c r="F115" s="5">
        <f ca="1">OFFSET('42p stat'!$H$1,A115*20,0)</f>
        <v>7597.421198</v>
      </c>
      <c r="G115" s="5">
        <f ca="1">OFFSET('42p stat'!$K$1,A115*20,0)</f>
        <v>7225.6151019999998</v>
      </c>
      <c r="H115" s="5">
        <f ca="1">OFFSET('42p stat'!$N$1,A115*20,0)</f>
        <v>62.555878</v>
      </c>
    </row>
    <row r="116" spans="1:8" x14ac:dyDescent="0.25">
      <c r="A116">
        <v>33</v>
      </c>
      <c r="C116" t="str">
        <f ca="1">OFFSET('42p stat'!$A$1,A116*20,0)</f>
        <v>non CUDA transp_AVX</v>
      </c>
      <c r="D116" s="5">
        <f ca="1">OFFSET('42p trace'!$R$56,(A116-1)*56,0)</f>
        <v>4793.6175999999996</v>
      </c>
      <c r="E116" s="5">
        <f ca="1">OFFSET('42p trace'!$S$56,(A116-1)*56,0)</f>
        <v>0</v>
      </c>
      <c r="F116" s="5">
        <f ca="1">OFFSET('42p stat'!$H$1,A116*20,0)</f>
        <v>0</v>
      </c>
      <c r="G116" s="5">
        <f ca="1">OFFSET('42p stat'!$K$1,A116*20,0)</f>
        <v>0</v>
      </c>
      <c r="H116" s="5">
        <f ca="1">OFFSET('42p stat'!$N$1,A116*20,0)</f>
        <v>0</v>
      </c>
    </row>
    <row r="117" spans="1:8" x14ac:dyDescent="0.25">
      <c r="A117">
        <v>34</v>
      </c>
      <c r="C117" t="str">
        <f ca="1">OFFSET('42p stat'!$A$1,A117*20,0)</f>
        <v>non CUDA transp_AVX non hash</v>
      </c>
      <c r="D117" s="5">
        <f ca="1">OFFSET('42p trace'!$R$56,(A117-1)*56,0)</f>
        <v>4135.9037999999991</v>
      </c>
      <c r="E117" s="5">
        <f ca="1">OFFSET('42p trace'!$S$56,(A117-1)*56,0)</f>
        <v>4022.3126000000011</v>
      </c>
      <c r="F117" s="5">
        <f ca="1">OFFSET('42p stat'!$H$1,A117*20,0)</f>
        <v>4022.1945959999998</v>
      </c>
      <c r="G117" s="5">
        <f ca="1">OFFSET('42p stat'!$K$1,A117*20,0)</f>
        <v>3683.0145739999998</v>
      </c>
      <c r="H117" s="5">
        <f ca="1">OFFSET('42p stat'!$N$1,A117*20,0)</f>
        <v>55.842227999999999</v>
      </c>
    </row>
    <row r="118" spans="1:8" x14ac:dyDescent="0.25">
      <c r="A118">
        <v>35</v>
      </c>
      <c r="C118" t="str">
        <f ca="1">OFFSET('42p stat'!$A$1,A118*20,0)</f>
        <v>non CUDA transp_AVX_OMP Time</v>
      </c>
      <c r="D118" s="5">
        <f ca="1">OFFSET('42p trace'!$R$56,(A118-1)*56,0)</f>
        <v>7799.113800000001</v>
      </c>
      <c r="E118" s="5">
        <f ca="1">OFFSET('42p trace'!$S$56,(A118-1)*56,0)</f>
        <v>7623.8973999999998</v>
      </c>
      <c r="F118" s="5">
        <f ca="1">OFFSET('42p stat'!$H$1,A118*20,0)</f>
        <v>7623.7504580000004</v>
      </c>
      <c r="G118" s="5">
        <f ca="1">OFFSET('42p stat'!$K$1,A118*20,0)</f>
        <v>7248.1130359999997</v>
      </c>
      <c r="H118" s="5">
        <f ca="1">OFFSET('42p stat'!$N$1,A118*20,0)</f>
        <v>63.516401999999999</v>
      </c>
    </row>
    <row r="119" spans="1:8" x14ac:dyDescent="0.25">
      <c r="A119">
        <v>36</v>
      </c>
      <c r="C119" t="str">
        <f ca="1">OFFSET('42p stat'!$A$1,A119*20,0)</f>
        <v>non CUDA transp_AVX_OMP</v>
      </c>
      <c r="D119" s="5">
        <f ca="1">OFFSET('42p trace'!$R$56,(A119-1)*56,0)</f>
        <v>4799.1270000000004</v>
      </c>
      <c r="E119" s="5">
        <f ca="1">OFFSET('42p trace'!$S$56,(A119-1)*56,0)</f>
        <v>0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37</v>
      </c>
      <c r="C120" t="str">
        <f ca="1">OFFSET('42p stat'!$A$1,A120*20,0)</f>
        <v>non CUDA transp_AVX_OMP non hash</v>
      </c>
      <c r="D120" s="5">
        <f ca="1">OFFSET('42p trace'!$R$56,(A120-1)*56,0)</f>
        <v>4138.4384</v>
      </c>
      <c r="E120" s="5">
        <f ca="1">OFFSET('42p trace'!$S$56,(A120-1)*56,0)</f>
        <v>4024.4310000000005</v>
      </c>
      <c r="F120" s="5">
        <f ca="1">OFFSET('42p stat'!$H$1,A120*20,0)</f>
        <v>4024.2941219999998</v>
      </c>
      <c r="G120" s="5">
        <f ca="1">OFFSET('42p stat'!$K$1,A120*20,0)</f>
        <v>3678.4431279999999</v>
      </c>
      <c r="H120" s="5">
        <f ca="1">OFFSET('42p stat'!$N$1,A120*20,0)</f>
        <v>58.436408</v>
      </c>
    </row>
    <row r="121" spans="1:8" x14ac:dyDescent="0.25">
      <c r="A121">
        <v>38</v>
      </c>
      <c r="C121" t="str">
        <f ca="1">OFFSET('42p stat'!$A$1,A121*20,0)</f>
        <v>CUDA ant add CPU_AVX_transp Time</v>
      </c>
      <c r="D121" s="5">
        <f ca="1">OFFSET('42p trace'!$R$56,(A121-1)*56,0)</f>
        <v>10622.201999999999</v>
      </c>
      <c r="E121" s="5">
        <f ca="1">OFFSET('42p trace'!$S$56,(A121-1)*56,0)</f>
        <v>10499.87</v>
      </c>
      <c r="F121" s="5">
        <f ca="1">OFFSET('42p stat'!$H$1,A121*20,0)</f>
        <v>10467.621836</v>
      </c>
      <c r="G121" s="5">
        <f ca="1">OFFSET('42p stat'!$K$1,A121*20,0)</f>
        <v>10063.262871000001</v>
      </c>
      <c r="H121" s="5">
        <f ca="1">OFFSET('42p stat'!$N$1,A121*20,0)</f>
        <v>68.697856999999999</v>
      </c>
    </row>
    <row r="122" spans="1:8" x14ac:dyDescent="0.25">
      <c r="A122">
        <v>39</v>
      </c>
      <c r="C122">
        <f ca="1">OFFSET('42p stat'!$A$1,A122*20,0)</f>
        <v>0</v>
      </c>
      <c r="D122" s="5" t="e">
        <f ca="1">OFFSET('42p trace'!$R$56,(A122-1)*56,0)</f>
        <v>#DIV/0!</v>
      </c>
      <c r="E122" s="5" t="e">
        <f ca="1">OFFSET('42p trace'!$S$56,(A122-1)*56,0)</f>
        <v>#DIV/0!</v>
      </c>
      <c r="F122" s="5">
        <f ca="1">OFFSET('42p stat'!$H$1,A122*20,0)</f>
        <v>0</v>
      </c>
      <c r="G122" s="5">
        <f ca="1">OFFSET('42p stat'!$K$1,A122*20,0)</f>
        <v>0</v>
      </c>
      <c r="H122" s="5">
        <f ca="1">OFFSET('42p stat'!$N$1,A122*20,0)</f>
        <v>0</v>
      </c>
    </row>
    <row r="123" spans="1:8" x14ac:dyDescent="0.25">
      <c r="A123">
        <v>40</v>
      </c>
      <c r="C123">
        <f ca="1">OFFSET('42p stat'!$A$1,A123*20,0)</f>
        <v>0</v>
      </c>
      <c r="D123" s="5" t="e">
        <f ca="1">OFFSET('42p trace'!$R$56,(A123-1)*56,0)</f>
        <v>#DIV/0!</v>
      </c>
      <c r="E123" s="5" t="e">
        <f ca="1">OFFSET('42p trace'!$S$56,(A123-1)*56,0)</f>
        <v>#DIV/0!</v>
      </c>
      <c r="F123" s="5">
        <f ca="1">OFFSET('42p stat'!$H$1,A123*20,0)</f>
        <v>0</v>
      </c>
      <c r="G123" s="5">
        <f ca="1">OFFSET('42p stat'!$K$1,A123*20,0)</f>
        <v>0</v>
      </c>
      <c r="H123" s="5">
        <f ca="1">OFFSET('42p stat'!$N$1,A123*20,0)</f>
        <v>0</v>
      </c>
    </row>
    <row r="124" spans="1:8" x14ac:dyDescent="0.25">
      <c r="A124">
        <v>41</v>
      </c>
      <c r="C124">
        <f ca="1">OFFSET('42p stat'!$A$1,A124*20,0)</f>
        <v>0</v>
      </c>
      <c r="D124" s="5" t="e">
        <f ca="1">OFFSET('42p trace'!$R$56,(A124-1)*56,0)</f>
        <v>#DIV/0!</v>
      </c>
      <c r="E124" s="5" t="e">
        <f ca="1">OFFSET('42p trace'!$S$56,(A124-1)*56,0)</f>
        <v>#DIV/0!</v>
      </c>
      <c r="F124" s="5">
        <f ca="1">OFFSET('42p stat'!$H$1,A124*20,0)</f>
        <v>0</v>
      </c>
      <c r="G124" s="5">
        <f ca="1">OFFSET('42p stat'!$K$1,A124*20,0)</f>
        <v>0</v>
      </c>
      <c r="H124" s="5">
        <f ca="1">OFFSET('42p stat'!$N$1,A124*20,0)</f>
        <v>0</v>
      </c>
    </row>
    <row r="125" spans="1:8" x14ac:dyDescent="0.25">
      <c r="A125">
        <v>42</v>
      </c>
      <c r="C125">
        <f ca="1">OFFSET('42p stat'!$A$1,A125*20,0)</f>
        <v>0</v>
      </c>
      <c r="D125" s="5" t="e">
        <f ca="1">OFFSET('42p trace'!$R$56,(A125-1)*56,0)</f>
        <v>#DIV/0!</v>
      </c>
      <c r="E125" s="5" t="e">
        <f ca="1">OFFSET('42p trace'!$S$56,(A125-1)*56,0)</f>
        <v>#DIV/0!</v>
      </c>
      <c r="F125" s="5">
        <f ca="1">OFFSET('42p stat'!$H$1,A125*20,0)</f>
        <v>0</v>
      </c>
      <c r="G125" s="5">
        <f ca="1">OFFSET('42p stat'!$K$1,A125*20,0)</f>
        <v>0</v>
      </c>
      <c r="H125" s="5">
        <f ca="1">OFFSET('42p stat'!$N$1,A125*20,0)</f>
        <v>0</v>
      </c>
    </row>
    <row r="126" spans="1:8" x14ac:dyDescent="0.25">
      <c r="A126">
        <v>43</v>
      </c>
      <c r="C126">
        <f ca="1">OFFSET('42p stat'!$A$1,A126*20,0)</f>
        <v>0</v>
      </c>
      <c r="D126" s="5" t="e">
        <f ca="1">OFFSET('42p trace'!$R$56,(A126-1)*56,0)</f>
        <v>#DIV/0!</v>
      </c>
      <c r="E126" s="5" t="e">
        <f ca="1">OFFSET('42p trace'!$S$56,(A126-1)*56,0)</f>
        <v>#DIV/0!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44</v>
      </c>
      <c r="C127">
        <f ca="1">OFFSET('42p stat'!$A$1,A127*20,0)</f>
        <v>0</v>
      </c>
      <c r="D127" s="5" t="e">
        <f ca="1">OFFSET('42p trace'!$R$56,(A127-1)*56,0)</f>
        <v>#DIV/0!</v>
      </c>
      <c r="E127" s="5" t="e">
        <f ca="1">OFFSET('42p trace'!$S$56,(A127-1)*56,0)</f>
        <v>#DIV/0!</v>
      </c>
      <c r="F127" s="5">
        <f ca="1">OFFSET('42p stat'!$H$1,A127*20,0)</f>
        <v>0</v>
      </c>
      <c r="G127" s="5">
        <f ca="1">OFFSET('42p stat'!$K$1,A127*20,0)</f>
        <v>0</v>
      </c>
      <c r="H127" s="5">
        <f ca="1">OFFSET('42p stat'!$N$1,A127*20,0)</f>
        <v>0</v>
      </c>
    </row>
    <row r="128" spans="1:8" x14ac:dyDescent="0.25">
      <c r="A128">
        <v>45</v>
      </c>
      <c r="C128">
        <f ca="1">OFFSET('42p stat'!$A$1,A128*20,0)</f>
        <v>0</v>
      </c>
      <c r="D128" s="5" t="e">
        <f ca="1">OFFSET('42p trace'!$R$56,(A128-1)*56,0)</f>
        <v>#DIV/0!</v>
      </c>
      <c r="E128" s="5" t="e">
        <f ca="1">OFFSET('42p trace'!$S$56,(A128-1)*56,0)</f>
        <v>#DIV/0!</v>
      </c>
      <c r="F128" s="5">
        <f ca="1">OFFSET('42p stat'!$H$1,A128*20,0)</f>
        <v>0</v>
      </c>
      <c r="G128" s="5">
        <f ca="1">OFFSET('42p stat'!$K$1,A128*20,0)</f>
        <v>0</v>
      </c>
      <c r="H128" s="5">
        <f ca="1">OFFSET('42p stat'!$N$1,A128*20,0)</f>
        <v>0</v>
      </c>
    </row>
    <row r="129" spans="1:10" x14ac:dyDescent="0.25">
      <c r="A129">
        <v>46</v>
      </c>
      <c r="C129">
        <f ca="1">OFFSET('42p stat'!$A$1,A129*20,0)</f>
        <v>0</v>
      </c>
      <c r="D129" s="5" t="e">
        <f ca="1">OFFSET('42p trace'!$R$56,(A129-1)*56,0)</f>
        <v>#DIV/0!</v>
      </c>
      <c r="E129" s="5" t="e">
        <f ca="1">OFFSET('42p trace'!$S$56,(A129-1)*56,0)</f>
        <v>#DIV/0!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10" x14ac:dyDescent="0.25">
      <c r="A130">
        <v>47</v>
      </c>
      <c r="C130">
        <f ca="1">OFFSET('42p stat'!$A$1,A130*20,0)</f>
        <v>0</v>
      </c>
      <c r="D130" s="5">
        <f ca="1">OFFSET('42p trace'!$R$56,(A130-1)*56,0)</f>
        <v>0</v>
      </c>
      <c r="E130" s="5">
        <f ca="1">OFFSET('42p trace'!$S$56,(A130-1)*56,0)</f>
        <v>0</v>
      </c>
      <c r="F130" s="5">
        <f ca="1">OFFSET('42p stat'!$H$1,A130*20,0)</f>
        <v>0</v>
      </c>
      <c r="G130" s="5">
        <f ca="1">OFFSET('42p stat'!$K$1,A130*20,0)</f>
        <v>0</v>
      </c>
      <c r="H130" s="5">
        <f ca="1">OFFSET('42p stat'!$N$1,A130*20,0)</f>
        <v>0</v>
      </c>
    </row>
    <row r="131" spans="1:10" x14ac:dyDescent="0.25">
      <c r="A131">
        <v>48</v>
      </c>
      <c r="C131">
        <f ca="1">OFFSET('42p stat'!$A$1,A131*20,0)</f>
        <v>0</v>
      </c>
      <c r="D131" s="5">
        <f ca="1">OFFSET('42p trace'!$R$56,(A131-1)*56,0)</f>
        <v>0</v>
      </c>
      <c r="E131" s="5">
        <f ca="1">OFFSET('42p trace'!$S$56,(A131-1)*56,0)</f>
        <v>0</v>
      </c>
      <c r="F131" s="5">
        <f ca="1">OFFSET('42p stat'!$H$1,A131*20,0)</f>
        <v>0</v>
      </c>
      <c r="G131" s="5">
        <f ca="1">OFFSET('42p stat'!$K$1,A131*20,0)</f>
        <v>0</v>
      </c>
      <c r="H131" s="5">
        <f ca="1">OFFSET('42p stat'!$N$1,A131*20,0)</f>
        <v>0</v>
      </c>
    </row>
    <row r="132" spans="1:10" x14ac:dyDescent="0.25">
      <c r="A132">
        <v>49</v>
      </c>
      <c r="C132">
        <f ca="1">OFFSET('42p stat'!$A$1,A132*20,0)</f>
        <v>0</v>
      </c>
      <c r="D132" s="5">
        <f ca="1">OFFSET('42p trace'!$R$56,(A132-1)*56,0)</f>
        <v>0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>
        <f ca="1">OFFSET('42p trace'!$R$56,(A133-1)*56,0)</f>
        <v>0</v>
      </c>
      <c r="E133" s="5">
        <f ca="1">OFFSET('42p trace'!$S$56,(A133-1)*56,0)</f>
        <v>0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72</v>
      </c>
    </row>
    <row r="137" spans="1:10" x14ac:dyDescent="0.25">
      <c r="D137" t="s">
        <v>57</v>
      </c>
      <c r="E137" t="s">
        <v>53</v>
      </c>
      <c r="F137" t="s">
        <v>54</v>
      </c>
      <c r="G137" t="s">
        <v>55</v>
      </c>
      <c r="H137" t="s">
        <v>56</v>
      </c>
      <c r="J137" t="s">
        <v>71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8149.6543239999164</v>
      </c>
      <c r="E138" s="5">
        <f ca="1">OFFSET('42p trace'!$V$56,(A31-1)*56,0)</f>
        <v>8085.6777439999869</v>
      </c>
      <c r="F138" s="5">
        <f ca="1">OFFSET('42p stat'!$H$1,A138*20,1)</f>
        <v>7991.5841570000002</v>
      </c>
      <c r="G138" s="5">
        <f ca="1">OFFSET('42p stat'!$K$1,A138*20,1)</f>
        <v>167.72619499999999</v>
      </c>
      <c r="H138" s="5">
        <f ca="1">OFFSET('42p stat'!$N$1,A138*20,1)</f>
        <v>29.726962</v>
      </c>
      <c r="J138" s="5">
        <f ca="1">SUM(E138:H138)</f>
        <v>16274.715057999987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43.527375999998583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43.527375999998583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153.86846399999607</v>
      </c>
      <c r="E140" s="5">
        <f ca="1">OFFSET('42p trace'!$V$56,(A33-1)*56,0)</f>
        <v>151.19315599999598</v>
      </c>
      <c r="F140" s="5">
        <f ca="1">OFFSET('42p stat'!$H$1,A140*20,1)</f>
        <v>110.904341</v>
      </c>
      <c r="G140" s="5">
        <f ca="1">OFFSET('42p stat'!$K$1,A140*20,1)</f>
        <v>65.224250999999995</v>
      </c>
      <c r="H140" s="5">
        <f ca="1">OFFSET('42p stat'!$N$1,A140*20,1)</f>
        <v>1.0182999999999999E-2</v>
      </c>
      <c r="J140" s="5">
        <f t="shared" ref="J140:J175" ca="1" si="8">SUM(E140:H140)</f>
        <v>327.33193099999596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26.906976000006178</v>
      </c>
      <c r="E141" s="5">
        <f ca="1">OFFSET('42p trace'!$V$56,(A34-1)*56,0)</f>
        <v>26.171795999999535</v>
      </c>
      <c r="F141" s="5">
        <f ca="1">OFFSET('42p stat'!$H$1,A141*20,1)</f>
        <v>12.21072</v>
      </c>
      <c r="G141" s="5">
        <f ca="1">OFFSET('42p stat'!$K$1,A141*20,1)</f>
        <v>0.68851099999999998</v>
      </c>
      <c r="H141" s="5">
        <f ca="1">OFFSET('42p stat'!$N$1,A141*20,1)</f>
        <v>1.6621E-2</v>
      </c>
      <c r="J141" s="5">
        <f t="shared" ca="1" si="8"/>
        <v>39.087647999999533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24.624515999999677</v>
      </c>
      <c r="E142" s="5">
        <f ca="1">OFFSET('42p trace'!$V$56,(A35-1)*56,0)</f>
        <v>25.237216000001592</v>
      </c>
      <c r="F142" s="5">
        <f ca="1">OFFSET('42p stat'!$H$1,A142*20,1)</f>
        <v>10.566668999999999</v>
      </c>
      <c r="G142" s="5">
        <f ca="1">OFFSET('42p stat'!$K$1,A142*20,1)</f>
        <v>0.32287399999999999</v>
      </c>
      <c r="H142" s="5">
        <f ca="1">OFFSET('42p stat'!$N$1,A142*20,1)</f>
        <v>7.2360000000000002E-3</v>
      </c>
      <c r="J142" s="5">
        <f t="shared" ca="1" si="8"/>
        <v>36.13399500000159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34.902783999996899</v>
      </c>
      <c r="E143" s="5">
        <f ca="1">OFFSET('42p trace'!$V$56,(A36-1)*56,0)</f>
        <v>32.856144000001947</v>
      </c>
      <c r="F143" s="5">
        <f ca="1">OFFSET('42p stat'!$H$1,A143*20,1)</f>
        <v>8.4100210000000004</v>
      </c>
      <c r="G143" s="5">
        <f ca="1">OFFSET('42p stat'!$K$1,A143*20,1)</f>
        <v>0.378218</v>
      </c>
      <c r="H143" s="5">
        <f ca="1">OFFSET('42p stat'!$N$1,A143*20,1)</f>
        <v>2.095E-2</v>
      </c>
      <c r="J143" s="5">
        <f t="shared" ca="1" si="8"/>
        <v>41.665333000001944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212.15932899999578</v>
      </c>
      <c r="E144" s="5">
        <f ca="1">OFFSET('42p trace'!$V$56,(A37-1)*56,0)</f>
        <v>206.36612900000185</v>
      </c>
      <c r="F144" s="5">
        <f ca="1">OFFSET('42p stat'!$H$1,A144*20,1)</f>
        <v>65.805554000000001</v>
      </c>
      <c r="G144" s="5">
        <f ca="1">OFFSET('42p stat'!$K$1,A144*20,1)</f>
        <v>24.753703999999999</v>
      </c>
      <c r="H144" s="5">
        <f ca="1">OFFSET('42p stat'!$N$1,A144*20,1)</f>
        <v>4.3644600000000002</v>
      </c>
      <c r="J144" s="5">
        <f t="shared" ca="1" si="8"/>
        <v>301.28984700000183</v>
      </c>
    </row>
    <row r="145" spans="1:10" x14ac:dyDescent="0.25">
      <c r="A145">
        <v>8</v>
      </c>
      <c r="C145" t="str">
        <f ca="1">OFFSET('42p stat'!$A$1,A145*20,0)</f>
        <v>CUDA ant add CPU12</v>
      </c>
      <c r="D145" s="5">
        <f ca="1">OFFSET('42p trace'!$U$56,(A38-1)*56,0)</f>
        <v>1790.6092359999896</v>
      </c>
      <c r="E145" s="5">
        <f ca="1">OFFSET('42p trace'!$V$56,(A38-1)*56,0)</f>
        <v>1709.7664000000098</v>
      </c>
      <c r="F145" s="5">
        <f ca="1">OFFSET('42p stat'!$H$1,A145*20,1)</f>
        <v>1505.413423</v>
      </c>
      <c r="G145" s="5">
        <f ca="1">OFFSET('42p stat'!$K$1,A145*20,1)</f>
        <v>1337.1894569999999</v>
      </c>
      <c r="H145" s="5">
        <f ca="1">OFFSET('42p stat'!$N$1,A145*20,1)</f>
        <v>2.8013789999999998</v>
      </c>
      <c r="J145" s="5">
        <f t="shared" ca="1" si="8"/>
        <v>4555.1706590000103</v>
      </c>
    </row>
    <row r="146" spans="1:10" x14ac:dyDescent="0.25">
      <c r="A146">
        <v>9</v>
      </c>
      <c r="C146" t="str">
        <f ca="1">OFFSET('42p stat'!$A$1,A146*20,0)</f>
        <v>CUDA opt</v>
      </c>
      <c r="D146" s="5">
        <f ca="1">OFFSET('42p trace'!$U$56,(A39-1)*56,0)</f>
        <v>65.011716000000078</v>
      </c>
      <c r="E146" s="5">
        <f ca="1">OFFSET('42p trace'!$V$56,(A39-1)*56,0)</f>
        <v>0</v>
      </c>
      <c r="F146" s="5">
        <f ca="1">OFFSET('42p stat'!$H$1,A146*20,1)</f>
        <v>0</v>
      </c>
      <c r="G146" s="5">
        <f ca="1">OFFSET('42p stat'!$K$1,A146*20,1)</f>
        <v>0</v>
      </c>
      <c r="H146" s="5">
        <f ca="1">OFFSET('42p stat'!$N$1,A146*20,1)</f>
        <v>0</v>
      </c>
      <c r="J146" s="5">
        <f ca="1">SUM(D146:H146)</f>
        <v>65.011716000000078</v>
      </c>
    </row>
    <row r="147" spans="1:10" x14ac:dyDescent="0.25">
      <c r="A147">
        <v>10</v>
      </c>
      <c r="C147" t="str">
        <f ca="1">OFFSET('42p stat'!$A$1,A147*20,0)</f>
        <v>CUDA opt Time</v>
      </c>
      <c r="D147" s="5">
        <f ca="1">OFFSET('42p trace'!$U$56,(A40-1)*56,0)</f>
        <v>82.649044000006924</v>
      </c>
      <c r="E147" s="5">
        <f ca="1">OFFSET('42p trace'!$V$56,(A40-1)*56,0)</f>
        <v>78.660675999994851</v>
      </c>
      <c r="F147" s="5">
        <f ca="1">OFFSET('42p stat'!$H$1,A147*20,1)</f>
        <v>36.991286000000002</v>
      </c>
      <c r="G147" s="5">
        <f ca="1">OFFSET('42p stat'!$K$1,A147*20,1)</f>
        <v>16.288945999999999</v>
      </c>
      <c r="H147" s="5">
        <f ca="1">OFFSET('42p stat'!$N$1,A147*20,1)</f>
        <v>0</v>
      </c>
      <c r="J147" s="5">
        <f t="shared" ca="1" si="8"/>
        <v>131.94090799999486</v>
      </c>
    </row>
    <row r="148" spans="1:10" x14ac:dyDescent="0.25">
      <c r="A148">
        <v>11</v>
      </c>
      <c r="C148" t="str">
        <f ca="1">OFFSET('42p stat'!$A$1,A148*20,0)</f>
        <v>CUDA opt non hash</v>
      </c>
      <c r="D148" s="5">
        <f ca="1">OFFSET('42p trace'!$U$56,(A41-1)*56,0)</f>
        <v>55.634896000003899</v>
      </c>
      <c r="E148" s="5">
        <f ca="1">OFFSET('42p trace'!$V$56,(A41-1)*56,0)</f>
        <v>52.712515999995183</v>
      </c>
      <c r="F148" s="5">
        <f ca="1">OFFSET('42p stat'!$H$1,A148*20,1)</f>
        <v>25.925180000000001</v>
      </c>
      <c r="G148" s="5">
        <f ca="1">OFFSET('42p stat'!$K$1,A148*20,1)</f>
        <v>14.154438000000001</v>
      </c>
      <c r="H148" s="5">
        <f ca="1">OFFSET('42p stat'!$N$1,A148*20,1)</f>
        <v>0</v>
      </c>
      <c r="J148" s="5">
        <f t="shared" ca="1" si="8"/>
        <v>92.792133999995187</v>
      </c>
    </row>
    <row r="149" spans="1:10" x14ac:dyDescent="0.25">
      <c r="A149">
        <v>12</v>
      </c>
      <c r="C149" t="str">
        <f ca="1">OFFSET('42p stat'!$A$1,A149*20,0)</f>
        <v>CUDA opt ant</v>
      </c>
      <c r="D149" s="5">
        <f ca="1">OFFSET('42p trace'!$U$56,(A42-1)*56,0)</f>
        <v>56.30920000000912</v>
      </c>
      <c r="E149" s="5">
        <f ca="1">OFFSET('42p trace'!$V$56,(A42-1)*56,0)</f>
        <v>52.767200000003214</v>
      </c>
      <c r="F149" s="5">
        <f ca="1">OFFSET('42p stat'!$H$1,A149*20,1)</f>
        <v>19.562861999999999</v>
      </c>
      <c r="G149" s="5">
        <f ca="1">OFFSET('42p stat'!$K$1,A149*20,1)</f>
        <v>0.28231800000000001</v>
      </c>
      <c r="H149" s="5">
        <f ca="1">OFFSET('42p stat'!$N$1,A149*20,1)</f>
        <v>0</v>
      </c>
      <c r="J149" s="5">
        <f t="shared" ca="1" si="8"/>
        <v>72.612380000003213</v>
      </c>
    </row>
    <row r="150" spans="1:10" x14ac:dyDescent="0.25">
      <c r="A150">
        <v>13</v>
      </c>
      <c r="C150" t="str">
        <f ca="1">OFFSET('42p stat'!$A$1,A150*20,0)</f>
        <v>CUDA opt ant non hash</v>
      </c>
      <c r="D150" s="5">
        <f ca="1">OFFSET('42p trace'!$U$56,(A43-1)*56,0)</f>
        <v>1874.3874439999613</v>
      </c>
      <c r="E150" s="5">
        <f ca="1">OFFSET('42p trace'!$V$56,(A43-1)*56,0)</f>
        <v>61.426804000004516</v>
      </c>
      <c r="F150" s="5">
        <f ca="1">OFFSET('42p stat'!$H$1,A150*20,1)</f>
        <v>19.537777999999999</v>
      </c>
      <c r="G150" s="5">
        <f ca="1">OFFSET('42p stat'!$K$1,A150*20,1)</f>
        <v>0.39409899999999998</v>
      </c>
      <c r="H150" s="5">
        <f ca="1">OFFSET('42p stat'!$N$1,A150*20,1)</f>
        <v>0</v>
      </c>
      <c r="J150" s="5">
        <f t="shared" ca="1" si="8"/>
        <v>81.358681000004509</v>
      </c>
    </row>
    <row r="151" spans="1:10" x14ac:dyDescent="0.25">
      <c r="A151">
        <v>14</v>
      </c>
      <c r="C151" t="str">
        <f ca="1">OFFSET('42p stat'!$A$1,A151*20,0)</f>
        <v>CUDA opt ant par</v>
      </c>
      <c r="D151" s="5">
        <f ca="1">OFFSET('42p trace'!$U$56,(A44-1)*56,0)</f>
        <v>97.14206399999081</v>
      </c>
      <c r="E151" s="5">
        <f ca="1">OFFSET('42p trace'!$V$56,(A44-1)*56,0)</f>
        <v>97.926015999989474</v>
      </c>
      <c r="F151" s="5">
        <f ca="1">OFFSET('42p stat'!$H$1,A151*20,1)</f>
        <v>48.252408000000003</v>
      </c>
      <c r="G151" s="5">
        <f ca="1">OFFSET('42p stat'!$K$1,A151*20,1)</f>
        <v>2.3273419999999998</v>
      </c>
      <c r="H151" s="5">
        <f ca="1">OFFSET('42p stat'!$N$1,A151*20,1)</f>
        <v>0</v>
      </c>
      <c r="J151" s="5">
        <f t="shared" ca="1" si="8"/>
        <v>148.50576599998948</v>
      </c>
    </row>
    <row r="152" spans="1:10" x14ac:dyDescent="0.25">
      <c r="A152">
        <v>15</v>
      </c>
      <c r="C152" t="str">
        <f ca="1">OFFSET('42p stat'!$A$1,A152*20,0)</f>
        <v>non CUDA Time</v>
      </c>
      <c r="D152" s="5">
        <f ca="1">OFFSET('42p trace'!$U$56,(A45-1)*56,0)</f>
        <v>16791.628662439987</v>
      </c>
      <c r="E152" s="5">
        <f ca="1">OFFSET('42p trace'!$V$56,(A45-1)*56,0)</f>
        <v>16698.256763039997</v>
      </c>
      <c r="F152" s="5">
        <f ca="1">OFFSET('42p stat'!$H$1,A152*20,1)</f>
        <v>16697.900438000001</v>
      </c>
      <c r="G152" s="5">
        <f ca="1">OFFSET('42p stat'!$K$1,A152*20,1)</f>
        <v>16570.226784999999</v>
      </c>
      <c r="H152" s="5">
        <f ca="1">OFFSET('42p stat'!$N$1,A152*20,1)</f>
        <v>3.83765</v>
      </c>
      <c r="J152" s="5">
        <f t="shared" ca="1" si="8"/>
        <v>49970.221636039998</v>
      </c>
    </row>
    <row r="153" spans="1:10" x14ac:dyDescent="0.25">
      <c r="A153">
        <v>16</v>
      </c>
      <c r="C153" t="str">
        <f ca="1">OFFSET('42p stat'!$A$1,A153*20,0)</f>
        <v>non CUDA</v>
      </c>
      <c r="D153" s="5">
        <f ca="1">OFFSET('42p trace'!$U$56,(A46-1)*56,0)</f>
        <v>6751.6225639999948</v>
      </c>
      <c r="E153" s="5">
        <f ca="1">OFFSET('42p trace'!$V$56,(A46-1)*56,0)</f>
        <v>0</v>
      </c>
      <c r="F153" s="5">
        <f ca="1">OFFSET('42p stat'!$H$1,A153*20,1)</f>
        <v>0</v>
      </c>
      <c r="G153" s="5">
        <f ca="1">OFFSET('42p stat'!$K$1,A153*20,1)</f>
        <v>0</v>
      </c>
      <c r="H153" s="5">
        <f ca="1">OFFSET('42p stat'!$N$1,A153*20,1)</f>
        <v>0</v>
      </c>
      <c r="J153" s="5">
        <f ca="1">SUM(D153:H153)</f>
        <v>6751.6225639999948</v>
      </c>
    </row>
    <row r="154" spans="1:10" x14ac:dyDescent="0.25">
      <c r="A154">
        <v>17</v>
      </c>
      <c r="C154" t="str">
        <f ca="1">OFFSET('42p stat'!$A$1,A154*20,0)</f>
        <v>non CUDA non hash</v>
      </c>
      <c r="D154" s="5">
        <f ca="1">OFFSET('42p trace'!$U$56,(A47-1)*56,0)</f>
        <v>11109.299872840003</v>
      </c>
      <c r="E154" s="5">
        <f ca="1">OFFSET('42p trace'!$V$56,(A47-1)*56,0)</f>
        <v>10889.593825639999</v>
      </c>
      <c r="F154" s="5">
        <f ca="1">OFFSET('42p stat'!$H$1,A154*20,1)</f>
        <v>10887.006205</v>
      </c>
      <c r="G154" s="5">
        <f ca="1">OFFSET('42p stat'!$K$1,A154*20,1)</f>
        <v>9608.5955489999997</v>
      </c>
      <c r="H154" s="5">
        <f ca="1">OFFSET('42p stat'!$N$1,A154*20,1)</f>
        <v>8.7957850000000004</v>
      </c>
      <c r="J154" s="5">
        <f t="shared" ca="1" si="8"/>
        <v>31393.991364639998</v>
      </c>
    </row>
    <row r="155" spans="1:10" x14ac:dyDescent="0.25">
      <c r="A155">
        <v>18</v>
      </c>
      <c r="C155" t="str">
        <f ca="1">OFFSET('42p stat'!$A$1,A155*20,0)</f>
        <v>Classic ACO</v>
      </c>
      <c r="D155" s="5">
        <f ca="1">OFFSET('42p trace'!$U$56,(A48-1)*56,0)</f>
        <v>62782914.832399987</v>
      </c>
      <c r="E155" s="5">
        <f ca="1">OFFSET('42p trace'!$V$56,(A48-1)*56,0)</f>
        <v>62001879.329999983</v>
      </c>
      <c r="F155" s="5">
        <f ca="1">OFFSET('42p stat'!$H$1,A155*20,1)</f>
        <v>61999222.109370999</v>
      </c>
      <c r="G155" s="5">
        <f ca="1">OFFSET('42p stat'!$K$1,A155*20,1)</f>
        <v>61978556.020451002</v>
      </c>
      <c r="H155" s="5">
        <f ca="1">OFFSET('42p stat'!$N$1,A155*20,1)</f>
        <v>16.955922999999999</v>
      </c>
      <c r="J155" s="5">
        <f t="shared" ca="1" si="8"/>
        <v>185979674.41574499</v>
      </c>
    </row>
    <row r="156" spans="1:10" x14ac:dyDescent="0.25">
      <c r="A156">
        <v>19</v>
      </c>
      <c r="C156" t="str">
        <f ca="1">OFFSET('42p stat'!$A$1,A156*20,0)</f>
        <v>Classic ACO non hash</v>
      </c>
      <c r="D156" s="5">
        <f ca="1">OFFSET('42p trace'!$U$56,(A49-1)*56,0)</f>
        <v>1780244598.1024001</v>
      </c>
      <c r="E156" s="5">
        <f ca="1">OFFSET('42p trace'!$V$56,(A49-1)*56,0)</f>
        <v>1779999248.0223999</v>
      </c>
      <c r="F156" s="5">
        <f ca="1">OFFSET('42p stat'!$H$1,A156*20,1)</f>
        <v>1779928160.4315701</v>
      </c>
      <c r="G156" s="5">
        <f ca="1">OFFSET('42p stat'!$K$1,A156*20,1)</f>
        <v>1779115686.77508</v>
      </c>
      <c r="H156" s="5">
        <f ca="1">OFFSET('42p stat'!$N$1,A156*20,1)</f>
        <v>41.567194999999998</v>
      </c>
      <c r="J156" s="5">
        <f t="shared" ca="1" si="8"/>
        <v>5339043136.7962446</v>
      </c>
    </row>
    <row r="157" spans="1:10" x14ac:dyDescent="0.25">
      <c r="A157">
        <v>20</v>
      </c>
      <c r="C157" t="str">
        <f ca="1">OFFSET('42p stat'!$A$1,A157*20,0)</f>
        <v>omp</v>
      </c>
      <c r="D157" s="5">
        <f ca="1">OFFSET('42p trace'!$U$56,(A50-1)*56,0)</f>
        <v>935.63338224000051</v>
      </c>
      <c r="E157" s="5">
        <f ca="1">OFFSET('42p trace'!$V$56,(A50-1)*56,0)</f>
        <v>941.90364115999978</v>
      </c>
      <c r="F157" s="5">
        <f ca="1">OFFSET('42p stat'!$H$1,A157*20,1)</f>
        <v>941.58447899999999</v>
      </c>
      <c r="G157" s="5">
        <f ca="1">OFFSET('42p stat'!$K$1,A157*20,1)</f>
        <v>872.48556199999996</v>
      </c>
      <c r="H157" s="5">
        <f ca="1">OFFSET('42p stat'!$N$1,A157*20,1)</f>
        <v>0.98770800000000003</v>
      </c>
      <c r="J157" s="5">
        <f t="shared" ca="1" si="8"/>
        <v>2756.9613901599996</v>
      </c>
    </row>
    <row r="158" spans="1:10" x14ac:dyDescent="0.25">
      <c r="A158">
        <v>21</v>
      </c>
      <c r="C158" t="str">
        <f ca="1">OFFSET('42p stat'!$A$1,A158*20,0)</f>
        <v>omp non hash</v>
      </c>
      <c r="D158" s="5">
        <f ca="1">OFFSET('42p trace'!$U$56,(A51-1)*56,0)</f>
        <v>40846.845888159987</v>
      </c>
      <c r="E158" s="5">
        <f ca="1">OFFSET('42p trace'!$V$56,(A51-1)*56,0)</f>
        <v>40749.40106899997</v>
      </c>
      <c r="F158" s="5">
        <f ca="1">OFFSET('42p stat'!$H$1,A158*20,1)</f>
        <v>40747.963567999999</v>
      </c>
      <c r="G158" s="5">
        <f ca="1">OFFSET('42p stat'!$K$1,A158*20,1)</f>
        <v>40522.749305999998</v>
      </c>
      <c r="H158" s="5">
        <f ca="1">OFFSET('42p stat'!$N$1,A158*20,1)</f>
        <v>0.85819599999999996</v>
      </c>
      <c r="J158" s="5">
        <f t="shared" ca="1" si="8"/>
        <v>122020.97213899996</v>
      </c>
    </row>
    <row r="159" spans="1:10" x14ac:dyDescent="0.25">
      <c r="A159">
        <v>22</v>
      </c>
      <c r="C159" t="str">
        <f ca="1">OFFSET('42p stat'!$A$1,A159*20,0)</f>
        <v>non CUDA transp Time</v>
      </c>
      <c r="D159" s="5">
        <f ca="1">OFFSET('42p trace'!$U$56,(A52-1)*56,0)</f>
        <v>17791.641463839991</v>
      </c>
      <c r="E159" s="5">
        <f ca="1">OFFSET('42p trace'!$V$56,(A52-1)*56,0)</f>
        <v>17752.569343840027</v>
      </c>
      <c r="F159" s="5">
        <f ca="1">OFFSET('42p stat'!$H$1,A159*20,1)</f>
        <v>17755.820522000002</v>
      </c>
      <c r="G159" s="5">
        <f ca="1">OFFSET('42p stat'!$K$1,A159*20,1)</f>
        <v>18644.334718999999</v>
      </c>
      <c r="H159" s="5">
        <f ca="1">OFFSET('42p stat'!$N$1,A159*20,1)</f>
        <v>3.859556</v>
      </c>
      <c r="J159" s="5">
        <f t="shared" ca="1" si="8"/>
        <v>54156.58414084003</v>
      </c>
    </row>
    <row r="160" spans="1:10" x14ac:dyDescent="0.25">
      <c r="A160">
        <v>23</v>
      </c>
      <c r="C160" t="str">
        <f ca="1">OFFSET('42p stat'!$A$1,A160*20,0)</f>
        <v>non CUDA transp</v>
      </c>
      <c r="D160" s="5">
        <f ca="1">OFFSET('42p trace'!$U$56,(A53-1)*56,0)</f>
        <v>6365.9741593600038</v>
      </c>
      <c r="E160" s="5">
        <f ca="1">OFFSET('42p trace'!$V$56,(A53-1)*56,0)</f>
        <v>0</v>
      </c>
      <c r="F160" s="5">
        <f ca="1">OFFSET('42p stat'!$H$1,A160*20,1)</f>
        <v>0</v>
      </c>
      <c r="G160" s="5">
        <f ca="1">OFFSET('42p stat'!$K$1,A160*20,1)</f>
        <v>0</v>
      </c>
      <c r="H160" s="5">
        <f ca="1">OFFSET('42p stat'!$N$1,A160*20,1)</f>
        <v>0</v>
      </c>
      <c r="J160" s="5">
        <f ca="1">SUM(D160:H160)</f>
        <v>6365.9741593600038</v>
      </c>
    </row>
    <row r="161" spans="1:10" x14ac:dyDescent="0.25">
      <c r="A161">
        <v>24</v>
      </c>
      <c r="C161" t="str">
        <f ca="1">OFFSET('42p stat'!$A$1,A161*20,0)</f>
        <v>non CUDA transp non hash</v>
      </c>
      <c r="D161" s="5">
        <f ca="1">OFFSET('42p trace'!$U$56,(A54-1)*56,0)</f>
        <v>1040.9226176400002</v>
      </c>
      <c r="E161" s="5">
        <f ca="1">OFFSET('42p trace'!$V$56,(A54-1)*56,0)</f>
        <v>1041.6726313600034</v>
      </c>
      <c r="F161" s="5">
        <f ca="1">OFFSET('42p stat'!$H$1,A161*20,1)</f>
        <v>1041.2147480000001</v>
      </c>
      <c r="G161" s="5">
        <f ca="1">OFFSET('42p stat'!$K$1,A161*20,1)</f>
        <v>618.35559899999998</v>
      </c>
      <c r="H161" s="5">
        <f ca="1">OFFSET('42p stat'!$N$1,A161*20,1)</f>
        <v>6.4537000000000004</v>
      </c>
      <c r="J161" s="5">
        <f t="shared" ca="1" si="8"/>
        <v>2707.6966783600033</v>
      </c>
    </row>
    <row r="162" spans="1:10" x14ac:dyDescent="0.25">
      <c r="A162">
        <v>25</v>
      </c>
      <c r="C162" t="str">
        <f ca="1">OFFSET('42p stat'!$A$1,A162*20,0)</f>
        <v>non CUDA AVX Time</v>
      </c>
      <c r="D162" s="5">
        <f ca="1">OFFSET('42p trace'!$U$56,(A55-1)*56,0)</f>
        <v>17503.341427040006</v>
      </c>
      <c r="E162" s="5">
        <f ca="1">OFFSET('42p trace'!$V$56,(A55-1)*56,0)</f>
        <v>17491.85148276003</v>
      </c>
      <c r="F162" s="5">
        <f ca="1">OFFSET('42p stat'!$H$1,A162*20,1)</f>
        <v>17491.838182</v>
      </c>
      <c r="G162" s="5">
        <f ca="1">OFFSET('42p stat'!$K$1,A162*20,1)</f>
        <v>17743.702486999999</v>
      </c>
      <c r="H162" s="5">
        <f ca="1">OFFSET('42p stat'!$N$1,A162*20,1)</f>
        <v>5.682245</v>
      </c>
      <c r="J162" s="5">
        <f t="shared" ca="1" si="8"/>
        <v>52733.074396760028</v>
      </c>
    </row>
    <row r="163" spans="1:10" x14ac:dyDescent="0.25">
      <c r="A163">
        <v>26</v>
      </c>
      <c r="C163" t="str">
        <f ca="1">OFFSET('42p stat'!$A$1,A163*20,0)</f>
        <v>non CUDA AVX</v>
      </c>
      <c r="D163" s="5">
        <f ca="1">OFFSET('42p trace'!$U$56,(A56-1)*56,0)</f>
        <v>3426.6815929999993</v>
      </c>
      <c r="E163" s="5">
        <f ca="1">OFFSET('42p trace'!$V$56,(A56-1)*56,0)</f>
        <v>0</v>
      </c>
      <c r="F163" s="5">
        <f ca="1">OFFSET('42p stat'!$H$1,A163*20,1)</f>
        <v>0</v>
      </c>
      <c r="G163" s="5">
        <f ca="1">OFFSET('42p stat'!$K$1,A163*20,1)</f>
        <v>0</v>
      </c>
      <c r="H163" s="5">
        <f ca="1">OFFSET('42p stat'!$N$1,A163*20,1)</f>
        <v>0</v>
      </c>
      <c r="J163" s="5">
        <f ca="1">SUM(D163:H163)</f>
        <v>3426.6815929999993</v>
      </c>
    </row>
    <row r="164" spans="1:10" x14ac:dyDescent="0.25">
      <c r="A164">
        <v>27</v>
      </c>
      <c r="C164" t="str">
        <f ca="1">OFFSET('42p stat'!$A$1,A164*20,0)</f>
        <v>non CUDA AVX non hash</v>
      </c>
      <c r="D164" s="5">
        <f ca="1">OFFSET('42p trace'!$U$56,(A57-1)*56,0)</f>
        <v>2356.7715182399993</v>
      </c>
      <c r="E164" s="5">
        <f ca="1">OFFSET('42p trace'!$V$56,(A57-1)*56,0)</f>
        <v>2340.0266235599988</v>
      </c>
      <c r="F164" s="5">
        <f ca="1">OFFSET('42p stat'!$H$1,A164*20,1)</f>
        <v>2340.1391779999999</v>
      </c>
      <c r="G164" s="5">
        <f ca="1">OFFSET('42p stat'!$K$1,A164*20,1)</f>
        <v>2028.255529</v>
      </c>
      <c r="H164" s="5">
        <f ca="1">OFFSET('42p stat'!$N$1,A164*20,1)</f>
        <v>5.6676840000000004</v>
      </c>
      <c r="J164" s="5">
        <f t="shared" ca="1" si="8"/>
        <v>6714.0890145599988</v>
      </c>
    </row>
    <row r="165" spans="1:10" x14ac:dyDescent="0.25">
      <c r="A165">
        <v>28</v>
      </c>
      <c r="C165" t="str">
        <f ca="1">OFFSET('42p stat'!$A$1,A165*20,0)</f>
        <v>non CUDA AVX_OMP Time</v>
      </c>
      <c r="D165" s="5">
        <f ca="1">OFFSET('42p trace'!$U$56,(A58-1)*56,0)</f>
        <v>3525.9179969999973</v>
      </c>
      <c r="E165" s="5">
        <f ca="1">OFFSET('42p trace'!$V$56,(A58-1)*56,0)</f>
        <v>3361.5357009599988</v>
      </c>
      <c r="F165" s="5">
        <f ca="1">OFFSET('42p stat'!$H$1,A165*20,1)</f>
        <v>3361.571805</v>
      </c>
      <c r="G165" s="5">
        <f ca="1">OFFSET('42p stat'!$K$1,A165*20,1)</f>
        <v>2906.0320160000001</v>
      </c>
      <c r="H165" s="5">
        <f ca="1">OFFSET('42p stat'!$N$1,A165*20,1)</f>
        <v>7.4865240000000002</v>
      </c>
      <c r="J165" s="5">
        <f t="shared" ca="1" si="8"/>
        <v>9636.626045959998</v>
      </c>
    </row>
    <row r="166" spans="1:10" x14ac:dyDescent="0.25">
      <c r="A166">
        <v>29</v>
      </c>
      <c r="C166" t="str">
        <f ca="1">OFFSET('42p stat'!$A$1,A166*20,0)</f>
        <v>non CUDA AVX_OMP</v>
      </c>
      <c r="D166" s="5">
        <f ca="1">OFFSET('42p trace'!$U$56,(A59-1)*56,0)</f>
        <v>3504.1638479999988</v>
      </c>
      <c r="E166" s="5">
        <f ca="1">OFFSET('42p trace'!$V$56,(A59-1)*56,0)</f>
        <v>0</v>
      </c>
      <c r="F166" s="5">
        <f ca="1">OFFSET('42p stat'!$H$1,A166*20,1)</f>
        <v>0</v>
      </c>
      <c r="G166" s="5">
        <f ca="1">OFFSET('42p stat'!$K$1,A166*20,1)</f>
        <v>0</v>
      </c>
      <c r="H166" s="5">
        <f ca="1">OFFSET('42p stat'!$N$1,A166*20,1)</f>
        <v>0</v>
      </c>
      <c r="J166" s="5">
        <f ca="1">SUM(D166:H166)</f>
        <v>3504.1638479999988</v>
      </c>
    </row>
    <row r="167" spans="1:10" x14ac:dyDescent="0.25">
      <c r="A167">
        <v>30</v>
      </c>
      <c r="C167" t="str">
        <f ca="1">OFFSET('42p stat'!$A$1,A167*20,0)</f>
        <v>non CUDA AVX_OMP non hash</v>
      </c>
      <c r="D167" s="5">
        <f ca="1">OFFSET('42p trace'!$U$56,(A60-1)*56,0)</f>
        <v>3591.9314070399978</v>
      </c>
      <c r="E167" s="5">
        <f ca="1">OFFSET('42p trace'!$V$56,(A60-1)*56,0)</f>
        <v>3544.9952392400032</v>
      </c>
      <c r="F167" s="5">
        <f ca="1">OFFSET('42p stat'!$H$1,A167*20,1)</f>
        <v>3544.6908400000002</v>
      </c>
      <c r="G167" s="5">
        <f ca="1">OFFSET('42p stat'!$K$1,A167*20,1)</f>
        <v>3106.1973290000001</v>
      </c>
      <c r="H167" s="5">
        <f ca="1">OFFSET('42p stat'!$N$1,A167*20,1)</f>
        <v>8.150264</v>
      </c>
      <c r="J167" s="5">
        <f t="shared" ca="1" si="8"/>
        <v>10204.033672240004</v>
      </c>
    </row>
    <row r="168" spans="1:10" x14ac:dyDescent="0.25">
      <c r="A168">
        <v>31</v>
      </c>
      <c r="C168" t="str">
        <f ca="1">OFFSET('42p stat'!$A$1,A168*20,0)</f>
        <v>CUDA ant add CPU_AVX Time</v>
      </c>
      <c r="D168" s="5">
        <f ca="1">OFFSET('42p trace'!$U$56,(A61-1)*56,0)</f>
        <v>416.58279423999875</v>
      </c>
      <c r="E168" s="5">
        <f ca="1">OFFSET('42p trace'!$V$56,(A61-1)*56,0)</f>
        <v>419.05008624000294</v>
      </c>
      <c r="F168" s="5">
        <f ca="1">OFFSET('42p stat'!$H$1,A168*20,1)</f>
        <v>346.24252100000001</v>
      </c>
      <c r="G168" s="5">
        <f ca="1">OFFSET('42p stat'!$K$1,A168*20,1)</f>
        <v>316.63459799999998</v>
      </c>
      <c r="H168" s="5">
        <f ca="1">OFFSET('42p stat'!$N$1,A168*20,1)</f>
        <v>5.0268759999999997</v>
      </c>
      <c r="J168" s="5">
        <f t="shared" ca="1" si="8"/>
        <v>1086.9540812400028</v>
      </c>
    </row>
    <row r="169" spans="1:10" x14ac:dyDescent="0.25">
      <c r="A169">
        <v>32</v>
      </c>
      <c r="C169" t="str">
        <f ca="1">OFFSET('42p stat'!$A$1,A169*20,0)</f>
        <v>non CUDA transp_AVX Time</v>
      </c>
      <c r="D169" s="5">
        <f ca="1">OFFSET('42p trace'!$U$56,(A62-1)*56,0)</f>
        <v>14784.637956159999</v>
      </c>
      <c r="E169" s="5">
        <f ca="1">OFFSET('42p trace'!$V$56,(A62-1)*56,0)</f>
        <v>14697.72343876</v>
      </c>
      <c r="F169" s="5">
        <f ca="1">OFFSET('42p stat'!$H$1,A169*20,1)</f>
        <v>14699.960166999999</v>
      </c>
      <c r="G169" s="5">
        <f ca="1">OFFSET('42p stat'!$K$1,A169*20,1)</f>
        <v>15536.337814</v>
      </c>
      <c r="H169" s="5">
        <f ca="1">OFFSET('42p stat'!$N$1,A169*20,1)</f>
        <v>4.2109050000000003</v>
      </c>
      <c r="J169" s="5">
        <f t="shared" ca="1" si="8"/>
        <v>44938.23232476</v>
      </c>
    </row>
    <row r="170" spans="1:10" x14ac:dyDescent="0.25">
      <c r="A170">
        <v>33</v>
      </c>
      <c r="C170" t="str">
        <f ca="1">OFFSET('42p stat'!$A$1,A170*20,0)</f>
        <v>non CUDA transp_AVX</v>
      </c>
      <c r="D170" s="5">
        <f ca="1">OFFSET('42p trace'!$U$56,(A63-1)*56,0)</f>
        <v>5768.3459302400042</v>
      </c>
      <c r="E170" s="5">
        <f ca="1">OFFSET('42p trace'!$V$56,(A63-1)*56,0)</f>
        <v>0</v>
      </c>
      <c r="F170" s="5">
        <f ca="1">OFFSET('42p stat'!$H$1,A170*20,1)</f>
        <v>0</v>
      </c>
      <c r="G170" s="5">
        <f ca="1">OFFSET('42p stat'!$K$1,A170*20,1)</f>
        <v>0</v>
      </c>
      <c r="H170" s="5">
        <f ca="1">OFFSET('42p stat'!$N$1,A170*20,1)</f>
        <v>0</v>
      </c>
      <c r="J170" s="5">
        <f ca="1">SUM(D170:H170)</f>
        <v>5768.3459302400042</v>
      </c>
    </row>
    <row r="171" spans="1:10" x14ac:dyDescent="0.25">
      <c r="A171">
        <v>34</v>
      </c>
      <c r="C171" t="str">
        <f ca="1">OFFSET('42p stat'!$A$1,A171*20,0)</f>
        <v>non CUDA transp_AVX non hash</v>
      </c>
      <c r="D171" s="5">
        <f ca="1">OFFSET('42p trace'!$U$56,(A64-1)*56,0)</f>
        <v>1361.4556315599984</v>
      </c>
      <c r="E171" s="5">
        <f ca="1">OFFSET('42p trace'!$V$56,(A64-1)*56,0)</f>
        <v>1341.6614832399996</v>
      </c>
      <c r="F171" s="5">
        <f ca="1">OFFSET('42p stat'!$H$1,A171*20,1)</f>
        <v>1341.149666</v>
      </c>
      <c r="G171" s="5">
        <f ca="1">OFFSET('42p stat'!$K$1,A171*20,1)</f>
        <v>837.341994</v>
      </c>
      <c r="H171" s="5">
        <f ca="1">OFFSET('42p stat'!$N$1,A171*20,1)</f>
        <v>6.543107</v>
      </c>
      <c r="J171" s="5">
        <f t="shared" ca="1" si="8"/>
        <v>3526.6962502399992</v>
      </c>
    </row>
    <row r="172" spans="1:10" x14ac:dyDescent="0.25">
      <c r="A172">
        <v>35</v>
      </c>
      <c r="C172" t="str">
        <f ca="1">OFFSET('42p stat'!$A$1,A172*20,0)</f>
        <v>non CUDA transp_AVX_OMP Time</v>
      </c>
      <c r="D172" s="5">
        <f ca="1">OFFSET('42p trace'!$U$56,(A65-1)*56,0)</f>
        <v>13439.514499560004</v>
      </c>
      <c r="E172" s="5">
        <f ca="1">OFFSET('42p trace'!$V$56,(A65-1)*56,0)</f>
        <v>13533.710515240002</v>
      </c>
      <c r="F172" s="5">
        <f ca="1">OFFSET('42p stat'!$H$1,A172*20,1)</f>
        <v>13534.623744</v>
      </c>
      <c r="G172" s="5">
        <f ca="1">OFFSET('42p stat'!$K$1,A172*20,1)</f>
        <v>14649.413148</v>
      </c>
      <c r="H172" s="5">
        <f ca="1">OFFSET('42p stat'!$N$1,A172*20,1)</f>
        <v>5.928102</v>
      </c>
      <c r="J172" s="5">
        <f t="shared" ca="1" si="8"/>
        <v>41723.675509239998</v>
      </c>
    </row>
    <row r="173" spans="1:10" x14ac:dyDescent="0.25">
      <c r="A173">
        <v>36</v>
      </c>
      <c r="C173" t="str">
        <f ca="1">OFFSET('42p stat'!$A$1,A173*20,0)</f>
        <v>non CUDA transp_AVX_OMP</v>
      </c>
      <c r="D173" s="5">
        <f ca="1">OFFSET('42p trace'!$U$56,(A66-1)*56,0)</f>
        <v>4018.5518370000018</v>
      </c>
      <c r="E173" s="5">
        <f ca="1">OFFSET('42p trace'!$V$56,(A66-1)*56,0)</f>
        <v>0</v>
      </c>
      <c r="F173" s="5">
        <f ca="1">OFFSET('42p stat'!$H$1,A173*20,1)</f>
        <v>0</v>
      </c>
      <c r="G173" s="5">
        <f ca="1">OFFSET('42p stat'!$K$1,A173*20,1)</f>
        <v>0</v>
      </c>
      <c r="H173" s="5">
        <f ca="1">OFFSET('42p stat'!$N$1,A173*20,1)</f>
        <v>0</v>
      </c>
      <c r="J173" s="5">
        <f ca="1">SUM(D173:H173)</f>
        <v>4018.5518370000018</v>
      </c>
    </row>
    <row r="174" spans="1:10" x14ac:dyDescent="0.25">
      <c r="A174">
        <v>37</v>
      </c>
      <c r="C174" t="str">
        <f ca="1">OFFSET('42p stat'!$A$1,A174*20,0)</f>
        <v>non CUDA transp_AVX_OMP non hash</v>
      </c>
      <c r="D174" s="5">
        <f ca="1">OFFSET('42p trace'!$U$56,(A67-1)*56,0)</f>
        <v>904.09051344000068</v>
      </c>
      <c r="E174" s="5">
        <f ca="1">OFFSET('42p trace'!$V$56,(A67-1)*56,0)</f>
        <v>886.71074099999942</v>
      </c>
      <c r="F174" s="5">
        <f ca="1">OFFSET('42p stat'!$H$1,A174*20,1)</f>
        <v>886.31043399999999</v>
      </c>
      <c r="G174" s="5">
        <f ca="1">OFFSET('42p stat'!$K$1,A174*20,1)</f>
        <v>582.74484500000005</v>
      </c>
      <c r="H174" s="5">
        <f ca="1">OFFSET('42p stat'!$N$1,A174*20,1)</f>
        <v>5.5874170000000003</v>
      </c>
      <c r="J174" s="5">
        <f t="shared" ca="1" si="8"/>
        <v>2361.3534369999998</v>
      </c>
    </row>
    <row r="175" spans="1:10" x14ac:dyDescent="0.25">
      <c r="A175">
        <v>38</v>
      </c>
      <c r="C175" t="str">
        <f ca="1">OFFSET('42p stat'!$A$1,A175*20,0)</f>
        <v>CUDA ant add CPU_AVX_transp Time</v>
      </c>
      <c r="D175" s="5">
        <f ca="1">OFFSET('42p trace'!$U$56,(A68-1)*56,0)</f>
        <v>867.62419599999998</v>
      </c>
      <c r="E175" s="5">
        <f ca="1">OFFSET('42p trace'!$V$56,(A68-1)*56,0)</f>
        <v>839.52609999999538</v>
      </c>
      <c r="F175" s="5">
        <f ca="1">OFFSET('42p stat'!$H$1,A175*20,1)</f>
        <v>647.43178399999999</v>
      </c>
      <c r="G175" s="5">
        <f ca="1">OFFSET('42p stat'!$K$1,A175*20,1)</f>
        <v>312.22342300000003</v>
      </c>
      <c r="H175" s="5">
        <f ca="1">OFFSET('42p stat'!$N$1,A175*20,1)</f>
        <v>5.7644299999999999</v>
      </c>
      <c r="J175" s="5">
        <f t="shared" ca="1" si="8"/>
        <v>1804.9457369999952</v>
      </c>
    </row>
    <row r="176" spans="1:10" x14ac:dyDescent="0.25">
      <c r="A176">
        <v>39</v>
      </c>
      <c r="C176">
        <f ca="1">OFFSET('42p stat'!$A$1,A176*20,0)</f>
        <v>0</v>
      </c>
      <c r="D176" s="5" t="e">
        <f ca="1">OFFSET('42p trace'!$U$56,(A69-1)*56,0)</f>
        <v>#DIV/0!</v>
      </c>
      <c r="E176" s="5" t="e">
        <f ca="1">OFFSET('42p trace'!$V$56,(A69-1)*56,0)</f>
        <v>#DIV/0!</v>
      </c>
      <c r="F176" s="5">
        <f ca="1">OFFSET('42p stat'!$H$1,A176*20,1)</f>
        <v>0</v>
      </c>
      <c r="G176" s="5">
        <f ca="1">OFFSET('42p stat'!$K$1,A176*20,1)</f>
        <v>0</v>
      </c>
      <c r="H176" s="5">
        <f ca="1">OFFSET('42p stat'!$N$1,A176*20,1)</f>
        <v>0</v>
      </c>
      <c r="J176" s="5" t="e">
        <f t="shared" ref="J176:J187" ca="1" si="9">SUM(D176:H176)</f>
        <v>#DIV/0!</v>
      </c>
    </row>
    <row r="177" spans="1:10" x14ac:dyDescent="0.25">
      <c r="A177">
        <v>40</v>
      </c>
      <c r="C177">
        <f ca="1">OFFSET('42p stat'!$A$1,A177*20,0)</f>
        <v>0</v>
      </c>
      <c r="D177" s="5" t="e">
        <f ca="1">OFFSET('42p trace'!$U$56,(A70-1)*56,0)</f>
        <v>#DIV/0!</v>
      </c>
      <c r="E177" s="5" t="e">
        <f ca="1">OFFSET('42p trace'!$V$56,(A70-1)*56,0)</f>
        <v>#DIV/0!</v>
      </c>
      <c r="F177" s="5">
        <f ca="1">OFFSET('42p stat'!$H$1,A177*20,1)</f>
        <v>0</v>
      </c>
      <c r="G177" s="5">
        <f ca="1">OFFSET('42p stat'!$K$1,A177*20,1)</f>
        <v>0</v>
      </c>
      <c r="H177" s="5">
        <f ca="1">OFFSET('42p stat'!$N$1,A177*20,1)</f>
        <v>0</v>
      </c>
      <c r="J177" s="5" t="e">
        <f t="shared" ca="1" si="9"/>
        <v>#DIV/0!</v>
      </c>
    </row>
    <row r="178" spans="1:10" x14ac:dyDescent="0.25">
      <c r="A178">
        <v>41</v>
      </c>
      <c r="C178">
        <f ca="1">OFFSET('42p stat'!$A$1,A178*20,0)</f>
        <v>0</v>
      </c>
      <c r="D178" s="5" t="e">
        <f ca="1">OFFSET('42p trace'!$U$56,(A71-1)*56,0)</f>
        <v>#DIV/0!</v>
      </c>
      <c r="E178" s="5" t="e">
        <f ca="1">OFFSET('42p trace'!$V$56,(A71-1)*56,0)</f>
        <v>#DIV/0!</v>
      </c>
      <c r="F178" s="5">
        <f ca="1">OFFSET('42p stat'!$H$1,A178*20,1)</f>
        <v>0</v>
      </c>
      <c r="G178" s="5">
        <f ca="1">OFFSET('42p stat'!$K$1,A178*20,1)</f>
        <v>0</v>
      </c>
      <c r="H178" s="5">
        <f ca="1">OFFSET('42p stat'!$N$1,A178*20,1)</f>
        <v>0</v>
      </c>
      <c r="J178" s="5" t="e">
        <f t="shared" ca="1" si="9"/>
        <v>#DIV/0!</v>
      </c>
    </row>
    <row r="179" spans="1:10" x14ac:dyDescent="0.25">
      <c r="A179">
        <v>42</v>
      </c>
      <c r="C179">
        <f ca="1">OFFSET('42p stat'!$A$1,A179*20,0)</f>
        <v>0</v>
      </c>
      <c r="D179" s="5" t="e">
        <f ca="1">OFFSET('42p trace'!$U$56,(A72-1)*56,0)</f>
        <v>#DIV/0!</v>
      </c>
      <c r="E179" s="5" t="e">
        <f ca="1">OFFSET('42p trace'!$V$56,(A72-1)*56,0)</f>
        <v>#DIV/0!</v>
      </c>
      <c r="F179" s="5">
        <f ca="1">OFFSET('42p stat'!$H$1,A179*20,1)</f>
        <v>0</v>
      </c>
      <c r="G179" s="5">
        <f ca="1">OFFSET('42p stat'!$K$1,A179*20,1)</f>
        <v>0</v>
      </c>
      <c r="H179" s="5">
        <f ca="1">OFFSET('42p stat'!$N$1,A179*20,1)</f>
        <v>0</v>
      </c>
      <c r="J179" s="5" t="e">
        <f t="shared" ca="1" si="9"/>
        <v>#DIV/0!</v>
      </c>
    </row>
    <row r="180" spans="1:10" x14ac:dyDescent="0.25">
      <c r="A180">
        <v>43</v>
      </c>
      <c r="C180">
        <f ca="1">OFFSET('42p stat'!$A$1,A180*20,0)</f>
        <v>0</v>
      </c>
      <c r="D180" s="5" t="e">
        <f ca="1">OFFSET('42p trace'!$U$56,(A73-1)*56,0)</f>
        <v>#DIV/0!</v>
      </c>
      <c r="E180" s="5" t="e">
        <f ca="1">OFFSET('42p trace'!$V$56,(A73-1)*56,0)</f>
        <v>#DIV/0!</v>
      </c>
      <c r="F180" s="5">
        <f ca="1">OFFSET('42p stat'!$H$1,A180*20,1)</f>
        <v>0</v>
      </c>
      <c r="G180" s="5">
        <f ca="1">OFFSET('42p stat'!$K$1,A180*20,1)</f>
        <v>0</v>
      </c>
      <c r="H180" s="5">
        <f ca="1">OFFSET('42p stat'!$N$1,A180*20,1)</f>
        <v>0</v>
      </c>
      <c r="J180" s="5" t="e">
        <f t="shared" ca="1" si="9"/>
        <v>#DIV/0!</v>
      </c>
    </row>
    <row r="181" spans="1:10" x14ac:dyDescent="0.25">
      <c r="A181">
        <v>44</v>
      </c>
      <c r="C181">
        <f ca="1">OFFSET('42p stat'!$A$1,A181*20,0)</f>
        <v>0</v>
      </c>
      <c r="D181" s="5" t="e">
        <f ca="1">OFFSET('42p trace'!$U$56,(A74-1)*56,0)</f>
        <v>#DIV/0!</v>
      </c>
      <c r="E181" s="5" t="e">
        <f ca="1">OFFSET('42p trace'!$V$56,(A74-1)*56,0)</f>
        <v>#DIV/0!</v>
      </c>
      <c r="F181" s="5">
        <f ca="1">OFFSET('42p stat'!$H$1,A181*20,1)</f>
        <v>0</v>
      </c>
      <c r="G181" s="5">
        <f ca="1">OFFSET('42p stat'!$K$1,A181*20,1)</f>
        <v>0</v>
      </c>
      <c r="H181" s="5">
        <f ca="1">OFFSET('42p stat'!$N$1,A181*20,1)</f>
        <v>0</v>
      </c>
      <c r="J181" s="5" t="e">
        <f t="shared" ca="1" si="9"/>
        <v>#DIV/0!</v>
      </c>
    </row>
    <row r="182" spans="1:10" x14ac:dyDescent="0.25">
      <c r="A182">
        <v>45</v>
      </c>
      <c r="C182">
        <f ca="1">OFFSET('42p stat'!$A$1,A182*20,0)</f>
        <v>0</v>
      </c>
      <c r="D182" s="5" t="e">
        <f ca="1">OFFSET('42p trace'!$U$56,(A75-1)*56,0)</f>
        <v>#DIV/0!</v>
      </c>
      <c r="E182" s="5" t="e">
        <f ca="1">OFFSET('42p trace'!$V$56,(A75-1)*56,0)</f>
        <v>#DIV/0!</v>
      </c>
      <c r="F182" s="5">
        <f ca="1">OFFSET('42p stat'!$H$1,A182*20,1)</f>
        <v>0</v>
      </c>
      <c r="G182" s="5">
        <f ca="1">OFFSET('42p stat'!$K$1,A182*20,1)</f>
        <v>0</v>
      </c>
      <c r="H182" s="5">
        <f ca="1">OFFSET('42p stat'!$N$1,A182*20,1)</f>
        <v>0</v>
      </c>
      <c r="J182" s="5" t="e">
        <f t="shared" ca="1" si="9"/>
        <v>#DIV/0!</v>
      </c>
    </row>
    <row r="183" spans="1:10" x14ac:dyDescent="0.25">
      <c r="A183">
        <v>46</v>
      </c>
      <c r="C183">
        <f ca="1">OFFSET('42p stat'!$A$1,A183*20,0)</f>
        <v>0</v>
      </c>
      <c r="D183" s="5" t="e">
        <f ca="1">OFFSET('42p trace'!$U$56,(A76-1)*56,0)</f>
        <v>#DIV/0!</v>
      </c>
      <c r="E183" s="5" t="e">
        <f ca="1">OFFSET('42p trace'!$V$56,(A76-1)*56,0)</f>
        <v>#DIV/0!</v>
      </c>
      <c r="F183" s="5">
        <f ca="1">OFFSET('42p stat'!$H$1,A183*20,1)</f>
        <v>0</v>
      </c>
      <c r="G183" s="5">
        <f ca="1">OFFSET('42p stat'!$K$1,A183*20,1)</f>
        <v>0</v>
      </c>
      <c r="H183" s="5">
        <f ca="1">OFFSET('42p stat'!$N$1,A183*20,1)</f>
        <v>0</v>
      </c>
      <c r="J183" s="5" t="e">
        <f t="shared" ca="1" si="9"/>
        <v>#DIV/0!</v>
      </c>
    </row>
    <row r="184" spans="1:10" x14ac:dyDescent="0.25">
      <c r="A184">
        <v>47</v>
      </c>
      <c r="C184">
        <f ca="1">OFFSET('42p stat'!$A$1,A184*20,0)</f>
        <v>0</v>
      </c>
      <c r="D184" s="5">
        <f ca="1">OFFSET('42p trace'!$U$56,(A77-1)*56,0)</f>
        <v>0</v>
      </c>
      <c r="E184" s="5">
        <f ca="1">OFFSET('42p trace'!$V$56,(A77-1)*56,0)</f>
        <v>0</v>
      </c>
      <c r="F184" s="5">
        <f ca="1">OFFSET('42p stat'!$H$1,A184*20,1)</f>
        <v>0</v>
      </c>
      <c r="G184" s="5">
        <f ca="1">OFFSET('42p stat'!$K$1,A184*20,1)</f>
        <v>0</v>
      </c>
      <c r="H184" s="5">
        <f ca="1">OFFSET('42p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OFFSET('42p stat'!$A$1,A185*20,0)</f>
        <v>0</v>
      </c>
      <c r="D185" s="5">
        <f ca="1">OFFSET('42p trace'!$U$56,(A78-1)*56,0)</f>
        <v>0</v>
      </c>
      <c r="E185" s="5">
        <f ca="1">OFFSET('42p trace'!$V$56,(A78-1)*56,0)</f>
        <v>0</v>
      </c>
      <c r="F185" s="5">
        <f ca="1">OFFSET('42p stat'!$H$1,A185*20,1)</f>
        <v>0</v>
      </c>
      <c r="G185" s="5">
        <f ca="1">OFFSET('42p stat'!$K$1,A185*20,1)</f>
        <v>0</v>
      </c>
      <c r="H185" s="5">
        <f ca="1">OFFSET('42p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OFFSET('42p stat'!$A$1,A186*20,0)</f>
        <v>0</v>
      </c>
      <c r="D186" s="5">
        <f ca="1">OFFSET('42p trace'!$U$56,(A79-1)*56,0)</f>
        <v>0</v>
      </c>
      <c r="E186" s="5">
        <f ca="1">OFFSET('42p trace'!$V$56,(A79-1)*56,0)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OFFSET('42p stat'!$A$1,A187*20,0)</f>
        <v>0</v>
      </c>
      <c r="D187" s="5">
        <f ca="1">OFFSET('42p trace'!$U$56,(A80-1)*56,0)</f>
        <v>0</v>
      </c>
      <c r="E187" s="5">
        <f ca="1">OFFSET('42p trace'!$V$56,(A80-1)*56,0)</f>
        <v>0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  <c r="J188" s="5"/>
    </row>
    <row r="190" spans="1:10" x14ac:dyDescent="0.25">
      <c r="E190">
        <v>50</v>
      </c>
    </row>
    <row r="191" spans="1:10" x14ac:dyDescent="0.25">
      <c r="C191" t="s">
        <v>73</v>
      </c>
      <c r="D191">
        <v>1.96</v>
      </c>
      <c r="E191">
        <f>SQRT(E190)</f>
        <v>7.0710678118654755</v>
      </c>
    </row>
    <row r="192" spans="1:10" x14ac:dyDescent="0.25">
      <c r="D192" t="s">
        <v>57</v>
      </c>
      <c r="E192" t="s">
        <v>53</v>
      </c>
      <c r="F192" t="s">
        <v>54</v>
      </c>
      <c r="G192" t="s">
        <v>55</v>
      </c>
      <c r="H192" t="s">
        <v>56</v>
      </c>
    </row>
    <row r="193" spans="1:10" x14ac:dyDescent="0.25">
      <c r="A193">
        <v>1</v>
      </c>
      <c r="C193" t="str">
        <f ca="1">OFFSET('42p stat'!$A$1,A193*20,0)</f>
        <v>CUDA Time</v>
      </c>
      <c r="D193" s="8">
        <f ca="1">$D$191*SQRT(D138)/$E$191</f>
        <v>25.023074172082886</v>
      </c>
      <c r="E193" s="8">
        <f ca="1">$D$191*SQRT(E138)/$E$191</f>
        <v>24.924662333259541</v>
      </c>
      <c r="F193" s="8">
        <f ca="1">$D$191*SQRT(F138)/$E$191</f>
        <v>24.779212940499622</v>
      </c>
      <c r="G193" s="8">
        <f ca="1">$D$191*SQRT(G138)/$E$191</f>
        <v>3.5898104426612831</v>
      </c>
      <c r="H193" s="8">
        <f ca="1">$D$191*SQRT(H138)/$E$191</f>
        <v>1.5112848653989754</v>
      </c>
      <c r="J193" s="8">
        <f ca="1">$D$191*SQRT(J138)/$E$191</f>
        <v>35.361262807431736</v>
      </c>
    </row>
    <row r="194" spans="1:10" x14ac:dyDescent="0.25">
      <c r="A194">
        <v>2</v>
      </c>
      <c r="C194" t="str">
        <f ca="1">OFFSET('42p stat'!$A$1,A194*20,0)</f>
        <v>CUDA</v>
      </c>
      <c r="D194" s="8">
        <f t="shared" ref="D194:H194" ca="1" si="10">$D$191*SQRT(D139)/$E$191</f>
        <v>1.828741466919775</v>
      </c>
      <c r="E194" s="8">
        <f t="shared" ca="1" si="10"/>
        <v>0</v>
      </c>
      <c r="F194" s="8">
        <f t="shared" ca="1" si="10"/>
        <v>0</v>
      </c>
      <c r="G194" s="8">
        <f t="shared" ca="1" si="10"/>
        <v>0</v>
      </c>
      <c r="H194" s="8">
        <f t="shared" ca="1" si="10"/>
        <v>0</v>
      </c>
      <c r="J194" s="8">
        <f t="shared" ref="J194:J242" ca="1" si="11">$D$191*SQRT(J139)/$E$191</f>
        <v>1.828741466919775</v>
      </c>
    </row>
    <row r="195" spans="1:10" x14ac:dyDescent="0.25">
      <c r="A195">
        <v>3</v>
      </c>
      <c r="C195" t="str">
        <f ca="1">OFFSET('42p stat'!$A$1,A195*20,0)</f>
        <v>CUDA non hash</v>
      </c>
      <c r="D195" s="8">
        <f t="shared" ref="D195:H195" ca="1" si="12">$D$191*SQRT(D140)/$E$191</f>
        <v>3.4383167140401274</v>
      </c>
      <c r="E195" s="8">
        <f t="shared" ca="1" si="12"/>
        <v>3.4082946706222002</v>
      </c>
      <c r="F195" s="8">
        <f t="shared" ca="1" si="12"/>
        <v>2.9190755947237821</v>
      </c>
      <c r="G195" s="8">
        <f t="shared" ca="1" si="12"/>
        <v>2.2385954643106021</v>
      </c>
      <c r="H195" s="8">
        <f t="shared" ca="1" si="12"/>
        <v>2.7971061045301802E-2</v>
      </c>
      <c r="J195" s="8">
        <f t="shared" ca="1" si="11"/>
        <v>5.0149343886626969</v>
      </c>
    </row>
    <row r="196" spans="1:10" x14ac:dyDescent="0.25">
      <c r="A196">
        <v>4</v>
      </c>
      <c r="C196" t="str">
        <f ca="1">OFFSET('42p stat'!$A$1,A196*20,0)</f>
        <v>CUDA ant</v>
      </c>
      <c r="D196" s="8">
        <f t="shared" ref="D196:H196" ca="1" si="13">$D$191*SQRT(D141)/$E$191</f>
        <v>1.4378166712180223</v>
      </c>
      <c r="E196" s="8">
        <f t="shared" ca="1" si="13"/>
        <v>1.4180378804079825</v>
      </c>
      <c r="F196" s="8">
        <f t="shared" ca="1" si="13"/>
        <v>0.96859384627407163</v>
      </c>
      <c r="G196" s="8">
        <f t="shared" ca="1" si="13"/>
        <v>0.22999929815545089</v>
      </c>
      <c r="H196" s="8">
        <f t="shared" ca="1" si="13"/>
        <v>3.5735481975202182E-2</v>
      </c>
      <c r="J196" s="8">
        <f t="shared" ca="1" si="11"/>
        <v>1.7329691777801368</v>
      </c>
    </row>
    <row r="197" spans="1:10" x14ac:dyDescent="0.25">
      <c r="A197">
        <v>5</v>
      </c>
      <c r="C197" t="str">
        <f ca="1">OFFSET('42p stat'!$A$1,A197*20,0)</f>
        <v>CUDA ant par</v>
      </c>
      <c r="D197" s="8">
        <f t="shared" ref="D197:H197" ca="1" si="14">$D$191*SQRT(D142)/$E$191</f>
        <v>1.3754820294398524</v>
      </c>
      <c r="E197" s="8">
        <f t="shared" ca="1" si="14"/>
        <v>1.3924890590996117</v>
      </c>
      <c r="F197" s="8">
        <f t="shared" ca="1" si="14"/>
        <v>0.90103180443755693</v>
      </c>
      <c r="G197" s="8">
        <f t="shared" ca="1" si="14"/>
        <v>0.15750255606814767</v>
      </c>
      <c r="H197" s="8">
        <f t="shared" ca="1" si="14"/>
        <v>2.3578726683177783E-2</v>
      </c>
      <c r="J197" s="8">
        <f t="shared" ca="1" si="11"/>
        <v>1.6662074012079415</v>
      </c>
    </row>
    <row r="198" spans="1:10" x14ac:dyDescent="0.25">
      <c r="A198">
        <v>6</v>
      </c>
      <c r="C198" t="str">
        <f ca="1">OFFSET('42p stat'!$A$1,A198*20,0)</f>
        <v>CUDA ant non hash</v>
      </c>
      <c r="D198" s="8">
        <f t="shared" ref="D198:H198" ca="1" si="15">$D$191*SQRT(D143)/$E$191</f>
        <v>1.6375746396081496</v>
      </c>
      <c r="E198" s="8">
        <f t="shared" ca="1" si="15"/>
        <v>1.5888370765462863</v>
      </c>
      <c r="F198" s="8">
        <f t="shared" ca="1" si="15"/>
        <v>0.80383999245621007</v>
      </c>
      <c r="G198" s="8">
        <f t="shared" ca="1" si="15"/>
        <v>0.17046772532066004</v>
      </c>
      <c r="H198" s="8">
        <f t="shared" ca="1" si="15"/>
        <v>4.0120199401299086E-2</v>
      </c>
      <c r="J198" s="8">
        <f t="shared" ca="1" si="11"/>
        <v>1.7891983861651979</v>
      </c>
    </row>
    <row r="199" spans="1:10" x14ac:dyDescent="0.25">
      <c r="A199">
        <v>7</v>
      </c>
      <c r="C199" t="str">
        <f ca="1">OFFSET('42p stat'!$A$1,A199*20,0)</f>
        <v>CUDA ant add CPU Time</v>
      </c>
      <c r="D199" s="8">
        <f t="shared" ref="D199:H199" ca="1" si="16">$D$191*SQRT(D144)/$E$191</f>
        <v>4.0374033196756143</v>
      </c>
      <c r="E199" s="8">
        <f t="shared" ca="1" si="16"/>
        <v>3.981899348718918</v>
      </c>
      <c r="F199" s="8">
        <f t="shared" ca="1" si="16"/>
        <v>2.2485489376324455</v>
      </c>
      <c r="G199" s="8">
        <f t="shared" ca="1" si="16"/>
        <v>1.3790854164003039</v>
      </c>
      <c r="H199" s="8">
        <f t="shared" ca="1" si="16"/>
        <v>0.57907701622495777</v>
      </c>
      <c r="J199" s="8">
        <f t="shared" ca="1" si="11"/>
        <v>4.8113097514818293</v>
      </c>
    </row>
    <row r="200" spans="1:10" x14ac:dyDescent="0.25">
      <c r="A200">
        <v>8</v>
      </c>
      <c r="C200" t="str">
        <f ca="1">OFFSET('42p stat'!$A$1,A200*20,0)</f>
        <v>CUDA ant add CPU12</v>
      </c>
      <c r="D200" s="8">
        <f t="shared" ref="D200:H200" ca="1" si="17">$D$191*SQRT(D145)/$E$191</f>
        <v>11.729283389037507</v>
      </c>
      <c r="E200" s="8">
        <f t="shared" ca="1" si="17"/>
        <v>11.4614472055147</v>
      </c>
      <c r="F200" s="8">
        <f t="shared" ca="1" si="17"/>
        <v>10.754716366131465</v>
      </c>
      <c r="G200" s="8">
        <f t="shared" ca="1" si="17"/>
        <v>10.13602191987685</v>
      </c>
      <c r="H200" s="8">
        <f t="shared" ca="1" si="17"/>
        <v>0.46393485677193946</v>
      </c>
      <c r="J200" s="8">
        <f t="shared" ca="1" si="11"/>
        <v>18.707829165146038</v>
      </c>
    </row>
    <row r="201" spans="1:10" x14ac:dyDescent="0.25">
      <c r="A201">
        <v>9</v>
      </c>
      <c r="C201" t="str">
        <f ca="1">OFFSET('42p stat'!$A$1,A201*20,0)</f>
        <v>CUDA opt</v>
      </c>
      <c r="D201" s="8">
        <f t="shared" ref="D201:H201" ca="1" si="18">$D$191*SQRT(D146)/$E$191</f>
        <v>2.2349452261100282</v>
      </c>
      <c r="E201" s="8">
        <f t="shared" ca="1" si="18"/>
        <v>0</v>
      </c>
      <c r="F201" s="8">
        <f t="shared" ca="1" si="18"/>
        <v>0</v>
      </c>
      <c r="G201" s="8">
        <f t="shared" ca="1" si="18"/>
        <v>0</v>
      </c>
      <c r="H201" s="8">
        <f t="shared" ca="1" si="18"/>
        <v>0</v>
      </c>
      <c r="J201" s="8">
        <f t="shared" ca="1" si="11"/>
        <v>2.2349452261100282</v>
      </c>
    </row>
    <row r="202" spans="1:10" x14ac:dyDescent="0.25">
      <c r="A202">
        <v>10</v>
      </c>
      <c r="C202" t="str">
        <f ca="1">OFFSET('42p stat'!$A$1,A202*20,0)</f>
        <v>CUDA opt Time</v>
      </c>
      <c r="D202" s="8">
        <f t="shared" ref="D202:H202" ca="1" si="19">$D$191*SQRT(D147)/$E$191</f>
        <v>2.5199387589004085</v>
      </c>
      <c r="E202" s="8">
        <f t="shared" ca="1" si="19"/>
        <v>2.4583850508884084</v>
      </c>
      <c r="F202" s="8">
        <f t="shared" ca="1" si="19"/>
        <v>1.6858571961918958</v>
      </c>
      <c r="G202" s="8">
        <f t="shared" ca="1" si="19"/>
        <v>1.118710105019169</v>
      </c>
      <c r="H202" s="8">
        <f t="shared" ca="1" si="19"/>
        <v>0</v>
      </c>
      <c r="J202" s="8">
        <f t="shared" ca="1" si="11"/>
        <v>3.1839101500286726</v>
      </c>
    </row>
    <row r="203" spans="1:10" x14ac:dyDescent="0.25">
      <c r="A203">
        <v>11</v>
      </c>
      <c r="C203" t="str">
        <f ca="1">OFFSET('42p stat'!$A$1,A203*20,0)</f>
        <v>CUDA opt non hash</v>
      </c>
      <c r="D203" s="8">
        <f t="shared" ref="D203:H203" ca="1" si="20">$D$191*SQRT(D148)/$E$191</f>
        <v>2.0674961498083375</v>
      </c>
      <c r="E203" s="8">
        <f t="shared" ca="1" si="20"/>
        <v>2.0124631746473347</v>
      </c>
      <c r="F203" s="8">
        <f t="shared" ca="1" si="20"/>
        <v>1.4113410040666998</v>
      </c>
      <c r="G203" s="8">
        <f t="shared" ca="1" si="20"/>
        <v>1.0428392879135309</v>
      </c>
      <c r="H203" s="8">
        <f t="shared" ca="1" si="20"/>
        <v>0</v>
      </c>
      <c r="J203" s="8">
        <f t="shared" ca="1" si="11"/>
        <v>2.6700946124599461</v>
      </c>
    </row>
    <row r="204" spans="1:10" x14ac:dyDescent="0.25">
      <c r="A204">
        <v>12</v>
      </c>
      <c r="C204" t="str">
        <f ca="1">OFFSET('42p stat'!$A$1,A204*20,0)</f>
        <v>CUDA opt ant</v>
      </c>
      <c r="D204" s="8">
        <f t="shared" ref="D204:H204" ca="1" si="21">$D$191*SQRT(D149)/$E$191</f>
        <v>2.0799876091940308</v>
      </c>
      <c r="E204" s="8">
        <f t="shared" ca="1" si="21"/>
        <v>2.013506769395188</v>
      </c>
      <c r="F204" s="8">
        <f t="shared" ca="1" si="21"/>
        <v>1.2259909515098386</v>
      </c>
      <c r="G204" s="8">
        <f t="shared" ca="1" si="21"/>
        <v>0.14727883953915441</v>
      </c>
      <c r="H204" s="8">
        <f t="shared" ca="1" si="21"/>
        <v>0</v>
      </c>
      <c r="J204" s="8">
        <f t="shared" ca="1" si="11"/>
        <v>2.3619810287468965</v>
      </c>
    </row>
    <row r="205" spans="1:10" x14ac:dyDescent="0.25">
      <c r="A205">
        <v>13</v>
      </c>
      <c r="C205" t="str">
        <f ca="1">OFFSET('42p stat'!$A$1,A205*20,0)</f>
        <v>CUDA opt ant non hash</v>
      </c>
      <c r="D205" s="8">
        <f t="shared" ref="D205:H205" ca="1" si="22">$D$191*SQRT(D150)/$E$191</f>
        <v>12.000538991953862</v>
      </c>
      <c r="E205" s="8">
        <f t="shared" ca="1" si="22"/>
        <v>2.1724511973640159</v>
      </c>
      <c r="F205" s="8">
        <f t="shared" ca="1" si="22"/>
        <v>1.2252047009769429</v>
      </c>
      <c r="G205" s="8">
        <f t="shared" ca="1" si="22"/>
        <v>0.17400981112569486</v>
      </c>
      <c r="H205" s="8">
        <f t="shared" ca="1" si="22"/>
        <v>0</v>
      </c>
      <c r="J205" s="8">
        <f t="shared" ca="1" si="11"/>
        <v>2.5001900284963035</v>
      </c>
    </row>
    <row r="206" spans="1:10" x14ac:dyDescent="0.25">
      <c r="A206">
        <v>14</v>
      </c>
      <c r="C206" t="str">
        <f ca="1">OFFSET('42p stat'!$A$1,A206*20,0)</f>
        <v>CUDA opt ant par</v>
      </c>
      <c r="D206" s="8">
        <f t="shared" ref="D206:H206" ca="1" si="23">$D$191*SQRT(D151)/$E$191</f>
        <v>2.7319624926501631</v>
      </c>
      <c r="E206" s="8">
        <f t="shared" ca="1" si="23"/>
        <v>2.742964028439161</v>
      </c>
      <c r="F206" s="8">
        <f t="shared" ca="1" si="23"/>
        <v>1.9254425495080345</v>
      </c>
      <c r="G206" s="8">
        <f t="shared" ca="1" si="23"/>
        <v>0.4228644470087311</v>
      </c>
      <c r="H206" s="8">
        <f t="shared" ca="1" si="23"/>
        <v>0</v>
      </c>
      <c r="J206" s="8">
        <f t="shared" ca="1" si="11"/>
        <v>3.3778684126696219</v>
      </c>
    </row>
    <row r="207" spans="1:10" x14ac:dyDescent="0.25">
      <c r="A207">
        <v>15</v>
      </c>
      <c r="C207" t="str">
        <f ca="1">OFFSET('42p stat'!$A$1,A207*20,0)</f>
        <v>non CUDA Time</v>
      </c>
      <c r="D207" s="8">
        <f t="shared" ref="D207:H207" ca="1" si="24">$D$191*SQRT(D152)/$E$191</f>
        <v>35.918441132551798</v>
      </c>
      <c r="E207" s="8">
        <f t="shared" ca="1" si="24"/>
        <v>35.818437481524633</v>
      </c>
      <c r="F207" s="8">
        <f t="shared" ca="1" si="24"/>
        <v>35.818055313660118</v>
      </c>
      <c r="G207" s="8">
        <f t="shared" ca="1" si="24"/>
        <v>35.68085851468711</v>
      </c>
      <c r="H207" s="8">
        <f t="shared" ca="1" si="24"/>
        <v>0.54300490310861838</v>
      </c>
      <c r="J207" s="8">
        <f t="shared" ca="1" si="11"/>
        <v>61.962182569210917</v>
      </c>
    </row>
    <row r="208" spans="1:10" x14ac:dyDescent="0.25">
      <c r="A208">
        <v>16</v>
      </c>
      <c r="C208" t="str">
        <f ca="1">OFFSET('42p stat'!$A$1,A208*20,0)</f>
        <v>non CUDA</v>
      </c>
      <c r="D208" s="8">
        <f t="shared" ref="D208:H208" ca="1" si="25">$D$191*SQRT(D153)/$E$191</f>
        <v>22.775879013492489</v>
      </c>
      <c r="E208" s="8">
        <f t="shared" ca="1" si="25"/>
        <v>0</v>
      </c>
      <c r="F208" s="8">
        <f t="shared" ca="1" si="25"/>
        <v>0</v>
      </c>
      <c r="G208" s="8">
        <f t="shared" ca="1" si="25"/>
        <v>0</v>
      </c>
      <c r="H208" s="8">
        <f t="shared" ca="1" si="25"/>
        <v>0</v>
      </c>
      <c r="J208" s="8">
        <f t="shared" ca="1" si="11"/>
        <v>22.775879013492489</v>
      </c>
    </row>
    <row r="209" spans="1:10" x14ac:dyDescent="0.25">
      <c r="A209">
        <v>17</v>
      </c>
      <c r="C209" t="str">
        <f ca="1">OFFSET('42p stat'!$A$1,A209*20,0)</f>
        <v>non CUDA non hash</v>
      </c>
      <c r="D209" s="8">
        <f t="shared" ref="D209:H209" ca="1" si="26">$D$191*SQRT(D154)/$E$191</f>
        <v>29.215573378423418</v>
      </c>
      <c r="E209" s="8">
        <f t="shared" ca="1" si="26"/>
        <v>28.92523591626475</v>
      </c>
      <c r="F209" s="8">
        <f t="shared" ca="1" si="26"/>
        <v>28.921799057848386</v>
      </c>
      <c r="G209" s="8">
        <f t="shared" ca="1" si="26"/>
        <v>27.170712416511421</v>
      </c>
      <c r="H209" s="8">
        <f t="shared" ca="1" si="26"/>
        <v>0.82206918998342227</v>
      </c>
      <c r="J209" s="8">
        <f t="shared" ca="1" si="11"/>
        <v>49.112759488019201</v>
      </c>
    </row>
    <row r="210" spans="1:10" x14ac:dyDescent="0.25">
      <c r="A210">
        <v>18</v>
      </c>
      <c r="C210" t="str">
        <f ca="1">OFFSET('42p stat'!$A$1,A210*20,0)</f>
        <v>Classic ACO</v>
      </c>
      <c r="D210" s="8">
        <f t="shared" ref="D210:H210" ca="1" si="27">$D$191*SQRT(D155)/$E$191</f>
        <v>2196.3007335979642</v>
      </c>
      <c r="E210" s="8">
        <f t="shared" ca="1" si="27"/>
        <v>2182.5967086666647</v>
      </c>
      <c r="F210" s="8">
        <f t="shared" ca="1" si="27"/>
        <v>2182.5499382848475</v>
      </c>
      <c r="G210" s="8">
        <f t="shared" ca="1" si="27"/>
        <v>2182.1861552496594</v>
      </c>
      <c r="H210" s="8">
        <f t="shared" ca="1" si="27"/>
        <v>1.1413840177328574</v>
      </c>
      <c r="J210" s="8">
        <f t="shared" ca="1" si="11"/>
        <v>3780.1045415055019</v>
      </c>
    </row>
    <row r="211" spans="1:10" x14ac:dyDescent="0.25">
      <c r="A211">
        <v>19</v>
      </c>
      <c r="C211" t="str">
        <f ca="1">OFFSET('42p stat'!$A$1,A211*20,0)</f>
        <v>Classic ACO non hash</v>
      </c>
      <c r="D211" s="8">
        <f t="shared" ref="D211:H211" ca="1" si="28">$D$191*SQRT(D156)/$E$191</f>
        <v>11695.287639105059</v>
      </c>
      <c r="E211" s="8">
        <f t="shared" ca="1" si="28"/>
        <v>11694.481699676006</v>
      </c>
      <c r="F211" s="8">
        <f t="shared" ca="1" si="28"/>
        <v>11694.248176872185</v>
      </c>
      <c r="G211" s="8">
        <f t="shared" ca="1" si="28"/>
        <v>11691.578868839866</v>
      </c>
      <c r="H211" s="8">
        <f t="shared" ca="1" si="28"/>
        <v>1.7870900162666679</v>
      </c>
      <c r="J211" s="8">
        <f t="shared" ca="1" si="11"/>
        <v>20253.625904670233</v>
      </c>
    </row>
    <row r="212" spans="1:10" x14ac:dyDescent="0.25">
      <c r="A212">
        <v>20</v>
      </c>
      <c r="C212" t="str">
        <f ca="1">OFFSET('42p stat'!$A$1,A212*20,0)</f>
        <v>omp</v>
      </c>
      <c r="D212" s="8">
        <f t="shared" ref="D212:H212" ca="1" si="29">$D$191*SQRT(D157)/$E$191</f>
        <v>8.4785956398606324</v>
      </c>
      <c r="E212" s="8">
        <f t="shared" ca="1" si="29"/>
        <v>8.5069583611068111</v>
      </c>
      <c r="F212" s="8">
        <f t="shared" ca="1" si="29"/>
        <v>8.5055169561013741</v>
      </c>
      <c r="G212" s="8">
        <f t="shared" ca="1" si="29"/>
        <v>8.1874788976573232</v>
      </c>
      <c r="H212" s="8">
        <f t="shared" ca="1" si="29"/>
        <v>0.27547700640162326</v>
      </c>
      <c r="J212" s="8">
        <f t="shared" ca="1" si="11"/>
        <v>14.554135409867982</v>
      </c>
    </row>
    <row r="213" spans="1:10" x14ac:dyDescent="0.25">
      <c r="A213">
        <v>21</v>
      </c>
      <c r="C213" t="str">
        <f ca="1">OFFSET('42p stat'!$A$1,A213*20,0)</f>
        <v>omp non hash</v>
      </c>
      <c r="D213" s="8">
        <f t="shared" ref="D213:H213" ca="1" si="30">$D$191*SQRT(D158)/$E$191</f>
        <v>56.020932367099249</v>
      </c>
      <c r="E213" s="8">
        <f t="shared" ca="1" si="30"/>
        <v>55.954070298177648</v>
      </c>
      <c r="F213" s="8">
        <f t="shared" ca="1" si="30"/>
        <v>55.953083354329777</v>
      </c>
      <c r="G213" s="8">
        <f t="shared" ca="1" si="30"/>
        <v>55.798242576971823</v>
      </c>
      <c r="H213" s="8">
        <f t="shared" ca="1" si="30"/>
        <v>0.25678184334566956</v>
      </c>
      <c r="J213" s="8">
        <f t="shared" ca="1" si="11"/>
        <v>96.825179222057955</v>
      </c>
    </row>
    <row r="214" spans="1:10" x14ac:dyDescent="0.25">
      <c r="A214">
        <v>22</v>
      </c>
      <c r="C214" t="str">
        <f ca="1">OFFSET('42p stat'!$A$1,A214*20,0)</f>
        <v>non CUDA transp Time</v>
      </c>
      <c r="D214" s="8">
        <f t="shared" ref="D214:H214" ca="1" si="31">$D$191*SQRT(D159)/$E$191</f>
        <v>36.972522188102801</v>
      </c>
      <c r="E214" s="8">
        <f t="shared" ca="1" si="31"/>
        <v>36.931902304456472</v>
      </c>
      <c r="F214" s="8">
        <f t="shared" ca="1" si="31"/>
        <v>36.935283975438765</v>
      </c>
      <c r="G214" s="8">
        <f t="shared" ca="1" si="31"/>
        <v>37.848137670567198</v>
      </c>
      <c r="H214" s="8">
        <f t="shared" ca="1" si="31"/>
        <v>0.54455248286276314</v>
      </c>
      <c r="J214" s="8">
        <f t="shared" ca="1" si="11"/>
        <v>64.505493352961963</v>
      </c>
    </row>
    <row r="215" spans="1:10" x14ac:dyDescent="0.25">
      <c r="A215">
        <v>23</v>
      </c>
      <c r="C215" t="str">
        <f ca="1">OFFSET('42p stat'!$A$1,A215*20,0)</f>
        <v>non CUDA transp</v>
      </c>
      <c r="D215" s="8">
        <f t="shared" ref="D215:H215" ca="1" si="32">$D$191*SQRT(D160)/$E$191</f>
        <v>22.115843339378848</v>
      </c>
      <c r="E215" s="8">
        <f t="shared" ca="1" si="32"/>
        <v>0</v>
      </c>
      <c r="F215" s="8">
        <f t="shared" ca="1" si="32"/>
        <v>0</v>
      </c>
      <c r="G215" s="8">
        <f t="shared" ca="1" si="32"/>
        <v>0</v>
      </c>
      <c r="H215" s="8">
        <f t="shared" ca="1" si="32"/>
        <v>0</v>
      </c>
      <c r="J215" s="8">
        <f t="shared" ca="1" si="11"/>
        <v>22.115843339378848</v>
      </c>
    </row>
    <row r="216" spans="1:10" x14ac:dyDescent="0.25">
      <c r="A216">
        <v>24</v>
      </c>
      <c r="C216" t="str">
        <f ca="1">OFFSET('42p stat'!$A$1,A216*20,0)</f>
        <v>non CUDA transp non hash</v>
      </c>
      <c r="D216" s="8">
        <f t="shared" ref="D216:H216" ca="1" si="33">$D$191*SQRT(D161)/$E$191</f>
        <v>8.9429394808707325</v>
      </c>
      <c r="E216" s="8">
        <f t="shared" ca="1" si="33"/>
        <v>8.9461607191382253</v>
      </c>
      <c r="F216" s="8">
        <f t="shared" ca="1" si="33"/>
        <v>8.9441942911777126</v>
      </c>
      <c r="G216" s="8">
        <f t="shared" ca="1" si="33"/>
        <v>6.892713354142038</v>
      </c>
      <c r="H216" s="8">
        <f t="shared" ca="1" si="33"/>
        <v>0.70416665527416167</v>
      </c>
      <c r="J216" s="8">
        <f t="shared" ca="1" si="11"/>
        <v>14.423513829568568</v>
      </c>
    </row>
    <row r="217" spans="1:10" x14ac:dyDescent="0.25">
      <c r="A217">
        <v>25</v>
      </c>
      <c r="C217" t="str">
        <f ca="1">OFFSET('42p stat'!$A$1,A217*20,0)</f>
        <v>non CUDA AVX Time</v>
      </c>
      <c r="D217" s="8">
        <f t="shared" ref="D217:H217" ca="1" si="34">$D$191*SQRT(D162)/$E$191</f>
        <v>36.671742916342794</v>
      </c>
      <c r="E217" s="8">
        <f t="shared" ca="1" si="34"/>
        <v>36.659704487671718</v>
      </c>
      <c r="F217" s="8">
        <f t="shared" ca="1" si="34"/>
        <v>36.659690549695362</v>
      </c>
      <c r="G217" s="8">
        <f t="shared" ca="1" si="34"/>
        <v>36.922677983607635</v>
      </c>
      <c r="H217" s="8">
        <f t="shared" ca="1" si="34"/>
        <v>0.6607406812358384</v>
      </c>
      <c r="J217" s="8">
        <f t="shared" ca="1" si="11"/>
        <v>63.652082228721049</v>
      </c>
    </row>
    <row r="218" spans="1:10" x14ac:dyDescent="0.25">
      <c r="A218">
        <v>26</v>
      </c>
      <c r="C218" t="str">
        <f ca="1">OFFSET('42p stat'!$A$1,A218*20,0)</f>
        <v>non CUDA AVX</v>
      </c>
      <c r="D218" s="8">
        <f t="shared" ref="D218:H218" ca="1" si="35">$D$191*SQRT(D163)/$E$191</f>
        <v>16.22586824035546</v>
      </c>
      <c r="E218" s="8">
        <f t="shared" ca="1" si="35"/>
        <v>0</v>
      </c>
      <c r="F218" s="8">
        <f t="shared" ca="1" si="35"/>
        <v>0</v>
      </c>
      <c r="G218" s="8">
        <f t="shared" ca="1" si="35"/>
        <v>0</v>
      </c>
      <c r="H218" s="8">
        <f t="shared" ca="1" si="35"/>
        <v>0</v>
      </c>
      <c r="J218" s="8">
        <f t="shared" ca="1" si="11"/>
        <v>16.22586824035546</v>
      </c>
    </row>
    <row r="219" spans="1:10" x14ac:dyDescent="0.25">
      <c r="A219">
        <v>27</v>
      </c>
      <c r="C219" t="str">
        <f ca="1">OFFSET('42p stat'!$A$1,A219*20,0)</f>
        <v>non CUDA AVX non hash</v>
      </c>
      <c r="D219" s="8">
        <f t="shared" ref="D219:H219" ca="1" si="36">$D$191*SQRT(D164)/$E$191</f>
        <v>13.456428548816941</v>
      </c>
      <c r="E219" s="8">
        <f t="shared" ca="1" si="36"/>
        <v>13.408539276944444</v>
      </c>
      <c r="F219" s="8">
        <f t="shared" ca="1" si="36"/>
        <v>13.408861746028109</v>
      </c>
      <c r="G219" s="8">
        <f t="shared" ca="1" si="36"/>
        <v>12.483386111313228</v>
      </c>
      <c r="H219" s="8">
        <f t="shared" ca="1" si="36"/>
        <v>0.65989354981542281</v>
      </c>
      <c r="J219" s="8">
        <f t="shared" ca="1" si="11"/>
        <v>22.712483069155468</v>
      </c>
    </row>
    <row r="220" spans="1:10" x14ac:dyDescent="0.25">
      <c r="A220">
        <v>28</v>
      </c>
      <c r="C220" t="str">
        <f ca="1">OFFSET('42p stat'!$A$1,A220*20,0)</f>
        <v>non CUDA AVX_OMP Time</v>
      </c>
      <c r="D220" s="8">
        <f t="shared" ref="D220:H220" ca="1" si="37">$D$191*SQRT(D165)/$E$191</f>
        <v>16.459141276066131</v>
      </c>
      <c r="E220" s="8">
        <f t="shared" ca="1" si="37"/>
        <v>16.070890173732089</v>
      </c>
      <c r="F220" s="8">
        <f t="shared" ca="1" si="37"/>
        <v>16.07097647692137</v>
      </c>
      <c r="G220" s="8">
        <f t="shared" ca="1" si="37"/>
        <v>14.94243125643588</v>
      </c>
      <c r="H220" s="8">
        <f t="shared" ca="1" si="37"/>
        <v>0.75842244954115112</v>
      </c>
      <c r="J220" s="8">
        <f t="shared" ca="1" si="11"/>
        <v>27.210315183091843</v>
      </c>
    </row>
    <row r="221" spans="1:10" x14ac:dyDescent="0.25">
      <c r="A221">
        <v>29</v>
      </c>
      <c r="C221" t="str">
        <f ca="1">OFFSET('42p stat'!$A$1,A221*20,0)</f>
        <v>non CUDA AVX_OMP</v>
      </c>
      <c r="D221" s="8">
        <f t="shared" ref="D221:H221" ca="1" si="38">$D$191*SQRT(D166)/$E$191</f>
        <v>16.408288051150734</v>
      </c>
      <c r="E221" s="8">
        <f t="shared" ca="1" si="38"/>
        <v>0</v>
      </c>
      <c r="F221" s="8">
        <f t="shared" ca="1" si="38"/>
        <v>0</v>
      </c>
      <c r="G221" s="8">
        <f t="shared" ca="1" si="38"/>
        <v>0</v>
      </c>
      <c r="H221" s="8">
        <f t="shared" ca="1" si="38"/>
        <v>0</v>
      </c>
      <c r="J221" s="8">
        <f t="shared" ca="1" si="11"/>
        <v>16.408288051150734</v>
      </c>
    </row>
    <row r="222" spans="1:10" x14ac:dyDescent="0.25">
      <c r="A222">
        <v>30</v>
      </c>
      <c r="C222" t="str">
        <f ca="1">OFFSET('42p stat'!$A$1,A222*20,0)</f>
        <v>non CUDA AVX_OMP non hash</v>
      </c>
      <c r="D222" s="8">
        <f t="shared" ref="D222:H222" ca="1" si="39">$D$191*SQRT(D167)/$E$191</f>
        <v>16.612503539975457</v>
      </c>
      <c r="E222" s="8">
        <f t="shared" ca="1" si="39"/>
        <v>16.503607915279858</v>
      </c>
      <c r="F222" s="8">
        <f t="shared" ca="1" si="39"/>
        <v>16.502899339779056</v>
      </c>
      <c r="G222" s="8">
        <f t="shared" ca="1" si="39"/>
        <v>15.448474137652818</v>
      </c>
      <c r="H222" s="8">
        <f t="shared" ca="1" si="39"/>
        <v>0.79132868243732946</v>
      </c>
      <c r="J222" s="8">
        <f t="shared" ca="1" si="11"/>
        <v>27.999934198235966</v>
      </c>
    </row>
    <row r="223" spans="1:10" x14ac:dyDescent="0.25">
      <c r="A223">
        <v>31</v>
      </c>
      <c r="C223" t="str">
        <f ca="1">OFFSET('42p stat'!$A$1,A223*20,0)</f>
        <v>CUDA ant add CPU_AVX Time</v>
      </c>
      <c r="D223" s="8">
        <f t="shared" ref="D223:H223" ca="1" si="40">$D$191*SQRT(D168)/$E$191</f>
        <v>5.6574631458850506</v>
      </c>
      <c r="E223" s="8">
        <f t="shared" ca="1" si="40"/>
        <v>5.6741921209976587</v>
      </c>
      <c r="F223" s="8">
        <f t="shared" ca="1" si="40"/>
        <v>5.1577616631124004</v>
      </c>
      <c r="G223" s="8">
        <f t="shared" ca="1" si="40"/>
        <v>4.9323087325851764</v>
      </c>
      <c r="H223" s="8">
        <f t="shared" ca="1" si="40"/>
        <v>0.62146998063623304</v>
      </c>
      <c r="J223" s="8">
        <f t="shared" ca="1" si="11"/>
        <v>9.1385368615458304</v>
      </c>
    </row>
    <row r="224" spans="1:10" x14ac:dyDescent="0.25">
      <c r="A224">
        <v>32</v>
      </c>
      <c r="C224" t="str">
        <f ca="1">OFFSET('42p stat'!$A$1,A224*20,0)</f>
        <v>non CUDA transp_AVX Time</v>
      </c>
      <c r="D224" s="8">
        <f t="shared" ref="D224:H224" ca="1" si="41">$D$191*SQRT(D169)/$E$191</f>
        <v>33.703609650120342</v>
      </c>
      <c r="E224" s="8">
        <f t="shared" ca="1" si="41"/>
        <v>33.604396843966839</v>
      </c>
      <c r="F224" s="8">
        <f t="shared" ca="1" si="41"/>
        <v>33.606953738042726</v>
      </c>
      <c r="G224" s="8">
        <f t="shared" ca="1" si="41"/>
        <v>34.549788811586794</v>
      </c>
      <c r="H224" s="8">
        <f t="shared" ca="1" si="41"/>
        <v>0.56879895653912727</v>
      </c>
      <c r="J224" s="8">
        <f t="shared" ca="1" si="11"/>
        <v>58.759631261402241</v>
      </c>
    </row>
    <row r="225" spans="1:10" x14ac:dyDescent="0.25">
      <c r="A225">
        <v>33</v>
      </c>
      <c r="C225" t="str">
        <f ca="1">OFFSET('42p stat'!$A$1,A225*20,0)</f>
        <v>non CUDA transp_AVX</v>
      </c>
      <c r="D225" s="8">
        <f t="shared" ref="D225:H225" ca="1" si="42">$D$191*SQRT(D170)/$E$191</f>
        <v>21.052162703917144</v>
      </c>
      <c r="E225" s="8">
        <f t="shared" ca="1" si="42"/>
        <v>0</v>
      </c>
      <c r="F225" s="8">
        <f t="shared" ca="1" si="42"/>
        <v>0</v>
      </c>
      <c r="G225" s="8">
        <f t="shared" ca="1" si="42"/>
        <v>0</v>
      </c>
      <c r="H225" s="8">
        <f t="shared" ca="1" si="42"/>
        <v>0</v>
      </c>
      <c r="J225" s="8">
        <f t="shared" ca="1" si="11"/>
        <v>21.052162703917144</v>
      </c>
    </row>
    <row r="226" spans="1:10" x14ac:dyDescent="0.25">
      <c r="A226">
        <v>34</v>
      </c>
      <c r="C226" t="str">
        <f ca="1">OFFSET('42p stat'!$A$1,A226*20,0)</f>
        <v>non CUDA transp_AVX non hash</v>
      </c>
      <c r="D226" s="8">
        <f t="shared" ref="D226:H226" ca="1" si="43">$D$191*SQRT(D171)/$E$191</f>
        <v>10.227578358732716</v>
      </c>
      <c r="E226" s="8">
        <f t="shared" ca="1" si="43"/>
        <v>10.152956962397488</v>
      </c>
      <c r="F226" s="8">
        <f t="shared" ca="1" si="43"/>
        <v>10.151020201837449</v>
      </c>
      <c r="G226" s="8">
        <f t="shared" ca="1" si="43"/>
        <v>8.0208889833364481</v>
      </c>
      <c r="H226" s="8">
        <f t="shared" ca="1" si="43"/>
        <v>0.70902750089400624</v>
      </c>
      <c r="J226" s="8">
        <f t="shared" ca="1" si="11"/>
        <v>16.46095763612918</v>
      </c>
    </row>
    <row r="227" spans="1:10" x14ac:dyDescent="0.25">
      <c r="A227">
        <v>35</v>
      </c>
      <c r="C227" t="str">
        <f ca="1">OFFSET('42p stat'!$A$1,A227*20,0)</f>
        <v>non CUDA transp_AVX_OMP Time</v>
      </c>
      <c r="D227" s="8">
        <f t="shared" ref="D227:H227" ca="1" si="44">$D$191*SQRT(D172)/$E$191</f>
        <v>32.133857191911993</v>
      </c>
      <c r="E227" s="8">
        <f t="shared" ca="1" si="44"/>
        <v>32.246271820272803</v>
      </c>
      <c r="F227" s="8">
        <f t="shared" ca="1" si="44"/>
        <v>32.247359760126223</v>
      </c>
      <c r="G227" s="8">
        <f t="shared" ca="1" si="44"/>
        <v>33.549123848278604</v>
      </c>
      <c r="H227" s="8">
        <f t="shared" ca="1" si="44"/>
        <v>0.67488364394464317</v>
      </c>
      <c r="J227" s="8">
        <f t="shared" ca="1" si="11"/>
        <v>56.619020096836074</v>
      </c>
    </row>
    <row r="228" spans="1:10" x14ac:dyDescent="0.25">
      <c r="A228">
        <v>36</v>
      </c>
      <c r="C228" t="str">
        <f ca="1">OFFSET('42p stat'!$A$1,A228*20,0)</f>
        <v>non CUDA transp_AVX_OMP</v>
      </c>
      <c r="D228" s="8">
        <f t="shared" ref="D228:H228" ca="1" si="45">$D$191*SQRT(D173)/$E$191</f>
        <v>17.571379420534523</v>
      </c>
      <c r="E228" s="8">
        <f t="shared" ca="1" si="45"/>
        <v>0</v>
      </c>
      <c r="F228" s="8">
        <f t="shared" ca="1" si="45"/>
        <v>0</v>
      </c>
      <c r="G228" s="8">
        <f t="shared" ca="1" si="45"/>
        <v>0</v>
      </c>
      <c r="H228" s="8">
        <f t="shared" ca="1" si="45"/>
        <v>0</v>
      </c>
      <c r="J228" s="8">
        <f t="shared" ca="1" si="11"/>
        <v>17.571379420534523</v>
      </c>
    </row>
    <row r="229" spans="1:10" x14ac:dyDescent="0.25">
      <c r="A229">
        <v>37</v>
      </c>
      <c r="C229" t="str">
        <f ca="1">OFFSET('42p stat'!$A$1,A229*20,0)</f>
        <v>non CUDA transp_AVX_OMP non hash</v>
      </c>
      <c r="D229" s="8">
        <f t="shared" ref="D229:H229" ca="1" si="46">$D$191*SQRT(D174)/$E$191</f>
        <v>8.3344515313619851</v>
      </c>
      <c r="E229" s="8">
        <f t="shared" ca="1" si="46"/>
        <v>8.2539541828454528</v>
      </c>
      <c r="F229" s="8">
        <f t="shared" ca="1" si="46"/>
        <v>8.2520908420283394</v>
      </c>
      <c r="G229" s="8">
        <f t="shared" ca="1" si="46"/>
        <v>6.6912967301592596</v>
      </c>
      <c r="H229" s="8">
        <f t="shared" ca="1" si="46"/>
        <v>0.65520410785037053</v>
      </c>
      <c r="J229" s="8">
        <f t="shared" ca="1" si="11"/>
        <v>13.469502859110428</v>
      </c>
    </row>
    <row r="230" spans="1:10" x14ac:dyDescent="0.25">
      <c r="A230">
        <v>38</v>
      </c>
      <c r="C230" t="str">
        <f ca="1">OFFSET('42p stat'!$A$1,A230*20,0)</f>
        <v>CUDA ant add CPU_AVX_transp Time</v>
      </c>
      <c r="D230" s="8">
        <f t="shared" ref="D230:H230" ca="1" si="47">$D$191*SQRT(D175)/$E$191</f>
        <v>8.1646372991745313</v>
      </c>
      <c r="E230" s="8">
        <f t="shared" ca="1" si="47"/>
        <v>8.0313429334825219</v>
      </c>
      <c r="F230" s="8">
        <f t="shared" ca="1" si="47"/>
        <v>7.0529057010772513</v>
      </c>
      <c r="G230" s="8">
        <f t="shared" ca="1" si="47"/>
        <v>4.8978311563319528</v>
      </c>
      <c r="H230" s="8">
        <f t="shared" ca="1" si="47"/>
        <v>0.66550183002002317</v>
      </c>
      <c r="J230" s="8">
        <f t="shared" ca="1" si="11"/>
        <v>11.776144991684827</v>
      </c>
    </row>
    <row r="231" spans="1:10" x14ac:dyDescent="0.25">
      <c r="A231">
        <v>39</v>
      </c>
      <c r="C231">
        <f ca="1">OFFSET('42p stat'!$A$1,A231*20,0)</f>
        <v>0</v>
      </c>
      <c r="D231" s="8" t="e">
        <f t="shared" ref="D231:H231" ca="1" si="48">$D$191*SQRT(D176)/$E$191</f>
        <v>#DIV/0!</v>
      </c>
      <c r="E231" s="8" t="e">
        <f t="shared" ca="1" si="48"/>
        <v>#DIV/0!</v>
      </c>
      <c r="F231" s="8">
        <f t="shared" ca="1" si="48"/>
        <v>0</v>
      </c>
      <c r="G231" s="8">
        <f t="shared" ca="1" si="48"/>
        <v>0</v>
      </c>
      <c r="H231" s="8">
        <f t="shared" ca="1" si="48"/>
        <v>0</v>
      </c>
      <c r="J231" s="8" t="e">
        <f t="shared" ca="1" si="11"/>
        <v>#DIV/0!</v>
      </c>
    </row>
    <row r="232" spans="1:10" x14ac:dyDescent="0.25">
      <c r="A232">
        <v>40</v>
      </c>
      <c r="C232">
        <f ca="1">OFFSET('42p stat'!$A$1,A232*20,0)</f>
        <v>0</v>
      </c>
      <c r="D232" s="8" t="e">
        <f t="shared" ref="D232:H232" ca="1" si="49">$D$191*SQRT(D177)/$E$191</f>
        <v>#DIV/0!</v>
      </c>
      <c r="E232" s="8" t="e">
        <f t="shared" ca="1" si="49"/>
        <v>#DIV/0!</v>
      </c>
      <c r="F232" s="8">
        <f t="shared" ca="1" si="49"/>
        <v>0</v>
      </c>
      <c r="G232" s="8">
        <f t="shared" ca="1" si="49"/>
        <v>0</v>
      </c>
      <c r="H232" s="8">
        <f t="shared" ca="1" si="49"/>
        <v>0</v>
      </c>
      <c r="J232" s="8" t="e">
        <f t="shared" ca="1" si="11"/>
        <v>#DIV/0!</v>
      </c>
    </row>
    <row r="233" spans="1:10" x14ac:dyDescent="0.25">
      <c r="A233">
        <v>41</v>
      </c>
      <c r="C233">
        <f ca="1">OFFSET('42p stat'!$A$1,A233*20,0)</f>
        <v>0</v>
      </c>
      <c r="D233" s="8" t="e">
        <f t="shared" ref="D233:H233" ca="1" si="50">$D$191*SQRT(D178)/$E$191</f>
        <v>#DIV/0!</v>
      </c>
      <c r="E233" s="8" t="e">
        <f t="shared" ca="1" si="50"/>
        <v>#DIV/0!</v>
      </c>
      <c r="F233" s="8">
        <f t="shared" ca="1" si="50"/>
        <v>0</v>
      </c>
      <c r="G233" s="8">
        <f t="shared" ca="1" si="50"/>
        <v>0</v>
      </c>
      <c r="H233" s="8">
        <f t="shared" ca="1" si="50"/>
        <v>0</v>
      </c>
      <c r="J233" s="8" t="e">
        <f t="shared" ca="1" si="11"/>
        <v>#DIV/0!</v>
      </c>
    </row>
    <row r="234" spans="1:10" x14ac:dyDescent="0.25">
      <c r="A234">
        <v>42</v>
      </c>
      <c r="C234">
        <f ca="1">OFFSET('42p stat'!$A$1,A234*20,0)</f>
        <v>0</v>
      </c>
      <c r="D234" s="8" t="e">
        <f t="shared" ref="D234:H234" ca="1" si="51">$D$191*SQRT(D179)/$E$191</f>
        <v>#DIV/0!</v>
      </c>
      <c r="E234" s="8" t="e">
        <f t="shared" ca="1" si="51"/>
        <v>#DIV/0!</v>
      </c>
      <c r="F234" s="8">
        <f t="shared" ca="1" si="51"/>
        <v>0</v>
      </c>
      <c r="G234" s="8">
        <f t="shared" ca="1" si="51"/>
        <v>0</v>
      </c>
      <c r="H234" s="8">
        <f t="shared" ca="1" si="51"/>
        <v>0</v>
      </c>
      <c r="J234" s="8" t="e">
        <f t="shared" ca="1" si="11"/>
        <v>#DIV/0!</v>
      </c>
    </row>
    <row r="235" spans="1:10" x14ac:dyDescent="0.25">
      <c r="A235">
        <v>43</v>
      </c>
      <c r="C235">
        <f ca="1">OFFSET('42p stat'!$A$1,A235*20,0)</f>
        <v>0</v>
      </c>
      <c r="D235" s="8" t="e">
        <f t="shared" ref="D235:H235" ca="1" si="52">$D$191*SQRT(D180)/$E$191</f>
        <v>#DIV/0!</v>
      </c>
      <c r="E235" s="8" t="e">
        <f t="shared" ca="1" si="52"/>
        <v>#DIV/0!</v>
      </c>
      <c r="F235" s="8">
        <f t="shared" ca="1" si="52"/>
        <v>0</v>
      </c>
      <c r="G235" s="8">
        <f t="shared" ca="1" si="52"/>
        <v>0</v>
      </c>
      <c r="H235" s="8">
        <f t="shared" ca="1" si="52"/>
        <v>0</v>
      </c>
      <c r="J235" s="8" t="e">
        <f t="shared" ca="1" si="11"/>
        <v>#DIV/0!</v>
      </c>
    </row>
    <row r="236" spans="1:10" x14ac:dyDescent="0.25">
      <c r="A236">
        <v>44</v>
      </c>
      <c r="C236">
        <f ca="1">OFFSET('42p stat'!$A$1,A236*20,0)</f>
        <v>0</v>
      </c>
      <c r="D236" s="8" t="e">
        <f t="shared" ref="D236:H236" ca="1" si="53">$D$191*SQRT(D181)/$E$191</f>
        <v>#DIV/0!</v>
      </c>
      <c r="E236" s="8" t="e">
        <f t="shared" ca="1" si="53"/>
        <v>#DIV/0!</v>
      </c>
      <c r="F236" s="8">
        <f t="shared" ca="1" si="53"/>
        <v>0</v>
      </c>
      <c r="G236" s="8">
        <f t="shared" ca="1" si="53"/>
        <v>0</v>
      </c>
      <c r="H236" s="8">
        <f t="shared" ca="1" si="53"/>
        <v>0</v>
      </c>
      <c r="J236" s="8" t="e">
        <f t="shared" ca="1" si="11"/>
        <v>#DIV/0!</v>
      </c>
    </row>
    <row r="237" spans="1:10" x14ac:dyDescent="0.25">
      <c r="A237">
        <v>45</v>
      </c>
      <c r="C237">
        <f ca="1">OFFSET('42p stat'!$A$1,A237*20,0)</f>
        <v>0</v>
      </c>
      <c r="D237" s="8" t="e">
        <f t="shared" ref="D237:H237" ca="1" si="54">$D$191*SQRT(D182)/$E$191</f>
        <v>#DIV/0!</v>
      </c>
      <c r="E237" s="8" t="e">
        <f t="shared" ca="1" si="54"/>
        <v>#DIV/0!</v>
      </c>
      <c r="F237" s="8">
        <f t="shared" ca="1" si="54"/>
        <v>0</v>
      </c>
      <c r="G237" s="8">
        <f t="shared" ca="1" si="54"/>
        <v>0</v>
      </c>
      <c r="H237" s="8">
        <f t="shared" ca="1" si="54"/>
        <v>0</v>
      </c>
      <c r="J237" s="8" t="e">
        <f t="shared" ca="1" si="11"/>
        <v>#DIV/0!</v>
      </c>
    </row>
    <row r="238" spans="1:10" x14ac:dyDescent="0.25">
      <c r="A238">
        <v>46</v>
      </c>
      <c r="C238">
        <f ca="1">OFFSET('42p stat'!$A$1,A238*20,0)</f>
        <v>0</v>
      </c>
      <c r="D238" s="8" t="e">
        <f t="shared" ref="D238:H238" ca="1" si="55">$D$191*SQRT(D183)/$E$191</f>
        <v>#DIV/0!</v>
      </c>
      <c r="E238" s="8" t="e">
        <f t="shared" ca="1" si="55"/>
        <v>#DIV/0!</v>
      </c>
      <c r="F238" s="8">
        <f t="shared" ca="1" si="55"/>
        <v>0</v>
      </c>
      <c r="G238" s="8">
        <f t="shared" ca="1" si="55"/>
        <v>0</v>
      </c>
      <c r="H238" s="8">
        <f t="shared" ca="1" si="55"/>
        <v>0</v>
      </c>
      <c r="J238" s="8" t="e">
        <f t="shared" ca="1" si="11"/>
        <v>#DIV/0!</v>
      </c>
    </row>
    <row r="239" spans="1:10" x14ac:dyDescent="0.25">
      <c r="A239">
        <v>47</v>
      </c>
      <c r="C239">
        <f ca="1">OFFSET('42p stat'!$A$1,A239*20,0)</f>
        <v>0</v>
      </c>
      <c r="D239" s="8">
        <f t="shared" ref="D239:H239" ca="1" si="56">$D$191*SQRT(D184)/$E$191</f>
        <v>0</v>
      </c>
      <c r="E239" s="8">
        <f t="shared" ca="1" si="56"/>
        <v>0</v>
      </c>
      <c r="F239" s="8">
        <f t="shared" ca="1" si="56"/>
        <v>0</v>
      </c>
      <c r="G239" s="8">
        <f t="shared" ca="1" si="56"/>
        <v>0</v>
      </c>
      <c r="H239" s="8">
        <f t="shared" ca="1" si="56"/>
        <v>0</v>
      </c>
      <c r="J239" s="8">
        <f t="shared" ca="1" si="11"/>
        <v>0</v>
      </c>
    </row>
    <row r="240" spans="1:10" x14ac:dyDescent="0.25">
      <c r="A240">
        <v>48</v>
      </c>
      <c r="C240">
        <f ca="1">OFFSET('42p stat'!$A$1,A240*20,0)</f>
        <v>0</v>
      </c>
      <c r="D240" s="8">
        <f t="shared" ref="D240:H240" ca="1" si="57">$D$191*SQRT(D185)/$E$191</f>
        <v>0</v>
      </c>
      <c r="E240" s="8">
        <f t="shared" ca="1" si="57"/>
        <v>0</v>
      </c>
      <c r="F240" s="8">
        <f t="shared" ca="1" si="57"/>
        <v>0</v>
      </c>
      <c r="G240" s="8">
        <f t="shared" ca="1" si="57"/>
        <v>0</v>
      </c>
      <c r="H240" s="8">
        <f t="shared" ca="1" si="57"/>
        <v>0</v>
      </c>
      <c r="J240" s="8">
        <f t="shared" ca="1" si="11"/>
        <v>0</v>
      </c>
    </row>
    <row r="241" spans="1:10" x14ac:dyDescent="0.25">
      <c r="A241">
        <v>49</v>
      </c>
      <c r="C241">
        <f ca="1">OFFSET('42p stat'!$A$1,A241*20,0)</f>
        <v>0</v>
      </c>
      <c r="D241" s="8">
        <f t="shared" ref="D241:H241" ca="1" si="58">$D$191*SQRT(D186)/$E$191</f>
        <v>0</v>
      </c>
      <c r="E241" s="8">
        <f t="shared" ca="1" si="58"/>
        <v>0</v>
      </c>
      <c r="F241" s="8">
        <f t="shared" ca="1" si="58"/>
        <v>0</v>
      </c>
      <c r="G241" s="8">
        <f t="shared" ca="1" si="58"/>
        <v>0</v>
      </c>
      <c r="H241" s="8">
        <f t="shared" ca="1" si="58"/>
        <v>0</v>
      </c>
      <c r="J241" s="8">
        <f t="shared" ca="1" si="11"/>
        <v>0</v>
      </c>
    </row>
    <row r="242" spans="1:10" x14ac:dyDescent="0.25">
      <c r="A242">
        <v>50</v>
      </c>
      <c r="C242">
        <f ca="1">OFFSET('42p stat'!$A$1,A242*20,0)</f>
        <v>0</v>
      </c>
      <c r="D242" s="8">
        <f t="shared" ref="D242:H242" ca="1" si="59">$D$191*SQRT(D187)/$E$191</f>
        <v>0</v>
      </c>
      <c r="E242" s="8">
        <f t="shared" ca="1" si="59"/>
        <v>0</v>
      </c>
      <c r="F242" s="8">
        <f t="shared" ca="1" si="59"/>
        <v>0</v>
      </c>
      <c r="G242" s="8">
        <f t="shared" ca="1" si="59"/>
        <v>0</v>
      </c>
      <c r="H242" s="8">
        <f t="shared" ca="1" si="59"/>
        <v>0</v>
      </c>
      <c r="J242" s="8">
        <f t="shared" ca="1" si="11"/>
        <v>0</v>
      </c>
    </row>
    <row r="243" spans="1:10" x14ac:dyDescent="0.25">
      <c r="D243" s="5"/>
      <c r="E243" s="5"/>
      <c r="F243" s="5"/>
      <c r="G243" s="5"/>
      <c r="H243" s="5"/>
    </row>
    <row r="248" spans="1:10" x14ac:dyDescent="0.25">
      <c r="C248" t="s">
        <v>64</v>
      </c>
      <c r="D248">
        <v>1.96</v>
      </c>
      <c r="E248">
        <v>50</v>
      </c>
    </row>
    <row r="249" spans="1:10" x14ac:dyDescent="0.25">
      <c r="D249" t="s">
        <v>57</v>
      </c>
      <c r="E249" t="s">
        <v>53</v>
      </c>
      <c r="F249" t="s">
        <v>54</v>
      </c>
      <c r="G249" t="s">
        <v>55</v>
      </c>
      <c r="H249" t="s">
        <v>56</v>
      </c>
    </row>
    <row r="250" spans="1:10" x14ac:dyDescent="0.25">
      <c r="A250">
        <v>1</v>
      </c>
      <c r="C250" t="str">
        <f ca="1">OFFSET('42p stat'!$A$1,A250*20,0)</f>
        <v>CUDA Time</v>
      </c>
      <c r="D250" s="9">
        <f t="shared" ref="D250:H259" ca="1" si="60">POWER(SQRT(D138)/D84,2)</f>
        <v>2.9330297965122383E-6</v>
      </c>
      <c r="E250" s="9">
        <f t="shared" ca="1" si="60"/>
        <v>2.9234709979001053E-6</v>
      </c>
      <c r="F250" s="9">
        <f t="shared" ca="1" si="60"/>
        <v>2.9009542099916635E-6</v>
      </c>
      <c r="G250" s="9">
        <f t="shared" ca="1" si="60"/>
        <v>4.0727219199919666E-6</v>
      </c>
      <c r="H250" s="9">
        <f t="shared" ca="1" si="60"/>
        <v>3.0374037585198336E-6</v>
      </c>
    </row>
    <row r="251" spans="1:10" x14ac:dyDescent="0.25">
      <c r="A251">
        <v>2</v>
      </c>
      <c r="C251" t="str">
        <f ca="1">OFFSET('42p stat'!$A$1,A251*20,0)</f>
        <v>CUDA</v>
      </c>
      <c r="D251" s="9">
        <f t="shared" ca="1" si="60"/>
        <v>1.564241700244854E-8</v>
      </c>
      <c r="E251" s="9" t="e">
        <f t="shared" ca="1" si="60"/>
        <v>#DIV/0!</v>
      </c>
      <c r="F251" s="9" t="e">
        <f t="shared" ca="1" si="60"/>
        <v>#DIV/0!</v>
      </c>
      <c r="G251" s="9" t="e">
        <f t="shared" ca="1" si="60"/>
        <v>#DIV/0!</v>
      </c>
      <c r="H251" s="9" t="e">
        <f t="shared" ca="1" si="60"/>
        <v>#DIV/0!</v>
      </c>
    </row>
    <row r="252" spans="1:10" x14ac:dyDescent="0.25">
      <c r="A252">
        <v>3</v>
      </c>
      <c r="C252" t="str">
        <f ca="1">OFFSET('42p stat'!$A$1,A252*20,0)</f>
        <v>CUDA non hash</v>
      </c>
      <c r="D252" s="9">
        <f t="shared" ca="1" si="60"/>
        <v>5.5897551083856177E-8</v>
      </c>
      <c r="E252" s="9">
        <f t="shared" ca="1" si="60"/>
        <v>5.5170858821732635E-8</v>
      </c>
      <c r="F252" s="9">
        <f t="shared" ca="1" si="60"/>
        <v>4.0614975827288601E-8</v>
      </c>
      <c r="G252" s="9">
        <f t="shared" ca="1" si="60"/>
        <v>1.7255355263730739E-6</v>
      </c>
      <c r="H252" s="9">
        <f t="shared" ca="1" si="60"/>
        <v>1.0396089271041826E-9</v>
      </c>
    </row>
    <row r="253" spans="1:10" x14ac:dyDescent="0.25">
      <c r="A253">
        <v>4</v>
      </c>
      <c r="C253" t="str">
        <f ca="1">OFFSET('42p stat'!$A$1,A253*20,0)</f>
        <v>CUDA ant</v>
      </c>
      <c r="D253" s="9">
        <f t="shared" ca="1" si="60"/>
        <v>9.0967310002123643E-9</v>
      </c>
      <c r="E253" s="9">
        <f t="shared" ca="1" si="60"/>
        <v>8.8881522857997578E-9</v>
      </c>
      <c r="F253" s="9">
        <f t="shared" ca="1" si="60"/>
        <v>4.1628632469520967E-9</v>
      </c>
      <c r="G253" s="9">
        <f t="shared" ca="1" si="60"/>
        <v>4.5509628516139934E-9</v>
      </c>
      <c r="H253" s="9">
        <f t="shared" ca="1" si="60"/>
        <v>1.6685128369161763E-9</v>
      </c>
    </row>
    <row r="254" spans="1:10" x14ac:dyDescent="0.25">
      <c r="A254">
        <v>5</v>
      </c>
      <c r="C254" t="str">
        <f ca="1">OFFSET('42p stat'!$A$1,A254*20,0)</f>
        <v>CUDA ant par</v>
      </c>
      <c r="D254" s="9">
        <f t="shared" ca="1" si="60"/>
        <v>7.3232734876975156E-9</v>
      </c>
      <c r="E254" s="9">
        <f t="shared" ca="1" si="60"/>
        <v>7.5372099125434353E-9</v>
      </c>
      <c r="F254" s="9">
        <f t="shared" ca="1" si="60"/>
        <v>3.1671651082740118E-9</v>
      </c>
      <c r="G254" s="9">
        <f t="shared" ca="1" si="60"/>
        <v>2.377877936835597E-9</v>
      </c>
      <c r="H254" s="9">
        <f t="shared" ca="1" si="60"/>
        <v>6.7156994883674746E-10</v>
      </c>
    </row>
    <row r="255" spans="1:10" x14ac:dyDescent="0.25">
      <c r="A255">
        <v>6</v>
      </c>
      <c r="C255" t="str">
        <f ca="1">OFFSET('42p stat'!$A$1,A255*20,0)</f>
        <v>CUDA ant non hash</v>
      </c>
      <c r="D255" s="9">
        <f t="shared" ca="1" si="60"/>
        <v>1.1813047700958509E-8</v>
      </c>
      <c r="E255" s="9">
        <f t="shared" ca="1" si="60"/>
        <v>1.1168218273942551E-8</v>
      </c>
      <c r="F255" s="9">
        <f t="shared" ca="1" si="60"/>
        <v>2.8696393430015402E-9</v>
      </c>
      <c r="G255" s="9">
        <f t="shared" ca="1" si="60"/>
        <v>2.507482535729883E-9</v>
      </c>
      <c r="H255" s="9">
        <f t="shared" ca="1" si="60"/>
        <v>2.103423710170316E-9</v>
      </c>
    </row>
    <row r="256" spans="1:10" x14ac:dyDescent="0.25">
      <c r="A256">
        <v>7</v>
      </c>
      <c r="C256" t="str">
        <f ca="1">OFFSET('42p stat'!$A$1,A256*20,0)</f>
        <v>CUDA ant add CPU Time</v>
      </c>
      <c r="D256" s="9">
        <f t="shared" ca="1" si="60"/>
        <v>2.3561375702495354E-6</v>
      </c>
      <c r="E256" s="9">
        <f t="shared" ca="1" si="60"/>
        <v>2.3517276597995588E-6</v>
      </c>
      <c r="F256" s="9">
        <f t="shared" ca="1" si="60"/>
        <v>7.5457657450928574E-7</v>
      </c>
      <c r="G256" s="9">
        <f t="shared" ca="1" si="60"/>
        <v>3.0347265901403546E-7</v>
      </c>
      <c r="H256" s="9">
        <f t="shared" ca="1" si="60"/>
        <v>1.1070696621670018E-3</v>
      </c>
    </row>
    <row r="257" spans="1:8" x14ac:dyDescent="0.25">
      <c r="A257">
        <v>8</v>
      </c>
      <c r="C257" t="str">
        <f ca="1">OFFSET('42p stat'!$A$1,A257*20,0)</f>
        <v>CUDA ant add CPU12</v>
      </c>
      <c r="D257" s="9">
        <f t="shared" ca="1" si="60"/>
        <v>6.3183544654518849E-7</v>
      </c>
      <c r="E257" s="9">
        <f t="shared" ca="1" si="60"/>
        <v>6.0712101436133417E-7</v>
      </c>
      <c r="F257" s="9">
        <f t="shared" ca="1" si="60"/>
        <v>5.3486766825162012E-7</v>
      </c>
      <c r="G257" s="9">
        <f t="shared" ca="1" si="60"/>
        <v>2.7741714828552624E-5</v>
      </c>
      <c r="H257" s="9">
        <f t="shared" ca="1" si="60"/>
        <v>2.5804427891348052E-7</v>
      </c>
    </row>
    <row r="258" spans="1:8" x14ac:dyDescent="0.25">
      <c r="A258">
        <v>9</v>
      </c>
      <c r="C258" t="str">
        <f ca="1">OFFSET('42p stat'!$A$1,A258*20,0)</f>
        <v>CUDA opt</v>
      </c>
      <c r="D258" s="9">
        <f t="shared" ca="1" si="60"/>
        <v>2.3356160414462256E-8</v>
      </c>
      <c r="E258" s="9" t="e">
        <f t="shared" ca="1" si="60"/>
        <v>#DIV/0!</v>
      </c>
      <c r="F258" s="9" t="e">
        <f t="shared" ca="1" si="60"/>
        <v>#DIV/0!</v>
      </c>
      <c r="G258" s="9" t="e">
        <f t="shared" ca="1" si="60"/>
        <v>#DIV/0!</v>
      </c>
      <c r="H258" s="9" t="e">
        <f t="shared" ca="1" si="60"/>
        <v>#DIV/0!</v>
      </c>
    </row>
    <row r="259" spans="1:8" x14ac:dyDescent="0.25">
      <c r="A259">
        <v>10</v>
      </c>
      <c r="C259" t="str">
        <f ca="1">OFFSET('42p stat'!$A$1,A259*20,0)</f>
        <v>CUDA opt Time</v>
      </c>
      <c r="D259" s="9">
        <f t="shared" ca="1" si="60"/>
        <v>2.968163202471689E-8</v>
      </c>
      <c r="E259" s="9">
        <f t="shared" ca="1" si="60"/>
        <v>2.8380645100639201E-8</v>
      </c>
      <c r="F259" s="9">
        <f t="shared" ca="1" si="60"/>
        <v>1.3398371506383739E-8</v>
      </c>
      <c r="G259" s="9">
        <f t="shared" ca="1" si="60"/>
        <v>1.5030713238532098E-6</v>
      </c>
      <c r="H259" s="9" t="e">
        <f t="shared" ca="1" si="60"/>
        <v>#DIV/0!</v>
      </c>
    </row>
    <row r="260" spans="1:8" x14ac:dyDescent="0.25">
      <c r="A260">
        <v>11</v>
      </c>
      <c r="C260" t="str">
        <f ca="1">OFFSET('42p stat'!$A$1,A260*20,0)</f>
        <v>CUDA opt non hash</v>
      </c>
      <c r="D260" s="9">
        <f t="shared" ref="D260:H268" ca="1" si="61">POWER(SQRT(D148)/D94,2)</f>
        <v>2.0232178699603947E-8</v>
      </c>
      <c r="E260" s="9">
        <f t="shared" ca="1" si="61"/>
        <v>1.925493770777623E-8</v>
      </c>
      <c r="F260" s="9">
        <f t="shared" ca="1" si="61"/>
        <v>9.5066965885608627E-9</v>
      </c>
      <c r="G260" s="9">
        <f t="shared" ca="1" si="61"/>
        <v>1.6069646522784468E-6</v>
      </c>
      <c r="H260" s="9" t="e">
        <f t="shared" ca="1" si="61"/>
        <v>#DIV/0!</v>
      </c>
    </row>
    <row r="261" spans="1:8" x14ac:dyDescent="0.25">
      <c r="A261">
        <v>12</v>
      </c>
      <c r="C261" t="str">
        <f ca="1">OFFSET('42p stat'!$A$1,A261*20,0)</f>
        <v>CUDA opt ant</v>
      </c>
      <c r="D261" s="9">
        <f t="shared" ca="1" si="61"/>
        <v>1.9089454723439077E-8</v>
      </c>
      <c r="E261" s="9">
        <f t="shared" ca="1" si="61"/>
        <v>1.7969367895054026E-8</v>
      </c>
      <c r="F261" s="9">
        <f t="shared" ca="1" si="61"/>
        <v>6.6881095052974857E-9</v>
      </c>
      <c r="G261" s="9">
        <f t="shared" ca="1" si="61"/>
        <v>3.3768679727830682E-9</v>
      </c>
      <c r="H261" s="9" t="e">
        <f t="shared" ca="1" si="61"/>
        <v>#DIV/0!</v>
      </c>
    </row>
    <row r="262" spans="1:8" x14ac:dyDescent="0.25">
      <c r="A262">
        <v>13</v>
      </c>
      <c r="C262" t="str">
        <f ca="1">OFFSET('42p stat'!$A$1,A262*20,0)</f>
        <v>CUDA opt ant non hash</v>
      </c>
      <c r="D262" s="9">
        <f t="shared" ca="1" si="61"/>
        <v>6.3513381666304397E-7</v>
      </c>
      <c r="E262" s="9">
        <f t="shared" ca="1" si="61"/>
        <v>2.0925089187397191E-8</v>
      </c>
      <c r="F262" s="9">
        <f t="shared" ca="1" si="61"/>
        <v>6.6813516916955939E-9</v>
      </c>
      <c r="G262" s="9">
        <f t="shared" ca="1" si="61"/>
        <v>4.7311464109825058E-9</v>
      </c>
      <c r="H262" s="9" t="e">
        <f t="shared" ca="1" si="61"/>
        <v>#DIV/0!</v>
      </c>
    </row>
    <row r="263" spans="1:8" x14ac:dyDescent="0.25">
      <c r="A263">
        <v>14</v>
      </c>
      <c r="C263" t="str">
        <f ca="1">OFFSET('42p stat'!$A$1,A263*20,0)</f>
        <v>CUDA opt ant par</v>
      </c>
      <c r="D263" s="9">
        <f t="shared" ca="1" si="61"/>
        <v>2.8877504897330442E-8</v>
      </c>
      <c r="E263" s="9">
        <f t="shared" ca="1" si="61"/>
        <v>2.9233117835582738E-8</v>
      </c>
      <c r="F263" s="9">
        <f t="shared" ca="1" si="61"/>
        <v>1.4457045770216184E-8</v>
      </c>
      <c r="G263" s="9">
        <f t="shared" ca="1" si="61"/>
        <v>3.3203495641642498E-8</v>
      </c>
      <c r="H263" s="9" t="e">
        <f t="shared" ca="1" si="61"/>
        <v>#DIV/0!</v>
      </c>
    </row>
    <row r="264" spans="1:8" x14ac:dyDescent="0.25">
      <c r="A264">
        <v>15</v>
      </c>
      <c r="C264" t="str">
        <f ca="1">OFFSET('42p stat'!$A$1,A264*20,0)</f>
        <v>non CUDA Time</v>
      </c>
      <c r="D264" s="9">
        <f t="shared" ca="1" si="61"/>
        <v>6.1133676111628293E-4</v>
      </c>
      <c r="E264" s="9">
        <f t="shared" ca="1" si="61"/>
        <v>6.5044647626087357E-4</v>
      </c>
      <c r="F264" s="9">
        <f t="shared" ca="1" si="61"/>
        <v>6.5045914513755978E-4</v>
      </c>
      <c r="G264" s="9">
        <f t="shared" ca="1" si="61"/>
        <v>7.2749488721124812E-4</v>
      </c>
      <c r="H264" s="9">
        <f t="shared" ca="1" si="61"/>
        <v>1.2444400480256445E-3</v>
      </c>
    </row>
    <row r="265" spans="1:8" x14ac:dyDescent="0.25">
      <c r="A265">
        <v>16</v>
      </c>
      <c r="C265" t="str">
        <f ca="1">OFFSET('42p stat'!$A$1,A265*20,0)</f>
        <v>non CUDA</v>
      </c>
      <c r="D265" s="9">
        <f t="shared" ca="1" si="61"/>
        <v>4.8711751861207127E-4</v>
      </c>
      <c r="E265" s="9" t="e">
        <f t="shared" ca="1" si="61"/>
        <v>#DIV/0!</v>
      </c>
      <c r="F265" s="9" t="e">
        <f t="shared" ca="1" si="61"/>
        <v>#DIV/0!</v>
      </c>
      <c r="G265" s="9" t="e">
        <f t="shared" ca="1" si="61"/>
        <v>#DIV/0!</v>
      </c>
      <c r="H265" s="9" t="e">
        <f t="shared" ca="1" si="61"/>
        <v>#DIV/0!</v>
      </c>
    </row>
    <row r="266" spans="1:8" x14ac:dyDescent="0.25">
      <c r="A266">
        <v>17</v>
      </c>
      <c r="C266" t="str">
        <f ca="1">OFFSET('42p stat'!$A$1,A266*20,0)</f>
        <v>non CUDA non hash</v>
      </c>
      <c r="D266" s="9">
        <f t="shared" ca="1" si="61"/>
        <v>8.5356063913497222E-4</v>
      </c>
      <c r="E266" s="9">
        <f t="shared" ca="1" si="61"/>
        <v>8.9223733091694038E-4</v>
      </c>
      <c r="F266" s="9">
        <f t="shared" ca="1" si="61"/>
        <v>8.920792715085119E-4</v>
      </c>
      <c r="G266" s="9">
        <f t="shared" ca="1" si="61"/>
        <v>9.3923503079989114E-4</v>
      </c>
      <c r="H266" s="9">
        <f t="shared" ca="1" si="61"/>
        <v>2.9364370391540624E-3</v>
      </c>
    </row>
    <row r="267" spans="1:8" x14ac:dyDescent="0.25">
      <c r="A267">
        <v>18</v>
      </c>
      <c r="C267" t="str">
        <f ca="1">OFFSET('42p stat'!$A$1,A267*20,0)</f>
        <v>Classic ACO</v>
      </c>
      <c r="D267" s="9">
        <f t="shared" ca="1" si="61"/>
        <v>2.0666898439190527E-3</v>
      </c>
      <c r="E267" s="9">
        <f t="shared" ca="1" si="61"/>
        <v>2.1593255276764829E-3</v>
      </c>
      <c r="F267" s="9">
        <f t="shared" ca="1" si="61"/>
        <v>2.1603944985139904E-3</v>
      </c>
      <c r="G267" s="9">
        <f t="shared" ca="1" si="61"/>
        <v>2.1698000406439773E-3</v>
      </c>
      <c r="H267" s="9">
        <f t="shared" ca="1" si="61"/>
        <v>8.9493576840128273E-4</v>
      </c>
    </row>
    <row r="268" spans="1:8" x14ac:dyDescent="0.25">
      <c r="A268">
        <v>19</v>
      </c>
      <c r="C268" t="str">
        <f ca="1">OFFSET('42p stat'!$A$1,A268*20,0)</f>
        <v>Classic ACO non hash</v>
      </c>
      <c r="D268" s="9">
        <f t="shared" ca="1" si="61"/>
        <v>6.4556967788544403E-2</v>
      </c>
      <c r="E268" s="9">
        <f t="shared" ca="1" si="61"/>
        <v>6.4657418664529259E-2</v>
      </c>
      <c r="F268" s="9">
        <f t="shared" ca="1" si="61"/>
        <v>6.4692078721791363E-2</v>
      </c>
      <c r="G268" s="9">
        <f t="shared" ca="1" si="61"/>
        <v>6.4983265437702054E-2</v>
      </c>
      <c r="H268" s="9">
        <f t="shared" ca="1" si="61"/>
        <v>2.0796712804385738E-3</v>
      </c>
    </row>
    <row r="269" spans="1:8" x14ac:dyDescent="0.25">
      <c r="A269">
        <v>20</v>
      </c>
      <c r="C269" t="str">
        <f ca="1">OFFSET('42p stat'!$A$1,A269*20,0)</f>
        <v>omp</v>
      </c>
      <c r="D269" s="9">
        <f t="shared" ref="D269:H269" ca="1" si="62">POWER(SQRT(D157)/D103,2)</f>
        <v>6.2628720933156012E-5</v>
      </c>
      <c r="E269" s="9">
        <f t="shared" ca="1" si="62"/>
        <v>6.928149947967911E-5</v>
      </c>
      <c r="F269" s="9">
        <f t="shared" ca="1" si="62"/>
        <v>6.9262672721853526E-5</v>
      </c>
      <c r="G269" s="9">
        <f t="shared" ca="1" si="62"/>
        <v>7.6134276749102584E-5</v>
      </c>
      <c r="H269" s="9">
        <f t="shared" ca="1" si="62"/>
        <v>2.9188957750967429E-4</v>
      </c>
    </row>
    <row r="270" spans="1:8" x14ac:dyDescent="0.25">
      <c r="A270">
        <v>21</v>
      </c>
      <c r="C270" t="str">
        <f ca="1">OFFSET('42p stat'!$A$1,A270*20,0)</f>
        <v>omp non hash</v>
      </c>
      <c r="D270" s="9">
        <f t="shared" ref="D270:H270" ca="1" si="63">POWER(SQRT(D158)/D104,2)</f>
        <v>8.845590680398983E-4</v>
      </c>
      <c r="E270" s="9">
        <f t="shared" ca="1" si="63"/>
        <v>9.1349794859504939E-4</v>
      </c>
      <c r="F270" s="9">
        <f t="shared" ca="1" si="63"/>
        <v>9.1350868774423206E-4</v>
      </c>
      <c r="G270" s="9">
        <f t="shared" ca="1" si="63"/>
        <v>9.981908962694928E-4</v>
      </c>
      <c r="H270" s="9">
        <f t="shared" ca="1" si="63"/>
        <v>2.2486169454747747E-4</v>
      </c>
    </row>
    <row r="271" spans="1:8" x14ac:dyDescent="0.25">
      <c r="A271">
        <v>22</v>
      </c>
      <c r="C271" t="str">
        <f ca="1">OFFSET('42p stat'!$A$1,A271*20,0)</f>
        <v>non CUDA transp Time</v>
      </c>
      <c r="D271" s="9">
        <f t="shared" ref="D271:H271" ca="1" si="64">POWER(SQRT(D159)/D105,2)</f>
        <v>2.8108832126980316E-4</v>
      </c>
      <c r="E271" s="9">
        <f t="shared" ca="1" si="64"/>
        <v>2.9323218845215009E-4</v>
      </c>
      <c r="F271" s="9">
        <f t="shared" ca="1" si="64"/>
        <v>2.9329717026886192E-4</v>
      </c>
      <c r="G271" s="9">
        <f t="shared" ca="1" si="64"/>
        <v>3.4330551426843011E-4</v>
      </c>
      <c r="H271" s="9">
        <f t="shared" ca="1" si="64"/>
        <v>5.1513470921169739E-4</v>
      </c>
    </row>
    <row r="272" spans="1:8" x14ac:dyDescent="0.25">
      <c r="A272">
        <v>23</v>
      </c>
      <c r="C272" t="str">
        <f ca="1">OFFSET('42p stat'!$A$1,A272*20,0)</f>
        <v>non CUDA transp</v>
      </c>
      <c r="D272" s="9">
        <f t="shared" ref="D272:H272" ca="1" si="65">POWER(SQRT(D160)/D106,2)</f>
        <v>2.6858264608960392E-4</v>
      </c>
      <c r="E272" s="9" t="e">
        <f t="shared" ca="1" si="65"/>
        <v>#DIV/0!</v>
      </c>
      <c r="F272" s="9" t="e">
        <f t="shared" ca="1" si="65"/>
        <v>#DIV/0!</v>
      </c>
      <c r="G272" s="9" t="e">
        <f t="shared" ca="1" si="65"/>
        <v>#DIV/0!</v>
      </c>
      <c r="H272" s="9" t="e">
        <f t="shared" ca="1" si="65"/>
        <v>#DIV/0!</v>
      </c>
    </row>
    <row r="273" spans="1:8" x14ac:dyDescent="0.25">
      <c r="A273">
        <v>24</v>
      </c>
      <c r="C273" t="str">
        <f ca="1">OFFSET('42p stat'!$A$1,A273*20,0)</f>
        <v>non CUDA transp non hash</v>
      </c>
      <c r="D273" s="9">
        <f t="shared" ref="D273:H273" ca="1" si="66">POWER(SQRT(D161)/D107,2)</f>
        <v>6.1612846888051527E-5</v>
      </c>
      <c r="E273" s="9">
        <f t="shared" ca="1" si="66"/>
        <v>6.5205595030208194E-5</v>
      </c>
      <c r="F273" s="9">
        <f t="shared" ca="1" si="66"/>
        <v>6.5180298964580545E-5</v>
      </c>
      <c r="G273" s="9">
        <f t="shared" ca="1" si="66"/>
        <v>4.701216628065111E-5</v>
      </c>
      <c r="H273" s="9">
        <f t="shared" ca="1" si="66"/>
        <v>1.1153974512574738E-3</v>
      </c>
    </row>
    <row r="274" spans="1:8" x14ac:dyDescent="0.25">
      <c r="A274">
        <v>25</v>
      </c>
      <c r="C274" t="str">
        <f ca="1">OFFSET('42p stat'!$A$1,A274*20,0)</f>
        <v>non CUDA AVX Time</v>
      </c>
      <c r="D274" s="9">
        <f t="shared" ref="D274:H274" ca="1" si="67">POWER(SQRT(D162)/D108,2)</f>
        <v>6.5020721796064137E-4</v>
      </c>
      <c r="E274" s="9">
        <f t="shared" ca="1" si="67"/>
        <v>6.9571072721547208E-4</v>
      </c>
      <c r="F274" s="9">
        <f t="shared" ca="1" si="67"/>
        <v>6.9574890256617462E-4</v>
      </c>
      <c r="G274" s="9">
        <f t="shared" ca="1" si="67"/>
        <v>7.8038571555036232E-4</v>
      </c>
      <c r="H274" s="9">
        <f t="shared" ca="1" si="67"/>
        <v>2.6901933893329951E-3</v>
      </c>
    </row>
    <row r="275" spans="1:8" x14ac:dyDescent="0.25">
      <c r="A275">
        <v>26</v>
      </c>
      <c r="C275" t="str">
        <f ca="1">OFFSET('42p stat'!$A$1,A275*20,0)</f>
        <v>non CUDA AVX</v>
      </c>
      <c r="D275" s="9">
        <f t="shared" ref="D275:H275" ca="1" si="68">POWER(SQRT(D163)/D109,2)</f>
        <v>2.5845981711228875E-4</v>
      </c>
      <c r="E275" s="9" t="e">
        <f t="shared" ca="1" si="68"/>
        <v>#DIV/0!</v>
      </c>
      <c r="F275" s="9" t="e">
        <f t="shared" ca="1" si="68"/>
        <v>#DIV/0!</v>
      </c>
      <c r="G275" s="9" t="e">
        <f t="shared" ca="1" si="68"/>
        <v>#DIV/0!</v>
      </c>
      <c r="H275" s="9" t="e">
        <f t="shared" ca="1" si="68"/>
        <v>#DIV/0!</v>
      </c>
    </row>
    <row r="276" spans="1:8" x14ac:dyDescent="0.25">
      <c r="A276">
        <v>27</v>
      </c>
      <c r="C276" t="str">
        <f ca="1">OFFSET('42p stat'!$A$1,A276*20,0)</f>
        <v>non CUDA AVX non hash</v>
      </c>
      <c r="D276" s="9">
        <f t="shared" ref="D276:H276" ca="1" si="69">POWER(SQRT(D164)/D110,2)</f>
        <v>1.8625852121469669E-4</v>
      </c>
      <c r="E276" s="9">
        <f t="shared" ca="1" si="69"/>
        <v>1.9725956529579764E-4</v>
      </c>
      <c r="F276" s="9">
        <f t="shared" ca="1" si="69"/>
        <v>1.972835735076061E-4</v>
      </c>
      <c r="G276" s="9">
        <f t="shared" ca="1" si="69"/>
        <v>1.9793088579081339E-4</v>
      </c>
      <c r="H276" s="9">
        <f t="shared" ca="1" si="69"/>
        <v>2.7182779776055593E-3</v>
      </c>
    </row>
    <row r="277" spans="1:8" x14ac:dyDescent="0.25">
      <c r="A277">
        <v>28</v>
      </c>
      <c r="C277" t="str">
        <f ca="1">OFFSET('42p stat'!$A$1,A277*20,0)</f>
        <v>non CUDA AVX_OMP Time</v>
      </c>
      <c r="D277" s="9">
        <f t="shared" ref="D277:H277" ca="1" si="70">POWER(SQRT(D165)/D111,2)</f>
        <v>2.7063540590680304E-4</v>
      </c>
      <c r="E277" s="9">
        <f t="shared" ca="1" si="70"/>
        <v>2.8483736587518586E-4</v>
      </c>
      <c r="F277" s="9">
        <f t="shared" ca="1" si="70"/>
        <v>2.8486107464800926E-4</v>
      </c>
      <c r="G277" s="9">
        <f t="shared" ca="1" si="70"/>
        <v>2.8572004498615846E-4</v>
      </c>
      <c r="H277" s="9">
        <f t="shared" ca="1" si="70"/>
        <v>3.6236784229814697E-3</v>
      </c>
    </row>
    <row r="278" spans="1:8" x14ac:dyDescent="0.25">
      <c r="A278">
        <v>29</v>
      </c>
      <c r="C278" t="str">
        <f ca="1">OFFSET('42p stat'!$A$1,A278*20,0)</f>
        <v>non CUDA AVX_OMP</v>
      </c>
      <c r="D278" s="9">
        <f t="shared" ref="D278:H278" ca="1" si="71">POWER(SQRT(D166)/D112,2)</f>
        <v>2.5331699054614425E-4</v>
      </c>
      <c r="E278" s="9" t="e">
        <f t="shared" ca="1" si="71"/>
        <v>#DIV/0!</v>
      </c>
      <c r="F278" s="9" t="e">
        <f t="shared" ca="1" si="71"/>
        <v>#DIV/0!</v>
      </c>
      <c r="G278" s="9" t="e">
        <f t="shared" ca="1" si="71"/>
        <v>#DIV/0!</v>
      </c>
      <c r="H278" s="9" t="e">
        <f t="shared" ca="1" si="71"/>
        <v>#DIV/0!</v>
      </c>
    </row>
  </sheetData>
  <conditionalFormatting sqref="J31:J6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{9ECAC983-C41D-449E-A928-0C38CE9A64F0}</x14:id>
        </ext>
      </extLst>
    </cfRule>
  </conditionalFormatting>
  <conditionalFormatting sqref="J138:J17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{AA4BCC59-90A8-4BC6-A022-40C34DB884BC}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CAC983-C41D-449E-A928-0C38CE9A64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J31:J68</xm:sqref>
        </x14:conditionalFormatting>
        <x14:conditionalFormatting xmlns:xm="http://schemas.microsoft.com/office/excel/2006/main">
          <x14:cfRule type="dataBar" id="{AA4BCC59-90A8-4BC6-A022-40C34DB884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J138:J175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61"/>
  <sheetViews>
    <sheetView topLeftCell="A328" workbookViewId="0">
      <selection activeCell="A342" sqref="A342:AN42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2663.989775</v>
      </c>
      <c r="I2">
        <v>0.39806599999999998</v>
      </c>
      <c r="J2" t="s">
        <v>3</v>
      </c>
      <c r="K2">
        <v>348.769791</v>
      </c>
      <c r="L2">
        <v>0.305788</v>
      </c>
      <c r="M2" t="s">
        <v>4</v>
      </c>
      <c r="N2">
        <v>159.88255899999999</v>
      </c>
      <c r="O2">
        <v>8.4699999999999999E-4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0.99</v>
      </c>
      <c r="AG2">
        <v>4.8999999999999998E-3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5328.0370999999996</v>
      </c>
      <c r="I3">
        <v>0.75863000000000003</v>
      </c>
      <c r="J3" t="s">
        <v>3</v>
      </c>
      <c r="K3">
        <v>697.60200299999997</v>
      </c>
      <c r="L3">
        <v>0.61182199999999998</v>
      </c>
      <c r="M3" t="s">
        <v>4</v>
      </c>
      <c r="N3">
        <v>319.757138</v>
      </c>
      <c r="O3">
        <v>2.1459999999999999E-3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0.97957300000000003</v>
      </c>
      <c r="AG3">
        <v>9.5919999999999998E-3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7992.0656449999997</v>
      </c>
      <c r="I4">
        <v>1.398641</v>
      </c>
      <c r="J4" t="s">
        <v>3</v>
      </c>
      <c r="K4">
        <v>1046.3959159999999</v>
      </c>
      <c r="L4">
        <v>0.95283600000000002</v>
      </c>
      <c r="M4" t="s">
        <v>4</v>
      </c>
      <c r="N4">
        <v>479.63805200000002</v>
      </c>
      <c r="O4">
        <v>4.3600000000000002E-3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0.93974999999999997</v>
      </c>
      <c r="AG4">
        <v>2.6204000000000002E-2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10656.112422</v>
      </c>
      <c r="I5">
        <v>2.2298390000000001</v>
      </c>
      <c r="J5" t="s">
        <v>3</v>
      </c>
      <c r="K5">
        <v>1395.227363</v>
      </c>
      <c r="L5">
        <v>1.1221969999999999</v>
      </c>
      <c r="M5" t="s">
        <v>4</v>
      </c>
      <c r="N5">
        <v>639.51712799999996</v>
      </c>
      <c r="O5">
        <v>6.6969999999999998E-3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0.90974999999999995</v>
      </c>
      <c r="AG5">
        <v>3.6688999999999999E-2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13320.110176</v>
      </c>
      <c r="I6">
        <v>3.015965</v>
      </c>
      <c r="J6" t="s">
        <v>3</v>
      </c>
      <c r="K6">
        <v>1744.034668</v>
      </c>
      <c r="L6">
        <v>1.4641630000000001</v>
      </c>
      <c r="M6" t="s">
        <v>4</v>
      </c>
      <c r="N6">
        <v>799.39806199999998</v>
      </c>
      <c r="O6">
        <v>9.8740000000000008E-3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0.85975000000000001</v>
      </c>
      <c r="AG6">
        <v>5.0164E-2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15984.216875</v>
      </c>
      <c r="I7">
        <v>3.798092</v>
      </c>
      <c r="J7" t="s">
        <v>3</v>
      </c>
      <c r="K7">
        <v>2092.9290970000002</v>
      </c>
      <c r="L7">
        <v>1.8254159999999999</v>
      </c>
      <c r="M7" t="s">
        <v>4</v>
      </c>
      <c r="N7">
        <v>959.28145900000004</v>
      </c>
      <c r="O7">
        <v>1.2500000000000001E-2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0.81713100000000005</v>
      </c>
      <c r="AG7">
        <v>5.9354999999999998E-2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18648.307461</v>
      </c>
      <c r="I8">
        <v>5.1930529999999999</v>
      </c>
      <c r="J8" t="s">
        <v>3</v>
      </c>
      <c r="K8">
        <v>2441.8232910000002</v>
      </c>
      <c r="L8">
        <v>2.2746019999999998</v>
      </c>
      <c r="M8" t="s">
        <v>4</v>
      </c>
      <c r="N8">
        <v>1119.165266</v>
      </c>
      <c r="O8">
        <v>1.6301E-2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0.78712700000000002</v>
      </c>
      <c r="AG8">
        <v>6.2484999999999999E-2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21312.474882999999</v>
      </c>
      <c r="I9">
        <v>5.5158560000000003</v>
      </c>
      <c r="J9" t="s">
        <v>3</v>
      </c>
      <c r="K9">
        <v>2790.7725439999999</v>
      </c>
      <c r="L9">
        <v>2.2393100000000001</v>
      </c>
      <c r="M9" t="s">
        <v>4</v>
      </c>
      <c r="N9">
        <v>1279.047693</v>
      </c>
      <c r="O9">
        <v>1.9935000000000001E-2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0.78712700000000002</v>
      </c>
      <c r="AG9">
        <v>6.2484999999999999E-2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23976.498202999999</v>
      </c>
      <c r="I10">
        <v>6.3292390000000003</v>
      </c>
      <c r="J10" t="s">
        <v>3</v>
      </c>
      <c r="K10">
        <v>3139.587051</v>
      </c>
      <c r="L10">
        <v>2.3784019999999999</v>
      </c>
      <c r="M10" t="s">
        <v>4</v>
      </c>
      <c r="N10">
        <v>1438.924792</v>
      </c>
      <c r="O10">
        <v>2.2957000000000002E-2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0.767127</v>
      </c>
      <c r="AG10">
        <v>6.3570000000000002E-2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26640.668788999999</v>
      </c>
      <c r="I11">
        <v>8.1023929999999993</v>
      </c>
      <c r="J11" t="s">
        <v>3</v>
      </c>
      <c r="K11">
        <v>3488.5340139999998</v>
      </c>
      <c r="L11">
        <v>2.7407400000000002</v>
      </c>
      <c r="M11" t="s">
        <v>4</v>
      </c>
      <c r="N11">
        <v>1598.807495</v>
      </c>
      <c r="O11">
        <v>2.7022000000000001E-2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0.75755300000000003</v>
      </c>
      <c r="AG11">
        <v>6.4010999999999998E-2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29304.860547</v>
      </c>
      <c r="I12">
        <v>9.5601249999999993</v>
      </c>
      <c r="J12" t="s">
        <v>3</v>
      </c>
      <c r="K12">
        <v>3837.505913</v>
      </c>
      <c r="L12">
        <v>2.624104</v>
      </c>
      <c r="M12" t="s">
        <v>4</v>
      </c>
      <c r="N12">
        <v>1758.6887939999999</v>
      </c>
      <c r="O12">
        <v>3.2643999999999999E-2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0.74755300000000002</v>
      </c>
      <c r="AG12">
        <v>6.4061999999999994E-2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31968.817813000001</v>
      </c>
      <c r="I13">
        <v>10.034822</v>
      </c>
      <c r="J13" t="s">
        <v>3</v>
      </c>
      <c r="K13">
        <v>4186.2112399999996</v>
      </c>
      <c r="L13">
        <v>2.2901319999999998</v>
      </c>
      <c r="M13" t="s">
        <v>4</v>
      </c>
      <c r="N13">
        <v>1918.571338</v>
      </c>
      <c r="O13">
        <v>3.7409999999999999E-2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0.73755300000000001</v>
      </c>
      <c r="AG13">
        <v>6.3912999999999998E-2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34632.729530999997</v>
      </c>
      <c r="I14">
        <v>11.987259999999999</v>
      </c>
      <c r="J14" t="s">
        <v>3</v>
      </c>
      <c r="K14">
        <v>4534.9526459999997</v>
      </c>
      <c r="L14">
        <v>2.447273</v>
      </c>
      <c r="M14" t="s">
        <v>4</v>
      </c>
      <c r="N14">
        <v>2078.456655</v>
      </c>
      <c r="O14">
        <v>4.0304E-2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0.72755300000000001</v>
      </c>
      <c r="AG14">
        <v>6.3563999999999996E-2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37296.789531000002</v>
      </c>
      <c r="I15">
        <v>13.670911</v>
      </c>
      <c r="J15" t="s">
        <v>3</v>
      </c>
      <c r="K15">
        <v>4883.8122949999997</v>
      </c>
      <c r="L15">
        <v>2.7885629999999999</v>
      </c>
      <c r="M15" t="s">
        <v>4</v>
      </c>
      <c r="N15">
        <v>2238.342075</v>
      </c>
      <c r="O15">
        <v>4.5123999999999997E-2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0.70853500000000003</v>
      </c>
      <c r="AG15">
        <v>7.0924000000000001E-2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39960.767500000002</v>
      </c>
      <c r="I16">
        <v>15.641253000000001</v>
      </c>
      <c r="J16" t="s">
        <v>3</v>
      </c>
      <c r="K16">
        <v>5232.6119529999996</v>
      </c>
      <c r="L16">
        <v>3.2716750000000001</v>
      </c>
      <c r="M16" t="s">
        <v>4</v>
      </c>
      <c r="N16">
        <v>2398.2211470000002</v>
      </c>
      <c r="O16">
        <v>5.3391000000000001E-2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0.68158700000000005</v>
      </c>
      <c r="AG16">
        <v>7.3216000000000003E-2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42624.865937000002</v>
      </c>
      <c r="I17">
        <v>18.771101999999999</v>
      </c>
      <c r="J17" t="s">
        <v>3</v>
      </c>
      <c r="K17">
        <v>5581.494678</v>
      </c>
      <c r="L17">
        <v>3.749393</v>
      </c>
      <c r="M17" t="s">
        <v>4</v>
      </c>
      <c r="N17">
        <v>2558.1003909999999</v>
      </c>
      <c r="O17">
        <v>6.2198000000000003E-2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0.68158700000000005</v>
      </c>
      <c r="AG17">
        <v>7.3216000000000003E-2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45288.813593999999</v>
      </c>
      <c r="I18">
        <v>22.071840000000002</v>
      </c>
      <c r="J18" t="s">
        <v>3</v>
      </c>
      <c r="K18">
        <v>5930.2273930000001</v>
      </c>
      <c r="L18">
        <v>3.959209</v>
      </c>
      <c r="M18" t="s">
        <v>4</v>
      </c>
      <c r="N18">
        <v>2717.9817240000002</v>
      </c>
      <c r="O18">
        <v>7.0733000000000004E-2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0.67158499999999999</v>
      </c>
      <c r="AG18">
        <v>7.1748000000000006E-2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47952.921172000002</v>
      </c>
      <c r="I19">
        <v>24.721995</v>
      </c>
      <c r="J19" t="s">
        <v>3</v>
      </c>
      <c r="K19">
        <v>6279.098594</v>
      </c>
      <c r="L19">
        <v>4.2605219999999999</v>
      </c>
      <c r="M19" t="s">
        <v>4</v>
      </c>
      <c r="N19">
        <v>2877.8654540000002</v>
      </c>
      <c r="O19">
        <v>8.2123000000000002E-2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0.67005400000000004</v>
      </c>
      <c r="AG19">
        <v>7.2387999999999994E-2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50617.131562000002</v>
      </c>
      <c r="I20">
        <v>28.030225000000002</v>
      </c>
      <c r="J20" t="s">
        <v>3</v>
      </c>
      <c r="K20">
        <v>6628.0786520000001</v>
      </c>
      <c r="L20">
        <v>4.7667640000000002</v>
      </c>
      <c r="M20" t="s">
        <v>4</v>
      </c>
      <c r="N20">
        <v>3037.7527439999999</v>
      </c>
      <c r="O20">
        <v>8.9491000000000001E-2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0.66005199999999997</v>
      </c>
      <c r="AG20">
        <v>7.0689000000000002E-2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53281.196875000001</v>
      </c>
      <c r="I21">
        <v>31.917028999999999</v>
      </c>
      <c r="J21" t="s">
        <v>3</v>
      </c>
      <c r="K21">
        <v>6976.9341210000002</v>
      </c>
      <c r="L21">
        <v>5.0205029999999997</v>
      </c>
      <c r="M21" t="s">
        <v>4</v>
      </c>
      <c r="N21">
        <v>3197.6382319999998</v>
      </c>
      <c r="O21">
        <v>0.10237599999999999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0.66005199999999997</v>
      </c>
      <c r="AG21">
        <v>7.0689000000000002E-2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0.94056399999999996</v>
      </c>
      <c r="AG22">
        <v>3.5335999999999999E-2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0.90057399999999999</v>
      </c>
      <c r="AG23">
        <v>4.8982999999999999E-2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0.88057399999999997</v>
      </c>
      <c r="AG24">
        <v>5.4606000000000002E-2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0.86008200000000001</v>
      </c>
      <c r="AG25">
        <v>5.9306999999999999E-2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0.81340699999999999</v>
      </c>
      <c r="AG26">
        <v>7.5328999999999993E-2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0.78631099999999998</v>
      </c>
      <c r="AG27">
        <v>7.8941999999999998E-2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0.78078800000000004</v>
      </c>
      <c r="AG28">
        <v>8.0547999999999995E-2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0.77078800000000003</v>
      </c>
      <c r="AG29">
        <v>8.1063999999999997E-2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0.77078800000000003</v>
      </c>
      <c r="AG30">
        <v>8.1063999999999997E-2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0.73073399999999999</v>
      </c>
      <c r="AG31">
        <v>8.8671E-2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0.70434399999999997</v>
      </c>
      <c r="AG32">
        <v>9.2128000000000002E-2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0.68438399999999999</v>
      </c>
      <c r="AG33">
        <v>8.9927000000000007E-2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0.67417300000000002</v>
      </c>
      <c r="AG34">
        <v>8.8591000000000003E-2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0.67400499999999997</v>
      </c>
      <c r="AG35">
        <v>8.8648000000000005E-2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0.64811700000000005</v>
      </c>
      <c r="AG36">
        <v>8.8716000000000003E-2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0.63811700000000005</v>
      </c>
      <c r="AG37">
        <v>8.6579000000000003E-2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0.628687</v>
      </c>
      <c r="AG38">
        <v>8.4111000000000005E-2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0.61868699999999999</v>
      </c>
      <c r="AG39">
        <v>8.1585000000000005E-2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0.60868100000000003</v>
      </c>
      <c r="AG40">
        <v>7.886E-2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0.60868100000000003</v>
      </c>
      <c r="AG41">
        <v>7.886E-2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2670.451724</v>
      </c>
      <c r="I42">
        <v>25.668002000000001</v>
      </c>
      <c r="J42" t="s">
        <v>3</v>
      </c>
      <c r="K42">
        <v>341.20802500000002</v>
      </c>
      <c r="L42">
        <v>1.1722319999999999</v>
      </c>
      <c r="M42" t="s">
        <v>4</v>
      </c>
      <c r="N42">
        <v>160.650576</v>
      </c>
      <c r="O42">
        <v>0.100325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5340.7725979999996</v>
      </c>
      <c r="I43">
        <v>101.478908</v>
      </c>
      <c r="J43" t="s">
        <v>3</v>
      </c>
      <c r="K43">
        <v>682.29757199999995</v>
      </c>
      <c r="L43">
        <v>4.0257529999999999</v>
      </c>
      <c r="M43" t="s">
        <v>4</v>
      </c>
      <c r="N43">
        <v>321.29923600000001</v>
      </c>
      <c r="O43">
        <v>0.39966200000000002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8011.0593259999996</v>
      </c>
      <c r="I44">
        <v>228.29274699999999</v>
      </c>
      <c r="J44" t="s">
        <v>3</v>
      </c>
      <c r="K44">
        <v>1023.37397</v>
      </c>
      <c r="L44">
        <v>8.1404820000000004</v>
      </c>
      <c r="M44" t="s">
        <v>4</v>
      </c>
      <c r="N44">
        <v>481.94708500000002</v>
      </c>
      <c r="O44">
        <v>0.91615800000000003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10681.166777</v>
      </c>
      <c r="I45">
        <v>402.23232899999999</v>
      </c>
      <c r="J45" t="s">
        <v>3</v>
      </c>
      <c r="K45">
        <v>1364.2955079999999</v>
      </c>
      <c r="L45">
        <v>13.910105</v>
      </c>
      <c r="M45" t="s">
        <v>4</v>
      </c>
      <c r="N45">
        <v>642.59714199999996</v>
      </c>
      <c r="O45">
        <v>1.630952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13351.379414000001</v>
      </c>
      <c r="I46">
        <v>628.78972999999996</v>
      </c>
      <c r="J46" t="s">
        <v>3</v>
      </c>
      <c r="K46">
        <v>1705.3137770000001</v>
      </c>
      <c r="L46">
        <v>20.754546000000001</v>
      </c>
      <c r="M46" t="s">
        <v>4</v>
      </c>
      <c r="N46">
        <v>803.24513999999999</v>
      </c>
      <c r="O46">
        <v>2.5491160000000002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16021.749902</v>
      </c>
      <c r="I47">
        <v>912.80881199999999</v>
      </c>
      <c r="J47" t="s">
        <v>3</v>
      </c>
      <c r="K47">
        <v>2046.4554909999999</v>
      </c>
      <c r="L47">
        <v>30.650072999999999</v>
      </c>
      <c r="M47" t="s">
        <v>4</v>
      </c>
      <c r="N47">
        <v>963.895038</v>
      </c>
      <c r="O47">
        <v>3.6781980000000001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18692.171094000001</v>
      </c>
      <c r="I48">
        <v>1241.3679589999999</v>
      </c>
      <c r="J48" t="s">
        <v>3</v>
      </c>
      <c r="K48">
        <v>2387.6589650000001</v>
      </c>
      <c r="L48">
        <v>40.526578999999998</v>
      </c>
      <c r="M48" t="s">
        <v>4</v>
      </c>
      <c r="N48">
        <v>1124.5508809999999</v>
      </c>
      <c r="O48">
        <v>4.9972940000000001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21362.396562000002</v>
      </c>
      <c r="I49">
        <v>1623.9161099999999</v>
      </c>
      <c r="J49" t="s">
        <v>3</v>
      </c>
      <c r="K49">
        <v>2728.6582320000002</v>
      </c>
      <c r="L49">
        <v>52.443452000000001</v>
      </c>
      <c r="M49" t="s">
        <v>4</v>
      </c>
      <c r="N49">
        <v>1285.2002419999999</v>
      </c>
      <c r="O49">
        <v>6.5327089999999997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24032.782227</v>
      </c>
      <c r="I50">
        <v>2053.7258689999999</v>
      </c>
      <c r="J50" t="s">
        <v>3</v>
      </c>
      <c r="K50">
        <v>3069.8192239999998</v>
      </c>
      <c r="L50">
        <v>64.846911000000006</v>
      </c>
      <c r="M50" t="s">
        <v>4</v>
      </c>
      <c r="N50">
        <v>1445.851938</v>
      </c>
      <c r="O50">
        <v>8.2588629999999998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26702.952186999999</v>
      </c>
      <c r="I51">
        <v>2524.3862869999998</v>
      </c>
      <c r="J51" t="s">
        <v>3</v>
      </c>
      <c r="K51">
        <v>3410.784995</v>
      </c>
      <c r="L51">
        <v>78.24006</v>
      </c>
      <c r="M51" t="s">
        <v>4</v>
      </c>
      <c r="N51">
        <v>1606.5037600000001</v>
      </c>
      <c r="O51">
        <v>10.188453000000001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29373.509219</v>
      </c>
      <c r="I52">
        <v>3013.8703690000002</v>
      </c>
      <c r="J52" t="s">
        <v>3</v>
      </c>
      <c r="K52">
        <v>3751.98083</v>
      </c>
      <c r="L52">
        <v>94.946984999999998</v>
      </c>
      <c r="M52" t="s">
        <v>4</v>
      </c>
      <c r="N52">
        <v>1767.1657889999999</v>
      </c>
      <c r="O52">
        <v>12.139374999999999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32044.153944999998</v>
      </c>
      <c r="I53">
        <v>3449.6952329999999</v>
      </c>
      <c r="J53" t="s">
        <v>3</v>
      </c>
      <c r="K53">
        <v>4093.0815579999999</v>
      </c>
      <c r="L53">
        <v>108.19064899999999</v>
      </c>
      <c r="M53" t="s">
        <v>4</v>
      </c>
      <c r="N53">
        <v>1927.8346340000001</v>
      </c>
      <c r="O53">
        <v>13.870144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34714.664922000004</v>
      </c>
      <c r="I54">
        <v>3929.4293480000001</v>
      </c>
      <c r="J54" t="s">
        <v>3</v>
      </c>
      <c r="K54">
        <v>4434.060469</v>
      </c>
      <c r="L54">
        <v>123.57470000000001</v>
      </c>
      <c r="M54" t="s">
        <v>4</v>
      </c>
      <c r="N54">
        <v>2088.5023099999999</v>
      </c>
      <c r="O54">
        <v>15.761129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37385.243437999998</v>
      </c>
      <c r="I55">
        <v>4422.3557170000004</v>
      </c>
      <c r="J55" t="s">
        <v>3</v>
      </c>
      <c r="K55">
        <v>4775.0688479999999</v>
      </c>
      <c r="L55">
        <v>137.10199299999999</v>
      </c>
      <c r="M55" t="s">
        <v>4</v>
      </c>
      <c r="N55">
        <v>2249.1745259999998</v>
      </c>
      <c r="O55">
        <v>17.806322999999999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40055.983672000002</v>
      </c>
      <c r="I56">
        <v>4961.4999749999997</v>
      </c>
      <c r="J56" t="s">
        <v>3</v>
      </c>
      <c r="K56">
        <v>5116.2272069999999</v>
      </c>
      <c r="L56">
        <v>153.77292299999999</v>
      </c>
      <c r="M56" t="s">
        <v>4</v>
      </c>
      <c r="N56">
        <v>2409.8482079999999</v>
      </c>
      <c r="O56">
        <v>19.996888999999999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42726.747733999997</v>
      </c>
      <c r="I57">
        <v>5532.8906269999998</v>
      </c>
      <c r="J57" t="s">
        <v>3</v>
      </c>
      <c r="K57">
        <v>5457.418232</v>
      </c>
      <c r="L57">
        <v>170.409907</v>
      </c>
      <c r="M57" t="s">
        <v>4</v>
      </c>
      <c r="N57">
        <v>2570.518384</v>
      </c>
      <c r="O57">
        <v>22.316098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45397.427344000003</v>
      </c>
      <c r="I58">
        <v>6136.6824470000001</v>
      </c>
      <c r="J58" t="s">
        <v>3</v>
      </c>
      <c r="K58">
        <v>5798.5673239999996</v>
      </c>
      <c r="L58">
        <v>187.41309899999999</v>
      </c>
      <c r="M58" t="s">
        <v>4</v>
      </c>
      <c r="N58">
        <v>2731.1928520000001</v>
      </c>
      <c r="O58">
        <v>24.845445000000002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48068.152890999998</v>
      </c>
      <c r="I59">
        <v>6800.9749510000001</v>
      </c>
      <c r="J59" t="s">
        <v>3</v>
      </c>
      <c r="K59">
        <v>6139.727793</v>
      </c>
      <c r="L59">
        <v>207.16073</v>
      </c>
      <c r="M59" t="s">
        <v>4</v>
      </c>
      <c r="N59">
        <v>2891.8675539999999</v>
      </c>
      <c r="O59">
        <v>27.464538999999998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50738.820937999997</v>
      </c>
      <c r="I60">
        <v>7483.4228270000003</v>
      </c>
      <c r="J60" t="s">
        <v>3</v>
      </c>
      <c r="K60">
        <v>6480.8680960000002</v>
      </c>
      <c r="L60">
        <v>228.61451099999999</v>
      </c>
      <c r="M60" t="s">
        <v>4</v>
      </c>
      <c r="N60">
        <v>3052.539487</v>
      </c>
      <c r="O60">
        <v>30.253920000000001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53409.598280999999</v>
      </c>
      <c r="I61">
        <v>8183.427248</v>
      </c>
      <c r="J61" t="s">
        <v>3</v>
      </c>
      <c r="K61">
        <v>6822.1004789999997</v>
      </c>
      <c r="L61">
        <v>246.42148399999999</v>
      </c>
      <c r="M61" t="s">
        <v>4</v>
      </c>
      <c r="N61">
        <v>3213.2114259999998</v>
      </c>
      <c r="O61">
        <v>33.253416000000001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3180.692974</v>
      </c>
      <c r="I62">
        <v>3.4193000000000001E-2</v>
      </c>
      <c r="J62" t="s">
        <v>3</v>
      </c>
      <c r="K62">
        <v>1074.0686450000001</v>
      </c>
      <c r="L62">
        <v>1.4111E-2</v>
      </c>
      <c r="M62" t="s">
        <v>4</v>
      </c>
      <c r="N62">
        <v>158.80808300000001</v>
      </c>
      <c r="O62">
        <v>1.07E-4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6361.1478520000001</v>
      </c>
      <c r="I63">
        <v>0.10077999999999999</v>
      </c>
      <c r="J63" t="s">
        <v>3</v>
      </c>
      <c r="K63">
        <v>2148.105967</v>
      </c>
      <c r="L63">
        <v>2.7178000000000001E-2</v>
      </c>
      <c r="M63" t="s">
        <v>4</v>
      </c>
      <c r="N63">
        <v>317.61222400000003</v>
      </c>
      <c r="O63">
        <v>2.9100000000000003E-4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9541.6195700000007</v>
      </c>
      <c r="I64">
        <v>0.16492299999999999</v>
      </c>
      <c r="J64" t="s">
        <v>3</v>
      </c>
      <c r="K64">
        <v>3222.1520260000002</v>
      </c>
      <c r="L64">
        <v>2.5968000000000001E-2</v>
      </c>
      <c r="M64" t="s">
        <v>4</v>
      </c>
      <c r="N64">
        <v>476.42257000000001</v>
      </c>
      <c r="O64">
        <v>4.7100000000000001E-4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12722.094472999999</v>
      </c>
      <c r="I65">
        <v>0.26794600000000002</v>
      </c>
      <c r="J65" t="s">
        <v>3</v>
      </c>
      <c r="K65">
        <v>4296.2215329999999</v>
      </c>
      <c r="L65">
        <v>2.9843000000000001E-2</v>
      </c>
      <c r="M65" t="s">
        <v>4</v>
      </c>
      <c r="N65">
        <v>635.23771499999998</v>
      </c>
      <c r="O65">
        <v>7.1599999999999995E-4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15902.614258</v>
      </c>
      <c r="I66">
        <v>0.38802599999999998</v>
      </c>
      <c r="J66" t="s">
        <v>3</v>
      </c>
      <c r="K66">
        <v>5370.3100590000004</v>
      </c>
      <c r="L66">
        <v>3.9954999999999997E-2</v>
      </c>
      <c r="M66" t="s">
        <v>4</v>
      </c>
      <c r="N66">
        <v>794.05121099999997</v>
      </c>
      <c r="O66">
        <v>8.4699999999999999E-4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19083.176484</v>
      </c>
      <c r="I67">
        <v>1.0190699999999999</v>
      </c>
      <c r="J67" t="s">
        <v>3</v>
      </c>
      <c r="K67">
        <v>6444.4459770000003</v>
      </c>
      <c r="L67">
        <v>0.50383699999999998</v>
      </c>
      <c r="M67" t="s">
        <v>4</v>
      </c>
      <c r="N67">
        <v>952.86388999999997</v>
      </c>
      <c r="O67">
        <v>8.8400000000000002E-4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22263.682148</v>
      </c>
      <c r="I68">
        <v>1.18784</v>
      </c>
      <c r="J68" t="s">
        <v>3</v>
      </c>
      <c r="K68">
        <v>7518.5140039999997</v>
      </c>
      <c r="L68">
        <v>0.53178599999999998</v>
      </c>
      <c r="M68" t="s">
        <v>4</v>
      </c>
      <c r="N68">
        <v>1111.6811250000001</v>
      </c>
      <c r="O68">
        <v>1.0070000000000001E-3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25444.192030999999</v>
      </c>
      <c r="I69">
        <v>1.388549</v>
      </c>
      <c r="J69" t="s">
        <v>3</v>
      </c>
      <c r="K69">
        <v>8592.5931249999994</v>
      </c>
      <c r="L69">
        <v>0.536999</v>
      </c>
      <c r="M69" t="s">
        <v>4</v>
      </c>
      <c r="N69">
        <v>1270.497153</v>
      </c>
      <c r="O69">
        <v>9.8799999999999995E-4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28624.676914</v>
      </c>
      <c r="I70">
        <v>1.716377</v>
      </c>
      <c r="J70" t="s">
        <v>3</v>
      </c>
      <c r="K70">
        <v>9666.6554300000007</v>
      </c>
      <c r="L70">
        <v>0.54845200000000005</v>
      </c>
      <c r="M70" t="s">
        <v>4</v>
      </c>
      <c r="N70">
        <v>1429.3151780000001</v>
      </c>
      <c r="O70">
        <v>1.214E-3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31805.164648000002</v>
      </c>
      <c r="I71">
        <v>1.995312</v>
      </c>
      <c r="J71" t="s">
        <v>3</v>
      </c>
      <c r="K71">
        <v>10740.718848</v>
      </c>
      <c r="L71">
        <v>0.60506800000000005</v>
      </c>
      <c r="M71" t="s">
        <v>4</v>
      </c>
      <c r="N71">
        <v>1588.1336160000001</v>
      </c>
      <c r="O71">
        <v>1.3910000000000001E-3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34985.675390999997</v>
      </c>
      <c r="I72">
        <v>2.4273310000000001</v>
      </c>
      <c r="J72" t="s">
        <v>3</v>
      </c>
      <c r="K72">
        <v>11814.802949000001</v>
      </c>
      <c r="L72">
        <v>0.62894600000000001</v>
      </c>
      <c r="M72" t="s">
        <v>4</v>
      </c>
      <c r="N72">
        <v>1746.95021</v>
      </c>
      <c r="O72">
        <v>1.6429999999999999E-3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38166.185937000002</v>
      </c>
      <c r="I73">
        <v>2.7390409999999998</v>
      </c>
      <c r="J73" t="s">
        <v>3</v>
      </c>
      <c r="K73">
        <v>12888.881914</v>
      </c>
      <c r="L73">
        <v>0.65438700000000005</v>
      </c>
      <c r="M73" t="s">
        <v>4</v>
      </c>
      <c r="N73">
        <v>1905.7718990000001</v>
      </c>
      <c r="O73">
        <v>1.8010000000000001E-3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41346.725156</v>
      </c>
      <c r="I74">
        <v>2.9716830000000001</v>
      </c>
      <c r="J74" t="s">
        <v>3</v>
      </c>
      <c r="K74">
        <v>13962.965039000001</v>
      </c>
      <c r="L74">
        <v>0.68004299999999995</v>
      </c>
      <c r="M74" t="s">
        <v>4</v>
      </c>
      <c r="N74">
        <v>2064.5907470000002</v>
      </c>
      <c r="O74">
        <v>1.923E-3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44527.309530999999</v>
      </c>
      <c r="I75">
        <v>3.674582</v>
      </c>
      <c r="J75" t="s">
        <v>3</v>
      </c>
      <c r="K75">
        <v>15037.096465000001</v>
      </c>
      <c r="L75">
        <v>1.1113500000000001</v>
      </c>
      <c r="M75" t="s">
        <v>4</v>
      </c>
      <c r="N75">
        <v>2223.4064450000001</v>
      </c>
      <c r="O75">
        <v>2.2889999999999998E-3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47707.861641000003</v>
      </c>
      <c r="I76">
        <v>4.1470560000000001</v>
      </c>
      <c r="J76" t="s">
        <v>3</v>
      </c>
      <c r="K76">
        <v>16111.214335999999</v>
      </c>
      <c r="L76">
        <v>1.1136980000000001</v>
      </c>
      <c r="M76" t="s">
        <v>4</v>
      </c>
      <c r="N76">
        <v>2382.2234229999999</v>
      </c>
      <c r="O76">
        <v>2.447E-3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50888.360859</v>
      </c>
      <c r="I77">
        <v>4.5895169999999998</v>
      </c>
      <c r="J77" t="s">
        <v>3</v>
      </c>
      <c r="K77">
        <v>17185.274297</v>
      </c>
      <c r="L77">
        <v>1.097469</v>
      </c>
      <c r="M77" t="s">
        <v>4</v>
      </c>
      <c r="N77">
        <v>2541.0398190000001</v>
      </c>
      <c r="O77">
        <v>2.6819999999999999E-3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54068.910624999997</v>
      </c>
      <c r="I78">
        <v>4.9073919999999998</v>
      </c>
      <c r="J78" t="s">
        <v>3</v>
      </c>
      <c r="K78">
        <v>18259.377539000001</v>
      </c>
      <c r="L78">
        <v>1.1115930000000001</v>
      </c>
      <c r="M78" t="s">
        <v>4</v>
      </c>
      <c r="N78">
        <v>2699.858545</v>
      </c>
      <c r="O78">
        <v>3.0469999999999998E-3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57249.406327999997</v>
      </c>
      <c r="I79">
        <v>5.3524099999999999</v>
      </c>
      <c r="J79" t="s">
        <v>3</v>
      </c>
      <c r="K79">
        <v>19333.436836000001</v>
      </c>
      <c r="L79">
        <v>1.1133390000000001</v>
      </c>
      <c r="M79" t="s">
        <v>4</v>
      </c>
      <c r="N79">
        <v>2858.6763569999998</v>
      </c>
      <c r="O79">
        <v>2.9350000000000001E-3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60429.882891000001</v>
      </c>
      <c r="I80">
        <v>5.8032089999999998</v>
      </c>
      <c r="J80" t="s">
        <v>3</v>
      </c>
      <c r="K80">
        <v>20407.481093999999</v>
      </c>
      <c r="L80">
        <v>1.122271</v>
      </c>
      <c r="M80" t="s">
        <v>4</v>
      </c>
      <c r="N80">
        <v>3017.4959079999999</v>
      </c>
      <c r="O80">
        <v>3.3159999999999999E-3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63610.409765999997</v>
      </c>
      <c r="I81">
        <v>6.342727</v>
      </c>
      <c r="J81" t="s">
        <v>3</v>
      </c>
      <c r="K81">
        <v>21481.575195000001</v>
      </c>
      <c r="L81">
        <v>1.1182319999999999</v>
      </c>
      <c r="M81" t="s">
        <v>4</v>
      </c>
      <c r="N81">
        <v>3176.3130959999999</v>
      </c>
      <c r="O81">
        <v>3.16E-3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3355.6174369999999</v>
      </c>
      <c r="I82">
        <v>4.2629E-2</v>
      </c>
      <c r="J82" t="s">
        <v>3</v>
      </c>
      <c r="K82">
        <v>1025.026946</v>
      </c>
      <c r="L82">
        <v>3.0386E-2</v>
      </c>
      <c r="M82" t="s">
        <v>4</v>
      </c>
      <c r="N82">
        <v>167.58611300000001</v>
      </c>
      <c r="O82">
        <v>2.3E-5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6711.2240330000004</v>
      </c>
      <c r="I83">
        <v>7.2438000000000002E-2</v>
      </c>
      <c r="J83" t="s">
        <v>3</v>
      </c>
      <c r="K83">
        <v>2050.0363819999998</v>
      </c>
      <c r="L83">
        <v>3.4146999999999997E-2</v>
      </c>
      <c r="M83" t="s">
        <v>4</v>
      </c>
      <c r="N83">
        <v>335.17390599999999</v>
      </c>
      <c r="O83">
        <v>5.3999999999999998E-5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10066.847324</v>
      </c>
      <c r="I84">
        <v>0.118576</v>
      </c>
      <c r="J84" t="s">
        <v>3</v>
      </c>
      <c r="K84">
        <v>3075.0624800000001</v>
      </c>
      <c r="L84">
        <v>4.5152999999999999E-2</v>
      </c>
      <c r="M84" t="s">
        <v>4</v>
      </c>
      <c r="N84">
        <v>502.76134100000002</v>
      </c>
      <c r="O84">
        <v>8.8999999999999995E-5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13422.463750000001</v>
      </c>
      <c r="I85">
        <v>0.179728</v>
      </c>
      <c r="J85" t="s">
        <v>3</v>
      </c>
      <c r="K85">
        <v>4100.0895609999998</v>
      </c>
      <c r="L85">
        <v>5.8396000000000003E-2</v>
      </c>
      <c r="M85" t="s">
        <v>4</v>
      </c>
      <c r="N85">
        <v>670.34734100000003</v>
      </c>
      <c r="O85">
        <v>1.45E-4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16778.113984</v>
      </c>
      <c r="I86">
        <v>0.220773</v>
      </c>
      <c r="J86" t="s">
        <v>3</v>
      </c>
      <c r="K86">
        <v>5125.1340529999998</v>
      </c>
      <c r="L86">
        <v>6.1582999999999999E-2</v>
      </c>
      <c r="M86" t="s">
        <v>4</v>
      </c>
      <c r="N86">
        <v>837.934619</v>
      </c>
      <c r="O86">
        <v>1.3899999999999999E-4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20133.735780999999</v>
      </c>
      <c r="I87">
        <v>0.37327900000000003</v>
      </c>
      <c r="J87" t="s">
        <v>3</v>
      </c>
      <c r="K87">
        <v>6150.1625489999997</v>
      </c>
      <c r="L87">
        <v>0.112595</v>
      </c>
      <c r="M87" t="s">
        <v>4</v>
      </c>
      <c r="N87">
        <v>1005.521267</v>
      </c>
      <c r="O87">
        <v>1.93E-4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23489.378711000001</v>
      </c>
      <c r="I88">
        <v>0.42096899999999998</v>
      </c>
      <c r="J88" t="s">
        <v>3</v>
      </c>
      <c r="K88">
        <v>7175.2099319999998</v>
      </c>
      <c r="L88">
        <v>0.109599</v>
      </c>
      <c r="M88" t="s">
        <v>4</v>
      </c>
      <c r="N88">
        <v>1173.109033</v>
      </c>
      <c r="O88">
        <v>2.42E-4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26845.000742</v>
      </c>
      <c r="I89">
        <v>0.51004799999999995</v>
      </c>
      <c r="J89" t="s">
        <v>3</v>
      </c>
      <c r="K89">
        <v>8200.2454689999995</v>
      </c>
      <c r="L89">
        <v>0.115691</v>
      </c>
      <c r="M89" t="s">
        <v>4</v>
      </c>
      <c r="N89">
        <v>1340.697046</v>
      </c>
      <c r="O89">
        <v>2.5399999999999999E-4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30200.636913999999</v>
      </c>
      <c r="I90">
        <v>0.60201000000000005</v>
      </c>
      <c r="J90" t="s">
        <v>3</v>
      </c>
      <c r="K90">
        <v>9225.2935350000007</v>
      </c>
      <c r="L90">
        <v>0.118409</v>
      </c>
      <c r="M90" t="s">
        <v>4</v>
      </c>
      <c r="N90">
        <v>1508.2836890000001</v>
      </c>
      <c r="O90">
        <v>2.9100000000000003E-4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33556.301249999997</v>
      </c>
      <c r="I91">
        <v>0.79917899999999997</v>
      </c>
      <c r="J91" t="s">
        <v>3</v>
      </c>
      <c r="K91">
        <v>10250.355469</v>
      </c>
      <c r="L91">
        <v>0.141211</v>
      </c>
      <c r="M91" t="s">
        <v>4</v>
      </c>
      <c r="N91">
        <v>1675.8713789999999</v>
      </c>
      <c r="O91">
        <v>3.79E-4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36911.963046999997</v>
      </c>
      <c r="I92">
        <v>0.89247200000000004</v>
      </c>
      <c r="J92" t="s">
        <v>3</v>
      </c>
      <c r="K92">
        <v>11275.418379000001</v>
      </c>
      <c r="L92">
        <v>0.135876</v>
      </c>
      <c r="M92" t="s">
        <v>4</v>
      </c>
      <c r="N92">
        <v>1843.4600559999999</v>
      </c>
      <c r="O92">
        <v>4.2999999999999999E-4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40267.585156000001</v>
      </c>
      <c r="I93">
        <v>1.0162329999999999</v>
      </c>
      <c r="J93" t="s">
        <v>3</v>
      </c>
      <c r="K93">
        <v>12300.454530999999</v>
      </c>
      <c r="L93">
        <v>0.138659</v>
      </c>
      <c r="M93" t="s">
        <v>4</v>
      </c>
      <c r="N93">
        <v>2011.0462480000001</v>
      </c>
      <c r="O93">
        <v>4.7899999999999999E-4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43623.382031000001</v>
      </c>
      <c r="I94">
        <v>1.946482</v>
      </c>
      <c r="J94" t="s">
        <v>3</v>
      </c>
      <c r="K94">
        <v>13325.67668</v>
      </c>
      <c r="L94">
        <v>0.81837300000000002</v>
      </c>
      <c r="M94" t="s">
        <v>4</v>
      </c>
      <c r="N94">
        <v>2178.6350240000002</v>
      </c>
      <c r="O94">
        <v>5.0100000000000003E-4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46979.022968999998</v>
      </c>
      <c r="I95">
        <v>2.0891829999999998</v>
      </c>
      <c r="J95" t="s">
        <v>3</v>
      </c>
      <c r="K95">
        <v>14350.743047</v>
      </c>
      <c r="L95">
        <v>0.81760699999999997</v>
      </c>
      <c r="M95" t="s">
        <v>4</v>
      </c>
      <c r="N95">
        <v>2346.222988</v>
      </c>
      <c r="O95">
        <v>5.3799999999999996E-4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50334.653047</v>
      </c>
      <c r="I96">
        <v>2.25238</v>
      </c>
      <c r="J96" t="s">
        <v>3</v>
      </c>
      <c r="K96">
        <v>15375.805840000001</v>
      </c>
      <c r="L96">
        <v>0.87284099999999998</v>
      </c>
      <c r="M96" t="s">
        <v>4</v>
      </c>
      <c r="N96">
        <v>2513.8114009999999</v>
      </c>
      <c r="O96">
        <v>5.2999999999999998E-4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53690.287578000003</v>
      </c>
      <c r="I97">
        <v>2.4546220000000001</v>
      </c>
      <c r="J97" t="s">
        <v>3</v>
      </c>
      <c r="K97">
        <v>16400.860078000002</v>
      </c>
      <c r="L97">
        <v>0.94297900000000001</v>
      </c>
      <c r="M97" t="s">
        <v>4</v>
      </c>
      <c r="N97">
        <v>2681.3996139999999</v>
      </c>
      <c r="O97">
        <v>5.6400000000000005E-4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57045.938984</v>
      </c>
      <c r="I98">
        <v>2.5631460000000001</v>
      </c>
      <c r="J98" t="s">
        <v>3</v>
      </c>
      <c r="K98">
        <v>17425.929413999998</v>
      </c>
      <c r="L98">
        <v>0.87501300000000004</v>
      </c>
      <c r="M98" t="s">
        <v>4</v>
      </c>
      <c r="N98">
        <v>2848.98731</v>
      </c>
      <c r="O98">
        <v>6.8400000000000004E-4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60401.539297000003</v>
      </c>
      <c r="I99">
        <v>2.7275200000000002</v>
      </c>
      <c r="J99" t="s">
        <v>3</v>
      </c>
      <c r="K99">
        <v>18450.948477000002</v>
      </c>
      <c r="L99">
        <v>0.97191300000000003</v>
      </c>
      <c r="M99" t="s">
        <v>4</v>
      </c>
      <c r="N99">
        <v>3016.5739010000002</v>
      </c>
      <c r="O99">
        <v>6.8999999999999997E-4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63757.170468999997</v>
      </c>
      <c r="I100">
        <v>2.7402139999999999</v>
      </c>
      <c r="J100" t="s">
        <v>3</v>
      </c>
      <c r="K100">
        <v>19476.004843999999</v>
      </c>
      <c r="L100">
        <v>0.87822</v>
      </c>
      <c r="M100" t="s">
        <v>4</v>
      </c>
      <c r="N100">
        <v>3184.1618309999999</v>
      </c>
      <c r="O100">
        <v>7.9699999999999997E-4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67112.806249999994</v>
      </c>
      <c r="I101">
        <v>2.954879</v>
      </c>
      <c r="J101" t="s">
        <v>3</v>
      </c>
      <c r="K101">
        <v>20501.069686999999</v>
      </c>
      <c r="L101">
        <v>0.92647299999999999</v>
      </c>
      <c r="M101" t="s">
        <v>4</v>
      </c>
      <c r="N101">
        <v>3351.7506400000002</v>
      </c>
      <c r="O101">
        <v>8.8099999999999995E-4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3179.3929199999998</v>
      </c>
      <c r="I102">
        <v>3.6996000000000001E-2</v>
      </c>
      <c r="J102" t="s">
        <v>3</v>
      </c>
      <c r="K102">
        <v>1072.7677859999999</v>
      </c>
      <c r="L102">
        <v>1.4005E-2</v>
      </c>
      <c r="M102" t="s">
        <v>4</v>
      </c>
      <c r="N102">
        <v>158.79910699999999</v>
      </c>
      <c r="O102">
        <v>1.01E-4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6358.5368070000004</v>
      </c>
      <c r="I103">
        <v>0.125578</v>
      </c>
      <c r="J103" t="s">
        <v>3</v>
      </c>
      <c r="K103">
        <v>2145.5161870000002</v>
      </c>
      <c r="L103">
        <v>2.7702999999999998E-2</v>
      </c>
      <c r="M103" t="s">
        <v>4</v>
      </c>
      <c r="N103">
        <v>317.592175</v>
      </c>
      <c r="O103">
        <v>1.94E-4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9537.6955660000003</v>
      </c>
      <c r="I104">
        <v>0.247583</v>
      </c>
      <c r="J104" t="s">
        <v>3</v>
      </c>
      <c r="K104">
        <v>3218.2618510000002</v>
      </c>
      <c r="L104">
        <v>3.4777000000000002E-2</v>
      </c>
      <c r="M104" t="s">
        <v>4</v>
      </c>
      <c r="N104">
        <v>476.39451500000001</v>
      </c>
      <c r="O104">
        <v>2.9E-4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12716.889784999999</v>
      </c>
      <c r="I105">
        <v>0.39725700000000003</v>
      </c>
      <c r="J105" t="s">
        <v>3</v>
      </c>
      <c r="K105">
        <v>4291.0408299999999</v>
      </c>
      <c r="L105">
        <v>5.1554000000000003E-2</v>
      </c>
      <c r="M105" t="s">
        <v>4</v>
      </c>
      <c r="N105">
        <v>635.198397</v>
      </c>
      <c r="O105">
        <v>3.8299999999999999E-4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15896.071094000001</v>
      </c>
      <c r="I106">
        <v>0.54076900000000006</v>
      </c>
      <c r="J106" t="s">
        <v>3</v>
      </c>
      <c r="K106">
        <v>5363.8164550000001</v>
      </c>
      <c r="L106">
        <v>5.1756000000000003E-2</v>
      </c>
      <c r="M106" t="s">
        <v>4</v>
      </c>
      <c r="N106">
        <v>794.00389299999995</v>
      </c>
      <c r="O106">
        <v>5.8799999999999998E-4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19075.271132999998</v>
      </c>
      <c r="I107">
        <v>0.67418900000000004</v>
      </c>
      <c r="J107" t="s">
        <v>3</v>
      </c>
      <c r="K107">
        <v>6436.6053910000001</v>
      </c>
      <c r="L107">
        <v>6.3468999999999998E-2</v>
      </c>
      <c r="M107" t="s">
        <v>4</v>
      </c>
      <c r="N107">
        <v>952.80947400000002</v>
      </c>
      <c r="O107">
        <v>8.1899999999999996E-4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22254.461445000001</v>
      </c>
      <c r="I108">
        <v>0.81684999999999997</v>
      </c>
      <c r="J108" t="s">
        <v>3</v>
      </c>
      <c r="K108">
        <v>7509.3847949999999</v>
      </c>
      <c r="L108">
        <v>6.9512000000000004E-2</v>
      </c>
      <c r="M108" t="s">
        <v>4</v>
      </c>
      <c r="N108">
        <v>1111.615415</v>
      </c>
      <c r="O108">
        <v>9.2699999999999998E-4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25433.705664000001</v>
      </c>
      <c r="I109">
        <v>1.70957</v>
      </c>
      <c r="J109" t="s">
        <v>3</v>
      </c>
      <c r="K109">
        <v>8582.2298439999995</v>
      </c>
      <c r="L109">
        <v>0.48361100000000001</v>
      </c>
      <c r="M109" t="s">
        <v>4</v>
      </c>
      <c r="N109">
        <v>1270.421462</v>
      </c>
      <c r="O109">
        <v>9.7000000000000005E-4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28612.908789000001</v>
      </c>
      <c r="I110">
        <v>2.0115599999999998</v>
      </c>
      <c r="J110" t="s">
        <v>3</v>
      </c>
      <c r="K110">
        <v>9655.0093550000001</v>
      </c>
      <c r="L110">
        <v>0.46086899999999997</v>
      </c>
      <c r="M110" t="s">
        <v>4</v>
      </c>
      <c r="N110">
        <v>1429.2266549999999</v>
      </c>
      <c r="O110">
        <v>9.1500000000000001E-4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31792.070116999999</v>
      </c>
      <c r="I111">
        <v>2.480801</v>
      </c>
      <c r="J111" t="s">
        <v>3</v>
      </c>
      <c r="K111">
        <v>10727.785938000001</v>
      </c>
      <c r="L111">
        <v>0.51035600000000003</v>
      </c>
      <c r="M111" t="s">
        <v>4</v>
      </c>
      <c r="N111">
        <v>1588.033496</v>
      </c>
      <c r="O111">
        <v>1.232E-3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34971.250547000003</v>
      </c>
      <c r="I112">
        <v>2.754273</v>
      </c>
      <c r="J112" t="s">
        <v>3</v>
      </c>
      <c r="K112">
        <v>11800.578066</v>
      </c>
      <c r="L112">
        <v>0.49148700000000001</v>
      </c>
      <c r="M112" t="s">
        <v>4</v>
      </c>
      <c r="N112">
        <v>1746.840864</v>
      </c>
      <c r="O112">
        <v>1.209E-3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38150.431641000003</v>
      </c>
      <c r="I113">
        <v>2.9615969999999998</v>
      </c>
      <c r="J113" t="s">
        <v>3</v>
      </c>
      <c r="K113">
        <v>12873.357656</v>
      </c>
      <c r="L113">
        <v>0.49407600000000002</v>
      </c>
      <c r="M113" t="s">
        <v>4</v>
      </c>
      <c r="N113">
        <v>1905.6503029999999</v>
      </c>
      <c r="O113">
        <v>1.168E-3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41329.648593999998</v>
      </c>
      <c r="I114">
        <v>3.3991570000000002</v>
      </c>
      <c r="J114" t="s">
        <v>3</v>
      </c>
      <c r="K114">
        <v>13946.165800999999</v>
      </c>
      <c r="L114">
        <v>0.50924100000000005</v>
      </c>
      <c r="M114" t="s">
        <v>4</v>
      </c>
      <c r="N114">
        <v>2064.4568119999999</v>
      </c>
      <c r="O114">
        <v>1.2310000000000001E-3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44508.828516000001</v>
      </c>
      <c r="I115">
        <v>3.724326</v>
      </c>
      <c r="J115" t="s">
        <v>3</v>
      </c>
      <c r="K115">
        <v>15018.950918</v>
      </c>
      <c r="L115">
        <v>0.48121799999999998</v>
      </c>
      <c r="M115" t="s">
        <v>4</v>
      </c>
      <c r="N115">
        <v>2223.2646479999999</v>
      </c>
      <c r="O115">
        <v>1.1820000000000001E-3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47688.021172000001</v>
      </c>
      <c r="I116">
        <v>4.1998550000000003</v>
      </c>
      <c r="J116" t="s">
        <v>3</v>
      </c>
      <c r="K116">
        <v>16091.734863</v>
      </c>
      <c r="L116">
        <v>0.49817899999999998</v>
      </c>
      <c r="M116" t="s">
        <v>4</v>
      </c>
      <c r="N116">
        <v>2382.0697660000001</v>
      </c>
      <c r="O116">
        <v>1.3569999999999999E-3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50867.147422000002</v>
      </c>
      <c r="I117">
        <v>4.5499450000000001</v>
      </c>
      <c r="J117" t="s">
        <v>3</v>
      </c>
      <c r="K117">
        <v>17164.490234000001</v>
      </c>
      <c r="L117">
        <v>0.51003600000000004</v>
      </c>
      <c r="M117" t="s">
        <v>4</v>
      </c>
      <c r="N117">
        <v>2540.8756790000002</v>
      </c>
      <c r="O117">
        <v>1.2930000000000001E-3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54046.347188</v>
      </c>
      <c r="I118">
        <v>4.9359400000000004</v>
      </c>
      <c r="J118" t="s">
        <v>3</v>
      </c>
      <c r="K118">
        <v>18237.289375</v>
      </c>
      <c r="L118">
        <v>0.54476100000000005</v>
      </c>
      <c r="M118" t="s">
        <v>4</v>
      </c>
      <c r="N118">
        <v>2699.683638</v>
      </c>
      <c r="O118">
        <v>1.258E-3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57225.542578000001</v>
      </c>
      <c r="I119">
        <v>5.2751450000000002</v>
      </c>
      <c r="J119" t="s">
        <v>3</v>
      </c>
      <c r="K119">
        <v>19310.070312</v>
      </c>
      <c r="L119">
        <v>0.53761099999999995</v>
      </c>
      <c r="M119" t="s">
        <v>4</v>
      </c>
      <c r="N119">
        <v>2858.4931539999998</v>
      </c>
      <c r="O119">
        <v>1.5950000000000001E-3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60404.737500000003</v>
      </c>
      <c r="I120">
        <v>5.7231509999999997</v>
      </c>
      <c r="J120" t="s">
        <v>3</v>
      </c>
      <c r="K120">
        <v>20382.849647999999</v>
      </c>
      <c r="L120">
        <v>0.53081800000000001</v>
      </c>
      <c r="M120" t="s">
        <v>4</v>
      </c>
      <c r="N120">
        <v>3017.302095</v>
      </c>
      <c r="O120">
        <v>2.1069999999999999E-3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63583.883202999998</v>
      </c>
      <c r="I121">
        <v>5.8630610000000001</v>
      </c>
      <c r="J121" t="s">
        <v>3</v>
      </c>
      <c r="K121">
        <v>21455.602108999999</v>
      </c>
      <c r="L121">
        <v>0.53650799999999998</v>
      </c>
      <c r="M121" t="s">
        <v>4</v>
      </c>
      <c r="N121">
        <v>3176.1090869999998</v>
      </c>
      <c r="O121">
        <v>2.3140000000000001E-3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952.46215600000005</v>
      </c>
      <c r="I122">
        <v>1.3401829999999999</v>
      </c>
      <c r="J122" t="s">
        <v>3</v>
      </c>
      <c r="K122">
        <v>921.55957899999999</v>
      </c>
      <c r="L122">
        <v>0.658443</v>
      </c>
      <c r="M122" t="s">
        <v>4</v>
      </c>
      <c r="N122">
        <v>6.563212</v>
      </c>
      <c r="O122">
        <v>4.1508999999999997E-2</v>
      </c>
      <c r="P122" t="s">
        <v>5</v>
      </c>
      <c r="Q122">
        <v>30.847518000000001</v>
      </c>
      <c r="R122">
        <v>0.30115900000000001</v>
      </c>
      <c r="S122" t="s">
        <v>6</v>
      </c>
      <c r="T122">
        <v>904.85025499999995</v>
      </c>
      <c r="U122">
        <v>0.38984099999999999</v>
      </c>
      <c r="V122" t="s">
        <v>7</v>
      </c>
      <c r="W122">
        <v>0.50010200000000005</v>
      </c>
      <c r="X122">
        <v>1.794E-3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5.7010000000000003E-3</v>
      </c>
      <c r="AG122">
        <v>1.5999999999999999E-5</v>
      </c>
      <c r="AH122" t="s">
        <v>11</v>
      </c>
      <c r="AI122">
        <v>0.99488900000000002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1903.045957</v>
      </c>
      <c r="I123">
        <v>3.827642</v>
      </c>
      <c r="J123" t="s">
        <v>3</v>
      </c>
      <c r="K123">
        <v>1841.234136</v>
      </c>
      <c r="L123">
        <v>1.671395</v>
      </c>
      <c r="M123" t="s">
        <v>4</v>
      </c>
      <c r="N123">
        <v>13.143262</v>
      </c>
      <c r="O123">
        <v>0.143709</v>
      </c>
      <c r="P123" t="s">
        <v>5</v>
      </c>
      <c r="Q123">
        <v>61.711055999999999</v>
      </c>
      <c r="R123">
        <v>0.81967900000000005</v>
      </c>
      <c r="S123" t="s">
        <v>6</v>
      </c>
      <c r="T123">
        <v>1807.761853</v>
      </c>
      <c r="U123">
        <v>0.84411199999999997</v>
      </c>
      <c r="V123" t="s">
        <v>7</v>
      </c>
      <c r="W123">
        <v>1.006168</v>
      </c>
      <c r="X123">
        <v>4.339E-3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3.5890000000000002E-3</v>
      </c>
      <c r="AG123">
        <v>1.0000000000000001E-5</v>
      </c>
      <c r="AH123" t="s">
        <v>11</v>
      </c>
      <c r="AI123">
        <v>0.995062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2853.9461040000001</v>
      </c>
      <c r="I124">
        <v>4.4545779999999997</v>
      </c>
      <c r="J124" t="s">
        <v>3</v>
      </c>
      <c r="K124">
        <v>2761.257349</v>
      </c>
      <c r="L124">
        <v>2.363578</v>
      </c>
      <c r="M124" t="s">
        <v>4</v>
      </c>
      <c r="N124">
        <v>19.772003999999999</v>
      </c>
      <c r="O124">
        <v>0.30507699999999999</v>
      </c>
      <c r="P124" t="s">
        <v>5</v>
      </c>
      <c r="Q124">
        <v>92.549256</v>
      </c>
      <c r="R124">
        <v>1.0167759999999999</v>
      </c>
      <c r="S124" t="s">
        <v>6</v>
      </c>
      <c r="T124">
        <v>2711.047759</v>
      </c>
      <c r="U124">
        <v>0.91555900000000001</v>
      </c>
      <c r="V124" t="s">
        <v>7</v>
      </c>
      <c r="W124">
        <v>1.507484</v>
      </c>
      <c r="X124">
        <v>7.5389999999999997E-3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2.5019999999999999E-3</v>
      </c>
      <c r="AG124">
        <v>3.9999999999999998E-6</v>
      </c>
      <c r="AH124" t="s">
        <v>11</v>
      </c>
      <c r="AI124">
        <v>0.99509400000000003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3804.9856249999998</v>
      </c>
      <c r="I125">
        <v>6.6607159999999999</v>
      </c>
      <c r="J125" t="s">
        <v>3</v>
      </c>
      <c r="K125">
        <v>3681.3494430000001</v>
      </c>
      <c r="L125">
        <v>3.5587909999999998</v>
      </c>
      <c r="M125" t="s">
        <v>4</v>
      </c>
      <c r="N125">
        <v>26.342969</v>
      </c>
      <c r="O125">
        <v>0.40891499999999997</v>
      </c>
      <c r="P125" t="s">
        <v>5</v>
      </c>
      <c r="Q125">
        <v>123.424976</v>
      </c>
      <c r="R125">
        <v>1.312986</v>
      </c>
      <c r="S125" t="s">
        <v>6</v>
      </c>
      <c r="T125">
        <v>3614.2467329999999</v>
      </c>
      <c r="U125">
        <v>1.1127180000000001</v>
      </c>
      <c r="V125" t="s">
        <v>7</v>
      </c>
      <c r="W125">
        <v>2.01579</v>
      </c>
      <c r="X125">
        <v>1.1065999999999999E-2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1.97E-3</v>
      </c>
      <c r="AG125">
        <v>1.9999999999999999E-6</v>
      </c>
      <c r="AH125" t="s">
        <v>11</v>
      </c>
      <c r="AI125">
        <v>0.99510500000000002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4755.8576270000003</v>
      </c>
      <c r="I126">
        <v>8.9994309999999995</v>
      </c>
      <c r="J126" t="s">
        <v>3</v>
      </c>
      <c r="K126">
        <v>4601.3974799999996</v>
      </c>
      <c r="L126">
        <v>4.6298659999999998</v>
      </c>
      <c r="M126" t="s">
        <v>4</v>
      </c>
      <c r="N126">
        <v>32.903925999999998</v>
      </c>
      <c r="O126">
        <v>0.48058000000000001</v>
      </c>
      <c r="P126" t="s">
        <v>5</v>
      </c>
      <c r="Q126">
        <v>154.17702399999999</v>
      </c>
      <c r="R126">
        <v>1.63375</v>
      </c>
      <c r="S126" t="s">
        <v>6</v>
      </c>
      <c r="T126">
        <v>4517.464258</v>
      </c>
      <c r="U126">
        <v>1.6405160000000001</v>
      </c>
      <c r="V126" t="s">
        <v>7</v>
      </c>
      <c r="W126">
        <v>2.5176959999999999</v>
      </c>
      <c r="X126">
        <v>1.668E-2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1.753E-3</v>
      </c>
      <c r="AG126">
        <v>9.9999999999999995E-7</v>
      </c>
      <c r="AH126" t="s">
        <v>11</v>
      </c>
      <c r="AI126">
        <v>0.99510699999999996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5706.6610639999999</v>
      </c>
      <c r="I127">
        <v>11.399787</v>
      </c>
      <c r="J127" t="s">
        <v>3</v>
      </c>
      <c r="K127">
        <v>5521.2921480000005</v>
      </c>
      <c r="L127">
        <v>5.1741840000000003</v>
      </c>
      <c r="M127" t="s">
        <v>4</v>
      </c>
      <c r="N127">
        <v>39.490299999999998</v>
      </c>
      <c r="O127">
        <v>0.64917400000000003</v>
      </c>
      <c r="P127" t="s">
        <v>5</v>
      </c>
      <c r="Q127">
        <v>185.04159899999999</v>
      </c>
      <c r="R127">
        <v>2.867597</v>
      </c>
      <c r="S127" t="s">
        <v>6</v>
      </c>
      <c r="T127">
        <v>5420.4462299999996</v>
      </c>
      <c r="U127">
        <v>1.8670230000000001</v>
      </c>
      <c r="V127" t="s">
        <v>7</v>
      </c>
      <c r="W127">
        <v>3.0170080000000001</v>
      </c>
      <c r="X127">
        <v>2.2792E-2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1.637E-3</v>
      </c>
      <c r="AG127">
        <v>9.9999999999999995E-7</v>
      </c>
      <c r="AH127" t="s">
        <v>11</v>
      </c>
      <c r="AI127">
        <v>0.99511000000000005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6657.4641110000002</v>
      </c>
      <c r="I128">
        <v>14.737314</v>
      </c>
      <c r="J128" t="s">
        <v>3</v>
      </c>
      <c r="K128">
        <v>6441.2866309999999</v>
      </c>
      <c r="L128">
        <v>7.1224869999999996</v>
      </c>
      <c r="M128" t="s">
        <v>4</v>
      </c>
      <c r="N128">
        <v>46.06503</v>
      </c>
      <c r="O128">
        <v>0.73343599999999998</v>
      </c>
      <c r="P128" t="s">
        <v>5</v>
      </c>
      <c r="Q128">
        <v>215.799116</v>
      </c>
      <c r="R128">
        <v>3.0875430000000001</v>
      </c>
      <c r="S128" t="s">
        <v>6</v>
      </c>
      <c r="T128">
        <v>6323.6412010000004</v>
      </c>
      <c r="U128">
        <v>1.921524</v>
      </c>
      <c r="V128" t="s">
        <v>7</v>
      </c>
      <c r="W128">
        <v>3.5219200000000002</v>
      </c>
      <c r="X128">
        <v>3.1761999999999999E-2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1.4419999999999999E-3</v>
      </c>
      <c r="AG128">
        <v>0</v>
      </c>
      <c r="AH128" t="s">
        <v>11</v>
      </c>
      <c r="AI128">
        <v>0.99511300000000003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7608.3036039999997</v>
      </c>
      <c r="I129">
        <v>17.562021999999999</v>
      </c>
      <c r="J129" t="s">
        <v>3</v>
      </c>
      <c r="K129">
        <v>7361.173828</v>
      </c>
      <c r="L129">
        <v>8.0255949999999991</v>
      </c>
      <c r="M129" t="s">
        <v>4</v>
      </c>
      <c r="N129">
        <v>52.670788999999999</v>
      </c>
      <c r="O129">
        <v>0.93089299999999997</v>
      </c>
      <c r="P129" t="s">
        <v>5</v>
      </c>
      <c r="Q129">
        <v>246.66737699999999</v>
      </c>
      <c r="R129">
        <v>3.9782060000000001</v>
      </c>
      <c r="S129" t="s">
        <v>6</v>
      </c>
      <c r="T129">
        <v>7226.7931449999996</v>
      </c>
      <c r="U129">
        <v>2.399397</v>
      </c>
      <c r="V129" t="s">
        <v>7</v>
      </c>
      <c r="W129">
        <v>4.0210759999999999</v>
      </c>
      <c r="X129">
        <v>3.8018999999999997E-2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1.403E-3</v>
      </c>
      <c r="AG129">
        <v>0</v>
      </c>
      <c r="AH129" t="s">
        <v>11</v>
      </c>
      <c r="AI129">
        <v>0.99511300000000003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8559.4493550000007</v>
      </c>
      <c r="I130">
        <v>21.817321</v>
      </c>
      <c r="J130" t="s">
        <v>3</v>
      </c>
      <c r="K130">
        <v>8281.368633</v>
      </c>
      <c r="L130">
        <v>10.667348</v>
      </c>
      <c r="M130" t="s">
        <v>4</v>
      </c>
      <c r="N130">
        <v>59.268236999999999</v>
      </c>
      <c r="O130">
        <v>1.142056</v>
      </c>
      <c r="P130" t="s">
        <v>5</v>
      </c>
      <c r="Q130">
        <v>277.60030699999999</v>
      </c>
      <c r="R130">
        <v>4.4945539999999999</v>
      </c>
      <c r="S130" t="s">
        <v>6</v>
      </c>
      <c r="T130">
        <v>8130.0599119999997</v>
      </c>
      <c r="U130">
        <v>3.2035070000000001</v>
      </c>
      <c r="V130" t="s">
        <v>7</v>
      </c>
      <c r="W130">
        <v>4.5485920000000002</v>
      </c>
      <c r="X130">
        <v>5.4198999999999997E-2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1.3879999999999999E-3</v>
      </c>
      <c r="AG130">
        <v>0</v>
      </c>
      <c r="AH130" t="s">
        <v>11</v>
      </c>
      <c r="AI130">
        <v>0.99511400000000005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9510.3424799999993</v>
      </c>
      <c r="I131">
        <v>22.370557999999999</v>
      </c>
      <c r="J131" t="s">
        <v>3</v>
      </c>
      <c r="K131">
        <v>9201.3549220000004</v>
      </c>
      <c r="L131">
        <v>11.213448</v>
      </c>
      <c r="M131" t="s">
        <v>4</v>
      </c>
      <c r="N131">
        <v>65.830181999999994</v>
      </c>
      <c r="O131">
        <v>1.3947959999999999</v>
      </c>
      <c r="P131" t="s">
        <v>5</v>
      </c>
      <c r="Q131">
        <v>308.46160300000003</v>
      </c>
      <c r="R131">
        <v>5.0037799999999999</v>
      </c>
      <c r="S131" t="s">
        <v>6</v>
      </c>
      <c r="T131">
        <v>9033.2003519999998</v>
      </c>
      <c r="U131">
        <v>3.6498210000000002</v>
      </c>
      <c r="V131" t="s">
        <v>7</v>
      </c>
      <c r="W131">
        <v>5.052562</v>
      </c>
      <c r="X131">
        <v>6.3017000000000004E-2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1.3760000000000001E-3</v>
      </c>
      <c r="AG131">
        <v>0</v>
      </c>
      <c r="AH131" t="s">
        <v>11</v>
      </c>
      <c r="AI131">
        <v>0.99511400000000005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10461.22957</v>
      </c>
      <c r="I132">
        <v>22.069544</v>
      </c>
      <c r="J132" t="s">
        <v>3</v>
      </c>
      <c r="K132">
        <v>10121.356602</v>
      </c>
      <c r="L132">
        <v>11.334292</v>
      </c>
      <c r="M132" t="s">
        <v>4</v>
      </c>
      <c r="N132">
        <v>72.406250999999997</v>
      </c>
      <c r="O132">
        <v>1.5653060000000001</v>
      </c>
      <c r="P132" t="s">
        <v>5</v>
      </c>
      <c r="Q132">
        <v>339.31607400000001</v>
      </c>
      <c r="R132">
        <v>4.9606719999999997</v>
      </c>
      <c r="S132" t="s">
        <v>6</v>
      </c>
      <c r="T132">
        <v>9936.4146880000008</v>
      </c>
      <c r="U132">
        <v>3.644692</v>
      </c>
      <c r="V132" t="s">
        <v>7</v>
      </c>
      <c r="W132">
        <v>5.5627240000000002</v>
      </c>
      <c r="X132">
        <v>7.3812000000000003E-2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1.361E-3</v>
      </c>
      <c r="AG132">
        <v>0</v>
      </c>
      <c r="AH132" t="s">
        <v>11</v>
      </c>
      <c r="AI132">
        <v>0.99511400000000005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11412.135233999999</v>
      </c>
      <c r="I133">
        <v>26.149124</v>
      </c>
      <c r="J133" t="s">
        <v>3</v>
      </c>
      <c r="K133">
        <v>11041.339980000001</v>
      </c>
      <c r="L133">
        <v>13.321023</v>
      </c>
      <c r="M133" t="s">
        <v>4</v>
      </c>
      <c r="N133">
        <v>79.006795999999994</v>
      </c>
      <c r="O133">
        <v>1.8723369999999999</v>
      </c>
      <c r="P133" t="s">
        <v>5</v>
      </c>
      <c r="Q133">
        <v>370.18037099999998</v>
      </c>
      <c r="R133">
        <v>5.4961270000000004</v>
      </c>
      <c r="S133" t="s">
        <v>6</v>
      </c>
      <c r="T133">
        <v>10839.655234</v>
      </c>
      <c r="U133">
        <v>3.975425</v>
      </c>
      <c r="V133" t="s">
        <v>7</v>
      </c>
      <c r="W133">
        <v>6.0821160000000001</v>
      </c>
      <c r="X133">
        <v>9.1407000000000002E-2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1.346E-3</v>
      </c>
      <c r="AG133">
        <v>0</v>
      </c>
      <c r="AH133" t="s">
        <v>11</v>
      </c>
      <c r="AI133">
        <v>0.99511499999999997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12363.127207</v>
      </c>
      <c r="I134">
        <v>27.857901999999999</v>
      </c>
      <c r="J134" t="s">
        <v>3</v>
      </c>
      <c r="K134">
        <v>11961.387266</v>
      </c>
      <c r="L134">
        <v>14.882339999999999</v>
      </c>
      <c r="M134" t="s">
        <v>4</v>
      </c>
      <c r="N134">
        <v>85.578647000000004</v>
      </c>
      <c r="O134">
        <v>2.009474</v>
      </c>
      <c r="P134" t="s">
        <v>5</v>
      </c>
      <c r="Q134">
        <v>401.05659000000003</v>
      </c>
      <c r="R134">
        <v>5.8693989999999996</v>
      </c>
      <c r="S134" t="s">
        <v>6</v>
      </c>
      <c r="T134">
        <v>11742.990879000001</v>
      </c>
      <c r="U134">
        <v>5.1753980000000004</v>
      </c>
      <c r="V134" t="s">
        <v>7</v>
      </c>
      <c r="W134">
        <v>6.6064230000000004</v>
      </c>
      <c r="X134">
        <v>0.10012500000000001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1.328E-3</v>
      </c>
      <c r="AG134">
        <v>0</v>
      </c>
      <c r="AH134" t="s">
        <v>11</v>
      </c>
      <c r="AI134">
        <v>0.99511499999999997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13314.06623</v>
      </c>
      <c r="I135">
        <v>31.931072</v>
      </c>
      <c r="J135" t="s">
        <v>3</v>
      </c>
      <c r="K135">
        <v>12881.343496</v>
      </c>
      <c r="L135">
        <v>16.410153000000001</v>
      </c>
      <c r="M135" t="s">
        <v>4</v>
      </c>
      <c r="N135">
        <v>92.153644999999997</v>
      </c>
      <c r="O135">
        <v>2.192793</v>
      </c>
      <c r="P135" t="s">
        <v>5</v>
      </c>
      <c r="Q135">
        <v>432.00220899999999</v>
      </c>
      <c r="R135">
        <v>6.7252609999999997</v>
      </c>
      <c r="S135" t="s">
        <v>6</v>
      </c>
      <c r="T135">
        <v>12646.224706999999</v>
      </c>
      <c r="U135">
        <v>5.7317419999999997</v>
      </c>
      <c r="V135" t="s">
        <v>7</v>
      </c>
      <c r="W135">
        <v>7.1054250000000003</v>
      </c>
      <c r="X135">
        <v>0.109454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1.294E-3</v>
      </c>
      <c r="AG135">
        <v>0</v>
      </c>
      <c r="AH135" t="s">
        <v>11</v>
      </c>
      <c r="AI135">
        <v>0.99511499999999997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14264.979746000001</v>
      </c>
      <c r="I136">
        <v>40.439881</v>
      </c>
      <c r="J136" t="s">
        <v>3</v>
      </c>
      <c r="K136">
        <v>13801.305586</v>
      </c>
      <c r="L136">
        <v>19.827938</v>
      </c>
      <c r="M136" t="s">
        <v>4</v>
      </c>
      <c r="N136">
        <v>98.770826</v>
      </c>
      <c r="O136">
        <v>2.3737439999999999</v>
      </c>
      <c r="P136" t="s">
        <v>5</v>
      </c>
      <c r="Q136">
        <v>462.90619900000002</v>
      </c>
      <c r="R136">
        <v>8.2540610000000001</v>
      </c>
      <c r="S136" t="s">
        <v>6</v>
      </c>
      <c r="T136">
        <v>13549.466308999999</v>
      </c>
      <c r="U136">
        <v>5.8891650000000002</v>
      </c>
      <c r="V136" t="s">
        <v>7</v>
      </c>
      <c r="W136">
        <v>7.5975169999999999</v>
      </c>
      <c r="X136">
        <v>0.1232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1.289E-3</v>
      </c>
      <c r="AG136">
        <v>0</v>
      </c>
      <c r="AH136" t="s">
        <v>11</v>
      </c>
      <c r="AI136">
        <v>0.99511499999999997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15216.128965</v>
      </c>
      <c r="I137">
        <v>43.823320000000002</v>
      </c>
      <c r="J137" t="s">
        <v>3</v>
      </c>
      <c r="K137">
        <v>14721.470644999999</v>
      </c>
      <c r="L137">
        <v>20.560699</v>
      </c>
      <c r="M137" t="s">
        <v>4</v>
      </c>
      <c r="N137">
        <v>105.390462</v>
      </c>
      <c r="O137">
        <v>2.6198779999999999</v>
      </c>
      <c r="P137" t="s">
        <v>5</v>
      </c>
      <c r="Q137">
        <v>493.84422499999999</v>
      </c>
      <c r="R137">
        <v>8.7053220000000007</v>
      </c>
      <c r="S137" t="s">
        <v>6</v>
      </c>
      <c r="T137">
        <v>14452.926933999999</v>
      </c>
      <c r="U137">
        <v>6.4087120000000004</v>
      </c>
      <c r="V137" t="s">
        <v>7</v>
      </c>
      <c r="W137">
        <v>8.1233629999999994</v>
      </c>
      <c r="X137">
        <v>0.13250300000000001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1.2869999999999999E-3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16166.830840000001</v>
      </c>
      <c r="I138">
        <v>43.093432999999997</v>
      </c>
      <c r="J138" t="s">
        <v>3</v>
      </c>
      <c r="K138">
        <v>15641.277754000001</v>
      </c>
      <c r="L138">
        <v>20.823374999999999</v>
      </c>
      <c r="M138" t="s">
        <v>4</v>
      </c>
      <c r="N138">
        <v>111.931681</v>
      </c>
      <c r="O138">
        <v>2.7652410000000001</v>
      </c>
      <c r="P138" t="s">
        <v>5</v>
      </c>
      <c r="Q138">
        <v>524.68503099999998</v>
      </c>
      <c r="R138">
        <v>8.9239320000000006</v>
      </c>
      <c r="S138" t="s">
        <v>6</v>
      </c>
      <c r="T138">
        <v>15355.975898000001</v>
      </c>
      <c r="U138">
        <v>6.299442</v>
      </c>
      <c r="V138" t="s">
        <v>7</v>
      </c>
      <c r="W138">
        <v>8.6202660000000009</v>
      </c>
      <c r="X138">
        <v>0.14421500000000001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1.2869999999999999E-3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17117.881719000001</v>
      </c>
      <c r="I139">
        <v>49.151226000000001</v>
      </c>
      <c r="J139" t="s">
        <v>3</v>
      </c>
      <c r="K139">
        <v>16561.273163999998</v>
      </c>
      <c r="L139">
        <v>24.837398</v>
      </c>
      <c r="M139" t="s">
        <v>4</v>
      </c>
      <c r="N139">
        <v>118.508396</v>
      </c>
      <c r="O139">
        <v>3.0881189999999998</v>
      </c>
      <c r="P139" t="s">
        <v>5</v>
      </c>
      <c r="Q139">
        <v>555.67620399999998</v>
      </c>
      <c r="R139">
        <v>9.9062549999999998</v>
      </c>
      <c r="S139" t="s">
        <v>6</v>
      </c>
      <c r="T139">
        <v>16259.109004</v>
      </c>
      <c r="U139">
        <v>6.4700059999999997</v>
      </c>
      <c r="V139" t="s">
        <v>7</v>
      </c>
      <c r="W139">
        <v>9.1376120000000007</v>
      </c>
      <c r="X139">
        <v>0.154782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1.2849999999999999E-3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18069.188203000002</v>
      </c>
      <c r="I140">
        <v>51.134954999999998</v>
      </c>
      <c r="J140" t="s">
        <v>3</v>
      </c>
      <c r="K140">
        <v>17481.572499999998</v>
      </c>
      <c r="L140">
        <v>26.427828999999999</v>
      </c>
      <c r="M140" t="s">
        <v>4</v>
      </c>
      <c r="N140">
        <v>125.09387099999999</v>
      </c>
      <c r="O140">
        <v>3.334943</v>
      </c>
      <c r="P140" t="s">
        <v>5</v>
      </c>
      <c r="Q140">
        <v>586.62944900000002</v>
      </c>
      <c r="R140">
        <v>10.559675</v>
      </c>
      <c r="S140" t="s">
        <v>6</v>
      </c>
      <c r="T140">
        <v>17162.542812</v>
      </c>
      <c r="U140">
        <v>6.1173979999999997</v>
      </c>
      <c r="V140" t="s">
        <v>7</v>
      </c>
      <c r="W140">
        <v>9.6468869999999995</v>
      </c>
      <c r="X140">
        <v>0.176957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1.284E-3</v>
      </c>
      <c r="AG140">
        <v>0</v>
      </c>
      <c r="AH140" t="s">
        <v>11</v>
      </c>
      <c r="AI140">
        <v>0.995116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19019.961367</v>
      </c>
      <c r="I141">
        <v>53.205860000000001</v>
      </c>
      <c r="J141" t="s">
        <v>3</v>
      </c>
      <c r="K141">
        <v>18401.506367000002</v>
      </c>
      <c r="L141">
        <v>28.083051000000001</v>
      </c>
      <c r="M141" t="s">
        <v>4</v>
      </c>
      <c r="N141">
        <v>131.69148000000001</v>
      </c>
      <c r="O141">
        <v>3.6584379999999999</v>
      </c>
      <c r="P141" t="s">
        <v>5</v>
      </c>
      <c r="Q141">
        <v>617.42632800000001</v>
      </c>
      <c r="R141">
        <v>10.682123000000001</v>
      </c>
      <c r="S141" t="s">
        <v>6</v>
      </c>
      <c r="T141">
        <v>18065.668046999999</v>
      </c>
      <c r="U141">
        <v>6.3096100000000002</v>
      </c>
      <c r="V141" t="s">
        <v>7</v>
      </c>
      <c r="W141">
        <v>10.154063000000001</v>
      </c>
      <c r="X141">
        <v>0.19256300000000001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1.273E-3</v>
      </c>
      <c r="AG141">
        <v>0</v>
      </c>
      <c r="AH141" t="s">
        <v>11</v>
      </c>
      <c r="AI141">
        <v>0.995116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3189.8830859999998</v>
      </c>
      <c r="I142">
        <v>1679.813553</v>
      </c>
      <c r="J142" t="s">
        <v>3</v>
      </c>
      <c r="K142">
        <v>873.63888399999996</v>
      </c>
      <c r="L142">
        <v>1684.005727</v>
      </c>
      <c r="M142" t="s">
        <v>4</v>
      </c>
      <c r="N142">
        <v>166.95701500000001</v>
      </c>
      <c r="O142">
        <v>3.2460000000000003E-2</v>
      </c>
      <c r="P142" t="s">
        <v>5</v>
      </c>
      <c r="Q142">
        <v>692.70840799999996</v>
      </c>
      <c r="R142">
        <v>1686.16428</v>
      </c>
      <c r="S142" t="s">
        <v>6</v>
      </c>
      <c r="T142">
        <v>864.61819100000002</v>
      </c>
      <c r="U142">
        <v>1671.7207169999999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5.8840000000000003E-3</v>
      </c>
      <c r="AG142">
        <v>1.7E-5</v>
      </c>
      <c r="AH142" t="s">
        <v>11</v>
      </c>
      <c r="AI142">
        <v>0.99497199999999997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6382.0420610000001</v>
      </c>
      <c r="I143">
        <v>5878.4246830000002</v>
      </c>
      <c r="J143" t="s">
        <v>3</v>
      </c>
      <c r="K143">
        <v>1749.546746</v>
      </c>
      <c r="L143">
        <v>5911.0147989999996</v>
      </c>
      <c r="M143" t="s">
        <v>4</v>
      </c>
      <c r="N143">
        <v>333.93097499999999</v>
      </c>
      <c r="O143">
        <v>0.125225</v>
      </c>
      <c r="P143" t="s">
        <v>5</v>
      </c>
      <c r="Q143">
        <v>1388.0277120000001</v>
      </c>
      <c r="R143">
        <v>5951.3065429999997</v>
      </c>
      <c r="S143" t="s">
        <v>6</v>
      </c>
      <c r="T143">
        <v>1731.7785249999999</v>
      </c>
      <c r="U143">
        <v>5890.5956509999996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4.0020000000000003E-3</v>
      </c>
      <c r="AG143">
        <v>1.0000000000000001E-5</v>
      </c>
      <c r="AH143" t="s">
        <v>11</v>
      </c>
      <c r="AI143">
        <v>0.99505299999999997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9577.6098050000001</v>
      </c>
      <c r="I144">
        <v>10311.742552</v>
      </c>
      <c r="J144" t="s">
        <v>3</v>
      </c>
      <c r="K144">
        <v>2628.873838</v>
      </c>
      <c r="L144">
        <v>10385.631527</v>
      </c>
      <c r="M144" t="s">
        <v>4</v>
      </c>
      <c r="N144">
        <v>500.89110699999998</v>
      </c>
      <c r="O144">
        <v>0.25349100000000002</v>
      </c>
      <c r="P144" t="s">
        <v>5</v>
      </c>
      <c r="Q144">
        <v>2086.880803</v>
      </c>
      <c r="R144">
        <v>10493.194229999999</v>
      </c>
      <c r="S144" t="s">
        <v>6</v>
      </c>
      <c r="T144">
        <v>2602.4315769999998</v>
      </c>
      <c r="U144">
        <v>10347.805722999999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2.8939999999999999E-3</v>
      </c>
      <c r="AG144">
        <v>6.0000000000000002E-6</v>
      </c>
      <c r="AH144" t="s">
        <v>11</v>
      </c>
      <c r="AI144">
        <v>0.99509400000000003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12773.826816000001</v>
      </c>
      <c r="I145">
        <v>17165.427458999999</v>
      </c>
      <c r="J145" t="s">
        <v>3</v>
      </c>
      <c r="K145">
        <v>3508.858467</v>
      </c>
      <c r="L145">
        <v>17278.645509999998</v>
      </c>
      <c r="M145" t="s">
        <v>4</v>
      </c>
      <c r="N145">
        <v>667.84959600000002</v>
      </c>
      <c r="O145">
        <v>0.42125699999999999</v>
      </c>
      <c r="P145" t="s">
        <v>5</v>
      </c>
      <c r="Q145">
        <v>2786.4134130000002</v>
      </c>
      <c r="R145">
        <v>17395.077909</v>
      </c>
      <c r="S145" t="s">
        <v>6</v>
      </c>
      <c r="T145">
        <v>3473.7128029999999</v>
      </c>
      <c r="U145">
        <v>17198.011992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2.0379999999999999E-3</v>
      </c>
      <c r="AG145">
        <v>9.9999999999999995E-7</v>
      </c>
      <c r="AH145" t="s">
        <v>11</v>
      </c>
      <c r="AI145">
        <v>0.99510699999999996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15968.553808999999</v>
      </c>
      <c r="I146">
        <v>25731.851694000001</v>
      </c>
      <c r="J146" t="s">
        <v>3</v>
      </c>
      <c r="K146">
        <v>4387.3415969999996</v>
      </c>
      <c r="L146">
        <v>25885.149215000001</v>
      </c>
      <c r="M146" t="s">
        <v>4</v>
      </c>
      <c r="N146">
        <v>834.80125899999996</v>
      </c>
      <c r="O146">
        <v>0.63601300000000005</v>
      </c>
      <c r="P146" t="s">
        <v>5</v>
      </c>
      <c r="Q146">
        <v>3484.295161</v>
      </c>
      <c r="R146">
        <v>26095.944640999998</v>
      </c>
      <c r="S146" t="s">
        <v>6</v>
      </c>
      <c r="T146">
        <v>4343.4101220000002</v>
      </c>
      <c r="U146">
        <v>25785.895315999998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1.712E-3</v>
      </c>
      <c r="AG146">
        <v>9.9999999999999995E-7</v>
      </c>
      <c r="AH146" t="s">
        <v>11</v>
      </c>
      <c r="AI146">
        <v>0.99510900000000002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19168.666132999999</v>
      </c>
      <c r="I147">
        <v>33317.909553999998</v>
      </c>
      <c r="J147" t="s">
        <v>3</v>
      </c>
      <c r="K147">
        <v>5271.18541</v>
      </c>
      <c r="L147">
        <v>33529.193012000003</v>
      </c>
      <c r="M147" t="s">
        <v>4</v>
      </c>
      <c r="N147">
        <v>1001.777917</v>
      </c>
      <c r="O147">
        <v>0.92957500000000004</v>
      </c>
      <c r="P147" t="s">
        <v>5</v>
      </c>
      <c r="Q147">
        <v>4187.4610110000003</v>
      </c>
      <c r="R147">
        <v>33843.396429</v>
      </c>
      <c r="S147" t="s">
        <v>6</v>
      </c>
      <c r="T147">
        <v>5218.4613870000003</v>
      </c>
      <c r="U147">
        <v>33388.440890999998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1.6689999999999999E-3</v>
      </c>
      <c r="AG147">
        <v>0</v>
      </c>
      <c r="AH147" t="s">
        <v>11</v>
      </c>
      <c r="AI147">
        <v>0.995112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22366.413281000001</v>
      </c>
      <c r="I148">
        <v>40429.24379</v>
      </c>
      <c r="J148" t="s">
        <v>3</v>
      </c>
      <c r="K148">
        <v>6152.6970609999998</v>
      </c>
      <c r="L148">
        <v>40701.686366000002</v>
      </c>
      <c r="M148" t="s">
        <v>4</v>
      </c>
      <c r="N148">
        <v>1168.7406370000001</v>
      </c>
      <c r="O148">
        <v>1.2368509999999999</v>
      </c>
      <c r="P148" t="s">
        <v>5</v>
      </c>
      <c r="Q148">
        <v>4888.3551950000001</v>
      </c>
      <c r="R148">
        <v>41146.114138999998</v>
      </c>
      <c r="S148" t="s">
        <v>6</v>
      </c>
      <c r="T148">
        <v>6091.2737500000003</v>
      </c>
      <c r="U148">
        <v>40523.589550999997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1.585E-3</v>
      </c>
      <c r="AG148">
        <v>0</v>
      </c>
      <c r="AH148" t="s">
        <v>11</v>
      </c>
      <c r="AI148">
        <v>0.99511300000000003</v>
      </c>
      <c r="AJ148">
        <v>0</v>
      </c>
      <c r="AK148" t="s">
        <v>12</v>
      </c>
      <c r="AL148">
        <v>4.5199999999999996</v>
      </c>
      <c r="AM148">
        <v>6.2096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25568.198711000001</v>
      </c>
      <c r="I149">
        <v>45891.045593000003</v>
      </c>
      <c r="J149" t="s">
        <v>3</v>
      </c>
      <c r="K149">
        <v>7038.2538869999998</v>
      </c>
      <c r="L149">
        <v>46244.979542000001</v>
      </c>
      <c r="M149" t="s">
        <v>4</v>
      </c>
      <c r="N149">
        <v>1335.709951</v>
      </c>
      <c r="O149">
        <v>1.6041259999999999</v>
      </c>
      <c r="P149" t="s">
        <v>5</v>
      </c>
      <c r="Q149">
        <v>5593.3106449999996</v>
      </c>
      <c r="R149">
        <v>46814.503502</v>
      </c>
      <c r="S149" t="s">
        <v>6</v>
      </c>
      <c r="T149">
        <v>6968.1020799999997</v>
      </c>
      <c r="U149">
        <v>46014.575829000001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1.585E-3</v>
      </c>
      <c r="AG149">
        <v>0</v>
      </c>
      <c r="AH149" t="s">
        <v>11</v>
      </c>
      <c r="AI149">
        <v>0.99511300000000003</v>
      </c>
      <c r="AJ149">
        <v>0</v>
      </c>
      <c r="AK149" t="s">
        <v>12</v>
      </c>
      <c r="AL149">
        <v>11.92</v>
      </c>
      <c r="AM149">
        <v>8.2736000000000001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28767.269101999998</v>
      </c>
      <c r="I150">
        <v>53983.625590000003</v>
      </c>
      <c r="J150" t="s">
        <v>3</v>
      </c>
      <c r="K150">
        <v>7921.0789059999997</v>
      </c>
      <c r="L150">
        <v>54412.683319000003</v>
      </c>
      <c r="M150" t="s">
        <v>4</v>
      </c>
      <c r="N150">
        <v>1502.688232</v>
      </c>
      <c r="O150">
        <v>2.0147599999999999</v>
      </c>
      <c r="P150" t="s">
        <v>5</v>
      </c>
      <c r="Q150">
        <v>6295.4636229999996</v>
      </c>
      <c r="R150">
        <v>55144.914457999999</v>
      </c>
      <c r="S150" t="s">
        <v>6</v>
      </c>
      <c r="T150">
        <v>7842.1755759999996</v>
      </c>
      <c r="U150">
        <v>54143.518950999998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1.585E-3</v>
      </c>
      <c r="AG150">
        <v>0</v>
      </c>
      <c r="AH150" t="s">
        <v>11</v>
      </c>
      <c r="AI150">
        <v>0.99511300000000003</v>
      </c>
      <c r="AJ150">
        <v>0</v>
      </c>
      <c r="AK150" t="s">
        <v>12</v>
      </c>
      <c r="AL150">
        <v>17.16</v>
      </c>
      <c r="AM150">
        <v>28.6144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31964.361484000001</v>
      </c>
      <c r="I151">
        <v>64966.681216999998</v>
      </c>
      <c r="J151" t="s">
        <v>3</v>
      </c>
      <c r="K151">
        <v>8801.920752</v>
      </c>
      <c r="L151">
        <v>65498.824205999998</v>
      </c>
      <c r="M151" t="s">
        <v>4</v>
      </c>
      <c r="N151">
        <v>1669.6586380000001</v>
      </c>
      <c r="O151">
        <v>2.4561730000000002</v>
      </c>
      <c r="P151" t="s">
        <v>5</v>
      </c>
      <c r="Q151">
        <v>6995.7381050000004</v>
      </c>
      <c r="R151">
        <v>66335.132444000003</v>
      </c>
      <c r="S151" t="s">
        <v>6</v>
      </c>
      <c r="T151">
        <v>8714.3295409999992</v>
      </c>
      <c r="U151">
        <v>65133.545094000001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1.585E-3</v>
      </c>
      <c r="AG151">
        <v>0</v>
      </c>
      <c r="AH151" t="s">
        <v>11</v>
      </c>
      <c r="AI151">
        <v>0.99511300000000003</v>
      </c>
      <c r="AJ151">
        <v>0</v>
      </c>
      <c r="AK151" t="s">
        <v>12</v>
      </c>
      <c r="AL151">
        <v>20.94</v>
      </c>
      <c r="AM151">
        <v>43.096400000000003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35157.330156000004</v>
      </c>
      <c r="I152">
        <v>77396.007752000005</v>
      </c>
      <c r="J152" t="s">
        <v>3</v>
      </c>
      <c r="K152">
        <v>9678.6253319999996</v>
      </c>
      <c r="L152">
        <v>78075.707525999998</v>
      </c>
      <c r="M152" t="s">
        <v>4</v>
      </c>
      <c r="N152">
        <v>1836.6512379999999</v>
      </c>
      <c r="O152">
        <v>2.9362550000000001</v>
      </c>
      <c r="P152" t="s">
        <v>5</v>
      </c>
      <c r="Q152">
        <v>7691.7727930000001</v>
      </c>
      <c r="R152">
        <v>79111.338109999997</v>
      </c>
      <c r="S152" t="s">
        <v>6</v>
      </c>
      <c r="T152">
        <v>9582.3157229999997</v>
      </c>
      <c r="U152">
        <v>77586.072956000004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1.585E-3</v>
      </c>
      <c r="AG152">
        <v>0</v>
      </c>
      <c r="AH152" t="s">
        <v>11</v>
      </c>
      <c r="AI152">
        <v>0.99511300000000003</v>
      </c>
      <c r="AJ152">
        <v>0</v>
      </c>
      <c r="AK152" t="s">
        <v>12</v>
      </c>
      <c r="AL152">
        <v>24.4</v>
      </c>
      <c r="AM152">
        <v>51.92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38346.977812999998</v>
      </c>
      <c r="I153">
        <v>89138.434122000006</v>
      </c>
      <c r="J153" t="s">
        <v>3</v>
      </c>
      <c r="K153">
        <v>10551.994237999999</v>
      </c>
      <c r="L153">
        <v>89920.475254000004</v>
      </c>
      <c r="M153" t="s">
        <v>4</v>
      </c>
      <c r="N153">
        <v>2003.65281</v>
      </c>
      <c r="O153">
        <v>3.3703479999999999</v>
      </c>
      <c r="P153" t="s">
        <v>5</v>
      </c>
      <c r="Q153">
        <v>8384.4399119999998</v>
      </c>
      <c r="R153">
        <v>91023.359964999996</v>
      </c>
      <c r="S153" t="s">
        <v>6</v>
      </c>
      <c r="T153">
        <v>10446.950488</v>
      </c>
      <c r="U153">
        <v>89310.007977000001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1.585E-3</v>
      </c>
      <c r="AG153">
        <v>0</v>
      </c>
      <c r="AH153" t="s">
        <v>11</v>
      </c>
      <c r="AI153">
        <v>0.99511300000000003</v>
      </c>
      <c r="AJ153">
        <v>0</v>
      </c>
      <c r="AK153" t="s">
        <v>12</v>
      </c>
      <c r="AL153">
        <v>28.16</v>
      </c>
      <c r="AM153">
        <v>61.694400000000002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41540.519296999999</v>
      </c>
      <c r="I154">
        <v>103350.35883100001</v>
      </c>
      <c r="J154" t="s">
        <v>3</v>
      </c>
      <c r="K154">
        <v>11429.283652</v>
      </c>
      <c r="L154">
        <v>104248.714802</v>
      </c>
      <c r="M154" t="s">
        <v>4</v>
      </c>
      <c r="N154">
        <v>2170.6573100000001</v>
      </c>
      <c r="O154">
        <v>3.859556</v>
      </c>
      <c r="P154" t="s">
        <v>5</v>
      </c>
      <c r="Q154">
        <v>9080.9984380000005</v>
      </c>
      <c r="R154">
        <v>105455.55023199999</v>
      </c>
      <c r="S154" t="s">
        <v>6</v>
      </c>
      <c r="T154">
        <v>11315.537539000001</v>
      </c>
      <c r="U154">
        <v>103543.30131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1.585E-3</v>
      </c>
      <c r="AG154">
        <v>0</v>
      </c>
      <c r="AH154" t="s">
        <v>11</v>
      </c>
      <c r="AI154">
        <v>0.99511300000000003</v>
      </c>
      <c r="AJ154">
        <v>0</v>
      </c>
      <c r="AK154" t="s">
        <v>12</v>
      </c>
      <c r="AL154">
        <v>31.74</v>
      </c>
      <c r="AM154">
        <v>76.792400000000001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44738.244062999998</v>
      </c>
      <c r="I155">
        <v>116063.875292</v>
      </c>
      <c r="J155" t="s">
        <v>3</v>
      </c>
      <c r="K155">
        <v>12310.748672</v>
      </c>
      <c r="L155">
        <v>117095.67404300001</v>
      </c>
      <c r="M155" t="s">
        <v>4</v>
      </c>
      <c r="N155">
        <v>2337.6687740000002</v>
      </c>
      <c r="O155">
        <v>4.3220039999999997</v>
      </c>
      <c r="P155" t="s">
        <v>5</v>
      </c>
      <c r="Q155">
        <v>9781.7045120000002</v>
      </c>
      <c r="R155">
        <v>118447.02493</v>
      </c>
      <c r="S155" t="s">
        <v>6</v>
      </c>
      <c r="T155">
        <v>12188.249902</v>
      </c>
      <c r="U155">
        <v>116297.775116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1.585E-3</v>
      </c>
      <c r="AG155">
        <v>0</v>
      </c>
      <c r="AH155" t="s">
        <v>11</v>
      </c>
      <c r="AI155">
        <v>0.99511300000000003</v>
      </c>
      <c r="AJ155">
        <v>0</v>
      </c>
      <c r="AK155" t="s">
        <v>12</v>
      </c>
      <c r="AL155">
        <v>35.86</v>
      </c>
      <c r="AM155">
        <v>79.960400000000007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47932.384062999998</v>
      </c>
      <c r="I156">
        <v>131172.409316</v>
      </c>
      <c r="J156" t="s">
        <v>3</v>
      </c>
      <c r="K156">
        <v>13188.648965</v>
      </c>
      <c r="L156">
        <v>132288.555391</v>
      </c>
      <c r="M156" t="s">
        <v>4</v>
      </c>
      <c r="N156">
        <v>2504.6861960000001</v>
      </c>
      <c r="O156">
        <v>4.7921950000000004</v>
      </c>
      <c r="P156" t="s">
        <v>5</v>
      </c>
      <c r="Q156">
        <v>10478.830059</v>
      </c>
      <c r="R156">
        <v>133719.930513</v>
      </c>
      <c r="S156" t="s">
        <v>6</v>
      </c>
      <c r="T156">
        <v>13057.497031000001</v>
      </c>
      <c r="U156">
        <v>131350.76359300001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1.585E-3</v>
      </c>
      <c r="AG156">
        <v>0</v>
      </c>
      <c r="AH156" t="s">
        <v>11</v>
      </c>
      <c r="AI156">
        <v>0.99511300000000003</v>
      </c>
      <c r="AJ156">
        <v>0</v>
      </c>
      <c r="AK156" t="s">
        <v>12</v>
      </c>
      <c r="AL156">
        <v>40.340000000000003</v>
      </c>
      <c r="AM156">
        <v>85.544399999999996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51130.177578000003</v>
      </c>
      <c r="I157">
        <v>147176.95286799999</v>
      </c>
      <c r="J157" t="s">
        <v>3</v>
      </c>
      <c r="K157">
        <v>14070.193008</v>
      </c>
      <c r="L157">
        <v>148379.01534300001</v>
      </c>
      <c r="M157" t="s">
        <v>4</v>
      </c>
      <c r="N157">
        <v>2671.6853860000001</v>
      </c>
      <c r="O157">
        <v>5.2214049999999999</v>
      </c>
      <c r="P157" t="s">
        <v>5</v>
      </c>
      <c r="Q157">
        <v>11179.670156</v>
      </c>
      <c r="R157">
        <v>149899.606913</v>
      </c>
      <c r="S157" t="s">
        <v>6</v>
      </c>
      <c r="T157">
        <v>13930.301035</v>
      </c>
      <c r="U157">
        <v>147247.76538500001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1.585E-3</v>
      </c>
      <c r="AG157">
        <v>0</v>
      </c>
      <c r="AH157" t="s">
        <v>11</v>
      </c>
      <c r="AI157">
        <v>0.99511300000000003</v>
      </c>
      <c r="AJ157">
        <v>0</v>
      </c>
      <c r="AK157" t="s">
        <v>12</v>
      </c>
      <c r="AL157">
        <v>44.82</v>
      </c>
      <c r="AM157">
        <v>84.307599999999994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54328.008358999999</v>
      </c>
      <c r="I158">
        <v>165422.87954699999</v>
      </c>
      <c r="J158" t="s">
        <v>3</v>
      </c>
      <c r="K158">
        <v>14951.790254</v>
      </c>
      <c r="L158">
        <v>166704.98053199999</v>
      </c>
      <c r="M158" t="s">
        <v>4</v>
      </c>
      <c r="N158">
        <v>2838.6729540000001</v>
      </c>
      <c r="O158">
        <v>5.7418050000000003</v>
      </c>
      <c r="P158" t="s">
        <v>5</v>
      </c>
      <c r="Q158">
        <v>11880.616464999999</v>
      </c>
      <c r="R158">
        <v>168279.773632</v>
      </c>
      <c r="S158" t="s">
        <v>6</v>
      </c>
      <c r="T158">
        <v>14803.146563</v>
      </c>
      <c r="U158">
        <v>165381.198817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1.585E-3</v>
      </c>
      <c r="AG158">
        <v>0</v>
      </c>
      <c r="AH158" t="s">
        <v>11</v>
      </c>
      <c r="AI158">
        <v>0.99511300000000003</v>
      </c>
      <c r="AJ158">
        <v>0</v>
      </c>
      <c r="AK158" t="s">
        <v>12</v>
      </c>
      <c r="AL158">
        <v>49.2</v>
      </c>
      <c r="AM158">
        <v>83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57524.800390999997</v>
      </c>
      <c r="I159">
        <v>184044.91845299999</v>
      </c>
      <c r="J159" t="s">
        <v>3</v>
      </c>
      <c r="K159">
        <v>15832.332402</v>
      </c>
      <c r="L159">
        <v>185487.810711</v>
      </c>
      <c r="M159" t="s">
        <v>4</v>
      </c>
      <c r="N159">
        <v>3005.6799270000001</v>
      </c>
      <c r="O159">
        <v>6.1366829999999997</v>
      </c>
      <c r="P159" t="s">
        <v>5</v>
      </c>
      <c r="Q159">
        <v>12580.543711</v>
      </c>
      <c r="R159">
        <v>187243.77220899999</v>
      </c>
      <c r="S159" t="s">
        <v>6</v>
      </c>
      <c r="T159">
        <v>15675.016523</v>
      </c>
      <c r="U159">
        <v>184004.14799200001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1.585E-3</v>
      </c>
      <c r="AG159">
        <v>0</v>
      </c>
      <c r="AH159" t="s">
        <v>11</v>
      </c>
      <c r="AI159">
        <v>0.99511300000000003</v>
      </c>
      <c r="AJ159">
        <v>0</v>
      </c>
      <c r="AK159" t="s">
        <v>12</v>
      </c>
      <c r="AL159">
        <v>54.3</v>
      </c>
      <c r="AM159">
        <v>105.93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60725.618594</v>
      </c>
      <c r="I160">
        <v>204280.34528499999</v>
      </c>
      <c r="J160" t="s">
        <v>3</v>
      </c>
      <c r="K160">
        <v>16716.912520000002</v>
      </c>
      <c r="L160">
        <v>205900.37876200001</v>
      </c>
      <c r="M160" t="s">
        <v>4</v>
      </c>
      <c r="N160">
        <v>3172.6657759999998</v>
      </c>
      <c r="O160">
        <v>6.5387550000000001</v>
      </c>
      <c r="P160" t="s">
        <v>5</v>
      </c>
      <c r="Q160">
        <v>13284.522031</v>
      </c>
      <c r="R160">
        <v>207561.930635</v>
      </c>
      <c r="S160" t="s">
        <v>6</v>
      </c>
      <c r="T160">
        <v>16550.892030999999</v>
      </c>
      <c r="U160">
        <v>204203.82128900001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1.585E-3</v>
      </c>
      <c r="AG160">
        <v>0</v>
      </c>
      <c r="AH160" t="s">
        <v>11</v>
      </c>
      <c r="AI160">
        <v>0.99511300000000003</v>
      </c>
      <c r="AJ160">
        <v>0</v>
      </c>
      <c r="AK160" t="s">
        <v>12</v>
      </c>
      <c r="AL160">
        <v>59.06</v>
      </c>
      <c r="AM160">
        <v>101.9764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63924.762422</v>
      </c>
      <c r="I161">
        <v>224512.38000999999</v>
      </c>
      <c r="J161" t="s">
        <v>3</v>
      </c>
      <c r="K161">
        <v>17599.842578</v>
      </c>
      <c r="L161">
        <v>226340.420747</v>
      </c>
      <c r="M161" t="s">
        <v>4</v>
      </c>
      <c r="N161">
        <v>3339.6740719999998</v>
      </c>
      <c r="O161">
        <v>6.9285399999999999</v>
      </c>
      <c r="P161" t="s">
        <v>5</v>
      </c>
      <c r="Q161">
        <v>13986.739863000001</v>
      </c>
      <c r="R161">
        <v>228133.086477</v>
      </c>
      <c r="S161" t="s">
        <v>6</v>
      </c>
      <c r="T161">
        <v>17425.018456999998</v>
      </c>
      <c r="U161">
        <v>224434.92469499999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1.585E-3</v>
      </c>
      <c r="AG161">
        <v>0</v>
      </c>
      <c r="AH161" t="s">
        <v>11</v>
      </c>
      <c r="AI161">
        <v>0.99511300000000003</v>
      </c>
      <c r="AJ161">
        <v>0</v>
      </c>
      <c r="AK161" t="s">
        <v>12</v>
      </c>
      <c r="AL161">
        <v>64.900000000000006</v>
      </c>
      <c r="AM161">
        <v>105.53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2663.848066</v>
      </c>
      <c r="I182">
        <v>0.25785999999999998</v>
      </c>
      <c r="J182" t="s">
        <v>3</v>
      </c>
      <c r="K182">
        <v>188.95659900000001</v>
      </c>
      <c r="L182">
        <v>0.23560600000000001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5328.0681350000004</v>
      </c>
      <c r="I183">
        <v>0.81970299999999996</v>
      </c>
      <c r="J183" t="s">
        <v>3</v>
      </c>
      <c r="K183">
        <v>378.10422399999999</v>
      </c>
      <c r="L183">
        <v>0.63083100000000003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7992.0546480000003</v>
      </c>
      <c r="I184">
        <v>1.3037609999999999</v>
      </c>
      <c r="J184" t="s">
        <v>3</v>
      </c>
      <c r="K184">
        <v>566.99412400000006</v>
      </c>
      <c r="L184">
        <v>0.86535899999999999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10656.290429999999</v>
      </c>
      <c r="I185">
        <v>1.7382150000000001</v>
      </c>
      <c r="J185" t="s">
        <v>3</v>
      </c>
      <c r="K185">
        <v>756.14090299999998</v>
      </c>
      <c r="L185">
        <v>1.034349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13320.400215</v>
      </c>
      <c r="I186">
        <v>2.3939780000000002</v>
      </c>
      <c r="J186" t="s">
        <v>3</v>
      </c>
      <c r="K186">
        <v>945.16032199999995</v>
      </c>
      <c r="L186">
        <v>1.239679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15984.518125000001</v>
      </c>
      <c r="I187">
        <v>2.7944990000000001</v>
      </c>
      <c r="J187" t="s">
        <v>3</v>
      </c>
      <c r="K187">
        <v>1134.199392</v>
      </c>
      <c r="L187">
        <v>1.4358219999999999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18648.581561999999</v>
      </c>
      <c r="I188">
        <v>3.657705</v>
      </c>
      <c r="J188" t="s">
        <v>3</v>
      </c>
      <c r="K188">
        <v>1323.1790579999999</v>
      </c>
      <c r="L188">
        <v>1.726154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21312.453163999999</v>
      </c>
      <c r="I189">
        <v>4.1514350000000002</v>
      </c>
      <c r="J189" t="s">
        <v>3</v>
      </c>
      <c r="K189">
        <v>1511.973745</v>
      </c>
      <c r="L189">
        <v>1.8580399999999999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23976.533085999999</v>
      </c>
      <c r="I190">
        <v>5.4848080000000001</v>
      </c>
      <c r="J190" t="s">
        <v>3</v>
      </c>
      <c r="K190">
        <v>1700.9838400000001</v>
      </c>
      <c r="L190">
        <v>2.3321879999999999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26640.611444999999</v>
      </c>
      <c r="I191">
        <v>6.154433</v>
      </c>
      <c r="J191" t="s">
        <v>3</v>
      </c>
      <c r="K191">
        <v>1890.0109890000001</v>
      </c>
      <c r="L191">
        <v>2.4721519999999999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29304.645272999998</v>
      </c>
      <c r="I192">
        <v>6.4021319999999999</v>
      </c>
      <c r="J192" t="s">
        <v>3</v>
      </c>
      <c r="K192">
        <v>2078.9896480000002</v>
      </c>
      <c r="L192">
        <v>2.273247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31968.738163999999</v>
      </c>
      <c r="I193">
        <v>8.175694</v>
      </c>
      <c r="J193" t="s">
        <v>3</v>
      </c>
      <c r="K193">
        <v>2268.0310639999998</v>
      </c>
      <c r="L193">
        <v>2.7614909999999999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34632.814766000003</v>
      </c>
      <c r="I194">
        <v>8.7393549999999998</v>
      </c>
      <c r="J194" t="s">
        <v>3</v>
      </c>
      <c r="K194">
        <v>2457.0487739999999</v>
      </c>
      <c r="L194">
        <v>2.8019440000000002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37296.750859</v>
      </c>
      <c r="I195">
        <v>10.103826</v>
      </c>
      <c r="J195" t="s">
        <v>3</v>
      </c>
      <c r="K195">
        <v>2645.8955270000001</v>
      </c>
      <c r="L195">
        <v>2.9551699999999999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39960.855234000002</v>
      </c>
      <c r="I196">
        <v>11.285506</v>
      </c>
      <c r="J196" t="s">
        <v>3</v>
      </c>
      <c r="K196">
        <v>2834.9290380000002</v>
      </c>
      <c r="L196">
        <v>2.8768980000000002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42624.940078</v>
      </c>
      <c r="I197">
        <v>12.831415</v>
      </c>
      <c r="J197" t="s">
        <v>3</v>
      </c>
      <c r="K197">
        <v>3023.9598139999998</v>
      </c>
      <c r="L197">
        <v>3.434456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45289.055156000002</v>
      </c>
      <c r="I198">
        <v>14.320836</v>
      </c>
      <c r="J198" t="s">
        <v>3</v>
      </c>
      <c r="K198">
        <v>3213.019229</v>
      </c>
      <c r="L198">
        <v>3.990008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47953.021015999999</v>
      </c>
      <c r="I199">
        <v>15.955779</v>
      </c>
      <c r="J199" t="s">
        <v>3</v>
      </c>
      <c r="K199">
        <v>3401.9764009999999</v>
      </c>
      <c r="L199">
        <v>3.8359740000000002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50617.010703</v>
      </c>
      <c r="I200">
        <v>17.408141000000001</v>
      </c>
      <c r="J200" t="s">
        <v>3</v>
      </c>
      <c r="K200">
        <v>3590.947729</v>
      </c>
      <c r="L200">
        <v>3.8135919999999999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53281.201641</v>
      </c>
      <c r="I201">
        <v>18.031656999999999</v>
      </c>
      <c r="J201" t="s">
        <v>3</v>
      </c>
      <c r="K201">
        <v>3780.0916990000001</v>
      </c>
      <c r="L201">
        <v>3.5769359999999999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2651.0573439999998</v>
      </c>
      <c r="I202">
        <v>0.34683799999999998</v>
      </c>
      <c r="J202" t="s">
        <v>3</v>
      </c>
      <c r="K202">
        <v>176.468414</v>
      </c>
      <c r="L202">
        <v>0.23948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5302.3018160000001</v>
      </c>
      <c r="I203">
        <v>0.814168</v>
      </c>
      <c r="J203" t="s">
        <v>3</v>
      </c>
      <c r="K203">
        <v>352.92071800000002</v>
      </c>
      <c r="L203">
        <v>0.35355500000000001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7953.4278130000002</v>
      </c>
      <c r="I204">
        <v>1.854525</v>
      </c>
      <c r="J204" t="s">
        <v>3</v>
      </c>
      <c r="K204">
        <v>529.25339199999996</v>
      </c>
      <c r="L204">
        <v>0.52856700000000001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10604.615820000001</v>
      </c>
      <c r="I205">
        <v>3.0003389999999999</v>
      </c>
      <c r="J205" t="s">
        <v>3</v>
      </c>
      <c r="K205">
        <v>705.69935999999996</v>
      </c>
      <c r="L205">
        <v>0.71909000000000001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13255.795273</v>
      </c>
      <c r="I206">
        <v>3.979527</v>
      </c>
      <c r="J206" t="s">
        <v>3</v>
      </c>
      <c r="K206">
        <v>882.18199600000003</v>
      </c>
      <c r="L206">
        <v>1.00071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15906.775098</v>
      </c>
      <c r="I207">
        <v>4.8814440000000001</v>
      </c>
      <c r="J207" t="s">
        <v>3</v>
      </c>
      <c r="K207">
        <v>1058.4072490000001</v>
      </c>
      <c r="L207">
        <v>1.2524759999999999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18558.021562000002</v>
      </c>
      <c r="I208">
        <v>6.403797</v>
      </c>
      <c r="J208" t="s">
        <v>3</v>
      </c>
      <c r="K208">
        <v>1234.9071919999999</v>
      </c>
      <c r="L208">
        <v>1.276464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21209.323828000001</v>
      </c>
      <c r="I209">
        <v>8.1281210000000002</v>
      </c>
      <c r="J209" t="s">
        <v>3</v>
      </c>
      <c r="K209">
        <v>1411.445559</v>
      </c>
      <c r="L209">
        <v>1.7161690000000001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23860.662734000001</v>
      </c>
      <c r="I210">
        <v>9.2929680000000001</v>
      </c>
      <c r="J210" t="s">
        <v>3</v>
      </c>
      <c r="K210">
        <v>1588.0045869999999</v>
      </c>
      <c r="L210">
        <v>1.557094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26511.895272999998</v>
      </c>
      <c r="I211">
        <v>11.017955000000001</v>
      </c>
      <c r="J211" t="s">
        <v>3</v>
      </c>
      <c r="K211">
        <v>1764.5042599999999</v>
      </c>
      <c r="L211">
        <v>1.5582469999999999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29163.074336000001</v>
      </c>
      <c r="I212">
        <v>13.38673</v>
      </c>
      <c r="J212" t="s">
        <v>3</v>
      </c>
      <c r="K212">
        <v>1940.9427470000001</v>
      </c>
      <c r="L212">
        <v>2.2118540000000002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31814.270038999999</v>
      </c>
      <c r="I213">
        <v>14.720954000000001</v>
      </c>
      <c r="J213" t="s">
        <v>3</v>
      </c>
      <c r="K213">
        <v>2117.3781490000001</v>
      </c>
      <c r="L213">
        <v>2.2125780000000002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34465.502421999998</v>
      </c>
      <c r="I214">
        <v>16.577608000000001</v>
      </c>
      <c r="J214" t="s">
        <v>3</v>
      </c>
      <c r="K214">
        <v>2293.8168949999999</v>
      </c>
      <c r="L214">
        <v>2.1920199999999999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37116.760391000003</v>
      </c>
      <c r="I215">
        <v>18.444300999999999</v>
      </c>
      <c r="J215" t="s">
        <v>3</v>
      </c>
      <c r="K215">
        <v>2470.3213329999999</v>
      </c>
      <c r="L215">
        <v>2.4056299999999999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39767.964530999998</v>
      </c>
      <c r="I216">
        <v>19.153048999999999</v>
      </c>
      <c r="J216" t="s">
        <v>3</v>
      </c>
      <c r="K216">
        <v>2646.817427</v>
      </c>
      <c r="L216">
        <v>2.2013699999999998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42419.144140999997</v>
      </c>
      <c r="I217">
        <v>20.691438999999999</v>
      </c>
      <c r="J217" t="s">
        <v>3</v>
      </c>
      <c r="K217">
        <v>2823.276699</v>
      </c>
      <c r="L217">
        <v>2.0576989999999999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45070.406093999998</v>
      </c>
      <c r="I218">
        <v>22.414221000000001</v>
      </c>
      <c r="J218" t="s">
        <v>3</v>
      </c>
      <c r="K218">
        <v>2999.818804</v>
      </c>
      <c r="L218">
        <v>2.1791480000000001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47721.451015999999</v>
      </c>
      <c r="I219">
        <v>24.560623</v>
      </c>
      <c r="J219" t="s">
        <v>3</v>
      </c>
      <c r="K219">
        <v>3176.1484770000002</v>
      </c>
      <c r="L219">
        <v>2.369456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50372.605234000002</v>
      </c>
      <c r="I220">
        <v>26.085460999999999</v>
      </c>
      <c r="J220" t="s">
        <v>3</v>
      </c>
      <c r="K220">
        <v>3352.5323680000001</v>
      </c>
      <c r="L220">
        <v>2.705676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53023.831484000002</v>
      </c>
      <c r="I221">
        <v>28.707654000000002</v>
      </c>
      <c r="J221" t="s">
        <v>3</v>
      </c>
      <c r="K221">
        <v>3528.9795800000002</v>
      </c>
      <c r="L221">
        <v>3.1320380000000001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3153.687539</v>
      </c>
      <c r="I222">
        <v>0.10963000000000001</v>
      </c>
      <c r="J222" t="s">
        <v>3</v>
      </c>
      <c r="K222">
        <v>909.69621099999995</v>
      </c>
      <c r="L222">
        <v>1.8624000000000002E-2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6307.7971779999998</v>
      </c>
      <c r="I223">
        <v>0.42684800000000001</v>
      </c>
      <c r="J223" t="s">
        <v>3</v>
      </c>
      <c r="K223">
        <v>1819.4381490000001</v>
      </c>
      <c r="L223">
        <v>4.0675000000000003E-2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9461.9136909999997</v>
      </c>
      <c r="I224">
        <v>0.84285699999999997</v>
      </c>
      <c r="J224" t="s">
        <v>3</v>
      </c>
      <c r="K224">
        <v>2729.1662889999998</v>
      </c>
      <c r="L224">
        <v>7.5122999999999995E-2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12616.007422000001</v>
      </c>
      <c r="I225">
        <v>1.491333</v>
      </c>
      <c r="J225" t="s">
        <v>3</v>
      </c>
      <c r="K225">
        <v>3638.8964110000002</v>
      </c>
      <c r="L225">
        <v>0.120939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15770.063163999999</v>
      </c>
      <c r="I226">
        <v>2.0403769999999999</v>
      </c>
      <c r="J226" t="s">
        <v>3</v>
      </c>
      <c r="K226">
        <v>4548.6013089999997</v>
      </c>
      <c r="L226">
        <v>0.136541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18924.144141000001</v>
      </c>
      <c r="I227">
        <v>2.7985690000000001</v>
      </c>
      <c r="J227" t="s">
        <v>3</v>
      </c>
      <c r="K227">
        <v>5458.3171389999998</v>
      </c>
      <c r="L227">
        <v>0.18106800000000001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22078.268671999998</v>
      </c>
      <c r="I228">
        <v>3.658849</v>
      </c>
      <c r="J228" t="s">
        <v>3</v>
      </c>
      <c r="K228">
        <v>6368.0717290000002</v>
      </c>
      <c r="L228">
        <v>0.25212099999999998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25232.371133000001</v>
      </c>
      <c r="I229">
        <v>4.4825710000000001</v>
      </c>
      <c r="J229" t="s">
        <v>3</v>
      </c>
      <c r="K229">
        <v>7277.8209180000003</v>
      </c>
      <c r="L229">
        <v>0.309616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28386.466836</v>
      </c>
      <c r="I230">
        <v>5.3138769999999997</v>
      </c>
      <c r="J230" t="s">
        <v>3</v>
      </c>
      <c r="K230">
        <v>8187.5602829999998</v>
      </c>
      <c r="L230">
        <v>0.36002400000000001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31540.529257999999</v>
      </c>
      <c r="I231">
        <v>5.8931519999999997</v>
      </c>
      <c r="J231" t="s">
        <v>3</v>
      </c>
      <c r="K231">
        <v>9097.2706639999997</v>
      </c>
      <c r="L231">
        <v>0.39631899999999998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34694.648202999997</v>
      </c>
      <c r="I232">
        <v>6.6583959999999998</v>
      </c>
      <c r="J232" t="s">
        <v>3</v>
      </c>
      <c r="K232">
        <v>10007.024766</v>
      </c>
      <c r="L232">
        <v>0.44903100000000001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37848.704218999999</v>
      </c>
      <c r="I233">
        <v>7.8292149999999996</v>
      </c>
      <c r="J233" t="s">
        <v>3</v>
      </c>
      <c r="K233">
        <v>10916.75043</v>
      </c>
      <c r="L233">
        <v>0.53060700000000005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41002.781797000003</v>
      </c>
      <c r="I234">
        <v>8.5861970000000003</v>
      </c>
      <c r="J234" t="s">
        <v>3</v>
      </c>
      <c r="K234">
        <v>11826.473281</v>
      </c>
      <c r="L234">
        <v>0.53864199999999995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44156.830859000002</v>
      </c>
      <c r="I235">
        <v>9.1881799999999991</v>
      </c>
      <c r="J235" t="s">
        <v>3</v>
      </c>
      <c r="K235">
        <v>12736.185391000001</v>
      </c>
      <c r="L235">
        <v>0.54376500000000005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47310.894453000001</v>
      </c>
      <c r="I236">
        <v>10.11224</v>
      </c>
      <c r="J236" t="s">
        <v>3</v>
      </c>
      <c r="K236">
        <v>13645.92625</v>
      </c>
      <c r="L236">
        <v>0.56370799999999999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50464.959062000002</v>
      </c>
      <c r="I237">
        <v>11.581515</v>
      </c>
      <c r="J237" t="s">
        <v>3</v>
      </c>
      <c r="K237">
        <v>14555.662559</v>
      </c>
      <c r="L237">
        <v>0.66241300000000003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53619.028280999999</v>
      </c>
      <c r="I238">
        <v>12.831761</v>
      </c>
      <c r="J238" t="s">
        <v>3</v>
      </c>
      <c r="K238">
        <v>15465.404531</v>
      </c>
      <c r="L238">
        <v>0.74790299999999998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56773.099765999999</v>
      </c>
      <c r="I239">
        <v>14.069983000000001</v>
      </c>
      <c r="J239" t="s">
        <v>3</v>
      </c>
      <c r="K239">
        <v>16375.151953000001</v>
      </c>
      <c r="L239">
        <v>0.85208200000000001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59927.190312999999</v>
      </c>
      <c r="I240">
        <v>14.977043</v>
      </c>
      <c r="J240" t="s">
        <v>3</v>
      </c>
      <c r="K240">
        <v>17284.911640999999</v>
      </c>
      <c r="L240">
        <v>0.87870999999999999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63081.344531000002</v>
      </c>
      <c r="I241">
        <v>15.716473000000001</v>
      </c>
      <c r="J241" t="s">
        <v>3</v>
      </c>
      <c r="K241">
        <v>18194.734608999999</v>
      </c>
      <c r="L241">
        <v>1.113507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3170.7511570000001</v>
      </c>
      <c r="I242">
        <v>50.341714000000003</v>
      </c>
      <c r="J242" t="s">
        <v>3</v>
      </c>
      <c r="K242">
        <v>913.20293200000003</v>
      </c>
      <c r="L242">
        <v>3.1317699999999999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6341.7872269999998</v>
      </c>
      <c r="I243">
        <v>205.455354</v>
      </c>
      <c r="J243" t="s">
        <v>3</v>
      </c>
      <c r="K243">
        <v>1826.3109569999999</v>
      </c>
      <c r="L243">
        <v>12.856811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9512.8359180000007</v>
      </c>
      <c r="I244">
        <v>465.95667400000002</v>
      </c>
      <c r="J244" t="s">
        <v>3</v>
      </c>
      <c r="K244">
        <v>2739.4301810000002</v>
      </c>
      <c r="L244">
        <v>29.536861999999999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12683.913457000001</v>
      </c>
      <c r="I245">
        <v>832.08518800000002</v>
      </c>
      <c r="J245" t="s">
        <v>3</v>
      </c>
      <c r="K245">
        <v>3652.5653860000002</v>
      </c>
      <c r="L245">
        <v>53.008873999999999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15854.96084</v>
      </c>
      <c r="I246">
        <v>1300.661938</v>
      </c>
      <c r="J246" t="s">
        <v>3</v>
      </c>
      <c r="K246">
        <v>4565.6553519999998</v>
      </c>
      <c r="L246">
        <v>82.956165999999996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19026.010039000001</v>
      </c>
      <c r="I247">
        <v>1878.269192</v>
      </c>
      <c r="J247" t="s">
        <v>3</v>
      </c>
      <c r="K247">
        <v>5478.7757229999997</v>
      </c>
      <c r="L247">
        <v>120.62476100000001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22197.083477</v>
      </c>
      <c r="I248">
        <v>2565.5663979999999</v>
      </c>
      <c r="J248" t="s">
        <v>3</v>
      </c>
      <c r="K248">
        <v>6391.8931350000003</v>
      </c>
      <c r="L248">
        <v>165.84124700000001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25368.129375</v>
      </c>
      <c r="I249">
        <v>3357.9569860000001</v>
      </c>
      <c r="J249" t="s">
        <v>3</v>
      </c>
      <c r="K249">
        <v>7305.0187400000004</v>
      </c>
      <c r="L249">
        <v>218.25724299999999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28539.276836000001</v>
      </c>
      <c r="I250">
        <v>4259.5260509999998</v>
      </c>
      <c r="J250" t="s">
        <v>3</v>
      </c>
      <c r="K250">
        <v>8218.2200200000007</v>
      </c>
      <c r="L250">
        <v>278.795458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31710.306797000001</v>
      </c>
      <c r="I251">
        <v>5270.1603439999999</v>
      </c>
      <c r="J251" t="s">
        <v>3</v>
      </c>
      <c r="K251">
        <v>9131.3420310000001</v>
      </c>
      <c r="L251">
        <v>345.90587599999998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34881.323437999999</v>
      </c>
      <c r="I252">
        <v>6387.3989769999998</v>
      </c>
      <c r="J252" t="s">
        <v>3</v>
      </c>
      <c r="K252">
        <v>10044.442793</v>
      </c>
      <c r="L252">
        <v>419.85894999999999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38052.451093999996</v>
      </c>
      <c r="I253">
        <v>7557.0519839999997</v>
      </c>
      <c r="J253" t="s">
        <v>3</v>
      </c>
      <c r="K253">
        <v>10957.555195000001</v>
      </c>
      <c r="L253">
        <v>496.75184200000001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41223.971405999997</v>
      </c>
      <c r="I254">
        <v>8707.7243049999997</v>
      </c>
      <c r="J254" t="s">
        <v>3</v>
      </c>
      <c r="K254">
        <v>11870.816094</v>
      </c>
      <c r="L254">
        <v>573.62145299999997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44395.389766</v>
      </c>
      <c r="I255">
        <v>9951.5813620000008</v>
      </c>
      <c r="J255" t="s">
        <v>3</v>
      </c>
      <c r="K255">
        <v>12784.028281000001</v>
      </c>
      <c r="L255">
        <v>657.45351400000004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47566.839375000003</v>
      </c>
      <c r="I256">
        <v>11285.074484999999</v>
      </c>
      <c r="J256" t="s">
        <v>3</v>
      </c>
      <c r="K256">
        <v>13697.246055</v>
      </c>
      <c r="L256">
        <v>746.24992699999996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50738.338280999997</v>
      </c>
      <c r="I257">
        <v>12702.597731</v>
      </c>
      <c r="J257" t="s">
        <v>3</v>
      </c>
      <c r="K257">
        <v>14610.486483999999</v>
      </c>
      <c r="L257">
        <v>841.16681900000003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53909.793749999997</v>
      </c>
      <c r="I258">
        <v>14215.386117</v>
      </c>
      <c r="J258" t="s">
        <v>3</v>
      </c>
      <c r="K258">
        <v>15523.694082</v>
      </c>
      <c r="L258">
        <v>940.77329899999995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57081.231719000003</v>
      </c>
      <c r="I259">
        <v>15830.7199</v>
      </c>
      <c r="J259" t="s">
        <v>3</v>
      </c>
      <c r="K259">
        <v>16436.909004000001</v>
      </c>
      <c r="L259">
        <v>1048.6659540000001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60252.699374999997</v>
      </c>
      <c r="I260">
        <v>17522.051318000002</v>
      </c>
      <c r="J260" t="s">
        <v>3</v>
      </c>
      <c r="K260">
        <v>17350.120976999999</v>
      </c>
      <c r="L260">
        <v>1159.9925780000001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63424.179531000002</v>
      </c>
      <c r="I261">
        <v>19308.590767000002</v>
      </c>
      <c r="J261" t="s">
        <v>3</v>
      </c>
      <c r="K261">
        <v>18263.352226999999</v>
      </c>
      <c r="L261">
        <v>1277.7281359999999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3354.4556590000002</v>
      </c>
      <c r="I262">
        <v>0.19816400000000001</v>
      </c>
      <c r="J262" t="s">
        <v>3</v>
      </c>
      <c r="K262">
        <v>857.49200800000006</v>
      </c>
      <c r="L262">
        <v>0.2046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6709.3605960000004</v>
      </c>
      <c r="I263">
        <v>0.64302300000000001</v>
      </c>
      <c r="J263" t="s">
        <v>3</v>
      </c>
      <c r="K263">
        <v>1714.9683030000001</v>
      </c>
      <c r="L263">
        <v>0.65044400000000002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10064.25166</v>
      </c>
      <c r="I264">
        <v>1.4771909999999999</v>
      </c>
      <c r="J264" t="s">
        <v>3</v>
      </c>
      <c r="K264">
        <v>2572.4322360000001</v>
      </c>
      <c r="L264">
        <v>1.484351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13419.144238000001</v>
      </c>
      <c r="I265">
        <v>2.5258850000000002</v>
      </c>
      <c r="J265" t="s">
        <v>3</v>
      </c>
      <c r="K265">
        <v>3429.9022070000001</v>
      </c>
      <c r="L265">
        <v>2.5798320000000001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16774.06582</v>
      </c>
      <c r="I266">
        <v>3.9642919999999999</v>
      </c>
      <c r="J266" t="s">
        <v>3</v>
      </c>
      <c r="K266">
        <v>4287.4156350000003</v>
      </c>
      <c r="L266">
        <v>3.9868730000000001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20128.990898</v>
      </c>
      <c r="I267">
        <v>5.7534419999999997</v>
      </c>
      <c r="J267" t="s">
        <v>3</v>
      </c>
      <c r="K267">
        <v>5144.9170510000004</v>
      </c>
      <c r="L267">
        <v>5.7447749999999997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23483.884609000001</v>
      </c>
      <c r="I268">
        <v>7.7894579999999998</v>
      </c>
      <c r="J268" t="s">
        <v>3</v>
      </c>
      <c r="K268">
        <v>6002.3884179999995</v>
      </c>
      <c r="L268">
        <v>7.6138490000000001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26838.814257999999</v>
      </c>
      <c r="I269">
        <v>10.082808</v>
      </c>
      <c r="J269" t="s">
        <v>3</v>
      </c>
      <c r="K269">
        <v>6859.8850679999996</v>
      </c>
      <c r="L269">
        <v>9.8098949999999991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30193.770117</v>
      </c>
      <c r="I270">
        <v>12.625254999999999</v>
      </c>
      <c r="J270" t="s">
        <v>3</v>
      </c>
      <c r="K270">
        <v>7717.4333690000003</v>
      </c>
      <c r="L270">
        <v>12.152699999999999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33548.623281</v>
      </c>
      <c r="I271">
        <v>15.368506</v>
      </c>
      <c r="J271" t="s">
        <v>3</v>
      </c>
      <c r="K271">
        <v>8574.9054880000003</v>
      </c>
      <c r="L271">
        <v>14.661621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36903.524844</v>
      </c>
      <c r="I272">
        <v>18.676203000000001</v>
      </c>
      <c r="J272" t="s">
        <v>3</v>
      </c>
      <c r="K272">
        <v>9432.4146880000008</v>
      </c>
      <c r="L272">
        <v>17.858844000000001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40258.384062999998</v>
      </c>
      <c r="I273">
        <v>22.269601999999999</v>
      </c>
      <c r="J273" t="s">
        <v>3</v>
      </c>
      <c r="K273">
        <v>10289.889101999999</v>
      </c>
      <c r="L273">
        <v>21.251376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43613.271953000003</v>
      </c>
      <c r="I274">
        <v>26.333494000000002</v>
      </c>
      <c r="J274" t="s">
        <v>3</v>
      </c>
      <c r="K274">
        <v>11147.372069999999</v>
      </c>
      <c r="L274">
        <v>25.058788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46968.132577999997</v>
      </c>
      <c r="I275">
        <v>30.687906999999999</v>
      </c>
      <c r="J275" t="s">
        <v>3</v>
      </c>
      <c r="K275">
        <v>12004.842793</v>
      </c>
      <c r="L275">
        <v>28.903842000000001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50323.021874999999</v>
      </c>
      <c r="I276">
        <v>35.721891999999997</v>
      </c>
      <c r="J276" t="s">
        <v>3</v>
      </c>
      <c r="K276">
        <v>12862.319863000001</v>
      </c>
      <c r="L276">
        <v>33.386598999999997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53677.959218999997</v>
      </c>
      <c r="I277">
        <v>40.828142</v>
      </c>
      <c r="J277" t="s">
        <v>3</v>
      </c>
      <c r="K277">
        <v>13719.856836000001</v>
      </c>
      <c r="L277">
        <v>38.036254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57032.854296999998</v>
      </c>
      <c r="I278">
        <v>46.538601</v>
      </c>
      <c r="J278" t="s">
        <v>3</v>
      </c>
      <c r="K278">
        <v>14577.327832000001</v>
      </c>
      <c r="L278">
        <v>43.004130000000004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60387.726952999998</v>
      </c>
      <c r="I279">
        <v>52.046067000000001</v>
      </c>
      <c r="J279" t="s">
        <v>3</v>
      </c>
      <c r="K279">
        <v>15434.789296999999</v>
      </c>
      <c r="L279">
        <v>48.246377000000003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63742.627578</v>
      </c>
      <c r="I280">
        <v>58.064562000000002</v>
      </c>
      <c r="J280" t="s">
        <v>3</v>
      </c>
      <c r="K280">
        <v>16292.285488</v>
      </c>
      <c r="L280">
        <v>53.604787999999999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67097.526719000001</v>
      </c>
      <c r="I281">
        <v>64.161472000000003</v>
      </c>
      <c r="J281" t="s">
        <v>3</v>
      </c>
      <c r="K281">
        <v>17149.782734</v>
      </c>
      <c r="L281">
        <v>59.471209999999999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362.733496</v>
      </c>
      <c r="I282">
        <v>129.69205299999999</v>
      </c>
      <c r="J282" t="s">
        <v>3</v>
      </c>
      <c r="K282">
        <v>333.55014999999997</v>
      </c>
      <c r="L282">
        <v>120.02064300000001</v>
      </c>
      <c r="M282" t="s">
        <v>4</v>
      </c>
      <c r="N282">
        <v>5.5223519999999997</v>
      </c>
      <c r="O282">
        <v>7.4031E-2</v>
      </c>
      <c r="P282" t="s">
        <v>5</v>
      </c>
      <c r="Q282">
        <v>6.0398360000000002</v>
      </c>
      <c r="R282">
        <v>1.3993E-2</v>
      </c>
      <c r="S282" t="s">
        <v>6</v>
      </c>
      <c r="T282">
        <v>1.0161500000000001</v>
      </c>
      <c r="U282">
        <v>2.1900000000000001E-4</v>
      </c>
      <c r="V282" t="s">
        <v>7</v>
      </c>
      <c r="W282">
        <v>0.64747399999999999</v>
      </c>
      <c r="X282">
        <v>2.9979999999999998E-3</v>
      </c>
      <c r="Y282" t="s">
        <v>8</v>
      </c>
      <c r="Z282">
        <v>3.1404920000000001</v>
      </c>
      <c r="AA282">
        <v>5.2909999999999997E-3</v>
      </c>
      <c r="AB282" t="s">
        <v>9</v>
      </c>
      <c r="AC282">
        <v>321.01928600000002</v>
      </c>
      <c r="AD282">
        <v>113.75733099999999</v>
      </c>
      <c r="AE282" t="s">
        <v>10</v>
      </c>
      <c r="AF282">
        <v>5.4530000000000004E-3</v>
      </c>
      <c r="AG282">
        <v>1.5999999999999999E-5</v>
      </c>
      <c r="AH282" t="s">
        <v>11</v>
      </c>
      <c r="AI282">
        <v>0.99488299999999996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724.10208399999999</v>
      </c>
      <c r="I283">
        <v>368.94456100000002</v>
      </c>
      <c r="J283" t="s">
        <v>3</v>
      </c>
      <c r="K283">
        <v>665.76247599999999</v>
      </c>
      <c r="L283">
        <v>337.46928700000001</v>
      </c>
      <c r="M283" t="s">
        <v>4</v>
      </c>
      <c r="N283">
        <v>11.045591999999999</v>
      </c>
      <c r="O283">
        <v>0.235736</v>
      </c>
      <c r="P283" t="s">
        <v>5</v>
      </c>
      <c r="Q283">
        <v>12.07052</v>
      </c>
      <c r="R283">
        <v>2.0733000000000001E-2</v>
      </c>
      <c r="S283" t="s">
        <v>6</v>
      </c>
      <c r="T283">
        <v>2.0371480000000002</v>
      </c>
      <c r="U283">
        <v>5.0000000000000001E-4</v>
      </c>
      <c r="V283" t="s">
        <v>7</v>
      </c>
      <c r="W283">
        <v>1.2858540000000001</v>
      </c>
      <c r="X283">
        <v>3.0720000000000001E-3</v>
      </c>
      <c r="Y283" t="s">
        <v>8</v>
      </c>
      <c r="Z283">
        <v>6.2789539999999997</v>
      </c>
      <c r="AA283">
        <v>9.7120000000000001E-3</v>
      </c>
      <c r="AB283" t="s">
        <v>9</v>
      </c>
      <c r="AC283">
        <v>640.70397800000001</v>
      </c>
      <c r="AD283">
        <v>318.83228100000002</v>
      </c>
      <c r="AE283" t="s">
        <v>10</v>
      </c>
      <c r="AF283">
        <v>3.63E-3</v>
      </c>
      <c r="AG283">
        <v>1.0000000000000001E-5</v>
      </c>
      <c r="AH283" t="s">
        <v>11</v>
      </c>
      <c r="AI283">
        <v>0.99505399999999999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1084.7256259999999</v>
      </c>
      <c r="I284">
        <v>710.57276899999999</v>
      </c>
      <c r="J284" t="s">
        <v>3</v>
      </c>
      <c r="K284">
        <v>997.23995400000001</v>
      </c>
      <c r="L284">
        <v>648.44315200000005</v>
      </c>
      <c r="M284" t="s">
        <v>4</v>
      </c>
      <c r="N284">
        <v>16.551302</v>
      </c>
      <c r="O284">
        <v>0.50277000000000005</v>
      </c>
      <c r="P284" t="s">
        <v>5</v>
      </c>
      <c r="Q284">
        <v>18.100425999999999</v>
      </c>
      <c r="R284">
        <v>4.3125999999999998E-2</v>
      </c>
      <c r="S284" t="s">
        <v>6</v>
      </c>
      <c r="T284">
        <v>3.0626820000000001</v>
      </c>
      <c r="U284">
        <v>3.8149999999999998E-3</v>
      </c>
      <c r="V284" t="s">
        <v>7</v>
      </c>
      <c r="W284">
        <v>1.9280679999999999</v>
      </c>
      <c r="X284">
        <v>3.6410000000000001E-3</v>
      </c>
      <c r="Y284" t="s">
        <v>8</v>
      </c>
      <c r="Z284">
        <v>9.4081080000000004</v>
      </c>
      <c r="AA284">
        <v>1.9005000000000001E-2</v>
      </c>
      <c r="AB284" t="s">
        <v>9</v>
      </c>
      <c r="AC284">
        <v>959.67582400000003</v>
      </c>
      <c r="AD284">
        <v>610.07296599999995</v>
      </c>
      <c r="AE284" t="s">
        <v>10</v>
      </c>
      <c r="AF284">
        <v>2.7550000000000001E-3</v>
      </c>
      <c r="AG284">
        <v>6.9999999999999999E-6</v>
      </c>
      <c r="AH284" t="s">
        <v>11</v>
      </c>
      <c r="AI284">
        <v>0.99508799999999997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1445.496672</v>
      </c>
      <c r="I285">
        <v>1143.081545</v>
      </c>
      <c r="J285" t="s">
        <v>3</v>
      </c>
      <c r="K285">
        <v>1328.817082</v>
      </c>
      <c r="L285">
        <v>1040.2743390000001</v>
      </c>
      <c r="M285" t="s">
        <v>4</v>
      </c>
      <c r="N285">
        <v>22.068470000000001</v>
      </c>
      <c r="O285">
        <v>0.82165699999999997</v>
      </c>
      <c r="P285" t="s">
        <v>5</v>
      </c>
      <c r="Q285">
        <v>24.134557999999998</v>
      </c>
      <c r="R285">
        <v>5.3683000000000002E-2</v>
      </c>
      <c r="S285" t="s">
        <v>6</v>
      </c>
      <c r="T285">
        <v>4.0839679999999996</v>
      </c>
      <c r="U285">
        <v>6.0460000000000002E-3</v>
      </c>
      <c r="V285" t="s">
        <v>7</v>
      </c>
      <c r="W285">
        <v>2.566694</v>
      </c>
      <c r="X285">
        <v>3.836E-3</v>
      </c>
      <c r="Y285" t="s">
        <v>8</v>
      </c>
      <c r="Z285">
        <v>12.547779999999999</v>
      </c>
      <c r="AA285">
        <v>2.3865999999999998E-2</v>
      </c>
      <c r="AB285" t="s">
        <v>9</v>
      </c>
      <c r="AC285">
        <v>1278.7303039999999</v>
      </c>
      <c r="AD285">
        <v>977.009004</v>
      </c>
      <c r="AE285" t="s">
        <v>10</v>
      </c>
      <c r="AF285">
        <v>2.0270000000000002E-3</v>
      </c>
      <c r="AG285">
        <v>3.0000000000000001E-6</v>
      </c>
      <c r="AH285" t="s">
        <v>11</v>
      </c>
      <c r="AI285">
        <v>0.99510299999999996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1806.2230360000001</v>
      </c>
      <c r="I286">
        <v>1585.0073219999999</v>
      </c>
      <c r="J286" t="s">
        <v>3</v>
      </c>
      <c r="K286">
        <v>1660.3834159999999</v>
      </c>
      <c r="L286">
        <v>1439.7074459999999</v>
      </c>
      <c r="M286" t="s">
        <v>4</v>
      </c>
      <c r="N286">
        <v>27.593558000000002</v>
      </c>
      <c r="O286">
        <v>1.1145080000000001</v>
      </c>
      <c r="P286" t="s">
        <v>5</v>
      </c>
      <c r="Q286">
        <v>30.160778000000001</v>
      </c>
      <c r="R286">
        <v>7.0726999999999998E-2</v>
      </c>
      <c r="S286" t="s">
        <v>6</v>
      </c>
      <c r="T286">
        <v>5.0974519999999997</v>
      </c>
      <c r="U286">
        <v>6.79E-3</v>
      </c>
      <c r="V286" t="s">
        <v>7</v>
      </c>
      <c r="W286">
        <v>3.2051880000000001</v>
      </c>
      <c r="X286">
        <v>4.1390000000000003E-3</v>
      </c>
      <c r="Y286" t="s">
        <v>8</v>
      </c>
      <c r="Z286">
        <v>15.682646</v>
      </c>
      <c r="AA286">
        <v>3.5567000000000001E-2</v>
      </c>
      <c r="AB286" t="s">
        <v>9</v>
      </c>
      <c r="AC286">
        <v>1597.7714779999999</v>
      </c>
      <c r="AD286">
        <v>1351.4598370000001</v>
      </c>
      <c r="AE286" t="s">
        <v>10</v>
      </c>
      <c r="AF286">
        <v>1.6739999999999999E-3</v>
      </c>
      <c r="AG286">
        <v>9.9999999999999995E-7</v>
      </c>
      <c r="AH286" t="s">
        <v>11</v>
      </c>
      <c r="AI286">
        <v>0.99510900000000002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2166.3738979999998</v>
      </c>
      <c r="I287">
        <v>2206.5196540000002</v>
      </c>
      <c r="J287" t="s">
        <v>3</v>
      </c>
      <c r="K287">
        <v>1991.4335000000001</v>
      </c>
      <c r="L287">
        <v>2002.5635629999999</v>
      </c>
      <c r="M287" t="s">
        <v>4</v>
      </c>
      <c r="N287">
        <v>33.08484</v>
      </c>
      <c r="O287">
        <v>1.499377</v>
      </c>
      <c r="P287" t="s">
        <v>5</v>
      </c>
      <c r="Q287">
        <v>36.224826</v>
      </c>
      <c r="R287">
        <v>0.13844699999999999</v>
      </c>
      <c r="S287" t="s">
        <v>6</v>
      </c>
      <c r="T287">
        <v>6.1187820000000004</v>
      </c>
      <c r="U287">
        <v>7.6449999999999999E-3</v>
      </c>
      <c r="V287" t="s">
        <v>7</v>
      </c>
      <c r="W287">
        <v>3.845736</v>
      </c>
      <c r="X287">
        <v>5.2300000000000003E-3</v>
      </c>
      <c r="Y287" t="s">
        <v>8</v>
      </c>
      <c r="Z287">
        <v>18.848317999999999</v>
      </c>
      <c r="AA287">
        <v>8.9745000000000005E-2</v>
      </c>
      <c r="AB287" t="s">
        <v>9</v>
      </c>
      <c r="AC287">
        <v>1916.2945219999999</v>
      </c>
      <c r="AD287">
        <v>1877.4628620000001</v>
      </c>
      <c r="AE287" t="s">
        <v>10</v>
      </c>
      <c r="AF287">
        <v>1.5479999999999999E-3</v>
      </c>
      <c r="AG287">
        <v>9.9999999999999995E-7</v>
      </c>
      <c r="AH287" t="s">
        <v>11</v>
      </c>
      <c r="AI287">
        <v>0.99511099999999997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2526.7988500000001</v>
      </c>
      <c r="I288">
        <v>3066.6527169999999</v>
      </c>
      <c r="J288" t="s">
        <v>3</v>
      </c>
      <c r="K288">
        <v>2322.6867219999999</v>
      </c>
      <c r="L288">
        <v>2781.8074489999999</v>
      </c>
      <c r="M288" t="s">
        <v>4</v>
      </c>
      <c r="N288">
        <v>38.581513999999999</v>
      </c>
      <c r="O288">
        <v>1.9990209999999999</v>
      </c>
      <c r="P288" t="s">
        <v>5</v>
      </c>
      <c r="Q288">
        <v>42.294832</v>
      </c>
      <c r="R288">
        <v>0.221613</v>
      </c>
      <c r="S288" t="s">
        <v>6</v>
      </c>
      <c r="T288">
        <v>7.1385839999999998</v>
      </c>
      <c r="U288">
        <v>8.6809999999999995E-3</v>
      </c>
      <c r="V288" t="s">
        <v>7</v>
      </c>
      <c r="W288">
        <v>4.5065460000000002</v>
      </c>
      <c r="X288">
        <v>2.274E-2</v>
      </c>
      <c r="Y288" t="s">
        <v>8</v>
      </c>
      <c r="Z288">
        <v>21.994129999999998</v>
      </c>
      <c r="AA288">
        <v>0.11094</v>
      </c>
      <c r="AB288" t="s">
        <v>9</v>
      </c>
      <c r="AC288">
        <v>2235.0082819999998</v>
      </c>
      <c r="AD288">
        <v>2603.239759</v>
      </c>
      <c r="AE288" t="s">
        <v>10</v>
      </c>
      <c r="AF288">
        <v>1.431E-3</v>
      </c>
      <c r="AG288">
        <v>0</v>
      </c>
      <c r="AH288" t="s">
        <v>11</v>
      </c>
      <c r="AI288">
        <v>0.995112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2889.181916</v>
      </c>
      <c r="I289">
        <v>3870.7162020000001</v>
      </c>
      <c r="J289" t="s">
        <v>3</v>
      </c>
      <c r="K289">
        <v>2655.8254080000002</v>
      </c>
      <c r="L289">
        <v>3504.059119</v>
      </c>
      <c r="M289" t="s">
        <v>4</v>
      </c>
      <c r="N289">
        <v>44.183804000000002</v>
      </c>
      <c r="O289">
        <v>3.0625990000000001</v>
      </c>
      <c r="P289" t="s">
        <v>5</v>
      </c>
      <c r="Q289">
        <v>48.349268000000002</v>
      </c>
      <c r="R289">
        <v>0.30164800000000003</v>
      </c>
      <c r="S289" t="s">
        <v>6</v>
      </c>
      <c r="T289">
        <v>8.1623999999999999</v>
      </c>
      <c r="U289">
        <v>1.0603E-2</v>
      </c>
      <c r="V289" t="s">
        <v>7</v>
      </c>
      <c r="W289">
        <v>5.1458399999999997</v>
      </c>
      <c r="X289">
        <v>2.2558000000000002E-2</v>
      </c>
      <c r="Y289" t="s">
        <v>8</v>
      </c>
      <c r="Z289">
        <v>25.145582000000001</v>
      </c>
      <c r="AA289">
        <v>0.15912000000000001</v>
      </c>
      <c r="AB289" t="s">
        <v>9</v>
      </c>
      <c r="AC289">
        <v>2555.5134800000001</v>
      </c>
      <c r="AD289">
        <v>3265.7277130000002</v>
      </c>
      <c r="AE289" t="s">
        <v>10</v>
      </c>
      <c r="AF289">
        <v>1.431E-3</v>
      </c>
      <c r="AG289">
        <v>0</v>
      </c>
      <c r="AH289" t="s">
        <v>11</v>
      </c>
      <c r="AI289">
        <v>0.99511400000000005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3251.950922</v>
      </c>
      <c r="I290">
        <v>4886.5423549999996</v>
      </c>
      <c r="J290" t="s">
        <v>3</v>
      </c>
      <c r="K290">
        <v>2989.2592319999999</v>
      </c>
      <c r="L290">
        <v>4412.5342609999998</v>
      </c>
      <c r="M290" t="s">
        <v>4</v>
      </c>
      <c r="N290">
        <v>49.768932</v>
      </c>
      <c r="O290">
        <v>4.2399060000000004</v>
      </c>
      <c r="P290" t="s">
        <v>5</v>
      </c>
      <c r="Q290">
        <v>54.414662</v>
      </c>
      <c r="R290">
        <v>0.41253400000000001</v>
      </c>
      <c r="S290" t="s">
        <v>6</v>
      </c>
      <c r="T290">
        <v>9.1889059999999994</v>
      </c>
      <c r="U290">
        <v>1.4755000000000001E-2</v>
      </c>
      <c r="V290" t="s">
        <v>7</v>
      </c>
      <c r="W290">
        <v>5.7850320000000002</v>
      </c>
      <c r="X290">
        <v>2.3429999999999999E-2</v>
      </c>
      <c r="Y290" t="s">
        <v>8</v>
      </c>
      <c r="Z290">
        <v>28.303128000000001</v>
      </c>
      <c r="AA290">
        <v>0.22298200000000001</v>
      </c>
      <c r="AB290" t="s">
        <v>9</v>
      </c>
      <c r="AC290">
        <v>2876.3182619999998</v>
      </c>
      <c r="AD290">
        <v>4095.2616229999999</v>
      </c>
      <c r="AE290" t="s">
        <v>10</v>
      </c>
      <c r="AF290">
        <v>1.415E-3</v>
      </c>
      <c r="AG290">
        <v>0</v>
      </c>
      <c r="AH290" t="s">
        <v>11</v>
      </c>
      <c r="AI290">
        <v>0.99511400000000005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3615.118692</v>
      </c>
      <c r="I291">
        <v>6108.4811010000003</v>
      </c>
      <c r="J291" t="s">
        <v>3</v>
      </c>
      <c r="K291">
        <v>3323.0803139999998</v>
      </c>
      <c r="L291">
        <v>5505.1315050000003</v>
      </c>
      <c r="M291" t="s">
        <v>4</v>
      </c>
      <c r="N291">
        <v>55.364454000000002</v>
      </c>
      <c r="O291">
        <v>5.2486759999999997</v>
      </c>
      <c r="P291" t="s">
        <v>5</v>
      </c>
      <c r="Q291">
        <v>60.471179999999997</v>
      </c>
      <c r="R291">
        <v>0.48589599999999999</v>
      </c>
      <c r="S291" t="s">
        <v>6</v>
      </c>
      <c r="T291">
        <v>10.213136</v>
      </c>
      <c r="U291">
        <v>1.6875000000000001E-2</v>
      </c>
      <c r="V291" t="s">
        <v>7</v>
      </c>
      <c r="W291">
        <v>6.4271419999999999</v>
      </c>
      <c r="X291">
        <v>2.3484000000000001E-2</v>
      </c>
      <c r="Y291" t="s">
        <v>8</v>
      </c>
      <c r="Z291">
        <v>31.457992000000001</v>
      </c>
      <c r="AA291">
        <v>0.261293</v>
      </c>
      <c r="AB291" t="s">
        <v>9</v>
      </c>
      <c r="AC291">
        <v>3197.5116939999998</v>
      </c>
      <c r="AD291">
        <v>5111.0994000000001</v>
      </c>
      <c r="AE291" t="s">
        <v>10</v>
      </c>
      <c r="AF291">
        <v>1.348E-3</v>
      </c>
      <c r="AG291">
        <v>0</v>
      </c>
      <c r="AH291" t="s">
        <v>11</v>
      </c>
      <c r="AI291">
        <v>0.99511400000000005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3979.4215100000001</v>
      </c>
      <c r="I292">
        <v>6942.4414450000004</v>
      </c>
      <c r="J292" t="s">
        <v>3</v>
      </c>
      <c r="K292">
        <v>3657.9993340000001</v>
      </c>
      <c r="L292">
        <v>6257.1784779999998</v>
      </c>
      <c r="M292" t="s">
        <v>4</v>
      </c>
      <c r="N292">
        <v>60.970356000000002</v>
      </c>
      <c r="O292">
        <v>6.00129</v>
      </c>
      <c r="P292" t="s">
        <v>5</v>
      </c>
      <c r="Q292">
        <v>66.564858000000001</v>
      </c>
      <c r="R292">
        <v>0.57444499999999998</v>
      </c>
      <c r="S292" t="s">
        <v>6</v>
      </c>
      <c r="T292">
        <v>11.243532</v>
      </c>
      <c r="U292">
        <v>1.9550000000000001E-2</v>
      </c>
      <c r="V292" t="s">
        <v>7</v>
      </c>
      <c r="W292">
        <v>7.0755220000000003</v>
      </c>
      <c r="X292">
        <v>2.4299000000000001E-2</v>
      </c>
      <c r="Y292" t="s">
        <v>8</v>
      </c>
      <c r="Z292">
        <v>34.628866000000002</v>
      </c>
      <c r="AA292">
        <v>0.30799799999999999</v>
      </c>
      <c r="AB292" t="s">
        <v>9</v>
      </c>
      <c r="AC292">
        <v>3519.7515859999999</v>
      </c>
      <c r="AD292">
        <v>5804.5332900000003</v>
      </c>
      <c r="AE292" t="s">
        <v>10</v>
      </c>
      <c r="AF292">
        <v>1.325E-3</v>
      </c>
      <c r="AG292">
        <v>0</v>
      </c>
      <c r="AH292" t="s">
        <v>11</v>
      </c>
      <c r="AI292">
        <v>0.99511400000000005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4344.3235839999998</v>
      </c>
      <c r="I293">
        <v>8149.9889290000001</v>
      </c>
      <c r="J293" t="s">
        <v>3</v>
      </c>
      <c r="K293">
        <v>3993.5563980000002</v>
      </c>
      <c r="L293">
        <v>7350.8560630000002</v>
      </c>
      <c r="M293" t="s">
        <v>4</v>
      </c>
      <c r="N293">
        <v>66.585036000000002</v>
      </c>
      <c r="O293">
        <v>6.7156950000000002</v>
      </c>
      <c r="P293" t="s">
        <v>5</v>
      </c>
      <c r="Q293">
        <v>72.636746000000002</v>
      </c>
      <c r="R293">
        <v>0.64976100000000003</v>
      </c>
      <c r="S293" t="s">
        <v>6</v>
      </c>
      <c r="T293">
        <v>12.269048</v>
      </c>
      <c r="U293">
        <v>2.2622E-2</v>
      </c>
      <c r="V293" t="s">
        <v>7</v>
      </c>
      <c r="W293">
        <v>7.7181639999999998</v>
      </c>
      <c r="X293">
        <v>2.4809000000000001E-2</v>
      </c>
      <c r="Y293" t="s">
        <v>8</v>
      </c>
      <c r="Z293">
        <v>37.791939999999997</v>
      </c>
      <c r="AA293">
        <v>0.33729700000000001</v>
      </c>
      <c r="AB293" t="s">
        <v>9</v>
      </c>
      <c r="AC293">
        <v>3842.638704</v>
      </c>
      <c r="AD293">
        <v>6830.1481990000002</v>
      </c>
      <c r="AE293" t="s">
        <v>10</v>
      </c>
      <c r="AF293">
        <v>1.3190000000000001E-3</v>
      </c>
      <c r="AG293">
        <v>0</v>
      </c>
      <c r="AH293" t="s">
        <v>11</v>
      </c>
      <c r="AI293">
        <v>0.99511499999999997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4707.7707620000001</v>
      </c>
      <c r="I294">
        <v>9276.9240690000006</v>
      </c>
      <c r="J294" t="s">
        <v>3</v>
      </c>
      <c r="K294">
        <v>4327.7422079999997</v>
      </c>
      <c r="L294">
        <v>8378.6465029999999</v>
      </c>
      <c r="M294" t="s">
        <v>4</v>
      </c>
      <c r="N294">
        <v>72.179265999999998</v>
      </c>
      <c r="O294">
        <v>7.4733520000000002</v>
      </c>
      <c r="P294" t="s">
        <v>5</v>
      </c>
      <c r="Q294">
        <v>78.684383999999994</v>
      </c>
      <c r="R294">
        <v>0.700125</v>
      </c>
      <c r="S294" t="s">
        <v>6</v>
      </c>
      <c r="T294">
        <v>13.294072</v>
      </c>
      <c r="U294">
        <v>2.4964E-2</v>
      </c>
      <c r="V294" t="s">
        <v>7</v>
      </c>
      <c r="W294">
        <v>8.3605160000000005</v>
      </c>
      <c r="X294">
        <v>2.4924000000000002E-2</v>
      </c>
      <c r="Y294" t="s">
        <v>8</v>
      </c>
      <c r="Z294">
        <v>40.94256</v>
      </c>
      <c r="AA294">
        <v>0.36012100000000002</v>
      </c>
      <c r="AB294" t="s">
        <v>9</v>
      </c>
      <c r="AC294">
        <v>4164.2124100000001</v>
      </c>
      <c r="AD294">
        <v>7798.1949709999999</v>
      </c>
      <c r="AE294" t="s">
        <v>10</v>
      </c>
      <c r="AF294">
        <v>1.312E-3</v>
      </c>
      <c r="AG294">
        <v>0</v>
      </c>
      <c r="AH294" t="s">
        <v>11</v>
      </c>
      <c r="AI294">
        <v>0.99511499999999997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5068.862486</v>
      </c>
      <c r="I295">
        <v>10638.499276</v>
      </c>
      <c r="J295" t="s">
        <v>3</v>
      </c>
      <c r="K295">
        <v>4659.6296160000002</v>
      </c>
      <c r="L295">
        <v>9618.2598969999999</v>
      </c>
      <c r="M295" t="s">
        <v>4</v>
      </c>
      <c r="N295">
        <v>77.727209999999999</v>
      </c>
      <c r="O295">
        <v>8.5084959999999992</v>
      </c>
      <c r="P295" t="s">
        <v>5</v>
      </c>
      <c r="Q295">
        <v>84.755099999999999</v>
      </c>
      <c r="R295">
        <v>0.77832299999999999</v>
      </c>
      <c r="S295" t="s">
        <v>6</v>
      </c>
      <c r="T295">
        <v>14.323005999999999</v>
      </c>
      <c r="U295">
        <v>3.0079999999999999E-2</v>
      </c>
      <c r="V295" t="s">
        <v>7</v>
      </c>
      <c r="W295">
        <v>9.0093080000000008</v>
      </c>
      <c r="X295">
        <v>2.7081000000000001E-2</v>
      </c>
      <c r="Y295" t="s">
        <v>8</v>
      </c>
      <c r="Z295">
        <v>44.100234</v>
      </c>
      <c r="AA295">
        <v>0.38919500000000001</v>
      </c>
      <c r="AB295" t="s">
        <v>9</v>
      </c>
      <c r="AC295">
        <v>4483.5127819999998</v>
      </c>
      <c r="AD295">
        <v>8957.1480279999996</v>
      </c>
      <c r="AE295" t="s">
        <v>10</v>
      </c>
      <c r="AF295">
        <v>1.3010000000000001E-3</v>
      </c>
      <c r="AG295">
        <v>0</v>
      </c>
      <c r="AH295" t="s">
        <v>11</v>
      </c>
      <c r="AI295">
        <v>0.99511499999999997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5429.819724</v>
      </c>
      <c r="I296">
        <v>11921.279681</v>
      </c>
      <c r="J296" t="s">
        <v>3</v>
      </c>
      <c r="K296">
        <v>4991.4970780000003</v>
      </c>
      <c r="L296">
        <v>10792.248143999999</v>
      </c>
      <c r="M296" t="s">
        <v>4</v>
      </c>
      <c r="N296">
        <v>83.232845999999995</v>
      </c>
      <c r="O296">
        <v>9.3588170000000002</v>
      </c>
      <c r="P296" t="s">
        <v>5</v>
      </c>
      <c r="Q296">
        <v>90.819531999999995</v>
      </c>
      <c r="R296">
        <v>0.89740399999999998</v>
      </c>
      <c r="S296" t="s">
        <v>6</v>
      </c>
      <c r="T296">
        <v>15.350318</v>
      </c>
      <c r="U296">
        <v>3.5539000000000001E-2</v>
      </c>
      <c r="V296" t="s">
        <v>7</v>
      </c>
      <c r="W296">
        <v>9.6518800000000002</v>
      </c>
      <c r="X296">
        <v>2.7689999999999999E-2</v>
      </c>
      <c r="Y296" t="s">
        <v>8</v>
      </c>
      <c r="Z296">
        <v>47.240873999999998</v>
      </c>
      <c r="AA296">
        <v>0.410416</v>
      </c>
      <c r="AB296" t="s">
        <v>9</v>
      </c>
      <c r="AC296">
        <v>4802.8368819999996</v>
      </c>
      <c r="AD296">
        <v>10056.589980000001</v>
      </c>
      <c r="AE296" t="s">
        <v>10</v>
      </c>
      <c r="AF296">
        <v>1.294E-3</v>
      </c>
      <c r="AG296">
        <v>0</v>
      </c>
      <c r="AH296" t="s">
        <v>11</v>
      </c>
      <c r="AI296">
        <v>0.99511499999999997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5791.7792399999998</v>
      </c>
      <c r="I297">
        <v>12906.280381</v>
      </c>
      <c r="J297" t="s">
        <v>3</v>
      </c>
      <c r="K297">
        <v>5324.2973119999997</v>
      </c>
      <c r="L297">
        <v>11676.099343</v>
      </c>
      <c r="M297" t="s">
        <v>4</v>
      </c>
      <c r="N297">
        <v>88.767604000000006</v>
      </c>
      <c r="O297">
        <v>10.120041000000001</v>
      </c>
      <c r="P297" t="s">
        <v>5</v>
      </c>
      <c r="Q297">
        <v>96.852530000000002</v>
      </c>
      <c r="R297">
        <v>0.93539499999999998</v>
      </c>
      <c r="S297" t="s">
        <v>6</v>
      </c>
      <c r="T297">
        <v>16.370542</v>
      </c>
      <c r="U297">
        <v>3.6413000000000001E-2</v>
      </c>
      <c r="V297" t="s">
        <v>7</v>
      </c>
      <c r="W297">
        <v>10.294286</v>
      </c>
      <c r="X297">
        <v>2.7899E-2</v>
      </c>
      <c r="Y297" t="s">
        <v>8</v>
      </c>
      <c r="Z297">
        <v>50.377436000000003</v>
      </c>
      <c r="AA297">
        <v>0.43637500000000001</v>
      </c>
      <c r="AB297" t="s">
        <v>9</v>
      </c>
      <c r="AC297">
        <v>5123.0981119999997</v>
      </c>
      <c r="AD297">
        <v>10881.80971</v>
      </c>
      <c r="AE297" t="s">
        <v>10</v>
      </c>
      <c r="AF297">
        <v>1.279E-3</v>
      </c>
      <c r="AG297">
        <v>0</v>
      </c>
      <c r="AH297" t="s">
        <v>11</v>
      </c>
      <c r="AI297">
        <v>0.99511499999999997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6152.9501</v>
      </c>
      <c r="I298">
        <v>14045.988944000001</v>
      </c>
      <c r="J298" t="s">
        <v>3</v>
      </c>
      <c r="K298">
        <v>5656.2651599999999</v>
      </c>
      <c r="L298">
        <v>12696.922514</v>
      </c>
      <c r="M298" t="s">
        <v>4</v>
      </c>
      <c r="N298">
        <v>94.274358000000007</v>
      </c>
      <c r="O298">
        <v>10.964883</v>
      </c>
      <c r="P298" t="s">
        <v>5</v>
      </c>
      <c r="Q298">
        <v>102.89045400000001</v>
      </c>
      <c r="R298">
        <v>1.0023580000000001</v>
      </c>
      <c r="S298" t="s">
        <v>6</v>
      </c>
      <c r="T298">
        <v>17.389658000000001</v>
      </c>
      <c r="U298">
        <v>3.8857000000000003E-2</v>
      </c>
      <c r="V298" t="s">
        <v>7</v>
      </c>
      <c r="W298">
        <v>10.935782</v>
      </c>
      <c r="X298">
        <v>2.7758000000000001E-2</v>
      </c>
      <c r="Y298" t="s">
        <v>8</v>
      </c>
      <c r="Z298">
        <v>53.514946000000002</v>
      </c>
      <c r="AA298">
        <v>0.47029199999999999</v>
      </c>
      <c r="AB298" t="s">
        <v>9</v>
      </c>
      <c r="AC298">
        <v>5442.5510459999996</v>
      </c>
      <c r="AD298">
        <v>11828.567027999999</v>
      </c>
      <c r="AE298" t="s">
        <v>10</v>
      </c>
      <c r="AF298">
        <v>1.2769999999999999E-3</v>
      </c>
      <c r="AG298">
        <v>0</v>
      </c>
      <c r="AH298" t="s">
        <v>11</v>
      </c>
      <c r="AI298">
        <v>0.99511499999999997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6513.540798</v>
      </c>
      <c r="I299">
        <v>15543.015418999999</v>
      </c>
      <c r="J299" t="s">
        <v>3</v>
      </c>
      <c r="K299">
        <v>5987.7243740000004</v>
      </c>
      <c r="L299">
        <v>14043.534866</v>
      </c>
      <c r="M299" t="s">
        <v>4</v>
      </c>
      <c r="N299">
        <v>99.804531999999995</v>
      </c>
      <c r="O299">
        <v>12.281632999999999</v>
      </c>
      <c r="P299" t="s">
        <v>5</v>
      </c>
      <c r="Q299">
        <v>108.95777</v>
      </c>
      <c r="R299">
        <v>1.1096079999999999</v>
      </c>
      <c r="S299" t="s">
        <v>6</v>
      </c>
      <c r="T299">
        <v>18.410862000000002</v>
      </c>
      <c r="U299">
        <v>4.2022999999999998E-2</v>
      </c>
      <c r="V299" t="s">
        <v>7</v>
      </c>
      <c r="W299">
        <v>11.577795999999999</v>
      </c>
      <c r="X299">
        <v>2.7761000000000001E-2</v>
      </c>
      <c r="Y299" t="s">
        <v>8</v>
      </c>
      <c r="Z299">
        <v>56.673175999999998</v>
      </c>
      <c r="AA299">
        <v>0.52313299999999996</v>
      </c>
      <c r="AB299" t="s">
        <v>9</v>
      </c>
      <c r="AC299">
        <v>5761.4400439999999</v>
      </c>
      <c r="AD299">
        <v>13083.680103000001</v>
      </c>
      <c r="AE299" t="s">
        <v>10</v>
      </c>
      <c r="AF299">
        <v>1.276E-3</v>
      </c>
      <c r="AG299">
        <v>0</v>
      </c>
      <c r="AH299" t="s">
        <v>11</v>
      </c>
      <c r="AI299">
        <v>0.99511499999999997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6875.1356539999997</v>
      </c>
      <c r="I300">
        <v>16976.309012999998</v>
      </c>
      <c r="J300" t="s">
        <v>3</v>
      </c>
      <c r="K300">
        <v>6320.113574</v>
      </c>
      <c r="L300">
        <v>15332.173205999999</v>
      </c>
      <c r="M300" t="s">
        <v>4</v>
      </c>
      <c r="N300">
        <v>105.325062</v>
      </c>
      <c r="O300">
        <v>13.301773000000001</v>
      </c>
      <c r="P300" t="s">
        <v>5</v>
      </c>
      <c r="Q300">
        <v>114.99924799999999</v>
      </c>
      <c r="R300">
        <v>1.2471989999999999</v>
      </c>
      <c r="S300" t="s">
        <v>6</v>
      </c>
      <c r="T300">
        <v>19.431581999999999</v>
      </c>
      <c r="U300">
        <v>4.3305000000000003E-2</v>
      </c>
      <c r="V300" t="s">
        <v>7</v>
      </c>
      <c r="W300">
        <v>12.227294000000001</v>
      </c>
      <c r="X300">
        <v>3.1011E-2</v>
      </c>
      <c r="Y300" t="s">
        <v>8</v>
      </c>
      <c r="Z300">
        <v>59.811936000000003</v>
      </c>
      <c r="AA300">
        <v>0.60771500000000001</v>
      </c>
      <c r="AB300" t="s">
        <v>9</v>
      </c>
      <c r="AC300">
        <v>6081.3009279999997</v>
      </c>
      <c r="AD300">
        <v>14282.346237</v>
      </c>
      <c r="AE300" t="s">
        <v>10</v>
      </c>
      <c r="AF300">
        <v>1.2750000000000001E-3</v>
      </c>
      <c r="AG300">
        <v>0</v>
      </c>
      <c r="AH300" t="s">
        <v>11</v>
      </c>
      <c r="AI300">
        <v>0.99511499999999997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7238.7910899999997</v>
      </c>
      <c r="I301">
        <v>19007.547104000001</v>
      </c>
      <c r="J301" t="s">
        <v>3</v>
      </c>
      <c r="K301">
        <v>6654.4646279999997</v>
      </c>
      <c r="L301">
        <v>17166.765094999999</v>
      </c>
      <c r="M301" t="s">
        <v>4</v>
      </c>
      <c r="N301">
        <v>110.910882</v>
      </c>
      <c r="O301">
        <v>14.643746999999999</v>
      </c>
      <c r="P301" t="s">
        <v>5</v>
      </c>
      <c r="Q301">
        <v>121.042934</v>
      </c>
      <c r="R301">
        <v>1.2974159999999999</v>
      </c>
      <c r="S301" t="s">
        <v>6</v>
      </c>
      <c r="T301">
        <v>20.452815999999999</v>
      </c>
      <c r="U301">
        <v>4.4880000000000003E-2</v>
      </c>
      <c r="V301" t="s">
        <v>7</v>
      </c>
      <c r="W301">
        <v>12.867568</v>
      </c>
      <c r="X301">
        <v>3.1275999999999998E-2</v>
      </c>
      <c r="Y301" t="s">
        <v>8</v>
      </c>
      <c r="Z301">
        <v>62.956822000000003</v>
      </c>
      <c r="AA301">
        <v>0.63122699999999998</v>
      </c>
      <c r="AB301" t="s">
        <v>9</v>
      </c>
      <c r="AC301">
        <v>6403.0507939999998</v>
      </c>
      <c r="AD301">
        <v>16002.12415</v>
      </c>
      <c r="AE301" t="s">
        <v>10</v>
      </c>
      <c r="AF301">
        <v>1.268E-3</v>
      </c>
      <c r="AG301">
        <v>0</v>
      </c>
      <c r="AH301" t="s">
        <v>11</v>
      </c>
      <c r="AI301">
        <v>0.99511499999999997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348.50825600000002</v>
      </c>
      <c r="I322">
        <v>121.575587</v>
      </c>
      <c r="J322" t="s">
        <v>3</v>
      </c>
      <c r="K322">
        <v>319.03830599999998</v>
      </c>
      <c r="L322">
        <v>109.929485</v>
      </c>
      <c r="M322" t="s">
        <v>4</v>
      </c>
      <c r="N322">
        <v>5.5756680000000003</v>
      </c>
      <c r="O322">
        <v>8.9729000000000003E-2</v>
      </c>
      <c r="P322" t="s">
        <v>5</v>
      </c>
      <c r="Q322">
        <v>0</v>
      </c>
      <c r="R322">
        <v>0</v>
      </c>
      <c r="S322" t="s">
        <v>6</v>
      </c>
      <c r="T322">
        <v>1.0364679999999999</v>
      </c>
      <c r="U322">
        <v>1.8940000000000001E-3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6.3249999999999999E-3</v>
      </c>
      <c r="AD322">
        <v>1.4E-5</v>
      </c>
      <c r="AE322" t="s">
        <v>10</v>
      </c>
      <c r="AF322">
        <v>0</v>
      </c>
      <c r="AG322">
        <v>0</v>
      </c>
      <c r="AH322" t="s">
        <v>11</v>
      </c>
      <c r="AI322">
        <v>0.99490000000000001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696.95998999999995</v>
      </c>
      <c r="I323">
        <v>422.389951</v>
      </c>
      <c r="J323" t="s">
        <v>3</v>
      </c>
      <c r="K323">
        <v>638.11672999999996</v>
      </c>
      <c r="L323">
        <v>384.02621099999999</v>
      </c>
      <c r="M323" t="s">
        <v>4</v>
      </c>
      <c r="N323">
        <v>11.100925999999999</v>
      </c>
      <c r="O323">
        <v>0.28794599999999998</v>
      </c>
      <c r="P323" t="s">
        <v>5</v>
      </c>
      <c r="Q323">
        <v>0</v>
      </c>
      <c r="R323">
        <v>0</v>
      </c>
      <c r="S323" t="s">
        <v>6</v>
      </c>
      <c r="T323">
        <v>2.06176</v>
      </c>
      <c r="U323">
        <v>2.431E-3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4.4159999999999998E-3</v>
      </c>
      <c r="AD323">
        <v>1.0000000000000001E-5</v>
      </c>
      <c r="AE323" t="s">
        <v>10</v>
      </c>
      <c r="AF323">
        <v>0</v>
      </c>
      <c r="AG323">
        <v>0</v>
      </c>
      <c r="AH323" t="s">
        <v>11</v>
      </c>
      <c r="AI323">
        <v>0.99503799999999998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1045.523578</v>
      </c>
      <c r="I324">
        <v>819.05342299999995</v>
      </c>
      <c r="J324" t="s">
        <v>3</v>
      </c>
      <c r="K324">
        <v>957.25247200000001</v>
      </c>
      <c r="L324">
        <v>743.64507800000001</v>
      </c>
      <c r="M324" t="s">
        <v>4</v>
      </c>
      <c r="N324">
        <v>16.665422</v>
      </c>
      <c r="O324">
        <v>0.56470399999999998</v>
      </c>
      <c r="P324" t="s">
        <v>5</v>
      </c>
      <c r="Q324">
        <v>0</v>
      </c>
      <c r="R324">
        <v>0</v>
      </c>
      <c r="S324" t="s">
        <v>6</v>
      </c>
      <c r="T324">
        <v>3.0860759999999998</v>
      </c>
      <c r="U324">
        <v>3.2599999999999999E-3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3.0010000000000002E-3</v>
      </c>
      <c r="AD324">
        <v>5.0000000000000004E-6</v>
      </c>
      <c r="AE324" t="s">
        <v>10</v>
      </c>
      <c r="AF324">
        <v>0</v>
      </c>
      <c r="AG324">
        <v>0</v>
      </c>
      <c r="AH324" t="s">
        <v>11</v>
      </c>
      <c r="AI324">
        <v>0.99509999999999998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1394.7959619999999</v>
      </c>
      <c r="I325">
        <v>1296.9371020000001</v>
      </c>
      <c r="J325" t="s">
        <v>3</v>
      </c>
      <c r="K325">
        <v>1277.0939940000001</v>
      </c>
      <c r="L325">
        <v>1180.090453</v>
      </c>
      <c r="M325" t="s">
        <v>4</v>
      </c>
      <c r="N325">
        <v>22.240259999999999</v>
      </c>
      <c r="O325">
        <v>0.84263100000000002</v>
      </c>
      <c r="P325" t="s">
        <v>5</v>
      </c>
      <c r="Q325">
        <v>0</v>
      </c>
      <c r="R325">
        <v>0</v>
      </c>
      <c r="S325" t="s">
        <v>6</v>
      </c>
      <c r="T325">
        <v>4.1129959999999999</v>
      </c>
      <c r="U325">
        <v>4.0819999999999997E-3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2.4620000000000002E-3</v>
      </c>
      <c r="AD325">
        <v>1.9999999999999999E-6</v>
      </c>
      <c r="AE325" t="s">
        <v>10</v>
      </c>
      <c r="AF325">
        <v>0</v>
      </c>
      <c r="AG325">
        <v>0</v>
      </c>
      <c r="AH325" t="s">
        <v>11</v>
      </c>
      <c r="AI325">
        <v>0.99510600000000005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1745.12174</v>
      </c>
      <c r="I326">
        <v>1779.1655410000001</v>
      </c>
      <c r="J326" t="s">
        <v>3</v>
      </c>
      <c r="K326">
        <v>1597.914876</v>
      </c>
      <c r="L326">
        <v>1619.9537769999999</v>
      </c>
      <c r="M326" t="s">
        <v>4</v>
      </c>
      <c r="N326">
        <v>27.827577999999999</v>
      </c>
      <c r="O326">
        <v>1.1204240000000001</v>
      </c>
      <c r="P326" t="s">
        <v>5</v>
      </c>
      <c r="Q326">
        <v>0</v>
      </c>
      <c r="R326">
        <v>0</v>
      </c>
      <c r="S326" t="s">
        <v>6</v>
      </c>
      <c r="T326">
        <v>5.1544280000000002</v>
      </c>
      <c r="U326">
        <v>9.3410000000000003E-3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2.006E-3</v>
      </c>
      <c r="AD326">
        <v>9.9999999999999995E-7</v>
      </c>
      <c r="AE326" t="s">
        <v>10</v>
      </c>
      <c r="AF326">
        <v>0</v>
      </c>
      <c r="AG326">
        <v>0</v>
      </c>
      <c r="AH326" t="s">
        <v>11</v>
      </c>
      <c r="AI326">
        <v>0.99510799999999999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2096.0345040000002</v>
      </c>
      <c r="I327">
        <v>2240.4215920000001</v>
      </c>
      <c r="J327" t="s">
        <v>3</v>
      </c>
      <c r="K327">
        <v>1919.2894200000001</v>
      </c>
      <c r="L327">
        <v>2034.608313</v>
      </c>
      <c r="M327" t="s">
        <v>4</v>
      </c>
      <c r="N327">
        <v>33.426693999999998</v>
      </c>
      <c r="O327">
        <v>1.338603</v>
      </c>
      <c r="P327" t="s">
        <v>5</v>
      </c>
      <c r="Q327">
        <v>0</v>
      </c>
      <c r="R327">
        <v>0</v>
      </c>
      <c r="S327" t="s">
        <v>6</v>
      </c>
      <c r="T327">
        <v>6.1794719999999996</v>
      </c>
      <c r="U327">
        <v>1.0218E-2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1.6590000000000001E-3</v>
      </c>
      <c r="AD327">
        <v>0</v>
      </c>
      <c r="AE327" t="s">
        <v>10</v>
      </c>
      <c r="AF327">
        <v>0</v>
      </c>
      <c r="AG327">
        <v>0</v>
      </c>
      <c r="AH327" t="s">
        <v>11</v>
      </c>
      <c r="AI327">
        <v>0.99511000000000005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2446.0913580000001</v>
      </c>
      <c r="I328">
        <v>2910.572083</v>
      </c>
      <c r="J328" t="s">
        <v>3</v>
      </c>
      <c r="K328">
        <v>2239.8795759999998</v>
      </c>
      <c r="L328">
        <v>2637.011692</v>
      </c>
      <c r="M328" t="s">
        <v>4</v>
      </c>
      <c r="N328">
        <v>38.985284</v>
      </c>
      <c r="O328">
        <v>1.69232</v>
      </c>
      <c r="P328" t="s">
        <v>5</v>
      </c>
      <c r="Q328">
        <v>0</v>
      </c>
      <c r="R328">
        <v>0</v>
      </c>
      <c r="S328" t="s">
        <v>6</v>
      </c>
      <c r="T328">
        <v>7.2040559999999996</v>
      </c>
      <c r="U328">
        <v>1.1691E-2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1.5759999999999999E-3</v>
      </c>
      <c r="AD328">
        <v>0</v>
      </c>
      <c r="AE328" t="s">
        <v>10</v>
      </c>
      <c r="AF328">
        <v>0</v>
      </c>
      <c r="AG328">
        <v>0</v>
      </c>
      <c r="AH328" t="s">
        <v>11</v>
      </c>
      <c r="AI328">
        <v>0.99511099999999997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2797.3472740000002</v>
      </c>
      <c r="I329">
        <v>3746.7519109999998</v>
      </c>
      <c r="J329" t="s">
        <v>3</v>
      </c>
      <c r="K329">
        <v>2561.5980020000002</v>
      </c>
      <c r="L329">
        <v>3390.905358</v>
      </c>
      <c r="M329" t="s">
        <v>4</v>
      </c>
      <c r="N329">
        <v>44.609022000000003</v>
      </c>
      <c r="O329">
        <v>2.1847759999999998</v>
      </c>
      <c r="P329" t="s">
        <v>5</v>
      </c>
      <c r="Q329">
        <v>0</v>
      </c>
      <c r="R329">
        <v>0</v>
      </c>
      <c r="S329" t="s">
        <v>6</v>
      </c>
      <c r="T329">
        <v>8.2332079999999994</v>
      </c>
      <c r="U329">
        <v>1.4624E-2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1.524E-3</v>
      </c>
      <c r="AD329">
        <v>0</v>
      </c>
      <c r="AE329" t="s">
        <v>10</v>
      </c>
      <c r="AF329">
        <v>0</v>
      </c>
      <c r="AG329">
        <v>0</v>
      </c>
      <c r="AH329" t="s">
        <v>11</v>
      </c>
      <c r="AI329">
        <v>0.995112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3147.7907719999998</v>
      </c>
      <c r="I330">
        <v>4634.173675</v>
      </c>
      <c r="J330" t="s">
        <v>3</v>
      </c>
      <c r="K330">
        <v>2882.4346340000002</v>
      </c>
      <c r="L330">
        <v>4188.021272</v>
      </c>
      <c r="M330" t="s">
        <v>4</v>
      </c>
      <c r="N330">
        <v>50.210742000000003</v>
      </c>
      <c r="O330">
        <v>2.6784319999999999</v>
      </c>
      <c r="P330" t="s">
        <v>5</v>
      </c>
      <c r="Q330">
        <v>0</v>
      </c>
      <c r="R330">
        <v>0</v>
      </c>
      <c r="S330" t="s">
        <v>6</v>
      </c>
      <c r="T330">
        <v>9.2633700000000001</v>
      </c>
      <c r="U330">
        <v>1.8016000000000001E-2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1.47E-3</v>
      </c>
      <c r="AD330">
        <v>0</v>
      </c>
      <c r="AE330" t="s">
        <v>10</v>
      </c>
      <c r="AF330">
        <v>0</v>
      </c>
      <c r="AG330">
        <v>0</v>
      </c>
      <c r="AH330" t="s">
        <v>11</v>
      </c>
      <c r="AI330">
        <v>0.995112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3496.615542</v>
      </c>
      <c r="I331">
        <v>6067.7957580000002</v>
      </c>
      <c r="J331" t="s">
        <v>3</v>
      </c>
      <c r="K331">
        <v>3201.8657280000002</v>
      </c>
      <c r="L331">
        <v>5482.0118130000001</v>
      </c>
      <c r="M331" t="s">
        <v>4</v>
      </c>
      <c r="N331">
        <v>55.764352000000002</v>
      </c>
      <c r="O331">
        <v>3.5920049999999999</v>
      </c>
      <c r="P331" t="s">
        <v>5</v>
      </c>
      <c r="Q331">
        <v>0</v>
      </c>
      <c r="R331">
        <v>0</v>
      </c>
      <c r="S331" t="s">
        <v>6</v>
      </c>
      <c r="T331">
        <v>10.2906</v>
      </c>
      <c r="U331">
        <v>2.2009999999999998E-2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1.4419999999999999E-3</v>
      </c>
      <c r="AD331">
        <v>0</v>
      </c>
      <c r="AE331" t="s">
        <v>10</v>
      </c>
      <c r="AF331">
        <v>0</v>
      </c>
      <c r="AG331">
        <v>0</v>
      </c>
      <c r="AH331" t="s">
        <v>11</v>
      </c>
      <c r="AI331">
        <v>0.99511300000000003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3844.9295179999999</v>
      </c>
      <c r="I332">
        <v>7365.8261460000003</v>
      </c>
      <c r="J332" t="s">
        <v>3</v>
      </c>
      <c r="K332">
        <v>3520.7027539999999</v>
      </c>
      <c r="L332">
        <v>6657.8514960000002</v>
      </c>
      <c r="M332" t="s">
        <v>4</v>
      </c>
      <c r="N332">
        <v>61.337283999999997</v>
      </c>
      <c r="O332">
        <v>4.3610389999999999</v>
      </c>
      <c r="P332" t="s">
        <v>5</v>
      </c>
      <c r="Q332">
        <v>0</v>
      </c>
      <c r="R332">
        <v>0</v>
      </c>
      <c r="S332" t="s">
        <v>6</v>
      </c>
      <c r="T332">
        <v>11.323796</v>
      </c>
      <c r="U332">
        <v>2.5194000000000001E-2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1.389E-3</v>
      </c>
      <c r="AD332">
        <v>0</v>
      </c>
      <c r="AE332" t="s">
        <v>10</v>
      </c>
      <c r="AF332">
        <v>0</v>
      </c>
      <c r="AG332">
        <v>0</v>
      </c>
      <c r="AH332" t="s">
        <v>11</v>
      </c>
      <c r="AI332">
        <v>0.99511300000000003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4194.02916</v>
      </c>
      <c r="I333">
        <v>8718.4771139999993</v>
      </c>
      <c r="J333" t="s">
        <v>3</v>
      </c>
      <c r="K333">
        <v>3840.3488900000002</v>
      </c>
      <c r="L333">
        <v>7885.5319289999998</v>
      </c>
      <c r="M333" t="s">
        <v>4</v>
      </c>
      <c r="N333">
        <v>66.890966000000006</v>
      </c>
      <c r="O333">
        <v>5.0402100000000001</v>
      </c>
      <c r="P333" t="s">
        <v>5</v>
      </c>
      <c r="Q333">
        <v>0</v>
      </c>
      <c r="R333">
        <v>0</v>
      </c>
      <c r="S333" t="s">
        <v>6</v>
      </c>
      <c r="T333">
        <v>12.368878</v>
      </c>
      <c r="U333">
        <v>3.6769000000000003E-2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1.34E-3</v>
      </c>
      <c r="AD333">
        <v>0</v>
      </c>
      <c r="AE333" t="s">
        <v>10</v>
      </c>
      <c r="AF333">
        <v>0</v>
      </c>
      <c r="AG333">
        <v>0</v>
      </c>
      <c r="AH333" t="s">
        <v>11</v>
      </c>
      <c r="AI333">
        <v>0.99511300000000003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4544.4795800000002</v>
      </c>
      <c r="I334">
        <v>10138.009651</v>
      </c>
      <c r="J334" t="s">
        <v>3</v>
      </c>
      <c r="K334">
        <v>4161.3265359999996</v>
      </c>
      <c r="L334">
        <v>9175.930069</v>
      </c>
      <c r="M334" t="s">
        <v>4</v>
      </c>
      <c r="N334">
        <v>72.510521999999995</v>
      </c>
      <c r="O334">
        <v>5.8127389999999997</v>
      </c>
      <c r="P334" t="s">
        <v>5</v>
      </c>
      <c r="Q334">
        <v>0</v>
      </c>
      <c r="R334">
        <v>0</v>
      </c>
      <c r="S334" t="s">
        <v>6</v>
      </c>
      <c r="T334">
        <v>13.401446</v>
      </c>
      <c r="U334">
        <v>4.1154000000000003E-2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1.3240000000000001E-3</v>
      </c>
      <c r="AD334">
        <v>0</v>
      </c>
      <c r="AE334" t="s">
        <v>10</v>
      </c>
      <c r="AF334">
        <v>0</v>
      </c>
      <c r="AG334">
        <v>0</v>
      </c>
      <c r="AH334" t="s">
        <v>11</v>
      </c>
      <c r="AI334">
        <v>0.99511400000000005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4895.1607940000004</v>
      </c>
      <c r="I335">
        <v>11572.635729</v>
      </c>
      <c r="J335" t="s">
        <v>3</v>
      </c>
      <c r="K335">
        <v>4482.4646919999996</v>
      </c>
      <c r="L335">
        <v>10470.825519</v>
      </c>
      <c r="M335" t="s">
        <v>4</v>
      </c>
      <c r="N335">
        <v>78.130002000000005</v>
      </c>
      <c r="O335">
        <v>6.529115</v>
      </c>
      <c r="P335" t="s">
        <v>5</v>
      </c>
      <c r="Q335">
        <v>0</v>
      </c>
      <c r="R335">
        <v>0</v>
      </c>
      <c r="S335" t="s">
        <v>6</v>
      </c>
      <c r="T335">
        <v>14.433007999999999</v>
      </c>
      <c r="U335">
        <v>4.3704E-2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1.3079999999999999E-3</v>
      </c>
      <c r="AD335">
        <v>0</v>
      </c>
      <c r="AE335" t="s">
        <v>10</v>
      </c>
      <c r="AF335">
        <v>0</v>
      </c>
      <c r="AG335">
        <v>0</v>
      </c>
      <c r="AH335" t="s">
        <v>11</v>
      </c>
      <c r="AI335">
        <v>0.99511499999999997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5245.569982</v>
      </c>
      <c r="I336">
        <v>12866.891132000001</v>
      </c>
      <c r="J336" t="s">
        <v>3</v>
      </c>
      <c r="K336">
        <v>4803.377614</v>
      </c>
      <c r="L336">
        <v>11655.556621</v>
      </c>
      <c r="M336" t="s">
        <v>4</v>
      </c>
      <c r="N336">
        <v>83.801574000000002</v>
      </c>
      <c r="O336">
        <v>7.3764240000000001</v>
      </c>
      <c r="P336" t="s">
        <v>5</v>
      </c>
      <c r="Q336">
        <v>0</v>
      </c>
      <c r="R336">
        <v>0</v>
      </c>
      <c r="S336" t="s">
        <v>6</v>
      </c>
      <c r="T336">
        <v>15.47001</v>
      </c>
      <c r="U336">
        <v>4.6154000000000001E-2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1.307E-3</v>
      </c>
      <c r="AD336">
        <v>0</v>
      </c>
      <c r="AE336" t="s">
        <v>10</v>
      </c>
      <c r="AF336">
        <v>0</v>
      </c>
      <c r="AG336">
        <v>0</v>
      </c>
      <c r="AH336" t="s">
        <v>11</v>
      </c>
      <c r="AI336">
        <v>0.99511499999999997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5595.0773319999998</v>
      </c>
      <c r="I337">
        <v>14841.944879999999</v>
      </c>
      <c r="J337" t="s">
        <v>3</v>
      </c>
      <c r="K337">
        <v>5123.4213920000002</v>
      </c>
      <c r="L337">
        <v>13467.583105</v>
      </c>
      <c r="M337" t="s">
        <v>4</v>
      </c>
      <c r="N337">
        <v>89.371960000000001</v>
      </c>
      <c r="O337">
        <v>8.3905619999999992</v>
      </c>
      <c r="P337" t="s">
        <v>5</v>
      </c>
      <c r="Q337">
        <v>0</v>
      </c>
      <c r="R337">
        <v>0</v>
      </c>
      <c r="S337" t="s">
        <v>6</v>
      </c>
      <c r="T337">
        <v>16.496652000000001</v>
      </c>
      <c r="U337">
        <v>5.0556999999999998E-2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1.3029999999999999E-3</v>
      </c>
      <c r="AD337">
        <v>0</v>
      </c>
      <c r="AE337" t="s">
        <v>10</v>
      </c>
      <c r="AF337">
        <v>0</v>
      </c>
      <c r="AG337">
        <v>0</v>
      </c>
      <c r="AH337" t="s">
        <v>11</v>
      </c>
      <c r="AI337">
        <v>0.99511499999999997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5943.5897279999999</v>
      </c>
      <c r="I338">
        <v>16843.417958000002</v>
      </c>
      <c r="J338" t="s">
        <v>3</v>
      </c>
      <c r="K338">
        <v>5442.5842140000004</v>
      </c>
      <c r="L338">
        <v>15296.834854000001</v>
      </c>
      <c r="M338" t="s">
        <v>4</v>
      </c>
      <c r="N338">
        <v>94.885949999999994</v>
      </c>
      <c r="O338">
        <v>9.2954819999999998</v>
      </c>
      <c r="P338" t="s">
        <v>5</v>
      </c>
      <c r="Q338">
        <v>0</v>
      </c>
      <c r="R338">
        <v>0</v>
      </c>
      <c r="S338" t="s">
        <v>6</v>
      </c>
      <c r="T338">
        <v>17.528867999999999</v>
      </c>
      <c r="U338">
        <v>5.4219000000000003E-2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1.2849999999999999E-3</v>
      </c>
      <c r="AD338">
        <v>0</v>
      </c>
      <c r="AE338" t="s">
        <v>10</v>
      </c>
      <c r="AF338">
        <v>0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6291.8368339999997</v>
      </c>
      <c r="I339">
        <v>18621.525411999999</v>
      </c>
      <c r="J339" t="s">
        <v>3</v>
      </c>
      <c r="K339">
        <v>5761.4308579999997</v>
      </c>
      <c r="L339">
        <v>16903.591581000001</v>
      </c>
      <c r="M339" t="s">
        <v>4</v>
      </c>
      <c r="N339">
        <v>100.41453199999999</v>
      </c>
      <c r="O339">
        <v>10.114978000000001</v>
      </c>
      <c r="P339" t="s">
        <v>5</v>
      </c>
      <c r="Q339">
        <v>0</v>
      </c>
      <c r="R339">
        <v>0</v>
      </c>
      <c r="S339" t="s">
        <v>6</v>
      </c>
      <c r="T339">
        <v>18.554659999999998</v>
      </c>
      <c r="U339">
        <v>5.6819000000000001E-2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1.2819999999999999E-3</v>
      </c>
      <c r="AD339">
        <v>0</v>
      </c>
      <c r="AE339" t="s">
        <v>10</v>
      </c>
      <c r="AF339">
        <v>0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6639.0751579999996</v>
      </c>
      <c r="I340">
        <v>20617.413221999999</v>
      </c>
      <c r="J340" t="s">
        <v>3</v>
      </c>
      <c r="K340">
        <v>6079.3687819999996</v>
      </c>
      <c r="L340">
        <v>18710.732956</v>
      </c>
      <c r="M340" t="s">
        <v>4</v>
      </c>
      <c r="N340">
        <v>105.94137000000001</v>
      </c>
      <c r="O340">
        <v>11.187443999999999</v>
      </c>
      <c r="P340" t="s">
        <v>5</v>
      </c>
      <c r="Q340">
        <v>0</v>
      </c>
      <c r="R340">
        <v>0</v>
      </c>
      <c r="S340" t="s">
        <v>6</v>
      </c>
      <c r="T340">
        <v>19.578982</v>
      </c>
      <c r="U340">
        <v>6.0996000000000002E-2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1.2780000000000001E-3</v>
      </c>
      <c r="AD340">
        <v>0</v>
      </c>
      <c r="AE340" t="s">
        <v>10</v>
      </c>
      <c r="AF340">
        <v>0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6986.5895</v>
      </c>
      <c r="I341">
        <v>22669.652504000001</v>
      </c>
      <c r="J341" t="s">
        <v>3</v>
      </c>
      <c r="K341">
        <v>6397.4860559999997</v>
      </c>
      <c r="L341">
        <v>20550.943319999998</v>
      </c>
      <c r="M341" t="s">
        <v>4</v>
      </c>
      <c r="N341">
        <v>111.454408</v>
      </c>
      <c r="O341">
        <v>12.276996</v>
      </c>
      <c r="P341" t="s">
        <v>5</v>
      </c>
      <c r="Q341">
        <v>0</v>
      </c>
      <c r="R341">
        <v>0</v>
      </c>
      <c r="S341" t="s">
        <v>6</v>
      </c>
      <c r="T341">
        <v>20.604078000000001</v>
      </c>
      <c r="U341">
        <v>6.3395000000000007E-2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1.276E-3</v>
      </c>
      <c r="AD341">
        <v>0</v>
      </c>
      <c r="AE341" t="s">
        <v>10</v>
      </c>
      <c r="AF341">
        <v>0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19584.130664</v>
      </c>
      <c r="I342">
        <v>1990604.549233</v>
      </c>
      <c r="J342" t="s">
        <v>3</v>
      </c>
      <c r="K342">
        <v>19544.96</v>
      </c>
      <c r="L342">
        <v>1983601.179303</v>
      </c>
      <c r="M342" t="s">
        <v>4</v>
      </c>
      <c r="N342">
        <v>14.222049999999999</v>
      </c>
      <c r="O342">
        <v>3.9579870000000001</v>
      </c>
      <c r="P342" t="s">
        <v>5</v>
      </c>
      <c r="Q342">
        <v>22.076958000000001</v>
      </c>
      <c r="R342">
        <v>3.2329219999999999</v>
      </c>
      <c r="S342" t="s">
        <v>6</v>
      </c>
      <c r="T342">
        <v>6.8262939999999999</v>
      </c>
      <c r="U342">
        <v>1.041372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5.5710000000000004E-3</v>
      </c>
      <c r="AG342">
        <v>1.5E-5</v>
      </c>
      <c r="AH342" t="s">
        <v>11</v>
      </c>
      <c r="AI342">
        <v>0.99498900000000001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37462.096250000002</v>
      </c>
      <c r="I343">
        <v>4978965.768131</v>
      </c>
      <c r="J343" t="s">
        <v>3</v>
      </c>
      <c r="K343">
        <v>37384.268437999999</v>
      </c>
      <c r="L343">
        <v>4971292.9229619997</v>
      </c>
      <c r="M343" t="s">
        <v>4</v>
      </c>
      <c r="N343">
        <v>28.097761999999999</v>
      </c>
      <c r="O343">
        <v>4.6840729999999997</v>
      </c>
      <c r="P343" t="s">
        <v>5</v>
      </c>
      <c r="Q343">
        <v>44.138779</v>
      </c>
      <c r="R343">
        <v>6.0572949999999999</v>
      </c>
      <c r="S343" t="s">
        <v>6</v>
      </c>
      <c r="T343">
        <v>13.427244</v>
      </c>
      <c r="U343">
        <v>2.2690130000000002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3.0509999999999999E-3</v>
      </c>
      <c r="AG343">
        <v>6.9999999999999999E-6</v>
      </c>
      <c r="AH343" t="s">
        <v>11</v>
      </c>
      <c r="AI343">
        <v>0.99505100000000002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54540.828906000002</v>
      </c>
      <c r="I344">
        <v>10058074.937346</v>
      </c>
      <c r="J344" t="s">
        <v>3</v>
      </c>
      <c r="K344">
        <v>54424.453281000002</v>
      </c>
      <c r="L344">
        <v>10049299.479092</v>
      </c>
      <c r="M344" t="s">
        <v>4</v>
      </c>
      <c r="N344">
        <v>41.857913000000003</v>
      </c>
      <c r="O344">
        <v>5.4704870000000003</v>
      </c>
      <c r="P344" t="s">
        <v>5</v>
      </c>
      <c r="Q344">
        <v>66.167777000000001</v>
      </c>
      <c r="R344">
        <v>11.050656999999999</v>
      </c>
      <c r="S344" t="s">
        <v>6</v>
      </c>
      <c r="T344">
        <v>19.926369999999999</v>
      </c>
      <c r="U344">
        <v>4.4410920000000003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2.2989999999999998E-3</v>
      </c>
      <c r="AG344">
        <v>3.0000000000000001E-6</v>
      </c>
      <c r="AH344" t="s">
        <v>11</v>
      </c>
      <c r="AI344">
        <v>0.99509899999999996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71614.627578</v>
      </c>
      <c r="I345">
        <v>17139807.492608</v>
      </c>
      <c r="J345" t="s">
        <v>3</v>
      </c>
      <c r="K345">
        <v>71459.793984000004</v>
      </c>
      <c r="L345">
        <v>17130440.554701999</v>
      </c>
      <c r="M345" t="s">
        <v>4</v>
      </c>
      <c r="N345">
        <v>55.681986999999999</v>
      </c>
      <c r="O345">
        <v>6.035882</v>
      </c>
      <c r="P345" t="s">
        <v>5</v>
      </c>
      <c r="Q345">
        <v>88.463407000000004</v>
      </c>
      <c r="R345">
        <v>18.151394</v>
      </c>
      <c r="S345" t="s">
        <v>6</v>
      </c>
      <c r="T345">
        <v>26.477734000000002</v>
      </c>
      <c r="U345">
        <v>7.4712370000000004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2.101E-3</v>
      </c>
      <c r="AG345">
        <v>3.0000000000000001E-6</v>
      </c>
      <c r="AH345" t="s">
        <v>11</v>
      </c>
      <c r="AI345">
        <v>0.99510200000000004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88715.590781000006</v>
      </c>
      <c r="I346">
        <v>26390165.513117999</v>
      </c>
      <c r="J346" t="s">
        <v>3</v>
      </c>
      <c r="K346">
        <v>88522.164843999999</v>
      </c>
      <c r="L346">
        <v>26377080.464178</v>
      </c>
      <c r="M346" t="s">
        <v>4</v>
      </c>
      <c r="N346">
        <v>69.627509000000003</v>
      </c>
      <c r="O346">
        <v>7.3156470000000002</v>
      </c>
      <c r="P346" t="s">
        <v>5</v>
      </c>
      <c r="Q346">
        <v>110.920813</v>
      </c>
      <c r="R346">
        <v>27.992654000000002</v>
      </c>
      <c r="S346" t="s">
        <v>6</v>
      </c>
      <c r="T346">
        <v>32.975448</v>
      </c>
      <c r="U346">
        <v>11.498998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1.6360000000000001E-3</v>
      </c>
      <c r="AG346">
        <v>9.9999999999999995E-7</v>
      </c>
      <c r="AH346" t="s">
        <v>11</v>
      </c>
      <c r="AI346">
        <v>0.99510699999999996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105838.50125</v>
      </c>
      <c r="I347">
        <v>37747480.534778997</v>
      </c>
      <c r="J347" t="s">
        <v>3</v>
      </c>
      <c r="K347">
        <v>105606.33843800001</v>
      </c>
      <c r="L347">
        <v>37731706.489292003</v>
      </c>
      <c r="M347" t="s">
        <v>4</v>
      </c>
      <c r="N347">
        <v>83.57123</v>
      </c>
      <c r="O347">
        <v>8.6945230000000002</v>
      </c>
      <c r="P347" t="s">
        <v>5</v>
      </c>
      <c r="Q347">
        <v>133.749494</v>
      </c>
      <c r="R347">
        <v>40.724338000000003</v>
      </c>
      <c r="S347" t="s">
        <v>6</v>
      </c>
      <c r="T347">
        <v>39.585742000000003</v>
      </c>
      <c r="U347">
        <v>17.050469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1.4859999999999999E-3</v>
      </c>
      <c r="AG347">
        <v>0</v>
      </c>
      <c r="AH347" t="s">
        <v>11</v>
      </c>
      <c r="AI347">
        <v>0.99510900000000002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122976.6525</v>
      </c>
      <c r="I348">
        <v>50880328.160534002</v>
      </c>
      <c r="J348" t="s">
        <v>3</v>
      </c>
      <c r="K348">
        <v>122705.91562499999</v>
      </c>
      <c r="L348">
        <v>50861383.389894001</v>
      </c>
      <c r="M348" t="s">
        <v>4</v>
      </c>
      <c r="N348">
        <v>97.464624999999998</v>
      </c>
      <c r="O348">
        <v>9.8005510000000005</v>
      </c>
      <c r="P348" t="s">
        <v>5</v>
      </c>
      <c r="Q348">
        <v>156.63502399999999</v>
      </c>
      <c r="R348">
        <v>55.752598999999996</v>
      </c>
      <c r="S348" t="s">
        <v>6</v>
      </c>
      <c r="T348">
        <v>46.154864000000003</v>
      </c>
      <c r="U348">
        <v>22.974330999999999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1.4040000000000001E-3</v>
      </c>
      <c r="AG348">
        <v>0</v>
      </c>
      <c r="AH348" t="s">
        <v>11</v>
      </c>
      <c r="AI348">
        <v>0.99511099999999997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140121.883906</v>
      </c>
      <c r="I349">
        <v>65981540.370979004</v>
      </c>
      <c r="J349" t="s">
        <v>3</v>
      </c>
      <c r="K349">
        <v>139812.39390600001</v>
      </c>
      <c r="L349">
        <v>65959177.322062999</v>
      </c>
      <c r="M349" t="s">
        <v>4</v>
      </c>
      <c r="N349">
        <v>111.24864100000001</v>
      </c>
      <c r="O349">
        <v>11.278570999999999</v>
      </c>
      <c r="P349" t="s">
        <v>5</v>
      </c>
      <c r="Q349">
        <v>179.79696300000001</v>
      </c>
      <c r="R349">
        <v>72.730850000000004</v>
      </c>
      <c r="S349" t="s">
        <v>6</v>
      </c>
      <c r="T349">
        <v>52.754862000000003</v>
      </c>
      <c r="U349">
        <v>29.792037000000001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1.403E-3</v>
      </c>
      <c r="AG349">
        <v>0</v>
      </c>
      <c r="AH349" t="s">
        <v>11</v>
      </c>
      <c r="AI349">
        <v>0.99511099999999997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157270.93656199999</v>
      </c>
      <c r="I350">
        <v>83419094.779823005</v>
      </c>
      <c r="J350" t="s">
        <v>3</v>
      </c>
      <c r="K350">
        <v>156922.69</v>
      </c>
      <c r="L350">
        <v>83391418.543537006</v>
      </c>
      <c r="M350" t="s">
        <v>4</v>
      </c>
      <c r="N350">
        <v>125.18789599999999</v>
      </c>
      <c r="O350">
        <v>12.630426999999999</v>
      </c>
      <c r="P350" t="s">
        <v>5</v>
      </c>
      <c r="Q350">
        <v>203.00279800000001</v>
      </c>
      <c r="R350">
        <v>91.213077999999996</v>
      </c>
      <c r="S350" t="s">
        <v>6</v>
      </c>
      <c r="T350">
        <v>59.341191999999999</v>
      </c>
      <c r="U350">
        <v>37.607579000000001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1.371E-3</v>
      </c>
      <c r="AG350">
        <v>0</v>
      </c>
      <c r="AH350" t="s">
        <v>11</v>
      </c>
      <c r="AI350">
        <v>0.995112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174621.33406299999</v>
      </c>
      <c r="I351">
        <v>103031179.29177099</v>
      </c>
      <c r="J351" t="s">
        <v>3</v>
      </c>
      <c r="K351">
        <v>174233.92125000001</v>
      </c>
      <c r="L351">
        <v>102994840.86179</v>
      </c>
      <c r="M351" t="s">
        <v>4</v>
      </c>
      <c r="N351">
        <v>139.51242999999999</v>
      </c>
      <c r="O351">
        <v>22.723922000000002</v>
      </c>
      <c r="P351" t="s">
        <v>5</v>
      </c>
      <c r="Q351">
        <v>226.81974600000001</v>
      </c>
      <c r="R351">
        <v>111.960593</v>
      </c>
      <c r="S351" t="s">
        <v>6</v>
      </c>
      <c r="T351">
        <v>66.180117999999993</v>
      </c>
      <c r="U351">
        <v>46.854090999999997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1.3450000000000001E-3</v>
      </c>
      <c r="AG351">
        <v>0</v>
      </c>
      <c r="AH351" t="s">
        <v>11</v>
      </c>
      <c r="AI351">
        <v>0.995112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192027.863125</v>
      </c>
      <c r="I352">
        <v>128998876.99272899</v>
      </c>
      <c r="J352" t="s">
        <v>3</v>
      </c>
      <c r="K352">
        <v>191601.06343800001</v>
      </c>
      <c r="L352">
        <v>128919613.615356</v>
      </c>
      <c r="M352" t="s">
        <v>4</v>
      </c>
      <c r="N352">
        <v>153.95383799999999</v>
      </c>
      <c r="O352">
        <v>64.903921999999994</v>
      </c>
      <c r="P352" t="s">
        <v>5</v>
      </c>
      <c r="Q352">
        <v>250.75035800000001</v>
      </c>
      <c r="R352">
        <v>139.59364099999999</v>
      </c>
      <c r="S352" t="s">
        <v>6</v>
      </c>
      <c r="T352">
        <v>72.96857</v>
      </c>
      <c r="U352">
        <v>58.506911000000002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1.322E-3</v>
      </c>
      <c r="AG352">
        <v>0</v>
      </c>
      <c r="AH352" t="s">
        <v>11</v>
      </c>
      <c r="AI352">
        <v>0.99511300000000003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209429.42749999999</v>
      </c>
      <c r="I353">
        <v>162397929.35678899</v>
      </c>
      <c r="J353" t="s">
        <v>3</v>
      </c>
      <c r="K353">
        <v>208963.10218700001</v>
      </c>
      <c r="L353">
        <v>162233375.045708</v>
      </c>
      <c r="M353" t="s">
        <v>4</v>
      </c>
      <c r="N353">
        <v>168.53514100000001</v>
      </c>
      <c r="O353">
        <v>155.484309</v>
      </c>
      <c r="P353" t="s">
        <v>5</v>
      </c>
      <c r="Q353">
        <v>274.76589999999999</v>
      </c>
      <c r="R353">
        <v>177.35345899999999</v>
      </c>
      <c r="S353" t="s">
        <v>6</v>
      </c>
      <c r="T353">
        <v>79.702898000000005</v>
      </c>
      <c r="U353">
        <v>73.048427000000004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1.3140000000000001E-3</v>
      </c>
      <c r="AG353">
        <v>0</v>
      </c>
      <c r="AH353" t="s">
        <v>11</v>
      </c>
      <c r="AI353">
        <v>0.99511300000000003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226838.06187500001</v>
      </c>
      <c r="I354">
        <v>203230966.52971601</v>
      </c>
      <c r="J354" t="s">
        <v>3</v>
      </c>
      <c r="K354">
        <v>226332.25718799999</v>
      </c>
      <c r="L354">
        <v>202938826.64654499</v>
      </c>
      <c r="M354" t="s">
        <v>4</v>
      </c>
      <c r="N354">
        <v>182.978644</v>
      </c>
      <c r="O354">
        <v>275.85710399999999</v>
      </c>
      <c r="P354" t="s">
        <v>5</v>
      </c>
      <c r="Q354">
        <v>299.01455700000002</v>
      </c>
      <c r="R354">
        <v>220.296774</v>
      </c>
      <c r="S354" t="s">
        <v>6</v>
      </c>
      <c r="T354">
        <v>86.506428</v>
      </c>
      <c r="U354">
        <v>90.046567999999994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1.3140000000000001E-3</v>
      </c>
      <c r="AG354">
        <v>0</v>
      </c>
      <c r="AH354" t="s">
        <v>11</v>
      </c>
      <c r="AI354">
        <v>0.99511400000000005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244239.81281199999</v>
      </c>
      <c r="I355">
        <v>251891384.51951599</v>
      </c>
      <c r="J355" t="s">
        <v>3</v>
      </c>
      <c r="K355">
        <v>243694.37031200001</v>
      </c>
      <c r="L355">
        <v>251422473.70638999</v>
      </c>
      <c r="M355" t="s">
        <v>4</v>
      </c>
      <c r="N355">
        <v>197.40898200000001</v>
      </c>
      <c r="O355">
        <v>425.26497899999998</v>
      </c>
      <c r="P355" t="s">
        <v>5</v>
      </c>
      <c r="Q355">
        <v>323.32044999999999</v>
      </c>
      <c r="R355">
        <v>275.136121</v>
      </c>
      <c r="S355" t="s">
        <v>6</v>
      </c>
      <c r="T355">
        <v>93.218245999999994</v>
      </c>
      <c r="U355">
        <v>111.51437900000001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1.2880000000000001E-3</v>
      </c>
      <c r="AG355">
        <v>0</v>
      </c>
      <c r="AH355" t="s">
        <v>11</v>
      </c>
      <c r="AI355">
        <v>0.99511400000000005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261675.2225</v>
      </c>
      <c r="I356">
        <v>308313817.19774598</v>
      </c>
      <c r="J356" t="s">
        <v>3</v>
      </c>
      <c r="K356">
        <v>261089.8125</v>
      </c>
      <c r="L356">
        <v>307631706.61711901</v>
      </c>
      <c r="M356" t="s">
        <v>4</v>
      </c>
      <c r="N356">
        <v>211.998707</v>
      </c>
      <c r="O356">
        <v>633.82378300000005</v>
      </c>
      <c r="P356" t="s">
        <v>5</v>
      </c>
      <c r="Q356">
        <v>347.884479</v>
      </c>
      <c r="R356">
        <v>336.19318199999998</v>
      </c>
      <c r="S356" t="s">
        <v>6</v>
      </c>
      <c r="T356">
        <v>100.04624</v>
      </c>
      <c r="U356">
        <v>135.291777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1.2880000000000001E-3</v>
      </c>
      <c r="AG356">
        <v>0</v>
      </c>
      <c r="AH356" t="s">
        <v>11</v>
      </c>
      <c r="AI356">
        <v>0.99511400000000005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279094.58937499998</v>
      </c>
      <c r="I357">
        <v>371628236.31573498</v>
      </c>
      <c r="J357" t="s">
        <v>3</v>
      </c>
      <c r="K357">
        <v>278469.57</v>
      </c>
      <c r="L357">
        <v>370674027.398987</v>
      </c>
      <c r="M357" t="s">
        <v>4</v>
      </c>
      <c r="N357">
        <v>226.50678400000001</v>
      </c>
      <c r="O357">
        <v>890.71677</v>
      </c>
      <c r="P357" t="s">
        <v>5</v>
      </c>
      <c r="Q357">
        <v>372.57955500000003</v>
      </c>
      <c r="R357">
        <v>411.411407</v>
      </c>
      <c r="S357" t="s">
        <v>6</v>
      </c>
      <c r="T357">
        <v>106.896552</v>
      </c>
      <c r="U357">
        <v>162.68339499999999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1.2819999999999999E-3</v>
      </c>
      <c r="AG357">
        <v>0</v>
      </c>
      <c r="AH357" t="s">
        <v>11</v>
      </c>
      <c r="AI357">
        <v>0.99511400000000005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296511.0675</v>
      </c>
      <c r="I358">
        <v>442399749.70609999</v>
      </c>
      <c r="J358" t="s">
        <v>3</v>
      </c>
      <c r="K358">
        <v>295846.57937499997</v>
      </c>
      <c r="L358">
        <v>441148119.17948902</v>
      </c>
      <c r="M358" t="s">
        <v>4</v>
      </c>
      <c r="N358">
        <v>240.97357400000001</v>
      </c>
      <c r="O358">
        <v>1195.319025</v>
      </c>
      <c r="P358" t="s">
        <v>5</v>
      </c>
      <c r="Q358">
        <v>397.139094</v>
      </c>
      <c r="R358">
        <v>493.73375700000003</v>
      </c>
      <c r="S358" t="s">
        <v>6</v>
      </c>
      <c r="T358">
        <v>113.68737400000001</v>
      </c>
      <c r="U358">
        <v>193.83863299999999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1.276E-3</v>
      </c>
      <c r="AG358">
        <v>0</v>
      </c>
      <c r="AH358" t="s">
        <v>11</v>
      </c>
      <c r="AI358">
        <v>0.99511400000000005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313937.76750000002</v>
      </c>
      <c r="I359">
        <v>520613322.51445001</v>
      </c>
      <c r="J359" t="s">
        <v>3</v>
      </c>
      <c r="K359">
        <v>313233.74187500001</v>
      </c>
      <c r="L359">
        <v>519014189.51354998</v>
      </c>
      <c r="M359" t="s">
        <v>4</v>
      </c>
      <c r="N359">
        <v>255.47533799999999</v>
      </c>
      <c r="O359">
        <v>1528.2188329999999</v>
      </c>
      <c r="P359" t="s">
        <v>5</v>
      </c>
      <c r="Q359">
        <v>421.90314899999998</v>
      </c>
      <c r="R359">
        <v>583.21425699999998</v>
      </c>
      <c r="S359" t="s">
        <v>6</v>
      </c>
      <c r="T359">
        <v>120.550372</v>
      </c>
      <c r="U359">
        <v>226.33546899999999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1.2589999999999999E-3</v>
      </c>
      <c r="AG359">
        <v>0</v>
      </c>
      <c r="AH359" t="s">
        <v>11</v>
      </c>
      <c r="AI359">
        <v>0.99511499999999997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331360.39937499998</v>
      </c>
      <c r="I360">
        <v>607011601.50080895</v>
      </c>
      <c r="J360" t="s">
        <v>3</v>
      </c>
      <c r="K360">
        <v>330616.83374999999</v>
      </c>
      <c r="L360">
        <v>605025438.28349304</v>
      </c>
      <c r="M360" t="s">
        <v>4</v>
      </c>
      <c r="N360">
        <v>270.06118199999997</v>
      </c>
      <c r="O360">
        <v>1913.4099819999999</v>
      </c>
      <c r="P360" t="s">
        <v>5</v>
      </c>
      <c r="Q360">
        <v>446.55967500000003</v>
      </c>
      <c r="R360">
        <v>692.92716600000006</v>
      </c>
      <c r="S360" t="s">
        <v>6</v>
      </c>
      <c r="T360">
        <v>127.32925400000001</v>
      </c>
      <c r="U360">
        <v>264.82748700000002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1.258E-3</v>
      </c>
      <c r="AG360">
        <v>0</v>
      </c>
      <c r="AH360" t="s">
        <v>11</v>
      </c>
      <c r="AI360">
        <v>0.99511499999999997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348777.08875</v>
      </c>
      <c r="I361">
        <v>700280660.57545495</v>
      </c>
      <c r="J361" t="s">
        <v>3</v>
      </c>
      <c r="K361">
        <v>347994.14124999999</v>
      </c>
      <c r="L361">
        <v>697877650.01220703</v>
      </c>
      <c r="M361" t="s">
        <v>4</v>
      </c>
      <c r="N361">
        <v>284.49927400000001</v>
      </c>
      <c r="O361">
        <v>2279.384994</v>
      </c>
      <c r="P361" t="s">
        <v>5</v>
      </c>
      <c r="Q361">
        <v>471.24806899999999</v>
      </c>
      <c r="R361">
        <v>813.39278200000001</v>
      </c>
      <c r="S361" t="s">
        <v>6</v>
      </c>
      <c r="T361">
        <v>134.08721600000001</v>
      </c>
      <c r="U361">
        <v>306.167394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1.258E-3</v>
      </c>
      <c r="AG361">
        <v>0</v>
      </c>
      <c r="AH361" t="s">
        <v>11</v>
      </c>
      <c r="AI361">
        <v>0.99511499999999997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18023.550938</v>
      </c>
      <c r="I362">
        <v>45017.161245000003</v>
      </c>
      <c r="J362" t="s">
        <v>3</v>
      </c>
      <c r="K362">
        <v>17985.084921999998</v>
      </c>
      <c r="L362">
        <v>44869.006606000003</v>
      </c>
      <c r="M362" t="s">
        <v>4</v>
      </c>
      <c r="N362">
        <v>14.01071</v>
      </c>
      <c r="O362">
        <v>0.181364</v>
      </c>
      <c r="P362" t="s">
        <v>5</v>
      </c>
      <c r="Q362">
        <v>0</v>
      </c>
      <c r="R362">
        <v>0</v>
      </c>
      <c r="S362" t="s">
        <v>6</v>
      </c>
      <c r="T362">
        <v>6.203614</v>
      </c>
      <c r="U362">
        <v>0.66754400000000003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5.3800000000000002E-3</v>
      </c>
      <c r="AG362">
        <v>1.7E-5</v>
      </c>
      <c r="AH362" t="s">
        <v>11</v>
      </c>
      <c r="AI362">
        <v>0.99491600000000002</v>
      </c>
      <c r="AJ362">
        <v>0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34516.640937999997</v>
      </c>
      <c r="I363">
        <v>162012.5105</v>
      </c>
      <c r="J363" t="s">
        <v>3</v>
      </c>
      <c r="K363">
        <v>34439.723280999999</v>
      </c>
      <c r="L363">
        <v>161322.08681499999</v>
      </c>
      <c r="M363" t="s">
        <v>4</v>
      </c>
      <c r="N363">
        <v>28.252268000000001</v>
      </c>
      <c r="O363">
        <v>0.69439600000000001</v>
      </c>
      <c r="P363" t="s">
        <v>5</v>
      </c>
      <c r="Q363">
        <v>0</v>
      </c>
      <c r="R363">
        <v>0</v>
      </c>
      <c r="S363" t="s">
        <v>6</v>
      </c>
      <c r="T363">
        <v>12.298626000000001</v>
      </c>
      <c r="U363">
        <v>2.6157309999999998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3.4550000000000002E-3</v>
      </c>
      <c r="AG363">
        <v>9.0000000000000002E-6</v>
      </c>
      <c r="AH363" t="s">
        <v>11</v>
      </c>
      <c r="AI363">
        <v>0.99506099999999997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50211.304922000003</v>
      </c>
      <c r="I364">
        <v>315850.76282200002</v>
      </c>
      <c r="J364" t="s">
        <v>3</v>
      </c>
      <c r="K364">
        <v>50095.932030999997</v>
      </c>
      <c r="L364">
        <v>314559.090226</v>
      </c>
      <c r="M364" t="s">
        <v>4</v>
      </c>
      <c r="N364">
        <v>42.375104999999998</v>
      </c>
      <c r="O364">
        <v>1.1074189999999999</v>
      </c>
      <c r="P364" t="s">
        <v>5</v>
      </c>
      <c r="Q364">
        <v>0</v>
      </c>
      <c r="R364">
        <v>0</v>
      </c>
      <c r="S364" t="s">
        <v>6</v>
      </c>
      <c r="T364">
        <v>18.203617999999999</v>
      </c>
      <c r="U364">
        <v>5.141661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2.454E-3</v>
      </c>
      <c r="AG364">
        <v>5.0000000000000004E-6</v>
      </c>
      <c r="AH364" t="s">
        <v>11</v>
      </c>
      <c r="AI364">
        <v>0.99509400000000003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65915.142265999995</v>
      </c>
      <c r="I365">
        <v>528640.543588</v>
      </c>
      <c r="J365" t="s">
        <v>3</v>
      </c>
      <c r="K365">
        <v>65761.243438000005</v>
      </c>
      <c r="L365">
        <v>526401.851318</v>
      </c>
      <c r="M365" t="s">
        <v>4</v>
      </c>
      <c r="N365">
        <v>56.559705000000001</v>
      </c>
      <c r="O365">
        <v>1.8139430000000001</v>
      </c>
      <c r="P365" t="s">
        <v>5</v>
      </c>
      <c r="Q365">
        <v>0</v>
      </c>
      <c r="R365">
        <v>0</v>
      </c>
      <c r="S365" t="s">
        <v>6</v>
      </c>
      <c r="T365">
        <v>24.197156</v>
      </c>
      <c r="U365">
        <v>8.9363200000000003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1.9559999999999998E-3</v>
      </c>
      <c r="AG365">
        <v>3.0000000000000001E-6</v>
      </c>
      <c r="AH365" t="s">
        <v>11</v>
      </c>
      <c r="AI365">
        <v>0.99509700000000001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81606.506093999997</v>
      </c>
      <c r="I366">
        <v>777553.46551699995</v>
      </c>
      <c r="J366" t="s">
        <v>3</v>
      </c>
      <c r="K366">
        <v>81414.194218999997</v>
      </c>
      <c r="L366">
        <v>774527.40269599995</v>
      </c>
      <c r="M366" t="s">
        <v>4</v>
      </c>
      <c r="N366">
        <v>70.645911999999996</v>
      </c>
      <c r="O366">
        <v>2.8897940000000002</v>
      </c>
      <c r="P366" t="s">
        <v>5</v>
      </c>
      <c r="Q366">
        <v>0</v>
      </c>
      <c r="R366">
        <v>0</v>
      </c>
      <c r="S366" t="s">
        <v>6</v>
      </c>
      <c r="T366">
        <v>30.117622000000001</v>
      </c>
      <c r="U366">
        <v>13.760721999999999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1.6750000000000001E-3</v>
      </c>
      <c r="AG366">
        <v>9.9999999999999995E-7</v>
      </c>
      <c r="AH366" t="s">
        <v>11</v>
      </c>
      <c r="AI366">
        <v>0.99510900000000002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97306.082343999995</v>
      </c>
      <c r="I367">
        <v>1010708.844925</v>
      </c>
      <c r="J367" t="s">
        <v>3</v>
      </c>
      <c r="K367">
        <v>97075.328905999995</v>
      </c>
      <c r="L367">
        <v>1006510.57703</v>
      </c>
      <c r="M367" t="s">
        <v>4</v>
      </c>
      <c r="N367">
        <v>84.715453999999994</v>
      </c>
      <c r="O367">
        <v>3.5252509999999999</v>
      </c>
      <c r="P367" t="s">
        <v>5</v>
      </c>
      <c r="Q367">
        <v>0</v>
      </c>
      <c r="R367">
        <v>0</v>
      </c>
      <c r="S367" t="s">
        <v>6</v>
      </c>
      <c r="T367">
        <v>35.985080000000004</v>
      </c>
      <c r="U367">
        <v>18.431549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1.4779999999999999E-3</v>
      </c>
      <c r="AG367">
        <v>0</v>
      </c>
      <c r="AH367" t="s">
        <v>11</v>
      </c>
      <c r="AI367">
        <v>0.99511000000000005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113010.829531</v>
      </c>
      <c r="I368">
        <v>1220605.9434809999</v>
      </c>
      <c r="J368" t="s">
        <v>3</v>
      </c>
      <c r="K368">
        <v>112741.66875</v>
      </c>
      <c r="L368">
        <v>1215609.7457679999</v>
      </c>
      <c r="M368" t="s">
        <v>4</v>
      </c>
      <c r="N368">
        <v>98.840756999999996</v>
      </c>
      <c r="O368">
        <v>3.5996060000000001</v>
      </c>
      <c r="P368" t="s">
        <v>5</v>
      </c>
      <c r="Q368">
        <v>0</v>
      </c>
      <c r="R368">
        <v>0</v>
      </c>
      <c r="S368" t="s">
        <v>6</v>
      </c>
      <c r="T368">
        <v>41.862830000000002</v>
      </c>
      <c r="U368">
        <v>23.216048000000001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1.438E-3</v>
      </c>
      <c r="AG368">
        <v>0</v>
      </c>
      <c r="AH368" t="s">
        <v>11</v>
      </c>
      <c r="AI368">
        <v>0.99511099999999997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128717.52656300001</v>
      </c>
      <c r="I369">
        <v>1418368.2682779999</v>
      </c>
      <c r="J369" t="s">
        <v>3</v>
      </c>
      <c r="K369">
        <v>128409.94875</v>
      </c>
      <c r="L369">
        <v>1412385.6242160001</v>
      </c>
      <c r="M369" t="s">
        <v>4</v>
      </c>
      <c r="N369">
        <v>113.05430699999999</v>
      </c>
      <c r="O369">
        <v>3.87365</v>
      </c>
      <c r="P369" t="s">
        <v>5</v>
      </c>
      <c r="Q369">
        <v>0</v>
      </c>
      <c r="R369">
        <v>0</v>
      </c>
      <c r="S369" t="s">
        <v>6</v>
      </c>
      <c r="T369">
        <v>47.679462000000001</v>
      </c>
      <c r="U369">
        <v>27.373138999999998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1.3879999999999999E-3</v>
      </c>
      <c r="AG369">
        <v>0</v>
      </c>
      <c r="AH369" t="s">
        <v>11</v>
      </c>
      <c r="AI369">
        <v>0.99511300000000003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144453.149688</v>
      </c>
      <c r="I370">
        <v>1655904.69619</v>
      </c>
      <c r="J370" t="s">
        <v>3</v>
      </c>
      <c r="K370">
        <v>144107.16312499999</v>
      </c>
      <c r="L370">
        <v>1649303.256725</v>
      </c>
      <c r="M370" t="s">
        <v>4</v>
      </c>
      <c r="N370">
        <v>127.210792</v>
      </c>
      <c r="O370">
        <v>3.9876209999999999</v>
      </c>
      <c r="P370" t="s">
        <v>5</v>
      </c>
      <c r="Q370">
        <v>0</v>
      </c>
      <c r="R370">
        <v>0</v>
      </c>
      <c r="S370" t="s">
        <v>6</v>
      </c>
      <c r="T370">
        <v>53.537576000000001</v>
      </c>
      <c r="U370">
        <v>32.991869999999999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1.361E-3</v>
      </c>
      <c r="AG370">
        <v>0</v>
      </c>
      <c r="AH370" t="s">
        <v>11</v>
      </c>
      <c r="AI370">
        <v>0.99511400000000005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160182.49531200001</v>
      </c>
      <c r="I371">
        <v>1853279.539322</v>
      </c>
      <c r="J371" t="s">
        <v>3</v>
      </c>
      <c r="K371">
        <v>159797.96656199999</v>
      </c>
      <c r="L371">
        <v>1845625.4779930001</v>
      </c>
      <c r="M371" t="s">
        <v>4</v>
      </c>
      <c r="N371">
        <v>141.358138</v>
      </c>
      <c r="O371">
        <v>5.0326360000000001</v>
      </c>
      <c r="P371" t="s">
        <v>5</v>
      </c>
      <c r="Q371">
        <v>0</v>
      </c>
      <c r="R371">
        <v>0</v>
      </c>
      <c r="S371" t="s">
        <v>6</v>
      </c>
      <c r="T371">
        <v>59.364561999999999</v>
      </c>
      <c r="U371">
        <v>37.451134000000003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1.3470000000000001E-3</v>
      </c>
      <c r="AG371">
        <v>0</v>
      </c>
      <c r="AH371" t="s">
        <v>11</v>
      </c>
      <c r="AI371">
        <v>0.99511400000000005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175900.13781300001</v>
      </c>
      <c r="I372">
        <v>2060559.730553</v>
      </c>
      <c r="J372" t="s">
        <v>3</v>
      </c>
      <c r="K372">
        <v>175477.209687</v>
      </c>
      <c r="L372">
        <v>2051671.380444</v>
      </c>
      <c r="M372" t="s">
        <v>4</v>
      </c>
      <c r="N372">
        <v>155.39548600000001</v>
      </c>
      <c r="O372">
        <v>5.3956249999999999</v>
      </c>
      <c r="P372" t="s">
        <v>5</v>
      </c>
      <c r="Q372">
        <v>0</v>
      </c>
      <c r="R372">
        <v>0</v>
      </c>
      <c r="S372" t="s">
        <v>6</v>
      </c>
      <c r="T372">
        <v>65.169252</v>
      </c>
      <c r="U372">
        <v>42.595632000000002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1.3370000000000001E-3</v>
      </c>
      <c r="AG372">
        <v>0</v>
      </c>
      <c r="AH372" t="s">
        <v>11</v>
      </c>
      <c r="AI372">
        <v>0.99511400000000005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191625.334687</v>
      </c>
      <c r="I373">
        <v>2316031.434868</v>
      </c>
      <c r="J373" t="s">
        <v>3</v>
      </c>
      <c r="K373">
        <v>191164.069062</v>
      </c>
      <c r="L373">
        <v>2306038.4116969998</v>
      </c>
      <c r="M373" t="s">
        <v>4</v>
      </c>
      <c r="N373">
        <v>169.47704899999999</v>
      </c>
      <c r="O373">
        <v>5.6742359999999996</v>
      </c>
      <c r="P373" t="s">
        <v>5</v>
      </c>
      <c r="Q373">
        <v>0</v>
      </c>
      <c r="R373">
        <v>0</v>
      </c>
      <c r="S373" t="s">
        <v>6</v>
      </c>
      <c r="T373">
        <v>70.938839999999999</v>
      </c>
      <c r="U373">
        <v>48.099912000000003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1.3159999999999999E-3</v>
      </c>
      <c r="AG373">
        <v>0</v>
      </c>
      <c r="AH373" t="s">
        <v>11</v>
      </c>
      <c r="AI373">
        <v>0.99511400000000005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207363.72750000001</v>
      </c>
      <c r="I374">
        <v>2607097.7192540001</v>
      </c>
      <c r="J374" t="s">
        <v>3</v>
      </c>
      <c r="K374">
        <v>206864.15</v>
      </c>
      <c r="L374">
        <v>2595882.3653870001</v>
      </c>
      <c r="M374" t="s">
        <v>4</v>
      </c>
      <c r="N374">
        <v>183.49976699999999</v>
      </c>
      <c r="O374">
        <v>5.9147480000000003</v>
      </c>
      <c r="P374" t="s">
        <v>5</v>
      </c>
      <c r="Q374">
        <v>0</v>
      </c>
      <c r="R374">
        <v>0</v>
      </c>
      <c r="S374" t="s">
        <v>6</v>
      </c>
      <c r="T374">
        <v>76.763059999999996</v>
      </c>
      <c r="U374">
        <v>54.707884999999997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1.312E-3</v>
      </c>
      <c r="AG374">
        <v>0</v>
      </c>
      <c r="AH374" t="s">
        <v>11</v>
      </c>
      <c r="AI374">
        <v>0.99511499999999997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223113.36406299999</v>
      </c>
      <c r="I375">
        <v>2909939.4781490001</v>
      </c>
      <c r="J375" t="s">
        <v>3</v>
      </c>
      <c r="K375">
        <v>222575.165313</v>
      </c>
      <c r="L375">
        <v>2897412.589958</v>
      </c>
      <c r="M375" t="s">
        <v>4</v>
      </c>
      <c r="N375">
        <v>197.64952099999999</v>
      </c>
      <c r="O375">
        <v>6.3800270000000001</v>
      </c>
      <c r="P375" t="s">
        <v>5</v>
      </c>
      <c r="Q375">
        <v>0</v>
      </c>
      <c r="R375">
        <v>0</v>
      </c>
      <c r="S375" t="s">
        <v>6</v>
      </c>
      <c r="T375">
        <v>82.594821999999994</v>
      </c>
      <c r="U375">
        <v>61.136130999999999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1.31E-3</v>
      </c>
      <c r="AG375">
        <v>0</v>
      </c>
      <c r="AH375" t="s">
        <v>11</v>
      </c>
      <c r="AI375">
        <v>0.99511499999999997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238878.989375</v>
      </c>
      <c r="I376">
        <v>3332744.7824019999</v>
      </c>
      <c r="J376" t="s">
        <v>3</v>
      </c>
      <c r="K376">
        <v>238302.15531199999</v>
      </c>
      <c r="L376">
        <v>3317683.2692410001</v>
      </c>
      <c r="M376" t="s">
        <v>4</v>
      </c>
      <c r="N376">
        <v>211.84562099999999</v>
      </c>
      <c r="O376">
        <v>7.0309379999999999</v>
      </c>
      <c r="P376" t="s">
        <v>5</v>
      </c>
      <c r="Q376">
        <v>0</v>
      </c>
      <c r="R376">
        <v>0</v>
      </c>
      <c r="S376" t="s">
        <v>6</v>
      </c>
      <c r="T376">
        <v>88.493166000000002</v>
      </c>
      <c r="U376">
        <v>69.390665999999996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1.302E-3</v>
      </c>
      <c r="AG376">
        <v>0</v>
      </c>
      <c r="AH376" t="s">
        <v>11</v>
      </c>
      <c r="AI376">
        <v>0.99511499999999997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254630.56281199999</v>
      </c>
      <c r="I377">
        <v>3784681.0565490001</v>
      </c>
      <c r="J377" t="s">
        <v>3</v>
      </c>
      <c r="K377">
        <v>254015.304688</v>
      </c>
      <c r="L377">
        <v>3767462.1390610002</v>
      </c>
      <c r="M377" t="s">
        <v>4</v>
      </c>
      <c r="N377">
        <v>226.01552799999999</v>
      </c>
      <c r="O377">
        <v>7.6474580000000003</v>
      </c>
      <c r="P377" t="s">
        <v>5</v>
      </c>
      <c r="Q377">
        <v>0</v>
      </c>
      <c r="R377">
        <v>0</v>
      </c>
      <c r="S377" t="s">
        <v>6</v>
      </c>
      <c r="T377">
        <v>94.402184000000005</v>
      </c>
      <c r="U377">
        <v>78.814330999999996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1.2930000000000001E-3</v>
      </c>
      <c r="AG377">
        <v>0</v>
      </c>
      <c r="AH377" t="s">
        <v>11</v>
      </c>
      <c r="AI377">
        <v>0.99511499999999997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270390.21875</v>
      </c>
      <c r="I378">
        <v>4279666.1090240004</v>
      </c>
      <c r="J378" t="s">
        <v>3</v>
      </c>
      <c r="K378">
        <v>269736.52937499998</v>
      </c>
      <c r="L378">
        <v>4260294.6800539996</v>
      </c>
      <c r="M378" t="s">
        <v>4</v>
      </c>
      <c r="N378">
        <v>240.11743999999999</v>
      </c>
      <c r="O378">
        <v>8.0337809999999994</v>
      </c>
      <c r="P378" t="s">
        <v>5</v>
      </c>
      <c r="Q378">
        <v>0</v>
      </c>
      <c r="R378">
        <v>0</v>
      </c>
      <c r="S378" t="s">
        <v>6</v>
      </c>
      <c r="T378">
        <v>100.30997600000001</v>
      </c>
      <c r="U378">
        <v>88.180611999999996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1.286E-3</v>
      </c>
      <c r="AG378">
        <v>0</v>
      </c>
      <c r="AH378" t="s">
        <v>11</v>
      </c>
      <c r="AI378">
        <v>0.99511499999999997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286155.70750000002</v>
      </c>
      <c r="I379">
        <v>4808560.5338129997</v>
      </c>
      <c r="J379" t="s">
        <v>3</v>
      </c>
      <c r="K379">
        <v>285463.38</v>
      </c>
      <c r="L379">
        <v>4786929.8374330001</v>
      </c>
      <c r="M379" t="s">
        <v>4</v>
      </c>
      <c r="N379">
        <v>254.297462</v>
      </c>
      <c r="O379">
        <v>9.000686</v>
      </c>
      <c r="P379" t="s">
        <v>5</v>
      </c>
      <c r="Q379">
        <v>0</v>
      </c>
      <c r="R379">
        <v>0</v>
      </c>
      <c r="S379" t="s">
        <v>6</v>
      </c>
      <c r="T379">
        <v>106.184388</v>
      </c>
      <c r="U379">
        <v>99.107498000000007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1.2719999999999999E-3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301947.90000000002</v>
      </c>
      <c r="I380">
        <v>5450157.246429</v>
      </c>
      <c r="J380" t="s">
        <v>3</v>
      </c>
      <c r="K380">
        <v>301216.63312499999</v>
      </c>
      <c r="L380">
        <v>5425199.9925380005</v>
      </c>
      <c r="M380" t="s">
        <v>4</v>
      </c>
      <c r="N380">
        <v>268.48044199999998</v>
      </c>
      <c r="O380">
        <v>9.5544820000000001</v>
      </c>
      <c r="P380" t="s">
        <v>5</v>
      </c>
      <c r="Q380">
        <v>0</v>
      </c>
      <c r="R380">
        <v>0</v>
      </c>
      <c r="S380" t="s">
        <v>6</v>
      </c>
      <c r="T380">
        <v>112.193754</v>
      </c>
      <c r="U380">
        <v>112.446022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1.261E-3</v>
      </c>
      <c r="AG380">
        <v>0</v>
      </c>
      <c r="AH380" t="s">
        <v>11</v>
      </c>
      <c r="AI380">
        <v>0.99511499999999997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317710.66625000001</v>
      </c>
      <c r="I381">
        <v>6050749.0394740002</v>
      </c>
      <c r="J381" t="s">
        <v>3</v>
      </c>
      <c r="K381">
        <v>316940.91812500003</v>
      </c>
      <c r="L381">
        <v>6023228.3395079998</v>
      </c>
      <c r="M381" t="s">
        <v>4</v>
      </c>
      <c r="N381">
        <v>282.60191500000002</v>
      </c>
      <c r="O381">
        <v>10.757842</v>
      </c>
      <c r="P381" t="s">
        <v>5</v>
      </c>
      <c r="Q381">
        <v>0</v>
      </c>
      <c r="R381">
        <v>0</v>
      </c>
      <c r="S381" t="s">
        <v>6</v>
      </c>
      <c r="T381">
        <v>118.073604</v>
      </c>
      <c r="U381">
        <v>124.874709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1.2570000000000001E-3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365.42805600000003</v>
      </c>
      <c r="I382">
        <v>63.137546999999998</v>
      </c>
      <c r="J382" t="s">
        <v>3</v>
      </c>
      <c r="K382">
        <v>335.241826</v>
      </c>
      <c r="L382">
        <v>56.483995</v>
      </c>
      <c r="M382" t="s">
        <v>4</v>
      </c>
      <c r="N382">
        <v>5.8985320000000003</v>
      </c>
      <c r="O382">
        <v>6.8435999999999997E-2</v>
      </c>
      <c r="P382" t="s">
        <v>5</v>
      </c>
      <c r="Q382">
        <v>5.0567479999999998</v>
      </c>
      <c r="R382">
        <v>3.8113000000000001E-2</v>
      </c>
      <c r="S382" t="s">
        <v>6</v>
      </c>
      <c r="T382">
        <v>1.043642</v>
      </c>
      <c r="U382">
        <v>5.2300000000000003E-3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6.2220000000000001E-3</v>
      </c>
      <c r="AG382">
        <v>1.4E-5</v>
      </c>
      <c r="AH382" t="s">
        <v>11</v>
      </c>
      <c r="AI382">
        <v>0.99491099999999999</v>
      </c>
      <c r="AJ382">
        <v>0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730.04167600000005</v>
      </c>
      <c r="I383">
        <v>175.36473799999999</v>
      </c>
      <c r="J383" t="s">
        <v>3</v>
      </c>
      <c r="K383">
        <v>669.67909399999996</v>
      </c>
      <c r="L383">
        <v>155.141189</v>
      </c>
      <c r="M383" t="s">
        <v>4</v>
      </c>
      <c r="N383">
        <v>11.771891999999999</v>
      </c>
      <c r="O383">
        <v>0.19400999999999999</v>
      </c>
      <c r="P383" t="s">
        <v>5</v>
      </c>
      <c r="Q383">
        <v>10.140124</v>
      </c>
      <c r="R383">
        <v>8.8173000000000001E-2</v>
      </c>
      <c r="S383" t="s">
        <v>6</v>
      </c>
      <c r="T383">
        <v>2.0776599999999998</v>
      </c>
      <c r="U383">
        <v>7.5830000000000003E-3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4.2430000000000002E-3</v>
      </c>
      <c r="AG383">
        <v>1.2E-5</v>
      </c>
      <c r="AH383" t="s">
        <v>11</v>
      </c>
      <c r="AI383">
        <v>0.99503399999999997</v>
      </c>
      <c r="AJ383">
        <v>0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1094.548458</v>
      </c>
      <c r="I384">
        <v>411.53773100000001</v>
      </c>
      <c r="J384" t="s">
        <v>3</v>
      </c>
      <c r="K384">
        <v>1004.163436</v>
      </c>
      <c r="L384">
        <v>367.20370600000001</v>
      </c>
      <c r="M384" t="s">
        <v>4</v>
      </c>
      <c r="N384">
        <v>17.642019999999999</v>
      </c>
      <c r="O384">
        <v>0.44603700000000002</v>
      </c>
      <c r="P384" t="s">
        <v>5</v>
      </c>
      <c r="Q384">
        <v>15.212538</v>
      </c>
      <c r="R384">
        <v>0.14699799999999999</v>
      </c>
      <c r="S384" t="s">
        <v>6</v>
      </c>
      <c r="T384">
        <v>3.1078139999999999</v>
      </c>
      <c r="U384">
        <v>9.6319999999999999E-3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2.9640000000000001E-3</v>
      </c>
      <c r="AG384">
        <v>6.9999999999999999E-6</v>
      </c>
      <c r="AH384" t="s">
        <v>11</v>
      </c>
      <c r="AI384">
        <v>0.99509599999999998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1460.22685</v>
      </c>
      <c r="I385">
        <v>662.57340099999999</v>
      </c>
      <c r="J385" t="s">
        <v>3</v>
      </c>
      <c r="K385">
        <v>1339.699192</v>
      </c>
      <c r="L385">
        <v>590.44533100000001</v>
      </c>
      <c r="M385" t="s">
        <v>4</v>
      </c>
      <c r="N385">
        <v>23.519856000000001</v>
      </c>
      <c r="O385">
        <v>0.62600999999999996</v>
      </c>
      <c r="P385" t="s">
        <v>5</v>
      </c>
      <c r="Q385">
        <v>20.266736000000002</v>
      </c>
      <c r="R385">
        <v>0.182342</v>
      </c>
      <c r="S385" t="s">
        <v>6</v>
      </c>
      <c r="T385">
        <v>4.1351180000000003</v>
      </c>
      <c r="U385">
        <v>1.2055E-2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1.9840000000000001E-3</v>
      </c>
      <c r="AG385">
        <v>3.0000000000000001E-6</v>
      </c>
      <c r="AH385" t="s">
        <v>11</v>
      </c>
      <c r="AI385">
        <v>0.99510399999999999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1826.4192499999999</v>
      </c>
      <c r="I386">
        <v>923.44472599999995</v>
      </c>
      <c r="J386" t="s">
        <v>3</v>
      </c>
      <c r="K386">
        <v>1675.6926920000001</v>
      </c>
      <c r="L386">
        <v>834.29521199999999</v>
      </c>
      <c r="M386" t="s">
        <v>4</v>
      </c>
      <c r="N386">
        <v>29.419532</v>
      </c>
      <c r="O386">
        <v>0.844001</v>
      </c>
      <c r="P386" t="s">
        <v>5</v>
      </c>
      <c r="Q386">
        <v>25.407948000000001</v>
      </c>
      <c r="R386">
        <v>0.32276700000000003</v>
      </c>
      <c r="S386" t="s">
        <v>6</v>
      </c>
      <c r="T386">
        <v>5.1791419999999997</v>
      </c>
      <c r="U386">
        <v>1.7222000000000001E-2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1.807E-3</v>
      </c>
      <c r="AG386">
        <v>1.9999999999999999E-6</v>
      </c>
      <c r="AH386" t="s">
        <v>11</v>
      </c>
      <c r="AI386">
        <v>0.99510799999999999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2190.4838580000001</v>
      </c>
      <c r="I387">
        <v>1333.973101</v>
      </c>
      <c r="J387" t="s">
        <v>3</v>
      </c>
      <c r="K387">
        <v>2009.7587679999999</v>
      </c>
      <c r="L387">
        <v>1200.8549390000001</v>
      </c>
      <c r="M387" t="s">
        <v>4</v>
      </c>
      <c r="N387">
        <v>35.265438000000003</v>
      </c>
      <c r="O387">
        <v>1.12775</v>
      </c>
      <c r="P387" t="s">
        <v>5</v>
      </c>
      <c r="Q387">
        <v>30.454374000000001</v>
      </c>
      <c r="R387">
        <v>0.39249800000000001</v>
      </c>
      <c r="S387" t="s">
        <v>6</v>
      </c>
      <c r="T387">
        <v>6.2014760000000004</v>
      </c>
      <c r="U387">
        <v>1.9522000000000001E-2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1.619E-3</v>
      </c>
      <c r="AG387">
        <v>9.9999999999999995E-7</v>
      </c>
      <c r="AH387" t="s">
        <v>11</v>
      </c>
      <c r="AI387">
        <v>0.99511000000000005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2552.2045840000001</v>
      </c>
      <c r="I388">
        <v>1731.5218910000001</v>
      </c>
      <c r="J388" t="s">
        <v>3</v>
      </c>
      <c r="K388">
        <v>2341.48569</v>
      </c>
      <c r="L388">
        <v>1560.358792</v>
      </c>
      <c r="M388" t="s">
        <v>4</v>
      </c>
      <c r="N388">
        <v>41.043365999999999</v>
      </c>
      <c r="O388">
        <v>1.3874340000000001</v>
      </c>
      <c r="P388" t="s">
        <v>5</v>
      </c>
      <c r="Q388">
        <v>35.519820000000003</v>
      </c>
      <c r="R388">
        <v>0.42047699999999999</v>
      </c>
      <c r="S388" t="s">
        <v>6</v>
      </c>
      <c r="T388">
        <v>7.2330500000000004</v>
      </c>
      <c r="U388">
        <v>2.1946E-2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1.3730000000000001E-3</v>
      </c>
      <c r="AG388">
        <v>0</v>
      </c>
      <c r="AH388" t="s">
        <v>11</v>
      </c>
      <c r="AI388">
        <v>0.995112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2915.8290999999999</v>
      </c>
      <c r="I389">
        <v>2157.5292469999999</v>
      </c>
      <c r="J389" t="s">
        <v>3</v>
      </c>
      <c r="K389">
        <v>2675.117534</v>
      </c>
      <c r="L389">
        <v>1940.720967</v>
      </c>
      <c r="M389" t="s">
        <v>4</v>
      </c>
      <c r="N389">
        <v>46.861308000000001</v>
      </c>
      <c r="O389">
        <v>1.596641</v>
      </c>
      <c r="P389" t="s">
        <v>5</v>
      </c>
      <c r="Q389">
        <v>40.600172000000001</v>
      </c>
      <c r="R389">
        <v>0.46656399999999998</v>
      </c>
      <c r="S389" t="s">
        <v>6</v>
      </c>
      <c r="T389">
        <v>8.2556399999999996</v>
      </c>
      <c r="U389">
        <v>2.3385E-2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1.3669999999999999E-3</v>
      </c>
      <c r="AG389">
        <v>0</v>
      </c>
      <c r="AH389" t="s">
        <v>11</v>
      </c>
      <c r="AI389">
        <v>0.99511300000000003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3280.9358240000001</v>
      </c>
      <c r="I390">
        <v>2713.5726559999998</v>
      </c>
      <c r="J390" t="s">
        <v>3</v>
      </c>
      <c r="K390">
        <v>3010.1338139999998</v>
      </c>
      <c r="L390">
        <v>2434.2265769999999</v>
      </c>
      <c r="M390" t="s">
        <v>4</v>
      </c>
      <c r="N390">
        <v>52.729528000000002</v>
      </c>
      <c r="O390">
        <v>1.959929</v>
      </c>
      <c r="P390" t="s">
        <v>5</v>
      </c>
      <c r="Q390">
        <v>45.658893999999997</v>
      </c>
      <c r="R390">
        <v>0.54849899999999996</v>
      </c>
      <c r="S390" t="s">
        <v>6</v>
      </c>
      <c r="T390">
        <v>9.2800039999999999</v>
      </c>
      <c r="U390">
        <v>2.5439E-2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1.304E-3</v>
      </c>
      <c r="AG390">
        <v>0</v>
      </c>
      <c r="AH390" t="s">
        <v>11</v>
      </c>
      <c r="AI390">
        <v>0.99511300000000003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3646.7544379999999</v>
      </c>
      <c r="I391">
        <v>3240.938854</v>
      </c>
      <c r="J391" t="s">
        <v>3</v>
      </c>
      <c r="K391">
        <v>3345.7343019999998</v>
      </c>
      <c r="L391">
        <v>2892.0210320000001</v>
      </c>
      <c r="M391" t="s">
        <v>4</v>
      </c>
      <c r="N391">
        <v>58.580579999999998</v>
      </c>
      <c r="O391">
        <v>2.2102560000000002</v>
      </c>
      <c r="P391" t="s">
        <v>5</v>
      </c>
      <c r="Q391">
        <v>50.751404000000001</v>
      </c>
      <c r="R391">
        <v>0.66800300000000001</v>
      </c>
      <c r="S391" t="s">
        <v>6</v>
      </c>
      <c r="T391">
        <v>10.30606</v>
      </c>
      <c r="U391">
        <v>2.9071E-2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1.2999999999999999E-3</v>
      </c>
      <c r="AG391">
        <v>0</v>
      </c>
      <c r="AH391" t="s">
        <v>11</v>
      </c>
      <c r="AI391">
        <v>0.99511300000000003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4012.3116879999998</v>
      </c>
      <c r="I392">
        <v>3600.2040539999998</v>
      </c>
      <c r="J392" t="s">
        <v>3</v>
      </c>
      <c r="K392">
        <v>3681.1180220000001</v>
      </c>
      <c r="L392">
        <v>3206.4835910000002</v>
      </c>
      <c r="M392" t="s">
        <v>4</v>
      </c>
      <c r="N392">
        <v>64.450265999999999</v>
      </c>
      <c r="O392">
        <v>2.4089870000000002</v>
      </c>
      <c r="P392" t="s">
        <v>5</v>
      </c>
      <c r="Q392">
        <v>55.85078</v>
      </c>
      <c r="R392">
        <v>0.781918</v>
      </c>
      <c r="S392" t="s">
        <v>6</v>
      </c>
      <c r="T392">
        <v>11.343144000000001</v>
      </c>
      <c r="U392">
        <v>3.4809E-2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1.2949999999999999E-3</v>
      </c>
      <c r="AG392">
        <v>0</v>
      </c>
      <c r="AH392" t="s">
        <v>11</v>
      </c>
      <c r="AI392">
        <v>0.99511400000000005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4376.0348720000002</v>
      </c>
      <c r="I393">
        <v>4125.3078619999997</v>
      </c>
      <c r="J393" t="s">
        <v>3</v>
      </c>
      <c r="K393">
        <v>4014.8203520000002</v>
      </c>
      <c r="L393">
        <v>3670.905663</v>
      </c>
      <c r="M393" t="s">
        <v>4</v>
      </c>
      <c r="N393">
        <v>70.336817999999994</v>
      </c>
      <c r="O393">
        <v>3.0371169999999998</v>
      </c>
      <c r="P393" t="s">
        <v>5</v>
      </c>
      <c r="Q393">
        <v>60.921610000000001</v>
      </c>
      <c r="R393">
        <v>0.82408000000000003</v>
      </c>
      <c r="S393" t="s">
        <v>6</v>
      </c>
      <c r="T393">
        <v>12.371152</v>
      </c>
      <c r="U393">
        <v>3.7684000000000002E-2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1.292E-3</v>
      </c>
      <c r="AG393">
        <v>0</v>
      </c>
      <c r="AH393" t="s">
        <v>11</v>
      </c>
      <c r="AI393">
        <v>0.99511400000000005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4739.9896680000002</v>
      </c>
      <c r="I394">
        <v>4955.4015659999995</v>
      </c>
      <c r="J394" t="s">
        <v>3</v>
      </c>
      <c r="K394">
        <v>4348.7344620000003</v>
      </c>
      <c r="L394">
        <v>4412.6366349999998</v>
      </c>
      <c r="M394" t="s">
        <v>4</v>
      </c>
      <c r="N394">
        <v>76.173283999999995</v>
      </c>
      <c r="O394">
        <v>3.6481889999999999</v>
      </c>
      <c r="P394" t="s">
        <v>5</v>
      </c>
      <c r="Q394">
        <v>65.975440000000006</v>
      </c>
      <c r="R394">
        <v>0.90442699999999998</v>
      </c>
      <c r="S394" t="s">
        <v>6</v>
      </c>
      <c r="T394">
        <v>13.401441999999999</v>
      </c>
      <c r="U394">
        <v>4.7690000000000003E-2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1.2800000000000001E-3</v>
      </c>
      <c r="AG394">
        <v>0</v>
      </c>
      <c r="AH394" t="s">
        <v>11</v>
      </c>
      <c r="AI394">
        <v>0.99511400000000005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5104.6551040000004</v>
      </c>
      <c r="I395">
        <v>5713.5036479999999</v>
      </c>
      <c r="J395" t="s">
        <v>3</v>
      </c>
      <c r="K395">
        <v>4683.3452360000001</v>
      </c>
      <c r="L395">
        <v>5092.1426879999999</v>
      </c>
      <c r="M395" t="s">
        <v>4</v>
      </c>
      <c r="N395">
        <v>82.031363999999996</v>
      </c>
      <c r="O395">
        <v>4.1286110000000003</v>
      </c>
      <c r="P395" t="s">
        <v>5</v>
      </c>
      <c r="Q395">
        <v>71.070809999999994</v>
      </c>
      <c r="R395">
        <v>1.034951</v>
      </c>
      <c r="S395" t="s">
        <v>6</v>
      </c>
      <c r="T395">
        <v>14.444457999999999</v>
      </c>
      <c r="U395">
        <v>6.479E-2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1.266E-3</v>
      </c>
      <c r="AG395">
        <v>0</v>
      </c>
      <c r="AH395" t="s">
        <v>11</v>
      </c>
      <c r="AI395">
        <v>0.99511499999999997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5469.3776799999996</v>
      </c>
      <c r="I396">
        <v>6303.9986390000004</v>
      </c>
      <c r="J396" t="s">
        <v>3</v>
      </c>
      <c r="K396">
        <v>5017.9864580000003</v>
      </c>
      <c r="L396">
        <v>5611.5488720000003</v>
      </c>
      <c r="M396" t="s">
        <v>4</v>
      </c>
      <c r="N396">
        <v>87.941233999999994</v>
      </c>
      <c r="O396">
        <v>4.8512500000000003</v>
      </c>
      <c r="P396" t="s">
        <v>5</v>
      </c>
      <c r="Q396">
        <v>76.167271999999997</v>
      </c>
      <c r="R396">
        <v>1.163162</v>
      </c>
      <c r="S396" t="s">
        <v>6</v>
      </c>
      <c r="T396">
        <v>15.472502</v>
      </c>
      <c r="U396">
        <v>6.7503999999999995E-2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1.266E-3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5835.446868</v>
      </c>
      <c r="I397">
        <v>7054.5583509999997</v>
      </c>
      <c r="J397" t="s">
        <v>3</v>
      </c>
      <c r="K397">
        <v>5353.816116</v>
      </c>
      <c r="L397">
        <v>6280.9211109999997</v>
      </c>
      <c r="M397" t="s">
        <v>4</v>
      </c>
      <c r="N397">
        <v>93.879425999999995</v>
      </c>
      <c r="O397">
        <v>5.5528130000000004</v>
      </c>
      <c r="P397" t="s">
        <v>5</v>
      </c>
      <c r="Q397">
        <v>81.262752000000006</v>
      </c>
      <c r="R397">
        <v>1.2741469999999999</v>
      </c>
      <c r="S397" t="s">
        <v>6</v>
      </c>
      <c r="T397">
        <v>16.507110000000001</v>
      </c>
      <c r="U397">
        <v>7.2315000000000004E-2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1.263E-3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6198.9022880000002</v>
      </c>
      <c r="I398">
        <v>7899.1539320000002</v>
      </c>
      <c r="J398" t="s">
        <v>3</v>
      </c>
      <c r="K398">
        <v>5687.201368</v>
      </c>
      <c r="L398">
        <v>7016.9083099999998</v>
      </c>
      <c r="M398" t="s">
        <v>4</v>
      </c>
      <c r="N398">
        <v>99.705686</v>
      </c>
      <c r="O398">
        <v>6.3273570000000001</v>
      </c>
      <c r="P398" t="s">
        <v>5</v>
      </c>
      <c r="Q398">
        <v>86.344864000000001</v>
      </c>
      <c r="R398">
        <v>1.4163539999999999</v>
      </c>
      <c r="S398" t="s">
        <v>6</v>
      </c>
      <c r="T398">
        <v>17.538788</v>
      </c>
      <c r="U398">
        <v>7.8491000000000005E-2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1.263E-3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6563.8054000000002</v>
      </c>
      <c r="I399">
        <v>8598.4166089999999</v>
      </c>
      <c r="J399" t="s">
        <v>3</v>
      </c>
      <c r="K399">
        <v>6021.9951680000004</v>
      </c>
      <c r="L399">
        <v>7638.7734950000004</v>
      </c>
      <c r="M399" t="s">
        <v>4</v>
      </c>
      <c r="N399">
        <v>105.58590599999999</v>
      </c>
      <c r="O399">
        <v>6.9705389999999996</v>
      </c>
      <c r="P399" t="s">
        <v>5</v>
      </c>
      <c r="Q399">
        <v>91.420912000000001</v>
      </c>
      <c r="R399">
        <v>1.530708</v>
      </c>
      <c r="S399" t="s">
        <v>6</v>
      </c>
      <c r="T399">
        <v>18.567796000000001</v>
      </c>
      <c r="U399">
        <v>8.2219E-2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1.256E-3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6929.5417779999998</v>
      </c>
      <c r="I400">
        <v>9297.2956909999994</v>
      </c>
      <c r="J400" t="s">
        <v>3</v>
      </c>
      <c r="K400">
        <v>6357.5153120000004</v>
      </c>
      <c r="L400">
        <v>8240.6009809999996</v>
      </c>
      <c r="M400" t="s">
        <v>4</v>
      </c>
      <c r="N400">
        <v>111.478752</v>
      </c>
      <c r="O400">
        <v>7.372064</v>
      </c>
      <c r="P400" t="s">
        <v>5</v>
      </c>
      <c r="Q400">
        <v>96.498050000000006</v>
      </c>
      <c r="R400">
        <v>1.5853109999999999</v>
      </c>
      <c r="S400" t="s">
        <v>6</v>
      </c>
      <c r="T400">
        <v>19.599332</v>
      </c>
      <c r="U400">
        <v>8.8082999999999995E-2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1.256E-3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7295.6090880000002</v>
      </c>
      <c r="I401">
        <v>10125.998102</v>
      </c>
      <c r="J401" t="s">
        <v>3</v>
      </c>
      <c r="K401">
        <v>6693.4425440000005</v>
      </c>
      <c r="L401">
        <v>8951.6185499999992</v>
      </c>
      <c r="M401" t="s">
        <v>4</v>
      </c>
      <c r="N401">
        <v>117.373204</v>
      </c>
      <c r="O401">
        <v>7.9291499999999999</v>
      </c>
      <c r="P401" t="s">
        <v>5</v>
      </c>
      <c r="Q401">
        <v>101.5774</v>
      </c>
      <c r="R401">
        <v>1.6600550000000001</v>
      </c>
      <c r="S401" t="s">
        <v>6</v>
      </c>
      <c r="T401">
        <v>20.637546</v>
      </c>
      <c r="U401">
        <v>9.5304E-2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1.256E-3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357.77202199999999</v>
      </c>
      <c r="I402">
        <v>84.585723000000002</v>
      </c>
      <c r="J402" t="s">
        <v>3</v>
      </c>
      <c r="K402">
        <v>327.68530199999998</v>
      </c>
      <c r="L402">
        <v>73.556326999999996</v>
      </c>
      <c r="M402" t="s">
        <v>4</v>
      </c>
      <c r="N402">
        <v>5.8486719999999996</v>
      </c>
      <c r="O402">
        <v>7.1413000000000004E-2</v>
      </c>
      <c r="P402" t="s">
        <v>5</v>
      </c>
      <c r="Q402">
        <v>0</v>
      </c>
      <c r="R402">
        <v>0</v>
      </c>
      <c r="S402" t="s">
        <v>6</v>
      </c>
      <c r="T402">
        <v>1.050562</v>
      </c>
      <c r="U402">
        <v>2.8800000000000002E-3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5.8979999999999996E-3</v>
      </c>
      <c r="AG402">
        <v>1.5999999999999999E-5</v>
      </c>
      <c r="AH402" t="s">
        <v>11</v>
      </c>
      <c r="AI402">
        <v>0.99493299999999996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717.12163599999997</v>
      </c>
      <c r="I403">
        <v>282.20285100000001</v>
      </c>
      <c r="J403" t="s">
        <v>3</v>
      </c>
      <c r="K403">
        <v>656.87126000000001</v>
      </c>
      <c r="L403">
        <v>247.36971700000001</v>
      </c>
      <c r="M403" t="s">
        <v>4</v>
      </c>
      <c r="N403">
        <v>11.74417</v>
      </c>
      <c r="O403">
        <v>0.229987</v>
      </c>
      <c r="P403" t="s">
        <v>5</v>
      </c>
      <c r="Q403">
        <v>0</v>
      </c>
      <c r="R403">
        <v>0</v>
      </c>
      <c r="S403" t="s">
        <v>6</v>
      </c>
      <c r="T403">
        <v>2.0979399999999999</v>
      </c>
      <c r="U403">
        <v>4.1399999999999996E-3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3.6129999999999999E-3</v>
      </c>
      <c r="AG403">
        <v>9.0000000000000002E-6</v>
      </c>
      <c r="AH403" t="s">
        <v>11</v>
      </c>
      <c r="AI403">
        <v>0.99508200000000002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1076.788982</v>
      </c>
      <c r="I404">
        <v>564.44098899999995</v>
      </c>
      <c r="J404" t="s">
        <v>3</v>
      </c>
      <c r="K404">
        <v>986.25690799999995</v>
      </c>
      <c r="L404">
        <v>491.41071699999998</v>
      </c>
      <c r="M404" t="s">
        <v>4</v>
      </c>
      <c r="N404">
        <v>17.631664000000001</v>
      </c>
      <c r="O404">
        <v>0.43942900000000001</v>
      </c>
      <c r="P404" t="s">
        <v>5</v>
      </c>
      <c r="Q404">
        <v>0</v>
      </c>
      <c r="R404">
        <v>0</v>
      </c>
      <c r="S404" t="s">
        <v>6</v>
      </c>
      <c r="T404">
        <v>3.14988</v>
      </c>
      <c r="U404">
        <v>7.3239999999999998E-3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2.6229999999999999E-3</v>
      </c>
      <c r="AG404">
        <v>3.9999999999999998E-6</v>
      </c>
      <c r="AH404" t="s">
        <v>11</v>
      </c>
      <c r="AI404">
        <v>0.99510100000000001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1436.4432979999999</v>
      </c>
      <c r="I405">
        <v>915.46157300000004</v>
      </c>
      <c r="J405" t="s">
        <v>3</v>
      </c>
      <c r="K405">
        <v>1315.768006</v>
      </c>
      <c r="L405">
        <v>793.91884700000003</v>
      </c>
      <c r="M405" t="s">
        <v>4</v>
      </c>
      <c r="N405">
        <v>23.519914</v>
      </c>
      <c r="O405">
        <v>0.67310999999999999</v>
      </c>
      <c r="P405" t="s">
        <v>5</v>
      </c>
      <c r="Q405">
        <v>0</v>
      </c>
      <c r="R405">
        <v>0</v>
      </c>
      <c r="S405" t="s">
        <v>6</v>
      </c>
      <c r="T405">
        <v>4.2077640000000001</v>
      </c>
      <c r="U405">
        <v>1.4567E-2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2.3760000000000001E-3</v>
      </c>
      <c r="AG405">
        <v>3.0000000000000001E-6</v>
      </c>
      <c r="AH405" t="s">
        <v>11</v>
      </c>
      <c r="AI405">
        <v>0.99510699999999996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1794.782048</v>
      </c>
      <c r="I406">
        <v>1261.6260970000001</v>
      </c>
      <c r="J406" t="s">
        <v>3</v>
      </c>
      <c r="K406">
        <v>1644.0934159999999</v>
      </c>
      <c r="L406">
        <v>1099.248983</v>
      </c>
      <c r="M406" t="s">
        <v>4</v>
      </c>
      <c r="N406">
        <v>29.331911999999999</v>
      </c>
      <c r="O406">
        <v>0.93151300000000004</v>
      </c>
      <c r="P406" t="s">
        <v>5</v>
      </c>
      <c r="Q406">
        <v>0</v>
      </c>
      <c r="R406">
        <v>0</v>
      </c>
      <c r="S406" t="s">
        <v>6</v>
      </c>
      <c r="T406">
        <v>5.250788</v>
      </c>
      <c r="U406">
        <v>1.6518000000000001E-2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1.859E-3</v>
      </c>
      <c r="AG406">
        <v>9.9999999999999995E-7</v>
      </c>
      <c r="AH406" t="s">
        <v>11</v>
      </c>
      <c r="AI406">
        <v>0.99511099999999997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2153.6263239999998</v>
      </c>
      <c r="I407">
        <v>1717.142587</v>
      </c>
      <c r="J407" t="s">
        <v>3</v>
      </c>
      <c r="K407">
        <v>1972.811786</v>
      </c>
      <c r="L407">
        <v>1512.8184200000001</v>
      </c>
      <c r="M407" t="s">
        <v>4</v>
      </c>
      <c r="N407">
        <v>35.156461999999998</v>
      </c>
      <c r="O407">
        <v>1.0990329999999999</v>
      </c>
      <c r="P407" t="s">
        <v>5</v>
      </c>
      <c r="Q407">
        <v>0</v>
      </c>
      <c r="R407">
        <v>0</v>
      </c>
      <c r="S407" t="s">
        <v>6</v>
      </c>
      <c r="T407">
        <v>6.3006359999999999</v>
      </c>
      <c r="U407">
        <v>2.4677000000000001E-2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1.5330000000000001E-3</v>
      </c>
      <c r="AG407">
        <v>0</v>
      </c>
      <c r="AH407" t="s">
        <v>11</v>
      </c>
      <c r="AI407">
        <v>0.995112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2512.2057880000002</v>
      </c>
      <c r="I408">
        <v>2316.9376419999999</v>
      </c>
      <c r="J408" t="s">
        <v>3</v>
      </c>
      <c r="K408">
        <v>2301.3416980000002</v>
      </c>
      <c r="L408">
        <v>2043.0467369999999</v>
      </c>
      <c r="M408" t="s">
        <v>4</v>
      </c>
      <c r="N408">
        <v>41.048966</v>
      </c>
      <c r="O408">
        <v>1.737746</v>
      </c>
      <c r="P408" t="s">
        <v>5</v>
      </c>
      <c r="Q408">
        <v>0</v>
      </c>
      <c r="R408">
        <v>0</v>
      </c>
      <c r="S408" t="s">
        <v>6</v>
      </c>
      <c r="T408">
        <v>7.3455560000000002</v>
      </c>
      <c r="U408">
        <v>3.6298999999999998E-2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1.4630000000000001E-3</v>
      </c>
      <c r="AG408">
        <v>0</v>
      </c>
      <c r="AH408" t="s">
        <v>11</v>
      </c>
      <c r="AI408">
        <v>0.99511300000000003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2869.7691719999998</v>
      </c>
      <c r="I409">
        <v>2843.1029159999998</v>
      </c>
      <c r="J409" t="s">
        <v>3</v>
      </c>
      <c r="K409">
        <v>2628.9118520000002</v>
      </c>
      <c r="L409">
        <v>2515.4277830000001</v>
      </c>
      <c r="M409" t="s">
        <v>4</v>
      </c>
      <c r="N409">
        <v>46.887667999999998</v>
      </c>
      <c r="O409">
        <v>1.9295439999999999</v>
      </c>
      <c r="P409" t="s">
        <v>5</v>
      </c>
      <c r="Q409">
        <v>0</v>
      </c>
      <c r="R409">
        <v>0</v>
      </c>
      <c r="S409" t="s">
        <v>6</v>
      </c>
      <c r="T409">
        <v>8.3826999999999998</v>
      </c>
      <c r="U409">
        <v>3.8725999999999997E-2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1.4499999999999999E-3</v>
      </c>
      <c r="AG409">
        <v>0</v>
      </c>
      <c r="AH409" t="s">
        <v>11</v>
      </c>
      <c r="AI409">
        <v>0.99511300000000003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3228.4212120000002</v>
      </c>
      <c r="I410">
        <v>3429.7281969999999</v>
      </c>
      <c r="J410" t="s">
        <v>3</v>
      </c>
      <c r="K410">
        <v>2957.5695759999999</v>
      </c>
      <c r="L410">
        <v>3040.1902380000001</v>
      </c>
      <c r="M410" t="s">
        <v>4</v>
      </c>
      <c r="N410">
        <v>52.720474000000003</v>
      </c>
      <c r="O410">
        <v>2.140504</v>
      </c>
      <c r="P410" t="s">
        <v>5</v>
      </c>
      <c r="Q410">
        <v>0</v>
      </c>
      <c r="R410">
        <v>0</v>
      </c>
      <c r="S410" t="s">
        <v>6</v>
      </c>
      <c r="T410">
        <v>9.4364380000000008</v>
      </c>
      <c r="U410">
        <v>4.4552000000000001E-2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1.4059999999999999E-3</v>
      </c>
      <c r="AG410">
        <v>0</v>
      </c>
      <c r="AH410" t="s">
        <v>11</v>
      </c>
      <c r="AI410">
        <v>0.99511300000000003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3588.9610539999999</v>
      </c>
      <c r="I411">
        <v>3880.7512120000001</v>
      </c>
      <c r="J411" t="s">
        <v>3</v>
      </c>
      <c r="K411">
        <v>3287.9503599999998</v>
      </c>
      <c r="L411">
        <v>3434.1333199999999</v>
      </c>
      <c r="M411" t="s">
        <v>4</v>
      </c>
      <c r="N411">
        <v>58.586843999999999</v>
      </c>
      <c r="O411">
        <v>2.3045740000000001</v>
      </c>
      <c r="P411" t="s">
        <v>5</v>
      </c>
      <c r="Q411">
        <v>0</v>
      </c>
      <c r="R411">
        <v>0</v>
      </c>
      <c r="S411" t="s">
        <v>6</v>
      </c>
      <c r="T411">
        <v>10.481479999999999</v>
      </c>
      <c r="U411">
        <v>4.7135000000000003E-2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1.356E-3</v>
      </c>
      <c r="AG411">
        <v>0</v>
      </c>
      <c r="AH411" t="s">
        <v>11</v>
      </c>
      <c r="AI411">
        <v>0.99511400000000005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3947.2888979999998</v>
      </c>
      <c r="I412">
        <v>4414.6023850000001</v>
      </c>
      <c r="J412" t="s">
        <v>3</v>
      </c>
      <c r="K412">
        <v>3616.148486</v>
      </c>
      <c r="L412">
        <v>3895.28224</v>
      </c>
      <c r="M412" t="s">
        <v>4</v>
      </c>
      <c r="N412">
        <v>64.412291999999994</v>
      </c>
      <c r="O412">
        <v>2.6317270000000001</v>
      </c>
      <c r="P412" t="s">
        <v>5</v>
      </c>
      <c r="Q412">
        <v>0</v>
      </c>
      <c r="R412">
        <v>0</v>
      </c>
      <c r="S412" t="s">
        <v>6</v>
      </c>
      <c r="T412">
        <v>11.532494</v>
      </c>
      <c r="U412">
        <v>5.4100000000000002E-2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1.325E-3</v>
      </c>
      <c r="AG412">
        <v>0</v>
      </c>
      <c r="AH412" t="s">
        <v>11</v>
      </c>
      <c r="AI412">
        <v>0.99511400000000005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4305.8361400000003</v>
      </c>
      <c r="I413">
        <v>5151.8010299999996</v>
      </c>
      <c r="J413" t="s">
        <v>3</v>
      </c>
      <c r="K413">
        <v>3944.5988280000001</v>
      </c>
      <c r="L413">
        <v>4554.1674149999999</v>
      </c>
      <c r="M413" t="s">
        <v>4</v>
      </c>
      <c r="N413">
        <v>70.242756</v>
      </c>
      <c r="O413">
        <v>2.8955690000000001</v>
      </c>
      <c r="P413" t="s">
        <v>5</v>
      </c>
      <c r="Q413">
        <v>0</v>
      </c>
      <c r="R413">
        <v>0</v>
      </c>
      <c r="S413" t="s">
        <v>6</v>
      </c>
      <c r="T413">
        <v>12.5829</v>
      </c>
      <c r="U413">
        <v>6.0551000000000001E-2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1.3159999999999999E-3</v>
      </c>
      <c r="AG413">
        <v>0</v>
      </c>
      <c r="AH413" t="s">
        <v>11</v>
      </c>
      <c r="AI413">
        <v>0.99511400000000005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4663.0448859999997</v>
      </c>
      <c r="I414">
        <v>6003.7489180000002</v>
      </c>
      <c r="J414" t="s">
        <v>3</v>
      </c>
      <c r="K414">
        <v>4271.7387220000001</v>
      </c>
      <c r="L414">
        <v>5321.1351839999998</v>
      </c>
      <c r="M414" t="s">
        <v>4</v>
      </c>
      <c r="N414">
        <v>76.068619999999996</v>
      </c>
      <c r="O414">
        <v>3.2546010000000001</v>
      </c>
      <c r="P414" t="s">
        <v>5</v>
      </c>
      <c r="Q414">
        <v>0</v>
      </c>
      <c r="R414">
        <v>0</v>
      </c>
      <c r="S414" t="s">
        <v>6</v>
      </c>
      <c r="T414">
        <v>13.626382</v>
      </c>
      <c r="U414">
        <v>6.9425000000000001E-2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1.315E-3</v>
      </c>
      <c r="AG414">
        <v>0</v>
      </c>
      <c r="AH414" t="s">
        <v>11</v>
      </c>
      <c r="AI414">
        <v>0.99511400000000005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5020.7665120000001</v>
      </c>
      <c r="I415">
        <v>6837.754876</v>
      </c>
      <c r="J415" t="s">
        <v>3</v>
      </c>
      <c r="K415">
        <v>4599.4175679999998</v>
      </c>
      <c r="L415">
        <v>6068.3938289999996</v>
      </c>
      <c r="M415" t="s">
        <v>4</v>
      </c>
      <c r="N415">
        <v>81.887026000000006</v>
      </c>
      <c r="O415">
        <v>3.5820059999999998</v>
      </c>
      <c r="P415" t="s">
        <v>5</v>
      </c>
      <c r="Q415">
        <v>0</v>
      </c>
      <c r="R415">
        <v>0</v>
      </c>
      <c r="S415" t="s">
        <v>6</v>
      </c>
      <c r="T415">
        <v>14.667762</v>
      </c>
      <c r="U415">
        <v>7.4887999999999996E-2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1.315E-3</v>
      </c>
      <c r="AG415">
        <v>0</v>
      </c>
      <c r="AH415" t="s">
        <v>11</v>
      </c>
      <c r="AI415">
        <v>0.99511499999999997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5381.1610499999997</v>
      </c>
      <c r="I416">
        <v>7595.0030459999998</v>
      </c>
      <c r="J416" t="s">
        <v>3</v>
      </c>
      <c r="K416">
        <v>4929.6252679999998</v>
      </c>
      <c r="L416">
        <v>6736.1224540000003</v>
      </c>
      <c r="M416" t="s">
        <v>4</v>
      </c>
      <c r="N416">
        <v>87.767325999999997</v>
      </c>
      <c r="O416">
        <v>3.814079</v>
      </c>
      <c r="P416" t="s">
        <v>5</v>
      </c>
      <c r="Q416">
        <v>0</v>
      </c>
      <c r="R416">
        <v>0</v>
      </c>
      <c r="S416" t="s">
        <v>6</v>
      </c>
      <c r="T416">
        <v>15.750030000000001</v>
      </c>
      <c r="U416">
        <v>0.116549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1.3129999999999999E-3</v>
      </c>
      <c r="AG416">
        <v>0</v>
      </c>
      <c r="AH416" t="s">
        <v>11</v>
      </c>
      <c r="AI416">
        <v>0.99511499999999997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5739.9111320000002</v>
      </c>
      <c r="I417">
        <v>8227.3734029999996</v>
      </c>
      <c r="J417" t="s">
        <v>3</v>
      </c>
      <c r="K417">
        <v>5258.3155040000001</v>
      </c>
      <c r="L417">
        <v>7281.2620889999998</v>
      </c>
      <c r="M417" t="s">
        <v>4</v>
      </c>
      <c r="N417">
        <v>93.628523999999999</v>
      </c>
      <c r="O417">
        <v>4.0126410000000003</v>
      </c>
      <c r="P417" t="s">
        <v>5</v>
      </c>
      <c r="Q417">
        <v>0</v>
      </c>
      <c r="R417">
        <v>0</v>
      </c>
      <c r="S417" t="s">
        <v>6</v>
      </c>
      <c r="T417">
        <v>16.790862000000001</v>
      </c>
      <c r="U417">
        <v>0.121973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1.3129999999999999E-3</v>
      </c>
      <c r="AG417">
        <v>0</v>
      </c>
      <c r="AH417" t="s">
        <v>11</v>
      </c>
      <c r="AI417">
        <v>0.99511499999999997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6100.3511779999999</v>
      </c>
      <c r="I418">
        <v>9296.6165579999997</v>
      </c>
      <c r="J418" t="s">
        <v>3</v>
      </c>
      <c r="K418">
        <v>5588.4997480000002</v>
      </c>
      <c r="L418">
        <v>8213.0624659999994</v>
      </c>
      <c r="M418" t="s">
        <v>4</v>
      </c>
      <c r="N418">
        <v>99.545850000000002</v>
      </c>
      <c r="O418">
        <v>4.5244140000000002</v>
      </c>
      <c r="P418" t="s">
        <v>5</v>
      </c>
      <c r="Q418">
        <v>0</v>
      </c>
      <c r="R418">
        <v>0</v>
      </c>
      <c r="S418" t="s">
        <v>6</v>
      </c>
      <c r="T418">
        <v>17.841588000000002</v>
      </c>
      <c r="U418">
        <v>0.12663099999999999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1.304E-3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6460.3805659999998</v>
      </c>
      <c r="I419">
        <v>10370.265324</v>
      </c>
      <c r="J419" t="s">
        <v>3</v>
      </c>
      <c r="K419">
        <v>5918.3389900000002</v>
      </c>
      <c r="L419">
        <v>9147.9775439999994</v>
      </c>
      <c r="M419" t="s">
        <v>4</v>
      </c>
      <c r="N419">
        <v>105.43888</v>
      </c>
      <c r="O419">
        <v>5.3092810000000004</v>
      </c>
      <c r="P419" t="s">
        <v>5</v>
      </c>
      <c r="Q419">
        <v>0</v>
      </c>
      <c r="R419">
        <v>0</v>
      </c>
      <c r="S419" t="s">
        <v>6</v>
      </c>
      <c r="T419">
        <v>18.89648</v>
      </c>
      <c r="U419">
        <v>0.13675799999999999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1.304E-3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6820.1007200000004</v>
      </c>
      <c r="I420">
        <v>11543.031411</v>
      </c>
      <c r="J420" t="s">
        <v>3</v>
      </c>
      <c r="K420">
        <v>6247.865804</v>
      </c>
      <c r="L420">
        <v>10156.042514999999</v>
      </c>
      <c r="M420" t="s">
        <v>4</v>
      </c>
      <c r="N420">
        <v>111.299762</v>
      </c>
      <c r="O420">
        <v>5.8061639999999999</v>
      </c>
      <c r="P420" t="s">
        <v>5</v>
      </c>
      <c r="Q420">
        <v>0</v>
      </c>
      <c r="R420">
        <v>0</v>
      </c>
      <c r="S420" t="s">
        <v>6</v>
      </c>
      <c r="T420">
        <v>19.95881</v>
      </c>
      <c r="U420">
        <v>0.16286200000000001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1.302E-3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7177.9803240000001</v>
      </c>
      <c r="I421">
        <v>12659.042368</v>
      </c>
      <c r="J421" t="s">
        <v>3</v>
      </c>
      <c r="K421">
        <v>6575.7495840000001</v>
      </c>
      <c r="L421">
        <v>11139.969870999999</v>
      </c>
      <c r="M421" t="s">
        <v>4</v>
      </c>
      <c r="N421">
        <v>117.11044</v>
      </c>
      <c r="O421">
        <v>6.351413</v>
      </c>
      <c r="P421" t="s">
        <v>5</v>
      </c>
      <c r="Q421">
        <v>0</v>
      </c>
      <c r="R421">
        <v>0</v>
      </c>
      <c r="S421" t="s">
        <v>6</v>
      </c>
      <c r="T421">
        <v>21.006447999999999</v>
      </c>
      <c r="U421">
        <v>0.16989899999999999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1.2979999999999999E-3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724.79950199999996</v>
      </c>
      <c r="I422">
        <v>226.23682400000001</v>
      </c>
      <c r="J422" t="s">
        <v>3</v>
      </c>
      <c r="K422">
        <v>678.83287199999995</v>
      </c>
      <c r="L422">
        <v>224.80814000000001</v>
      </c>
      <c r="M422" t="s">
        <v>4</v>
      </c>
      <c r="N422">
        <v>9.5679119999999998</v>
      </c>
      <c r="O422">
        <v>0.14237</v>
      </c>
      <c r="P422" t="s">
        <v>5</v>
      </c>
      <c r="Q422">
        <v>7.1301800000000002</v>
      </c>
      <c r="R422">
        <v>1.5973999999999999E-2</v>
      </c>
      <c r="S422" t="s">
        <v>6</v>
      </c>
      <c r="T422">
        <v>1.18475</v>
      </c>
      <c r="U422">
        <v>1.5659999999999999E-3</v>
      </c>
      <c r="V422" t="s">
        <v>7</v>
      </c>
      <c r="W422">
        <v>0.71323800000000004</v>
      </c>
      <c r="X422">
        <v>1.0399999999999999E-4</v>
      </c>
      <c r="Y422" t="s">
        <v>8</v>
      </c>
      <c r="Z422">
        <v>3.9561540000000002</v>
      </c>
      <c r="AA422">
        <v>9.9430000000000004E-3</v>
      </c>
      <c r="AB422" t="s">
        <v>9</v>
      </c>
      <c r="AC422">
        <v>660.99874799999998</v>
      </c>
      <c r="AD422">
        <v>226.95399499999999</v>
      </c>
      <c r="AE422" t="s">
        <v>10</v>
      </c>
      <c r="AF422">
        <v>5.4710000000000002E-3</v>
      </c>
      <c r="AG422">
        <v>1.5999999999999999E-5</v>
      </c>
      <c r="AH422" t="s">
        <v>11</v>
      </c>
      <c r="AI422">
        <v>0.99490599999999996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1444.5350040000001</v>
      </c>
      <c r="I423">
        <v>581.95282699999996</v>
      </c>
      <c r="J423" t="s">
        <v>3</v>
      </c>
      <c r="K423">
        <v>1352.325556</v>
      </c>
      <c r="L423">
        <v>568.04098799999997</v>
      </c>
      <c r="M423" t="s">
        <v>4</v>
      </c>
      <c r="N423">
        <v>19.151520000000001</v>
      </c>
      <c r="O423">
        <v>0.39976099999999998</v>
      </c>
      <c r="P423" t="s">
        <v>5</v>
      </c>
      <c r="Q423">
        <v>14.262625999999999</v>
      </c>
      <c r="R423">
        <v>3.5938999999999999E-2</v>
      </c>
      <c r="S423" t="s">
        <v>6</v>
      </c>
      <c r="T423">
        <v>2.3743840000000001</v>
      </c>
      <c r="U423">
        <v>3.754E-3</v>
      </c>
      <c r="V423" t="s">
        <v>7</v>
      </c>
      <c r="W423">
        <v>1.4299519999999999</v>
      </c>
      <c r="X423">
        <v>2.24E-4</v>
      </c>
      <c r="Y423" t="s">
        <v>8</v>
      </c>
      <c r="Z423">
        <v>7.9041639999999997</v>
      </c>
      <c r="AA423">
        <v>2.5840999999999999E-2</v>
      </c>
      <c r="AB423" t="s">
        <v>9</v>
      </c>
      <c r="AC423">
        <v>1316.642102</v>
      </c>
      <c r="AD423">
        <v>570.94607299999996</v>
      </c>
      <c r="AE423" t="s">
        <v>10</v>
      </c>
      <c r="AF423">
        <v>3.4299999999999999E-3</v>
      </c>
      <c r="AG423">
        <v>7.9999999999999996E-6</v>
      </c>
      <c r="AH423" t="s">
        <v>11</v>
      </c>
      <c r="AI423">
        <v>0.99503799999999998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2171.1481439999998</v>
      </c>
      <c r="I424">
        <v>1080.1886919999999</v>
      </c>
      <c r="J424" t="s">
        <v>3</v>
      </c>
      <c r="K424">
        <v>2032.97171</v>
      </c>
      <c r="L424">
        <v>1050.9753579999999</v>
      </c>
      <c r="M424" t="s">
        <v>4</v>
      </c>
      <c r="N424">
        <v>28.634114</v>
      </c>
      <c r="O424">
        <v>0.66956700000000002</v>
      </c>
      <c r="P424" t="s">
        <v>5</v>
      </c>
      <c r="Q424">
        <v>21.385088</v>
      </c>
      <c r="R424">
        <v>6.2891000000000002E-2</v>
      </c>
      <c r="S424" t="s">
        <v>6</v>
      </c>
      <c r="T424">
        <v>3.5602100000000001</v>
      </c>
      <c r="U424">
        <v>6.5199999999999998E-3</v>
      </c>
      <c r="V424" t="s">
        <v>7</v>
      </c>
      <c r="W424">
        <v>2.15029</v>
      </c>
      <c r="X424">
        <v>5.0100000000000003E-4</v>
      </c>
      <c r="Y424" t="s">
        <v>8</v>
      </c>
      <c r="Z424">
        <v>11.850094</v>
      </c>
      <c r="AA424">
        <v>4.8273000000000003E-2</v>
      </c>
      <c r="AB424" t="s">
        <v>9</v>
      </c>
      <c r="AC424">
        <v>1979.5546420000001</v>
      </c>
      <c r="AD424">
        <v>1053.8767150000001</v>
      </c>
      <c r="AE424" t="s">
        <v>10</v>
      </c>
      <c r="AF424">
        <v>2.6800000000000001E-3</v>
      </c>
      <c r="AG424">
        <v>6.0000000000000002E-6</v>
      </c>
      <c r="AH424" t="s">
        <v>11</v>
      </c>
      <c r="AI424">
        <v>0.99508399999999997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2896.4781320000002</v>
      </c>
      <c r="I425">
        <v>1318.1207139999999</v>
      </c>
      <c r="J425" t="s">
        <v>3</v>
      </c>
      <c r="K425">
        <v>2712.180554</v>
      </c>
      <c r="L425">
        <v>1273.580467</v>
      </c>
      <c r="M425" t="s">
        <v>4</v>
      </c>
      <c r="N425">
        <v>38.173681999999999</v>
      </c>
      <c r="O425">
        <v>0.95641600000000004</v>
      </c>
      <c r="P425" t="s">
        <v>5</v>
      </c>
      <c r="Q425">
        <v>28.511265999999999</v>
      </c>
      <c r="R425">
        <v>8.9538000000000006E-2</v>
      </c>
      <c r="S425" t="s">
        <v>6</v>
      </c>
      <c r="T425">
        <v>4.7439099999999996</v>
      </c>
      <c r="U425">
        <v>1.0390999999999999E-2</v>
      </c>
      <c r="V425" t="s">
        <v>7</v>
      </c>
      <c r="W425">
        <v>2.8685339999999999</v>
      </c>
      <c r="X425">
        <v>5.53E-4</v>
      </c>
      <c r="Y425" t="s">
        <v>8</v>
      </c>
      <c r="Z425">
        <v>15.798214</v>
      </c>
      <c r="AA425">
        <v>7.238E-2</v>
      </c>
      <c r="AB425" t="s">
        <v>9</v>
      </c>
      <c r="AC425">
        <v>2640.9661040000001</v>
      </c>
      <c r="AD425">
        <v>1268.315871</v>
      </c>
      <c r="AE425" t="s">
        <v>10</v>
      </c>
      <c r="AF425">
        <v>2.3700000000000001E-3</v>
      </c>
      <c r="AG425">
        <v>5.0000000000000004E-6</v>
      </c>
      <c r="AH425" t="s">
        <v>11</v>
      </c>
      <c r="AI425">
        <v>0.99509499999999995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3620.6997799999999</v>
      </c>
      <c r="I426">
        <v>1824.9482889999999</v>
      </c>
      <c r="J426" t="s">
        <v>3</v>
      </c>
      <c r="K426">
        <v>3390.2301440000001</v>
      </c>
      <c r="L426">
        <v>1768.5733889999999</v>
      </c>
      <c r="M426" t="s">
        <v>4</v>
      </c>
      <c r="N426">
        <v>47.758636000000003</v>
      </c>
      <c r="O426">
        <v>1.3135699999999999</v>
      </c>
      <c r="P426" t="s">
        <v>5</v>
      </c>
      <c r="Q426">
        <v>35.639747999999997</v>
      </c>
      <c r="R426">
        <v>0.14463699999999999</v>
      </c>
      <c r="S426" t="s">
        <v>6</v>
      </c>
      <c r="T426">
        <v>5.9245460000000003</v>
      </c>
      <c r="U426">
        <v>1.4762000000000001E-2</v>
      </c>
      <c r="V426" t="s">
        <v>7</v>
      </c>
      <c r="W426">
        <v>3.5914899999999998</v>
      </c>
      <c r="X426">
        <v>1.9729999999999999E-3</v>
      </c>
      <c r="Y426" t="s">
        <v>8</v>
      </c>
      <c r="Z426">
        <v>19.745457999999999</v>
      </c>
      <c r="AA426">
        <v>0.106865</v>
      </c>
      <c r="AB426" t="s">
        <v>9</v>
      </c>
      <c r="AC426">
        <v>3301.1703739999998</v>
      </c>
      <c r="AD426">
        <v>1763.292391</v>
      </c>
      <c r="AE426" t="s">
        <v>10</v>
      </c>
      <c r="AF426">
        <v>1.841E-3</v>
      </c>
      <c r="AG426">
        <v>1.9999999999999999E-6</v>
      </c>
      <c r="AH426" t="s">
        <v>11</v>
      </c>
      <c r="AI426">
        <v>0.99510299999999996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4340.2496819999997</v>
      </c>
      <c r="I427">
        <v>2742.6045519999998</v>
      </c>
      <c r="J427" t="s">
        <v>3</v>
      </c>
      <c r="K427">
        <v>4063.7569619999999</v>
      </c>
      <c r="L427">
        <v>2667.1881469999998</v>
      </c>
      <c r="M427" t="s">
        <v>4</v>
      </c>
      <c r="N427">
        <v>57.276643999999997</v>
      </c>
      <c r="O427">
        <v>1.8924719999999999</v>
      </c>
      <c r="P427" t="s">
        <v>5</v>
      </c>
      <c r="Q427">
        <v>42.791156000000001</v>
      </c>
      <c r="R427">
        <v>0.207124</v>
      </c>
      <c r="S427" t="s">
        <v>6</v>
      </c>
      <c r="T427">
        <v>7.111504</v>
      </c>
      <c r="U427">
        <v>2.1173000000000001E-2</v>
      </c>
      <c r="V427" t="s">
        <v>7</v>
      </c>
      <c r="W427">
        <v>4.3115839999999999</v>
      </c>
      <c r="X427">
        <v>2.3900000000000002E-3</v>
      </c>
      <c r="Y427" t="s">
        <v>8</v>
      </c>
      <c r="Z427">
        <v>23.714656000000002</v>
      </c>
      <c r="AA427">
        <v>0.14621100000000001</v>
      </c>
      <c r="AB427" t="s">
        <v>9</v>
      </c>
      <c r="AC427">
        <v>3956.885072</v>
      </c>
      <c r="AD427">
        <v>2662.4691950000001</v>
      </c>
      <c r="AE427" t="s">
        <v>10</v>
      </c>
      <c r="AF427">
        <v>1.4729999999999999E-3</v>
      </c>
      <c r="AG427">
        <v>0</v>
      </c>
      <c r="AH427" t="s">
        <v>11</v>
      </c>
      <c r="AI427">
        <v>0.99510600000000005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5063.753224</v>
      </c>
      <c r="I428">
        <v>3114.195271</v>
      </c>
      <c r="J428" t="s">
        <v>3</v>
      </c>
      <c r="K428">
        <v>4741.2339259999999</v>
      </c>
      <c r="L428">
        <v>3006.4349539999998</v>
      </c>
      <c r="M428" t="s">
        <v>4</v>
      </c>
      <c r="N428">
        <v>66.822612000000007</v>
      </c>
      <c r="O428">
        <v>2.4400369999999998</v>
      </c>
      <c r="P428" t="s">
        <v>5</v>
      </c>
      <c r="Q428">
        <v>49.944800000000001</v>
      </c>
      <c r="R428">
        <v>0.307253</v>
      </c>
      <c r="S428" t="s">
        <v>6</v>
      </c>
      <c r="T428">
        <v>8.2973599999999994</v>
      </c>
      <c r="U428">
        <v>2.4971E-2</v>
      </c>
      <c r="V428" t="s">
        <v>7</v>
      </c>
      <c r="W428">
        <v>5.0391360000000001</v>
      </c>
      <c r="X428">
        <v>3.0339999999999998E-3</v>
      </c>
      <c r="Y428" t="s">
        <v>8</v>
      </c>
      <c r="Z428">
        <v>27.684526000000002</v>
      </c>
      <c r="AA428">
        <v>0.228576</v>
      </c>
      <c r="AB428" t="s">
        <v>9</v>
      </c>
      <c r="AC428">
        <v>4616.5347359999996</v>
      </c>
      <c r="AD428">
        <v>2988.4277790000001</v>
      </c>
      <c r="AE428" t="s">
        <v>10</v>
      </c>
      <c r="AF428">
        <v>1.41E-3</v>
      </c>
      <c r="AG428">
        <v>0</v>
      </c>
      <c r="AH428" t="s">
        <v>11</v>
      </c>
      <c r="AI428">
        <v>0.995112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5788.421722</v>
      </c>
      <c r="I429">
        <v>3235.133409</v>
      </c>
      <c r="J429" t="s">
        <v>3</v>
      </c>
      <c r="K429">
        <v>5419.7967580000004</v>
      </c>
      <c r="L429">
        <v>3059.6520099999998</v>
      </c>
      <c r="M429" t="s">
        <v>4</v>
      </c>
      <c r="N429">
        <v>76.377848</v>
      </c>
      <c r="O429">
        <v>3.0024190000000002</v>
      </c>
      <c r="P429" t="s">
        <v>5</v>
      </c>
      <c r="Q429">
        <v>57.071254000000003</v>
      </c>
      <c r="R429">
        <v>0.36313600000000001</v>
      </c>
      <c r="S429" t="s">
        <v>6</v>
      </c>
      <c r="T429">
        <v>9.4853000000000005</v>
      </c>
      <c r="U429">
        <v>3.4473999999999998E-2</v>
      </c>
      <c r="V429" t="s">
        <v>7</v>
      </c>
      <c r="W429">
        <v>5.7606799999999998</v>
      </c>
      <c r="X429">
        <v>3.0630000000000002E-3</v>
      </c>
      <c r="Y429" t="s">
        <v>8</v>
      </c>
      <c r="Z429">
        <v>31.628716000000001</v>
      </c>
      <c r="AA429">
        <v>0.27500599999999997</v>
      </c>
      <c r="AB429" t="s">
        <v>9</v>
      </c>
      <c r="AC429">
        <v>5277.2811320000001</v>
      </c>
      <c r="AD429">
        <v>3022.9338299999999</v>
      </c>
      <c r="AE429" t="s">
        <v>10</v>
      </c>
      <c r="AF429">
        <v>1.3569999999999999E-3</v>
      </c>
      <c r="AG429">
        <v>0</v>
      </c>
      <c r="AH429" t="s">
        <v>11</v>
      </c>
      <c r="AI429">
        <v>0.99511300000000003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6512.3533459999999</v>
      </c>
      <c r="I430">
        <v>3337.2924419999999</v>
      </c>
      <c r="J430" t="s">
        <v>3</v>
      </c>
      <c r="K430">
        <v>6097.6478699999998</v>
      </c>
      <c r="L430">
        <v>3131.146737</v>
      </c>
      <c r="M430" t="s">
        <v>4</v>
      </c>
      <c r="N430">
        <v>85.928864000000004</v>
      </c>
      <c r="O430">
        <v>3.7292580000000002</v>
      </c>
      <c r="P430" t="s">
        <v>5</v>
      </c>
      <c r="Q430">
        <v>64.217262000000005</v>
      </c>
      <c r="R430">
        <v>0.43116500000000002</v>
      </c>
      <c r="S430" t="s">
        <v>6</v>
      </c>
      <c r="T430">
        <v>10.666904000000001</v>
      </c>
      <c r="U430">
        <v>3.7286E-2</v>
      </c>
      <c r="V430" t="s">
        <v>7</v>
      </c>
      <c r="W430">
        <v>6.4840439999999999</v>
      </c>
      <c r="X430">
        <v>3.6459999999999999E-3</v>
      </c>
      <c r="Y430" t="s">
        <v>8</v>
      </c>
      <c r="Z430">
        <v>35.590482000000002</v>
      </c>
      <c r="AA430">
        <v>0.32949200000000001</v>
      </c>
      <c r="AB430" t="s">
        <v>9</v>
      </c>
      <c r="AC430">
        <v>5937.2977860000001</v>
      </c>
      <c r="AD430">
        <v>3086.4289090000002</v>
      </c>
      <c r="AE430" t="s">
        <v>10</v>
      </c>
      <c r="AF430">
        <v>1.3489999999999999E-3</v>
      </c>
      <c r="AG430">
        <v>0</v>
      </c>
      <c r="AH430" t="s">
        <v>11</v>
      </c>
      <c r="AI430">
        <v>0.99511300000000003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7235.522164</v>
      </c>
      <c r="I431">
        <v>4092.7604019999999</v>
      </c>
      <c r="J431" t="s">
        <v>3</v>
      </c>
      <c r="K431">
        <v>6774.6306020000002</v>
      </c>
      <c r="L431">
        <v>3854.6352790000001</v>
      </c>
      <c r="M431" t="s">
        <v>4</v>
      </c>
      <c r="N431">
        <v>95.518158</v>
      </c>
      <c r="O431">
        <v>4.322565</v>
      </c>
      <c r="P431" t="s">
        <v>5</v>
      </c>
      <c r="Q431">
        <v>71.346626000000001</v>
      </c>
      <c r="R431">
        <v>0.507135</v>
      </c>
      <c r="S431" t="s">
        <v>6</v>
      </c>
      <c r="T431">
        <v>11.857913999999999</v>
      </c>
      <c r="U431">
        <v>4.6789999999999998E-2</v>
      </c>
      <c r="V431" t="s">
        <v>7</v>
      </c>
      <c r="W431">
        <v>7.2121700000000004</v>
      </c>
      <c r="X431">
        <v>5.2110000000000004E-3</v>
      </c>
      <c r="Y431" t="s">
        <v>8</v>
      </c>
      <c r="Z431">
        <v>39.528654000000003</v>
      </c>
      <c r="AA431">
        <v>0.38894000000000001</v>
      </c>
      <c r="AB431" t="s">
        <v>9</v>
      </c>
      <c r="AC431">
        <v>6596.4301759999998</v>
      </c>
      <c r="AD431">
        <v>3803.241442</v>
      </c>
      <c r="AE431" t="s">
        <v>10</v>
      </c>
      <c r="AF431">
        <v>1.33E-3</v>
      </c>
      <c r="AG431">
        <v>0</v>
      </c>
      <c r="AH431" t="s">
        <v>11</v>
      </c>
      <c r="AI431">
        <v>0.99511300000000003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7956.5181599999996</v>
      </c>
      <c r="I432">
        <v>4825.4528890000001</v>
      </c>
      <c r="J432" t="s">
        <v>3</v>
      </c>
      <c r="K432">
        <v>7449.4015179999997</v>
      </c>
      <c r="L432">
        <v>4505.5419879999999</v>
      </c>
      <c r="M432" t="s">
        <v>4</v>
      </c>
      <c r="N432">
        <v>105.094424</v>
      </c>
      <c r="O432">
        <v>4.8140830000000001</v>
      </c>
      <c r="P432" t="s">
        <v>5</v>
      </c>
      <c r="Q432">
        <v>78.495943999999994</v>
      </c>
      <c r="R432">
        <v>0.58651399999999998</v>
      </c>
      <c r="S432" t="s">
        <v>6</v>
      </c>
      <c r="T432">
        <v>13.04583</v>
      </c>
      <c r="U432">
        <v>5.2226000000000002E-2</v>
      </c>
      <c r="V432" t="s">
        <v>7</v>
      </c>
      <c r="W432">
        <v>7.9329239999999999</v>
      </c>
      <c r="X432">
        <v>5.5149999999999999E-3</v>
      </c>
      <c r="Y432" t="s">
        <v>8</v>
      </c>
      <c r="Z432">
        <v>43.492226000000002</v>
      </c>
      <c r="AA432">
        <v>0.46002300000000002</v>
      </c>
      <c r="AB432" t="s">
        <v>9</v>
      </c>
      <c r="AC432">
        <v>7253.3453239999999</v>
      </c>
      <c r="AD432">
        <v>4432.112177</v>
      </c>
      <c r="AE432" t="s">
        <v>10</v>
      </c>
      <c r="AF432">
        <v>1.323E-3</v>
      </c>
      <c r="AG432">
        <v>0</v>
      </c>
      <c r="AH432" t="s">
        <v>11</v>
      </c>
      <c r="AI432">
        <v>0.99511400000000005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8679.531524</v>
      </c>
      <c r="I433">
        <v>5154.5896130000001</v>
      </c>
      <c r="J433" t="s">
        <v>3</v>
      </c>
      <c r="K433">
        <v>8126.1054919999997</v>
      </c>
      <c r="L433">
        <v>4835.7373010000001</v>
      </c>
      <c r="M433" t="s">
        <v>4</v>
      </c>
      <c r="N433">
        <v>114.689052</v>
      </c>
      <c r="O433">
        <v>5.6673910000000003</v>
      </c>
      <c r="P433" t="s">
        <v>5</v>
      </c>
      <c r="Q433">
        <v>85.659672</v>
      </c>
      <c r="R433">
        <v>0.63412900000000005</v>
      </c>
      <c r="S433" t="s">
        <v>6</v>
      </c>
      <c r="T433">
        <v>14.231816</v>
      </c>
      <c r="U433">
        <v>6.0797999999999998E-2</v>
      </c>
      <c r="V433" t="s">
        <v>7</v>
      </c>
      <c r="W433">
        <v>8.6582659999999994</v>
      </c>
      <c r="X433">
        <v>7.4599999999999996E-3</v>
      </c>
      <c r="Y433" t="s">
        <v>8</v>
      </c>
      <c r="Z433">
        <v>47.457756000000003</v>
      </c>
      <c r="AA433">
        <v>0.51089399999999996</v>
      </c>
      <c r="AB433" t="s">
        <v>9</v>
      </c>
      <c r="AC433">
        <v>7912.1503119999998</v>
      </c>
      <c r="AD433">
        <v>4759.7277670000003</v>
      </c>
      <c r="AE433" t="s">
        <v>10</v>
      </c>
      <c r="AF433">
        <v>1.3029999999999999E-3</v>
      </c>
      <c r="AG433">
        <v>0</v>
      </c>
      <c r="AH433" t="s">
        <v>11</v>
      </c>
      <c r="AI433">
        <v>0.99511400000000005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9398.4469700000009</v>
      </c>
      <c r="I434">
        <v>6219.3975829999999</v>
      </c>
      <c r="J434" t="s">
        <v>3</v>
      </c>
      <c r="K434">
        <v>8798.7400799999996</v>
      </c>
      <c r="L434">
        <v>5901.2695819999999</v>
      </c>
      <c r="M434" t="s">
        <v>4</v>
      </c>
      <c r="N434">
        <v>124.282726</v>
      </c>
      <c r="O434">
        <v>6.6730830000000001</v>
      </c>
      <c r="P434" t="s">
        <v>5</v>
      </c>
      <c r="Q434">
        <v>92.843328</v>
      </c>
      <c r="R434">
        <v>0.70651699999999995</v>
      </c>
      <c r="S434" t="s">
        <v>6</v>
      </c>
      <c r="T434">
        <v>15.424682000000001</v>
      </c>
      <c r="U434">
        <v>6.8214999999999998E-2</v>
      </c>
      <c r="V434" t="s">
        <v>7</v>
      </c>
      <c r="W434">
        <v>9.3887699999999992</v>
      </c>
      <c r="X434">
        <v>1.0482E-2</v>
      </c>
      <c r="Y434" t="s">
        <v>8</v>
      </c>
      <c r="Z434">
        <v>51.444070000000004</v>
      </c>
      <c r="AA434">
        <v>0.57324299999999995</v>
      </c>
      <c r="AB434" t="s">
        <v>9</v>
      </c>
      <c r="AC434">
        <v>8566.8665220000003</v>
      </c>
      <c r="AD434">
        <v>5840.8875580000004</v>
      </c>
      <c r="AE434" t="s">
        <v>10</v>
      </c>
      <c r="AF434">
        <v>1.299E-3</v>
      </c>
      <c r="AG434">
        <v>0</v>
      </c>
      <c r="AH434" t="s">
        <v>11</v>
      </c>
      <c r="AI434">
        <v>0.99511400000000005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10117.691326</v>
      </c>
      <c r="I435">
        <v>8290.6697519999998</v>
      </c>
      <c r="J435" t="s">
        <v>3</v>
      </c>
      <c r="K435">
        <v>9471.8624340000006</v>
      </c>
      <c r="L435">
        <v>7945.2865819999997</v>
      </c>
      <c r="M435" t="s">
        <v>4</v>
      </c>
      <c r="N435">
        <v>133.83248800000001</v>
      </c>
      <c r="O435">
        <v>7.5814830000000004</v>
      </c>
      <c r="P435" t="s">
        <v>5</v>
      </c>
      <c r="Q435">
        <v>99.988050000000001</v>
      </c>
      <c r="R435">
        <v>0.78315699999999999</v>
      </c>
      <c r="S435" t="s">
        <v>6</v>
      </c>
      <c r="T435">
        <v>16.615414000000001</v>
      </c>
      <c r="U435">
        <v>7.4477000000000002E-2</v>
      </c>
      <c r="V435" t="s">
        <v>7</v>
      </c>
      <c r="W435">
        <v>10.111084</v>
      </c>
      <c r="X435">
        <v>1.0449999999999999E-2</v>
      </c>
      <c r="Y435" t="s">
        <v>8</v>
      </c>
      <c r="Z435">
        <v>55.39931</v>
      </c>
      <c r="AA435">
        <v>0.64249800000000001</v>
      </c>
      <c r="AB435" t="s">
        <v>9</v>
      </c>
      <c r="AC435">
        <v>9222.1562900000008</v>
      </c>
      <c r="AD435">
        <v>7900.0845120000004</v>
      </c>
      <c r="AE435" t="s">
        <v>10</v>
      </c>
      <c r="AF435">
        <v>1.2930000000000001E-3</v>
      </c>
      <c r="AG435">
        <v>0</v>
      </c>
      <c r="AH435" t="s">
        <v>11</v>
      </c>
      <c r="AI435">
        <v>0.99511499999999997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10842.80278</v>
      </c>
      <c r="I436">
        <v>9885.8495370000001</v>
      </c>
      <c r="J436" t="s">
        <v>3</v>
      </c>
      <c r="K436">
        <v>10150.811282000001</v>
      </c>
      <c r="L436">
        <v>9487.2935560000005</v>
      </c>
      <c r="M436" t="s">
        <v>4</v>
      </c>
      <c r="N436">
        <v>143.3689</v>
      </c>
      <c r="O436">
        <v>8.7371499999999997</v>
      </c>
      <c r="P436" t="s">
        <v>5</v>
      </c>
      <c r="Q436">
        <v>107.151168</v>
      </c>
      <c r="R436">
        <v>0.87164799999999998</v>
      </c>
      <c r="S436" t="s">
        <v>6</v>
      </c>
      <c r="T436">
        <v>17.800301999999999</v>
      </c>
      <c r="U436">
        <v>8.1939999999999999E-2</v>
      </c>
      <c r="V436" t="s">
        <v>7</v>
      </c>
      <c r="W436">
        <v>10.838642</v>
      </c>
      <c r="X436">
        <v>1.1244000000000001E-2</v>
      </c>
      <c r="Y436" t="s">
        <v>8</v>
      </c>
      <c r="Z436">
        <v>59.370491999999999</v>
      </c>
      <c r="AA436">
        <v>0.74131100000000005</v>
      </c>
      <c r="AB436" t="s">
        <v>9</v>
      </c>
      <c r="AC436">
        <v>9883.2736440000008</v>
      </c>
      <c r="AD436">
        <v>9445.3876970000001</v>
      </c>
      <c r="AE436" t="s">
        <v>10</v>
      </c>
      <c r="AF436">
        <v>1.284E-3</v>
      </c>
      <c r="AG436">
        <v>0</v>
      </c>
      <c r="AH436" t="s">
        <v>11</v>
      </c>
      <c r="AI436">
        <v>0.99511499999999997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11568.686688</v>
      </c>
      <c r="I437">
        <v>11493.211971000001</v>
      </c>
      <c r="J437" t="s">
        <v>3</v>
      </c>
      <c r="K437">
        <v>10830.68043</v>
      </c>
      <c r="L437">
        <v>11032.407912999999</v>
      </c>
      <c r="M437" t="s">
        <v>4</v>
      </c>
      <c r="N437">
        <v>152.85176999999999</v>
      </c>
      <c r="O437">
        <v>9.8874189999999995</v>
      </c>
      <c r="P437" t="s">
        <v>5</v>
      </c>
      <c r="Q437">
        <v>114.305708</v>
      </c>
      <c r="R437">
        <v>1.0321709999999999</v>
      </c>
      <c r="S437" t="s">
        <v>6</v>
      </c>
      <c r="T437">
        <v>18.981368</v>
      </c>
      <c r="U437">
        <v>9.178E-2</v>
      </c>
      <c r="V437" t="s">
        <v>7</v>
      </c>
      <c r="W437">
        <v>11.564933999999999</v>
      </c>
      <c r="X437">
        <v>1.3372999999999999E-2</v>
      </c>
      <c r="Y437" t="s">
        <v>8</v>
      </c>
      <c r="Z437">
        <v>63.345283999999999</v>
      </c>
      <c r="AA437">
        <v>0.88159600000000005</v>
      </c>
      <c r="AB437" t="s">
        <v>9</v>
      </c>
      <c r="AC437">
        <v>10545.375494</v>
      </c>
      <c r="AD437">
        <v>10968.438153999999</v>
      </c>
      <c r="AE437" t="s">
        <v>10</v>
      </c>
      <c r="AF437">
        <v>1.279E-3</v>
      </c>
      <c r="AG437">
        <v>0</v>
      </c>
      <c r="AH437" t="s">
        <v>11</v>
      </c>
      <c r="AI437">
        <v>0.99511499999999997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12289.254010000001</v>
      </c>
      <c r="I438">
        <v>12757.746134999999</v>
      </c>
      <c r="J438" t="s">
        <v>3</v>
      </c>
      <c r="K438">
        <v>11505.196076</v>
      </c>
      <c r="L438">
        <v>12152.764675</v>
      </c>
      <c r="M438" t="s">
        <v>4</v>
      </c>
      <c r="N438">
        <v>162.35587000000001</v>
      </c>
      <c r="O438">
        <v>11.125309</v>
      </c>
      <c r="P438" t="s">
        <v>5</v>
      </c>
      <c r="Q438">
        <v>121.466442</v>
      </c>
      <c r="R438">
        <v>1.091909</v>
      </c>
      <c r="S438" t="s">
        <v>6</v>
      </c>
      <c r="T438">
        <v>20.168963999999999</v>
      </c>
      <c r="U438">
        <v>0.101455</v>
      </c>
      <c r="V438" t="s">
        <v>7</v>
      </c>
      <c r="W438">
        <v>12.297651999999999</v>
      </c>
      <c r="X438">
        <v>1.5292999999999999E-2</v>
      </c>
      <c r="Y438" t="s">
        <v>8</v>
      </c>
      <c r="Z438">
        <v>67.309184000000002</v>
      </c>
      <c r="AA438">
        <v>0.93093499999999996</v>
      </c>
      <c r="AB438" t="s">
        <v>9</v>
      </c>
      <c r="AC438">
        <v>11202.092298</v>
      </c>
      <c r="AD438">
        <v>12050.986150999999</v>
      </c>
      <c r="AE438" t="s">
        <v>10</v>
      </c>
      <c r="AF438">
        <v>1.2750000000000001E-3</v>
      </c>
      <c r="AG438">
        <v>0</v>
      </c>
      <c r="AH438" t="s">
        <v>11</v>
      </c>
      <c r="AI438">
        <v>0.99511499999999997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13010.934982000001</v>
      </c>
      <c r="I439">
        <v>14385.069434999999</v>
      </c>
      <c r="J439" t="s">
        <v>3</v>
      </c>
      <c r="K439">
        <v>12180.657413999999</v>
      </c>
      <c r="L439">
        <v>13695.862112999999</v>
      </c>
      <c r="M439" t="s">
        <v>4</v>
      </c>
      <c r="N439">
        <v>171.920794</v>
      </c>
      <c r="O439">
        <v>12.752611999999999</v>
      </c>
      <c r="P439" t="s">
        <v>5</v>
      </c>
      <c r="Q439">
        <v>128.60515599999999</v>
      </c>
      <c r="R439">
        <v>1.15343</v>
      </c>
      <c r="S439" t="s">
        <v>6</v>
      </c>
      <c r="T439">
        <v>21.352606000000002</v>
      </c>
      <c r="U439">
        <v>0.111321</v>
      </c>
      <c r="V439" t="s">
        <v>7</v>
      </c>
      <c r="W439">
        <v>13.023206</v>
      </c>
      <c r="X439">
        <v>1.7780000000000001E-2</v>
      </c>
      <c r="Y439" t="s">
        <v>8</v>
      </c>
      <c r="Z439">
        <v>71.268124</v>
      </c>
      <c r="AA439">
        <v>0.98765499999999995</v>
      </c>
      <c r="AB439" t="s">
        <v>9</v>
      </c>
      <c r="AC439">
        <v>11859.717906</v>
      </c>
      <c r="AD439">
        <v>13590.582128</v>
      </c>
      <c r="AE439" t="s">
        <v>10</v>
      </c>
      <c r="AF439">
        <v>1.274E-3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13734.807268</v>
      </c>
      <c r="I440">
        <v>15707.23986</v>
      </c>
      <c r="J440" t="s">
        <v>3</v>
      </c>
      <c r="K440">
        <v>12858.393357999999</v>
      </c>
      <c r="L440">
        <v>14943.717930000001</v>
      </c>
      <c r="M440" t="s">
        <v>4</v>
      </c>
      <c r="N440">
        <v>181.46056999999999</v>
      </c>
      <c r="O440">
        <v>13.500526000000001</v>
      </c>
      <c r="P440" t="s">
        <v>5</v>
      </c>
      <c r="Q440">
        <v>135.778346</v>
      </c>
      <c r="R440">
        <v>1.257028</v>
      </c>
      <c r="S440" t="s">
        <v>6</v>
      </c>
      <c r="T440">
        <v>22.56231</v>
      </c>
      <c r="U440">
        <v>0.122747</v>
      </c>
      <c r="V440" t="s">
        <v>7</v>
      </c>
      <c r="W440">
        <v>13.756276</v>
      </c>
      <c r="X440">
        <v>2.1787999999999998E-2</v>
      </c>
      <c r="Y440" t="s">
        <v>8</v>
      </c>
      <c r="Z440">
        <v>75.222275999999994</v>
      </c>
      <c r="AA440">
        <v>1.070068</v>
      </c>
      <c r="AB440" t="s">
        <v>9</v>
      </c>
      <c r="AC440">
        <v>12519.58862</v>
      </c>
      <c r="AD440">
        <v>14814.381124</v>
      </c>
      <c r="AE440" t="s">
        <v>10</v>
      </c>
      <c r="AF440">
        <v>1.2570000000000001E-3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14455.687226</v>
      </c>
      <c r="I441">
        <v>16773.533323</v>
      </c>
      <c r="J441" t="s">
        <v>3</v>
      </c>
      <c r="K441">
        <v>13533.056167999999</v>
      </c>
      <c r="L441">
        <v>16027.702133999999</v>
      </c>
      <c r="M441" t="s">
        <v>4</v>
      </c>
      <c r="N441">
        <v>191.046402</v>
      </c>
      <c r="O441">
        <v>14.349659000000001</v>
      </c>
      <c r="P441" t="s">
        <v>5</v>
      </c>
      <c r="Q441">
        <v>142.92555999999999</v>
      </c>
      <c r="R441">
        <v>1.3773340000000001</v>
      </c>
      <c r="S441" t="s">
        <v>6</v>
      </c>
      <c r="T441">
        <v>23.752155999999999</v>
      </c>
      <c r="U441">
        <v>0.13769200000000001</v>
      </c>
      <c r="V441" t="s">
        <v>7</v>
      </c>
      <c r="W441">
        <v>14.480406</v>
      </c>
      <c r="X441">
        <v>2.3844000000000001E-2</v>
      </c>
      <c r="Y441" t="s">
        <v>8</v>
      </c>
      <c r="Z441">
        <v>79.184073999999995</v>
      </c>
      <c r="AA441">
        <v>1.1494800000000001</v>
      </c>
      <c r="AB441" t="s">
        <v>9</v>
      </c>
      <c r="AC441">
        <v>13176.382535999999</v>
      </c>
      <c r="AD441">
        <v>15917.156932</v>
      </c>
      <c r="AE441" t="s">
        <v>10</v>
      </c>
      <c r="AF441">
        <v>1.2539999999999999E-3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429.161812</v>
      </c>
      <c r="I462">
        <v>149.78094400000001</v>
      </c>
      <c r="J462" t="s">
        <v>3</v>
      </c>
      <c r="K462">
        <v>383.87749600000001</v>
      </c>
      <c r="L462">
        <v>140.62562</v>
      </c>
      <c r="M462" t="s">
        <v>4</v>
      </c>
      <c r="N462">
        <v>8.9922280000000008</v>
      </c>
      <c r="O462">
        <v>7.5636999999999996E-2</v>
      </c>
      <c r="P462" t="s">
        <v>5</v>
      </c>
      <c r="Q462">
        <v>0</v>
      </c>
      <c r="R462">
        <v>0</v>
      </c>
      <c r="S462" t="s">
        <v>6</v>
      </c>
      <c r="T462">
        <v>1.1237539999999999</v>
      </c>
      <c r="U462">
        <v>2.6819999999999999E-3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6.3619999999999996E-3</v>
      </c>
      <c r="AD462">
        <v>1.2999999999999999E-5</v>
      </c>
      <c r="AE462" t="s">
        <v>10</v>
      </c>
      <c r="AF462">
        <v>0</v>
      </c>
      <c r="AG462">
        <v>0</v>
      </c>
      <c r="AH462" t="s">
        <v>11</v>
      </c>
      <c r="AI462">
        <v>0.99498299999999995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857.91127400000005</v>
      </c>
      <c r="I463">
        <v>538.834115</v>
      </c>
      <c r="J463" t="s">
        <v>3</v>
      </c>
      <c r="K463">
        <v>767.56883000000005</v>
      </c>
      <c r="L463">
        <v>516.68397200000004</v>
      </c>
      <c r="M463" t="s">
        <v>4</v>
      </c>
      <c r="N463">
        <v>17.985344000000001</v>
      </c>
      <c r="O463">
        <v>0.218857</v>
      </c>
      <c r="P463" t="s">
        <v>5</v>
      </c>
      <c r="Q463">
        <v>0</v>
      </c>
      <c r="R463">
        <v>0</v>
      </c>
      <c r="S463" t="s">
        <v>6</v>
      </c>
      <c r="T463">
        <v>2.23759</v>
      </c>
      <c r="U463">
        <v>4.3150000000000003E-3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4.0949999999999997E-3</v>
      </c>
      <c r="AD463">
        <v>1.0000000000000001E-5</v>
      </c>
      <c r="AE463" t="s">
        <v>10</v>
      </c>
      <c r="AF463">
        <v>0</v>
      </c>
      <c r="AG463">
        <v>0</v>
      </c>
      <c r="AH463" t="s">
        <v>11</v>
      </c>
      <c r="AI463">
        <v>0.99507000000000001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1286.2187980000001</v>
      </c>
      <c r="I464">
        <v>1109.5652239999999</v>
      </c>
      <c r="J464" t="s">
        <v>3</v>
      </c>
      <c r="K464">
        <v>1150.8779919999999</v>
      </c>
      <c r="L464">
        <v>1067.7554829999999</v>
      </c>
      <c r="M464" t="s">
        <v>4</v>
      </c>
      <c r="N464">
        <v>26.934874000000001</v>
      </c>
      <c r="O464">
        <v>0.48569499999999999</v>
      </c>
      <c r="P464" t="s">
        <v>5</v>
      </c>
      <c r="Q464">
        <v>0</v>
      </c>
      <c r="R464">
        <v>0</v>
      </c>
      <c r="S464" t="s">
        <v>6</v>
      </c>
      <c r="T464">
        <v>3.3522259999999999</v>
      </c>
      <c r="U464">
        <v>6.9760000000000004E-3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3.14E-3</v>
      </c>
      <c r="AD464">
        <v>6.0000000000000002E-6</v>
      </c>
      <c r="AE464" t="s">
        <v>10</v>
      </c>
      <c r="AF464">
        <v>0</v>
      </c>
      <c r="AG464">
        <v>0</v>
      </c>
      <c r="AH464" t="s">
        <v>11</v>
      </c>
      <c r="AI464">
        <v>0.99509499999999995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1715.3473320000001</v>
      </c>
      <c r="I465">
        <v>2078.63931</v>
      </c>
      <c r="J465" t="s">
        <v>3</v>
      </c>
      <c r="K465">
        <v>1534.820982</v>
      </c>
      <c r="L465">
        <v>2014.3270580000001</v>
      </c>
      <c r="M465" t="s">
        <v>4</v>
      </c>
      <c r="N465">
        <v>35.942684</v>
      </c>
      <c r="O465">
        <v>0.73522799999999999</v>
      </c>
      <c r="P465" t="s">
        <v>5</v>
      </c>
      <c r="Q465">
        <v>0</v>
      </c>
      <c r="R465">
        <v>0</v>
      </c>
      <c r="S465" t="s">
        <v>6</v>
      </c>
      <c r="T465">
        <v>4.4725479999999997</v>
      </c>
      <c r="U465">
        <v>1.1929E-2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2.222E-3</v>
      </c>
      <c r="AD465">
        <v>1.9999999999999999E-6</v>
      </c>
      <c r="AE465" t="s">
        <v>10</v>
      </c>
      <c r="AF465">
        <v>0</v>
      </c>
      <c r="AG465">
        <v>0</v>
      </c>
      <c r="AH465" t="s">
        <v>11</v>
      </c>
      <c r="AI465">
        <v>0.99510600000000005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2144.208486</v>
      </c>
      <c r="I466">
        <v>3072.9037600000001</v>
      </c>
      <c r="J466" t="s">
        <v>3</v>
      </c>
      <c r="K466">
        <v>1918.604638</v>
      </c>
      <c r="L466">
        <v>2987.3485420000002</v>
      </c>
      <c r="M466" t="s">
        <v>4</v>
      </c>
      <c r="N466">
        <v>44.906461999999998</v>
      </c>
      <c r="O466">
        <v>0.92858200000000002</v>
      </c>
      <c r="P466" t="s">
        <v>5</v>
      </c>
      <c r="Q466">
        <v>0</v>
      </c>
      <c r="R466">
        <v>0</v>
      </c>
      <c r="S466" t="s">
        <v>6</v>
      </c>
      <c r="T466">
        <v>5.6009900000000004</v>
      </c>
      <c r="U466">
        <v>1.9202E-2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1.9789999999999999E-3</v>
      </c>
      <c r="AD466">
        <v>9.9999999999999995E-7</v>
      </c>
      <c r="AE466" t="s">
        <v>10</v>
      </c>
      <c r="AF466">
        <v>0</v>
      </c>
      <c r="AG466">
        <v>0</v>
      </c>
      <c r="AH466" t="s">
        <v>11</v>
      </c>
      <c r="AI466">
        <v>0.99510699999999996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2572.9890059999998</v>
      </c>
      <c r="I467">
        <v>4323.7705990000004</v>
      </c>
      <c r="J467" t="s">
        <v>3</v>
      </c>
      <c r="K467">
        <v>2302.2513020000001</v>
      </c>
      <c r="L467">
        <v>4203.6889789999996</v>
      </c>
      <c r="M467" t="s">
        <v>4</v>
      </c>
      <c r="N467">
        <v>53.931883999999997</v>
      </c>
      <c r="O467">
        <v>1.3588279999999999</v>
      </c>
      <c r="P467" t="s">
        <v>5</v>
      </c>
      <c r="Q467">
        <v>0</v>
      </c>
      <c r="R467">
        <v>0</v>
      </c>
      <c r="S467" t="s">
        <v>6</v>
      </c>
      <c r="T467">
        <v>6.7196939999999996</v>
      </c>
      <c r="U467">
        <v>2.4063999999999999E-2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1.8129999999999999E-3</v>
      </c>
      <c r="AD467">
        <v>9.9999999999999995E-7</v>
      </c>
      <c r="AE467" t="s">
        <v>10</v>
      </c>
      <c r="AF467">
        <v>0</v>
      </c>
      <c r="AG467">
        <v>0</v>
      </c>
      <c r="AH467" t="s">
        <v>11</v>
      </c>
      <c r="AI467">
        <v>0.99511000000000005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3001.6045079999999</v>
      </c>
      <c r="I468">
        <v>5746.8964729999998</v>
      </c>
      <c r="J468" t="s">
        <v>3</v>
      </c>
      <c r="K468">
        <v>2685.654434</v>
      </c>
      <c r="L468">
        <v>5617.7840299999998</v>
      </c>
      <c r="M468" t="s">
        <v>4</v>
      </c>
      <c r="N468">
        <v>62.95187</v>
      </c>
      <c r="O468">
        <v>1.6954199999999999</v>
      </c>
      <c r="P468" t="s">
        <v>5</v>
      </c>
      <c r="Q468">
        <v>0</v>
      </c>
      <c r="R468">
        <v>0</v>
      </c>
      <c r="S468" t="s">
        <v>6</v>
      </c>
      <c r="T468">
        <v>7.8441419999999997</v>
      </c>
      <c r="U468">
        <v>2.6897000000000001E-2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1.609E-3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0.99511099999999997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3430.0032040000001</v>
      </c>
      <c r="I469">
        <v>7447.1479390000004</v>
      </c>
      <c r="J469" t="s">
        <v>3</v>
      </c>
      <c r="K469">
        <v>3069.0676159999998</v>
      </c>
      <c r="L469">
        <v>7267.9212740000003</v>
      </c>
      <c r="M469" t="s">
        <v>4</v>
      </c>
      <c r="N469">
        <v>71.915065999999996</v>
      </c>
      <c r="O469">
        <v>1.97993</v>
      </c>
      <c r="P469" t="s">
        <v>5</v>
      </c>
      <c r="Q469">
        <v>0</v>
      </c>
      <c r="R469">
        <v>0</v>
      </c>
      <c r="S469" t="s">
        <v>6</v>
      </c>
      <c r="T469">
        <v>8.9791720000000002</v>
      </c>
      <c r="U469">
        <v>3.2183000000000003E-2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1.5449999999999999E-3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0.99511300000000003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3858.2408919999998</v>
      </c>
      <c r="I470">
        <v>9261.185211</v>
      </c>
      <c r="J470" t="s">
        <v>3</v>
      </c>
      <c r="K470">
        <v>3452.2441199999998</v>
      </c>
      <c r="L470">
        <v>9023.230673</v>
      </c>
      <c r="M470" t="s">
        <v>4</v>
      </c>
      <c r="N470">
        <v>80.809786000000003</v>
      </c>
      <c r="O470">
        <v>2.5356700000000001</v>
      </c>
      <c r="P470" t="s">
        <v>5</v>
      </c>
      <c r="Q470">
        <v>0</v>
      </c>
      <c r="R470">
        <v>0</v>
      </c>
      <c r="S470" t="s">
        <v>6</v>
      </c>
      <c r="T470">
        <v>10.096463999999999</v>
      </c>
      <c r="U470">
        <v>3.7704000000000001E-2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1.5269999999999999E-3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0.99511300000000003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4286.9794760000004</v>
      </c>
      <c r="I471">
        <v>11475.881336</v>
      </c>
      <c r="J471" t="s">
        <v>3</v>
      </c>
      <c r="K471">
        <v>3835.9483100000002</v>
      </c>
      <c r="L471">
        <v>11178.679330000001</v>
      </c>
      <c r="M471" t="s">
        <v>4</v>
      </c>
      <c r="N471">
        <v>89.745121999999995</v>
      </c>
      <c r="O471">
        <v>3.1974149999999999</v>
      </c>
      <c r="P471" t="s">
        <v>5</v>
      </c>
      <c r="Q471">
        <v>0</v>
      </c>
      <c r="R471">
        <v>0</v>
      </c>
      <c r="S471" t="s">
        <v>6</v>
      </c>
      <c r="T471">
        <v>11.21725</v>
      </c>
      <c r="U471">
        <v>4.6046999999999998E-2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1.4909999999999999E-3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0.99511300000000003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4714.966512</v>
      </c>
      <c r="I472">
        <v>13625.030859</v>
      </c>
      <c r="J472" t="s">
        <v>3</v>
      </c>
      <c r="K472">
        <v>4218.9247519999999</v>
      </c>
      <c r="L472">
        <v>13277.150465999999</v>
      </c>
      <c r="M472" t="s">
        <v>4</v>
      </c>
      <c r="N472">
        <v>98.646158</v>
      </c>
      <c r="O472">
        <v>3.93072</v>
      </c>
      <c r="P472" t="s">
        <v>5</v>
      </c>
      <c r="Q472">
        <v>0</v>
      </c>
      <c r="R472">
        <v>0</v>
      </c>
      <c r="S472" t="s">
        <v>6</v>
      </c>
      <c r="T472">
        <v>12.333936</v>
      </c>
      <c r="U472">
        <v>5.7097000000000002E-2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1.4790000000000001E-3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0.99511400000000005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5143.4429680000003</v>
      </c>
      <c r="I473">
        <v>16397.603322999999</v>
      </c>
      <c r="J473" t="s">
        <v>3</v>
      </c>
      <c r="K473">
        <v>4602.4698479999997</v>
      </c>
      <c r="L473">
        <v>16006.210214000001</v>
      </c>
      <c r="M473" t="s">
        <v>4</v>
      </c>
      <c r="N473">
        <v>107.57949000000001</v>
      </c>
      <c r="O473">
        <v>4.855607</v>
      </c>
      <c r="P473" t="s">
        <v>5</v>
      </c>
      <c r="Q473">
        <v>0</v>
      </c>
      <c r="R473">
        <v>0</v>
      </c>
      <c r="S473" t="s">
        <v>6</v>
      </c>
      <c r="T473">
        <v>13.456288000000001</v>
      </c>
      <c r="U473">
        <v>6.7443000000000003E-2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1.402E-3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0.99511400000000005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5571.4187380000003</v>
      </c>
      <c r="I474">
        <v>18970.187052000001</v>
      </c>
      <c r="J474" t="s">
        <v>3</v>
      </c>
      <c r="K474">
        <v>4985.3681900000001</v>
      </c>
      <c r="L474">
        <v>18531.056790999999</v>
      </c>
      <c r="M474" t="s">
        <v>4</v>
      </c>
      <c r="N474">
        <v>116.57873600000001</v>
      </c>
      <c r="O474">
        <v>5.5149249999999999</v>
      </c>
      <c r="P474" t="s">
        <v>5</v>
      </c>
      <c r="Q474">
        <v>0</v>
      </c>
      <c r="R474">
        <v>0</v>
      </c>
      <c r="S474" t="s">
        <v>6</v>
      </c>
      <c r="T474">
        <v>14.567834</v>
      </c>
      <c r="U474">
        <v>7.5089000000000003E-2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1.3760000000000001E-3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0.99511400000000005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5999.7857960000001</v>
      </c>
      <c r="I475">
        <v>21688.122234999999</v>
      </c>
      <c r="J475" t="s">
        <v>3</v>
      </c>
      <c r="K475">
        <v>5368.7312979999997</v>
      </c>
      <c r="L475">
        <v>21195.202009000001</v>
      </c>
      <c r="M475" t="s">
        <v>4</v>
      </c>
      <c r="N475">
        <v>125.485404</v>
      </c>
      <c r="O475">
        <v>6.092708</v>
      </c>
      <c r="P475" t="s">
        <v>5</v>
      </c>
      <c r="Q475">
        <v>0</v>
      </c>
      <c r="R475">
        <v>0</v>
      </c>
      <c r="S475" t="s">
        <v>6</v>
      </c>
      <c r="T475">
        <v>15.69445</v>
      </c>
      <c r="U475">
        <v>7.7410000000000007E-2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1.361E-3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0.99511400000000005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6429.0151420000002</v>
      </c>
      <c r="I476">
        <v>24729.081887</v>
      </c>
      <c r="J476" t="s">
        <v>3</v>
      </c>
      <c r="K476">
        <v>5753.0750399999997</v>
      </c>
      <c r="L476">
        <v>24227.575819000002</v>
      </c>
      <c r="M476" t="s">
        <v>4</v>
      </c>
      <c r="N476">
        <v>134.42170200000001</v>
      </c>
      <c r="O476">
        <v>6.9270019999999999</v>
      </c>
      <c r="P476" t="s">
        <v>5</v>
      </c>
      <c r="Q476">
        <v>0</v>
      </c>
      <c r="R476">
        <v>0</v>
      </c>
      <c r="S476" t="s">
        <v>6</v>
      </c>
      <c r="T476">
        <v>16.810804000000001</v>
      </c>
      <c r="U476">
        <v>8.4128999999999995E-2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1.323E-3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6857.397586</v>
      </c>
      <c r="I477">
        <v>27869.956511</v>
      </c>
      <c r="J477" t="s">
        <v>3</v>
      </c>
      <c r="K477">
        <v>6136.5018899999995</v>
      </c>
      <c r="L477">
        <v>27370.302847999999</v>
      </c>
      <c r="M477" t="s">
        <v>4</v>
      </c>
      <c r="N477">
        <v>143.34150199999999</v>
      </c>
      <c r="O477">
        <v>7.8301860000000003</v>
      </c>
      <c r="P477" t="s">
        <v>5</v>
      </c>
      <c r="Q477">
        <v>0</v>
      </c>
      <c r="R477">
        <v>0</v>
      </c>
      <c r="S477" t="s">
        <v>6</v>
      </c>
      <c r="T477">
        <v>17.931994</v>
      </c>
      <c r="U477">
        <v>9.6369999999999997E-2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1.3140000000000001E-3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7287.0638419999996</v>
      </c>
      <c r="I478">
        <v>31316.13019</v>
      </c>
      <c r="J478" t="s">
        <v>3</v>
      </c>
      <c r="K478">
        <v>6520.9374019999996</v>
      </c>
      <c r="L478">
        <v>30704.328540999999</v>
      </c>
      <c r="M478" t="s">
        <v>4</v>
      </c>
      <c r="N478">
        <v>152.326672</v>
      </c>
      <c r="O478">
        <v>8.5570489999999992</v>
      </c>
      <c r="P478" t="s">
        <v>5</v>
      </c>
      <c r="Q478">
        <v>0</v>
      </c>
      <c r="R478">
        <v>0</v>
      </c>
      <c r="S478" t="s">
        <v>6</v>
      </c>
      <c r="T478">
        <v>19.057988000000002</v>
      </c>
      <c r="U478">
        <v>0.103211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1.3110000000000001E-3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7716.3890080000001</v>
      </c>
      <c r="I479">
        <v>34776.710895999997</v>
      </c>
      <c r="J479" t="s">
        <v>3</v>
      </c>
      <c r="K479">
        <v>6905.0110439999999</v>
      </c>
      <c r="L479">
        <v>34107.396569999997</v>
      </c>
      <c r="M479" t="s">
        <v>4</v>
      </c>
      <c r="N479">
        <v>161.38871599999999</v>
      </c>
      <c r="O479">
        <v>9.7133620000000001</v>
      </c>
      <c r="P479" t="s">
        <v>5</v>
      </c>
      <c r="Q479">
        <v>0</v>
      </c>
      <c r="R479">
        <v>0</v>
      </c>
      <c r="S479" t="s">
        <v>6</v>
      </c>
      <c r="T479">
        <v>20.181114000000001</v>
      </c>
      <c r="U479">
        <v>0.11214499999999999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1.3110000000000001E-3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8145.0311680000004</v>
      </c>
      <c r="I480">
        <v>38821.378542999999</v>
      </c>
      <c r="J480" t="s">
        <v>3</v>
      </c>
      <c r="K480">
        <v>7288.4354000000003</v>
      </c>
      <c r="L480">
        <v>38115.937757</v>
      </c>
      <c r="M480" t="s">
        <v>4</v>
      </c>
      <c r="N480">
        <v>170.39364800000001</v>
      </c>
      <c r="O480">
        <v>11.154944</v>
      </c>
      <c r="P480" t="s">
        <v>5</v>
      </c>
      <c r="Q480">
        <v>0</v>
      </c>
      <c r="R480">
        <v>0</v>
      </c>
      <c r="S480" t="s">
        <v>6</v>
      </c>
      <c r="T480">
        <v>21.327088</v>
      </c>
      <c r="U480">
        <v>0.13359799999999999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1.3090000000000001E-3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0.99511499999999997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8573.5996140000007</v>
      </c>
      <c r="I481">
        <v>42881.029161999999</v>
      </c>
      <c r="J481" t="s">
        <v>3</v>
      </c>
      <c r="K481">
        <v>7671.8159839999998</v>
      </c>
      <c r="L481">
        <v>42135.258045000002</v>
      </c>
      <c r="M481" t="s">
        <v>4</v>
      </c>
      <c r="N481">
        <v>179.440414</v>
      </c>
      <c r="O481">
        <v>12.028914</v>
      </c>
      <c r="P481" t="s">
        <v>5</v>
      </c>
      <c r="Q481">
        <v>0</v>
      </c>
      <c r="R481">
        <v>0</v>
      </c>
      <c r="S481" t="s">
        <v>6</v>
      </c>
      <c r="T481">
        <v>22.453845999999999</v>
      </c>
      <c r="U481">
        <v>0.144736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1.284E-3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0.99511499999999997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361.05927200000002</v>
      </c>
      <c r="I482">
        <v>74.255651999999998</v>
      </c>
      <c r="J482" t="s">
        <v>3</v>
      </c>
      <c r="K482">
        <v>336.61450600000001</v>
      </c>
      <c r="L482">
        <v>62.262146000000001</v>
      </c>
      <c r="M482" t="s">
        <v>4</v>
      </c>
      <c r="N482">
        <v>5.1202940000000003</v>
      </c>
      <c r="O482">
        <v>0.117961</v>
      </c>
      <c r="P482" t="s">
        <v>5</v>
      </c>
      <c r="Q482">
        <v>8.1441999999999997</v>
      </c>
      <c r="R482">
        <v>2.7295E-2</v>
      </c>
      <c r="S482" t="s">
        <v>6</v>
      </c>
      <c r="T482">
        <v>2.8653740000000001</v>
      </c>
      <c r="U482">
        <v>2.2411E-2</v>
      </c>
      <c r="V482" t="s">
        <v>7</v>
      </c>
      <c r="W482">
        <v>0.64807800000000004</v>
      </c>
      <c r="X482">
        <v>4.66E-4</v>
      </c>
      <c r="Y482" t="s">
        <v>8</v>
      </c>
      <c r="Z482">
        <v>3.3838119999999998</v>
      </c>
      <c r="AA482">
        <v>5.378E-3</v>
      </c>
      <c r="AB482" t="s">
        <v>9</v>
      </c>
      <c r="AC482">
        <v>322.36346800000001</v>
      </c>
      <c r="AD482">
        <v>59.325119999999998</v>
      </c>
      <c r="AE482" t="s">
        <v>10</v>
      </c>
      <c r="AF482">
        <v>5.8989999999999997E-3</v>
      </c>
      <c r="AG482">
        <v>1.7E-5</v>
      </c>
      <c r="AH482" t="s">
        <v>11</v>
      </c>
      <c r="AI482">
        <v>0.99480599999999997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722.13207999999997</v>
      </c>
      <c r="I483">
        <v>242.51774800000001</v>
      </c>
      <c r="J483" t="s">
        <v>3</v>
      </c>
      <c r="K483">
        <v>673.31591200000003</v>
      </c>
      <c r="L483">
        <v>199.41914700000001</v>
      </c>
      <c r="M483" t="s">
        <v>4</v>
      </c>
      <c r="N483">
        <v>10.199593999999999</v>
      </c>
      <c r="O483">
        <v>0.380546</v>
      </c>
      <c r="P483" t="s">
        <v>5</v>
      </c>
      <c r="Q483">
        <v>16.290474</v>
      </c>
      <c r="R483">
        <v>7.3190000000000005E-2</v>
      </c>
      <c r="S483" t="s">
        <v>6</v>
      </c>
      <c r="T483">
        <v>5.7241099999999996</v>
      </c>
      <c r="U483">
        <v>6.0546000000000003E-2</v>
      </c>
      <c r="V483" t="s">
        <v>7</v>
      </c>
      <c r="W483">
        <v>1.2998559999999999</v>
      </c>
      <c r="X483">
        <v>3.6129999999999999E-3</v>
      </c>
      <c r="Y483" t="s">
        <v>8</v>
      </c>
      <c r="Z483">
        <v>6.7699059999999998</v>
      </c>
      <c r="AA483">
        <v>1.7634E-2</v>
      </c>
      <c r="AB483" t="s">
        <v>9</v>
      </c>
      <c r="AC483">
        <v>644.86290399999996</v>
      </c>
      <c r="AD483">
        <v>189.86582899999999</v>
      </c>
      <c r="AE483" t="s">
        <v>10</v>
      </c>
      <c r="AF483">
        <v>3.4759999999999999E-3</v>
      </c>
      <c r="AG483">
        <v>7.9999999999999996E-6</v>
      </c>
      <c r="AH483" t="s">
        <v>11</v>
      </c>
      <c r="AI483">
        <v>0.99499400000000005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1082.212644</v>
      </c>
      <c r="I484">
        <v>543.44191999999998</v>
      </c>
      <c r="J484" t="s">
        <v>3</v>
      </c>
      <c r="K484">
        <v>1009.0540559999999</v>
      </c>
      <c r="L484">
        <v>446.16840500000001</v>
      </c>
      <c r="M484" t="s">
        <v>4</v>
      </c>
      <c r="N484">
        <v>15.272898</v>
      </c>
      <c r="O484">
        <v>0.68303400000000003</v>
      </c>
      <c r="P484" t="s">
        <v>5</v>
      </c>
      <c r="Q484">
        <v>24.391763999999998</v>
      </c>
      <c r="R484">
        <v>0.194249</v>
      </c>
      <c r="S484" t="s">
        <v>6</v>
      </c>
      <c r="T484">
        <v>8.5736120000000007</v>
      </c>
      <c r="U484">
        <v>0.13285</v>
      </c>
      <c r="V484" t="s">
        <v>7</v>
      </c>
      <c r="W484">
        <v>1.94529</v>
      </c>
      <c r="X484">
        <v>3.712E-3</v>
      </c>
      <c r="Y484" t="s">
        <v>8</v>
      </c>
      <c r="Z484">
        <v>10.115962</v>
      </c>
      <c r="AA484">
        <v>2.6964999999999999E-2</v>
      </c>
      <c r="AB484" t="s">
        <v>9</v>
      </c>
      <c r="AC484">
        <v>966.44504800000004</v>
      </c>
      <c r="AD484">
        <v>426.44901599999997</v>
      </c>
      <c r="AE484" t="s">
        <v>10</v>
      </c>
      <c r="AF484">
        <v>2.4780000000000002E-3</v>
      </c>
      <c r="AG484">
        <v>3.9999999999999998E-6</v>
      </c>
      <c r="AH484" t="s">
        <v>11</v>
      </c>
      <c r="AI484">
        <v>0.99509400000000003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1443.2699</v>
      </c>
      <c r="I485">
        <v>856.66949599999998</v>
      </c>
      <c r="J485" t="s">
        <v>3</v>
      </c>
      <c r="K485">
        <v>1345.7919019999999</v>
      </c>
      <c r="L485">
        <v>706.889949</v>
      </c>
      <c r="M485" t="s">
        <v>4</v>
      </c>
      <c r="N485">
        <v>20.33445</v>
      </c>
      <c r="O485">
        <v>0.99481200000000003</v>
      </c>
      <c r="P485" t="s">
        <v>5</v>
      </c>
      <c r="Q485">
        <v>32.490673999999999</v>
      </c>
      <c r="R485">
        <v>0.25671899999999997</v>
      </c>
      <c r="S485" t="s">
        <v>6</v>
      </c>
      <c r="T485">
        <v>11.415357999999999</v>
      </c>
      <c r="U485">
        <v>0.18412300000000001</v>
      </c>
      <c r="V485" t="s">
        <v>7</v>
      </c>
      <c r="W485">
        <v>2.5910419999999998</v>
      </c>
      <c r="X485">
        <v>3.8479999999999999E-3</v>
      </c>
      <c r="Y485" t="s">
        <v>8</v>
      </c>
      <c r="Z485">
        <v>13.477282000000001</v>
      </c>
      <c r="AA485">
        <v>3.6706000000000003E-2</v>
      </c>
      <c r="AB485" t="s">
        <v>9</v>
      </c>
      <c r="AC485">
        <v>1289.027182</v>
      </c>
      <c r="AD485">
        <v>675.85727499999996</v>
      </c>
      <c r="AE485" t="s">
        <v>10</v>
      </c>
      <c r="AF485">
        <v>2.1779999999999998E-3</v>
      </c>
      <c r="AG485">
        <v>3.0000000000000001E-6</v>
      </c>
      <c r="AH485" t="s">
        <v>11</v>
      </c>
      <c r="AI485">
        <v>0.99510399999999999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1805.8556739999999</v>
      </c>
      <c r="I486">
        <v>1248.1303559999999</v>
      </c>
      <c r="J486" t="s">
        <v>3</v>
      </c>
      <c r="K486">
        <v>1683.910394</v>
      </c>
      <c r="L486">
        <v>1030.85752</v>
      </c>
      <c r="M486" t="s">
        <v>4</v>
      </c>
      <c r="N486">
        <v>25.425816000000001</v>
      </c>
      <c r="O486">
        <v>1.335474</v>
      </c>
      <c r="P486" t="s">
        <v>5</v>
      </c>
      <c r="Q486">
        <v>40.590733999999998</v>
      </c>
      <c r="R486">
        <v>0.35040199999999999</v>
      </c>
      <c r="S486" t="s">
        <v>6</v>
      </c>
      <c r="T486">
        <v>14.264545999999999</v>
      </c>
      <c r="U486">
        <v>0.268598</v>
      </c>
      <c r="V486" t="s">
        <v>7</v>
      </c>
      <c r="W486">
        <v>3.234696</v>
      </c>
      <c r="X486">
        <v>3.872E-3</v>
      </c>
      <c r="Y486" t="s">
        <v>8</v>
      </c>
      <c r="Z486">
        <v>16.839686</v>
      </c>
      <c r="AA486">
        <v>5.7405999999999999E-2</v>
      </c>
      <c r="AB486" t="s">
        <v>9</v>
      </c>
      <c r="AC486">
        <v>1612.9697060000001</v>
      </c>
      <c r="AD486">
        <v>986.93681600000002</v>
      </c>
      <c r="AE486" t="s">
        <v>10</v>
      </c>
      <c r="AF486">
        <v>1.7669999999999999E-3</v>
      </c>
      <c r="AG486">
        <v>9.9999999999999995E-7</v>
      </c>
      <c r="AH486" t="s">
        <v>11</v>
      </c>
      <c r="AI486">
        <v>0.99510600000000005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2166.7208879999998</v>
      </c>
      <c r="I487">
        <v>1838.589768</v>
      </c>
      <c r="J487" t="s">
        <v>3</v>
      </c>
      <c r="K487">
        <v>2020.4668059999999</v>
      </c>
      <c r="L487">
        <v>1523.0446529999999</v>
      </c>
      <c r="M487" t="s">
        <v>4</v>
      </c>
      <c r="N487">
        <v>30.478073999999999</v>
      </c>
      <c r="O487">
        <v>1.91858</v>
      </c>
      <c r="P487" t="s">
        <v>5</v>
      </c>
      <c r="Q487">
        <v>48.711419999999997</v>
      </c>
      <c r="R487">
        <v>0.44033699999999998</v>
      </c>
      <c r="S487" t="s">
        <v>6</v>
      </c>
      <c r="T487">
        <v>17.127217999999999</v>
      </c>
      <c r="U487">
        <v>0.368616</v>
      </c>
      <c r="V487" t="s">
        <v>7</v>
      </c>
      <c r="W487">
        <v>3.8854679999999999</v>
      </c>
      <c r="X487">
        <v>4.0829999999999998E-3</v>
      </c>
      <c r="Y487" t="s">
        <v>8</v>
      </c>
      <c r="Z487">
        <v>20.199280000000002</v>
      </c>
      <c r="AA487">
        <v>6.1849000000000001E-2</v>
      </c>
      <c r="AB487" t="s">
        <v>9</v>
      </c>
      <c r="AC487">
        <v>1935.377158</v>
      </c>
      <c r="AD487">
        <v>1455.7094609999999</v>
      </c>
      <c r="AE487" t="s">
        <v>10</v>
      </c>
      <c r="AF487">
        <v>1.6590000000000001E-3</v>
      </c>
      <c r="AG487">
        <v>0</v>
      </c>
      <c r="AH487" t="s">
        <v>11</v>
      </c>
      <c r="AI487">
        <v>0.99510799999999999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2528.4066699999998</v>
      </c>
      <c r="I488">
        <v>2350.6178749999999</v>
      </c>
      <c r="J488" t="s">
        <v>3</v>
      </c>
      <c r="K488">
        <v>2357.8373099999999</v>
      </c>
      <c r="L488">
        <v>1944.532649</v>
      </c>
      <c r="M488" t="s">
        <v>4</v>
      </c>
      <c r="N488">
        <v>35.538227999999997</v>
      </c>
      <c r="O488">
        <v>2.4410120000000002</v>
      </c>
      <c r="P488" t="s">
        <v>5</v>
      </c>
      <c r="Q488">
        <v>56.812745999999997</v>
      </c>
      <c r="R488">
        <v>0.56760600000000005</v>
      </c>
      <c r="S488" t="s">
        <v>6</v>
      </c>
      <c r="T488">
        <v>19.989045999999998</v>
      </c>
      <c r="U488">
        <v>0.47238999999999998</v>
      </c>
      <c r="V488" t="s">
        <v>7</v>
      </c>
      <c r="W488">
        <v>4.5324540000000004</v>
      </c>
      <c r="X488">
        <v>4.1320000000000003E-3</v>
      </c>
      <c r="Y488" t="s">
        <v>8</v>
      </c>
      <c r="Z488">
        <v>23.550139999999999</v>
      </c>
      <c r="AA488">
        <v>7.7257999999999993E-2</v>
      </c>
      <c r="AB488" t="s">
        <v>9</v>
      </c>
      <c r="AC488">
        <v>2258.614536</v>
      </c>
      <c r="AD488">
        <v>1858.9496879999999</v>
      </c>
      <c r="AE488" t="s">
        <v>10</v>
      </c>
      <c r="AF488">
        <v>1.5510000000000001E-3</v>
      </c>
      <c r="AG488">
        <v>0</v>
      </c>
      <c r="AH488" t="s">
        <v>11</v>
      </c>
      <c r="AI488">
        <v>0.99511099999999997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2890.0580399999999</v>
      </c>
      <c r="I489">
        <v>2927.9047350000001</v>
      </c>
      <c r="J489" t="s">
        <v>3</v>
      </c>
      <c r="K489">
        <v>2694.9982839999998</v>
      </c>
      <c r="L489">
        <v>2426.0384869999998</v>
      </c>
      <c r="M489" t="s">
        <v>4</v>
      </c>
      <c r="N489">
        <v>40.670478000000003</v>
      </c>
      <c r="O489">
        <v>3.0626319999999998</v>
      </c>
      <c r="P489" t="s">
        <v>5</v>
      </c>
      <c r="Q489">
        <v>64.898166000000003</v>
      </c>
      <c r="R489">
        <v>0.66918500000000003</v>
      </c>
      <c r="S489" t="s">
        <v>6</v>
      </c>
      <c r="T489">
        <v>22.815277999999999</v>
      </c>
      <c r="U489">
        <v>0.58502299999999996</v>
      </c>
      <c r="V489" t="s">
        <v>7</v>
      </c>
      <c r="W489">
        <v>5.1804800000000002</v>
      </c>
      <c r="X489">
        <v>4.3049999999999998E-3</v>
      </c>
      <c r="Y489" t="s">
        <v>8</v>
      </c>
      <c r="Z489">
        <v>26.921982</v>
      </c>
      <c r="AA489">
        <v>9.7487000000000004E-2</v>
      </c>
      <c r="AB489" t="s">
        <v>9</v>
      </c>
      <c r="AC489">
        <v>2581.5818220000001</v>
      </c>
      <c r="AD489">
        <v>2319.5905290000001</v>
      </c>
      <c r="AE489" t="s">
        <v>10</v>
      </c>
      <c r="AF489">
        <v>1.4630000000000001E-3</v>
      </c>
      <c r="AG489">
        <v>0</v>
      </c>
      <c r="AH489" t="s">
        <v>11</v>
      </c>
      <c r="AI489">
        <v>0.99511099999999997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3251.861492</v>
      </c>
      <c r="I490">
        <v>3568.1527839999999</v>
      </c>
      <c r="J490" t="s">
        <v>3</v>
      </c>
      <c r="K490">
        <v>3032.2296679999999</v>
      </c>
      <c r="L490">
        <v>2960.972319</v>
      </c>
      <c r="M490" t="s">
        <v>4</v>
      </c>
      <c r="N490">
        <v>45.822346000000003</v>
      </c>
      <c r="O490">
        <v>3.65469</v>
      </c>
      <c r="P490" t="s">
        <v>5</v>
      </c>
      <c r="Q490">
        <v>73.005207999999996</v>
      </c>
      <c r="R490">
        <v>0.76885899999999996</v>
      </c>
      <c r="S490" t="s">
        <v>6</v>
      </c>
      <c r="T490">
        <v>25.651803999999998</v>
      </c>
      <c r="U490">
        <v>0.68610499999999996</v>
      </c>
      <c r="V490" t="s">
        <v>7</v>
      </c>
      <c r="W490">
        <v>5.8281099999999997</v>
      </c>
      <c r="X490">
        <v>4.5120000000000004E-3</v>
      </c>
      <c r="Y490" t="s">
        <v>8</v>
      </c>
      <c r="Z490">
        <v>30.288964</v>
      </c>
      <c r="AA490">
        <v>0.101234</v>
      </c>
      <c r="AB490" t="s">
        <v>9</v>
      </c>
      <c r="AC490">
        <v>2904.5864240000001</v>
      </c>
      <c r="AD490">
        <v>2832.7528010000001</v>
      </c>
      <c r="AE490" t="s">
        <v>10</v>
      </c>
      <c r="AF490">
        <v>1.428E-3</v>
      </c>
      <c r="AG490">
        <v>0</v>
      </c>
      <c r="AH490" t="s">
        <v>11</v>
      </c>
      <c r="AI490">
        <v>0.995112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3614.5064699999998</v>
      </c>
      <c r="I491">
        <v>4030.5314199999998</v>
      </c>
      <c r="J491" t="s">
        <v>3</v>
      </c>
      <c r="K491">
        <v>3370.38681</v>
      </c>
      <c r="L491">
        <v>3356.5001630000002</v>
      </c>
      <c r="M491" t="s">
        <v>4</v>
      </c>
      <c r="N491">
        <v>50.957250000000002</v>
      </c>
      <c r="O491">
        <v>4.1745700000000001</v>
      </c>
      <c r="P491" t="s">
        <v>5</v>
      </c>
      <c r="Q491">
        <v>81.109979999999993</v>
      </c>
      <c r="R491">
        <v>0.90457200000000004</v>
      </c>
      <c r="S491" t="s">
        <v>6</v>
      </c>
      <c r="T491">
        <v>28.494498</v>
      </c>
      <c r="U491">
        <v>0.76688599999999996</v>
      </c>
      <c r="V491" t="s">
        <v>7</v>
      </c>
      <c r="W491">
        <v>6.4766919999999999</v>
      </c>
      <c r="X491">
        <v>4.6540000000000002E-3</v>
      </c>
      <c r="Y491" t="s">
        <v>8</v>
      </c>
      <c r="Z491">
        <v>33.660395999999999</v>
      </c>
      <c r="AA491">
        <v>0.10865</v>
      </c>
      <c r="AB491" t="s">
        <v>9</v>
      </c>
      <c r="AC491">
        <v>3228.5199120000002</v>
      </c>
      <c r="AD491">
        <v>3212.7439519999998</v>
      </c>
      <c r="AE491" t="s">
        <v>10</v>
      </c>
      <c r="AF491">
        <v>1.395E-3</v>
      </c>
      <c r="AG491">
        <v>0</v>
      </c>
      <c r="AH491" t="s">
        <v>11</v>
      </c>
      <c r="AI491">
        <v>0.99511300000000003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3972.6980779999999</v>
      </c>
      <c r="I492">
        <v>4337.251381</v>
      </c>
      <c r="J492" t="s">
        <v>3</v>
      </c>
      <c r="K492">
        <v>3704.450108</v>
      </c>
      <c r="L492">
        <v>3625.6092739999999</v>
      </c>
      <c r="M492" t="s">
        <v>4</v>
      </c>
      <c r="N492">
        <v>55.940345999999998</v>
      </c>
      <c r="O492">
        <v>4.5187889999999999</v>
      </c>
      <c r="P492" t="s">
        <v>5</v>
      </c>
      <c r="Q492">
        <v>89.275565999999998</v>
      </c>
      <c r="R492">
        <v>0.99568900000000005</v>
      </c>
      <c r="S492" t="s">
        <v>6</v>
      </c>
      <c r="T492">
        <v>31.393642</v>
      </c>
      <c r="U492">
        <v>0.84494400000000003</v>
      </c>
      <c r="V492" t="s">
        <v>7</v>
      </c>
      <c r="W492">
        <v>7.1386399999999997</v>
      </c>
      <c r="X492">
        <v>1.0567999999999999E-2</v>
      </c>
      <c r="Y492" t="s">
        <v>8</v>
      </c>
      <c r="Z492">
        <v>37.022184000000003</v>
      </c>
      <c r="AA492">
        <v>0.123738</v>
      </c>
      <c r="AB492" t="s">
        <v>9</v>
      </c>
      <c r="AC492">
        <v>3548.460376</v>
      </c>
      <c r="AD492">
        <v>3469.2830399999998</v>
      </c>
      <c r="AE492" t="s">
        <v>10</v>
      </c>
      <c r="AF492">
        <v>1.346E-3</v>
      </c>
      <c r="AG492">
        <v>0</v>
      </c>
      <c r="AH492" t="s">
        <v>11</v>
      </c>
      <c r="AI492">
        <v>0.99511300000000003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4330.8233179999997</v>
      </c>
      <c r="I493">
        <v>4603.3964370000003</v>
      </c>
      <c r="J493" t="s">
        <v>3</v>
      </c>
      <c r="K493">
        <v>4038.455786</v>
      </c>
      <c r="L493">
        <v>3852.1257260000002</v>
      </c>
      <c r="M493" t="s">
        <v>4</v>
      </c>
      <c r="N493">
        <v>60.927508000000003</v>
      </c>
      <c r="O493">
        <v>4.7701279999999997</v>
      </c>
      <c r="P493" t="s">
        <v>5</v>
      </c>
      <c r="Q493">
        <v>97.442160000000001</v>
      </c>
      <c r="R493">
        <v>1.081064</v>
      </c>
      <c r="S493" t="s">
        <v>6</v>
      </c>
      <c r="T493">
        <v>34.296084</v>
      </c>
      <c r="U493">
        <v>0.91400700000000001</v>
      </c>
      <c r="V493" t="s">
        <v>7</v>
      </c>
      <c r="W493">
        <v>7.7867300000000004</v>
      </c>
      <c r="X493">
        <v>1.0283E-2</v>
      </c>
      <c r="Y493" t="s">
        <v>8</v>
      </c>
      <c r="Z493">
        <v>40.393146000000002</v>
      </c>
      <c r="AA493">
        <v>0.148202</v>
      </c>
      <c r="AB493" t="s">
        <v>9</v>
      </c>
      <c r="AC493">
        <v>3868.3333980000002</v>
      </c>
      <c r="AD493">
        <v>3689.1367879999998</v>
      </c>
      <c r="AE493" t="s">
        <v>10</v>
      </c>
      <c r="AF493">
        <v>1.3129999999999999E-3</v>
      </c>
      <c r="AG493">
        <v>0</v>
      </c>
      <c r="AH493" t="s">
        <v>11</v>
      </c>
      <c r="AI493">
        <v>0.99511400000000005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4688.6771479999998</v>
      </c>
      <c r="I494">
        <v>4947.5912850000004</v>
      </c>
      <c r="J494" t="s">
        <v>3</v>
      </c>
      <c r="K494">
        <v>4372.2146899999998</v>
      </c>
      <c r="L494">
        <v>4137.324071</v>
      </c>
      <c r="M494" t="s">
        <v>4</v>
      </c>
      <c r="N494">
        <v>65.914150000000006</v>
      </c>
      <c r="O494">
        <v>5.0761370000000001</v>
      </c>
      <c r="P494" t="s">
        <v>5</v>
      </c>
      <c r="Q494">
        <v>105.595754</v>
      </c>
      <c r="R494">
        <v>1.2338169999999999</v>
      </c>
      <c r="S494" t="s">
        <v>6</v>
      </c>
      <c r="T494">
        <v>37.187558000000003</v>
      </c>
      <c r="U494">
        <v>1.021806</v>
      </c>
      <c r="V494" t="s">
        <v>7</v>
      </c>
      <c r="W494">
        <v>8.4364480000000004</v>
      </c>
      <c r="X494">
        <v>1.0325000000000001E-2</v>
      </c>
      <c r="Y494" t="s">
        <v>8</v>
      </c>
      <c r="Z494">
        <v>43.763618000000001</v>
      </c>
      <c r="AA494">
        <v>0.16852200000000001</v>
      </c>
      <c r="AB494" t="s">
        <v>9</v>
      </c>
      <c r="AC494">
        <v>4187.9711939999997</v>
      </c>
      <c r="AD494">
        <v>3965.8451970000001</v>
      </c>
      <c r="AE494" t="s">
        <v>10</v>
      </c>
      <c r="AF494">
        <v>1.3079999999999999E-3</v>
      </c>
      <c r="AG494">
        <v>0</v>
      </c>
      <c r="AH494" t="s">
        <v>11</v>
      </c>
      <c r="AI494">
        <v>0.99511400000000005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5047.2417839999998</v>
      </c>
      <c r="I495">
        <v>5674.5963179999999</v>
      </c>
      <c r="J495" t="s">
        <v>3</v>
      </c>
      <c r="K495">
        <v>4706.6454080000003</v>
      </c>
      <c r="L495">
        <v>4753.228908</v>
      </c>
      <c r="M495" t="s">
        <v>4</v>
      </c>
      <c r="N495">
        <v>70.880567999999997</v>
      </c>
      <c r="O495">
        <v>5.7987989999999998</v>
      </c>
      <c r="P495" t="s">
        <v>5</v>
      </c>
      <c r="Q495">
        <v>113.73370799999999</v>
      </c>
      <c r="R495">
        <v>1.421613</v>
      </c>
      <c r="S495" t="s">
        <v>6</v>
      </c>
      <c r="T495">
        <v>40.078336</v>
      </c>
      <c r="U495">
        <v>1.149651</v>
      </c>
      <c r="V495" t="s">
        <v>7</v>
      </c>
      <c r="W495">
        <v>9.0843760000000007</v>
      </c>
      <c r="X495">
        <v>1.0399E-2</v>
      </c>
      <c r="Y495" t="s">
        <v>8</v>
      </c>
      <c r="Z495">
        <v>47.113368000000001</v>
      </c>
      <c r="AA495">
        <v>0.19175800000000001</v>
      </c>
      <c r="AB495" t="s">
        <v>9</v>
      </c>
      <c r="AC495">
        <v>4508.3280299999997</v>
      </c>
      <c r="AD495">
        <v>4554.7544079999998</v>
      </c>
      <c r="AE495" t="s">
        <v>10</v>
      </c>
      <c r="AF495">
        <v>1.3010000000000001E-3</v>
      </c>
      <c r="AG495">
        <v>0</v>
      </c>
      <c r="AH495" t="s">
        <v>11</v>
      </c>
      <c r="AI495">
        <v>0.99511400000000005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5406.6940039999999</v>
      </c>
      <c r="I496">
        <v>6532.4098530000001</v>
      </c>
      <c r="J496" t="s">
        <v>3</v>
      </c>
      <c r="K496">
        <v>5041.9314919999997</v>
      </c>
      <c r="L496">
        <v>5488.1879289999997</v>
      </c>
      <c r="M496" t="s">
        <v>4</v>
      </c>
      <c r="N496">
        <v>75.918801999999999</v>
      </c>
      <c r="O496">
        <v>6.5445919999999997</v>
      </c>
      <c r="P496" t="s">
        <v>5</v>
      </c>
      <c r="Q496">
        <v>121.870268</v>
      </c>
      <c r="R496">
        <v>1.6796580000000001</v>
      </c>
      <c r="S496" t="s">
        <v>6</v>
      </c>
      <c r="T496">
        <v>42.959797999999999</v>
      </c>
      <c r="U496">
        <v>1.32592</v>
      </c>
      <c r="V496" t="s">
        <v>7</v>
      </c>
      <c r="W496">
        <v>9.7340359999999997</v>
      </c>
      <c r="X496">
        <v>1.031E-2</v>
      </c>
      <c r="Y496" t="s">
        <v>8</v>
      </c>
      <c r="Z496">
        <v>50.474331999999997</v>
      </c>
      <c r="AA496">
        <v>0.21505199999999999</v>
      </c>
      <c r="AB496" t="s">
        <v>9</v>
      </c>
      <c r="AC496">
        <v>4829.4625740000001</v>
      </c>
      <c r="AD496">
        <v>5262.4388479999998</v>
      </c>
      <c r="AE496" t="s">
        <v>10</v>
      </c>
      <c r="AF496">
        <v>1.299E-3</v>
      </c>
      <c r="AG496">
        <v>0</v>
      </c>
      <c r="AH496" t="s">
        <v>11</v>
      </c>
      <c r="AI496">
        <v>0.99511499999999997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5769.4804459999996</v>
      </c>
      <c r="I497">
        <v>7317.6012570000003</v>
      </c>
      <c r="J497" t="s">
        <v>3</v>
      </c>
      <c r="K497">
        <v>5380.2141060000004</v>
      </c>
      <c r="L497">
        <v>6144.2696919999998</v>
      </c>
      <c r="M497" t="s">
        <v>4</v>
      </c>
      <c r="N497">
        <v>81.036445999999998</v>
      </c>
      <c r="O497">
        <v>7.2526250000000001</v>
      </c>
      <c r="P497" t="s">
        <v>5</v>
      </c>
      <c r="Q497">
        <v>130.00472400000001</v>
      </c>
      <c r="R497">
        <v>1.951967</v>
      </c>
      <c r="S497" t="s">
        <v>6</v>
      </c>
      <c r="T497">
        <v>45.795727999999997</v>
      </c>
      <c r="U497">
        <v>1.476191</v>
      </c>
      <c r="V497" t="s">
        <v>7</v>
      </c>
      <c r="W497">
        <v>10.38406</v>
      </c>
      <c r="X497">
        <v>1.0623E-2</v>
      </c>
      <c r="Y497" t="s">
        <v>8</v>
      </c>
      <c r="Z497">
        <v>53.866433999999998</v>
      </c>
      <c r="AA497">
        <v>0.26950800000000003</v>
      </c>
      <c r="AB497" t="s">
        <v>9</v>
      </c>
      <c r="AC497">
        <v>5153.5118679999996</v>
      </c>
      <c r="AD497">
        <v>5890.8793109999997</v>
      </c>
      <c r="AE497" t="s">
        <v>10</v>
      </c>
      <c r="AF497">
        <v>1.2830000000000001E-3</v>
      </c>
      <c r="AG497">
        <v>0</v>
      </c>
      <c r="AH497" t="s">
        <v>11</v>
      </c>
      <c r="AI497">
        <v>0.99511499999999997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6133.4734879999996</v>
      </c>
      <c r="I498">
        <v>8112.1388120000001</v>
      </c>
      <c r="J498" t="s">
        <v>3</v>
      </c>
      <c r="K498">
        <v>5719.6648519999999</v>
      </c>
      <c r="L498">
        <v>6813.6090169999998</v>
      </c>
      <c r="M498" t="s">
        <v>4</v>
      </c>
      <c r="N498">
        <v>86.186363999999998</v>
      </c>
      <c r="O498">
        <v>8.0595499999999998</v>
      </c>
      <c r="P498" t="s">
        <v>5</v>
      </c>
      <c r="Q498">
        <v>138.13870199999999</v>
      </c>
      <c r="R498">
        <v>2.1972900000000002</v>
      </c>
      <c r="S498" t="s">
        <v>6</v>
      </c>
      <c r="T498">
        <v>48.631368000000002</v>
      </c>
      <c r="U498">
        <v>1.621829</v>
      </c>
      <c r="V498" t="s">
        <v>7</v>
      </c>
      <c r="W498">
        <v>11.038629999999999</v>
      </c>
      <c r="X498">
        <v>1.1582E-2</v>
      </c>
      <c r="Y498" t="s">
        <v>8</v>
      </c>
      <c r="Z498">
        <v>57.265452000000003</v>
      </c>
      <c r="AA498">
        <v>0.33519300000000002</v>
      </c>
      <c r="AB498" t="s">
        <v>9</v>
      </c>
      <c r="AC498">
        <v>5478.6962240000003</v>
      </c>
      <c r="AD498">
        <v>6519.1467080000002</v>
      </c>
      <c r="AE498" t="s">
        <v>10</v>
      </c>
      <c r="AF498">
        <v>1.2780000000000001E-3</v>
      </c>
      <c r="AG498">
        <v>0</v>
      </c>
      <c r="AH498" t="s">
        <v>11</v>
      </c>
      <c r="AI498">
        <v>0.99511499999999997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6498.218038</v>
      </c>
      <c r="I499">
        <v>8893.4825569999994</v>
      </c>
      <c r="J499" t="s">
        <v>3</v>
      </c>
      <c r="K499">
        <v>6059.7564080000002</v>
      </c>
      <c r="L499">
        <v>7460.1730699999998</v>
      </c>
      <c r="M499" t="s">
        <v>4</v>
      </c>
      <c r="N499">
        <v>91.402761999999996</v>
      </c>
      <c r="O499">
        <v>9.1154539999999997</v>
      </c>
      <c r="P499" t="s">
        <v>5</v>
      </c>
      <c r="Q499">
        <v>146.24195800000001</v>
      </c>
      <c r="R499">
        <v>2.5581149999999999</v>
      </c>
      <c r="S499" t="s">
        <v>6</v>
      </c>
      <c r="T499">
        <v>51.448478000000001</v>
      </c>
      <c r="U499">
        <v>1.8235539999999999</v>
      </c>
      <c r="V499" t="s">
        <v>7</v>
      </c>
      <c r="W499">
        <v>11.690184</v>
      </c>
      <c r="X499">
        <v>1.1816E-2</v>
      </c>
      <c r="Y499" t="s">
        <v>8</v>
      </c>
      <c r="Z499">
        <v>60.649810000000002</v>
      </c>
      <c r="AA499">
        <v>0.41379500000000002</v>
      </c>
      <c r="AB499" t="s">
        <v>9</v>
      </c>
      <c r="AC499">
        <v>5804.4857199999997</v>
      </c>
      <c r="AD499">
        <v>7130.8663310000002</v>
      </c>
      <c r="AE499" t="s">
        <v>10</v>
      </c>
      <c r="AF499">
        <v>1.268E-3</v>
      </c>
      <c r="AG499">
        <v>0</v>
      </c>
      <c r="AH499" t="s">
        <v>11</v>
      </c>
      <c r="AI499">
        <v>0.99511499999999997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6862.0196139999998</v>
      </c>
      <c r="I500">
        <v>9829.4420960000007</v>
      </c>
      <c r="J500" t="s">
        <v>3</v>
      </c>
      <c r="K500">
        <v>6398.963068</v>
      </c>
      <c r="L500">
        <v>8256.2515530000001</v>
      </c>
      <c r="M500" t="s">
        <v>4</v>
      </c>
      <c r="N500">
        <v>96.620524000000003</v>
      </c>
      <c r="O500">
        <v>10.376338000000001</v>
      </c>
      <c r="P500" t="s">
        <v>5</v>
      </c>
      <c r="Q500">
        <v>154.39114599999999</v>
      </c>
      <c r="R500">
        <v>2.9320029999999999</v>
      </c>
      <c r="S500" t="s">
        <v>6</v>
      </c>
      <c r="T500">
        <v>54.291004000000001</v>
      </c>
      <c r="U500">
        <v>1.9702109999999999</v>
      </c>
      <c r="V500" t="s">
        <v>7</v>
      </c>
      <c r="W500">
        <v>12.341728</v>
      </c>
      <c r="X500">
        <v>1.2803E-2</v>
      </c>
      <c r="Y500" t="s">
        <v>8</v>
      </c>
      <c r="Z500">
        <v>64.058194</v>
      </c>
      <c r="AA500">
        <v>0.51336499999999996</v>
      </c>
      <c r="AB500" t="s">
        <v>9</v>
      </c>
      <c r="AC500">
        <v>6129.3439159999998</v>
      </c>
      <c r="AD500">
        <v>7875.5968190000003</v>
      </c>
      <c r="AE500" t="s">
        <v>10</v>
      </c>
      <c r="AF500">
        <v>1.2639999999999999E-3</v>
      </c>
      <c r="AG500">
        <v>0</v>
      </c>
      <c r="AH500" t="s">
        <v>11</v>
      </c>
      <c r="AI500">
        <v>0.99511499999999997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7223.9434540000002</v>
      </c>
      <c r="I501">
        <v>10962.083465</v>
      </c>
      <c r="J501" t="s">
        <v>3</v>
      </c>
      <c r="K501">
        <v>6736.3563039999999</v>
      </c>
      <c r="L501">
        <v>9213.3581169999998</v>
      </c>
      <c r="M501" t="s">
        <v>4</v>
      </c>
      <c r="N501">
        <v>101.77249399999999</v>
      </c>
      <c r="O501">
        <v>11.457775</v>
      </c>
      <c r="P501" t="s">
        <v>5</v>
      </c>
      <c r="Q501">
        <v>162.56564800000001</v>
      </c>
      <c r="R501">
        <v>3.1367120000000002</v>
      </c>
      <c r="S501" t="s">
        <v>6</v>
      </c>
      <c r="T501">
        <v>57.153461999999998</v>
      </c>
      <c r="U501">
        <v>2.128962</v>
      </c>
      <c r="V501" t="s">
        <v>7</v>
      </c>
      <c r="W501">
        <v>12.991618000000001</v>
      </c>
      <c r="X501">
        <v>1.2973E-2</v>
      </c>
      <c r="Y501" t="s">
        <v>8</v>
      </c>
      <c r="Z501">
        <v>67.473761999999994</v>
      </c>
      <c r="AA501">
        <v>0.56635000000000002</v>
      </c>
      <c r="AB501" t="s">
        <v>9</v>
      </c>
      <c r="AC501">
        <v>6452.4325879999997</v>
      </c>
      <c r="AD501">
        <v>8786.6519740000003</v>
      </c>
      <c r="AE501" t="s">
        <v>10</v>
      </c>
      <c r="AF501">
        <v>1.263E-3</v>
      </c>
      <c r="AG501">
        <v>0</v>
      </c>
      <c r="AH501" t="s">
        <v>11</v>
      </c>
      <c r="AI501">
        <v>0.99511499999999997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345.73931199999998</v>
      </c>
      <c r="I522">
        <v>118.19704400000001</v>
      </c>
      <c r="J522" t="s">
        <v>3</v>
      </c>
      <c r="K522">
        <v>321.35598599999997</v>
      </c>
      <c r="L522">
        <v>98.320710000000005</v>
      </c>
      <c r="M522" t="s">
        <v>4</v>
      </c>
      <c r="N522">
        <v>4.9575459999999998</v>
      </c>
      <c r="O522">
        <v>0.184776</v>
      </c>
      <c r="P522" t="s">
        <v>5</v>
      </c>
      <c r="Q522">
        <v>0</v>
      </c>
      <c r="R522">
        <v>0</v>
      </c>
      <c r="S522" t="s">
        <v>6</v>
      </c>
      <c r="T522">
        <v>2.717352</v>
      </c>
      <c r="U522">
        <v>1.2949E-2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6.1190000000000003E-3</v>
      </c>
      <c r="AD522">
        <v>1.7E-5</v>
      </c>
      <c r="AE522" t="s">
        <v>10</v>
      </c>
      <c r="AF522">
        <v>0</v>
      </c>
      <c r="AG522">
        <v>0</v>
      </c>
      <c r="AH522" t="s">
        <v>11</v>
      </c>
      <c r="AI522">
        <v>0.99502699999999999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691.95360800000003</v>
      </c>
      <c r="I523">
        <v>382.69674300000003</v>
      </c>
      <c r="J523" t="s">
        <v>3</v>
      </c>
      <c r="K523">
        <v>643.28096200000005</v>
      </c>
      <c r="L523">
        <v>322.46700299999998</v>
      </c>
      <c r="M523" t="s">
        <v>4</v>
      </c>
      <c r="N523">
        <v>9.9270519999999998</v>
      </c>
      <c r="O523">
        <v>0.64490899999999995</v>
      </c>
      <c r="P523" t="s">
        <v>5</v>
      </c>
      <c r="Q523">
        <v>0</v>
      </c>
      <c r="R523">
        <v>0</v>
      </c>
      <c r="S523" t="s">
        <v>6</v>
      </c>
      <c r="T523">
        <v>5.4395040000000003</v>
      </c>
      <c r="U523">
        <v>4.1699E-2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3.2260000000000001E-3</v>
      </c>
      <c r="AD523">
        <v>9.0000000000000002E-6</v>
      </c>
      <c r="AE523" t="s">
        <v>10</v>
      </c>
      <c r="AF523">
        <v>0</v>
      </c>
      <c r="AG523">
        <v>0</v>
      </c>
      <c r="AH523" t="s">
        <v>11</v>
      </c>
      <c r="AI523">
        <v>0.99507199999999996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1037.3029759999999</v>
      </c>
      <c r="I524">
        <v>753.71320900000001</v>
      </c>
      <c r="J524" t="s">
        <v>3</v>
      </c>
      <c r="K524">
        <v>964.31497999999999</v>
      </c>
      <c r="L524">
        <v>635.33662100000004</v>
      </c>
      <c r="M524" t="s">
        <v>4</v>
      </c>
      <c r="N524">
        <v>14.829558</v>
      </c>
      <c r="O524">
        <v>1.2211829999999999</v>
      </c>
      <c r="P524" t="s">
        <v>5</v>
      </c>
      <c r="Q524">
        <v>0</v>
      </c>
      <c r="R524">
        <v>0</v>
      </c>
      <c r="S524" t="s">
        <v>6</v>
      </c>
      <c r="T524">
        <v>8.1562920000000005</v>
      </c>
      <c r="U524">
        <v>7.1774000000000004E-2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2.3419999999999999E-3</v>
      </c>
      <c r="AD524">
        <v>3.9999999999999998E-6</v>
      </c>
      <c r="AE524" t="s">
        <v>10</v>
      </c>
      <c r="AF524">
        <v>0</v>
      </c>
      <c r="AG524">
        <v>0</v>
      </c>
      <c r="AH524" t="s">
        <v>11</v>
      </c>
      <c r="AI524">
        <v>0.99509700000000001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1383.533608</v>
      </c>
      <c r="I525">
        <v>1333.112721</v>
      </c>
      <c r="J525" t="s">
        <v>3</v>
      </c>
      <c r="K525">
        <v>1286.149496</v>
      </c>
      <c r="L525">
        <v>1128.8433480000001</v>
      </c>
      <c r="M525" t="s">
        <v>4</v>
      </c>
      <c r="N525">
        <v>19.769756000000001</v>
      </c>
      <c r="O525">
        <v>2.1296390000000001</v>
      </c>
      <c r="P525" t="s">
        <v>5</v>
      </c>
      <c r="Q525">
        <v>0</v>
      </c>
      <c r="R525">
        <v>0</v>
      </c>
      <c r="S525" t="s">
        <v>6</v>
      </c>
      <c r="T525">
        <v>10.877942000000001</v>
      </c>
      <c r="U525">
        <v>0.12729399999999999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1.8680000000000001E-3</v>
      </c>
      <c r="AD525">
        <v>1.9999999999999999E-6</v>
      </c>
      <c r="AE525" t="s">
        <v>10</v>
      </c>
      <c r="AF525">
        <v>0</v>
      </c>
      <c r="AG525">
        <v>0</v>
      </c>
      <c r="AH525" t="s">
        <v>11</v>
      </c>
      <c r="AI525">
        <v>0.99510500000000002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1730.5706720000001</v>
      </c>
      <c r="I526">
        <v>1964.8618759999999</v>
      </c>
      <c r="J526" t="s">
        <v>3</v>
      </c>
      <c r="K526">
        <v>1608.7294019999999</v>
      </c>
      <c r="L526">
        <v>1670.00053</v>
      </c>
      <c r="M526" t="s">
        <v>4</v>
      </c>
      <c r="N526">
        <v>24.740629999999999</v>
      </c>
      <c r="O526">
        <v>3.0883949999999998</v>
      </c>
      <c r="P526" t="s">
        <v>5</v>
      </c>
      <c r="Q526">
        <v>0</v>
      </c>
      <c r="R526">
        <v>0</v>
      </c>
      <c r="S526" t="s">
        <v>6</v>
      </c>
      <c r="T526">
        <v>13.594904</v>
      </c>
      <c r="U526">
        <v>0.182419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1.704E-3</v>
      </c>
      <c r="AD526">
        <v>9.9999999999999995E-7</v>
      </c>
      <c r="AE526" t="s">
        <v>10</v>
      </c>
      <c r="AF526">
        <v>0</v>
      </c>
      <c r="AG526">
        <v>0</v>
      </c>
      <c r="AH526" t="s">
        <v>11</v>
      </c>
      <c r="AI526">
        <v>0.99510900000000002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2076.6828599999999</v>
      </c>
      <c r="I527">
        <v>2608.1420450000001</v>
      </c>
      <c r="J527" t="s">
        <v>3</v>
      </c>
      <c r="K527">
        <v>1930.4402640000001</v>
      </c>
      <c r="L527">
        <v>2211.1509799999999</v>
      </c>
      <c r="M527" t="s">
        <v>4</v>
      </c>
      <c r="N527">
        <v>29.68338</v>
      </c>
      <c r="O527">
        <v>4.0692190000000004</v>
      </c>
      <c r="P527" t="s">
        <v>5</v>
      </c>
      <c r="Q527">
        <v>0</v>
      </c>
      <c r="R527">
        <v>0</v>
      </c>
      <c r="S527" t="s">
        <v>6</v>
      </c>
      <c r="T527">
        <v>16.321504000000001</v>
      </c>
      <c r="U527">
        <v>0.217085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1.6479999999999999E-3</v>
      </c>
      <c r="AD527">
        <v>9.9999999999999995E-7</v>
      </c>
      <c r="AE527" t="s">
        <v>10</v>
      </c>
      <c r="AF527">
        <v>0</v>
      </c>
      <c r="AG527">
        <v>0</v>
      </c>
      <c r="AH527" t="s">
        <v>11</v>
      </c>
      <c r="AI527">
        <v>0.99511000000000005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2424.399324</v>
      </c>
      <c r="I528">
        <v>3287.7937940000002</v>
      </c>
      <c r="J528" t="s">
        <v>3</v>
      </c>
      <c r="K528">
        <v>2253.6801220000002</v>
      </c>
      <c r="L528">
        <v>2787.5054930000001</v>
      </c>
      <c r="M528" t="s">
        <v>4</v>
      </c>
      <c r="N528">
        <v>34.654170000000001</v>
      </c>
      <c r="O528">
        <v>5.0926689999999999</v>
      </c>
      <c r="P528" t="s">
        <v>5</v>
      </c>
      <c r="Q528">
        <v>0</v>
      </c>
      <c r="R528">
        <v>0</v>
      </c>
      <c r="S528" t="s">
        <v>6</v>
      </c>
      <c r="T528">
        <v>19.027090000000001</v>
      </c>
      <c r="U528">
        <v>0.26135999999999998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1.4940000000000001E-3</v>
      </c>
      <c r="AD528">
        <v>9.9999999999999995E-7</v>
      </c>
      <c r="AE528" t="s">
        <v>10</v>
      </c>
      <c r="AF528">
        <v>0</v>
      </c>
      <c r="AG528">
        <v>0</v>
      </c>
      <c r="AH528" t="s">
        <v>11</v>
      </c>
      <c r="AI528">
        <v>0.99511300000000003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2771.345382</v>
      </c>
      <c r="I529">
        <v>4110.6284619999997</v>
      </c>
      <c r="J529" t="s">
        <v>3</v>
      </c>
      <c r="K529">
        <v>2576.1538500000001</v>
      </c>
      <c r="L529">
        <v>3477.027407</v>
      </c>
      <c r="M529" t="s">
        <v>4</v>
      </c>
      <c r="N529">
        <v>39.613700000000001</v>
      </c>
      <c r="O529">
        <v>6.2027489999999998</v>
      </c>
      <c r="P529" t="s">
        <v>5</v>
      </c>
      <c r="Q529">
        <v>0</v>
      </c>
      <c r="R529">
        <v>0</v>
      </c>
      <c r="S529" t="s">
        <v>6</v>
      </c>
      <c r="T529">
        <v>21.756632</v>
      </c>
      <c r="U529">
        <v>0.341387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1.4790000000000001E-3</v>
      </c>
      <c r="AD529">
        <v>9.9999999999999995E-7</v>
      </c>
      <c r="AE529" t="s">
        <v>10</v>
      </c>
      <c r="AF529">
        <v>0</v>
      </c>
      <c r="AG529">
        <v>0</v>
      </c>
      <c r="AH529" t="s">
        <v>11</v>
      </c>
      <c r="AI529">
        <v>0.99511300000000003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3117.0942380000001</v>
      </c>
      <c r="I530">
        <v>4965.5949119999996</v>
      </c>
      <c r="J530" t="s">
        <v>3</v>
      </c>
      <c r="K530">
        <v>2897.6069659999998</v>
      </c>
      <c r="L530">
        <v>4195.5389130000003</v>
      </c>
      <c r="M530" t="s">
        <v>4</v>
      </c>
      <c r="N530">
        <v>44.522649999999999</v>
      </c>
      <c r="O530">
        <v>7.3980329999999999</v>
      </c>
      <c r="P530" t="s">
        <v>5</v>
      </c>
      <c r="Q530">
        <v>0</v>
      </c>
      <c r="R530">
        <v>0</v>
      </c>
      <c r="S530" t="s">
        <v>6</v>
      </c>
      <c r="T530">
        <v>24.508538000000001</v>
      </c>
      <c r="U530">
        <v>0.416157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1.451E-3</v>
      </c>
      <c r="AD530">
        <v>9.9999999999999995E-7</v>
      </c>
      <c r="AE530" t="s">
        <v>10</v>
      </c>
      <c r="AF530">
        <v>0</v>
      </c>
      <c r="AG530">
        <v>0</v>
      </c>
      <c r="AH530" t="s">
        <v>11</v>
      </c>
      <c r="AI530">
        <v>0.99511300000000003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3463.6356219999998</v>
      </c>
      <c r="I531">
        <v>6061.2526820000003</v>
      </c>
      <c r="J531" t="s">
        <v>3</v>
      </c>
      <c r="K531">
        <v>3219.7598560000001</v>
      </c>
      <c r="L531">
        <v>5118.0627910000003</v>
      </c>
      <c r="M531" t="s">
        <v>4</v>
      </c>
      <c r="N531">
        <v>49.479402</v>
      </c>
      <c r="O531">
        <v>8.9217449999999996</v>
      </c>
      <c r="P531" t="s">
        <v>5</v>
      </c>
      <c r="Q531">
        <v>0</v>
      </c>
      <c r="R531">
        <v>0</v>
      </c>
      <c r="S531" t="s">
        <v>6</v>
      </c>
      <c r="T531">
        <v>27.219235999999999</v>
      </c>
      <c r="U531">
        <v>0.48688100000000001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1.3450000000000001E-3</v>
      </c>
      <c r="AD531">
        <v>0</v>
      </c>
      <c r="AE531" t="s">
        <v>10</v>
      </c>
      <c r="AF531">
        <v>0</v>
      </c>
      <c r="AG531">
        <v>0</v>
      </c>
      <c r="AH531" t="s">
        <v>11</v>
      </c>
      <c r="AI531">
        <v>0.99511400000000005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3809.4359399999998</v>
      </c>
      <c r="I532">
        <v>7223.7662229999996</v>
      </c>
      <c r="J532" t="s">
        <v>3</v>
      </c>
      <c r="K532">
        <v>3541.2328600000001</v>
      </c>
      <c r="L532">
        <v>6103.0061569999998</v>
      </c>
      <c r="M532" t="s">
        <v>4</v>
      </c>
      <c r="N532">
        <v>54.401747999999998</v>
      </c>
      <c r="O532">
        <v>10.522926</v>
      </c>
      <c r="P532" t="s">
        <v>5</v>
      </c>
      <c r="Q532">
        <v>0</v>
      </c>
      <c r="R532">
        <v>0</v>
      </c>
      <c r="S532" t="s">
        <v>6</v>
      </c>
      <c r="T532">
        <v>29.955141999999999</v>
      </c>
      <c r="U532">
        <v>0.561975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1.3439999999999999E-3</v>
      </c>
      <c r="AD532">
        <v>0</v>
      </c>
      <c r="AE532" t="s">
        <v>10</v>
      </c>
      <c r="AF532">
        <v>0</v>
      </c>
      <c r="AG532">
        <v>0</v>
      </c>
      <c r="AH532" t="s">
        <v>11</v>
      </c>
      <c r="AI532">
        <v>0.99511499999999997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4152.5740539999997</v>
      </c>
      <c r="I533">
        <v>8446.6585869999999</v>
      </c>
      <c r="J533" t="s">
        <v>3</v>
      </c>
      <c r="K533">
        <v>3860.2532460000002</v>
      </c>
      <c r="L533">
        <v>7130.6037539999998</v>
      </c>
      <c r="M533" t="s">
        <v>4</v>
      </c>
      <c r="N533">
        <v>59.212569999999999</v>
      </c>
      <c r="O533">
        <v>12.239167</v>
      </c>
      <c r="P533" t="s">
        <v>5</v>
      </c>
      <c r="Q533">
        <v>0</v>
      </c>
      <c r="R533">
        <v>0</v>
      </c>
      <c r="S533" t="s">
        <v>6</v>
      </c>
      <c r="T533">
        <v>32.698866000000002</v>
      </c>
      <c r="U533">
        <v>0.69496800000000003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1.3370000000000001E-3</v>
      </c>
      <c r="AD533">
        <v>0</v>
      </c>
      <c r="AE533" t="s">
        <v>10</v>
      </c>
      <c r="AF533">
        <v>0</v>
      </c>
      <c r="AG533">
        <v>0</v>
      </c>
      <c r="AH533" t="s">
        <v>11</v>
      </c>
      <c r="AI533">
        <v>0.99511499999999997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4497.8533280000001</v>
      </c>
      <c r="I534">
        <v>9725.6161800000009</v>
      </c>
      <c r="J534" t="s">
        <v>3</v>
      </c>
      <c r="K534">
        <v>4181.2805840000001</v>
      </c>
      <c r="L534">
        <v>8217.8070399999997</v>
      </c>
      <c r="M534" t="s">
        <v>4</v>
      </c>
      <c r="N534">
        <v>64.112322000000006</v>
      </c>
      <c r="O534">
        <v>14.075763</v>
      </c>
      <c r="P534" t="s">
        <v>5</v>
      </c>
      <c r="Q534">
        <v>0</v>
      </c>
      <c r="R534">
        <v>0</v>
      </c>
      <c r="S534" t="s">
        <v>6</v>
      </c>
      <c r="T534">
        <v>35.431882000000002</v>
      </c>
      <c r="U534">
        <v>0.78953899999999999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1.3129999999999999E-3</v>
      </c>
      <c r="AD534">
        <v>0</v>
      </c>
      <c r="AE534" t="s">
        <v>10</v>
      </c>
      <c r="AF534">
        <v>0</v>
      </c>
      <c r="AG534">
        <v>0</v>
      </c>
      <c r="AH534" t="s">
        <v>11</v>
      </c>
      <c r="AI534">
        <v>0.99511499999999997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4844.4415399999998</v>
      </c>
      <c r="I535">
        <v>10915.839888</v>
      </c>
      <c r="J535" t="s">
        <v>3</v>
      </c>
      <c r="K535">
        <v>4503.5209420000001</v>
      </c>
      <c r="L535">
        <v>9240.8239560000002</v>
      </c>
      <c r="M535" t="s">
        <v>4</v>
      </c>
      <c r="N535">
        <v>69.064971999999997</v>
      </c>
      <c r="O535">
        <v>15.541316</v>
      </c>
      <c r="P535" t="s">
        <v>5</v>
      </c>
      <c r="Q535">
        <v>0</v>
      </c>
      <c r="R535">
        <v>0</v>
      </c>
      <c r="S535" t="s">
        <v>6</v>
      </c>
      <c r="T535">
        <v>38.152470000000001</v>
      </c>
      <c r="U535">
        <v>0.83867599999999998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1.3010000000000001E-3</v>
      </c>
      <c r="AD535">
        <v>0</v>
      </c>
      <c r="AE535" t="s">
        <v>10</v>
      </c>
      <c r="AF535">
        <v>0</v>
      </c>
      <c r="AG535">
        <v>0</v>
      </c>
      <c r="AH535" t="s">
        <v>11</v>
      </c>
      <c r="AI535">
        <v>0.99511499999999997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5191.6308440000003</v>
      </c>
      <c r="I536">
        <v>12327.118856999999</v>
      </c>
      <c r="J536" t="s">
        <v>3</v>
      </c>
      <c r="K536">
        <v>4826.2001920000002</v>
      </c>
      <c r="L536">
        <v>10448.670867999999</v>
      </c>
      <c r="M536" t="s">
        <v>4</v>
      </c>
      <c r="N536">
        <v>74.057919999999996</v>
      </c>
      <c r="O536">
        <v>17.628710999999999</v>
      </c>
      <c r="P536" t="s">
        <v>5</v>
      </c>
      <c r="Q536">
        <v>0</v>
      </c>
      <c r="R536">
        <v>0</v>
      </c>
      <c r="S536" t="s">
        <v>6</v>
      </c>
      <c r="T536">
        <v>40.846856000000002</v>
      </c>
      <c r="U536">
        <v>0.97477999999999998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1.2960000000000001E-3</v>
      </c>
      <c r="AD536">
        <v>0</v>
      </c>
      <c r="AE536" t="s">
        <v>10</v>
      </c>
      <c r="AF536">
        <v>0</v>
      </c>
      <c r="AG536">
        <v>0</v>
      </c>
      <c r="AH536" t="s">
        <v>11</v>
      </c>
      <c r="AI536">
        <v>0.99511499999999997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5540.1647439999997</v>
      </c>
      <c r="I537">
        <v>13587.701153</v>
      </c>
      <c r="J537" t="s">
        <v>3</v>
      </c>
      <c r="K537">
        <v>5150.1593919999996</v>
      </c>
      <c r="L537">
        <v>11532.470165999999</v>
      </c>
      <c r="M537" t="s">
        <v>4</v>
      </c>
      <c r="N537">
        <v>79.112244000000004</v>
      </c>
      <c r="O537">
        <v>19.310922000000001</v>
      </c>
      <c r="P537" t="s">
        <v>5</v>
      </c>
      <c r="Q537">
        <v>0</v>
      </c>
      <c r="R537">
        <v>0</v>
      </c>
      <c r="S537" t="s">
        <v>6</v>
      </c>
      <c r="T537">
        <v>43.554215999999997</v>
      </c>
      <c r="U537">
        <v>1.0880339999999999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1.292E-3</v>
      </c>
      <c r="AD537">
        <v>0</v>
      </c>
      <c r="AE537" t="s">
        <v>10</v>
      </c>
      <c r="AF537">
        <v>0</v>
      </c>
      <c r="AG537">
        <v>0</v>
      </c>
      <c r="AH537" t="s">
        <v>11</v>
      </c>
      <c r="AI537">
        <v>0.99511499999999997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5887.6040599999997</v>
      </c>
      <c r="I538">
        <v>14719.797544999999</v>
      </c>
      <c r="J538" t="s">
        <v>3</v>
      </c>
      <c r="K538">
        <v>5473.1818659999999</v>
      </c>
      <c r="L538">
        <v>12503.746851</v>
      </c>
      <c r="M538" t="s">
        <v>4</v>
      </c>
      <c r="N538">
        <v>84.076505999999995</v>
      </c>
      <c r="O538">
        <v>20.874279999999999</v>
      </c>
      <c r="P538" t="s">
        <v>5</v>
      </c>
      <c r="Q538">
        <v>0</v>
      </c>
      <c r="R538">
        <v>0</v>
      </c>
      <c r="S538" t="s">
        <v>6</v>
      </c>
      <c r="T538">
        <v>46.281174</v>
      </c>
      <c r="U538">
        <v>1.208399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1.2880000000000001E-3</v>
      </c>
      <c r="AD538">
        <v>0</v>
      </c>
      <c r="AE538" t="s">
        <v>10</v>
      </c>
      <c r="AF538">
        <v>0</v>
      </c>
      <c r="AG538">
        <v>0</v>
      </c>
      <c r="AH538" t="s">
        <v>11</v>
      </c>
      <c r="AI538">
        <v>0.99511499999999997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6233.1729260000002</v>
      </c>
      <c r="I539">
        <v>16018.496483999999</v>
      </c>
      <c r="J539" t="s">
        <v>3</v>
      </c>
      <c r="K539">
        <v>5794.4922720000004</v>
      </c>
      <c r="L539">
        <v>13620.073888999999</v>
      </c>
      <c r="M539" t="s">
        <v>4</v>
      </c>
      <c r="N539">
        <v>89.005058000000005</v>
      </c>
      <c r="O539">
        <v>22.565427</v>
      </c>
      <c r="P539" t="s">
        <v>5</v>
      </c>
      <c r="Q539">
        <v>0</v>
      </c>
      <c r="R539">
        <v>0</v>
      </c>
      <c r="S539" t="s">
        <v>6</v>
      </c>
      <c r="T539">
        <v>49.028188</v>
      </c>
      <c r="U539">
        <v>1.3097479999999999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1.2869999999999999E-3</v>
      </c>
      <c r="AD539">
        <v>0</v>
      </c>
      <c r="AE539" t="s">
        <v>10</v>
      </c>
      <c r="AF539">
        <v>0</v>
      </c>
      <c r="AG539">
        <v>0</v>
      </c>
      <c r="AH539" t="s">
        <v>11</v>
      </c>
      <c r="AI539">
        <v>0.99511499999999997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6579.984058</v>
      </c>
      <c r="I540">
        <v>17614.867784999999</v>
      </c>
      <c r="J540" t="s">
        <v>3</v>
      </c>
      <c r="K540">
        <v>6116.8729480000002</v>
      </c>
      <c r="L540">
        <v>14985.212544</v>
      </c>
      <c r="M540" t="s">
        <v>4</v>
      </c>
      <c r="N540">
        <v>93.980508</v>
      </c>
      <c r="O540">
        <v>24.991358999999999</v>
      </c>
      <c r="P540" t="s">
        <v>5</v>
      </c>
      <c r="Q540">
        <v>0</v>
      </c>
      <c r="R540">
        <v>0</v>
      </c>
      <c r="S540" t="s">
        <v>6</v>
      </c>
      <c r="T540">
        <v>51.745179999999998</v>
      </c>
      <c r="U540">
        <v>1.4357530000000001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1.2819999999999999E-3</v>
      </c>
      <c r="AD540">
        <v>0</v>
      </c>
      <c r="AE540" t="s">
        <v>10</v>
      </c>
      <c r="AF540">
        <v>0</v>
      </c>
      <c r="AG540">
        <v>0</v>
      </c>
      <c r="AH540" t="s">
        <v>11</v>
      </c>
      <c r="AI540">
        <v>0.99511499999999997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6928.2543839999998</v>
      </c>
      <c r="I541">
        <v>19320.996751999999</v>
      </c>
      <c r="J541" t="s">
        <v>3</v>
      </c>
      <c r="K541">
        <v>6440.5863200000003</v>
      </c>
      <c r="L541">
        <v>16435.690981</v>
      </c>
      <c r="M541" t="s">
        <v>4</v>
      </c>
      <c r="N541">
        <v>99.021614</v>
      </c>
      <c r="O541">
        <v>27.103407000000001</v>
      </c>
      <c r="P541" t="s">
        <v>5</v>
      </c>
      <c r="Q541">
        <v>0</v>
      </c>
      <c r="R541">
        <v>0</v>
      </c>
      <c r="S541" t="s">
        <v>6</v>
      </c>
      <c r="T541">
        <v>54.440095999999997</v>
      </c>
      <c r="U541">
        <v>1.5806249999999999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1.274E-3</v>
      </c>
      <c r="AD541">
        <v>0</v>
      </c>
      <c r="AE541" t="s">
        <v>10</v>
      </c>
      <c r="AF541">
        <v>0</v>
      </c>
      <c r="AG541">
        <v>0</v>
      </c>
      <c r="AH541" t="s">
        <v>11</v>
      </c>
      <c r="AI541">
        <v>0.99511499999999997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724.18436399999996</v>
      </c>
      <c r="I542">
        <v>342.11667499999999</v>
      </c>
      <c r="J542" t="s">
        <v>3</v>
      </c>
      <c r="K542">
        <v>699.31508599999995</v>
      </c>
      <c r="L542">
        <v>359.39811700000001</v>
      </c>
      <c r="M542" t="s">
        <v>4</v>
      </c>
      <c r="N542">
        <v>5.3903759999999998</v>
      </c>
      <c r="O542">
        <v>0.13941000000000001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5.2729999999999999E-3</v>
      </c>
      <c r="AG542">
        <v>1.5999999999999999E-5</v>
      </c>
      <c r="AH542" t="s">
        <v>11</v>
      </c>
      <c r="AI542">
        <v>0.99488399999999999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1452.905368</v>
      </c>
      <c r="I543">
        <v>886.80571999999995</v>
      </c>
      <c r="J543" t="s">
        <v>3</v>
      </c>
      <c r="K543">
        <v>1403.3806</v>
      </c>
      <c r="L543">
        <v>948.82539399999996</v>
      </c>
      <c r="M543" t="s">
        <v>4</v>
      </c>
      <c r="N543">
        <v>10.718256</v>
      </c>
      <c r="O543">
        <v>0.448625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3.3899999999999998E-3</v>
      </c>
      <c r="AG543">
        <v>1.1E-5</v>
      </c>
      <c r="AH543" t="s">
        <v>11</v>
      </c>
      <c r="AI543">
        <v>0.99508300000000005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2184.5905080000002</v>
      </c>
      <c r="I544">
        <v>1231.6855619999999</v>
      </c>
      <c r="J544" t="s">
        <v>3</v>
      </c>
      <c r="K544">
        <v>2110.6345000000001</v>
      </c>
      <c r="L544">
        <v>1318.1574169999999</v>
      </c>
      <c r="M544" t="s">
        <v>4</v>
      </c>
      <c r="N544">
        <v>15.973478</v>
      </c>
      <c r="O544">
        <v>0.67655399999999999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2.33E-3</v>
      </c>
      <c r="AG544">
        <v>3.0000000000000001E-6</v>
      </c>
      <c r="AH544" t="s">
        <v>11</v>
      </c>
      <c r="AI544">
        <v>0.99509199999999998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2916.1774059999998</v>
      </c>
      <c r="I545">
        <v>1873.4224119999999</v>
      </c>
      <c r="J545" t="s">
        <v>3</v>
      </c>
      <c r="K545">
        <v>2817.6860419999998</v>
      </c>
      <c r="L545">
        <v>1991.50305</v>
      </c>
      <c r="M545" t="s">
        <v>4</v>
      </c>
      <c r="N545">
        <v>21.245992000000001</v>
      </c>
      <c r="O545">
        <v>0.88141999999999998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2.2060000000000001E-3</v>
      </c>
      <c r="AG545">
        <v>1.9999999999999999E-6</v>
      </c>
      <c r="AH545" t="s">
        <v>11</v>
      </c>
      <c r="AI545">
        <v>0.99510299999999996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3647.2966080000001</v>
      </c>
      <c r="I546">
        <v>2345.5852639999998</v>
      </c>
      <c r="J546" t="s">
        <v>3</v>
      </c>
      <c r="K546">
        <v>3524.2531840000001</v>
      </c>
      <c r="L546">
        <v>2501.4244170000002</v>
      </c>
      <c r="M546" t="s">
        <v>4</v>
      </c>
      <c r="N546">
        <v>26.556263999999999</v>
      </c>
      <c r="O546">
        <v>1.2731939999999999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1.903E-3</v>
      </c>
      <c r="AG546">
        <v>9.9999999999999995E-7</v>
      </c>
      <c r="AH546" t="s">
        <v>11</v>
      </c>
      <c r="AI546">
        <v>0.99510500000000002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4372.0384640000002</v>
      </c>
      <c r="I547">
        <v>3885.2233289999999</v>
      </c>
      <c r="J547" t="s">
        <v>3</v>
      </c>
      <c r="K547">
        <v>4224.5786619999999</v>
      </c>
      <c r="L547">
        <v>4107.8023830000002</v>
      </c>
      <c r="M547" t="s">
        <v>4</v>
      </c>
      <c r="N547">
        <v>31.829339999999998</v>
      </c>
      <c r="O547">
        <v>1.592875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1.73E-3</v>
      </c>
      <c r="AG547">
        <v>9.9999999999999995E-7</v>
      </c>
      <c r="AH547" t="s">
        <v>11</v>
      </c>
      <c r="AI547">
        <v>0.99510900000000002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5096.8130719999999</v>
      </c>
      <c r="I548">
        <v>4652.0363699999998</v>
      </c>
      <c r="J548" t="s">
        <v>3</v>
      </c>
      <c r="K548">
        <v>4924.7989580000003</v>
      </c>
      <c r="L548">
        <v>4952.0960429999996</v>
      </c>
      <c r="M548" t="s">
        <v>4</v>
      </c>
      <c r="N548">
        <v>37.132109999999997</v>
      </c>
      <c r="O548">
        <v>2.16703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1.534E-3</v>
      </c>
      <c r="AG548">
        <v>0</v>
      </c>
      <c r="AH548" t="s">
        <v>11</v>
      </c>
      <c r="AI548">
        <v>0.99511000000000005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5825.6523779999998</v>
      </c>
      <c r="I549">
        <v>5616.9225640000004</v>
      </c>
      <c r="J549" t="s">
        <v>3</v>
      </c>
      <c r="K549">
        <v>5629.2945659999996</v>
      </c>
      <c r="L549">
        <v>5968.1113480000004</v>
      </c>
      <c r="M549" t="s">
        <v>4</v>
      </c>
      <c r="N549">
        <v>42.385663999999998</v>
      </c>
      <c r="O549">
        <v>2.7222379999999999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1.529E-3</v>
      </c>
      <c r="AG549">
        <v>0</v>
      </c>
      <c r="AH549" t="s">
        <v>11</v>
      </c>
      <c r="AI549">
        <v>0.99511000000000005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6550.7630140000001</v>
      </c>
      <c r="I550">
        <v>6912.7815819999996</v>
      </c>
      <c r="J550" t="s">
        <v>3</v>
      </c>
      <c r="K550">
        <v>6329.8966440000004</v>
      </c>
      <c r="L550">
        <v>7368.8520509999998</v>
      </c>
      <c r="M550" t="s">
        <v>4</v>
      </c>
      <c r="N550">
        <v>47.658382000000003</v>
      </c>
      <c r="O550">
        <v>3.4982220000000002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1.4450000000000001E-3</v>
      </c>
      <c r="AG550">
        <v>0</v>
      </c>
      <c r="AH550" t="s">
        <v>11</v>
      </c>
      <c r="AI550">
        <v>0.99511300000000003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7279.9397339999996</v>
      </c>
      <c r="I551">
        <v>7824.6173319999998</v>
      </c>
      <c r="J551" t="s">
        <v>3</v>
      </c>
      <c r="K551">
        <v>7034.5684380000002</v>
      </c>
      <c r="L551">
        <v>8384.6572479999995</v>
      </c>
      <c r="M551" t="s">
        <v>4</v>
      </c>
      <c r="N551">
        <v>52.934441999999997</v>
      </c>
      <c r="O551">
        <v>4.3040380000000003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1.358E-3</v>
      </c>
      <c r="AG551">
        <v>0</v>
      </c>
      <c r="AH551" t="s">
        <v>11</v>
      </c>
      <c r="AI551">
        <v>0.99511300000000003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8007.5239659999997</v>
      </c>
      <c r="I552">
        <v>9476.2832600000002</v>
      </c>
      <c r="J552" t="s">
        <v>3</v>
      </c>
      <c r="K552">
        <v>7737.6187819999996</v>
      </c>
      <c r="L552">
        <v>10114.292434000001</v>
      </c>
      <c r="M552" t="s">
        <v>4</v>
      </c>
      <c r="N552">
        <v>58.246305999999997</v>
      </c>
      <c r="O552">
        <v>5.1013169999999999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1.3500000000000001E-3</v>
      </c>
      <c r="AG552">
        <v>0</v>
      </c>
      <c r="AH552" t="s">
        <v>11</v>
      </c>
      <c r="AI552">
        <v>0.99511300000000003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8734.7873899999995</v>
      </c>
      <c r="I553">
        <v>10981.527381</v>
      </c>
      <c r="J553" t="s">
        <v>3</v>
      </c>
      <c r="K553">
        <v>8440.1460079999997</v>
      </c>
      <c r="L553">
        <v>11731.752439</v>
      </c>
      <c r="M553" t="s">
        <v>4</v>
      </c>
      <c r="N553">
        <v>63.580376000000001</v>
      </c>
      <c r="O553">
        <v>5.6723730000000003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1.2979999999999999E-3</v>
      </c>
      <c r="AG553">
        <v>0</v>
      </c>
      <c r="AH553" t="s">
        <v>11</v>
      </c>
      <c r="AI553">
        <v>0.99511400000000005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9462.9213579999996</v>
      </c>
      <c r="I554">
        <v>12122.363115</v>
      </c>
      <c r="J554" t="s">
        <v>3</v>
      </c>
      <c r="K554">
        <v>9143.6180499999991</v>
      </c>
      <c r="L554">
        <v>13006.52556</v>
      </c>
      <c r="M554" t="s">
        <v>4</v>
      </c>
      <c r="N554">
        <v>68.889554000000004</v>
      </c>
      <c r="O554">
        <v>6.3287339999999999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1.292E-3</v>
      </c>
      <c r="AG554">
        <v>0</v>
      </c>
      <c r="AH554" t="s">
        <v>11</v>
      </c>
      <c r="AI554">
        <v>0.99511400000000005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10186.649649999999</v>
      </c>
      <c r="I555">
        <v>14236.328465000001</v>
      </c>
      <c r="J555" t="s">
        <v>3</v>
      </c>
      <c r="K555">
        <v>9842.6813959999999</v>
      </c>
      <c r="L555">
        <v>15209.721759</v>
      </c>
      <c r="M555" t="s">
        <v>4</v>
      </c>
      <c r="N555">
        <v>74.185410000000005</v>
      </c>
      <c r="O555">
        <v>7.2349600000000001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1.291E-3</v>
      </c>
      <c r="AG555">
        <v>0</v>
      </c>
      <c r="AH555" t="s">
        <v>11</v>
      </c>
      <c r="AI555">
        <v>0.99511400000000005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10914.091872000001</v>
      </c>
      <c r="I556">
        <v>15779.846396999999</v>
      </c>
      <c r="J556" t="s">
        <v>3</v>
      </c>
      <c r="K556">
        <v>10545.372754</v>
      </c>
      <c r="L556">
        <v>16853.645629999999</v>
      </c>
      <c r="M556" t="s">
        <v>4</v>
      </c>
      <c r="N556">
        <v>79.508257999999998</v>
      </c>
      <c r="O556">
        <v>8.1482229999999998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1.289E-3</v>
      </c>
      <c r="AG556">
        <v>0</v>
      </c>
      <c r="AH556" t="s">
        <v>11</v>
      </c>
      <c r="AI556">
        <v>0.99511499999999997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11643.280268</v>
      </c>
      <c r="I557">
        <v>16957.494822000001</v>
      </c>
      <c r="J557" t="s">
        <v>3</v>
      </c>
      <c r="K557">
        <v>11249.765196</v>
      </c>
      <c r="L557">
        <v>18165.482370000002</v>
      </c>
      <c r="M557" t="s">
        <v>4</v>
      </c>
      <c r="N557">
        <v>84.838185999999993</v>
      </c>
      <c r="O557">
        <v>8.9327799999999993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1.289E-3</v>
      </c>
      <c r="AG557">
        <v>0</v>
      </c>
      <c r="AH557" t="s">
        <v>11</v>
      </c>
      <c r="AI557">
        <v>0.99511499999999997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12371.842103999999</v>
      </c>
      <c r="I558">
        <v>18665.436506999999</v>
      </c>
      <c r="J558" t="s">
        <v>3</v>
      </c>
      <c r="K558">
        <v>11953.590036</v>
      </c>
      <c r="L558">
        <v>20045.277654000001</v>
      </c>
      <c r="M558" t="s">
        <v>4</v>
      </c>
      <c r="N558">
        <v>90.123059999999995</v>
      </c>
      <c r="O558">
        <v>9.8119080000000007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1.2869999999999999E-3</v>
      </c>
      <c r="AG558">
        <v>0</v>
      </c>
      <c r="AH558" t="s">
        <v>11</v>
      </c>
      <c r="AI558">
        <v>0.99511499999999997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13101.363756000001</v>
      </c>
      <c r="I559">
        <v>18581.304049999999</v>
      </c>
      <c r="J559" t="s">
        <v>3</v>
      </c>
      <c r="K559">
        <v>12658.695659999999</v>
      </c>
      <c r="L559">
        <v>19943.523312000001</v>
      </c>
      <c r="M559" t="s">
        <v>4</v>
      </c>
      <c r="N559">
        <v>95.371476000000001</v>
      </c>
      <c r="O559">
        <v>10.194343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1.2819999999999999E-3</v>
      </c>
      <c r="AG559">
        <v>0</v>
      </c>
      <c r="AH559" t="s">
        <v>11</v>
      </c>
      <c r="AI559">
        <v>0.99511499999999997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13826.060595999999</v>
      </c>
      <c r="I560">
        <v>21256.633675000001</v>
      </c>
      <c r="J560" t="s">
        <v>3</v>
      </c>
      <c r="K560">
        <v>13358.927736</v>
      </c>
      <c r="L560">
        <v>22579.316771999998</v>
      </c>
      <c r="M560" t="s">
        <v>4</v>
      </c>
      <c r="N560">
        <v>100.61288999999999</v>
      </c>
      <c r="O560">
        <v>10.837368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1.2769999999999999E-3</v>
      </c>
      <c r="AG560">
        <v>0</v>
      </c>
      <c r="AH560" t="s">
        <v>11</v>
      </c>
      <c r="AI560">
        <v>0.99511499999999997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14552.674897999999</v>
      </c>
      <c r="I561">
        <v>22671.952742000001</v>
      </c>
      <c r="J561" t="s">
        <v>3</v>
      </c>
      <c r="K561">
        <v>14061.008948000001</v>
      </c>
      <c r="L561">
        <v>23949.512827999999</v>
      </c>
      <c r="M561" t="s">
        <v>4</v>
      </c>
      <c r="N561">
        <v>105.880526</v>
      </c>
      <c r="O561">
        <v>11.455743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1.2750000000000001E-3</v>
      </c>
      <c r="AG561">
        <v>0</v>
      </c>
      <c r="AH561" t="s">
        <v>11</v>
      </c>
      <c r="AI561">
        <v>0.99511499999999997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721.59139200000004</v>
      </c>
      <c r="I582">
        <v>717.52758700000004</v>
      </c>
      <c r="J582" t="s">
        <v>3</v>
      </c>
      <c r="K582">
        <v>697.18847000000005</v>
      </c>
      <c r="L582">
        <v>739.65282999999999</v>
      </c>
      <c r="M582" t="s">
        <v>4</v>
      </c>
      <c r="N582">
        <v>5.0385859999999996</v>
      </c>
      <c r="O582">
        <v>0.13905899999999999</v>
      </c>
      <c r="P582" t="s">
        <v>5</v>
      </c>
      <c r="Q582">
        <v>0</v>
      </c>
      <c r="R582">
        <v>0</v>
      </c>
      <c r="S582" t="s">
        <v>6</v>
      </c>
      <c r="T582">
        <v>2.8108379999999999</v>
      </c>
      <c r="U582">
        <v>1.1919000000000001E-2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6.4609999999999997E-3</v>
      </c>
      <c r="AD582">
        <v>1.5E-5</v>
      </c>
      <c r="AE582" t="s">
        <v>10</v>
      </c>
      <c r="AF582">
        <v>0</v>
      </c>
      <c r="AG582">
        <v>0</v>
      </c>
      <c r="AH582" t="s">
        <v>11</v>
      </c>
      <c r="AI582">
        <v>0.99495400000000001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1447.0508620000001</v>
      </c>
      <c r="I583">
        <v>1403.7610950000001</v>
      </c>
      <c r="J583" t="s">
        <v>3</v>
      </c>
      <c r="K583">
        <v>1398.211912</v>
      </c>
      <c r="L583">
        <v>1481.227787</v>
      </c>
      <c r="M583" t="s">
        <v>4</v>
      </c>
      <c r="N583">
        <v>10.086028000000001</v>
      </c>
      <c r="O583">
        <v>0.42292200000000002</v>
      </c>
      <c r="P583" t="s">
        <v>5</v>
      </c>
      <c r="Q583">
        <v>0</v>
      </c>
      <c r="R583">
        <v>0</v>
      </c>
      <c r="S583" t="s">
        <v>6</v>
      </c>
      <c r="T583">
        <v>5.6051859999999998</v>
      </c>
      <c r="U583">
        <v>3.4138000000000002E-2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4.1609999999999998E-3</v>
      </c>
      <c r="AD583">
        <v>1.1E-5</v>
      </c>
      <c r="AE583" t="s">
        <v>10</v>
      </c>
      <c r="AF583">
        <v>0</v>
      </c>
      <c r="AG583">
        <v>0</v>
      </c>
      <c r="AH583" t="s">
        <v>11</v>
      </c>
      <c r="AI583">
        <v>0.99507900000000005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2175.332766</v>
      </c>
      <c r="I584">
        <v>2020.9714059999999</v>
      </c>
      <c r="J584" t="s">
        <v>3</v>
      </c>
      <c r="K584">
        <v>2102.0449699999999</v>
      </c>
      <c r="L584">
        <v>2182.8802860000001</v>
      </c>
      <c r="M584" t="s">
        <v>4</v>
      </c>
      <c r="N584">
        <v>15.134568</v>
      </c>
      <c r="O584">
        <v>0.76675599999999999</v>
      </c>
      <c r="P584" t="s">
        <v>5</v>
      </c>
      <c r="Q584">
        <v>0</v>
      </c>
      <c r="R584">
        <v>0</v>
      </c>
      <c r="S584" t="s">
        <v>6</v>
      </c>
      <c r="T584">
        <v>8.4065879999999993</v>
      </c>
      <c r="U584">
        <v>5.8740000000000001E-2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2.6099999999999999E-3</v>
      </c>
      <c r="AD584">
        <v>3.0000000000000001E-6</v>
      </c>
      <c r="AE584" t="s">
        <v>10</v>
      </c>
      <c r="AF584">
        <v>0</v>
      </c>
      <c r="AG584">
        <v>0</v>
      </c>
      <c r="AH584" t="s">
        <v>11</v>
      </c>
      <c r="AI584">
        <v>0.99509800000000004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2897.6943200000001</v>
      </c>
      <c r="I585">
        <v>2493.7403100000001</v>
      </c>
      <c r="J585" t="s">
        <v>3</v>
      </c>
      <c r="K585">
        <v>2799.7424839999999</v>
      </c>
      <c r="L585">
        <v>2727.0171140000002</v>
      </c>
      <c r="M585" t="s">
        <v>4</v>
      </c>
      <c r="N585">
        <v>20.177042</v>
      </c>
      <c r="O585">
        <v>1.1153500000000001</v>
      </c>
      <c r="P585" t="s">
        <v>5</v>
      </c>
      <c r="Q585">
        <v>0</v>
      </c>
      <c r="R585">
        <v>0</v>
      </c>
      <c r="S585" t="s">
        <v>6</v>
      </c>
      <c r="T585">
        <v>11.200825999999999</v>
      </c>
      <c r="U585">
        <v>8.6577000000000001E-2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2.1710000000000002E-3</v>
      </c>
      <c r="AD585">
        <v>3.0000000000000001E-6</v>
      </c>
      <c r="AE585" t="s">
        <v>10</v>
      </c>
      <c r="AF585">
        <v>0</v>
      </c>
      <c r="AG585">
        <v>0</v>
      </c>
      <c r="AH585" t="s">
        <v>11</v>
      </c>
      <c r="AI585">
        <v>0.99510600000000005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3617.5333019999998</v>
      </c>
      <c r="I586">
        <v>2989.483878</v>
      </c>
      <c r="J586" t="s">
        <v>3</v>
      </c>
      <c r="K586">
        <v>3494.7194939999999</v>
      </c>
      <c r="L586">
        <v>3270.9359209999998</v>
      </c>
      <c r="M586" t="s">
        <v>4</v>
      </c>
      <c r="N586">
        <v>25.299755999999999</v>
      </c>
      <c r="O586">
        <v>1.3989579999999999</v>
      </c>
      <c r="P586" t="s">
        <v>5</v>
      </c>
      <c r="Q586">
        <v>0</v>
      </c>
      <c r="R586">
        <v>0</v>
      </c>
      <c r="S586" t="s">
        <v>6</v>
      </c>
      <c r="T586">
        <v>13.981798</v>
      </c>
      <c r="U586">
        <v>0.13716100000000001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1.8799999999999999E-3</v>
      </c>
      <c r="AD586">
        <v>9.9999999999999995E-7</v>
      </c>
      <c r="AE586" t="s">
        <v>10</v>
      </c>
      <c r="AF586">
        <v>0</v>
      </c>
      <c r="AG586">
        <v>0</v>
      </c>
      <c r="AH586" t="s">
        <v>11</v>
      </c>
      <c r="AI586">
        <v>0.99510799999999999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4348.3204839999999</v>
      </c>
      <c r="I587">
        <v>4321.0473899999997</v>
      </c>
      <c r="J587" t="s">
        <v>3</v>
      </c>
      <c r="K587">
        <v>4201.0593500000004</v>
      </c>
      <c r="L587">
        <v>4746.4085379999997</v>
      </c>
      <c r="M587" t="s">
        <v>4</v>
      </c>
      <c r="N587">
        <v>30.313714000000001</v>
      </c>
      <c r="O587">
        <v>1.86263</v>
      </c>
      <c r="P587" t="s">
        <v>5</v>
      </c>
      <c r="Q587">
        <v>0</v>
      </c>
      <c r="R587">
        <v>0</v>
      </c>
      <c r="S587" t="s">
        <v>6</v>
      </c>
      <c r="T587">
        <v>16.778572</v>
      </c>
      <c r="U587">
        <v>0.19461500000000001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1.753E-3</v>
      </c>
      <c r="AD587">
        <v>9.9999999999999995E-7</v>
      </c>
      <c r="AE587" t="s">
        <v>10</v>
      </c>
      <c r="AF587">
        <v>0</v>
      </c>
      <c r="AG587">
        <v>0</v>
      </c>
      <c r="AH587" t="s">
        <v>11</v>
      </c>
      <c r="AI587">
        <v>0.99511099999999997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5074.4009139999998</v>
      </c>
      <c r="I588">
        <v>5322.1012870000004</v>
      </c>
      <c r="J588" t="s">
        <v>3</v>
      </c>
      <c r="K588">
        <v>4902.6370539999998</v>
      </c>
      <c r="L588">
        <v>5877.2564410000005</v>
      </c>
      <c r="M588" t="s">
        <v>4</v>
      </c>
      <c r="N588">
        <v>35.368107999999999</v>
      </c>
      <c r="O588">
        <v>2.3769049999999998</v>
      </c>
      <c r="P588" t="s">
        <v>5</v>
      </c>
      <c r="Q588">
        <v>0</v>
      </c>
      <c r="R588">
        <v>0</v>
      </c>
      <c r="S588" t="s">
        <v>6</v>
      </c>
      <c r="T588">
        <v>19.566251999999999</v>
      </c>
      <c r="U588">
        <v>0.23446900000000001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1.6739999999999999E-3</v>
      </c>
      <c r="AD588">
        <v>9.9999999999999995E-7</v>
      </c>
      <c r="AE588" t="s">
        <v>10</v>
      </c>
      <c r="AF588">
        <v>0</v>
      </c>
      <c r="AG588">
        <v>0</v>
      </c>
      <c r="AH588" t="s">
        <v>11</v>
      </c>
      <c r="AI588">
        <v>0.99511300000000003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5798.4094139999997</v>
      </c>
      <c r="I589">
        <v>7193.539777</v>
      </c>
      <c r="J589" t="s">
        <v>3</v>
      </c>
      <c r="K589">
        <v>5601.9667980000004</v>
      </c>
      <c r="L589">
        <v>7906.0472419999996</v>
      </c>
      <c r="M589" t="s">
        <v>4</v>
      </c>
      <c r="N589">
        <v>40.472892000000002</v>
      </c>
      <c r="O589">
        <v>3.0387559999999998</v>
      </c>
      <c r="P589" t="s">
        <v>5</v>
      </c>
      <c r="Q589">
        <v>0</v>
      </c>
      <c r="R589">
        <v>0</v>
      </c>
      <c r="S589" t="s">
        <v>6</v>
      </c>
      <c r="T589">
        <v>22.351559999999999</v>
      </c>
      <c r="U589">
        <v>0.275366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1.451E-3</v>
      </c>
      <c r="AD589">
        <v>0</v>
      </c>
      <c r="AE589" t="s">
        <v>10</v>
      </c>
      <c r="AF589">
        <v>0</v>
      </c>
      <c r="AG589">
        <v>0</v>
      </c>
      <c r="AH589" t="s">
        <v>11</v>
      </c>
      <c r="AI589">
        <v>0.99511300000000003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6524.303046</v>
      </c>
      <c r="I590">
        <v>7909.7430430000004</v>
      </c>
      <c r="J590" t="s">
        <v>3</v>
      </c>
      <c r="K590">
        <v>6303.2135559999997</v>
      </c>
      <c r="L590">
        <v>8713.2147559999994</v>
      </c>
      <c r="M590" t="s">
        <v>4</v>
      </c>
      <c r="N590">
        <v>45.563276000000002</v>
      </c>
      <c r="O590">
        <v>3.6596959999999998</v>
      </c>
      <c r="P590" t="s">
        <v>5</v>
      </c>
      <c r="Q590">
        <v>0</v>
      </c>
      <c r="R590">
        <v>0</v>
      </c>
      <c r="S590" t="s">
        <v>6</v>
      </c>
      <c r="T590">
        <v>25.152259999999998</v>
      </c>
      <c r="U590">
        <v>0.345883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1.4189999999999999E-3</v>
      </c>
      <c r="AD590">
        <v>0</v>
      </c>
      <c r="AE590" t="s">
        <v>10</v>
      </c>
      <c r="AF590">
        <v>0</v>
      </c>
      <c r="AG590">
        <v>0</v>
      </c>
      <c r="AH590" t="s">
        <v>11</v>
      </c>
      <c r="AI590">
        <v>0.99511400000000005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7248.7711479999998</v>
      </c>
      <c r="I591">
        <v>8908.1802630000002</v>
      </c>
      <c r="J591" t="s">
        <v>3</v>
      </c>
      <c r="K591">
        <v>7003.1055020000003</v>
      </c>
      <c r="L591">
        <v>9900.4209940000001</v>
      </c>
      <c r="M591" t="s">
        <v>4</v>
      </c>
      <c r="N591">
        <v>50.630063999999997</v>
      </c>
      <c r="O591">
        <v>4.5101050000000003</v>
      </c>
      <c r="P591" t="s">
        <v>5</v>
      </c>
      <c r="Q591">
        <v>0</v>
      </c>
      <c r="R591">
        <v>0</v>
      </c>
      <c r="S591" t="s">
        <v>6</v>
      </c>
      <c r="T591">
        <v>27.950524000000001</v>
      </c>
      <c r="U591">
        <v>0.41741699999999998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1.3600000000000001E-3</v>
      </c>
      <c r="AD591">
        <v>0</v>
      </c>
      <c r="AE591" t="s">
        <v>10</v>
      </c>
      <c r="AF591">
        <v>0</v>
      </c>
      <c r="AG591">
        <v>0</v>
      </c>
      <c r="AH591" t="s">
        <v>11</v>
      </c>
      <c r="AI591">
        <v>0.99511499999999997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7973.104018</v>
      </c>
      <c r="I592">
        <v>9267.5180509999991</v>
      </c>
      <c r="J592" t="s">
        <v>3</v>
      </c>
      <c r="K592">
        <v>7702.833208</v>
      </c>
      <c r="L592">
        <v>10389.440538999999</v>
      </c>
      <c r="M592" t="s">
        <v>4</v>
      </c>
      <c r="N592">
        <v>55.691490000000002</v>
      </c>
      <c r="O592">
        <v>5.2890649999999999</v>
      </c>
      <c r="P592" t="s">
        <v>5</v>
      </c>
      <c r="Q592">
        <v>0</v>
      </c>
      <c r="R592">
        <v>0</v>
      </c>
      <c r="S592" t="s">
        <v>6</v>
      </c>
      <c r="T592">
        <v>30.755198</v>
      </c>
      <c r="U592">
        <v>0.49193300000000001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1.34E-3</v>
      </c>
      <c r="AD592">
        <v>0</v>
      </c>
      <c r="AE592" t="s">
        <v>10</v>
      </c>
      <c r="AF592">
        <v>0</v>
      </c>
      <c r="AG592">
        <v>0</v>
      </c>
      <c r="AH592" t="s">
        <v>11</v>
      </c>
      <c r="AI592">
        <v>0.99511499999999997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8697.5719360000003</v>
      </c>
      <c r="I593">
        <v>10033.834347</v>
      </c>
      <c r="J593" t="s">
        <v>3</v>
      </c>
      <c r="K593">
        <v>8402.6764399999993</v>
      </c>
      <c r="L593">
        <v>11268.813156</v>
      </c>
      <c r="M593" t="s">
        <v>4</v>
      </c>
      <c r="N593">
        <v>60.773963999999999</v>
      </c>
      <c r="O593">
        <v>6.1249370000000001</v>
      </c>
      <c r="P593" t="s">
        <v>5</v>
      </c>
      <c r="Q593">
        <v>0</v>
      </c>
      <c r="R593">
        <v>0</v>
      </c>
      <c r="S593" t="s">
        <v>6</v>
      </c>
      <c r="T593">
        <v>33.544697999999997</v>
      </c>
      <c r="U593">
        <v>0.57895200000000002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1.299E-3</v>
      </c>
      <c r="AD593">
        <v>0</v>
      </c>
      <c r="AE593" t="s">
        <v>10</v>
      </c>
      <c r="AF593">
        <v>0</v>
      </c>
      <c r="AG593">
        <v>0</v>
      </c>
      <c r="AH593" t="s">
        <v>11</v>
      </c>
      <c r="AI593">
        <v>0.99511499999999997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9425.0078460000004</v>
      </c>
      <c r="I594">
        <v>11154.627503</v>
      </c>
      <c r="J594" t="s">
        <v>3</v>
      </c>
      <c r="K594">
        <v>9105.5283299999992</v>
      </c>
      <c r="L594">
        <v>12562.229939999999</v>
      </c>
      <c r="M594" t="s">
        <v>4</v>
      </c>
      <c r="N594">
        <v>65.831744</v>
      </c>
      <c r="O594">
        <v>6.9640139999999997</v>
      </c>
      <c r="P594" t="s">
        <v>5</v>
      </c>
      <c r="Q594">
        <v>0</v>
      </c>
      <c r="R594">
        <v>0</v>
      </c>
      <c r="S594" t="s">
        <v>6</v>
      </c>
      <c r="T594">
        <v>36.330677999999999</v>
      </c>
      <c r="U594">
        <v>0.63980599999999999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1.2960000000000001E-3</v>
      </c>
      <c r="AD594">
        <v>0</v>
      </c>
      <c r="AE594" t="s">
        <v>10</v>
      </c>
      <c r="AF594">
        <v>0</v>
      </c>
      <c r="AG594">
        <v>0</v>
      </c>
      <c r="AH594" t="s">
        <v>11</v>
      </c>
      <c r="AI594">
        <v>0.99511499999999997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10152.330411999999</v>
      </c>
      <c r="I595">
        <v>13239.143665</v>
      </c>
      <c r="J595" t="s">
        <v>3</v>
      </c>
      <c r="K595">
        <v>9808.2824660000006</v>
      </c>
      <c r="L595">
        <v>14918.134774</v>
      </c>
      <c r="M595" t="s">
        <v>4</v>
      </c>
      <c r="N595">
        <v>70.889635999999996</v>
      </c>
      <c r="O595">
        <v>8.0265000000000004</v>
      </c>
      <c r="P595" t="s">
        <v>5</v>
      </c>
      <c r="Q595">
        <v>0</v>
      </c>
      <c r="R595">
        <v>0</v>
      </c>
      <c r="S595" t="s">
        <v>6</v>
      </c>
      <c r="T595">
        <v>39.118304000000002</v>
      </c>
      <c r="U595">
        <v>0.72337300000000004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1.2780000000000001E-3</v>
      </c>
      <c r="AD595">
        <v>0</v>
      </c>
      <c r="AE595" t="s">
        <v>10</v>
      </c>
      <c r="AF595">
        <v>0</v>
      </c>
      <c r="AG595">
        <v>0</v>
      </c>
      <c r="AH595" t="s">
        <v>11</v>
      </c>
      <c r="AI595">
        <v>0.99511499999999997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10879.909342000001</v>
      </c>
      <c r="I596">
        <v>14115.298348</v>
      </c>
      <c r="J596" t="s">
        <v>3</v>
      </c>
      <c r="K596">
        <v>10511.326902000001</v>
      </c>
      <c r="L596">
        <v>15956.222610000001</v>
      </c>
      <c r="M596" t="s">
        <v>4</v>
      </c>
      <c r="N596">
        <v>75.924583999999996</v>
      </c>
      <c r="O596">
        <v>8.9898939999999996</v>
      </c>
      <c r="P596" t="s">
        <v>5</v>
      </c>
      <c r="Q596">
        <v>0</v>
      </c>
      <c r="R596">
        <v>0</v>
      </c>
      <c r="S596" t="s">
        <v>6</v>
      </c>
      <c r="T596">
        <v>41.905768000000002</v>
      </c>
      <c r="U596">
        <v>0.82574499999999995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1.2780000000000001E-3</v>
      </c>
      <c r="AD596">
        <v>0</v>
      </c>
      <c r="AE596" t="s">
        <v>10</v>
      </c>
      <c r="AF596">
        <v>0</v>
      </c>
      <c r="AG596">
        <v>0</v>
      </c>
      <c r="AH596" t="s">
        <v>11</v>
      </c>
      <c r="AI596">
        <v>0.99511499999999997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11602.931756</v>
      </c>
      <c r="I597">
        <v>14969.355355</v>
      </c>
      <c r="J597" t="s">
        <v>3</v>
      </c>
      <c r="K597">
        <v>11209.578758</v>
      </c>
      <c r="L597">
        <v>16997.405187</v>
      </c>
      <c r="M597" t="s">
        <v>4</v>
      </c>
      <c r="N597">
        <v>81.053998000000007</v>
      </c>
      <c r="O597">
        <v>9.7458810000000007</v>
      </c>
      <c r="P597" t="s">
        <v>5</v>
      </c>
      <c r="Q597">
        <v>0</v>
      </c>
      <c r="R597">
        <v>0</v>
      </c>
      <c r="S597" t="s">
        <v>6</v>
      </c>
      <c r="T597">
        <v>44.68947</v>
      </c>
      <c r="U597">
        <v>0.91715599999999997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1.273E-3</v>
      </c>
      <c r="AD597">
        <v>0</v>
      </c>
      <c r="AE597" t="s">
        <v>10</v>
      </c>
      <c r="AF597">
        <v>0</v>
      </c>
      <c r="AG597">
        <v>0</v>
      </c>
      <c r="AH597" t="s">
        <v>11</v>
      </c>
      <c r="AI597">
        <v>0.99511499999999997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12323.664434</v>
      </c>
      <c r="I598">
        <v>16340.201351</v>
      </c>
      <c r="J598" t="s">
        <v>3</v>
      </c>
      <c r="K598">
        <v>11905.725234</v>
      </c>
      <c r="L598">
        <v>18483.348262</v>
      </c>
      <c r="M598" t="s">
        <v>4</v>
      </c>
      <c r="N598">
        <v>86.152925999999994</v>
      </c>
      <c r="O598">
        <v>10.539402000000001</v>
      </c>
      <c r="P598" t="s">
        <v>5</v>
      </c>
      <c r="Q598">
        <v>0</v>
      </c>
      <c r="R598">
        <v>0</v>
      </c>
      <c r="S598" t="s">
        <v>6</v>
      </c>
      <c r="T598">
        <v>47.469768000000002</v>
      </c>
      <c r="U598">
        <v>1.018921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1.266E-3</v>
      </c>
      <c r="AD598">
        <v>0</v>
      </c>
      <c r="AE598" t="s">
        <v>10</v>
      </c>
      <c r="AF598">
        <v>0</v>
      </c>
      <c r="AG598">
        <v>0</v>
      </c>
      <c r="AH598" t="s">
        <v>11</v>
      </c>
      <c r="AI598">
        <v>0.99511499999999997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13046.668076</v>
      </c>
      <c r="I599">
        <v>18095.517285999998</v>
      </c>
      <c r="J599" t="s">
        <v>3</v>
      </c>
      <c r="K599">
        <v>12604.1073</v>
      </c>
      <c r="L599">
        <v>20416.901645999998</v>
      </c>
      <c r="M599" t="s">
        <v>4</v>
      </c>
      <c r="N599">
        <v>91.260242000000005</v>
      </c>
      <c r="O599">
        <v>11.588153999999999</v>
      </c>
      <c r="P599" t="s">
        <v>5</v>
      </c>
      <c r="Q599">
        <v>0</v>
      </c>
      <c r="R599">
        <v>0</v>
      </c>
      <c r="S599" t="s">
        <v>6</v>
      </c>
      <c r="T599">
        <v>50.233694</v>
      </c>
      <c r="U599">
        <v>1.1525989999999999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1.261E-3</v>
      </c>
      <c r="AD599">
        <v>0</v>
      </c>
      <c r="AE599" t="s">
        <v>10</v>
      </c>
      <c r="AF599">
        <v>0</v>
      </c>
      <c r="AG599">
        <v>0</v>
      </c>
      <c r="AH599" t="s">
        <v>11</v>
      </c>
      <c r="AI599">
        <v>0.99511499999999997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13775.047871999999</v>
      </c>
      <c r="I600">
        <v>19245.978247999999</v>
      </c>
      <c r="J600" t="s">
        <v>3</v>
      </c>
      <c r="K600">
        <v>13307.798234</v>
      </c>
      <c r="L600">
        <v>21742.666846</v>
      </c>
      <c r="M600" t="s">
        <v>4</v>
      </c>
      <c r="N600">
        <v>96.345894000000001</v>
      </c>
      <c r="O600">
        <v>12.621689</v>
      </c>
      <c r="P600" t="s">
        <v>5</v>
      </c>
      <c r="Q600">
        <v>0</v>
      </c>
      <c r="R600">
        <v>0</v>
      </c>
      <c r="S600" t="s">
        <v>6</v>
      </c>
      <c r="T600">
        <v>53.012442</v>
      </c>
      <c r="U600">
        <v>1.3003800000000001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1.256E-3</v>
      </c>
      <c r="AD600">
        <v>0</v>
      </c>
      <c r="AE600" t="s">
        <v>10</v>
      </c>
      <c r="AF600">
        <v>0</v>
      </c>
      <c r="AG600">
        <v>0</v>
      </c>
      <c r="AH600" t="s">
        <v>11</v>
      </c>
      <c r="AI600">
        <v>0.99511499999999997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14497.336353999999</v>
      </c>
      <c r="I601">
        <v>21917.791577</v>
      </c>
      <c r="J601" t="s">
        <v>3</v>
      </c>
      <c r="K601">
        <v>14005.460897999999</v>
      </c>
      <c r="L601">
        <v>24725.300276999998</v>
      </c>
      <c r="M601" t="s">
        <v>4</v>
      </c>
      <c r="N601">
        <v>101.443758</v>
      </c>
      <c r="O601">
        <v>13.611304000000001</v>
      </c>
      <c r="P601" t="s">
        <v>5</v>
      </c>
      <c r="Q601">
        <v>0</v>
      </c>
      <c r="R601">
        <v>0</v>
      </c>
      <c r="S601" t="s">
        <v>6</v>
      </c>
      <c r="T601">
        <v>55.804065999999999</v>
      </c>
      <c r="U601">
        <v>1.3798440000000001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1.25E-3</v>
      </c>
      <c r="AD601">
        <v>0</v>
      </c>
      <c r="AE601" t="s">
        <v>10</v>
      </c>
      <c r="AF601">
        <v>0</v>
      </c>
      <c r="AG601">
        <v>0</v>
      </c>
      <c r="AH601" t="s">
        <v>11</v>
      </c>
      <c r="AI601">
        <v>0.99511499999999997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938.57885699999997</v>
      </c>
      <c r="I602">
        <v>2.2271649999999998</v>
      </c>
      <c r="J602" t="s">
        <v>3</v>
      </c>
      <c r="K602">
        <v>913.53843900000004</v>
      </c>
      <c r="L602">
        <v>0.99326499999999995</v>
      </c>
      <c r="M602" t="s">
        <v>4</v>
      </c>
      <c r="N602">
        <v>5.5480799999999997</v>
      </c>
      <c r="O602">
        <v>9.4933000000000003E-2</v>
      </c>
      <c r="P602" t="s">
        <v>5</v>
      </c>
      <c r="Q602">
        <v>25.012695999999998</v>
      </c>
      <c r="R602">
        <v>0.74372799999999994</v>
      </c>
      <c r="S602" t="s">
        <v>6</v>
      </c>
      <c r="T602">
        <v>898.61334799999997</v>
      </c>
      <c r="U602">
        <v>0.82162500000000005</v>
      </c>
      <c r="V602" t="s">
        <v>7</v>
      </c>
      <c r="W602">
        <v>0.47214800000000001</v>
      </c>
      <c r="X602">
        <v>4.4669999999999996E-3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5.5259999999999997E-3</v>
      </c>
      <c r="AG602">
        <v>1.5999999999999999E-5</v>
      </c>
      <c r="AH602" t="s">
        <v>11</v>
      </c>
      <c r="AI602">
        <v>0.99497400000000003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1874.538904</v>
      </c>
      <c r="I603">
        <v>6.874606</v>
      </c>
      <c r="J603" t="s">
        <v>3</v>
      </c>
      <c r="K603">
        <v>1824.364077</v>
      </c>
      <c r="L603">
        <v>3.2173569999999998</v>
      </c>
      <c r="M603" t="s">
        <v>4</v>
      </c>
      <c r="N603">
        <v>11.11828</v>
      </c>
      <c r="O603">
        <v>0.32983299999999999</v>
      </c>
      <c r="P603" t="s">
        <v>5</v>
      </c>
      <c r="Q603">
        <v>50.120489999999997</v>
      </c>
      <c r="R603">
        <v>2.500988</v>
      </c>
      <c r="S603" t="s">
        <v>6</v>
      </c>
      <c r="T603">
        <v>1794.3774510000001</v>
      </c>
      <c r="U603">
        <v>2.7002549999999998</v>
      </c>
      <c r="V603" t="s">
        <v>7</v>
      </c>
      <c r="W603">
        <v>0.94350599999999996</v>
      </c>
      <c r="X603">
        <v>1.3971000000000001E-2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3.2520000000000001E-3</v>
      </c>
      <c r="AG603">
        <v>7.9999999999999996E-6</v>
      </c>
      <c r="AH603" t="s">
        <v>11</v>
      </c>
      <c r="AI603">
        <v>0.99507299999999999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2810.4997899999998</v>
      </c>
      <c r="I604">
        <v>12.997973999999999</v>
      </c>
      <c r="J604" t="s">
        <v>3</v>
      </c>
      <c r="K604">
        <v>2735.1745070000002</v>
      </c>
      <c r="L604">
        <v>5.8897560000000002</v>
      </c>
      <c r="M604" t="s">
        <v>4</v>
      </c>
      <c r="N604">
        <v>16.665132</v>
      </c>
      <c r="O604">
        <v>0.69935999999999998</v>
      </c>
      <c r="P604" t="s">
        <v>5</v>
      </c>
      <c r="Q604">
        <v>75.225792999999996</v>
      </c>
      <c r="R604">
        <v>4.8509549999999999</v>
      </c>
      <c r="S604" t="s">
        <v>6</v>
      </c>
      <c r="T604">
        <v>2690.2252880000001</v>
      </c>
      <c r="U604">
        <v>5.2452220000000001</v>
      </c>
      <c r="V604" t="s">
        <v>7</v>
      </c>
      <c r="W604">
        <v>1.414696</v>
      </c>
      <c r="X604">
        <v>2.7394999999999999E-2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2.6840000000000002E-3</v>
      </c>
      <c r="AG604">
        <v>6.0000000000000002E-6</v>
      </c>
      <c r="AH604" t="s">
        <v>11</v>
      </c>
      <c r="AI604">
        <v>0.99509000000000003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3746.5827979999999</v>
      </c>
      <c r="I605">
        <v>22.511970000000002</v>
      </c>
      <c r="J605" t="s">
        <v>3</v>
      </c>
      <c r="K605">
        <v>3646.0386079999998</v>
      </c>
      <c r="L605">
        <v>10.377746999999999</v>
      </c>
      <c r="M605" t="s">
        <v>4</v>
      </c>
      <c r="N605">
        <v>22.215814000000002</v>
      </c>
      <c r="O605">
        <v>1.149831</v>
      </c>
      <c r="P605" t="s">
        <v>5</v>
      </c>
      <c r="Q605">
        <v>100.377833</v>
      </c>
      <c r="R605">
        <v>8.2136259999999996</v>
      </c>
      <c r="S605" t="s">
        <v>6</v>
      </c>
      <c r="T605">
        <v>3586.047642</v>
      </c>
      <c r="U605">
        <v>8.9205860000000001</v>
      </c>
      <c r="V605" t="s">
        <v>7</v>
      </c>
      <c r="W605">
        <v>1.8956679999999999</v>
      </c>
      <c r="X605">
        <v>4.7830999999999999E-2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1.9970000000000001E-3</v>
      </c>
      <c r="AG605">
        <v>1.9999999999999999E-6</v>
      </c>
      <c r="AH605" t="s">
        <v>11</v>
      </c>
      <c r="AI605">
        <v>0.99510699999999996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4682.6512300000004</v>
      </c>
      <c r="I606">
        <v>35.283062000000001</v>
      </c>
      <c r="J606" t="s">
        <v>3</v>
      </c>
      <c r="K606">
        <v>4556.9324509999997</v>
      </c>
      <c r="L606">
        <v>15.709946</v>
      </c>
      <c r="M606" t="s">
        <v>4</v>
      </c>
      <c r="N606">
        <v>27.776350000000001</v>
      </c>
      <c r="O606">
        <v>1.8637699999999999</v>
      </c>
      <c r="P606" t="s">
        <v>5</v>
      </c>
      <c r="Q606">
        <v>125.518531</v>
      </c>
      <c r="R606">
        <v>14.078362</v>
      </c>
      <c r="S606" t="s">
        <v>6</v>
      </c>
      <c r="T606">
        <v>4481.889717</v>
      </c>
      <c r="U606">
        <v>14.442421</v>
      </c>
      <c r="V606" t="s">
        <v>7</v>
      </c>
      <c r="W606">
        <v>2.3644780000000001</v>
      </c>
      <c r="X606">
        <v>7.7216999999999994E-2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1.7440000000000001E-3</v>
      </c>
      <c r="AG606">
        <v>9.9999999999999995E-7</v>
      </c>
      <c r="AH606" t="s">
        <v>11</v>
      </c>
      <c r="AI606">
        <v>0.99510799999999999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5618.7079880000001</v>
      </c>
      <c r="I607">
        <v>45.557516</v>
      </c>
      <c r="J607" t="s">
        <v>3</v>
      </c>
      <c r="K607">
        <v>5467.8215719999998</v>
      </c>
      <c r="L607">
        <v>19.945847000000001</v>
      </c>
      <c r="M607" t="s">
        <v>4</v>
      </c>
      <c r="N607">
        <v>33.355252</v>
      </c>
      <c r="O607">
        <v>2.4561289999999998</v>
      </c>
      <c r="P607" t="s">
        <v>5</v>
      </c>
      <c r="Q607">
        <v>150.65876600000001</v>
      </c>
      <c r="R607">
        <v>18.604111</v>
      </c>
      <c r="S607" t="s">
        <v>6</v>
      </c>
      <c r="T607">
        <v>5377.8210939999999</v>
      </c>
      <c r="U607">
        <v>19.102675000000001</v>
      </c>
      <c r="V607" t="s">
        <v>7</v>
      </c>
      <c r="W607">
        <v>2.8298100000000002</v>
      </c>
      <c r="X607">
        <v>0.110246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1.6850000000000001E-3</v>
      </c>
      <c r="AG607">
        <v>9.9999999999999995E-7</v>
      </c>
      <c r="AH607" t="s">
        <v>11</v>
      </c>
      <c r="AI607">
        <v>0.99511099999999997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6554.6297560000003</v>
      </c>
      <c r="I608">
        <v>57.274090999999999</v>
      </c>
      <c r="J608" t="s">
        <v>3</v>
      </c>
      <c r="K608">
        <v>6378.6517190000004</v>
      </c>
      <c r="L608">
        <v>25.272943000000001</v>
      </c>
      <c r="M608" t="s">
        <v>4</v>
      </c>
      <c r="N608">
        <v>38.867556</v>
      </c>
      <c r="O608">
        <v>3.1638139999999999</v>
      </c>
      <c r="P608" t="s">
        <v>5</v>
      </c>
      <c r="Q608">
        <v>175.714358</v>
      </c>
      <c r="R608">
        <v>23.586008</v>
      </c>
      <c r="S608" t="s">
        <v>6</v>
      </c>
      <c r="T608">
        <v>6273.7396189999999</v>
      </c>
      <c r="U608">
        <v>24.694496000000001</v>
      </c>
      <c r="V608" t="s">
        <v>7</v>
      </c>
      <c r="W608">
        <v>3.2988019999999998</v>
      </c>
      <c r="X608">
        <v>0.14865300000000001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1.645E-3</v>
      </c>
      <c r="AG608">
        <v>9.9999999999999995E-7</v>
      </c>
      <c r="AH608" t="s">
        <v>11</v>
      </c>
      <c r="AI608">
        <v>0.99511099999999997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7490.3878809999997</v>
      </c>
      <c r="I609">
        <v>72.447068999999999</v>
      </c>
      <c r="J609" t="s">
        <v>3</v>
      </c>
      <c r="K609">
        <v>7289.4578030000002</v>
      </c>
      <c r="L609">
        <v>31.042093999999999</v>
      </c>
      <c r="M609" t="s">
        <v>4</v>
      </c>
      <c r="N609">
        <v>44.357461000000001</v>
      </c>
      <c r="O609">
        <v>3.9840059999999999</v>
      </c>
      <c r="P609" t="s">
        <v>5</v>
      </c>
      <c r="Q609">
        <v>200.633737</v>
      </c>
      <c r="R609">
        <v>29.997838999999999</v>
      </c>
      <c r="S609" t="s">
        <v>6</v>
      </c>
      <c r="T609">
        <v>7169.6284569999998</v>
      </c>
      <c r="U609">
        <v>29.866392000000001</v>
      </c>
      <c r="V609" t="s">
        <v>7</v>
      </c>
      <c r="W609">
        <v>3.7667359999999999</v>
      </c>
      <c r="X609">
        <v>0.18542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1.495E-3</v>
      </c>
      <c r="AG609">
        <v>0</v>
      </c>
      <c r="AH609" t="s">
        <v>11</v>
      </c>
      <c r="AI609">
        <v>0.99511099999999997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8426.5861519999999</v>
      </c>
      <c r="I610">
        <v>90.660578000000001</v>
      </c>
      <c r="J610" t="s">
        <v>3</v>
      </c>
      <c r="K610">
        <v>8200.3813869999994</v>
      </c>
      <c r="L610">
        <v>38.283993000000002</v>
      </c>
      <c r="M610" t="s">
        <v>4</v>
      </c>
      <c r="N610">
        <v>49.927078000000002</v>
      </c>
      <c r="O610">
        <v>4.8045400000000003</v>
      </c>
      <c r="P610" t="s">
        <v>5</v>
      </c>
      <c r="Q610">
        <v>225.84860499999999</v>
      </c>
      <c r="R610">
        <v>37.115468999999997</v>
      </c>
      <c r="S610" t="s">
        <v>6</v>
      </c>
      <c r="T610">
        <v>8065.5395410000001</v>
      </c>
      <c r="U610">
        <v>35.988472000000002</v>
      </c>
      <c r="V610" t="s">
        <v>7</v>
      </c>
      <c r="W610">
        <v>4.2348739999999996</v>
      </c>
      <c r="X610">
        <v>0.23538100000000001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1.3389999999999999E-3</v>
      </c>
      <c r="AG610">
        <v>0</v>
      </c>
      <c r="AH610" t="s">
        <v>11</v>
      </c>
      <c r="AI610">
        <v>0.99511300000000003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9362.8809569999994</v>
      </c>
      <c r="I611">
        <v>111.295923</v>
      </c>
      <c r="J611" t="s">
        <v>3</v>
      </c>
      <c r="K611">
        <v>9111.3554490000006</v>
      </c>
      <c r="L611">
        <v>48.996335000000002</v>
      </c>
      <c r="M611" t="s">
        <v>4</v>
      </c>
      <c r="N611">
        <v>55.506596999999999</v>
      </c>
      <c r="O611">
        <v>5.6696660000000003</v>
      </c>
      <c r="P611" t="s">
        <v>5</v>
      </c>
      <c r="Q611">
        <v>251.12581299999999</v>
      </c>
      <c r="R611">
        <v>44.694797999999999</v>
      </c>
      <c r="S611" t="s">
        <v>6</v>
      </c>
      <c r="T611">
        <v>8961.4816410000003</v>
      </c>
      <c r="U611">
        <v>46.264299999999999</v>
      </c>
      <c r="V611" t="s">
        <v>7</v>
      </c>
      <c r="W611">
        <v>4.6978920000000004</v>
      </c>
      <c r="X611">
        <v>0.28835100000000002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1.312E-3</v>
      </c>
      <c r="AG611">
        <v>0</v>
      </c>
      <c r="AH611" t="s">
        <v>11</v>
      </c>
      <c r="AI611">
        <v>0.99511400000000005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10298.803438000001</v>
      </c>
      <c r="I612">
        <v>138.63701499999999</v>
      </c>
      <c r="J612" t="s">
        <v>3</v>
      </c>
      <c r="K612">
        <v>10022.178223000001</v>
      </c>
      <c r="L612">
        <v>60.255412</v>
      </c>
      <c r="M612" t="s">
        <v>4</v>
      </c>
      <c r="N612">
        <v>61.058714000000002</v>
      </c>
      <c r="O612">
        <v>6.9232500000000003</v>
      </c>
      <c r="P612" t="s">
        <v>5</v>
      </c>
      <c r="Q612">
        <v>276.18803800000001</v>
      </c>
      <c r="R612">
        <v>54.762244000000003</v>
      </c>
      <c r="S612" t="s">
        <v>6</v>
      </c>
      <c r="T612">
        <v>9857.3512109999992</v>
      </c>
      <c r="U612">
        <v>56.870396</v>
      </c>
      <c r="V612" t="s">
        <v>7</v>
      </c>
      <c r="W612">
        <v>5.1612140000000002</v>
      </c>
      <c r="X612">
        <v>0.35509600000000002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1.2979999999999999E-3</v>
      </c>
      <c r="AG612">
        <v>0</v>
      </c>
      <c r="AH612" t="s">
        <v>11</v>
      </c>
      <c r="AI612">
        <v>0.99511400000000005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11234.818555</v>
      </c>
      <c r="I613">
        <v>167.19465</v>
      </c>
      <c r="J613" t="s">
        <v>3</v>
      </c>
      <c r="K613">
        <v>10933.128710999999</v>
      </c>
      <c r="L613">
        <v>72.264634999999998</v>
      </c>
      <c r="M613" t="s">
        <v>4</v>
      </c>
      <c r="N613">
        <v>66.575838000000005</v>
      </c>
      <c r="O613">
        <v>8.1749130000000001</v>
      </c>
      <c r="P613" t="s">
        <v>5</v>
      </c>
      <c r="Q613">
        <v>301.23271099999999</v>
      </c>
      <c r="R613">
        <v>63.517519</v>
      </c>
      <c r="S613" t="s">
        <v>6</v>
      </c>
      <c r="T613">
        <v>10753.287773</v>
      </c>
      <c r="U613">
        <v>66.096688</v>
      </c>
      <c r="V613" t="s">
        <v>7</v>
      </c>
      <c r="W613">
        <v>5.63598</v>
      </c>
      <c r="X613">
        <v>0.43255199999999999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1.297E-3</v>
      </c>
      <c r="AG613">
        <v>0</v>
      </c>
      <c r="AH613" t="s">
        <v>11</v>
      </c>
      <c r="AI613">
        <v>0.99511499999999997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12170.894434</v>
      </c>
      <c r="I614">
        <v>189.71551199999999</v>
      </c>
      <c r="J614" t="s">
        <v>3</v>
      </c>
      <c r="K614">
        <v>11844.075801000001</v>
      </c>
      <c r="L614">
        <v>80.317355000000006</v>
      </c>
      <c r="M614" t="s">
        <v>4</v>
      </c>
      <c r="N614">
        <v>72.137873999999996</v>
      </c>
      <c r="O614">
        <v>9.1735439999999997</v>
      </c>
      <c r="P614" t="s">
        <v>5</v>
      </c>
      <c r="Q614">
        <v>326.34533099999999</v>
      </c>
      <c r="R614">
        <v>72.412306999999998</v>
      </c>
      <c r="S614" t="s">
        <v>6</v>
      </c>
      <c r="T614">
        <v>11649.244140999999</v>
      </c>
      <c r="U614">
        <v>73.765957</v>
      </c>
      <c r="V614" t="s">
        <v>7</v>
      </c>
      <c r="W614">
        <v>6.0974719999999998</v>
      </c>
      <c r="X614">
        <v>0.500166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1.2800000000000001E-3</v>
      </c>
      <c r="AG614">
        <v>0</v>
      </c>
      <c r="AH614" t="s">
        <v>11</v>
      </c>
      <c r="AI614">
        <v>0.99511499999999997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13106.544003999999</v>
      </c>
      <c r="I615">
        <v>217.43690799999999</v>
      </c>
      <c r="J615" t="s">
        <v>3</v>
      </c>
      <c r="K615">
        <v>12754.829766000001</v>
      </c>
      <c r="L615">
        <v>90.781892999999997</v>
      </c>
      <c r="M615" t="s">
        <v>4</v>
      </c>
      <c r="N615">
        <v>77.630370999999997</v>
      </c>
      <c r="O615">
        <v>10.740344</v>
      </c>
      <c r="P615" t="s">
        <v>5</v>
      </c>
      <c r="Q615">
        <v>351.23074500000001</v>
      </c>
      <c r="R615">
        <v>83.818387999999999</v>
      </c>
      <c r="S615" t="s">
        <v>6</v>
      </c>
      <c r="T615">
        <v>12545.190547</v>
      </c>
      <c r="U615">
        <v>84.925917999999996</v>
      </c>
      <c r="V615" t="s">
        <v>7</v>
      </c>
      <c r="W615">
        <v>6.5501740000000002</v>
      </c>
      <c r="X615">
        <v>0.57836900000000002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1.2780000000000001E-3</v>
      </c>
      <c r="AG615">
        <v>0</v>
      </c>
      <c r="AH615" t="s">
        <v>11</v>
      </c>
      <c r="AI615">
        <v>0.99511499999999997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14042.401406000001</v>
      </c>
      <c r="I616">
        <v>255.634019</v>
      </c>
      <c r="J616" t="s">
        <v>3</v>
      </c>
      <c r="K616">
        <v>13665.7575</v>
      </c>
      <c r="L616">
        <v>106.677302</v>
      </c>
      <c r="M616" t="s">
        <v>4</v>
      </c>
      <c r="N616">
        <v>83.096417000000002</v>
      </c>
      <c r="O616">
        <v>12.413841</v>
      </c>
      <c r="P616" t="s">
        <v>5</v>
      </c>
      <c r="Q616">
        <v>376.12769200000002</v>
      </c>
      <c r="R616">
        <v>97.720617000000004</v>
      </c>
      <c r="S616" t="s">
        <v>6</v>
      </c>
      <c r="T616">
        <v>13441.181914000001</v>
      </c>
      <c r="U616">
        <v>100.26824999999999</v>
      </c>
      <c r="V616" t="s">
        <v>7</v>
      </c>
      <c r="W616">
        <v>7.0110260000000002</v>
      </c>
      <c r="X616">
        <v>0.65626499999999999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1.2719999999999999E-3</v>
      </c>
      <c r="AG616">
        <v>0</v>
      </c>
      <c r="AH616" t="s">
        <v>11</v>
      </c>
      <c r="AI616">
        <v>0.99511499999999997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14978.399512</v>
      </c>
      <c r="I617">
        <v>301.75735800000001</v>
      </c>
      <c r="J617" t="s">
        <v>3</v>
      </c>
      <c r="K617">
        <v>14576.712401999999</v>
      </c>
      <c r="L617">
        <v>124.621559</v>
      </c>
      <c r="M617" t="s">
        <v>4</v>
      </c>
      <c r="N617">
        <v>88.634146000000001</v>
      </c>
      <c r="O617">
        <v>14.256418</v>
      </c>
      <c r="P617" t="s">
        <v>5</v>
      </c>
      <c r="Q617">
        <v>401.16329200000001</v>
      </c>
      <c r="R617">
        <v>112.10633300000001</v>
      </c>
      <c r="S617" t="s">
        <v>6</v>
      </c>
      <c r="T617">
        <v>14337.170819999999</v>
      </c>
      <c r="U617">
        <v>114.44218100000001</v>
      </c>
      <c r="V617" t="s">
        <v>7</v>
      </c>
      <c r="W617">
        <v>7.4713060000000002</v>
      </c>
      <c r="X617">
        <v>0.73171799999999998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1.2639999999999999E-3</v>
      </c>
      <c r="AG617">
        <v>0</v>
      </c>
      <c r="AH617" t="s">
        <v>11</v>
      </c>
      <c r="AI617">
        <v>0.99511499999999997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15914.553438000001</v>
      </c>
      <c r="I618">
        <v>333.70254399999999</v>
      </c>
      <c r="J618" t="s">
        <v>3</v>
      </c>
      <c r="K618">
        <v>15487.706894999999</v>
      </c>
      <c r="L618">
        <v>138.20714799999999</v>
      </c>
      <c r="M618" t="s">
        <v>4</v>
      </c>
      <c r="N618">
        <v>94.200367999999997</v>
      </c>
      <c r="O618">
        <v>15.595832</v>
      </c>
      <c r="P618" t="s">
        <v>5</v>
      </c>
      <c r="Q618">
        <v>426.300074</v>
      </c>
      <c r="R618">
        <v>121.208808</v>
      </c>
      <c r="S618" t="s">
        <v>6</v>
      </c>
      <c r="T618">
        <v>15233.140898</v>
      </c>
      <c r="U618">
        <v>128.14254500000001</v>
      </c>
      <c r="V618" t="s">
        <v>7</v>
      </c>
      <c r="W618">
        <v>7.9413020000000003</v>
      </c>
      <c r="X618">
        <v>0.80902799999999997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1.2600000000000001E-3</v>
      </c>
      <c r="AG618">
        <v>0</v>
      </c>
      <c r="AH618" t="s">
        <v>11</v>
      </c>
      <c r="AI618">
        <v>0.99511499999999997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16850.631172000001</v>
      </c>
      <c r="I619">
        <v>362.44167499999998</v>
      </c>
      <c r="J619" t="s">
        <v>3</v>
      </c>
      <c r="K619">
        <v>16398.656563</v>
      </c>
      <c r="L619">
        <v>149.419284</v>
      </c>
      <c r="M619" t="s">
        <v>4</v>
      </c>
      <c r="N619">
        <v>99.751892999999995</v>
      </c>
      <c r="O619">
        <v>16.824925</v>
      </c>
      <c r="P619" t="s">
        <v>5</v>
      </c>
      <c r="Q619">
        <v>451.39207299999998</v>
      </c>
      <c r="R619">
        <v>131.62125900000001</v>
      </c>
      <c r="S619" t="s">
        <v>6</v>
      </c>
      <c r="T619">
        <v>16129.117851999999</v>
      </c>
      <c r="U619">
        <v>139.71100300000001</v>
      </c>
      <c r="V619" t="s">
        <v>7</v>
      </c>
      <c r="W619">
        <v>8.4073910000000005</v>
      </c>
      <c r="X619">
        <v>0.87379399999999996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1.2600000000000001E-3</v>
      </c>
      <c r="AG619">
        <v>0</v>
      </c>
      <c r="AH619" t="s">
        <v>11</v>
      </c>
      <c r="AI619">
        <v>0.99511499999999997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17786.6175</v>
      </c>
      <c r="I620">
        <v>384.57438500000001</v>
      </c>
      <c r="J620" t="s">
        <v>3</v>
      </c>
      <c r="K620">
        <v>17309.603085999999</v>
      </c>
      <c r="L620">
        <v>156.312468</v>
      </c>
      <c r="M620" t="s">
        <v>4</v>
      </c>
      <c r="N620">
        <v>105.318397</v>
      </c>
      <c r="O620">
        <v>18.086568</v>
      </c>
      <c r="P620" t="s">
        <v>5</v>
      </c>
      <c r="Q620">
        <v>476.42954200000003</v>
      </c>
      <c r="R620">
        <v>143.626958</v>
      </c>
      <c r="S620" t="s">
        <v>6</v>
      </c>
      <c r="T620">
        <v>17025.087734000001</v>
      </c>
      <c r="U620">
        <v>150.14316099999999</v>
      </c>
      <c r="V620" t="s">
        <v>7</v>
      </c>
      <c r="W620">
        <v>8.8717670000000002</v>
      </c>
      <c r="X620">
        <v>0.95274000000000003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1.258E-3</v>
      </c>
      <c r="AG620">
        <v>0</v>
      </c>
      <c r="AH620" t="s">
        <v>11</v>
      </c>
      <c r="AI620">
        <v>0.99511499999999997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18722.624726999999</v>
      </c>
      <c r="I621">
        <v>411.33961199999999</v>
      </c>
      <c r="J621" t="s">
        <v>3</v>
      </c>
      <c r="K621">
        <v>18220.543867</v>
      </c>
      <c r="L621">
        <v>166.67610199999999</v>
      </c>
      <c r="M621" t="s">
        <v>4</v>
      </c>
      <c r="N621">
        <v>110.867195</v>
      </c>
      <c r="O621">
        <v>19.423743999999999</v>
      </c>
      <c r="P621" t="s">
        <v>5</v>
      </c>
      <c r="Q621">
        <v>501.473795</v>
      </c>
      <c r="R621">
        <v>156.30956699999999</v>
      </c>
      <c r="S621" t="s">
        <v>6</v>
      </c>
      <c r="T621">
        <v>17921.056132999998</v>
      </c>
      <c r="U621">
        <v>160.356864</v>
      </c>
      <c r="V621" t="s">
        <v>7</v>
      </c>
      <c r="W621">
        <v>9.3335340000000002</v>
      </c>
      <c r="X621">
        <v>1.0410429999999999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1.256E-3</v>
      </c>
      <c r="AG621">
        <v>0</v>
      </c>
      <c r="AH621" t="s">
        <v>11</v>
      </c>
      <c r="AI621">
        <v>0.99511499999999997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715.66663400000004</v>
      </c>
      <c r="I622">
        <v>375.48334399999999</v>
      </c>
      <c r="J622" t="s">
        <v>3</v>
      </c>
      <c r="K622">
        <v>672.07777999999996</v>
      </c>
      <c r="L622">
        <v>376.69846100000001</v>
      </c>
      <c r="M622" t="s">
        <v>4</v>
      </c>
      <c r="N622">
        <v>6.5223180000000003</v>
      </c>
      <c r="O622">
        <v>7.3221999999999995E-2</v>
      </c>
      <c r="P622" t="s">
        <v>5</v>
      </c>
      <c r="Q622">
        <v>8.8848020000000005</v>
      </c>
      <c r="R622">
        <v>6.9417000000000006E-2</v>
      </c>
      <c r="S622" t="s">
        <v>6</v>
      </c>
      <c r="T622">
        <v>3.0914959999999998</v>
      </c>
      <c r="U622">
        <v>3.1453000000000002E-2</v>
      </c>
      <c r="V622" t="s">
        <v>7</v>
      </c>
      <c r="W622">
        <v>0.72525600000000001</v>
      </c>
      <c r="X622">
        <v>5.9100000000000005E-4</v>
      </c>
      <c r="Y622" t="s">
        <v>8</v>
      </c>
      <c r="Z622">
        <v>3.7909980000000001</v>
      </c>
      <c r="AA622">
        <v>2.8747999999999999E-2</v>
      </c>
      <c r="AB622" t="s">
        <v>9</v>
      </c>
      <c r="AC622">
        <v>655.53788199999997</v>
      </c>
      <c r="AD622">
        <v>381.96319299999999</v>
      </c>
      <c r="AE622" t="s">
        <v>10</v>
      </c>
      <c r="AF622">
        <v>5.3860000000000002E-3</v>
      </c>
      <c r="AG622">
        <v>1.4E-5</v>
      </c>
      <c r="AH622" t="s">
        <v>11</v>
      </c>
      <c r="AI622">
        <v>0.99495699999999998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1436.6480079999999</v>
      </c>
      <c r="I623">
        <v>591.63550799999996</v>
      </c>
      <c r="J623" t="s">
        <v>3</v>
      </c>
      <c r="K623">
        <v>1349.604994</v>
      </c>
      <c r="L623">
        <v>583.18387099999995</v>
      </c>
      <c r="M623" t="s">
        <v>4</v>
      </c>
      <c r="N623">
        <v>13.041732</v>
      </c>
      <c r="O623">
        <v>0.23616400000000001</v>
      </c>
      <c r="P623" t="s">
        <v>5</v>
      </c>
      <c r="Q623">
        <v>17.717386000000001</v>
      </c>
      <c r="R623">
        <v>0.16733700000000001</v>
      </c>
      <c r="S623" t="s">
        <v>6</v>
      </c>
      <c r="T623">
        <v>6.165896</v>
      </c>
      <c r="U623">
        <v>9.7279000000000004E-2</v>
      </c>
      <c r="V623" t="s">
        <v>7</v>
      </c>
      <c r="W623">
        <v>1.44834</v>
      </c>
      <c r="X623">
        <v>6.8599999999999998E-4</v>
      </c>
      <c r="Y623" t="s">
        <v>8</v>
      </c>
      <c r="Z623">
        <v>7.547104</v>
      </c>
      <c r="AA623">
        <v>3.9305E-2</v>
      </c>
      <c r="AB623" t="s">
        <v>9</v>
      </c>
      <c r="AC623">
        <v>1316.5821639999999</v>
      </c>
      <c r="AD623">
        <v>588.49858300000005</v>
      </c>
      <c r="AE623" t="s">
        <v>10</v>
      </c>
      <c r="AF623">
        <v>2.8609999999999998E-3</v>
      </c>
      <c r="AG623">
        <v>5.0000000000000004E-6</v>
      </c>
      <c r="AH623" t="s">
        <v>11</v>
      </c>
      <c r="AI623">
        <v>0.995085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2156.5167660000002</v>
      </c>
      <c r="I624">
        <v>915.81835999999998</v>
      </c>
      <c r="J624" t="s">
        <v>3</v>
      </c>
      <c r="K624">
        <v>2025.9675580000001</v>
      </c>
      <c r="L624">
        <v>922.456456</v>
      </c>
      <c r="M624" t="s">
        <v>4</v>
      </c>
      <c r="N624">
        <v>19.540068000000002</v>
      </c>
      <c r="O624">
        <v>0.47597299999999998</v>
      </c>
      <c r="P624" t="s">
        <v>5</v>
      </c>
      <c r="Q624">
        <v>26.556808</v>
      </c>
      <c r="R624">
        <v>0.25841999999999998</v>
      </c>
      <c r="S624" t="s">
        <v>6</v>
      </c>
      <c r="T624">
        <v>9.2496460000000003</v>
      </c>
      <c r="U624">
        <v>0.17310900000000001</v>
      </c>
      <c r="V624" t="s">
        <v>7</v>
      </c>
      <c r="W624">
        <v>2.1743160000000001</v>
      </c>
      <c r="X624">
        <v>9.8999999999999999E-4</v>
      </c>
      <c r="Y624" t="s">
        <v>8</v>
      </c>
      <c r="Z624">
        <v>11.299206</v>
      </c>
      <c r="AA624">
        <v>4.9224999999999998E-2</v>
      </c>
      <c r="AB624" t="s">
        <v>9</v>
      </c>
      <c r="AC624">
        <v>1976.4748959999999</v>
      </c>
      <c r="AD624">
        <v>933.74015999999995</v>
      </c>
      <c r="AE624" t="s">
        <v>10</v>
      </c>
      <c r="AF624">
        <v>2.2780000000000001E-3</v>
      </c>
      <c r="AG624">
        <v>3.0000000000000001E-6</v>
      </c>
      <c r="AH624" t="s">
        <v>11</v>
      </c>
      <c r="AI624">
        <v>0.995089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2874.7049379999999</v>
      </c>
      <c r="I625">
        <v>1385.8164830000001</v>
      </c>
      <c r="J625" t="s">
        <v>3</v>
      </c>
      <c r="K625">
        <v>2700.753252</v>
      </c>
      <c r="L625">
        <v>1365.3812419999999</v>
      </c>
      <c r="M625" t="s">
        <v>4</v>
      </c>
      <c r="N625">
        <v>26.030325999999999</v>
      </c>
      <c r="O625">
        <v>0.738703</v>
      </c>
      <c r="P625" t="s">
        <v>5</v>
      </c>
      <c r="Q625">
        <v>35.375</v>
      </c>
      <c r="R625">
        <v>0.408999</v>
      </c>
      <c r="S625" t="s">
        <v>6</v>
      </c>
      <c r="T625">
        <v>12.325431999999999</v>
      </c>
      <c r="U625">
        <v>0.29042299999999999</v>
      </c>
      <c r="V625" t="s">
        <v>7</v>
      </c>
      <c r="W625">
        <v>2.9001079999999999</v>
      </c>
      <c r="X625">
        <v>1.438E-3</v>
      </c>
      <c r="Y625" t="s">
        <v>8</v>
      </c>
      <c r="Z625">
        <v>15.045871999999999</v>
      </c>
      <c r="AA625">
        <v>6.2257E-2</v>
      </c>
      <c r="AB625" t="s">
        <v>9</v>
      </c>
      <c r="AC625">
        <v>2634.8262960000002</v>
      </c>
      <c r="AD625">
        <v>1378.3102799999999</v>
      </c>
      <c r="AE625" t="s">
        <v>10</v>
      </c>
      <c r="AF625">
        <v>2.026E-3</v>
      </c>
      <c r="AG625">
        <v>1.9999999999999999E-6</v>
      </c>
      <c r="AH625" t="s">
        <v>11</v>
      </c>
      <c r="AI625">
        <v>0.99510600000000005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3596.5185860000001</v>
      </c>
      <c r="I626">
        <v>1489.695099</v>
      </c>
      <c r="J626" t="s">
        <v>3</v>
      </c>
      <c r="K626">
        <v>3379.3608939999999</v>
      </c>
      <c r="L626">
        <v>1465.3955900000001</v>
      </c>
      <c r="M626" t="s">
        <v>4</v>
      </c>
      <c r="N626">
        <v>32.477091999999999</v>
      </c>
      <c r="O626">
        <v>0.93703700000000001</v>
      </c>
      <c r="P626" t="s">
        <v>5</v>
      </c>
      <c r="Q626">
        <v>44.262974</v>
      </c>
      <c r="R626">
        <v>0.54218999999999995</v>
      </c>
      <c r="S626" t="s">
        <v>6</v>
      </c>
      <c r="T626">
        <v>15.434812000000001</v>
      </c>
      <c r="U626">
        <v>0.388733</v>
      </c>
      <c r="V626" t="s">
        <v>7</v>
      </c>
      <c r="W626">
        <v>3.6273979999999999</v>
      </c>
      <c r="X626">
        <v>2.0509999999999999E-3</v>
      </c>
      <c r="Y626" t="s">
        <v>8</v>
      </c>
      <c r="Z626">
        <v>18.819676000000001</v>
      </c>
      <c r="AA626">
        <v>0.11636100000000001</v>
      </c>
      <c r="AB626" t="s">
        <v>9</v>
      </c>
      <c r="AC626">
        <v>3296.9735740000001</v>
      </c>
      <c r="AD626">
        <v>1480.5441450000001</v>
      </c>
      <c r="AE626" t="s">
        <v>10</v>
      </c>
      <c r="AF626">
        <v>1.722E-3</v>
      </c>
      <c r="AG626">
        <v>9.9999999999999995E-7</v>
      </c>
      <c r="AH626" t="s">
        <v>11</v>
      </c>
      <c r="AI626">
        <v>0.99511000000000005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4315.8565360000002</v>
      </c>
      <c r="I627">
        <v>2013.071044</v>
      </c>
      <c r="J627" t="s">
        <v>3</v>
      </c>
      <c r="K627">
        <v>4055.3586420000001</v>
      </c>
      <c r="L627">
        <v>2003.5245170000001</v>
      </c>
      <c r="M627" t="s">
        <v>4</v>
      </c>
      <c r="N627">
        <v>38.958292</v>
      </c>
      <c r="O627">
        <v>1.100535</v>
      </c>
      <c r="P627" t="s">
        <v>5</v>
      </c>
      <c r="Q627">
        <v>53.184144000000003</v>
      </c>
      <c r="R627">
        <v>0.73754500000000001</v>
      </c>
      <c r="S627" t="s">
        <v>6</v>
      </c>
      <c r="T627">
        <v>18.543688</v>
      </c>
      <c r="U627">
        <v>0.49180099999999999</v>
      </c>
      <c r="V627" t="s">
        <v>7</v>
      </c>
      <c r="W627">
        <v>4.3563200000000002</v>
      </c>
      <c r="X627">
        <v>2.6029999999999998E-3</v>
      </c>
      <c r="Y627" t="s">
        <v>8</v>
      </c>
      <c r="Z627">
        <v>22.611068</v>
      </c>
      <c r="AA627">
        <v>0.18840399999999999</v>
      </c>
      <c r="AB627" t="s">
        <v>9</v>
      </c>
      <c r="AC627">
        <v>3956.438772</v>
      </c>
      <c r="AD627">
        <v>2026.3692860000001</v>
      </c>
      <c r="AE627" t="s">
        <v>10</v>
      </c>
      <c r="AF627">
        <v>1.604E-3</v>
      </c>
      <c r="AG627">
        <v>0</v>
      </c>
      <c r="AH627" t="s">
        <v>11</v>
      </c>
      <c r="AI627">
        <v>0.99511300000000003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5031.684902</v>
      </c>
      <c r="I628">
        <v>2298.5841019999998</v>
      </c>
      <c r="J628" t="s">
        <v>3</v>
      </c>
      <c r="K628">
        <v>4727.614286</v>
      </c>
      <c r="L628">
        <v>2269.8828210000001</v>
      </c>
      <c r="M628" t="s">
        <v>4</v>
      </c>
      <c r="N628">
        <v>45.462573999999996</v>
      </c>
      <c r="O628">
        <v>1.4460519999999999</v>
      </c>
      <c r="P628" t="s">
        <v>5</v>
      </c>
      <c r="Q628">
        <v>62.046681999999997</v>
      </c>
      <c r="R628">
        <v>0.89287899999999998</v>
      </c>
      <c r="S628" t="s">
        <v>6</v>
      </c>
      <c r="T628">
        <v>21.623284000000002</v>
      </c>
      <c r="U628">
        <v>0.605518</v>
      </c>
      <c r="V628" t="s">
        <v>7</v>
      </c>
      <c r="W628">
        <v>5.0943519999999998</v>
      </c>
      <c r="X628">
        <v>1.0580000000000001E-2</v>
      </c>
      <c r="Y628" t="s">
        <v>8</v>
      </c>
      <c r="Z628">
        <v>26.380248000000002</v>
      </c>
      <c r="AA628">
        <v>0.210509</v>
      </c>
      <c r="AB628" t="s">
        <v>9</v>
      </c>
      <c r="AC628">
        <v>4612.1970300000003</v>
      </c>
      <c r="AD628">
        <v>2306.4523810000001</v>
      </c>
      <c r="AE628" t="s">
        <v>10</v>
      </c>
      <c r="AF628">
        <v>1.4859999999999999E-3</v>
      </c>
      <c r="AG628">
        <v>0</v>
      </c>
      <c r="AH628" t="s">
        <v>11</v>
      </c>
      <c r="AI628">
        <v>0.99511300000000003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5753.0766979999999</v>
      </c>
      <c r="I629">
        <v>2804.885687</v>
      </c>
      <c r="J629" t="s">
        <v>3</v>
      </c>
      <c r="K629">
        <v>5405.3560500000003</v>
      </c>
      <c r="L629">
        <v>2766.770712</v>
      </c>
      <c r="M629" t="s">
        <v>4</v>
      </c>
      <c r="N629">
        <v>51.941581999999997</v>
      </c>
      <c r="O629">
        <v>1.7038660000000001</v>
      </c>
      <c r="P629" t="s">
        <v>5</v>
      </c>
      <c r="Q629">
        <v>70.923295999999993</v>
      </c>
      <c r="R629">
        <v>1.0567610000000001</v>
      </c>
      <c r="S629" t="s">
        <v>6</v>
      </c>
      <c r="T629">
        <v>24.720904000000001</v>
      </c>
      <c r="U629">
        <v>0.74780100000000005</v>
      </c>
      <c r="V629" t="s">
        <v>7</v>
      </c>
      <c r="W629">
        <v>5.8238719999999997</v>
      </c>
      <c r="X629">
        <v>1.1115999999999999E-2</v>
      </c>
      <c r="Y629" t="s">
        <v>8</v>
      </c>
      <c r="Z629">
        <v>30.150141999999999</v>
      </c>
      <c r="AA629">
        <v>0.225408</v>
      </c>
      <c r="AB629" t="s">
        <v>9</v>
      </c>
      <c r="AC629">
        <v>5273.4509600000001</v>
      </c>
      <c r="AD629">
        <v>2809.0846919999999</v>
      </c>
      <c r="AE629" t="s">
        <v>10</v>
      </c>
      <c r="AF629">
        <v>1.4170000000000001E-3</v>
      </c>
      <c r="AG629">
        <v>0</v>
      </c>
      <c r="AH629" t="s">
        <v>11</v>
      </c>
      <c r="AI629">
        <v>0.99511400000000005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6473.0551519999999</v>
      </c>
      <c r="I630">
        <v>3354.609547</v>
      </c>
      <c r="J630" t="s">
        <v>3</v>
      </c>
      <c r="K630">
        <v>6082.0435360000001</v>
      </c>
      <c r="L630">
        <v>3240.393779</v>
      </c>
      <c r="M630" t="s">
        <v>4</v>
      </c>
      <c r="N630">
        <v>58.377198</v>
      </c>
      <c r="O630">
        <v>1.944634</v>
      </c>
      <c r="P630" t="s">
        <v>5</v>
      </c>
      <c r="Q630">
        <v>79.788287999999994</v>
      </c>
      <c r="R630">
        <v>1.188874</v>
      </c>
      <c r="S630" t="s">
        <v>6</v>
      </c>
      <c r="T630">
        <v>27.812809999999999</v>
      </c>
      <c r="U630">
        <v>0.85880800000000002</v>
      </c>
      <c r="V630" t="s">
        <v>7</v>
      </c>
      <c r="W630">
        <v>6.54704</v>
      </c>
      <c r="X630">
        <v>1.0992999999999999E-2</v>
      </c>
      <c r="Y630" t="s">
        <v>8</v>
      </c>
      <c r="Z630">
        <v>33.924123999999999</v>
      </c>
      <c r="AA630">
        <v>0.26755000000000001</v>
      </c>
      <c r="AB630" t="s">
        <v>9</v>
      </c>
      <c r="AC630">
        <v>5933.7116040000001</v>
      </c>
      <c r="AD630">
        <v>3294.5375629999999</v>
      </c>
      <c r="AE630" t="s">
        <v>10</v>
      </c>
      <c r="AF630">
        <v>1.4040000000000001E-3</v>
      </c>
      <c r="AG630">
        <v>0</v>
      </c>
      <c r="AH630" t="s">
        <v>11</v>
      </c>
      <c r="AI630">
        <v>0.99511400000000005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7191.2228720000003</v>
      </c>
      <c r="I631">
        <v>3871.5745029999998</v>
      </c>
      <c r="J631" t="s">
        <v>3</v>
      </c>
      <c r="K631">
        <v>6756.6877260000001</v>
      </c>
      <c r="L631">
        <v>3713.4138509999998</v>
      </c>
      <c r="M631" t="s">
        <v>4</v>
      </c>
      <c r="N631">
        <v>64.896861999999999</v>
      </c>
      <c r="O631">
        <v>2.1771159999999998</v>
      </c>
      <c r="P631" t="s">
        <v>5</v>
      </c>
      <c r="Q631">
        <v>88.665987999999999</v>
      </c>
      <c r="R631">
        <v>1.1821010000000001</v>
      </c>
      <c r="S631" t="s">
        <v>6</v>
      </c>
      <c r="T631">
        <v>30.905438</v>
      </c>
      <c r="U631">
        <v>0.89392000000000005</v>
      </c>
      <c r="V631" t="s">
        <v>7</v>
      </c>
      <c r="W631">
        <v>7.2733059999999998</v>
      </c>
      <c r="X631">
        <v>1.1141E-2</v>
      </c>
      <c r="Y631" t="s">
        <v>8</v>
      </c>
      <c r="Z631">
        <v>37.707878000000001</v>
      </c>
      <c r="AA631">
        <v>0.27889700000000001</v>
      </c>
      <c r="AB631" t="s">
        <v>9</v>
      </c>
      <c r="AC631">
        <v>6591.8214340000004</v>
      </c>
      <c r="AD631">
        <v>3774.4573559999999</v>
      </c>
      <c r="AE631" t="s">
        <v>10</v>
      </c>
      <c r="AF631">
        <v>1.377E-3</v>
      </c>
      <c r="AG631">
        <v>0</v>
      </c>
      <c r="AH631" t="s">
        <v>11</v>
      </c>
      <c r="AI631">
        <v>0.99511400000000005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7909.0863019999997</v>
      </c>
      <c r="I632">
        <v>4971.46335</v>
      </c>
      <c r="J632" t="s">
        <v>3</v>
      </c>
      <c r="K632">
        <v>7430.9451980000003</v>
      </c>
      <c r="L632">
        <v>4836.9702260000004</v>
      </c>
      <c r="M632" t="s">
        <v>4</v>
      </c>
      <c r="N632">
        <v>71.428355999999994</v>
      </c>
      <c r="O632">
        <v>2.6179540000000001</v>
      </c>
      <c r="P632" t="s">
        <v>5</v>
      </c>
      <c r="Q632">
        <v>97.525837999999993</v>
      </c>
      <c r="R632">
        <v>1.3484290000000001</v>
      </c>
      <c r="S632" t="s">
        <v>6</v>
      </c>
      <c r="T632">
        <v>33.988199999999999</v>
      </c>
      <c r="U632">
        <v>1.009682</v>
      </c>
      <c r="V632" t="s">
        <v>7</v>
      </c>
      <c r="W632">
        <v>8.0015640000000001</v>
      </c>
      <c r="X632">
        <v>1.1728000000000001E-2</v>
      </c>
      <c r="Y632" t="s">
        <v>8</v>
      </c>
      <c r="Z632">
        <v>41.473730000000003</v>
      </c>
      <c r="AA632">
        <v>0.31545099999999998</v>
      </c>
      <c r="AB632" t="s">
        <v>9</v>
      </c>
      <c r="AC632">
        <v>7249.5529859999997</v>
      </c>
      <c r="AD632">
        <v>4914.9923529999996</v>
      </c>
      <c r="AE632" t="s">
        <v>10</v>
      </c>
      <c r="AF632">
        <v>1.323E-3</v>
      </c>
      <c r="AG632">
        <v>0</v>
      </c>
      <c r="AH632" t="s">
        <v>11</v>
      </c>
      <c r="AI632">
        <v>0.99511400000000005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8626.7823599999992</v>
      </c>
      <c r="I633">
        <v>6508.9129130000001</v>
      </c>
      <c r="J633" t="s">
        <v>3</v>
      </c>
      <c r="K633">
        <v>8105.2466560000003</v>
      </c>
      <c r="L633">
        <v>6415.668412</v>
      </c>
      <c r="M633" t="s">
        <v>4</v>
      </c>
      <c r="N633">
        <v>77.918685999999994</v>
      </c>
      <c r="O633">
        <v>3.1879770000000001</v>
      </c>
      <c r="P633" t="s">
        <v>5</v>
      </c>
      <c r="Q633">
        <v>106.40513</v>
      </c>
      <c r="R633">
        <v>1.534616</v>
      </c>
      <c r="S633" t="s">
        <v>6</v>
      </c>
      <c r="T633">
        <v>37.090263999999998</v>
      </c>
      <c r="U633">
        <v>1.155206</v>
      </c>
      <c r="V633" t="s">
        <v>7</v>
      </c>
      <c r="W633">
        <v>8.7299100000000003</v>
      </c>
      <c r="X633">
        <v>1.2122000000000001E-2</v>
      </c>
      <c r="Y633" t="s">
        <v>8</v>
      </c>
      <c r="Z633">
        <v>45.246110000000002</v>
      </c>
      <c r="AA633">
        <v>0.34434500000000001</v>
      </c>
      <c r="AB633" t="s">
        <v>9</v>
      </c>
      <c r="AC633">
        <v>7907.341754</v>
      </c>
      <c r="AD633">
        <v>6514.2374060000002</v>
      </c>
      <c r="AE633" t="s">
        <v>10</v>
      </c>
      <c r="AF633">
        <v>1.31E-3</v>
      </c>
      <c r="AG633">
        <v>0</v>
      </c>
      <c r="AH633" t="s">
        <v>11</v>
      </c>
      <c r="AI633">
        <v>0.99511400000000005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9345.3353200000001</v>
      </c>
      <c r="I634">
        <v>7388.0849049999997</v>
      </c>
      <c r="J634" t="s">
        <v>3</v>
      </c>
      <c r="K634">
        <v>8780.4897220000003</v>
      </c>
      <c r="L634">
        <v>7286.9877610000003</v>
      </c>
      <c r="M634" t="s">
        <v>4</v>
      </c>
      <c r="N634">
        <v>84.391279999999995</v>
      </c>
      <c r="O634">
        <v>3.6914189999999998</v>
      </c>
      <c r="P634" t="s">
        <v>5</v>
      </c>
      <c r="Q634">
        <v>115.264454</v>
      </c>
      <c r="R634">
        <v>1.807455</v>
      </c>
      <c r="S634" t="s">
        <v>6</v>
      </c>
      <c r="T634">
        <v>40.174987999999999</v>
      </c>
      <c r="U634">
        <v>1.3779090000000001</v>
      </c>
      <c r="V634" t="s">
        <v>7</v>
      </c>
      <c r="W634">
        <v>9.4605160000000001</v>
      </c>
      <c r="X634">
        <v>1.2494E-2</v>
      </c>
      <c r="Y634" t="s">
        <v>8</v>
      </c>
      <c r="Z634">
        <v>49.016703999999997</v>
      </c>
      <c r="AA634">
        <v>0.37345499999999998</v>
      </c>
      <c r="AB634" t="s">
        <v>9</v>
      </c>
      <c r="AC634">
        <v>8566.1243639999993</v>
      </c>
      <c r="AD634">
        <v>7397.8546180000003</v>
      </c>
      <c r="AE634" t="s">
        <v>10</v>
      </c>
      <c r="AF634">
        <v>1.2819999999999999E-3</v>
      </c>
      <c r="AG634">
        <v>0</v>
      </c>
      <c r="AH634" t="s">
        <v>11</v>
      </c>
      <c r="AI634">
        <v>0.99511499999999997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10065.73905</v>
      </c>
      <c r="I635">
        <v>8195.1618999999992</v>
      </c>
      <c r="J635" t="s">
        <v>3</v>
      </c>
      <c r="K635">
        <v>9457.5877600000003</v>
      </c>
      <c r="L635">
        <v>8105.3432910000001</v>
      </c>
      <c r="M635" t="s">
        <v>4</v>
      </c>
      <c r="N635">
        <v>90.897329999999997</v>
      </c>
      <c r="O635">
        <v>4.5326199999999996</v>
      </c>
      <c r="P635" t="s">
        <v>5</v>
      </c>
      <c r="Q635">
        <v>124.120086</v>
      </c>
      <c r="R635">
        <v>2.0601090000000002</v>
      </c>
      <c r="S635" t="s">
        <v>6</v>
      </c>
      <c r="T635">
        <v>43.269401999999999</v>
      </c>
      <c r="U635">
        <v>1.6233649999999999</v>
      </c>
      <c r="V635" t="s">
        <v>7</v>
      </c>
      <c r="W635">
        <v>10.187094</v>
      </c>
      <c r="X635">
        <v>1.2218E-2</v>
      </c>
      <c r="Y635" t="s">
        <v>8</v>
      </c>
      <c r="Z635">
        <v>52.774214000000001</v>
      </c>
      <c r="AA635">
        <v>0.41169299999999998</v>
      </c>
      <c r="AB635" t="s">
        <v>9</v>
      </c>
      <c r="AC635">
        <v>9226.7285119999997</v>
      </c>
      <c r="AD635">
        <v>8227.765598</v>
      </c>
      <c r="AE635" t="s">
        <v>10</v>
      </c>
      <c r="AF635">
        <v>1.2780000000000001E-3</v>
      </c>
      <c r="AG635">
        <v>0</v>
      </c>
      <c r="AH635" t="s">
        <v>11</v>
      </c>
      <c r="AI635">
        <v>0.99511499999999997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10789.384978</v>
      </c>
      <c r="I636">
        <v>9056.1867409999995</v>
      </c>
      <c r="J636" t="s">
        <v>3</v>
      </c>
      <c r="K636">
        <v>10137.88428</v>
      </c>
      <c r="L636">
        <v>8862.6522270000005</v>
      </c>
      <c r="M636" t="s">
        <v>4</v>
      </c>
      <c r="N636">
        <v>97.386610000000005</v>
      </c>
      <c r="O636">
        <v>5.3716920000000004</v>
      </c>
      <c r="P636" t="s">
        <v>5</v>
      </c>
      <c r="Q636">
        <v>132.98821599999999</v>
      </c>
      <c r="R636">
        <v>2.3431920000000002</v>
      </c>
      <c r="S636" t="s">
        <v>6</v>
      </c>
      <c r="T636">
        <v>46.378439999999998</v>
      </c>
      <c r="U636">
        <v>1.8317000000000001</v>
      </c>
      <c r="V636" t="s">
        <v>7</v>
      </c>
      <c r="W636">
        <v>10.915252000000001</v>
      </c>
      <c r="X636">
        <v>1.2356000000000001E-2</v>
      </c>
      <c r="Y636" t="s">
        <v>8</v>
      </c>
      <c r="Z636">
        <v>56.528142000000003</v>
      </c>
      <c r="AA636">
        <v>0.466644</v>
      </c>
      <c r="AB636" t="s">
        <v>9</v>
      </c>
      <c r="AC636">
        <v>9890.5391139999992</v>
      </c>
      <c r="AD636">
        <v>8986.6325190000007</v>
      </c>
      <c r="AE636" t="s">
        <v>10</v>
      </c>
      <c r="AF636">
        <v>1.2750000000000001E-3</v>
      </c>
      <c r="AG636">
        <v>0</v>
      </c>
      <c r="AH636" t="s">
        <v>11</v>
      </c>
      <c r="AI636">
        <v>0.99511499999999997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11504.866548</v>
      </c>
      <c r="I637">
        <v>9571.9764109999996</v>
      </c>
      <c r="J637" t="s">
        <v>3</v>
      </c>
      <c r="K637">
        <v>10809.857274</v>
      </c>
      <c r="L637">
        <v>9407.0006479999993</v>
      </c>
      <c r="M637" t="s">
        <v>4</v>
      </c>
      <c r="N637">
        <v>103.895438</v>
      </c>
      <c r="O637">
        <v>5.9002800000000004</v>
      </c>
      <c r="P637" t="s">
        <v>5</v>
      </c>
      <c r="Q637">
        <v>141.892078</v>
      </c>
      <c r="R637">
        <v>2.6766350000000001</v>
      </c>
      <c r="S637" t="s">
        <v>6</v>
      </c>
      <c r="T637">
        <v>49.487715999999999</v>
      </c>
      <c r="U637">
        <v>2.0433590000000001</v>
      </c>
      <c r="V637" t="s">
        <v>7</v>
      </c>
      <c r="W637">
        <v>11.647320000000001</v>
      </c>
      <c r="X637">
        <v>1.2648E-2</v>
      </c>
      <c r="Y637" t="s">
        <v>8</v>
      </c>
      <c r="Z637">
        <v>60.312775999999999</v>
      </c>
      <c r="AA637">
        <v>0.53426300000000004</v>
      </c>
      <c r="AB637" t="s">
        <v>9</v>
      </c>
      <c r="AC637">
        <v>10545.965144</v>
      </c>
      <c r="AD637">
        <v>9536.3108300000004</v>
      </c>
      <c r="AE637" t="s">
        <v>10</v>
      </c>
      <c r="AF637">
        <v>1.274E-3</v>
      </c>
      <c r="AG637">
        <v>0</v>
      </c>
      <c r="AH637" t="s">
        <v>11</v>
      </c>
      <c r="AI637">
        <v>0.99511499999999997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12221.827504000001</v>
      </c>
      <c r="I638">
        <v>10167.449189000001</v>
      </c>
      <c r="J638" t="s">
        <v>3</v>
      </c>
      <c r="K638">
        <v>11483.408584000001</v>
      </c>
      <c r="L638">
        <v>10013.357779</v>
      </c>
      <c r="M638" t="s">
        <v>4</v>
      </c>
      <c r="N638">
        <v>110.39717</v>
      </c>
      <c r="O638">
        <v>6.637143</v>
      </c>
      <c r="P638" t="s">
        <v>5</v>
      </c>
      <c r="Q638">
        <v>150.75963200000001</v>
      </c>
      <c r="R638">
        <v>3.18492</v>
      </c>
      <c r="S638" t="s">
        <v>6</v>
      </c>
      <c r="T638">
        <v>52.560788000000002</v>
      </c>
      <c r="U638">
        <v>2.3386629999999999</v>
      </c>
      <c r="V638" t="s">
        <v>7</v>
      </c>
      <c r="W638">
        <v>12.375450000000001</v>
      </c>
      <c r="X638">
        <v>1.2676E-2</v>
      </c>
      <c r="Y638" t="s">
        <v>8</v>
      </c>
      <c r="Z638">
        <v>64.096884000000003</v>
      </c>
      <c r="AA638">
        <v>0.64078500000000005</v>
      </c>
      <c r="AB638" t="s">
        <v>9</v>
      </c>
      <c r="AC638">
        <v>11203.016917999999</v>
      </c>
      <c r="AD638">
        <v>10147.079705</v>
      </c>
      <c r="AE638" t="s">
        <v>10</v>
      </c>
      <c r="AF638">
        <v>1.2719999999999999E-3</v>
      </c>
      <c r="AG638">
        <v>0</v>
      </c>
      <c r="AH638" t="s">
        <v>11</v>
      </c>
      <c r="AI638">
        <v>0.99511499999999997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12942.657993999999</v>
      </c>
      <c r="I639">
        <v>11128.493177</v>
      </c>
      <c r="J639" t="s">
        <v>3</v>
      </c>
      <c r="K639">
        <v>12161.096250000001</v>
      </c>
      <c r="L639">
        <v>10888.647733</v>
      </c>
      <c r="M639" t="s">
        <v>4</v>
      </c>
      <c r="N639">
        <v>116.851446</v>
      </c>
      <c r="O639">
        <v>7.4262069999999998</v>
      </c>
      <c r="P639" t="s">
        <v>5</v>
      </c>
      <c r="Q639">
        <v>159.64121599999999</v>
      </c>
      <c r="R639">
        <v>3.564012</v>
      </c>
      <c r="S639" t="s">
        <v>6</v>
      </c>
      <c r="T639">
        <v>55.672319999999999</v>
      </c>
      <c r="U639">
        <v>2.5982810000000001</v>
      </c>
      <c r="V639" t="s">
        <v>7</v>
      </c>
      <c r="W639">
        <v>13.107317999999999</v>
      </c>
      <c r="X639">
        <v>1.2831E-2</v>
      </c>
      <c r="Y639" t="s">
        <v>8</v>
      </c>
      <c r="Z639">
        <v>67.860602</v>
      </c>
      <c r="AA639">
        <v>0.715032</v>
      </c>
      <c r="AB639" t="s">
        <v>9</v>
      </c>
      <c r="AC639">
        <v>11864.240548</v>
      </c>
      <c r="AD639">
        <v>11025.884516</v>
      </c>
      <c r="AE639" t="s">
        <v>10</v>
      </c>
      <c r="AF639">
        <v>1.2589999999999999E-3</v>
      </c>
      <c r="AG639">
        <v>0</v>
      </c>
      <c r="AH639" t="s">
        <v>11</v>
      </c>
      <c r="AI639">
        <v>0.99511499999999997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13663.001313999999</v>
      </c>
      <c r="I640">
        <v>11958.493426000001</v>
      </c>
      <c r="J640" t="s">
        <v>3</v>
      </c>
      <c r="K640">
        <v>12837.983861999999</v>
      </c>
      <c r="L640">
        <v>11654.798438</v>
      </c>
      <c r="M640" t="s">
        <v>4</v>
      </c>
      <c r="N640">
        <v>123.35863000000001</v>
      </c>
      <c r="O640">
        <v>8.2622739999999997</v>
      </c>
      <c r="P640" t="s">
        <v>5</v>
      </c>
      <c r="Q640">
        <v>168.54176799999999</v>
      </c>
      <c r="R640">
        <v>4.1354639999999998</v>
      </c>
      <c r="S640" t="s">
        <v>6</v>
      </c>
      <c r="T640">
        <v>58.768909999999998</v>
      </c>
      <c r="U640">
        <v>3.0055909999999999</v>
      </c>
      <c r="V640" t="s">
        <v>7</v>
      </c>
      <c r="W640">
        <v>13.847706000000001</v>
      </c>
      <c r="X640">
        <v>1.6697E-2</v>
      </c>
      <c r="Y640" t="s">
        <v>8</v>
      </c>
      <c r="Z640">
        <v>71.651563999999993</v>
      </c>
      <c r="AA640">
        <v>0.80261400000000005</v>
      </c>
      <c r="AB640" t="s">
        <v>9</v>
      </c>
      <c r="AC640">
        <v>12524.585508</v>
      </c>
      <c r="AD640">
        <v>11793.796345999999</v>
      </c>
      <c r="AE640" t="s">
        <v>10</v>
      </c>
      <c r="AF640">
        <v>1.2570000000000001E-3</v>
      </c>
      <c r="AG640">
        <v>0</v>
      </c>
      <c r="AH640" t="s">
        <v>11</v>
      </c>
      <c r="AI640">
        <v>0.99511499999999997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14385.255592</v>
      </c>
      <c r="I641">
        <v>12938.608834000001</v>
      </c>
      <c r="J641" t="s">
        <v>3</v>
      </c>
      <c r="K641">
        <v>13516.922166</v>
      </c>
      <c r="L641">
        <v>12549.928932999999</v>
      </c>
      <c r="M641" t="s">
        <v>4</v>
      </c>
      <c r="N641">
        <v>129.83395400000001</v>
      </c>
      <c r="O641">
        <v>8.9594860000000001</v>
      </c>
      <c r="P641" t="s">
        <v>5</v>
      </c>
      <c r="Q641">
        <v>177.435092</v>
      </c>
      <c r="R641">
        <v>4.6002559999999999</v>
      </c>
      <c r="S641" t="s">
        <v>6</v>
      </c>
      <c r="T641">
        <v>61.875757999999998</v>
      </c>
      <c r="U641">
        <v>3.289685</v>
      </c>
      <c r="V641" t="s">
        <v>7</v>
      </c>
      <c r="W641">
        <v>14.584213999999999</v>
      </c>
      <c r="X641">
        <v>1.6999E-2</v>
      </c>
      <c r="Y641" t="s">
        <v>8</v>
      </c>
      <c r="Z641">
        <v>75.42653</v>
      </c>
      <c r="AA641">
        <v>0.90223699999999996</v>
      </c>
      <c r="AB641" t="s">
        <v>9</v>
      </c>
      <c r="AC641">
        <v>13187.029424</v>
      </c>
      <c r="AD641">
        <v>12704.843284</v>
      </c>
      <c r="AE641" t="s">
        <v>10</v>
      </c>
      <c r="AF641">
        <v>1.2570000000000001E-3</v>
      </c>
      <c r="AG641">
        <v>0</v>
      </c>
      <c r="AH641" t="s">
        <v>11</v>
      </c>
      <c r="AI641">
        <v>0.99511499999999997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424.10187400000001</v>
      </c>
      <c r="I662">
        <v>24.584719</v>
      </c>
      <c r="J662" t="s">
        <v>3</v>
      </c>
      <c r="K662">
        <v>381.14461399999999</v>
      </c>
      <c r="L662">
        <v>24.756463</v>
      </c>
      <c r="M662" t="s">
        <v>4</v>
      </c>
      <c r="N662">
        <v>6.4378960000000003</v>
      </c>
      <c r="O662">
        <v>0.100909</v>
      </c>
      <c r="P662" t="s">
        <v>5</v>
      </c>
      <c r="Q662">
        <v>0</v>
      </c>
      <c r="R662">
        <v>0</v>
      </c>
      <c r="S662" t="s">
        <v>6</v>
      </c>
      <c r="T662">
        <v>2.92998</v>
      </c>
      <c r="U662">
        <v>5.7991000000000001E-2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5.9699999999999996E-3</v>
      </c>
      <c r="AD662">
        <v>1.8E-5</v>
      </c>
      <c r="AE662" t="s">
        <v>10</v>
      </c>
      <c r="AF662">
        <v>0</v>
      </c>
      <c r="AG662">
        <v>0</v>
      </c>
      <c r="AH662" t="s">
        <v>11</v>
      </c>
      <c r="AI662">
        <v>0.99488799999999999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847.60010799999998</v>
      </c>
      <c r="I663">
        <v>67.916364999999999</v>
      </c>
      <c r="J663" t="s">
        <v>3</v>
      </c>
      <c r="K663">
        <v>761.83257800000001</v>
      </c>
      <c r="L663">
        <v>65.152467999999999</v>
      </c>
      <c r="M663" t="s">
        <v>4</v>
      </c>
      <c r="N663">
        <v>12.847738</v>
      </c>
      <c r="O663">
        <v>0.27439999999999998</v>
      </c>
      <c r="P663" t="s">
        <v>5</v>
      </c>
      <c r="Q663">
        <v>0</v>
      </c>
      <c r="R663">
        <v>0</v>
      </c>
      <c r="S663" t="s">
        <v>6</v>
      </c>
      <c r="T663">
        <v>5.8828339999999999</v>
      </c>
      <c r="U663">
        <v>0.15613199999999999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3.4220000000000001E-3</v>
      </c>
      <c r="AD663">
        <v>7.9999999999999996E-6</v>
      </c>
      <c r="AE663" t="s">
        <v>10</v>
      </c>
      <c r="AF663">
        <v>0</v>
      </c>
      <c r="AG663">
        <v>0</v>
      </c>
      <c r="AH663" t="s">
        <v>11</v>
      </c>
      <c r="AI663">
        <v>0.99504700000000001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1270.510518</v>
      </c>
      <c r="I664">
        <v>123.31989900000001</v>
      </c>
      <c r="J664" t="s">
        <v>3</v>
      </c>
      <c r="K664">
        <v>1142.19454</v>
      </c>
      <c r="L664">
        <v>116.06101700000001</v>
      </c>
      <c r="M664" t="s">
        <v>4</v>
      </c>
      <c r="N664">
        <v>19.208894000000001</v>
      </c>
      <c r="O664">
        <v>0.52305100000000004</v>
      </c>
      <c r="P664" t="s">
        <v>5</v>
      </c>
      <c r="Q664">
        <v>0</v>
      </c>
      <c r="R664">
        <v>0</v>
      </c>
      <c r="S664" t="s">
        <v>6</v>
      </c>
      <c r="T664">
        <v>8.8572380000000006</v>
      </c>
      <c r="U664">
        <v>0.32204100000000002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2.869E-3</v>
      </c>
      <c r="AD664">
        <v>6.0000000000000002E-6</v>
      </c>
      <c r="AE664" t="s">
        <v>10</v>
      </c>
      <c r="AF664">
        <v>0</v>
      </c>
      <c r="AG664">
        <v>0</v>
      </c>
      <c r="AH664" t="s">
        <v>11</v>
      </c>
      <c r="AI664">
        <v>0.99508300000000005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1693.69904</v>
      </c>
      <c r="I665">
        <v>195.51353900000001</v>
      </c>
      <c r="J665" t="s">
        <v>3</v>
      </c>
      <c r="K665">
        <v>1522.7034900000001</v>
      </c>
      <c r="L665">
        <v>192.91048000000001</v>
      </c>
      <c r="M665" t="s">
        <v>4</v>
      </c>
      <c r="N665">
        <v>25.565054</v>
      </c>
      <c r="O665">
        <v>0.76669200000000004</v>
      </c>
      <c r="P665" t="s">
        <v>5</v>
      </c>
      <c r="Q665">
        <v>0</v>
      </c>
      <c r="R665">
        <v>0</v>
      </c>
      <c r="S665" t="s">
        <v>6</v>
      </c>
      <c r="T665">
        <v>11.813668</v>
      </c>
      <c r="U665">
        <v>0.51662399999999997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1.7520000000000001E-3</v>
      </c>
      <c r="AD665">
        <v>9.9999999999999995E-7</v>
      </c>
      <c r="AE665" t="s">
        <v>10</v>
      </c>
      <c r="AF665">
        <v>0</v>
      </c>
      <c r="AG665">
        <v>0</v>
      </c>
      <c r="AH665" t="s">
        <v>11</v>
      </c>
      <c r="AI665">
        <v>0.99509800000000004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2117.2903879999999</v>
      </c>
      <c r="I666">
        <v>290.20687400000003</v>
      </c>
      <c r="J666" t="s">
        <v>3</v>
      </c>
      <c r="K666">
        <v>1903.8283819999999</v>
      </c>
      <c r="L666">
        <v>286.47947099999999</v>
      </c>
      <c r="M666" t="s">
        <v>4</v>
      </c>
      <c r="N666">
        <v>31.922965999999999</v>
      </c>
      <c r="O666">
        <v>1.0391159999999999</v>
      </c>
      <c r="P666" t="s">
        <v>5</v>
      </c>
      <c r="Q666">
        <v>0</v>
      </c>
      <c r="R666">
        <v>0</v>
      </c>
      <c r="S666" t="s">
        <v>6</v>
      </c>
      <c r="T666">
        <v>14.810294000000001</v>
      </c>
      <c r="U666">
        <v>0.70759899999999998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1.596E-3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0.99510100000000001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2541.32474</v>
      </c>
      <c r="I667">
        <v>426.09458999999998</v>
      </c>
      <c r="J667" t="s">
        <v>3</v>
      </c>
      <c r="K667">
        <v>2285.2978720000001</v>
      </c>
      <c r="L667">
        <v>412.35399799999999</v>
      </c>
      <c r="M667" t="s">
        <v>4</v>
      </c>
      <c r="N667">
        <v>38.282752000000002</v>
      </c>
      <c r="O667">
        <v>1.3946400000000001</v>
      </c>
      <c r="P667" t="s">
        <v>5</v>
      </c>
      <c r="Q667">
        <v>0</v>
      </c>
      <c r="R667">
        <v>0</v>
      </c>
      <c r="S667" t="s">
        <v>6</v>
      </c>
      <c r="T667">
        <v>17.793137999999999</v>
      </c>
      <c r="U667">
        <v>0.96519299999999997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1.511E-3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0.99510500000000002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2965.3694700000001</v>
      </c>
      <c r="I668">
        <v>601.18765299999995</v>
      </c>
      <c r="J668" t="s">
        <v>3</v>
      </c>
      <c r="K668">
        <v>2666.789084</v>
      </c>
      <c r="L668">
        <v>580.85757799999999</v>
      </c>
      <c r="M668" t="s">
        <v>4</v>
      </c>
      <c r="N668">
        <v>44.636451999999998</v>
      </c>
      <c r="O668">
        <v>1.7968170000000001</v>
      </c>
      <c r="P668" t="s">
        <v>5</v>
      </c>
      <c r="Q668">
        <v>0</v>
      </c>
      <c r="R668">
        <v>0</v>
      </c>
      <c r="S668" t="s">
        <v>6</v>
      </c>
      <c r="T668">
        <v>20.766748</v>
      </c>
      <c r="U668">
        <v>1.240475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1.4649999999999999E-3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0.99511099999999997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3389.0163480000001</v>
      </c>
      <c r="I669">
        <v>866.78810299999998</v>
      </c>
      <c r="J669" t="s">
        <v>3</v>
      </c>
      <c r="K669">
        <v>3047.4086419999999</v>
      </c>
      <c r="L669">
        <v>829.62490700000001</v>
      </c>
      <c r="M669" t="s">
        <v>4</v>
      </c>
      <c r="N669">
        <v>51.066160000000004</v>
      </c>
      <c r="O669">
        <v>2.390018</v>
      </c>
      <c r="P669" t="s">
        <v>5</v>
      </c>
      <c r="Q669">
        <v>0</v>
      </c>
      <c r="R669">
        <v>0</v>
      </c>
      <c r="S669" t="s">
        <v>6</v>
      </c>
      <c r="T669">
        <v>23.672668000000002</v>
      </c>
      <c r="U669">
        <v>1.6260520000000001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1.39E-3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0.99511300000000003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3813.9693520000001</v>
      </c>
      <c r="I670">
        <v>1228.3302619999999</v>
      </c>
      <c r="J670" t="s">
        <v>3</v>
      </c>
      <c r="K670">
        <v>3429.571434</v>
      </c>
      <c r="L670">
        <v>1162.0286329999999</v>
      </c>
      <c r="M670" t="s">
        <v>4</v>
      </c>
      <c r="N670">
        <v>57.493448000000001</v>
      </c>
      <c r="O670">
        <v>3.0921069999999999</v>
      </c>
      <c r="P670" t="s">
        <v>5</v>
      </c>
      <c r="Q670">
        <v>0</v>
      </c>
      <c r="R670">
        <v>0</v>
      </c>
      <c r="S670" t="s">
        <v>6</v>
      </c>
      <c r="T670">
        <v>26.643864000000001</v>
      </c>
      <c r="U670">
        <v>2.082398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1.3860000000000001E-3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0.99511400000000005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4238.0220920000002</v>
      </c>
      <c r="I671">
        <v>1535.822617</v>
      </c>
      <c r="J671" t="s">
        <v>3</v>
      </c>
      <c r="K671">
        <v>3811.0706540000001</v>
      </c>
      <c r="L671">
        <v>1462.93037</v>
      </c>
      <c r="M671" t="s">
        <v>4</v>
      </c>
      <c r="N671">
        <v>63.886904000000001</v>
      </c>
      <c r="O671">
        <v>3.4720520000000001</v>
      </c>
      <c r="P671" t="s">
        <v>5</v>
      </c>
      <c r="Q671">
        <v>0</v>
      </c>
      <c r="R671">
        <v>0</v>
      </c>
      <c r="S671" t="s">
        <v>6</v>
      </c>
      <c r="T671">
        <v>29.613527999999999</v>
      </c>
      <c r="U671">
        <v>2.5002149999999999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1.3810000000000001E-3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0.99511400000000005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4662.2215159999996</v>
      </c>
      <c r="I672">
        <v>1899.770964</v>
      </c>
      <c r="J672" t="s">
        <v>3</v>
      </c>
      <c r="K672">
        <v>4192.4123159999999</v>
      </c>
      <c r="L672">
        <v>1798.2459249999999</v>
      </c>
      <c r="M672" t="s">
        <v>4</v>
      </c>
      <c r="N672">
        <v>70.269558000000004</v>
      </c>
      <c r="O672">
        <v>4.0951209999999998</v>
      </c>
      <c r="P672" t="s">
        <v>5</v>
      </c>
      <c r="Q672">
        <v>0</v>
      </c>
      <c r="R672">
        <v>0</v>
      </c>
      <c r="S672" t="s">
        <v>6</v>
      </c>
      <c r="T672">
        <v>32.573639999999997</v>
      </c>
      <c r="U672">
        <v>2.9400270000000002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1.3500000000000001E-3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0.99511499999999997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5086.278636</v>
      </c>
      <c r="I673">
        <v>2166.3660960000002</v>
      </c>
      <c r="J673" t="s">
        <v>3</v>
      </c>
      <c r="K673">
        <v>4573.6559719999996</v>
      </c>
      <c r="L673">
        <v>2042.088786</v>
      </c>
      <c r="M673" t="s">
        <v>4</v>
      </c>
      <c r="N673">
        <v>76.707188000000002</v>
      </c>
      <c r="O673">
        <v>4.8429770000000003</v>
      </c>
      <c r="P673" t="s">
        <v>5</v>
      </c>
      <c r="Q673">
        <v>0</v>
      </c>
      <c r="R673">
        <v>0</v>
      </c>
      <c r="S673" t="s">
        <v>6</v>
      </c>
      <c r="T673">
        <v>35.512993999999999</v>
      </c>
      <c r="U673">
        <v>3.4258500000000001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1.348E-3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0.99511499999999997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5510.5744100000002</v>
      </c>
      <c r="I674">
        <v>2481.4323209999998</v>
      </c>
      <c r="J674" t="s">
        <v>3</v>
      </c>
      <c r="K674">
        <v>4955.3550779999996</v>
      </c>
      <c r="L674">
        <v>2334.965232</v>
      </c>
      <c r="M674" t="s">
        <v>4</v>
      </c>
      <c r="N674">
        <v>83.076092000000003</v>
      </c>
      <c r="O674">
        <v>5.5472219999999997</v>
      </c>
      <c r="P674" t="s">
        <v>5</v>
      </c>
      <c r="Q674">
        <v>0</v>
      </c>
      <c r="R674">
        <v>0</v>
      </c>
      <c r="S674" t="s">
        <v>6</v>
      </c>
      <c r="T674">
        <v>38.491976000000001</v>
      </c>
      <c r="U674">
        <v>4.0112860000000001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1.3320000000000001E-3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0.99511499999999997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5934.8822099999998</v>
      </c>
      <c r="I675">
        <v>2889.4697999999999</v>
      </c>
      <c r="J675" t="s">
        <v>3</v>
      </c>
      <c r="K675">
        <v>5336.9381640000001</v>
      </c>
      <c r="L675">
        <v>2733.1829729999999</v>
      </c>
      <c r="M675" t="s">
        <v>4</v>
      </c>
      <c r="N675">
        <v>89.441097999999997</v>
      </c>
      <c r="O675">
        <v>6.2612949999999996</v>
      </c>
      <c r="P675" t="s">
        <v>5</v>
      </c>
      <c r="Q675">
        <v>0</v>
      </c>
      <c r="R675">
        <v>0</v>
      </c>
      <c r="S675" t="s">
        <v>6</v>
      </c>
      <c r="T675">
        <v>41.448276</v>
      </c>
      <c r="U675">
        <v>4.5983919999999996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1.3060000000000001E-3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0.99511499999999997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6358.4871880000001</v>
      </c>
      <c r="I676">
        <v>3334.9409759999999</v>
      </c>
      <c r="J676" t="s">
        <v>3</v>
      </c>
      <c r="K676">
        <v>5717.97894</v>
      </c>
      <c r="L676">
        <v>3154.5241299999998</v>
      </c>
      <c r="M676" t="s">
        <v>4</v>
      </c>
      <c r="N676">
        <v>95.817248000000006</v>
      </c>
      <c r="O676">
        <v>7.4165970000000003</v>
      </c>
      <c r="P676" t="s">
        <v>5</v>
      </c>
      <c r="Q676">
        <v>0</v>
      </c>
      <c r="R676">
        <v>0</v>
      </c>
      <c r="S676" t="s">
        <v>6</v>
      </c>
      <c r="T676">
        <v>44.442228</v>
      </c>
      <c r="U676">
        <v>5.2612180000000004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1.3060000000000001E-3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0.99511499999999997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6782.6658799999996</v>
      </c>
      <c r="I677">
        <v>3793.0298480000001</v>
      </c>
      <c r="J677" t="s">
        <v>3</v>
      </c>
      <c r="K677">
        <v>6099.5932640000001</v>
      </c>
      <c r="L677">
        <v>3567.761661</v>
      </c>
      <c r="M677" t="s">
        <v>4</v>
      </c>
      <c r="N677">
        <v>102.18183399999999</v>
      </c>
      <c r="O677">
        <v>8.5874310000000005</v>
      </c>
      <c r="P677" t="s">
        <v>5</v>
      </c>
      <c r="Q677">
        <v>0</v>
      </c>
      <c r="R677">
        <v>0</v>
      </c>
      <c r="S677" t="s">
        <v>6</v>
      </c>
      <c r="T677">
        <v>47.416975999999998</v>
      </c>
      <c r="U677">
        <v>6.0774150000000002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1.292E-3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0.99511499999999997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7206.4340780000002</v>
      </c>
      <c r="I678">
        <v>4183.9806740000004</v>
      </c>
      <c r="J678" t="s">
        <v>3</v>
      </c>
      <c r="K678">
        <v>6480.6812239999999</v>
      </c>
      <c r="L678">
        <v>3911.4906609999998</v>
      </c>
      <c r="M678" t="s">
        <v>4</v>
      </c>
      <c r="N678">
        <v>108.568962</v>
      </c>
      <c r="O678">
        <v>9.8985540000000007</v>
      </c>
      <c r="P678" t="s">
        <v>5</v>
      </c>
      <c r="Q678">
        <v>0</v>
      </c>
      <c r="R678">
        <v>0</v>
      </c>
      <c r="S678" t="s">
        <v>6</v>
      </c>
      <c r="T678">
        <v>50.365228000000002</v>
      </c>
      <c r="U678">
        <v>6.8657959999999996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1.284E-3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0.99511499999999997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7630.2603319999998</v>
      </c>
      <c r="I679">
        <v>4663.0606879999996</v>
      </c>
      <c r="J679" t="s">
        <v>3</v>
      </c>
      <c r="K679">
        <v>6861.8185460000004</v>
      </c>
      <c r="L679">
        <v>4359.2517239999997</v>
      </c>
      <c r="M679" t="s">
        <v>4</v>
      </c>
      <c r="N679">
        <v>114.95123599999999</v>
      </c>
      <c r="O679">
        <v>11.036828</v>
      </c>
      <c r="P679" t="s">
        <v>5</v>
      </c>
      <c r="Q679">
        <v>0</v>
      </c>
      <c r="R679">
        <v>0</v>
      </c>
      <c r="S679" t="s">
        <v>6</v>
      </c>
      <c r="T679">
        <v>53.302784000000003</v>
      </c>
      <c r="U679">
        <v>7.7606359999999999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1.2700000000000001E-3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0.99511499999999997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8054.1216480000003</v>
      </c>
      <c r="I680">
        <v>5128.1258120000002</v>
      </c>
      <c r="J680" t="s">
        <v>3</v>
      </c>
      <c r="K680">
        <v>7242.8593739999997</v>
      </c>
      <c r="L680">
        <v>4725.0674399999998</v>
      </c>
      <c r="M680" t="s">
        <v>4</v>
      </c>
      <c r="N680">
        <v>121.37148999999999</v>
      </c>
      <c r="O680">
        <v>11.898455</v>
      </c>
      <c r="P680" t="s">
        <v>5</v>
      </c>
      <c r="Q680">
        <v>0</v>
      </c>
      <c r="R680">
        <v>0</v>
      </c>
      <c r="S680" t="s">
        <v>6</v>
      </c>
      <c r="T680">
        <v>56.250397999999997</v>
      </c>
      <c r="U680">
        <v>8.2921359999999993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1.2700000000000001E-3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0.99511499999999997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8478.4045900000001</v>
      </c>
      <c r="I681">
        <v>5646.5806679999996</v>
      </c>
      <c r="J681" t="s">
        <v>3</v>
      </c>
      <c r="K681">
        <v>7624.3800780000001</v>
      </c>
      <c r="L681">
        <v>5192.519988</v>
      </c>
      <c r="M681" t="s">
        <v>4</v>
      </c>
      <c r="N681">
        <v>127.817076</v>
      </c>
      <c r="O681">
        <v>12.810029</v>
      </c>
      <c r="P681" t="s">
        <v>5</v>
      </c>
      <c r="Q681">
        <v>0</v>
      </c>
      <c r="R681">
        <v>0</v>
      </c>
      <c r="S681" t="s">
        <v>6</v>
      </c>
      <c r="T681">
        <v>59.214002000000001</v>
      </c>
      <c r="U681">
        <v>9.0823090000000004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1.2639999999999999E-3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0.99511499999999997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721.19319599999994</v>
      </c>
      <c r="I682">
        <v>217.34076099999999</v>
      </c>
      <c r="J682" t="s">
        <v>3</v>
      </c>
      <c r="K682">
        <v>677.67278199999998</v>
      </c>
      <c r="L682">
        <v>234.58863400000001</v>
      </c>
      <c r="M682" t="s">
        <v>4</v>
      </c>
      <c r="N682">
        <v>6.5551459999999997</v>
      </c>
      <c r="O682">
        <v>8.2196000000000005E-2</v>
      </c>
      <c r="P682" t="s">
        <v>5</v>
      </c>
      <c r="Q682">
        <v>8.8480240000000006</v>
      </c>
      <c r="R682">
        <v>3.9101999999999998E-2</v>
      </c>
      <c r="S682" t="s">
        <v>6</v>
      </c>
      <c r="T682">
        <v>3.0757659999999998</v>
      </c>
      <c r="U682">
        <v>2.7597E-2</v>
      </c>
      <c r="V682" t="s">
        <v>7</v>
      </c>
      <c r="W682">
        <v>0.72119200000000006</v>
      </c>
      <c r="X682">
        <v>1.21E-4</v>
      </c>
      <c r="Y682" t="s">
        <v>8</v>
      </c>
      <c r="Z682">
        <v>3.7753260000000002</v>
      </c>
      <c r="AA682">
        <v>9.613E-3</v>
      </c>
      <c r="AB682" t="s">
        <v>9</v>
      </c>
      <c r="AC682">
        <v>661.13463000000002</v>
      </c>
      <c r="AD682">
        <v>237.49508</v>
      </c>
      <c r="AE682" t="s">
        <v>10</v>
      </c>
      <c r="AF682">
        <v>5.8809999999999999E-3</v>
      </c>
      <c r="AG682">
        <v>1.5999999999999999E-5</v>
      </c>
      <c r="AH682" t="s">
        <v>11</v>
      </c>
      <c r="AI682">
        <v>0.994807</v>
      </c>
      <c r="AJ682">
        <v>9.9999999999999995E-7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1439.1874780000001</v>
      </c>
      <c r="I683">
        <v>559.05991100000006</v>
      </c>
      <c r="J683" t="s">
        <v>3</v>
      </c>
      <c r="K683">
        <v>1351.9639099999999</v>
      </c>
      <c r="L683">
        <v>594.26058499999999</v>
      </c>
      <c r="M683" t="s">
        <v>4</v>
      </c>
      <c r="N683">
        <v>13.146402</v>
      </c>
      <c r="O683">
        <v>0.24171899999999999</v>
      </c>
      <c r="P683" t="s">
        <v>5</v>
      </c>
      <c r="Q683">
        <v>17.683806000000001</v>
      </c>
      <c r="R683">
        <v>0.106415</v>
      </c>
      <c r="S683" t="s">
        <v>6</v>
      </c>
      <c r="T683">
        <v>6.1307419999999997</v>
      </c>
      <c r="U683">
        <v>8.6132E-2</v>
      </c>
      <c r="V683" t="s">
        <v>7</v>
      </c>
      <c r="W683">
        <v>1.448018</v>
      </c>
      <c r="X683">
        <v>3.0499999999999999E-4</v>
      </c>
      <c r="Y683" t="s">
        <v>8</v>
      </c>
      <c r="Z683">
        <v>7.5524519999999997</v>
      </c>
      <c r="AA683">
        <v>2.2579999999999999E-2</v>
      </c>
      <c r="AB683" t="s">
        <v>9</v>
      </c>
      <c r="AC683">
        <v>1318.832962</v>
      </c>
      <c r="AD683">
        <v>603.78148199999998</v>
      </c>
      <c r="AE683" t="s">
        <v>10</v>
      </c>
      <c r="AF683">
        <v>3.2130000000000001E-3</v>
      </c>
      <c r="AG683">
        <v>6.9999999999999999E-6</v>
      </c>
      <c r="AH683" t="s">
        <v>11</v>
      </c>
      <c r="AI683">
        <v>0.99507599999999996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2159.707042</v>
      </c>
      <c r="I684">
        <v>1286.587802</v>
      </c>
      <c r="J684" t="s">
        <v>3</v>
      </c>
      <c r="K684">
        <v>2028.732004</v>
      </c>
      <c r="L684">
        <v>1381.4550670000001</v>
      </c>
      <c r="M684" t="s">
        <v>4</v>
      </c>
      <c r="N684">
        <v>19.699124000000001</v>
      </c>
      <c r="O684">
        <v>0.48864200000000002</v>
      </c>
      <c r="P684" t="s">
        <v>5</v>
      </c>
      <c r="Q684">
        <v>26.507458</v>
      </c>
      <c r="R684">
        <v>0.197687</v>
      </c>
      <c r="S684" t="s">
        <v>6</v>
      </c>
      <c r="T684">
        <v>9.1874939999999992</v>
      </c>
      <c r="U684">
        <v>0.17203099999999999</v>
      </c>
      <c r="V684" t="s">
        <v>7</v>
      </c>
      <c r="W684">
        <v>2.1726899999999998</v>
      </c>
      <c r="X684">
        <v>5.3200000000000003E-4</v>
      </c>
      <c r="Y684" t="s">
        <v>8</v>
      </c>
      <c r="Z684">
        <v>11.322150000000001</v>
      </c>
      <c r="AA684">
        <v>4.1408E-2</v>
      </c>
      <c r="AB684" t="s">
        <v>9</v>
      </c>
      <c r="AC684">
        <v>1979.0836959999999</v>
      </c>
      <c r="AD684">
        <v>1404.009448</v>
      </c>
      <c r="AE684" t="s">
        <v>10</v>
      </c>
      <c r="AF684">
        <v>2.3479999999999998E-3</v>
      </c>
      <c r="AG684">
        <v>3.0000000000000001E-6</v>
      </c>
      <c r="AH684" t="s">
        <v>11</v>
      </c>
      <c r="AI684">
        <v>0.99510200000000004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2879.1826219999998</v>
      </c>
      <c r="I685">
        <v>1955.2536720000001</v>
      </c>
      <c r="J685" t="s">
        <v>3</v>
      </c>
      <c r="K685">
        <v>2704.676352</v>
      </c>
      <c r="L685">
        <v>2068.407115</v>
      </c>
      <c r="M685" t="s">
        <v>4</v>
      </c>
      <c r="N685">
        <v>26.219262000000001</v>
      </c>
      <c r="O685">
        <v>0.72563200000000005</v>
      </c>
      <c r="P685" t="s">
        <v>5</v>
      </c>
      <c r="Q685">
        <v>35.364136000000002</v>
      </c>
      <c r="R685">
        <v>0.32211499999999998</v>
      </c>
      <c r="S685" t="s">
        <v>6</v>
      </c>
      <c r="T685">
        <v>12.280215999999999</v>
      </c>
      <c r="U685">
        <v>0.27966999999999997</v>
      </c>
      <c r="V685" t="s">
        <v>7</v>
      </c>
      <c r="W685">
        <v>2.9026519999999998</v>
      </c>
      <c r="X685">
        <v>1.6310000000000001E-3</v>
      </c>
      <c r="Y685" t="s">
        <v>8</v>
      </c>
      <c r="Z685">
        <v>15.077387999999999</v>
      </c>
      <c r="AA685">
        <v>5.1894000000000003E-2</v>
      </c>
      <c r="AB685" t="s">
        <v>9</v>
      </c>
      <c r="AC685">
        <v>2638.5014999999999</v>
      </c>
      <c r="AD685">
        <v>2096.6369920000002</v>
      </c>
      <c r="AE685" t="s">
        <v>10</v>
      </c>
      <c r="AF685">
        <v>1.951E-3</v>
      </c>
      <c r="AG685">
        <v>9.9999999999999995E-7</v>
      </c>
      <c r="AH685" t="s">
        <v>11</v>
      </c>
      <c r="AI685">
        <v>0.99511899999999998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3599.8935259999998</v>
      </c>
      <c r="I686">
        <v>2490.4684779999998</v>
      </c>
      <c r="J686" t="s">
        <v>3</v>
      </c>
      <c r="K686">
        <v>3381.8898140000001</v>
      </c>
      <c r="L686">
        <v>2622.174935</v>
      </c>
      <c r="M686" t="s">
        <v>4</v>
      </c>
      <c r="N686">
        <v>32.745897999999997</v>
      </c>
      <c r="O686">
        <v>1.0549189999999999</v>
      </c>
      <c r="P686" t="s">
        <v>5</v>
      </c>
      <c r="Q686">
        <v>44.195874000000003</v>
      </c>
      <c r="R686">
        <v>0.42775999999999997</v>
      </c>
      <c r="S686" t="s">
        <v>6</v>
      </c>
      <c r="T686">
        <v>15.345268000000001</v>
      </c>
      <c r="U686">
        <v>0.40062199999999998</v>
      </c>
      <c r="V686" t="s">
        <v>7</v>
      </c>
      <c r="W686">
        <v>3.6283599999999998</v>
      </c>
      <c r="X686">
        <v>1.7600000000000001E-3</v>
      </c>
      <c r="Y686" t="s">
        <v>8</v>
      </c>
      <c r="Z686">
        <v>18.844944000000002</v>
      </c>
      <c r="AA686">
        <v>7.0643999999999998E-2</v>
      </c>
      <c r="AB686" t="s">
        <v>9</v>
      </c>
      <c r="AC686">
        <v>3299.2209640000001</v>
      </c>
      <c r="AD686">
        <v>2659.5378639999999</v>
      </c>
      <c r="AE686" t="s">
        <v>10</v>
      </c>
      <c r="AF686">
        <v>1.748E-3</v>
      </c>
      <c r="AG686">
        <v>9.9999999999999995E-7</v>
      </c>
      <c r="AH686" t="s">
        <v>11</v>
      </c>
      <c r="AI686">
        <v>0.99512100000000003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4315.1315839999997</v>
      </c>
      <c r="I687">
        <v>3158.2039089999998</v>
      </c>
      <c r="J687" t="s">
        <v>3</v>
      </c>
      <c r="K687">
        <v>4053.4704919999999</v>
      </c>
      <c r="L687">
        <v>3359.8384999999998</v>
      </c>
      <c r="M687" t="s">
        <v>4</v>
      </c>
      <c r="N687">
        <v>39.318178000000003</v>
      </c>
      <c r="O687">
        <v>1.453041</v>
      </c>
      <c r="P687" t="s">
        <v>5</v>
      </c>
      <c r="Q687">
        <v>53.033234</v>
      </c>
      <c r="R687">
        <v>0.53310100000000005</v>
      </c>
      <c r="S687" t="s">
        <v>6</v>
      </c>
      <c r="T687">
        <v>18.412859999999998</v>
      </c>
      <c r="U687">
        <v>0.51061800000000002</v>
      </c>
      <c r="V687" t="s">
        <v>7</v>
      </c>
      <c r="W687">
        <v>4.3553459999999999</v>
      </c>
      <c r="X687">
        <v>2.3249999999999998E-3</v>
      </c>
      <c r="Y687" t="s">
        <v>8</v>
      </c>
      <c r="Z687">
        <v>22.613910000000001</v>
      </c>
      <c r="AA687">
        <v>9.3307000000000001E-2</v>
      </c>
      <c r="AB687" t="s">
        <v>9</v>
      </c>
      <c r="AC687">
        <v>3954.244608</v>
      </c>
      <c r="AD687">
        <v>3411.466148</v>
      </c>
      <c r="AE687" t="s">
        <v>10</v>
      </c>
      <c r="AF687">
        <v>1.5280000000000001E-3</v>
      </c>
      <c r="AG687">
        <v>0</v>
      </c>
      <c r="AH687" t="s">
        <v>11</v>
      </c>
      <c r="AI687">
        <v>0.99512299999999998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5033.71641</v>
      </c>
      <c r="I688">
        <v>4034.4182660000001</v>
      </c>
      <c r="J688" t="s">
        <v>3</v>
      </c>
      <c r="K688">
        <v>4728.3699399999996</v>
      </c>
      <c r="L688">
        <v>4256.4719130000003</v>
      </c>
      <c r="M688" t="s">
        <v>4</v>
      </c>
      <c r="N688">
        <v>45.874262000000002</v>
      </c>
      <c r="O688">
        <v>1.8365959999999999</v>
      </c>
      <c r="P688" t="s">
        <v>5</v>
      </c>
      <c r="Q688">
        <v>61.870297999999998</v>
      </c>
      <c r="R688">
        <v>0.70049399999999995</v>
      </c>
      <c r="S688" t="s">
        <v>6</v>
      </c>
      <c r="T688">
        <v>21.476213999999999</v>
      </c>
      <c r="U688">
        <v>0.67897099999999999</v>
      </c>
      <c r="V688" t="s">
        <v>7</v>
      </c>
      <c r="W688">
        <v>5.0819599999999996</v>
      </c>
      <c r="X688">
        <v>2.5839999999999999E-3</v>
      </c>
      <c r="Y688" t="s">
        <v>8</v>
      </c>
      <c r="Z688">
        <v>26.376380000000001</v>
      </c>
      <c r="AA688">
        <v>0.11767</v>
      </c>
      <c r="AB688" t="s">
        <v>9</v>
      </c>
      <c r="AC688">
        <v>4612.6092920000001</v>
      </c>
      <c r="AD688">
        <v>4315.7558939999999</v>
      </c>
      <c r="AE688" t="s">
        <v>10</v>
      </c>
      <c r="AF688">
        <v>1.4250000000000001E-3</v>
      </c>
      <c r="AG688">
        <v>0</v>
      </c>
      <c r="AH688" t="s">
        <v>11</v>
      </c>
      <c r="AI688">
        <v>0.99512500000000004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5751.1098659999998</v>
      </c>
      <c r="I689">
        <v>4755.7512489999999</v>
      </c>
      <c r="J689" t="s">
        <v>3</v>
      </c>
      <c r="K689">
        <v>5401.8010359999998</v>
      </c>
      <c r="L689">
        <v>4961.0113700000002</v>
      </c>
      <c r="M689" t="s">
        <v>4</v>
      </c>
      <c r="N689">
        <v>52.504984</v>
      </c>
      <c r="O689">
        <v>2.1824110000000001</v>
      </c>
      <c r="P689" t="s">
        <v>5</v>
      </c>
      <c r="Q689">
        <v>70.653971999999996</v>
      </c>
      <c r="R689">
        <v>0.82245800000000002</v>
      </c>
      <c r="S689" t="s">
        <v>6</v>
      </c>
      <c r="T689">
        <v>24.492771999999999</v>
      </c>
      <c r="U689">
        <v>0.780497</v>
      </c>
      <c r="V689" t="s">
        <v>7</v>
      </c>
      <c r="W689">
        <v>5.8083840000000002</v>
      </c>
      <c r="X689">
        <v>3.0070000000000001E-3</v>
      </c>
      <c r="Y689" t="s">
        <v>8</v>
      </c>
      <c r="Z689">
        <v>30.140504</v>
      </c>
      <c r="AA689">
        <v>0.136877</v>
      </c>
      <c r="AB689" t="s">
        <v>9</v>
      </c>
      <c r="AC689">
        <v>5269.493082</v>
      </c>
      <c r="AD689">
        <v>5018.5633669999997</v>
      </c>
      <c r="AE689" t="s">
        <v>10</v>
      </c>
      <c r="AF689">
        <v>1.387E-3</v>
      </c>
      <c r="AG689">
        <v>0</v>
      </c>
      <c r="AH689" t="s">
        <v>11</v>
      </c>
      <c r="AI689">
        <v>0.99512599999999996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6470.7215859999997</v>
      </c>
      <c r="I690">
        <v>5307.1146490000001</v>
      </c>
      <c r="J690" t="s">
        <v>3</v>
      </c>
      <c r="K690">
        <v>6077.6567160000004</v>
      </c>
      <c r="L690">
        <v>5514.0982649999996</v>
      </c>
      <c r="M690" t="s">
        <v>4</v>
      </c>
      <c r="N690">
        <v>59.083094000000003</v>
      </c>
      <c r="O690">
        <v>2.4914520000000002</v>
      </c>
      <c r="P690" t="s">
        <v>5</v>
      </c>
      <c r="Q690">
        <v>79.462299999999999</v>
      </c>
      <c r="R690">
        <v>0.986487</v>
      </c>
      <c r="S690" t="s">
        <v>6</v>
      </c>
      <c r="T690">
        <v>27.546236</v>
      </c>
      <c r="U690">
        <v>0.91558200000000001</v>
      </c>
      <c r="V690" t="s">
        <v>7</v>
      </c>
      <c r="W690">
        <v>6.5345120000000003</v>
      </c>
      <c r="X690">
        <v>2.898E-3</v>
      </c>
      <c r="Y690" t="s">
        <v>8</v>
      </c>
      <c r="Z690">
        <v>33.893214</v>
      </c>
      <c r="AA690">
        <v>0.15576599999999999</v>
      </c>
      <c r="AB690" t="s">
        <v>9</v>
      </c>
      <c r="AC690">
        <v>5928.827378</v>
      </c>
      <c r="AD690">
        <v>5582.238797</v>
      </c>
      <c r="AE690" t="s">
        <v>10</v>
      </c>
      <c r="AF690">
        <v>1.3780000000000001E-3</v>
      </c>
      <c r="AG690">
        <v>0</v>
      </c>
      <c r="AH690" t="s">
        <v>11</v>
      </c>
      <c r="AI690">
        <v>0.99512599999999996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7188.6359439999997</v>
      </c>
      <c r="I691">
        <v>6153.4908690000002</v>
      </c>
      <c r="J691" t="s">
        <v>3</v>
      </c>
      <c r="K691">
        <v>6751.9996639999999</v>
      </c>
      <c r="L691">
        <v>6344.6264380000002</v>
      </c>
      <c r="M691" t="s">
        <v>4</v>
      </c>
      <c r="N691">
        <v>65.659284</v>
      </c>
      <c r="O691">
        <v>2.8661989999999999</v>
      </c>
      <c r="P691" t="s">
        <v>5</v>
      </c>
      <c r="Q691">
        <v>88.304084000000003</v>
      </c>
      <c r="R691">
        <v>1.2419260000000001</v>
      </c>
      <c r="S691" t="s">
        <v>6</v>
      </c>
      <c r="T691">
        <v>30.617802000000001</v>
      </c>
      <c r="U691">
        <v>1.105383</v>
      </c>
      <c r="V691" t="s">
        <v>7</v>
      </c>
      <c r="W691">
        <v>7.2622640000000001</v>
      </c>
      <c r="X691">
        <v>3.3509999999999998E-3</v>
      </c>
      <c r="Y691" t="s">
        <v>8</v>
      </c>
      <c r="Z691">
        <v>37.663328</v>
      </c>
      <c r="AA691">
        <v>0.18526799999999999</v>
      </c>
      <c r="AB691" t="s">
        <v>9</v>
      </c>
      <c r="AC691">
        <v>6586.6187739999996</v>
      </c>
      <c r="AD691">
        <v>6412.0201029999998</v>
      </c>
      <c r="AE691" t="s">
        <v>10</v>
      </c>
      <c r="AF691">
        <v>1.354E-3</v>
      </c>
      <c r="AG691">
        <v>0</v>
      </c>
      <c r="AH691" t="s">
        <v>11</v>
      </c>
      <c r="AI691">
        <v>0.99512699999999998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7904.3662439999998</v>
      </c>
      <c r="I692">
        <v>7438.9218709999996</v>
      </c>
      <c r="J692" t="s">
        <v>3</v>
      </c>
      <c r="K692">
        <v>7424.1768400000001</v>
      </c>
      <c r="L692">
        <v>7788.6820049999997</v>
      </c>
      <c r="M692" t="s">
        <v>4</v>
      </c>
      <c r="N692">
        <v>72.193768000000006</v>
      </c>
      <c r="O692">
        <v>3.4458660000000001</v>
      </c>
      <c r="P692" t="s">
        <v>5</v>
      </c>
      <c r="Q692">
        <v>97.187721999999994</v>
      </c>
      <c r="R692">
        <v>1.3744700000000001</v>
      </c>
      <c r="S692" t="s">
        <v>6</v>
      </c>
      <c r="T692">
        <v>33.712446</v>
      </c>
      <c r="U692">
        <v>1.227206</v>
      </c>
      <c r="V692" t="s">
        <v>7</v>
      </c>
      <c r="W692">
        <v>7.9909480000000004</v>
      </c>
      <c r="X692">
        <v>3.6150000000000002E-3</v>
      </c>
      <c r="Y692" t="s">
        <v>8</v>
      </c>
      <c r="Z692">
        <v>41.444850000000002</v>
      </c>
      <c r="AA692">
        <v>0.232594</v>
      </c>
      <c r="AB692" t="s">
        <v>9</v>
      </c>
      <c r="AC692">
        <v>7242.2322400000003</v>
      </c>
      <c r="AD692">
        <v>7890.7397449999999</v>
      </c>
      <c r="AE692" t="s">
        <v>10</v>
      </c>
      <c r="AF692">
        <v>1.3470000000000001E-3</v>
      </c>
      <c r="AG692">
        <v>0</v>
      </c>
      <c r="AH692" t="s">
        <v>11</v>
      </c>
      <c r="AI692">
        <v>0.99512699999999998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8623.0017939999998</v>
      </c>
      <c r="I693">
        <v>8608.8498920000002</v>
      </c>
      <c r="J693" t="s">
        <v>3</v>
      </c>
      <c r="K693">
        <v>8099.0800060000001</v>
      </c>
      <c r="L693">
        <v>9162.7596580000009</v>
      </c>
      <c r="M693" t="s">
        <v>4</v>
      </c>
      <c r="N693">
        <v>78.776600000000002</v>
      </c>
      <c r="O693">
        <v>4.4370640000000003</v>
      </c>
      <c r="P693" t="s">
        <v>5</v>
      </c>
      <c r="Q693">
        <v>106.03850199999999</v>
      </c>
      <c r="R693">
        <v>1.5780289999999999</v>
      </c>
      <c r="S693" t="s">
        <v>6</v>
      </c>
      <c r="T693">
        <v>36.778084</v>
      </c>
      <c r="U693">
        <v>1.4699869999999999</v>
      </c>
      <c r="V693" t="s">
        <v>7</v>
      </c>
      <c r="W693">
        <v>8.7230340000000002</v>
      </c>
      <c r="X693">
        <v>6.6750000000000004E-3</v>
      </c>
      <c r="Y693" t="s">
        <v>8</v>
      </c>
      <c r="Z693">
        <v>45.223210000000002</v>
      </c>
      <c r="AA693">
        <v>0.26466699999999999</v>
      </c>
      <c r="AB693" t="s">
        <v>9</v>
      </c>
      <c r="AC693">
        <v>7900.5649860000003</v>
      </c>
      <c r="AD693">
        <v>9303.4976530000004</v>
      </c>
      <c r="AE693" t="s">
        <v>10</v>
      </c>
      <c r="AF693">
        <v>1.304E-3</v>
      </c>
      <c r="AG693">
        <v>0</v>
      </c>
      <c r="AH693" t="s">
        <v>11</v>
      </c>
      <c r="AI693">
        <v>0.99512699999999998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9340.0461099999993</v>
      </c>
      <c r="I694">
        <v>9800.6787409999997</v>
      </c>
      <c r="J694" t="s">
        <v>3</v>
      </c>
      <c r="K694">
        <v>8772.4169700000002</v>
      </c>
      <c r="L694">
        <v>10470.48271</v>
      </c>
      <c r="M694" t="s">
        <v>4</v>
      </c>
      <c r="N694">
        <v>85.353127999999998</v>
      </c>
      <c r="O694">
        <v>5.1495319999999998</v>
      </c>
      <c r="P694" t="s">
        <v>5</v>
      </c>
      <c r="Q694">
        <v>114.88383399999999</v>
      </c>
      <c r="R694">
        <v>1.8253299999999999</v>
      </c>
      <c r="S694" t="s">
        <v>6</v>
      </c>
      <c r="T694">
        <v>39.824599999999997</v>
      </c>
      <c r="U694">
        <v>1.7446470000000001</v>
      </c>
      <c r="V694" t="s">
        <v>7</v>
      </c>
      <c r="W694">
        <v>9.4578819999999997</v>
      </c>
      <c r="X694">
        <v>1.4481000000000001E-2</v>
      </c>
      <c r="Y694" t="s">
        <v>8</v>
      </c>
      <c r="Z694">
        <v>49.014597999999999</v>
      </c>
      <c r="AA694">
        <v>0.29091400000000001</v>
      </c>
      <c r="AB694" t="s">
        <v>9</v>
      </c>
      <c r="AC694">
        <v>8557.3437580000009</v>
      </c>
      <c r="AD694">
        <v>10628.522443</v>
      </c>
      <c r="AE694" t="s">
        <v>10</v>
      </c>
      <c r="AF694">
        <v>1.3029999999999999E-3</v>
      </c>
      <c r="AG694">
        <v>0</v>
      </c>
      <c r="AH694" t="s">
        <v>11</v>
      </c>
      <c r="AI694">
        <v>0.99512699999999998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10057.662794</v>
      </c>
      <c r="I695">
        <v>11191.520775000001</v>
      </c>
      <c r="J695" t="s">
        <v>3</v>
      </c>
      <c r="K695">
        <v>9446.3608320000003</v>
      </c>
      <c r="L695">
        <v>11984.137475</v>
      </c>
      <c r="M695" t="s">
        <v>4</v>
      </c>
      <c r="N695">
        <v>91.912440000000004</v>
      </c>
      <c r="O695">
        <v>5.7222280000000003</v>
      </c>
      <c r="P695" t="s">
        <v>5</v>
      </c>
      <c r="Q695">
        <v>123.72913800000001</v>
      </c>
      <c r="R695">
        <v>2.2731970000000001</v>
      </c>
      <c r="S695" t="s">
        <v>6</v>
      </c>
      <c r="T695">
        <v>42.885733999999999</v>
      </c>
      <c r="U695">
        <v>2.0702509999999998</v>
      </c>
      <c r="V695" t="s">
        <v>7</v>
      </c>
      <c r="W695">
        <v>10.196068</v>
      </c>
      <c r="X695">
        <v>2.2738000000000001E-2</v>
      </c>
      <c r="Y695" t="s">
        <v>8</v>
      </c>
      <c r="Z695">
        <v>52.784599999999998</v>
      </c>
      <c r="AA695">
        <v>0.333069</v>
      </c>
      <c r="AB695" t="s">
        <v>9</v>
      </c>
      <c r="AC695">
        <v>9214.737024</v>
      </c>
      <c r="AD695">
        <v>12160.259091</v>
      </c>
      <c r="AE695" t="s">
        <v>10</v>
      </c>
      <c r="AF695">
        <v>1.2999999999999999E-3</v>
      </c>
      <c r="AG695">
        <v>0</v>
      </c>
      <c r="AH695" t="s">
        <v>11</v>
      </c>
      <c r="AI695">
        <v>0.99512699999999998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10771.865012</v>
      </c>
      <c r="I696">
        <v>13333.842651000001</v>
      </c>
      <c r="J696" t="s">
        <v>3</v>
      </c>
      <c r="K696">
        <v>10116.632244</v>
      </c>
      <c r="L696">
        <v>14166.109396</v>
      </c>
      <c r="M696" t="s">
        <v>4</v>
      </c>
      <c r="N696">
        <v>98.497389999999996</v>
      </c>
      <c r="O696">
        <v>6.2479789999999999</v>
      </c>
      <c r="P696" t="s">
        <v>5</v>
      </c>
      <c r="Q696">
        <v>132.56587200000001</v>
      </c>
      <c r="R696">
        <v>2.5981719999999999</v>
      </c>
      <c r="S696" t="s">
        <v>6</v>
      </c>
      <c r="T696">
        <v>45.927717999999999</v>
      </c>
      <c r="U696">
        <v>2.3622109999999998</v>
      </c>
      <c r="V696" t="s">
        <v>7</v>
      </c>
      <c r="W696">
        <v>10.929114</v>
      </c>
      <c r="X696">
        <v>3.0620000000000001E-2</v>
      </c>
      <c r="Y696" t="s">
        <v>8</v>
      </c>
      <c r="Z696">
        <v>56.551589999999997</v>
      </c>
      <c r="AA696">
        <v>0.383131</v>
      </c>
      <c r="AB696" t="s">
        <v>9</v>
      </c>
      <c r="AC696">
        <v>9868.4468840000009</v>
      </c>
      <c r="AD696">
        <v>14373.421401</v>
      </c>
      <c r="AE696" t="s">
        <v>10</v>
      </c>
      <c r="AF696">
        <v>1.2880000000000001E-3</v>
      </c>
      <c r="AG696">
        <v>0</v>
      </c>
      <c r="AH696" t="s">
        <v>11</v>
      </c>
      <c r="AI696">
        <v>0.99512800000000001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11493.046992</v>
      </c>
      <c r="I697">
        <v>14846.272176</v>
      </c>
      <c r="J697" t="s">
        <v>3</v>
      </c>
      <c r="K697">
        <v>10794.169964000001</v>
      </c>
      <c r="L697">
        <v>15751.656978999999</v>
      </c>
      <c r="M697" t="s">
        <v>4</v>
      </c>
      <c r="N697">
        <v>105.05027</v>
      </c>
      <c r="O697">
        <v>6.896852</v>
      </c>
      <c r="P697" t="s">
        <v>5</v>
      </c>
      <c r="Q697">
        <v>141.39678000000001</v>
      </c>
      <c r="R697">
        <v>2.9853749999999999</v>
      </c>
      <c r="S697" t="s">
        <v>6</v>
      </c>
      <c r="T697">
        <v>48.981712000000002</v>
      </c>
      <c r="U697">
        <v>2.7200540000000002</v>
      </c>
      <c r="V697" t="s">
        <v>7</v>
      </c>
      <c r="W697">
        <v>11.660156000000001</v>
      </c>
      <c r="X697">
        <v>3.7762999999999998E-2</v>
      </c>
      <c r="Y697" t="s">
        <v>8</v>
      </c>
      <c r="Z697">
        <v>60.317701999999997</v>
      </c>
      <c r="AA697">
        <v>0.44983400000000001</v>
      </c>
      <c r="AB697" t="s">
        <v>9</v>
      </c>
      <c r="AC697">
        <v>10529.466548</v>
      </c>
      <c r="AD697">
        <v>15981.300286</v>
      </c>
      <c r="AE697" t="s">
        <v>10</v>
      </c>
      <c r="AF697">
        <v>1.276E-3</v>
      </c>
      <c r="AG697">
        <v>0</v>
      </c>
      <c r="AH697" t="s">
        <v>11</v>
      </c>
      <c r="AI697">
        <v>0.99512800000000001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12212.026513999999</v>
      </c>
      <c r="I698">
        <v>17181.607166000002</v>
      </c>
      <c r="J698" t="s">
        <v>3</v>
      </c>
      <c r="K698">
        <v>11469.16534</v>
      </c>
      <c r="L698">
        <v>18171.018333</v>
      </c>
      <c r="M698" t="s">
        <v>4</v>
      </c>
      <c r="N698">
        <v>111.697292</v>
      </c>
      <c r="O698">
        <v>7.6532900000000001</v>
      </c>
      <c r="P698" t="s">
        <v>5</v>
      </c>
      <c r="Q698">
        <v>150.18658400000001</v>
      </c>
      <c r="R698">
        <v>3.3974489999999999</v>
      </c>
      <c r="S698" t="s">
        <v>6</v>
      </c>
      <c r="T698">
        <v>52.001730000000002</v>
      </c>
      <c r="U698">
        <v>3.0416539999999999</v>
      </c>
      <c r="V698" t="s">
        <v>7</v>
      </c>
      <c r="W698">
        <v>12.392300000000001</v>
      </c>
      <c r="X698">
        <v>4.428E-2</v>
      </c>
      <c r="Y698" t="s">
        <v>8</v>
      </c>
      <c r="Z698">
        <v>64.082127999999997</v>
      </c>
      <c r="AA698">
        <v>0.49387199999999998</v>
      </c>
      <c r="AB698" t="s">
        <v>9</v>
      </c>
      <c r="AC698">
        <v>11187.886516</v>
      </c>
      <c r="AD698">
        <v>18428.548305</v>
      </c>
      <c r="AE698" t="s">
        <v>10</v>
      </c>
      <c r="AF698">
        <v>1.2689999999999999E-3</v>
      </c>
      <c r="AG698">
        <v>0</v>
      </c>
      <c r="AH698" t="s">
        <v>11</v>
      </c>
      <c r="AI698">
        <v>0.99512800000000001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12932.714124</v>
      </c>
      <c r="I699">
        <v>19347.584427000002</v>
      </c>
      <c r="J699" t="s">
        <v>3</v>
      </c>
      <c r="K699">
        <v>12145.875038</v>
      </c>
      <c r="L699">
        <v>20527.4617</v>
      </c>
      <c r="M699" t="s">
        <v>4</v>
      </c>
      <c r="N699">
        <v>118.318318</v>
      </c>
      <c r="O699">
        <v>8.3061779999999992</v>
      </c>
      <c r="P699" t="s">
        <v>5</v>
      </c>
      <c r="Q699">
        <v>159.018418</v>
      </c>
      <c r="R699">
        <v>3.8331529999999998</v>
      </c>
      <c r="S699" t="s">
        <v>6</v>
      </c>
      <c r="T699">
        <v>55.033202000000003</v>
      </c>
      <c r="U699">
        <v>3.3574299999999999</v>
      </c>
      <c r="V699" t="s">
        <v>7</v>
      </c>
      <c r="W699">
        <v>13.126372</v>
      </c>
      <c r="X699">
        <v>4.8898999999999998E-2</v>
      </c>
      <c r="Y699" t="s">
        <v>8</v>
      </c>
      <c r="Z699">
        <v>67.876031999999995</v>
      </c>
      <c r="AA699">
        <v>0.56637400000000004</v>
      </c>
      <c r="AB699" t="s">
        <v>9</v>
      </c>
      <c r="AC699">
        <v>11848.008162</v>
      </c>
      <c r="AD699">
        <v>20808.886712</v>
      </c>
      <c r="AE699" t="s">
        <v>10</v>
      </c>
      <c r="AF699">
        <v>1.2669999999999999E-3</v>
      </c>
      <c r="AG699">
        <v>0</v>
      </c>
      <c r="AH699" t="s">
        <v>11</v>
      </c>
      <c r="AI699">
        <v>0.99512800000000001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13651.647027999999</v>
      </c>
      <c r="I700">
        <v>19958.307771</v>
      </c>
      <c r="J700" t="s">
        <v>3</v>
      </c>
      <c r="K700">
        <v>12821.38341</v>
      </c>
      <c r="L700">
        <v>21261.843012000001</v>
      </c>
      <c r="M700" t="s">
        <v>4</v>
      </c>
      <c r="N700">
        <v>124.85638</v>
      </c>
      <c r="O700">
        <v>9.1893460000000005</v>
      </c>
      <c r="P700" t="s">
        <v>5</v>
      </c>
      <c r="Q700">
        <v>167.890368</v>
      </c>
      <c r="R700">
        <v>4.0589339999999998</v>
      </c>
      <c r="S700" t="s">
        <v>6</v>
      </c>
      <c r="T700">
        <v>58.115699999999997</v>
      </c>
      <c r="U700">
        <v>3.624638</v>
      </c>
      <c r="V700" t="s">
        <v>7</v>
      </c>
      <c r="W700">
        <v>13.8591</v>
      </c>
      <c r="X700">
        <v>5.5326E-2</v>
      </c>
      <c r="Y700" t="s">
        <v>8</v>
      </c>
      <c r="Z700">
        <v>71.650139999999993</v>
      </c>
      <c r="AA700">
        <v>0.63114899999999996</v>
      </c>
      <c r="AB700" t="s">
        <v>9</v>
      </c>
      <c r="AC700">
        <v>12506.970014</v>
      </c>
      <c r="AD700">
        <v>21572.994675999998</v>
      </c>
      <c r="AE700" t="s">
        <v>10</v>
      </c>
      <c r="AF700">
        <v>1.2620000000000001E-3</v>
      </c>
      <c r="AG700">
        <v>0</v>
      </c>
      <c r="AH700" t="s">
        <v>11</v>
      </c>
      <c r="AI700">
        <v>0.99512800000000001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14368.700258000001</v>
      </c>
      <c r="I701">
        <v>21913.321229000001</v>
      </c>
      <c r="J701" t="s">
        <v>3</v>
      </c>
      <c r="K701">
        <v>13494.826859999999</v>
      </c>
      <c r="L701">
        <v>23495.235059999999</v>
      </c>
      <c r="M701" t="s">
        <v>4</v>
      </c>
      <c r="N701">
        <v>131.398256</v>
      </c>
      <c r="O701">
        <v>10.153067</v>
      </c>
      <c r="P701" t="s">
        <v>5</v>
      </c>
      <c r="Q701">
        <v>176.808874</v>
      </c>
      <c r="R701">
        <v>4.3937600000000003</v>
      </c>
      <c r="S701" t="s">
        <v>6</v>
      </c>
      <c r="T701">
        <v>61.212159999999997</v>
      </c>
      <c r="U701">
        <v>4.047993</v>
      </c>
      <c r="V701" t="s">
        <v>7</v>
      </c>
      <c r="W701">
        <v>14.592510000000001</v>
      </c>
      <c r="X701">
        <v>6.0721999999999998E-2</v>
      </c>
      <c r="Y701" t="s">
        <v>8</v>
      </c>
      <c r="Z701">
        <v>75.460284000000001</v>
      </c>
      <c r="AA701">
        <v>0.68775900000000001</v>
      </c>
      <c r="AB701" t="s">
        <v>9</v>
      </c>
      <c r="AC701">
        <v>13163.813824000001</v>
      </c>
      <c r="AD701">
        <v>23862.357760999999</v>
      </c>
      <c r="AE701" t="s">
        <v>10</v>
      </c>
      <c r="AF701">
        <v>1.258E-3</v>
      </c>
      <c r="AG701">
        <v>0</v>
      </c>
      <c r="AH701" t="s">
        <v>11</v>
      </c>
      <c r="AI701">
        <v>0.99512800000000001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423.15986400000003</v>
      </c>
      <c r="I722">
        <v>21.186641000000002</v>
      </c>
      <c r="J722" t="s">
        <v>3</v>
      </c>
      <c r="K722">
        <v>380.43374</v>
      </c>
      <c r="L722">
        <v>21.273249</v>
      </c>
      <c r="M722" t="s">
        <v>4</v>
      </c>
      <c r="N722">
        <v>6.3790380000000004</v>
      </c>
      <c r="O722">
        <v>8.0551999999999999E-2</v>
      </c>
      <c r="P722" t="s">
        <v>5</v>
      </c>
      <c r="Q722">
        <v>0</v>
      </c>
      <c r="R722">
        <v>0</v>
      </c>
      <c r="S722" t="s">
        <v>6</v>
      </c>
      <c r="T722">
        <v>2.9636960000000001</v>
      </c>
      <c r="U722">
        <v>5.8131000000000002E-2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4.6560000000000004E-3</v>
      </c>
      <c r="AD722">
        <v>1.4E-5</v>
      </c>
      <c r="AE722" t="s">
        <v>10</v>
      </c>
      <c r="AF722">
        <v>0</v>
      </c>
      <c r="AG722">
        <v>0</v>
      </c>
      <c r="AH722" t="s">
        <v>11</v>
      </c>
      <c r="AI722">
        <v>0.99485599999999996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845.87097000000006</v>
      </c>
      <c r="I723">
        <v>65.220949000000005</v>
      </c>
      <c r="J723" t="s">
        <v>3</v>
      </c>
      <c r="K723">
        <v>760.32417999999996</v>
      </c>
      <c r="L723">
        <v>66.600016999999994</v>
      </c>
      <c r="M723" t="s">
        <v>4</v>
      </c>
      <c r="N723">
        <v>12.790746</v>
      </c>
      <c r="O723">
        <v>0.25296299999999999</v>
      </c>
      <c r="P723" t="s">
        <v>5</v>
      </c>
      <c r="Q723">
        <v>0</v>
      </c>
      <c r="R723">
        <v>0</v>
      </c>
      <c r="S723" t="s">
        <v>6</v>
      </c>
      <c r="T723">
        <v>5.9065539999999999</v>
      </c>
      <c r="U723">
        <v>0.19151000000000001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2.6679999999999998E-3</v>
      </c>
      <c r="AD723">
        <v>6.0000000000000002E-6</v>
      </c>
      <c r="AE723" t="s">
        <v>10</v>
      </c>
      <c r="AF723">
        <v>0</v>
      </c>
      <c r="AG723">
        <v>0</v>
      </c>
      <c r="AH723" t="s">
        <v>11</v>
      </c>
      <c r="AI723">
        <v>0.995062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1268.9985039999999</v>
      </c>
      <c r="I724">
        <v>138.68633399999999</v>
      </c>
      <c r="J724" t="s">
        <v>3</v>
      </c>
      <c r="K724">
        <v>1140.7464379999999</v>
      </c>
      <c r="L724">
        <v>130.87607299999999</v>
      </c>
      <c r="M724" t="s">
        <v>4</v>
      </c>
      <c r="N724">
        <v>19.171952000000001</v>
      </c>
      <c r="O724">
        <v>0.463065</v>
      </c>
      <c r="P724" t="s">
        <v>5</v>
      </c>
      <c r="Q724">
        <v>0</v>
      </c>
      <c r="R724">
        <v>0</v>
      </c>
      <c r="S724" t="s">
        <v>6</v>
      </c>
      <c r="T724">
        <v>8.8395019999999995</v>
      </c>
      <c r="U724">
        <v>0.33552100000000001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2.036E-3</v>
      </c>
      <c r="AD724">
        <v>3.0000000000000001E-6</v>
      </c>
      <c r="AE724" t="s">
        <v>10</v>
      </c>
      <c r="AF724">
        <v>0</v>
      </c>
      <c r="AG724">
        <v>0</v>
      </c>
      <c r="AH724" t="s">
        <v>11</v>
      </c>
      <c r="AI724">
        <v>0.99507999999999996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1692.1428759999999</v>
      </c>
      <c r="I725">
        <v>260.20571999999999</v>
      </c>
      <c r="J725" t="s">
        <v>3</v>
      </c>
      <c r="K725">
        <v>1521.0712639999999</v>
      </c>
      <c r="L725">
        <v>240.52521999999999</v>
      </c>
      <c r="M725" t="s">
        <v>4</v>
      </c>
      <c r="N725">
        <v>25.605333999999999</v>
      </c>
      <c r="O725">
        <v>0.84126000000000001</v>
      </c>
      <c r="P725" t="s">
        <v>5</v>
      </c>
      <c r="Q725">
        <v>0</v>
      </c>
      <c r="R725">
        <v>0</v>
      </c>
      <c r="S725" t="s">
        <v>6</v>
      </c>
      <c r="T725">
        <v>11.760958</v>
      </c>
      <c r="U725">
        <v>0.54623600000000005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1.7080000000000001E-3</v>
      </c>
      <c r="AD725">
        <v>9.9999999999999995E-7</v>
      </c>
      <c r="AE725" t="s">
        <v>10</v>
      </c>
      <c r="AF725">
        <v>0</v>
      </c>
      <c r="AG725">
        <v>0</v>
      </c>
      <c r="AH725" t="s">
        <v>11</v>
      </c>
      <c r="AI725">
        <v>0.99510100000000001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2115.156176</v>
      </c>
      <c r="I726">
        <v>377.10827499999999</v>
      </c>
      <c r="J726" t="s">
        <v>3</v>
      </c>
      <c r="K726">
        <v>1901.115714</v>
      </c>
      <c r="L726">
        <v>344.431646</v>
      </c>
      <c r="M726" t="s">
        <v>4</v>
      </c>
      <c r="N726">
        <v>32.022818000000001</v>
      </c>
      <c r="O726">
        <v>1.19939</v>
      </c>
      <c r="P726" t="s">
        <v>5</v>
      </c>
      <c r="Q726">
        <v>0</v>
      </c>
      <c r="R726">
        <v>0</v>
      </c>
      <c r="S726" t="s">
        <v>6</v>
      </c>
      <c r="T726">
        <v>14.674496</v>
      </c>
      <c r="U726">
        <v>0.72963100000000003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1.5579999999999999E-3</v>
      </c>
      <c r="AD726">
        <v>9.9999999999999995E-7</v>
      </c>
      <c r="AE726" t="s">
        <v>10</v>
      </c>
      <c r="AF726">
        <v>0</v>
      </c>
      <c r="AG726">
        <v>0</v>
      </c>
      <c r="AH726" t="s">
        <v>11</v>
      </c>
      <c r="AI726">
        <v>0.99510299999999996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2538.0562620000001</v>
      </c>
      <c r="I727">
        <v>569.41063999999994</v>
      </c>
      <c r="J727" t="s">
        <v>3</v>
      </c>
      <c r="K727">
        <v>2281.162628</v>
      </c>
      <c r="L727">
        <v>522.14961200000005</v>
      </c>
      <c r="M727" t="s">
        <v>4</v>
      </c>
      <c r="N727">
        <v>38.440491999999999</v>
      </c>
      <c r="O727">
        <v>1.595207</v>
      </c>
      <c r="P727" t="s">
        <v>5</v>
      </c>
      <c r="Q727">
        <v>0</v>
      </c>
      <c r="R727">
        <v>0</v>
      </c>
      <c r="S727" t="s">
        <v>6</v>
      </c>
      <c r="T727">
        <v>17.604451999999998</v>
      </c>
      <c r="U727">
        <v>1.016551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1.521E-3</v>
      </c>
      <c r="AD727">
        <v>9.9999999999999995E-7</v>
      </c>
      <c r="AE727" t="s">
        <v>10</v>
      </c>
      <c r="AF727">
        <v>0</v>
      </c>
      <c r="AG727">
        <v>0</v>
      </c>
      <c r="AH727" t="s">
        <v>11</v>
      </c>
      <c r="AI727">
        <v>0.99511099999999997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2960.9636620000001</v>
      </c>
      <c r="I728">
        <v>745.00311099999999</v>
      </c>
      <c r="J728" t="s">
        <v>3</v>
      </c>
      <c r="K728">
        <v>2661.3555040000001</v>
      </c>
      <c r="L728">
        <v>664.20883000000003</v>
      </c>
      <c r="M728" t="s">
        <v>4</v>
      </c>
      <c r="N728">
        <v>44.83652</v>
      </c>
      <c r="O728">
        <v>2.2645849999999998</v>
      </c>
      <c r="P728" t="s">
        <v>5</v>
      </c>
      <c r="Q728">
        <v>0</v>
      </c>
      <c r="R728">
        <v>0</v>
      </c>
      <c r="S728" t="s">
        <v>6</v>
      </c>
      <c r="T728">
        <v>20.552958</v>
      </c>
      <c r="U728">
        <v>1.4517869999999999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1.498E-3</v>
      </c>
      <c r="AD728">
        <v>9.9999999999999995E-7</v>
      </c>
      <c r="AE728" t="s">
        <v>10</v>
      </c>
      <c r="AF728">
        <v>0</v>
      </c>
      <c r="AG728">
        <v>0</v>
      </c>
      <c r="AH728" t="s">
        <v>11</v>
      </c>
      <c r="AI728">
        <v>0.99511099999999997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3384.4892180000002</v>
      </c>
      <c r="I729">
        <v>934.73870999999997</v>
      </c>
      <c r="J729" t="s">
        <v>3</v>
      </c>
      <c r="K729">
        <v>3042.3085500000002</v>
      </c>
      <c r="L729">
        <v>832.47777299999996</v>
      </c>
      <c r="M729" t="s">
        <v>4</v>
      </c>
      <c r="N729">
        <v>51.230288000000002</v>
      </c>
      <c r="O729">
        <v>3.01614</v>
      </c>
      <c r="P729" t="s">
        <v>5</v>
      </c>
      <c r="Q729">
        <v>0</v>
      </c>
      <c r="R729">
        <v>0</v>
      </c>
      <c r="S729" t="s">
        <v>6</v>
      </c>
      <c r="T729">
        <v>23.547474000000001</v>
      </c>
      <c r="U729">
        <v>1.8748530000000001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1.3829999999999999E-3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0.995112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3807.7568959999999</v>
      </c>
      <c r="I730">
        <v>1123.8277390000001</v>
      </c>
      <c r="J730" t="s">
        <v>3</v>
      </c>
      <c r="K730">
        <v>3422.7814619999999</v>
      </c>
      <c r="L730">
        <v>1006.94141</v>
      </c>
      <c r="M730" t="s">
        <v>4</v>
      </c>
      <c r="N730">
        <v>57.608207999999998</v>
      </c>
      <c r="O730">
        <v>3.6764640000000002</v>
      </c>
      <c r="P730" t="s">
        <v>5</v>
      </c>
      <c r="Q730">
        <v>0</v>
      </c>
      <c r="R730">
        <v>0</v>
      </c>
      <c r="S730" t="s">
        <v>6</v>
      </c>
      <c r="T730">
        <v>26.501144</v>
      </c>
      <c r="U730">
        <v>2.293971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1.377E-3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0.995112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4231.6386579999999</v>
      </c>
      <c r="I731">
        <v>1362.6701579999999</v>
      </c>
      <c r="J731" t="s">
        <v>3</v>
      </c>
      <c r="K731">
        <v>3803.827824</v>
      </c>
      <c r="L731">
        <v>1221.3275940000001</v>
      </c>
      <c r="M731" t="s">
        <v>4</v>
      </c>
      <c r="N731">
        <v>64.055762000000001</v>
      </c>
      <c r="O731">
        <v>4.4490160000000003</v>
      </c>
      <c r="P731" t="s">
        <v>5</v>
      </c>
      <c r="Q731">
        <v>0</v>
      </c>
      <c r="R731">
        <v>0</v>
      </c>
      <c r="S731" t="s">
        <v>6</v>
      </c>
      <c r="T731">
        <v>29.437342000000001</v>
      </c>
      <c r="U731">
        <v>2.6826829999999999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1.3619999999999999E-3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0.99511300000000003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4654.5275920000004</v>
      </c>
      <c r="I732">
        <v>1613.700036</v>
      </c>
      <c r="J732" t="s">
        <v>3</v>
      </c>
      <c r="K732">
        <v>4183.9191780000001</v>
      </c>
      <c r="L732">
        <v>1463.099211</v>
      </c>
      <c r="M732" t="s">
        <v>4</v>
      </c>
      <c r="N732">
        <v>70.456174000000004</v>
      </c>
      <c r="O732">
        <v>5.2366659999999996</v>
      </c>
      <c r="P732" t="s">
        <v>5</v>
      </c>
      <c r="Q732">
        <v>0</v>
      </c>
      <c r="R732">
        <v>0</v>
      </c>
      <c r="S732" t="s">
        <v>6</v>
      </c>
      <c r="T732">
        <v>32.386983999999998</v>
      </c>
      <c r="U732">
        <v>3.1891379999999998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1.353E-3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0.99511400000000005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5078.0249180000001</v>
      </c>
      <c r="I733">
        <v>1880.7625869999999</v>
      </c>
      <c r="J733" t="s">
        <v>3</v>
      </c>
      <c r="K733">
        <v>4564.6641319999999</v>
      </c>
      <c r="L733">
        <v>1719.9069019999999</v>
      </c>
      <c r="M733" t="s">
        <v>4</v>
      </c>
      <c r="N733">
        <v>76.807208000000003</v>
      </c>
      <c r="O733">
        <v>5.8228080000000002</v>
      </c>
      <c r="P733" t="s">
        <v>5</v>
      </c>
      <c r="Q733">
        <v>0</v>
      </c>
      <c r="R733">
        <v>0</v>
      </c>
      <c r="S733" t="s">
        <v>6</v>
      </c>
      <c r="T733">
        <v>35.369045999999997</v>
      </c>
      <c r="U733">
        <v>3.6400299999999999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1.328E-3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0.99511400000000005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5501.3415999999997</v>
      </c>
      <c r="I734">
        <v>2228.6100710000001</v>
      </c>
      <c r="J734" t="s">
        <v>3</v>
      </c>
      <c r="K734">
        <v>4945.1131839999998</v>
      </c>
      <c r="L734">
        <v>2047.2150670000001</v>
      </c>
      <c r="M734" t="s">
        <v>4</v>
      </c>
      <c r="N734">
        <v>83.200643999999997</v>
      </c>
      <c r="O734">
        <v>6.5397619999999996</v>
      </c>
      <c r="P734" t="s">
        <v>5</v>
      </c>
      <c r="Q734">
        <v>0</v>
      </c>
      <c r="R734">
        <v>0</v>
      </c>
      <c r="S734" t="s">
        <v>6</v>
      </c>
      <c r="T734">
        <v>38.314086000000003</v>
      </c>
      <c r="U734">
        <v>4.062792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1.3110000000000001E-3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0.99511400000000005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5924.4640360000003</v>
      </c>
      <c r="I735">
        <v>2544.8912140000002</v>
      </c>
      <c r="J735" t="s">
        <v>3</v>
      </c>
      <c r="K735">
        <v>5324.961706</v>
      </c>
      <c r="L735">
        <v>2313.9623969999998</v>
      </c>
      <c r="M735" t="s">
        <v>4</v>
      </c>
      <c r="N735">
        <v>89.683002000000002</v>
      </c>
      <c r="O735">
        <v>7.3359529999999999</v>
      </c>
      <c r="P735" t="s">
        <v>5</v>
      </c>
      <c r="Q735">
        <v>0</v>
      </c>
      <c r="R735">
        <v>0</v>
      </c>
      <c r="S735" t="s">
        <v>6</v>
      </c>
      <c r="T735">
        <v>41.18909</v>
      </c>
      <c r="U735">
        <v>4.3862370000000004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1.302E-3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0.99511400000000005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6347.9911659999998</v>
      </c>
      <c r="I736">
        <v>2930.1932040000002</v>
      </c>
      <c r="J736" t="s">
        <v>3</v>
      </c>
      <c r="K736">
        <v>5705.3201419999996</v>
      </c>
      <c r="L736">
        <v>2646.6730309999998</v>
      </c>
      <c r="M736" t="s">
        <v>4</v>
      </c>
      <c r="N736">
        <v>96.167411999999999</v>
      </c>
      <c r="O736">
        <v>7.4789130000000004</v>
      </c>
      <c r="P736" t="s">
        <v>5</v>
      </c>
      <c r="Q736">
        <v>0</v>
      </c>
      <c r="R736">
        <v>0</v>
      </c>
      <c r="S736" t="s">
        <v>6</v>
      </c>
      <c r="T736">
        <v>44.059987999999997</v>
      </c>
      <c r="U736">
        <v>4.5445190000000002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1.2880000000000001E-3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0.99511400000000005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6771.668388</v>
      </c>
      <c r="I737">
        <v>3232.329021</v>
      </c>
      <c r="J737" t="s">
        <v>3</v>
      </c>
      <c r="K737">
        <v>6086.0617400000001</v>
      </c>
      <c r="L737">
        <v>2909.274433</v>
      </c>
      <c r="M737" t="s">
        <v>4</v>
      </c>
      <c r="N737">
        <v>102.637056</v>
      </c>
      <c r="O737">
        <v>8.1340719999999997</v>
      </c>
      <c r="P737" t="s">
        <v>5</v>
      </c>
      <c r="Q737">
        <v>0</v>
      </c>
      <c r="R737">
        <v>0</v>
      </c>
      <c r="S737" t="s">
        <v>6</v>
      </c>
      <c r="T737">
        <v>46.957034</v>
      </c>
      <c r="U737">
        <v>5.0108319999999997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1.2849999999999999E-3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0.99511499999999997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7194.8753960000004</v>
      </c>
      <c r="I738">
        <v>3662.9823649999998</v>
      </c>
      <c r="J738" t="s">
        <v>3</v>
      </c>
      <c r="K738">
        <v>6466.0729840000004</v>
      </c>
      <c r="L738">
        <v>3271.2193120000002</v>
      </c>
      <c r="M738" t="s">
        <v>4</v>
      </c>
      <c r="N738">
        <v>109.102232</v>
      </c>
      <c r="O738">
        <v>9.1132760000000008</v>
      </c>
      <c r="P738" t="s">
        <v>5</v>
      </c>
      <c r="Q738">
        <v>0</v>
      </c>
      <c r="R738">
        <v>0</v>
      </c>
      <c r="S738" t="s">
        <v>6</v>
      </c>
      <c r="T738">
        <v>49.844059999999999</v>
      </c>
      <c r="U738">
        <v>5.5305609999999996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1.281E-3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0.99511499999999997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7617.6155600000002</v>
      </c>
      <c r="I739">
        <v>3966.2588649999998</v>
      </c>
      <c r="J739" t="s">
        <v>3</v>
      </c>
      <c r="K739">
        <v>6846.261872</v>
      </c>
      <c r="L739">
        <v>3570.2788989999999</v>
      </c>
      <c r="M739" t="s">
        <v>4</v>
      </c>
      <c r="N739">
        <v>115.47667800000001</v>
      </c>
      <c r="O739">
        <v>10.147555000000001</v>
      </c>
      <c r="P739" t="s">
        <v>5</v>
      </c>
      <c r="Q739">
        <v>0</v>
      </c>
      <c r="R739">
        <v>0</v>
      </c>
      <c r="S739" t="s">
        <v>6</v>
      </c>
      <c r="T739">
        <v>52.816718000000002</v>
      </c>
      <c r="U739">
        <v>6.0739720000000004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1.2669999999999999E-3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0.99511499999999997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8040.4558880000004</v>
      </c>
      <c r="I740">
        <v>4345.5344880000002</v>
      </c>
      <c r="J740" t="s">
        <v>3</v>
      </c>
      <c r="K740">
        <v>7226.6842239999996</v>
      </c>
      <c r="L740">
        <v>3930.3478690000002</v>
      </c>
      <c r="M740" t="s">
        <v>4</v>
      </c>
      <c r="N740">
        <v>121.802036</v>
      </c>
      <c r="O740">
        <v>11.407866</v>
      </c>
      <c r="P740" t="s">
        <v>5</v>
      </c>
      <c r="Q740">
        <v>0</v>
      </c>
      <c r="R740">
        <v>0</v>
      </c>
      <c r="S740" t="s">
        <v>6</v>
      </c>
      <c r="T740">
        <v>55.804706000000003</v>
      </c>
      <c r="U740">
        <v>6.6824859999999999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1.2669999999999999E-3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0.99511499999999997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8463.1566600000006</v>
      </c>
      <c r="I741">
        <v>4815.2136600000003</v>
      </c>
      <c r="J741" t="s">
        <v>3</v>
      </c>
      <c r="K741">
        <v>7606.8100320000003</v>
      </c>
      <c r="L741">
        <v>4379.1998999999996</v>
      </c>
      <c r="M741" t="s">
        <v>4</v>
      </c>
      <c r="N741">
        <v>128.136156</v>
      </c>
      <c r="O741">
        <v>12.3513</v>
      </c>
      <c r="P741" t="s">
        <v>5</v>
      </c>
      <c r="Q741">
        <v>0</v>
      </c>
      <c r="R741">
        <v>0</v>
      </c>
      <c r="S741" t="s">
        <v>6</v>
      </c>
      <c r="T741">
        <v>58.785333999999999</v>
      </c>
      <c r="U741">
        <v>7.3588649999999998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1.2650000000000001E-3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0.99511499999999997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197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1054.1956789999999</v>
      </c>
      <c r="I742">
        <v>7.5557230000000004</v>
      </c>
      <c r="J742" t="s">
        <v>3</v>
      </c>
      <c r="K742">
        <v>1009.725479</v>
      </c>
      <c r="L742">
        <v>4.214836</v>
      </c>
      <c r="M742" t="s">
        <v>4</v>
      </c>
      <c r="N742">
        <v>7.016578</v>
      </c>
      <c r="O742">
        <v>9.7291000000000002E-2</v>
      </c>
      <c r="P742" t="s">
        <v>5</v>
      </c>
      <c r="Q742">
        <v>44.182473000000002</v>
      </c>
      <c r="R742">
        <v>1.762961</v>
      </c>
      <c r="S742" t="s">
        <v>6</v>
      </c>
      <c r="T742">
        <v>992.26828899999998</v>
      </c>
      <c r="U742">
        <v>3.526767</v>
      </c>
      <c r="V742" t="s">
        <v>7</v>
      </c>
      <c r="W742">
        <v>0.67541200000000001</v>
      </c>
      <c r="X742">
        <v>8.9259999999999999E-3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6.9049999999999997E-3</v>
      </c>
      <c r="AG742">
        <v>1.5E-5</v>
      </c>
      <c r="AH742" t="s">
        <v>11</v>
      </c>
      <c r="AI742">
        <v>0.99493299999999996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197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2101.0086379999998</v>
      </c>
      <c r="I743">
        <v>23.493265000000001</v>
      </c>
      <c r="J743" t="s">
        <v>3</v>
      </c>
      <c r="K743">
        <v>2012.201738</v>
      </c>
      <c r="L743">
        <v>9.086271</v>
      </c>
      <c r="M743" t="s">
        <v>4</v>
      </c>
      <c r="N743">
        <v>14.019104</v>
      </c>
      <c r="O743">
        <v>0.291074</v>
      </c>
      <c r="P743" t="s">
        <v>5</v>
      </c>
      <c r="Q743">
        <v>88.225054999999998</v>
      </c>
      <c r="R743">
        <v>6.0660850000000002</v>
      </c>
      <c r="S743" t="s">
        <v>6</v>
      </c>
      <c r="T743">
        <v>1977.255901</v>
      </c>
      <c r="U743">
        <v>5.5922140000000002</v>
      </c>
      <c r="V743" t="s">
        <v>7</v>
      </c>
      <c r="W743">
        <v>1.3573660000000001</v>
      </c>
      <c r="X743">
        <v>3.0338E-2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4.2950000000000002E-3</v>
      </c>
      <c r="AG743">
        <v>1.1E-5</v>
      </c>
      <c r="AH743" t="s">
        <v>11</v>
      </c>
      <c r="AI743">
        <v>0.99507999999999996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197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3147.9311379999999</v>
      </c>
      <c r="I744">
        <v>44.384577</v>
      </c>
      <c r="J744" t="s">
        <v>3</v>
      </c>
      <c r="K744">
        <v>3014.7368700000002</v>
      </c>
      <c r="L744">
        <v>14.974067</v>
      </c>
      <c r="M744" t="s">
        <v>4</v>
      </c>
      <c r="N744">
        <v>20.991430000000001</v>
      </c>
      <c r="O744">
        <v>0.59560100000000005</v>
      </c>
      <c r="P744" t="s">
        <v>5</v>
      </c>
      <c r="Q744">
        <v>132.310171</v>
      </c>
      <c r="R744">
        <v>12.068160000000001</v>
      </c>
      <c r="S744" t="s">
        <v>6</v>
      </c>
      <c r="T744">
        <v>2962.2833059999998</v>
      </c>
      <c r="U744">
        <v>8.7904970000000002</v>
      </c>
      <c r="V744" t="s">
        <v>7</v>
      </c>
      <c r="W744">
        <v>2.0376300000000001</v>
      </c>
      <c r="X744">
        <v>5.9950000000000003E-2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3.0249999999999999E-3</v>
      </c>
      <c r="AG744">
        <v>7.9999999999999996E-6</v>
      </c>
      <c r="AH744" t="s">
        <v>11</v>
      </c>
      <c r="AI744">
        <v>0.99509800000000004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197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4194.7674509999997</v>
      </c>
      <c r="I745">
        <v>77.235370000000003</v>
      </c>
      <c r="J745" t="s">
        <v>3</v>
      </c>
      <c r="K745">
        <v>4017.2360789999998</v>
      </c>
      <c r="L745">
        <v>27.31887</v>
      </c>
      <c r="M745" t="s">
        <v>4</v>
      </c>
      <c r="N745">
        <v>27.984438999999998</v>
      </c>
      <c r="O745">
        <v>1.0697300000000001</v>
      </c>
      <c r="P745" t="s">
        <v>5</v>
      </c>
      <c r="Q745">
        <v>176.32711399999999</v>
      </c>
      <c r="R745">
        <v>20.773857</v>
      </c>
      <c r="S745" t="s">
        <v>6</v>
      </c>
      <c r="T745">
        <v>3947.3563039999999</v>
      </c>
      <c r="U745">
        <v>16.560569000000001</v>
      </c>
      <c r="V745" t="s">
        <v>7</v>
      </c>
      <c r="W745">
        <v>2.706998</v>
      </c>
      <c r="X745">
        <v>0.107515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2.2000000000000001E-3</v>
      </c>
      <c r="AG745">
        <v>3.9999999999999998E-6</v>
      </c>
      <c r="AH745" t="s">
        <v>11</v>
      </c>
      <c r="AI745">
        <v>0.99510600000000005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197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5241.2820510000001</v>
      </c>
      <c r="I746">
        <v>109.793233</v>
      </c>
      <c r="J746" t="s">
        <v>3</v>
      </c>
      <c r="K746">
        <v>5019.4066700000003</v>
      </c>
      <c r="L746">
        <v>38.158580999999998</v>
      </c>
      <c r="M746" t="s">
        <v>4</v>
      </c>
      <c r="N746">
        <v>34.965986000000001</v>
      </c>
      <c r="O746">
        <v>1.4663660000000001</v>
      </c>
      <c r="P746" t="s">
        <v>5</v>
      </c>
      <c r="Q746">
        <v>220.38542799999999</v>
      </c>
      <c r="R746">
        <v>32.209015000000001</v>
      </c>
      <c r="S746" t="s">
        <v>6</v>
      </c>
      <c r="T746">
        <v>4932.0847359999998</v>
      </c>
      <c r="U746">
        <v>26.051033</v>
      </c>
      <c r="V746" t="s">
        <v>7</v>
      </c>
      <c r="W746">
        <v>3.3771900000000001</v>
      </c>
      <c r="X746">
        <v>0.15856999999999999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1.9369999999999999E-3</v>
      </c>
      <c r="AG746">
        <v>9.9999999999999995E-7</v>
      </c>
      <c r="AH746" t="s">
        <v>11</v>
      </c>
      <c r="AI746">
        <v>0.99510900000000002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197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6288.3152149999996</v>
      </c>
      <c r="I747">
        <v>145.981998</v>
      </c>
      <c r="J747" t="s">
        <v>3</v>
      </c>
      <c r="K747">
        <v>6022.0737600000002</v>
      </c>
      <c r="L747">
        <v>49.861297</v>
      </c>
      <c r="M747" t="s">
        <v>4</v>
      </c>
      <c r="N747">
        <v>41.947133999999998</v>
      </c>
      <c r="O747">
        <v>2.0913590000000002</v>
      </c>
      <c r="P747" t="s">
        <v>5</v>
      </c>
      <c r="Q747">
        <v>264.44377700000001</v>
      </c>
      <c r="R747">
        <v>43.764769000000001</v>
      </c>
      <c r="S747" t="s">
        <v>6</v>
      </c>
      <c r="T747">
        <v>5917.1673140000003</v>
      </c>
      <c r="U747">
        <v>34.342362999999999</v>
      </c>
      <c r="V747" t="s">
        <v>7</v>
      </c>
      <c r="W747">
        <v>4.0625439999999999</v>
      </c>
      <c r="X747">
        <v>0.22686200000000001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1.7359999999999999E-3</v>
      </c>
      <c r="AG747">
        <v>9.9999999999999995E-7</v>
      </c>
      <c r="AH747" t="s">
        <v>11</v>
      </c>
      <c r="AI747">
        <v>0.99511000000000005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197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7334.8655570000001</v>
      </c>
      <c r="I748">
        <v>178.018371</v>
      </c>
      <c r="J748" t="s">
        <v>3</v>
      </c>
      <c r="K748">
        <v>7024.2873140000002</v>
      </c>
      <c r="L748">
        <v>56.911078000000003</v>
      </c>
      <c r="M748" t="s">
        <v>4</v>
      </c>
      <c r="N748">
        <v>48.955669999999998</v>
      </c>
      <c r="O748">
        <v>2.7797860000000001</v>
      </c>
      <c r="P748" t="s">
        <v>5</v>
      </c>
      <c r="Q748">
        <v>308.485274</v>
      </c>
      <c r="R748">
        <v>56.633583000000002</v>
      </c>
      <c r="S748" t="s">
        <v>6</v>
      </c>
      <c r="T748">
        <v>6901.9327830000002</v>
      </c>
      <c r="U748">
        <v>38.108165999999997</v>
      </c>
      <c r="V748" t="s">
        <v>7</v>
      </c>
      <c r="W748">
        <v>4.7438859999999998</v>
      </c>
      <c r="X748">
        <v>0.30377500000000002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1.637E-3</v>
      </c>
      <c r="AG748">
        <v>0</v>
      </c>
      <c r="AH748" t="s">
        <v>11</v>
      </c>
      <c r="AI748">
        <v>0.995112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197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8381.9675779999998</v>
      </c>
      <c r="I749">
        <v>218.537587</v>
      </c>
      <c r="J749" t="s">
        <v>3</v>
      </c>
      <c r="K749">
        <v>8026.9933300000002</v>
      </c>
      <c r="L749">
        <v>59.965136000000001</v>
      </c>
      <c r="M749" t="s">
        <v>4</v>
      </c>
      <c r="N749">
        <v>55.946536000000002</v>
      </c>
      <c r="O749">
        <v>3.6141459999999999</v>
      </c>
      <c r="P749" t="s">
        <v>5</v>
      </c>
      <c r="Q749">
        <v>352.59486500000003</v>
      </c>
      <c r="R749">
        <v>73.368060999999997</v>
      </c>
      <c r="S749" t="s">
        <v>6</v>
      </c>
      <c r="T749">
        <v>7887.2188180000003</v>
      </c>
      <c r="U749">
        <v>36.084890999999999</v>
      </c>
      <c r="V749" t="s">
        <v>7</v>
      </c>
      <c r="W749">
        <v>5.4284420000000004</v>
      </c>
      <c r="X749">
        <v>0.39313500000000001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1.5150000000000001E-3</v>
      </c>
      <c r="AG749">
        <v>0</v>
      </c>
      <c r="AH749" t="s">
        <v>11</v>
      </c>
      <c r="AI749">
        <v>0.995112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197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9428.9441019999995</v>
      </c>
      <c r="I750">
        <v>271.53115300000002</v>
      </c>
      <c r="J750" t="s">
        <v>3</v>
      </c>
      <c r="K750">
        <v>9029.4686330000004</v>
      </c>
      <c r="L750">
        <v>71.004403999999994</v>
      </c>
      <c r="M750" t="s">
        <v>4</v>
      </c>
      <c r="N750">
        <v>62.975960999999998</v>
      </c>
      <c r="O750">
        <v>4.5134109999999996</v>
      </c>
      <c r="P750" t="s">
        <v>5</v>
      </c>
      <c r="Q750">
        <v>396.80071400000003</v>
      </c>
      <c r="R750">
        <v>92.784325999999993</v>
      </c>
      <c r="S750" t="s">
        <v>6</v>
      </c>
      <c r="T750">
        <v>8872.2281449999991</v>
      </c>
      <c r="U750">
        <v>40.905506000000003</v>
      </c>
      <c r="V750" t="s">
        <v>7</v>
      </c>
      <c r="W750">
        <v>6.1103940000000003</v>
      </c>
      <c r="X750">
        <v>0.49708000000000002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1.449E-3</v>
      </c>
      <c r="AG750">
        <v>0</v>
      </c>
      <c r="AH750" t="s">
        <v>11</v>
      </c>
      <c r="AI750">
        <v>0.99511300000000003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197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10475.982147999999</v>
      </c>
      <c r="I751">
        <v>320.044601</v>
      </c>
      <c r="J751" t="s">
        <v>3</v>
      </c>
      <c r="K751">
        <v>10031.995293</v>
      </c>
      <c r="L751">
        <v>78.362679</v>
      </c>
      <c r="M751" t="s">
        <v>4</v>
      </c>
      <c r="N751">
        <v>69.992475999999996</v>
      </c>
      <c r="O751">
        <v>5.533455</v>
      </c>
      <c r="P751" t="s">
        <v>5</v>
      </c>
      <c r="Q751">
        <v>441.04080800000003</v>
      </c>
      <c r="R751">
        <v>112.905593</v>
      </c>
      <c r="S751" t="s">
        <v>6</v>
      </c>
      <c r="T751">
        <v>9857.2592970000005</v>
      </c>
      <c r="U751">
        <v>41.785739999999997</v>
      </c>
      <c r="V751" t="s">
        <v>7</v>
      </c>
      <c r="W751">
        <v>6.7749180000000004</v>
      </c>
      <c r="X751">
        <v>0.600414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1.4040000000000001E-3</v>
      </c>
      <c r="AG751">
        <v>0</v>
      </c>
      <c r="AH751" t="s">
        <v>11</v>
      </c>
      <c r="AI751">
        <v>0.99511400000000005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197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11522.723555</v>
      </c>
      <c r="I752">
        <v>380.25116100000002</v>
      </c>
      <c r="J752" t="s">
        <v>3</v>
      </c>
      <c r="K752">
        <v>11034.416465</v>
      </c>
      <c r="L752">
        <v>87.874387999999996</v>
      </c>
      <c r="M752" t="s">
        <v>4</v>
      </c>
      <c r="N752">
        <v>76.952545000000001</v>
      </c>
      <c r="O752">
        <v>6.6260459999999997</v>
      </c>
      <c r="P752" t="s">
        <v>5</v>
      </c>
      <c r="Q752">
        <v>485.07480099999998</v>
      </c>
      <c r="R752">
        <v>137.57391000000001</v>
      </c>
      <c r="S752" t="s">
        <v>6</v>
      </c>
      <c r="T752">
        <v>10842.372812</v>
      </c>
      <c r="U752">
        <v>43.846249999999998</v>
      </c>
      <c r="V752" t="s">
        <v>7</v>
      </c>
      <c r="W752">
        <v>7.4232399999999998</v>
      </c>
      <c r="X752">
        <v>0.68445800000000001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1.374E-3</v>
      </c>
      <c r="AG752">
        <v>0</v>
      </c>
      <c r="AH752" t="s">
        <v>11</v>
      </c>
      <c r="AI752">
        <v>0.99511400000000005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197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12569.925488000001</v>
      </c>
      <c r="I753">
        <v>471.15104600000001</v>
      </c>
      <c r="J753" t="s">
        <v>3</v>
      </c>
      <c r="K753">
        <v>12037.212363000001</v>
      </c>
      <c r="L753">
        <v>105.091331</v>
      </c>
      <c r="M753" t="s">
        <v>4</v>
      </c>
      <c r="N753">
        <v>83.986125999999999</v>
      </c>
      <c r="O753">
        <v>7.9818439999999997</v>
      </c>
      <c r="P753" t="s">
        <v>5</v>
      </c>
      <c r="Q753">
        <v>529.16119500000002</v>
      </c>
      <c r="R753">
        <v>168.87646799999999</v>
      </c>
      <c r="S753" t="s">
        <v>6</v>
      </c>
      <c r="T753">
        <v>11827.640176000001</v>
      </c>
      <c r="U753">
        <v>47.035460999999998</v>
      </c>
      <c r="V753" t="s">
        <v>7</v>
      </c>
      <c r="W753">
        <v>8.094792</v>
      </c>
      <c r="X753">
        <v>0.80059800000000003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1.3389999999999999E-3</v>
      </c>
      <c r="AG753">
        <v>0</v>
      </c>
      <c r="AH753" t="s">
        <v>11</v>
      </c>
      <c r="AI753">
        <v>0.99511400000000005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197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13617.129199000001</v>
      </c>
      <c r="I754">
        <v>563.75823500000001</v>
      </c>
      <c r="J754" t="s">
        <v>3</v>
      </c>
      <c r="K754">
        <v>13039.867577999999</v>
      </c>
      <c r="L754">
        <v>123.650829</v>
      </c>
      <c r="M754" t="s">
        <v>4</v>
      </c>
      <c r="N754">
        <v>91.011488</v>
      </c>
      <c r="O754">
        <v>9.2840299999999996</v>
      </c>
      <c r="P754" t="s">
        <v>5</v>
      </c>
      <c r="Q754">
        <v>573.41174100000001</v>
      </c>
      <c r="R754">
        <v>198.09638100000001</v>
      </c>
      <c r="S754" t="s">
        <v>6</v>
      </c>
      <c r="T754">
        <v>12812.844141</v>
      </c>
      <c r="U754">
        <v>48.817123000000002</v>
      </c>
      <c r="V754" t="s">
        <v>7</v>
      </c>
      <c r="W754">
        <v>8.7646239999999995</v>
      </c>
      <c r="X754">
        <v>0.94770500000000002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1.322E-3</v>
      </c>
      <c r="AG754">
        <v>0</v>
      </c>
      <c r="AH754" t="s">
        <v>11</v>
      </c>
      <c r="AI754">
        <v>0.99511499999999997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197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14663.599531</v>
      </c>
      <c r="I755">
        <v>645.75209900000004</v>
      </c>
      <c r="J755" t="s">
        <v>3</v>
      </c>
      <c r="K755">
        <v>14041.843867</v>
      </c>
      <c r="L755">
        <v>136.71286699999999</v>
      </c>
      <c r="M755" t="s">
        <v>4</v>
      </c>
      <c r="N755">
        <v>98.020690000000002</v>
      </c>
      <c r="O755">
        <v>10.736967</v>
      </c>
      <c r="P755" t="s">
        <v>5</v>
      </c>
      <c r="Q755">
        <v>617.63635999999997</v>
      </c>
      <c r="R755">
        <v>230.34384800000001</v>
      </c>
      <c r="S755" t="s">
        <v>6</v>
      </c>
      <c r="T755">
        <v>13797.477811999999</v>
      </c>
      <c r="U755">
        <v>51.576756000000003</v>
      </c>
      <c r="V755" t="s">
        <v>7</v>
      </c>
      <c r="W755">
        <v>9.4437189999999998</v>
      </c>
      <c r="X755">
        <v>1.0775859999999999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1.3159999999999999E-3</v>
      </c>
      <c r="AG755">
        <v>0</v>
      </c>
      <c r="AH755" t="s">
        <v>11</v>
      </c>
      <c r="AI755">
        <v>0.99511499999999997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197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15710.528906</v>
      </c>
      <c r="I756">
        <v>737.77864499999998</v>
      </c>
      <c r="J756" t="s">
        <v>3</v>
      </c>
      <c r="K756">
        <v>15044.420313000001</v>
      </c>
      <c r="L756">
        <v>153.55958999999999</v>
      </c>
      <c r="M756" t="s">
        <v>4</v>
      </c>
      <c r="N756">
        <v>104.9944</v>
      </c>
      <c r="O756">
        <v>12.37689</v>
      </c>
      <c r="P756" t="s">
        <v>5</v>
      </c>
      <c r="Q756">
        <v>661.69552699999997</v>
      </c>
      <c r="R756">
        <v>265.820921</v>
      </c>
      <c r="S756" t="s">
        <v>6</v>
      </c>
      <c r="T756">
        <v>14782.728965</v>
      </c>
      <c r="U756">
        <v>57.031170000000003</v>
      </c>
      <c r="V756" t="s">
        <v>7</v>
      </c>
      <c r="W756">
        <v>10.116405</v>
      </c>
      <c r="X756">
        <v>1.240872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1.3060000000000001E-3</v>
      </c>
      <c r="AG756">
        <v>0</v>
      </c>
      <c r="AH756" t="s">
        <v>11</v>
      </c>
      <c r="AI756">
        <v>0.99511499999999997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197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16757.696563000001</v>
      </c>
      <c r="I757">
        <v>812.05899799999997</v>
      </c>
      <c r="J757" t="s">
        <v>3</v>
      </c>
      <c r="K757">
        <v>16046.878436999999</v>
      </c>
      <c r="L757">
        <v>163.50115</v>
      </c>
      <c r="M757" t="s">
        <v>4</v>
      </c>
      <c r="N757">
        <v>112.05050900000001</v>
      </c>
      <c r="O757">
        <v>13.693861</v>
      </c>
      <c r="P757" t="s">
        <v>5</v>
      </c>
      <c r="Q757">
        <v>706.06659300000001</v>
      </c>
      <c r="R757">
        <v>298.08236900000003</v>
      </c>
      <c r="S757" t="s">
        <v>6</v>
      </c>
      <c r="T757">
        <v>15767.646952999999</v>
      </c>
      <c r="U757">
        <v>56.537117000000002</v>
      </c>
      <c r="V757" t="s">
        <v>7</v>
      </c>
      <c r="W757">
        <v>10.784724000000001</v>
      </c>
      <c r="X757">
        <v>1.395068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1.299E-3</v>
      </c>
      <c r="AG757">
        <v>0</v>
      </c>
      <c r="AH757" t="s">
        <v>11</v>
      </c>
      <c r="AI757">
        <v>0.99511499999999997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197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17804.849492000001</v>
      </c>
      <c r="I758">
        <v>891.16901399999995</v>
      </c>
      <c r="J758" t="s">
        <v>3</v>
      </c>
      <c r="K758">
        <v>17049.436406000001</v>
      </c>
      <c r="L758">
        <v>173.23079200000001</v>
      </c>
      <c r="M758" t="s">
        <v>4</v>
      </c>
      <c r="N758">
        <v>119.06092700000001</v>
      </c>
      <c r="O758">
        <v>15.198494999999999</v>
      </c>
      <c r="P758" t="s">
        <v>5</v>
      </c>
      <c r="Q758">
        <v>750.33623799999998</v>
      </c>
      <c r="R758">
        <v>333.62027599999999</v>
      </c>
      <c r="S758" t="s">
        <v>6</v>
      </c>
      <c r="T758">
        <v>16752.720507999999</v>
      </c>
      <c r="U758">
        <v>57.019604999999999</v>
      </c>
      <c r="V758" t="s">
        <v>7</v>
      </c>
      <c r="W758">
        <v>11.443568000000001</v>
      </c>
      <c r="X758">
        <v>1.5286850000000001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1.2750000000000001E-3</v>
      </c>
      <c r="AG758">
        <v>0</v>
      </c>
      <c r="AH758" t="s">
        <v>11</v>
      </c>
      <c r="AI758">
        <v>0.99511499999999997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197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18851.870546999999</v>
      </c>
      <c r="I759">
        <v>1007.459188</v>
      </c>
      <c r="J759" t="s">
        <v>3</v>
      </c>
      <c r="K759">
        <v>18052.056952999999</v>
      </c>
      <c r="L759">
        <v>195.921828</v>
      </c>
      <c r="M759" t="s">
        <v>4</v>
      </c>
      <c r="N759">
        <v>126.028949</v>
      </c>
      <c r="O759">
        <v>16.625069</v>
      </c>
      <c r="P759" t="s">
        <v>5</v>
      </c>
      <c r="Q759">
        <v>794.43862999999999</v>
      </c>
      <c r="R759">
        <v>370.44503200000003</v>
      </c>
      <c r="S759" t="s">
        <v>6</v>
      </c>
      <c r="T759">
        <v>17737.940624999999</v>
      </c>
      <c r="U759">
        <v>59.644717999999997</v>
      </c>
      <c r="V759" t="s">
        <v>7</v>
      </c>
      <c r="W759">
        <v>12.126835</v>
      </c>
      <c r="X759">
        <v>1.7225889999999999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1.2689999999999999E-3</v>
      </c>
      <c r="AG759">
        <v>0</v>
      </c>
      <c r="AH759" t="s">
        <v>11</v>
      </c>
      <c r="AI759">
        <v>0.99511499999999997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197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19899.262734</v>
      </c>
      <c r="I760">
        <v>1092.012295</v>
      </c>
      <c r="J760" t="s">
        <v>3</v>
      </c>
      <c r="K760">
        <v>19054.850858999998</v>
      </c>
      <c r="L760">
        <v>201.05191300000001</v>
      </c>
      <c r="M760" t="s">
        <v>4</v>
      </c>
      <c r="N760">
        <v>133.04645500000001</v>
      </c>
      <c r="O760">
        <v>18.499290999999999</v>
      </c>
      <c r="P760" t="s">
        <v>5</v>
      </c>
      <c r="Q760">
        <v>838.71580900000004</v>
      </c>
      <c r="R760">
        <v>412.78976399999999</v>
      </c>
      <c r="S760" t="s">
        <v>6</v>
      </c>
      <c r="T760">
        <v>18723.147069999999</v>
      </c>
      <c r="U760">
        <v>60.074223000000003</v>
      </c>
      <c r="V760" t="s">
        <v>7</v>
      </c>
      <c r="W760">
        <v>12.807961000000001</v>
      </c>
      <c r="X760">
        <v>1.8897139999999999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1.2650000000000001E-3</v>
      </c>
      <c r="AG760">
        <v>0</v>
      </c>
      <c r="AH760" t="s">
        <v>11</v>
      </c>
      <c r="AI760">
        <v>0.99511499999999997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197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20946.234375</v>
      </c>
      <c r="I761">
        <v>1212.566746</v>
      </c>
      <c r="J761" t="s">
        <v>3</v>
      </c>
      <c r="K761">
        <v>20057.292421999999</v>
      </c>
      <c r="L761">
        <v>215.56399099999999</v>
      </c>
      <c r="M761" t="s">
        <v>4</v>
      </c>
      <c r="N761">
        <v>140.07303300000001</v>
      </c>
      <c r="O761">
        <v>20.806844000000002</v>
      </c>
      <c r="P761" t="s">
        <v>5</v>
      </c>
      <c r="Q761">
        <v>882.97448999999995</v>
      </c>
      <c r="R761">
        <v>466.79015299999998</v>
      </c>
      <c r="S761" t="s">
        <v>6</v>
      </c>
      <c r="T761">
        <v>19708.151094000001</v>
      </c>
      <c r="U761">
        <v>61.990797999999998</v>
      </c>
      <c r="V761" t="s">
        <v>7</v>
      </c>
      <c r="W761">
        <v>13.492665000000001</v>
      </c>
      <c r="X761">
        <v>2.0889660000000001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1.263E-3</v>
      </c>
      <c r="AG761">
        <v>0</v>
      </c>
      <c r="AH761" t="s">
        <v>11</v>
      </c>
      <c r="AI761">
        <v>0.99511499999999997</v>
      </c>
      <c r="AJ761">
        <v>0</v>
      </c>
      <c r="AK761" t="s">
        <v>12</v>
      </c>
      <c r="AL761">
        <v>0</v>
      </c>
      <c r="AM7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943" zoomScale="70" zoomScaleNormal="70" workbookViewId="0">
      <selection activeCell="A976" sqref="A976:XFD976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203</v>
      </c>
      <c r="F1" t="s">
        <v>201</v>
      </c>
      <c r="G1" t="s">
        <v>204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54831.7</v>
      </c>
      <c r="C2">
        <v>53945.2</v>
      </c>
      <c r="D2">
        <v>53840.800000000003</v>
      </c>
      <c r="E2">
        <v>6989.36</v>
      </c>
      <c r="F2">
        <v>3201.71</v>
      </c>
      <c r="G2">
        <v>0</v>
      </c>
      <c r="H2">
        <v>3201.71</v>
      </c>
      <c r="I2">
        <v>0.5</v>
      </c>
      <c r="J2">
        <v>1</v>
      </c>
      <c r="K2">
        <v>0</v>
      </c>
    </row>
    <row r="3" spans="1:17" x14ac:dyDescent="0.25">
      <c r="A3" t="s">
        <v>34</v>
      </c>
      <c r="B3">
        <v>53537.4</v>
      </c>
      <c r="C3">
        <v>53304</v>
      </c>
      <c r="D3">
        <v>53199.199999999997</v>
      </c>
      <c r="E3">
        <v>6968.13</v>
      </c>
      <c r="F3">
        <v>3194.59</v>
      </c>
      <c r="G3">
        <v>0</v>
      </c>
      <c r="H3">
        <v>3194.59</v>
      </c>
      <c r="I3">
        <v>0.38462499999999999</v>
      </c>
      <c r="J3">
        <v>1</v>
      </c>
      <c r="K3">
        <v>0</v>
      </c>
    </row>
    <row r="4" spans="1:17" x14ac:dyDescent="0.25">
      <c r="A4" t="s">
        <v>34</v>
      </c>
      <c r="B4">
        <v>53635.1</v>
      </c>
      <c r="C4">
        <v>53401.2</v>
      </c>
      <c r="D4">
        <v>53291.8</v>
      </c>
      <c r="E4">
        <v>6974.12</v>
      </c>
      <c r="F4">
        <v>3198.32</v>
      </c>
      <c r="G4">
        <v>0</v>
      </c>
      <c r="H4">
        <v>3198.32</v>
      </c>
      <c r="I4">
        <v>0.5</v>
      </c>
      <c r="J4">
        <v>1</v>
      </c>
      <c r="K4">
        <v>0</v>
      </c>
    </row>
    <row r="5" spans="1:17" x14ac:dyDescent="0.25">
      <c r="A5" t="s">
        <v>34</v>
      </c>
      <c r="B5">
        <v>53629.4</v>
      </c>
      <c r="C5">
        <v>53393.9</v>
      </c>
      <c r="D5">
        <v>53288.2</v>
      </c>
      <c r="E5">
        <v>6972.92</v>
      </c>
      <c r="F5">
        <v>3198</v>
      </c>
      <c r="G5">
        <v>0</v>
      </c>
      <c r="H5">
        <v>3198</v>
      </c>
      <c r="I5">
        <v>0.10285900000000001</v>
      </c>
      <c r="J5">
        <v>1</v>
      </c>
      <c r="K5">
        <v>0</v>
      </c>
    </row>
    <row r="6" spans="1:17" x14ac:dyDescent="0.25">
      <c r="A6" t="s">
        <v>34</v>
      </c>
      <c r="B6">
        <v>53625.1</v>
      </c>
      <c r="C6">
        <v>53390.3</v>
      </c>
      <c r="D6">
        <v>53289.2</v>
      </c>
      <c r="E6">
        <v>6981.28</v>
      </c>
      <c r="F6">
        <v>3198.07</v>
      </c>
      <c r="G6">
        <v>0</v>
      </c>
      <c r="H6">
        <v>3198.07</v>
      </c>
      <c r="I6">
        <v>0.5</v>
      </c>
      <c r="J6">
        <v>1</v>
      </c>
      <c r="K6">
        <v>0</v>
      </c>
    </row>
    <row r="7" spans="1:17" x14ac:dyDescent="0.25">
      <c r="A7" t="s">
        <v>34</v>
      </c>
      <c r="B7">
        <v>53608.5</v>
      </c>
      <c r="C7">
        <v>53374.2</v>
      </c>
      <c r="D7">
        <v>53278.6</v>
      </c>
      <c r="E7">
        <v>6976.77</v>
      </c>
      <c r="F7">
        <v>3197.82</v>
      </c>
      <c r="G7">
        <v>0</v>
      </c>
      <c r="H7">
        <v>3197.82</v>
      </c>
      <c r="I7">
        <v>0.49978</v>
      </c>
      <c r="J7">
        <v>1</v>
      </c>
      <c r="K7">
        <v>0</v>
      </c>
    </row>
    <row r="8" spans="1:17" x14ac:dyDescent="0.25">
      <c r="A8" t="s">
        <v>34</v>
      </c>
      <c r="B8">
        <v>53628.1</v>
      </c>
      <c r="C8">
        <v>53394.400000000001</v>
      </c>
      <c r="D8">
        <v>53286.6</v>
      </c>
      <c r="E8">
        <v>6976.79</v>
      </c>
      <c r="F8">
        <v>3197.99</v>
      </c>
      <c r="G8">
        <v>0</v>
      </c>
      <c r="H8">
        <v>3197.99</v>
      </c>
      <c r="I8">
        <v>0.42346699999999998</v>
      </c>
      <c r="J8">
        <v>1</v>
      </c>
      <c r="K8">
        <v>0</v>
      </c>
    </row>
    <row r="9" spans="1:17" x14ac:dyDescent="0.25">
      <c r="A9" t="s">
        <v>34</v>
      </c>
      <c r="B9">
        <v>53635.8</v>
      </c>
      <c r="C9">
        <v>53398.2</v>
      </c>
      <c r="D9">
        <v>53290.5</v>
      </c>
      <c r="E9">
        <v>6976.82</v>
      </c>
      <c r="F9">
        <v>3198.22</v>
      </c>
      <c r="G9">
        <v>0</v>
      </c>
      <c r="H9">
        <v>3198.22</v>
      </c>
      <c r="I9">
        <v>0.5</v>
      </c>
      <c r="J9">
        <v>1</v>
      </c>
      <c r="K9">
        <v>0</v>
      </c>
    </row>
    <row r="10" spans="1:17" x14ac:dyDescent="0.25">
      <c r="A10" t="s">
        <v>34</v>
      </c>
      <c r="B10">
        <v>53624.6</v>
      </c>
      <c r="C10">
        <v>53389.5</v>
      </c>
      <c r="D10">
        <v>53283.6</v>
      </c>
      <c r="E10">
        <v>6979.18</v>
      </c>
      <c r="F10">
        <v>3198.3</v>
      </c>
      <c r="G10">
        <v>0</v>
      </c>
      <c r="H10">
        <v>3198.3</v>
      </c>
      <c r="I10">
        <v>0.5</v>
      </c>
      <c r="J10">
        <v>1</v>
      </c>
      <c r="K10">
        <v>0</v>
      </c>
    </row>
    <row r="11" spans="1:17" x14ac:dyDescent="0.25">
      <c r="A11" t="s">
        <v>34</v>
      </c>
      <c r="B11">
        <v>53620.4</v>
      </c>
      <c r="C11">
        <v>53385.9</v>
      </c>
      <c r="D11">
        <v>53281.8</v>
      </c>
      <c r="E11">
        <v>6976.3</v>
      </c>
      <c r="F11">
        <v>3197.91</v>
      </c>
      <c r="G11">
        <v>0</v>
      </c>
      <c r="H11">
        <v>3197.91</v>
      </c>
      <c r="I11">
        <v>0.5</v>
      </c>
      <c r="J11">
        <v>1</v>
      </c>
      <c r="K11">
        <v>0</v>
      </c>
    </row>
    <row r="12" spans="1:17" x14ac:dyDescent="0.25">
      <c r="A12" t="s">
        <v>34</v>
      </c>
      <c r="B12">
        <v>53627.3</v>
      </c>
      <c r="C12">
        <v>53392.3</v>
      </c>
      <c r="D12">
        <v>53287.6</v>
      </c>
      <c r="E12">
        <v>6980.69</v>
      </c>
      <c r="F12">
        <v>3197.7</v>
      </c>
      <c r="G12">
        <v>0</v>
      </c>
      <c r="H12">
        <v>3197.7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53623.5</v>
      </c>
      <c r="C13">
        <v>53388.3</v>
      </c>
      <c r="D13">
        <v>53278.5</v>
      </c>
      <c r="E13">
        <v>6977.37</v>
      </c>
      <c r="F13">
        <v>3197.6</v>
      </c>
      <c r="G13">
        <v>0</v>
      </c>
      <c r="H13">
        <v>3197.6</v>
      </c>
      <c r="I13">
        <v>0.5</v>
      </c>
      <c r="J13">
        <v>1</v>
      </c>
      <c r="K13">
        <v>0</v>
      </c>
    </row>
    <row r="14" spans="1:17" x14ac:dyDescent="0.25">
      <c r="A14" t="s">
        <v>34</v>
      </c>
      <c r="B14">
        <v>53624.4</v>
      </c>
      <c r="C14">
        <v>53390.5</v>
      </c>
      <c r="D14">
        <v>53284</v>
      </c>
      <c r="E14">
        <v>6981.12</v>
      </c>
      <c r="F14">
        <v>3197.53</v>
      </c>
      <c r="G14">
        <v>0</v>
      </c>
      <c r="H14">
        <v>3197.53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53606.7</v>
      </c>
      <c r="C15">
        <v>53371.5</v>
      </c>
      <c r="D15">
        <v>53275</v>
      </c>
      <c r="E15">
        <v>6977.54</v>
      </c>
      <c r="F15">
        <v>3197.36</v>
      </c>
      <c r="G15">
        <v>0</v>
      </c>
      <c r="H15">
        <v>3197.36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53606.9</v>
      </c>
      <c r="C16">
        <v>53370.3</v>
      </c>
      <c r="D16">
        <v>53274</v>
      </c>
      <c r="E16">
        <v>6976.53</v>
      </c>
      <c r="F16">
        <v>3197.37</v>
      </c>
      <c r="G16">
        <v>0</v>
      </c>
      <c r="H16">
        <v>3197.37</v>
      </c>
      <c r="I16">
        <v>0.49998900000000002</v>
      </c>
      <c r="J16">
        <v>1</v>
      </c>
      <c r="K16">
        <v>0</v>
      </c>
    </row>
    <row r="17" spans="1:11" x14ac:dyDescent="0.25">
      <c r="A17" t="s">
        <v>34</v>
      </c>
      <c r="B17">
        <v>53615.9</v>
      </c>
      <c r="C17">
        <v>53382.1</v>
      </c>
      <c r="D17">
        <v>53277.3</v>
      </c>
      <c r="E17">
        <v>6976.1</v>
      </c>
      <c r="F17">
        <v>3197.36</v>
      </c>
      <c r="G17">
        <v>0</v>
      </c>
      <c r="H17">
        <v>3197.36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53639</v>
      </c>
      <c r="C18">
        <v>53395</v>
      </c>
      <c r="D18">
        <v>53285.1</v>
      </c>
      <c r="E18">
        <v>6977.9</v>
      </c>
      <c r="F18">
        <v>3197.57</v>
      </c>
      <c r="G18">
        <v>0</v>
      </c>
      <c r="H18">
        <v>3197.57</v>
      </c>
      <c r="I18">
        <v>0.5</v>
      </c>
      <c r="J18">
        <v>1</v>
      </c>
      <c r="K18">
        <v>0</v>
      </c>
    </row>
    <row r="19" spans="1:11" x14ac:dyDescent="0.25">
      <c r="A19" t="s">
        <v>34</v>
      </c>
      <c r="B19">
        <v>53610.6</v>
      </c>
      <c r="C19">
        <v>53373.2</v>
      </c>
      <c r="D19">
        <v>53276</v>
      </c>
      <c r="E19">
        <v>6975.87</v>
      </c>
      <c r="F19">
        <v>3197.51</v>
      </c>
      <c r="G19">
        <v>0</v>
      </c>
      <c r="H19">
        <v>3197.51</v>
      </c>
      <c r="I19">
        <v>0.5</v>
      </c>
      <c r="J19">
        <v>1</v>
      </c>
      <c r="K19">
        <v>0</v>
      </c>
    </row>
    <row r="20" spans="1:11" x14ac:dyDescent="0.25">
      <c r="A20" t="s">
        <v>34</v>
      </c>
      <c r="B20">
        <v>53605</v>
      </c>
      <c r="C20">
        <v>53369.3</v>
      </c>
      <c r="D20">
        <v>53275.4</v>
      </c>
      <c r="E20">
        <v>6975.5</v>
      </c>
      <c r="F20">
        <v>3197.82</v>
      </c>
      <c r="G20">
        <v>0</v>
      </c>
      <c r="H20">
        <v>3197.82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53608.4</v>
      </c>
      <c r="C21">
        <v>53372.7</v>
      </c>
      <c r="D21">
        <v>53270.400000000001</v>
      </c>
      <c r="E21">
        <v>6972.59</v>
      </c>
      <c r="F21">
        <v>3197.51</v>
      </c>
      <c r="G21">
        <v>0</v>
      </c>
      <c r="H21">
        <v>3197.51</v>
      </c>
      <c r="I21">
        <v>0.5</v>
      </c>
      <c r="J21">
        <v>1</v>
      </c>
      <c r="K21">
        <v>0</v>
      </c>
    </row>
    <row r="22" spans="1:11" x14ac:dyDescent="0.25">
      <c r="A22" t="s">
        <v>34</v>
      </c>
      <c r="B22">
        <v>53622</v>
      </c>
      <c r="C22">
        <v>53388.4</v>
      </c>
      <c r="D22">
        <v>53281.9</v>
      </c>
      <c r="E22">
        <v>6977.22</v>
      </c>
      <c r="F22">
        <v>3197.48</v>
      </c>
      <c r="G22">
        <v>0</v>
      </c>
      <c r="H22">
        <v>3197.48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53619</v>
      </c>
      <c r="C23">
        <v>53382.6</v>
      </c>
      <c r="D23">
        <v>53278.6</v>
      </c>
      <c r="E23">
        <v>6976.86</v>
      </c>
      <c r="F23">
        <v>3197.21</v>
      </c>
      <c r="G23">
        <v>0</v>
      </c>
      <c r="H23">
        <v>3197.21</v>
      </c>
      <c r="I23">
        <v>0.5</v>
      </c>
      <c r="J23">
        <v>1</v>
      </c>
      <c r="K23">
        <v>0</v>
      </c>
    </row>
    <row r="24" spans="1:11" x14ac:dyDescent="0.25">
      <c r="A24" t="s">
        <v>34</v>
      </c>
      <c r="B24">
        <v>53608.6</v>
      </c>
      <c r="C24">
        <v>53373.2</v>
      </c>
      <c r="D24">
        <v>53278.5</v>
      </c>
      <c r="E24">
        <v>6981.78</v>
      </c>
      <c r="F24">
        <v>3197.26</v>
      </c>
      <c r="G24">
        <v>0</v>
      </c>
      <c r="H24">
        <v>3197.26</v>
      </c>
      <c r="I24">
        <v>0.5</v>
      </c>
      <c r="J24">
        <v>1</v>
      </c>
      <c r="K24">
        <v>0</v>
      </c>
    </row>
    <row r="25" spans="1:11" x14ac:dyDescent="0.25">
      <c r="A25" t="s">
        <v>34</v>
      </c>
      <c r="B25">
        <v>53607.7</v>
      </c>
      <c r="C25">
        <v>53372.6</v>
      </c>
      <c r="D25">
        <v>53269.9</v>
      </c>
      <c r="E25">
        <v>6973.68</v>
      </c>
      <c r="F25">
        <v>3197.56</v>
      </c>
      <c r="G25">
        <v>0</v>
      </c>
      <c r="H25">
        <v>3197.56</v>
      </c>
      <c r="I25">
        <v>0.49998900000000002</v>
      </c>
      <c r="J25">
        <v>1</v>
      </c>
      <c r="K25">
        <v>0</v>
      </c>
    </row>
    <row r="26" spans="1:11" x14ac:dyDescent="0.25">
      <c r="A26" t="s">
        <v>34</v>
      </c>
      <c r="B26">
        <v>53620.6</v>
      </c>
      <c r="C26">
        <v>53384.6</v>
      </c>
      <c r="D26">
        <v>53274.9</v>
      </c>
      <c r="E26">
        <v>6976.79</v>
      </c>
      <c r="F26">
        <v>3197.22</v>
      </c>
      <c r="G26">
        <v>0</v>
      </c>
      <c r="H26">
        <v>3197.22</v>
      </c>
      <c r="I26">
        <v>0.5</v>
      </c>
      <c r="J26">
        <v>1</v>
      </c>
      <c r="K26">
        <v>0</v>
      </c>
    </row>
    <row r="27" spans="1:11" x14ac:dyDescent="0.25">
      <c r="A27" t="s">
        <v>34</v>
      </c>
      <c r="B27">
        <v>53624.2</v>
      </c>
      <c r="C27">
        <v>53388.5</v>
      </c>
      <c r="D27">
        <v>53281.2</v>
      </c>
      <c r="E27">
        <v>6980.56</v>
      </c>
      <c r="F27">
        <v>3197.28</v>
      </c>
      <c r="G27">
        <v>0</v>
      </c>
      <c r="H27">
        <v>3197.28</v>
      </c>
      <c r="I27">
        <v>0.5</v>
      </c>
      <c r="J27">
        <v>1</v>
      </c>
      <c r="K27">
        <v>0</v>
      </c>
    </row>
    <row r="28" spans="1:11" x14ac:dyDescent="0.25">
      <c r="A28" t="s">
        <v>34</v>
      </c>
      <c r="B28">
        <v>53630.9</v>
      </c>
      <c r="C28">
        <v>53385.599999999999</v>
      </c>
      <c r="D28">
        <v>53280.2</v>
      </c>
      <c r="E28">
        <v>6978.34</v>
      </c>
      <c r="F28">
        <v>3197.56</v>
      </c>
      <c r="G28">
        <v>0</v>
      </c>
      <c r="H28">
        <v>3197.56</v>
      </c>
      <c r="I28">
        <v>0.5</v>
      </c>
      <c r="J28">
        <v>1</v>
      </c>
      <c r="K28">
        <v>0</v>
      </c>
    </row>
    <row r="29" spans="1:11" x14ac:dyDescent="0.25">
      <c r="A29" t="s">
        <v>34</v>
      </c>
      <c r="B29">
        <v>53616</v>
      </c>
      <c r="C29">
        <v>53382</v>
      </c>
      <c r="D29">
        <v>53281.8</v>
      </c>
      <c r="E29">
        <v>6975.46</v>
      </c>
      <c r="F29">
        <v>3197.95</v>
      </c>
      <c r="G29">
        <v>0</v>
      </c>
      <c r="H29">
        <v>3197.95</v>
      </c>
      <c r="I29">
        <v>0.5</v>
      </c>
      <c r="J29">
        <v>1</v>
      </c>
      <c r="K29">
        <v>0</v>
      </c>
    </row>
    <row r="30" spans="1:11" x14ac:dyDescent="0.25">
      <c r="A30" t="s">
        <v>34</v>
      </c>
      <c r="B30">
        <v>53619.5</v>
      </c>
      <c r="C30">
        <v>53383.1</v>
      </c>
      <c r="D30">
        <v>53279.1</v>
      </c>
      <c r="E30">
        <v>6973.4</v>
      </c>
      <c r="F30">
        <v>3197.28</v>
      </c>
      <c r="G30">
        <v>0</v>
      </c>
      <c r="H30">
        <v>3197.28</v>
      </c>
      <c r="I30">
        <v>0.99995299999999998</v>
      </c>
      <c r="J30">
        <v>1</v>
      </c>
      <c r="K30">
        <v>0</v>
      </c>
    </row>
    <row r="31" spans="1:11" x14ac:dyDescent="0.25">
      <c r="A31" t="s">
        <v>34</v>
      </c>
      <c r="B31">
        <v>53621.1</v>
      </c>
      <c r="C31">
        <v>53385.5</v>
      </c>
      <c r="D31">
        <v>53276.3</v>
      </c>
      <c r="E31">
        <v>6975.28</v>
      </c>
      <c r="F31">
        <v>3197.38</v>
      </c>
      <c r="G31">
        <v>0</v>
      </c>
      <c r="H31">
        <v>3197.38</v>
      </c>
      <c r="I31">
        <v>0.5</v>
      </c>
      <c r="J31">
        <v>1</v>
      </c>
      <c r="K31">
        <v>0</v>
      </c>
    </row>
    <row r="32" spans="1:11" x14ac:dyDescent="0.25">
      <c r="A32" t="s">
        <v>34</v>
      </c>
      <c r="B32">
        <v>53614.5</v>
      </c>
      <c r="C32">
        <v>53376.4</v>
      </c>
      <c r="D32">
        <v>53272.800000000003</v>
      </c>
      <c r="E32">
        <v>6971.6</v>
      </c>
      <c r="F32">
        <v>3197.14</v>
      </c>
      <c r="G32">
        <v>0</v>
      </c>
      <c r="H32">
        <v>3197.14</v>
      </c>
      <c r="I32">
        <v>0.5</v>
      </c>
      <c r="J32">
        <v>1</v>
      </c>
      <c r="K32">
        <v>0</v>
      </c>
    </row>
    <row r="33" spans="1:11" x14ac:dyDescent="0.25">
      <c r="A33" t="s">
        <v>34</v>
      </c>
      <c r="B33">
        <v>53608.3</v>
      </c>
      <c r="C33">
        <v>53373.9</v>
      </c>
      <c r="D33">
        <v>53273.9</v>
      </c>
      <c r="E33">
        <v>6974.2</v>
      </c>
      <c r="F33">
        <v>3197.49</v>
      </c>
      <c r="G33">
        <v>0</v>
      </c>
      <c r="H33">
        <v>3197.49</v>
      </c>
      <c r="I33">
        <v>0.5</v>
      </c>
      <c r="J33">
        <v>1</v>
      </c>
      <c r="K33">
        <v>0</v>
      </c>
    </row>
    <row r="34" spans="1:11" x14ac:dyDescent="0.25">
      <c r="A34" t="s">
        <v>34</v>
      </c>
      <c r="B34">
        <v>53627.199999999997</v>
      </c>
      <c r="C34">
        <v>53391.3</v>
      </c>
      <c r="D34">
        <v>53281.9</v>
      </c>
      <c r="E34">
        <v>6977.7</v>
      </c>
      <c r="F34">
        <v>3197.66</v>
      </c>
      <c r="G34">
        <v>0</v>
      </c>
      <c r="H34">
        <v>3197.66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53617.599999999999</v>
      </c>
      <c r="C35">
        <v>53383</v>
      </c>
      <c r="D35">
        <v>53281</v>
      </c>
      <c r="E35">
        <v>6974.35</v>
      </c>
      <c r="F35">
        <v>3197.64</v>
      </c>
      <c r="G35">
        <v>0</v>
      </c>
      <c r="H35">
        <v>3197.64</v>
      </c>
      <c r="I35">
        <v>0.5</v>
      </c>
      <c r="J35">
        <v>1</v>
      </c>
      <c r="K35">
        <v>0</v>
      </c>
    </row>
    <row r="36" spans="1:11" x14ac:dyDescent="0.25">
      <c r="A36" t="s">
        <v>34</v>
      </c>
      <c r="B36">
        <v>53631.199999999997</v>
      </c>
      <c r="C36">
        <v>53397.5</v>
      </c>
      <c r="D36">
        <v>53286</v>
      </c>
      <c r="E36">
        <v>6977.97</v>
      </c>
      <c r="F36">
        <v>3197.34</v>
      </c>
      <c r="G36">
        <v>0</v>
      </c>
      <c r="H36">
        <v>3197.34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53615.3</v>
      </c>
      <c r="C37">
        <v>53376.7</v>
      </c>
      <c r="D37">
        <v>53276.4</v>
      </c>
      <c r="E37">
        <v>6974.99</v>
      </c>
      <c r="F37">
        <v>3197.5</v>
      </c>
      <c r="G37">
        <v>0</v>
      </c>
      <c r="H37">
        <v>3197.5</v>
      </c>
      <c r="I37">
        <v>0.5</v>
      </c>
      <c r="J37">
        <v>1</v>
      </c>
      <c r="K37">
        <v>0</v>
      </c>
    </row>
    <row r="38" spans="1:11" x14ac:dyDescent="0.25">
      <c r="A38" t="s">
        <v>34</v>
      </c>
      <c r="B38">
        <v>53615.5</v>
      </c>
      <c r="C38">
        <v>53380.7</v>
      </c>
      <c r="D38">
        <v>53278.400000000001</v>
      </c>
      <c r="E38">
        <v>6974.89</v>
      </c>
      <c r="F38">
        <v>3197.41</v>
      </c>
      <c r="G38">
        <v>0</v>
      </c>
      <c r="H38">
        <v>3197.41</v>
      </c>
      <c r="I38">
        <v>0.36903999999999998</v>
      </c>
      <c r="J38">
        <v>1</v>
      </c>
      <c r="K38">
        <v>0</v>
      </c>
    </row>
    <row r="39" spans="1:11" x14ac:dyDescent="0.25">
      <c r="A39" t="s">
        <v>34</v>
      </c>
      <c r="B39">
        <v>53611.3</v>
      </c>
      <c r="C39">
        <v>53375.3</v>
      </c>
      <c r="D39">
        <v>53274</v>
      </c>
      <c r="E39">
        <v>6972.94</v>
      </c>
      <c r="F39">
        <v>3197.25</v>
      </c>
      <c r="G39">
        <v>0</v>
      </c>
      <c r="H39">
        <v>3197.25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53629.8</v>
      </c>
      <c r="C40">
        <v>53394.2</v>
      </c>
      <c r="D40">
        <v>53282.5</v>
      </c>
      <c r="E40">
        <v>6979.82</v>
      </c>
      <c r="F40">
        <v>3197.45</v>
      </c>
      <c r="G40">
        <v>0</v>
      </c>
      <c r="H40">
        <v>3197.45</v>
      </c>
      <c r="I40">
        <v>0.5</v>
      </c>
      <c r="J40">
        <v>1</v>
      </c>
      <c r="K40">
        <v>0</v>
      </c>
    </row>
    <row r="41" spans="1:11" x14ac:dyDescent="0.25">
      <c r="A41" t="s">
        <v>34</v>
      </c>
      <c r="B41">
        <v>53624.3</v>
      </c>
      <c r="C41">
        <v>53387.9</v>
      </c>
      <c r="D41">
        <v>53281.3</v>
      </c>
      <c r="E41">
        <v>6977.68</v>
      </c>
      <c r="F41">
        <v>3197.58</v>
      </c>
      <c r="G41">
        <v>0</v>
      </c>
      <c r="H41">
        <v>3197.58</v>
      </c>
      <c r="I41">
        <v>4.9105700000000002E-2</v>
      </c>
      <c r="J41">
        <v>1</v>
      </c>
      <c r="K41">
        <v>0</v>
      </c>
    </row>
    <row r="42" spans="1:11" x14ac:dyDescent="0.25">
      <c r="A42" t="s">
        <v>34</v>
      </c>
      <c r="B42">
        <v>53610.9</v>
      </c>
      <c r="C42">
        <v>53375.199999999997</v>
      </c>
      <c r="D42">
        <v>53277.599999999999</v>
      </c>
      <c r="E42">
        <v>6976.94</v>
      </c>
      <c r="F42">
        <v>3197.42</v>
      </c>
      <c r="G42">
        <v>0</v>
      </c>
      <c r="H42">
        <v>3197.42</v>
      </c>
      <c r="I42">
        <v>0.99999899999999997</v>
      </c>
      <c r="J42">
        <v>1</v>
      </c>
      <c r="K42">
        <v>0</v>
      </c>
    </row>
    <row r="43" spans="1:11" x14ac:dyDescent="0.25">
      <c r="A43" t="s">
        <v>34</v>
      </c>
      <c r="B43">
        <v>53627.4</v>
      </c>
      <c r="C43">
        <v>53392.2</v>
      </c>
      <c r="D43">
        <v>53286.8</v>
      </c>
      <c r="E43">
        <v>6979.38</v>
      </c>
      <c r="F43">
        <v>3197.79</v>
      </c>
      <c r="G43">
        <v>0</v>
      </c>
      <c r="H43">
        <v>3197.79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53634.5</v>
      </c>
      <c r="C44">
        <v>53398.9</v>
      </c>
      <c r="D44">
        <v>53288</v>
      </c>
      <c r="E44">
        <v>6976.78</v>
      </c>
      <c r="F44">
        <v>3198.06</v>
      </c>
      <c r="G44">
        <v>0</v>
      </c>
      <c r="H44">
        <v>3198.06</v>
      </c>
      <c r="I44">
        <v>0.20669599999999999</v>
      </c>
      <c r="J44">
        <v>1</v>
      </c>
      <c r="K44">
        <v>0</v>
      </c>
    </row>
    <row r="45" spans="1:11" x14ac:dyDescent="0.25">
      <c r="A45" t="s">
        <v>34</v>
      </c>
      <c r="B45">
        <v>53632.1</v>
      </c>
      <c r="C45">
        <v>53395.9</v>
      </c>
      <c r="D45">
        <v>53284.3</v>
      </c>
      <c r="E45">
        <v>6978.87</v>
      </c>
      <c r="F45">
        <v>3197.65</v>
      </c>
      <c r="G45">
        <v>0</v>
      </c>
      <c r="H45">
        <v>3197.65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53621.1</v>
      </c>
      <c r="C46">
        <v>53384.4</v>
      </c>
      <c r="D46">
        <v>53276.7</v>
      </c>
      <c r="E46">
        <v>6975.83</v>
      </c>
      <c r="F46">
        <v>3197.36</v>
      </c>
      <c r="G46">
        <v>0</v>
      </c>
      <c r="H46">
        <v>3197.36</v>
      </c>
      <c r="I46">
        <v>0.44591700000000001</v>
      </c>
      <c r="J46">
        <v>1</v>
      </c>
      <c r="K46">
        <v>0</v>
      </c>
    </row>
    <row r="47" spans="1:11" x14ac:dyDescent="0.25">
      <c r="A47" t="s">
        <v>34</v>
      </c>
      <c r="B47">
        <v>53618.5</v>
      </c>
      <c r="C47">
        <v>53383.4</v>
      </c>
      <c r="D47">
        <v>53278</v>
      </c>
      <c r="E47">
        <v>6976.1</v>
      </c>
      <c r="F47">
        <v>3197.42</v>
      </c>
      <c r="G47">
        <v>0</v>
      </c>
      <c r="H47">
        <v>3197.42</v>
      </c>
      <c r="I47">
        <v>0.508857</v>
      </c>
      <c r="J47">
        <v>1</v>
      </c>
      <c r="K47">
        <v>0</v>
      </c>
    </row>
    <row r="48" spans="1:11" x14ac:dyDescent="0.25">
      <c r="A48" t="s">
        <v>34</v>
      </c>
      <c r="B48">
        <v>53628.7</v>
      </c>
      <c r="C48">
        <v>53393.1</v>
      </c>
      <c r="D48">
        <v>53285.2</v>
      </c>
      <c r="E48">
        <v>6978.21</v>
      </c>
      <c r="F48">
        <v>3197.82</v>
      </c>
      <c r="G48">
        <v>0</v>
      </c>
      <c r="H48">
        <v>3197.82</v>
      </c>
      <c r="I48">
        <v>0.5</v>
      </c>
      <c r="J48">
        <v>1</v>
      </c>
      <c r="K48">
        <v>0</v>
      </c>
    </row>
    <row r="49" spans="1:25" x14ac:dyDescent="0.25">
      <c r="A49" t="s">
        <v>34</v>
      </c>
      <c r="B49">
        <v>53631.7</v>
      </c>
      <c r="C49">
        <v>53397.599999999999</v>
      </c>
      <c r="D49">
        <v>53286.400000000001</v>
      </c>
      <c r="E49">
        <v>6976.14</v>
      </c>
      <c r="F49">
        <v>3197.92</v>
      </c>
      <c r="G49">
        <v>0</v>
      </c>
      <c r="H49">
        <v>3197.92</v>
      </c>
      <c r="I49">
        <v>0.99998100000000001</v>
      </c>
      <c r="J49">
        <v>1</v>
      </c>
      <c r="K49">
        <v>0</v>
      </c>
    </row>
    <row r="50" spans="1:25" x14ac:dyDescent="0.25">
      <c r="A50" t="s">
        <v>34</v>
      </c>
      <c r="B50">
        <v>53625.8</v>
      </c>
      <c r="C50">
        <v>53390.1</v>
      </c>
      <c r="D50">
        <v>53283</v>
      </c>
      <c r="E50">
        <v>6974.58</v>
      </c>
      <c r="F50">
        <v>3197.45</v>
      </c>
      <c r="G50">
        <v>0</v>
      </c>
      <c r="H50">
        <v>3197.45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53622.7</v>
      </c>
      <c r="C51">
        <v>53386.1</v>
      </c>
      <c r="D51">
        <v>53285.5</v>
      </c>
      <c r="E51">
        <v>6979.69</v>
      </c>
      <c r="F51">
        <v>3197.99</v>
      </c>
      <c r="G51">
        <v>0</v>
      </c>
      <c r="H51">
        <v>3197.99</v>
      </c>
      <c r="I51">
        <v>0.49987399999999999</v>
      </c>
      <c r="J51">
        <v>1</v>
      </c>
      <c r="K51">
        <v>0</v>
      </c>
    </row>
    <row r="52" spans="1:25" x14ac:dyDescent="0.25">
      <c r="A52" t="s">
        <v>34</v>
      </c>
      <c r="B52">
        <v>53631.6</v>
      </c>
      <c r="C52">
        <v>53396.5</v>
      </c>
      <c r="D52">
        <v>53291.6</v>
      </c>
      <c r="E52">
        <v>6979.69</v>
      </c>
      <c r="F52">
        <v>3198.07</v>
      </c>
      <c r="G52">
        <v>0</v>
      </c>
      <c r="H52">
        <v>3198.07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53632.1</v>
      </c>
      <c r="C53">
        <v>53396.9</v>
      </c>
      <c r="D53">
        <v>53294.5</v>
      </c>
      <c r="E53">
        <v>6977.81</v>
      </c>
      <c r="F53">
        <v>3198.38</v>
      </c>
      <c r="G53">
        <v>0</v>
      </c>
      <c r="H53">
        <v>3198.38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53638.2</v>
      </c>
      <c r="C54">
        <v>53402.6</v>
      </c>
      <c r="D54">
        <v>53290.2</v>
      </c>
      <c r="E54">
        <v>6976.99</v>
      </c>
      <c r="F54">
        <v>3198.3</v>
      </c>
      <c r="G54">
        <v>0</v>
      </c>
      <c r="H54">
        <v>3198.3</v>
      </c>
      <c r="I54">
        <v>0.5</v>
      </c>
      <c r="J54">
        <v>1</v>
      </c>
      <c r="K54">
        <v>0</v>
      </c>
    </row>
    <row r="55" spans="1:25" x14ac:dyDescent="0.25">
      <c r="A55" t="s">
        <v>34</v>
      </c>
      <c r="B55">
        <v>53636.6</v>
      </c>
      <c r="C55">
        <v>53398.6</v>
      </c>
      <c r="D55">
        <v>53289.3</v>
      </c>
      <c r="E55">
        <v>6976.98</v>
      </c>
      <c r="F55">
        <v>3198.23</v>
      </c>
      <c r="G55">
        <v>0</v>
      </c>
      <c r="H55">
        <v>3198.23</v>
      </c>
      <c r="I55">
        <v>1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53632.4</v>
      </c>
      <c r="C56">
        <v>53393.3</v>
      </c>
      <c r="D56">
        <v>53287.9</v>
      </c>
      <c r="E56">
        <v>6980.14</v>
      </c>
      <c r="F56">
        <v>3197.83</v>
      </c>
      <c r="G56">
        <v>0</v>
      </c>
      <c r="H56">
        <v>3197.83</v>
      </c>
      <c r="I56">
        <v>0.49997399999999997</v>
      </c>
      <c r="J56">
        <v>1</v>
      </c>
      <c r="K56">
        <v>0</v>
      </c>
      <c r="R56">
        <f>AVERAGE(B7:B56)</f>
        <v>53621.880000000019</v>
      </c>
      <c r="S56">
        <f>AVERAGE(C7:C56)</f>
        <v>53385.903999999995</v>
      </c>
      <c r="U56">
        <f>_xlfn.VAR.P(B7:B56)</f>
        <v>87.344399999995403</v>
      </c>
      <c r="V56">
        <f>_xlfn.VAR.P(C7:C56)</f>
        <v>81.141984000002765</v>
      </c>
      <c r="X56">
        <f>1.96*SQRT(U56)/50</f>
        <v>0.36635624577178016</v>
      </c>
      <c r="Y56">
        <f>1.96*SQRT(V56)/50</f>
        <v>0.35310907421611842</v>
      </c>
    </row>
    <row r="57" spans="1:25" x14ac:dyDescent="0.25">
      <c r="A57" t="s">
        <v>102</v>
      </c>
      <c r="B57">
        <v>2681141.1340000001</v>
      </c>
      <c r="C57" t="s">
        <v>36</v>
      </c>
    </row>
    <row r="58" spans="1:25" x14ac:dyDescent="0.25">
      <c r="A58" t="s">
        <v>35</v>
      </c>
      <c r="B58">
        <v>53619.9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0.37709199999999998</v>
      </c>
      <c r="J58">
        <v>1</v>
      </c>
      <c r="K58">
        <v>0</v>
      </c>
    </row>
    <row r="59" spans="1:25" x14ac:dyDescent="0.25">
      <c r="A59" t="s">
        <v>35</v>
      </c>
      <c r="B59">
        <v>53631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0.99999899999999997</v>
      </c>
      <c r="J59">
        <v>1</v>
      </c>
      <c r="K59">
        <v>0</v>
      </c>
    </row>
    <row r="60" spans="1:25" x14ac:dyDescent="0.25">
      <c r="A60" t="s">
        <v>35</v>
      </c>
      <c r="B60">
        <v>53616.9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9.1067300000000004E-2</v>
      </c>
      <c r="J60">
        <v>1</v>
      </c>
      <c r="K60">
        <v>0</v>
      </c>
    </row>
    <row r="61" spans="1:25" x14ac:dyDescent="0.25">
      <c r="A61" t="s">
        <v>35</v>
      </c>
      <c r="B61">
        <v>53629.4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0.5</v>
      </c>
      <c r="J61">
        <v>1</v>
      </c>
      <c r="K61">
        <v>0</v>
      </c>
    </row>
    <row r="62" spans="1:25" x14ac:dyDescent="0.25">
      <c r="A62" t="s">
        <v>35</v>
      </c>
      <c r="B62">
        <v>53616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0.5</v>
      </c>
      <c r="J62">
        <v>1</v>
      </c>
      <c r="K62">
        <v>0</v>
      </c>
    </row>
    <row r="63" spans="1:25" x14ac:dyDescent="0.25">
      <c r="A63" t="s">
        <v>35</v>
      </c>
      <c r="B63">
        <v>53627.6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53628.2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53607.8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0.5</v>
      </c>
      <c r="J65">
        <v>1</v>
      </c>
      <c r="K65">
        <v>0</v>
      </c>
    </row>
    <row r="66" spans="1:11" x14ac:dyDescent="0.25">
      <c r="A66" t="s">
        <v>35</v>
      </c>
      <c r="B66">
        <v>53623.7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0.49879600000000002</v>
      </c>
      <c r="J66">
        <v>1</v>
      </c>
      <c r="K66">
        <v>0</v>
      </c>
    </row>
    <row r="67" spans="1:11" x14ac:dyDescent="0.25">
      <c r="A67" t="s">
        <v>35</v>
      </c>
      <c r="B67">
        <v>53624.9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0.49982599999999999</v>
      </c>
      <c r="J67">
        <v>1</v>
      </c>
      <c r="K67">
        <v>0</v>
      </c>
    </row>
    <row r="68" spans="1:11" x14ac:dyDescent="0.25">
      <c r="A68" t="s">
        <v>35</v>
      </c>
      <c r="B68">
        <v>53626.6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0.25362200000000001</v>
      </c>
      <c r="J68">
        <v>1</v>
      </c>
      <c r="K68">
        <v>0</v>
      </c>
    </row>
    <row r="69" spans="1:11" x14ac:dyDescent="0.25">
      <c r="A69" t="s">
        <v>35</v>
      </c>
      <c r="B69">
        <v>53619.7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0.5</v>
      </c>
      <c r="J69">
        <v>1</v>
      </c>
      <c r="K69">
        <v>0</v>
      </c>
    </row>
    <row r="70" spans="1:11" x14ac:dyDescent="0.25">
      <c r="A70" t="s">
        <v>35</v>
      </c>
      <c r="B70">
        <v>53620.4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0.5</v>
      </c>
      <c r="J70">
        <v>1</v>
      </c>
      <c r="K70">
        <v>0</v>
      </c>
    </row>
    <row r="71" spans="1:11" x14ac:dyDescent="0.25">
      <c r="A71" t="s">
        <v>35</v>
      </c>
      <c r="B71">
        <v>53620.5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0.5</v>
      </c>
      <c r="J71">
        <v>1</v>
      </c>
      <c r="K71">
        <v>0</v>
      </c>
    </row>
    <row r="72" spans="1:11" x14ac:dyDescent="0.25">
      <c r="A72" t="s">
        <v>35</v>
      </c>
      <c r="B72">
        <v>53639.199999999997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0.182503</v>
      </c>
      <c r="J72">
        <v>1</v>
      </c>
      <c r="K72">
        <v>0</v>
      </c>
    </row>
    <row r="73" spans="1:11" x14ac:dyDescent="0.25">
      <c r="A73" t="s">
        <v>35</v>
      </c>
      <c r="B73">
        <v>53639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2.87006E-2</v>
      </c>
      <c r="J73">
        <v>1</v>
      </c>
      <c r="K73">
        <v>0</v>
      </c>
    </row>
    <row r="74" spans="1:11" x14ac:dyDescent="0.25">
      <c r="A74" t="s">
        <v>35</v>
      </c>
      <c r="B74">
        <v>53611.8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0.5</v>
      </c>
      <c r="J74">
        <v>1</v>
      </c>
      <c r="K74">
        <v>0</v>
      </c>
    </row>
    <row r="75" spans="1:11" x14ac:dyDescent="0.25">
      <c r="A75" t="s">
        <v>35</v>
      </c>
      <c r="B75">
        <v>53627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53630.7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0.5</v>
      </c>
      <c r="J76">
        <v>1</v>
      </c>
      <c r="K76">
        <v>0</v>
      </c>
    </row>
    <row r="77" spans="1:11" x14ac:dyDescent="0.25">
      <c r="A77" t="s">
        <v>35</v>
      </c>
      <c r="B77">
        <v>53621.3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0.5</v>
      </c>
      <c r="J77">
        <v>1</v>
      </c>
      <c r="K77">
        <v>0</v>
      </c>
    </row>
    <row r="78" spans="1:11" x14ac:dyDescent="0.25">
      <c r="A78" t="s">
        <v>35</v>
      </c>
      <c r="B78">
        <v>53625.5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0.49999700000000002</v>
      </c>
      <c r="J78">
        <v>1</v>
      </c>
      <c r="K78">
        <v>0</v>
      </c>
    </row>
    <row r="79" spans="1:11" x14ac:dyDescent="0.25">
      <c r="A79" t="s">
        <v>35</v>
      </c>
      <c r="B79">
        <v>53624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0.5</v>
      </c>
      <c r="J79">
        <v>1</v>
      </c>
      <c r="K79">
        <v>0</v>
      </c>
    </row>
    <row r="80" spans="1:11" x14ac:dyDescent="0.25">
      <c r="A80" t="s">
        <v>35</v>
      </c>
      <c r="B80">
        <v>53602.7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2.5899600000000001E-3</v>
      </c>
      <c r="J80">
        <v>1</v>
      </c>
      <c r="K80">
        <v>0</v>
      </c>
    </row>
    <row r="81" spans="1:11" x14ac:dyDescent="0.25">
      <c r="A81" t="s">
        <v>35</v>
      </c>
      <c r="B81">
        <v>53615.5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53621.7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0.5</v>
      </c>
      <c r="J82">
        <v>1</v>
      </c>
      <c r="K82">
        <v>0</v>
      </c>
    </row>
    <row r="83" spans="1:11" x14ac:dyDescent="0.25">
      <c r="A83" t="s">
        <v>35</v>
      </c>
      <c r="B83">
        <v>53609.2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53601.8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53613.5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53620.4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53603.8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0.5</v>
      </c>
      <c r="J87">
        <v>1</v>
      </c>
      <c r="K87">
        <v>0</v>
      </c>
    </row>
    <row r="88" spans="1:11" x14ac:dyDescent="0.25">
      <c r="A88" t="s">
        <v>35</v>
      </c>
      <c r="B88">
        <v>53620.6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0.5</v>
      </c>
      <c r="J88">
        <v>1</v>
      </c>
      <c r="K88">
        <v>0</v>
      </c>
    </row>
    <row r="89" spans="1:11" x14ac:dyDescent="0.25">
      <c r="A89" t="s">
        <v>35</v>
      </c>
      <c r="B89">
        <v>53618.5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0.5</v>
      </c>
      <c r="J89">
        <v>1</v>
      </c>
      <c r="K89">
        <v>0</v>
      </c>
    </row>
    <row r="90" spans="1:11" x14ac:dyDescent="0.25">
      <c r="A90" t="s">
        <v>35</v>
      </c>
      <c r="B90">
        <v>53617.2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0.244785</v>
      </c>
      <c r="J90">
        <v>1</v>
      </c>
      <c r="K90">
        <v>0</v>
      </c>
    </row>
    <row r="91" spans="1:11" x14ac:dyDescent="0.25">
      <c r="A91" t="s">
        <v>35</v>
      </c>
      <c r="B91">
        <v>53613.599999999999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0.99999800000000005</v>
      </c>
      <c r="J91">
        <v>1</v>
      </c>
      <c r="K91">
        <v>0</v>
      </c>
    </row>
    <row r="92" spans="1:11" x14ac:dyDescent="0.25">
      <c r="A92" t="s">
        <v>35</v>
      </c>
      <c r="B92">
        <v>53603.5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0.20594599999999999</v>
      </c>
      <c r="J92">
        <v>1</v>
      </c>
      <c r="K92">
        <v>0</v>
      </c>
    </row>
    <row r="93" spans="1:11" x14ac:dyDescent="0.25">
      <c r="A93" t="s">
        <v>35</v>
      </c>
      <c r="B93">
        <v>53615.6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0.49999900000000003</v>
      </c>
      <c r="J93">
        <v>1</v>
      </c>
      <c r="K93">
        <v>0</v>
      </c>
    </row>
    <row r="94" spans="1:11" x14ac:dyDescent="0.25">
      <c r="A94" t="s">
        <v>35</v>
      </c>
      <c r="B94">
        <v>53615.6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0.5</v>
      </c>
      <c r="J94">
        <v>1</v>
      </c>
      <c r="K94">
        <v>0</v>
      </c>
    </row>
    <row r="95" spans="1:11" x14ac:dyDescent="0.25">
      <c r="A95" t="s">
        <v>35</v>
      </c>
      <c r="B95">
        <v>53612.6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0.5</v>
      </c>
      <c r="J95">
        <v>1</v>
      </c>
      <c r="K95">
        <v>0</v>
      </c>
    </row>
    <row r="96" spans="1:11" x14ac:dyDescent="0.25">
      <c r="A96" t="s">
        <v>35</v>
      </c>
      <c r="B96">
        <v>53609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0.99999700000000002</v>
      </c>
      <c r="J96">
        <v>1</v>
      </c>
      <c r="K96">
        <v>0</v>
      </c>
    </row>
    <row r="97" spans="1:25" x14ac:dyDescent="0.25">
      <c r="A97" t="s">
        <v>35</v>
      </c>
      <c r="B97">
        <v>53610.6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0.5</v>
      </c>
      <c r="J97">
        <v>1</v>
      </c>
      <c r="K97">
        <v>0</v>
      </c>
    </row>
    <row r="98" spans="1:25" x14ac:dyDescent="0.25">
      <c r="A98" t="s">
        <v>35</v>
      </c>
      <c r="B98">
        <v>53607.8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0.5</v>
      </c>
      <c r="J98">
        <v>1</v>
      </c>
      <c r="K98">
        <v>0</v>
      </c>
    </row>
    <row r="99" spans="1:25" x14ac:dyDescent="0.25">
      <c r="A99" t="s">
        <v>35</v>
      </c>
      <c r="B99">
        <v>53613.3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0.5</v>
      </c>
      <c r="J99">
        <v>1</v>
      </c>
      <c r="K99">
        <v>0</v>
      </c>
    </row>
    <row r="100" spans="1:25" x14ac:dyDescent="0.25">
      <c r="A100" t="s">
        <v>35</v>
      </c>
      <c r="B100">
        <v>53617.9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0.5</v>
      </c>
      <c r="J100">
        <v>1</v>
      </c>
      <c r="K100">
        <v>0</v>
      </c>
    </row>
    <row r="101" spans="1:25" x14ac:dyDescent="0.25">
      <c r="A101" t="s">
        <v>35</v>
      </c>
      <c r="B101">
        <v>53595.8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0.5</v>
      </c>
      <c r="J101">
        <v>1</v>
      </c>
      <c r="K101">
        <v>0</v>
      </c>
    </row>
    <row r="102" spans="1:25" x14ac:dyDescent="0.25">
      <c r="A102" t="s">
        <v>35</v>
      </c>
      <c r="B102">
        <v>53605.4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0.5</v>
      </c>
      <c r="J102">
        <v>1</v>
      </c>
      <c r="K102">
        <v>0</v>
      </c>
    </row>
    <row r="103" spans="1:25" x14ac:dyDescent="0.25">
      <c r="A103" t="s">
        <v>35</v>
      </c>
      <c r="B103">
        <v>53617.1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0.52848399999999995</v>
      </c>
      <c r="J103">
        <v>1</v>
      </c>
      <c r="K103">
        <v>0</v>
      </c>
    </row>
    <row r="104" spans="1:25" x14ac:dyDescent="0.25">
      <c r="A104" t="s">
        <v>35</v>
      </c>
      <c r="B104">
        <v>53618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0.499635</v>
      </c>
      <c r="J104">
        <v>1</v>
      </c>
      <c r="K104">
        <v>0</v>
      </c>
    </row>
    <row r="105" spans="1:25" x14ac:dyDescent="0.25">
      <c r="A105" t="s">
        <v>35</v>
      </c>
      <c r="B105">
        <v>53608.7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0.5</v>
      </c>
      <c r="J105">
        <v>1</v>
      </c>
      <c r="K105">
        <v>0</v>
      </c>
    </row>
    <row r="106" spans="1:25" x14ac:dyDescent="0.25">
      <c r="A106" t="s">
        <v>35</v>
      </c>
      <c r="B106">
        <v>53608.2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53606.7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53619.4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53611.1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0.48947099999999999</v>
      </c>
      <c r="J109">
        <v>1</v>
      </c>
      <c r="K109">
        <v>0</v>
      </c>
    </row>
    <row r="110" spans="1:25" x14ac:dyDescent="0.25">
      <c r="A110" t="s">
        <v>35</v>
      </c>
      <c r="B110">
        <v>53602.1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53596.3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0.49968200000000002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53603.4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53615.49000000002</v>
      </c>
      <c r="S112">
        <f>AVERAGE(C63:C112)</f>
        <v>0</v>
      </c>
      <c r="U112">
        <f>_xlfn.VAR.P(B63:B112)</f>
        <v>94.77929999998733</v>
      </c>
      <c r="V112">
        <f>_xlfn.VAR.P(C63:C112)</f>
        <v>0</v>
      </c>
      <c r="X112">
        <f>1.96*SQRT(U112)/50</f>
        <v>0.38163027074903333</v>
      </c>
      <c r="Y112">
        <f>1.96*SQRT(V112)/50</f>
        <v>0</v>
      </c>
    </row>
    <row r="113" spans="1:9" x14ac:dyDescent="0.25">
      <c r="A113" t="s">
        <v>35</v>
      </c>
      <c r="B113">
        <v>2680829.3281</v>
      </c>
      <c r="C113" t="s">
        <v>36</v>
      </c>
    </row>
    <row r="114" spans="1:9" x14ac:dyDescent="0.25">
      <c r="A114" t="s">
        <v>37</v>
      </c>
      <c r="B114">
        <v>53405.599999999999</v>
      </c>
      <c r="C114">
        <v>53156.7</v>
      </c>
      <c r="D114">
        <v>53066</v>
      </c>
      <c r="E114">
        <v>6775.56</v>
      </c>
      <c r="F114">
        <v>3191.4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53364.7</v>
      </c>
      <c r="C115">
        <v>53134.9</v>
      </c>
      <c r="D115">
        <v>53047.9</v>
      </c>
      <c r="E115">
        <v>6755.7</v>
      </c>
      <c r="F115">
        <v>3191.74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53385.4</v>
      </c>
      <c r="C116">
        <v>53151.5</v>
      </c>
      <c r="D116">
        <v>53059.199999999997</v>
      </c>
      <c r="E116">
        <v>6764.94</v>
      </c>
      <c r="F116">
        <v>3191.96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53390.2</v>
      </c>
      <c r="C117">
        <v>53161.3</v>
      </c>
      <c r="D117">
        <v>53068</v>
      </c>
      <c r="E117">
        <v>6773.44</v>
      </c>
      <c r="F117">
        <v>3191.6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53393.599999999999</v>
      </c>
      <c r="C118">
        <v>53163.4</v>
      </c>
      <c r="D118">
        <v>53065.2</v>
      </c>
      <c r="E118">
        <v>6770.88</v>
      </c>
      <c r="F118">
        <v>3191.75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53396.9</v>
      </c>
      <c r="C119">
        <v>53157.8</v>
      </c>
      <c r="D119">
        <v>53078.7</v>
      </c>
      <c r="E119">
        <v>6783.75</v>
      </c>
      <c r="F119">
        <v>3191.67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53385.1</v>
      </c>
      <c r="C120">
        <v>53141.599999999999</v>
      </c>
      <c r="D120">
        <v>53070.1</v>
      </c>
      <c r="E120">
        <v>6777.69</v>
      </c>
      <c r="F120">
        <v>3191.36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53393.1</v>
      </c>
      <c r="C121">
        <v>53142.400000000001</v>
      </c>
      <c r="D121">
        <v>53067.7</v>
      </c>
      <c r="E121">
        <v>6774.76</v>
      </c>
      <c r="F121">
        <v>3191.35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53559.9</v>
      </c>
      <c r="C122">
        <v>53313.9</v>
      </c>
      <c r="D122">
        <v>53239.3</v>
      </c>
      <c r="E122">
        <v>6798.93</v>
      </c>
      <c r="F122">
        <v>3202.41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53761.8</v>
      </c>
      <c r="C123">
        <v>53512.4</v>
      </c>
      <c r="D123">
        <v>53434.2</v>
      </c>
      <c r="E123">
        <v>6824.9</v>
      </c>
      <c r="F123">
        <v>3214.69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53768.4</v>
      </c>
      <c r="C124">
        <v>53521.9</v>
      </c>
      <c r="D124">
        <v>53431.7</v>
      </c>
      <c r="E124">
        <v>6822.89</v>
      </c>
      <c r="F124">
        <v>3214.97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53735.8</v>
      </c>
      <c r="C125">
        <v>53505.2</v>
      </c>
      <c r="D125">
        <v>53414.2</v>
      </c>
      <c r="E125">
        <v>6807.46</v>
      </c>
      <c r="F125">
        <v>3214.88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53765</v>
      </c>
      <c r="C126">
        <v>53533.8</v>
      </c>
      <c r="D126">
        <v>53440</v>
      </c>
      <c r="E126">
        <v>6828.78</v>
      </c>
      <c r="F126">
        <v>3214.85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53777.2</v>
      </c>
      <c r="C127">
        <v>53548.2</v>
      </c>
      <c r="D127">
        <v>53453.4</v>
      </c>
      <c r="E127">
        <v>6841.39</v>
      </c>
      <c r="F127">
        <v>3214.81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53772.6</v>
      </c>
      <c r="C128">
        <v>53541.8</v>
      </c>
      <c r="D128">
        <v>53443.9</v>
      </c>
      <c r="E128">
        <v>6832.38</v>
      </c>
      <c r="F128">
        <v>3214.91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53766.400000000001</v>
      </c>
      <c r="C129">
        <v>53531.8</v>
      </c>
      <c r="D129">
        <v>53428.7</v>
      </c>
      <c r="E129">
        <v>6820.6</v>
      </c>
      <c r="F129">
        <v>3215.01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53770.6</v>
      </c>
      <c r="C130">
        <v>53539.3</v>
      </c>
      <c r="D130">
        <v>53434.6</v>
      </c>
      <c r="E130">
        <v>6824.92</v>
      </c>
      <c r="F130">
        <v>3214.85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53778.9</v>
      </c>
      <c r="C131">
        <v>53540.6</v>
      </c>
      <c r="D131">
        <v>53445</v>
      </c>
      <c r="E131">
        <v>6834.23</v>
      </c>
      <c r="F131">
        <v>3215.02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53782.1</v>
      </c>
      <c r="C132">
        <v>53552.5</v>
      </c>
      <c r="D132">
        <v>53456.2</v>
      </c>
      <c r="E132">
        <v>6842.76</v>
      </c>
      <c r="F132">
        <v>3214.7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53734.6</v>
      </c>
      <c r="C133">
        <v>53501.9</v>
      </c>
      <c r="D133">
        <v>53412.4</v>
      </c>
      <c r="E133">
        <v>6804.87</v>
      </c>
      <c r="F133">
        <v>3214.78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53756.9</v>
      </c>
      <c r="C134">
        <v>53525.3</v>
      </c>
      <c r="D134">
        <v>53430.1</v>
      </c>
      <c r="E134">
        <v>6821.67</v>
      </c>
      <c r="F134">
        <v>3214.89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53780.1</v>
      </c>
      <c r="C135">
        <v>53548.7</v>
      </c>
      <c r="D135">
        <v>53450.400000000001</v>
      </c>
      <c r="E135">
        <v>6836.46</v>
      </c>
      <c r="F135">
        <v>3214.84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53782.7</v>
      </c>
      <c r="C136">
        <v>53553.4</v>
      </c>
      <c r="D136">
        <v>53455.1</v>
      </c>
      <c r="E136">
        <v>6839.38</v>
      </c>
      <c r="F136">
        <v>3215.08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53755.1</v>
      </c>
      <c r="C137">
        <v>53522.400000000001</v>
      </c>
      <c r="D137">
        <v>53421.5</v>
      </c>
      <c r="E137">
        <v>6813.98</v>
      </c>
      <c r="F137">
        <v>3214.74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53738.8</v>
      </c>
      <c r="C138">
        <v>53509.7</v>
      </c>
      <c r="D138">
        <v>53420.3</v>
      </c>
      <c r="E138">
        <v>6813.3</v>
      </c>
      <c r="F138">
        <v>3214.87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53781.5</v>
      </c>
      <c r="C139">
        <v>53546.5</v>
      </c>
      <c r="D139">
        <v>53449.2</v>
      </c>
      <c r="E139">
        <v>6836.77</v>
      </c>
      <c r="F139">
        <v>3214.92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53774.8</v>
      </c>
      <c r="C140">
        <v>53541.9</v>
      </c>
      <c r="D140">
        <v>53443.3</v>
      </c>
      <c r="E140">
        <v>6832.61</v>
      </c>
      <c r="F140">
        <v>3215.09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53779.8</v>
      </c>
      <c r="C141">
        <v>53548.7</v>
      </c>
      <c r="D141">
        <v>53450.9</v>
      </c>
      <c r="E141">
        <v>6837.68</v>
      </c>
      <c r="F141">
        <v>3214.84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53732.1</v>
      </c>
      <c r="C142">
        <v>53498.8</v>
      </c>
      <c r="D142">
        <v>53410.8</v>
      </c>
      <c r="E142">
        <v>6803.74</v>
      </c>
      <c r="F142">
        <v>3214.92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53742.1</v>
      </c>
      <c r="C143">
        <v>53497.7</v>
      </c>
      <c r="D143">
        <v>53408.2</v>
      </c>
      <c r="E143">
        <v>6802.95</v>
      </c>
      <c r="F143">
        <v>3214.8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53762.9</v>
      </c>
      <c r="C144">
        <v>53533.7</v>
      </c>
      <c r="D144">
        <v>53438.7</v>
      </c>
      <c r="E144">
        <v>6828.27</v>
      </c>
      <c r="F144">
        <v>3215.01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53766.7</v>
      </c>
      <c r="C145">
        <v>53524.3</v>
      </c>
      <c r="D145">
        <v>53441.4</v>
      </c>
      <c r="E145">
        <v>6829.92</v>
      </c>
      <c r="F145">
        <v>3214.89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53749.1</v>
      </c>
      <c r="C146">
        <v>53502.400000000001</v>
      </c>
      <c r="D146">
        <v>53431.199999999997</v>
      </c>
      <c r="E146">
        <v>6820.2</v>
      </c>
      <c r="F146">
        <v>3214.88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53776.3</v>
      </c>
      <c r="C147">
        <v>53524.2</v>
      </c>
      <c r="D147">
        <v>53432.4</v>
      </c>
      <c r="E147">
        <v>6822.14</v>
      </c>
      <c r="F147">
        <v>3214.76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53762.400000000001</v>
      </c>
      <c r="C148">
        <v>53531.1</v>
      </c>
      <c r="D148">
        <v>53433.599999999999</v>
      </c>
      <c r="E148">
        <v>6825.84</v>
      </c>
      <c r="F148">
        <v>3214.85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53773.4</v>
      </c>
      <c r="C149">
        <v>53544</v>
      </c>
      <c r="D149">
        <v>53447.1</v>
      </c>
      <c r="E149">
        <v>6834.89</v>
      </c>
      <c r="F149">
        <v>3214.76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53758.1</v>
      </c>
      <c r="C150">
        <v>53526.3</v>
      </c>
      <c r="D150">
        <v>53423.9</v>
      </c>
      <c r="E150">
        <v>6817.01</v>
      </c>
      <c r="F150">
        <v>3214.78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53770.400000000001</v>
      </c>
      <c r="C151">
        <v>53536.6</v>
      </c>
      <c r="D151">
        <v>53436.2</v>
      </c>
      <c r="E151">
        <v>6826.22</v>
      </c>
      <c r="F151">
        <v>3214.86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53774.400000000001</v>
      </c>
      <c r="C152">
        <v>53539</v>
      </c>
      <c r="D152">
        <v>53432.800000000003</v>
      </c>
      <c r="E152">
        <v>6823.4</v>
      </c>
      <c r="F152">
        <v>3214.96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53766.3</v>
      </c>
      <c r="C153">
        <v>53536.9</v>
      </c>
      <c r="D153">
        <v>53439.5</v>
      </c>
      <c r="E153">
        <v>6829.54</v>
      </c>
      <c r="F153">
        <v>3214.68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53781.9</v>
      </c>
      <c r="C154">
        <v>53550.5</v>
      </c>
      <c r="D154">
        <v>53454.400000000001</v>
      </c>
      <c r="E154">
        <v>6841.73</v>
      </c>
      <c r="F154">
        <v>3214.8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53751</v>
      </c>
      <c r="C155">
        <v>53520.7</v>
      </c>
      <c r="D155">
        <v>53428.7</v>
      </c>
      <c r="E155">
        <v>6820.54</v>
      </c>
      <c r="F155">
        <v>3214.94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53731.4</v>
      </c>
      <c r="C156">
        <v>53501.3</v>
      </c>
      <c r="D156">
        <v>53411</v>
      </c>
      <c r="E156">
        <v>6805.66</v>
      </c>
      <c r="F156">
        <v>3214.92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53739.9</v>
      </c>
      <c r="C157">
        <v>53510.5</v>
      </c>
      <c r="D157">
        <v>53419.5</v>
      </c>
      <c r="E157">
        <v>6811.76</v>
      </c>
      <c r="F157">
        <v>3214.96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53776.6</v>
      </c>
      <c r="C158">
        <v>53546.9</v>
      </c>
      <c r="D158">
        <v>53449.5</v>
      </c>
      <c r="E158">
        <v>6836.68</v>
      </c>
      <c r="F158">
        <v>3214.9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53751.8</v>
      </c>
      <c r="C159">
        <v>53521</v>
      </c>
      <c r="D159">
        <v>53437.7</v>
      </c>
      <c r="E159">
        <v>6828.7</v>
      </c>
      <c r="F159">
        <v>3214.85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53752.1</v>
      </c>
      <c r="C160">
        <v>53506.5</v>
      </c>
      <c r="D160">
        <v>53437.2</v>
      </c>
      <c r="E160">
        <v>6826.6</v>
      </c>
      <c r="F160">
        <v>3214.77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53769.9</v>
      </c>
      <c r="C161">
        <v>53523.4</v>
      </c>
      <c r="D161">
        <v>53442.8</v>
      </c>
      <c r="E161">
        <v>6832.01</v>
      </c>
      <c r="F161">
        <v>3214.94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53789.9</v>
      </c>
      <c r="C162">
        <v>53544.3</v>
      </c>
      <c r="D162">
        <v>53447.7</v>
      </c>
      <c r="E162">
        <v>6835.27</v>
      </c>
      <c r="F162">
        <v>3214.76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53779.4</v>
      </c>
      <c r="C163">
        <v>53549.9</v>
      </c>
      <c r="D163">
        <v>53453.599999999999</v>
      </c>
      <c r="E163">
        <v>6839.37</v>
      </c>
      <c r="F163">
        <v>3214.75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53749.2</v>
      </c>
      <c r="C164">
        <v>53519.9</v>
      </c>
      <c r="D164">
        <v>53427.9</v>
      </c>
      <c r="E164">
        <v>6818.99</v>
      </c>
      <c r="F164">
        <v>3214.91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53734.400000000001</v>
      </c>
      <c r="C165">
        <v>53503.1</v>
      </c>
      <c r="D165">
        <v>53411.8</v>
      </c>
      <c r="E165">
        <v>6806.3</v>
      </c>
      <c r="F165">
        <v>3214.95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53759.6</v>
      </c>
      <c r="C166">
        <v>53530.9</v>
      </c>
      <c r="D166">
        <v>53431.9</v>
      </c>
      <c r="E166">
        <v>6823.88</v>
      </c>
      <c r="F166">
        <v>3214.8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53775.6</v>
      </c>
      <c r="C167">
        <v>53544.9</v>
      </c>
      <c r="D167">
        <v>53450.1</v>
      </c>
      <c r="E167">
        <v>6839.38</v>
      </c>
      <c r="F167">
        <v>3214.83</v>
      </c>
      <c r="G167">
        <v>1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53766.6</v>
      </c>
      <c r="C168">
        <v>53533.1</v>
      </c>
      <c r="D168">
        <v>53428.9</v>
      </c>
      <c r="E168">
        <v>6821.86</v>
      </c>
      <c r="F168">
        <v>3214.81</v>
      </c>
      <c r="G168">
        <v>1</v>
      </c>
      <c r="H168">
        <v>1</v>
      </c>
      <c r="I168">
        <v>0</v>
      </c>
      <c r="R168">
        <f>AVERAGE(B119:B168)</f>
        <v>53736.831999999995</v>
      </c>
      <c r="S168">
        <f>AVERAGE(C119:C168)</f>
        <v>53501.671999999991</v>
      </c>
      <c r="U168">
        <f>_xlfn.VAR.P(B119:B168)</f>
        <v>8643.2853760000235</v>
      </c>
      <c r="V168">
        <f>_xlfn.VAR.P(C119:C168)</f>
        <v>9177.9128159999655</v>
      </c>
      <c r="X168">
        <f>1.96*SQRT(U168)/50</f>
        <v>3.6443954286241604</v>
      </c>
      <c r="Y168">
        <f>1.96*SQRT(V168)/50</f>
        <v>3.7554158158023174</v>
      </c>
    </row>
    <row r="169" spans="1:25" x14ac:dyDescent="0.25">
      <c r="A169" t="s">
        <v>37</v>
      </c>
      <c r="B169">
        <v>2686910.0965</v>
      </c>
      <c r="C169" t="s">
        <v>36</v>
      </c>
    </row>
    <row r="170" spans="1:25" x14ac:dyDescent="0.25">
      <c r="A170" t="s">
        <v>87</v>
      </c>
      <c r="B170">
        <v>63959.5</v>
      </c>
      <c r="C170">
        <v>63722.400000000001</v>
      </c>
      <c r="D170">
        <v>63613.7</v>
      </c>
      <c r="E170">
        <v>21482.2</v>
      </c>
      <c r="F170">
        <v>3176.52</v>
      </c>
      <c r="G170">
        <v>1.31011E-3</v>
      </c>
      <c r="H170">
        <v>0.99511099999999997</v>
      </c>
      <c r="I170">
        <v>0</v>
      </c>
    </row>
    <row r="171" spans="1:25" x14ac:dyDescent="0.25">
      <c r="A171" t="s">
        <v>87</v>
      </c>
      <c r="B171">
        <v>63959.1</v>
      </c>
      <c r="C171">
        <v>63722</v>
      </c>
      <c r="D171">
        <v>63608.4</v>
      </c>
      <c r="E171">
        <v>21480.9</v>
      </c>
      <c r="F171">
        <v>3176.38</v>
      </c>
      <c r="G171">
        <v>1.2582299999999999E-3</v>
      </c>
      <c r="H171">
        <v>0.995116</v>
      </c>
      <c r="I171">
        <v>0</v>
      </c>
    </row>
    <row r="172" spans="1:25" x14ac:dyDescent="0.25">
      <c r="A172" t="s">
        <v>87</v>
      </c>
      <c r="B172">
        <v>63958.9</v>
      </c>
      <c r="C172">
        <v>63724.1</v>
      </c>
      <c r="D172">
        <v>63607.6</v>
      </c>
      <c r="E172">
        <v>21482.6</v>
      </c>
      <c r="F172">
        <v>3176.33</v>
      </c>
      <c r="G172">
        <v>1.2311900000000001E-3</v>
      </c>
      <c r="H172">
        <v>0.99511499999999997</v>
      </c>
      <c r="I172">
        <v>0</v>
      </c>
    </row>
    <row r="173" spans="1:25" x14ac:dyDescent="0.25">
      <c r="A173" t="s">
        <v>87</v>
      </c>
      <c r="B173">
        <v>63964.2</v>
      </c>
      <c r="C173">
        <v>63721.2</v>
      </c>
      <c r="D173">
        <v>63608.6</v>
      </c>
      <c r="E173">
        <v>21481.7</v>
      </c>
      <c r="F173">
        <v>3176.37</v>
      </c>
      <c r="G173">
        <v>1.2306299999999999E-3</v>
      </c>
      <c r="H173">
        <v>0.995116</v>
      </c>
      <c r="I173">
        <v>0</v>
      </c>
    </row>
    <row r="174" spans="1:25" x14ac:dyDescent="0.25">
      <c r="A174" t="s">
        <v>87</v>
      </c>
      <c r="B174">
        <v>63951.1</v>
      </c>
      <c r="C174">
        <v>63715.9</v>
      </c>
      <c r="D174">
        <v>63610.3</v>
      </c>
      <c r="E174">
        <v>21481.1</v>
      </c>
      <c r="F174">
        <v>3176.31</v>
      </c>
      <c r="G174">
        <v>1.2367000000000001E-3</v>
      </c>
      <c r="H174">
        <v>0.995116</v>
      </c>
      <c r="I174">
        <v>0</v>
      </c>
    </row>
    <row r="175" spans="1:25" x14ac:dyDescent="0.25">
      <c r="A175" t="s">
        <v>87</v>
      </c>
      <c r="B175">
        <v>63949.7</v>
      </c>
      <c r="C175">
        <v>63713.9</v>
      </c>
      <c r="D175">
        <v>63610.3</v>
      </c>
      <c r="E175">
        <v>21480.7</v>
      </c>
      <c r="F175">
        <v>3176.3</v>
      </c>
      <c r="G175">
        <v>1.2703300000000001E-3</v>
      </c>
      <c r="H175">
        <v>0.99511499999999997</v>
      </c>
      <c r="I175">
        <v>0</v>
      </c>
    </row>
    <row r="176" spans="1:25" x14ac:dyDescent="0.25">
      <c r="A176" t="s">
        <v>87</v>
      </c>
      <c r="B176">
        <v>63957.1</v>
      </c>
      <c r="C176">
        <v>63722.400000000001</v>
      </c>
      <c r="D176">
        <v>63610.6</v>
      </c>
      <c r="E176">
        <v>21481.200000000001</v>
      </c>
      <c r="F176">
        <v>3176.26</v>
      </c>
      <c r="G176">
        <v>1.3289700000000001E-3</v>
      </c>
      <c r="H176">
        <v>0.995116</v>
      </c>
      <c r="I176">
        <v>0</v>
      </c>
    </row>
    <row r="177" spans="1:9" x14ac:dyDescent="0.25">
      <c r="A177" t="s">
        <v>87</v>
      </c>
      <c r="B177">
        <v>63959.7</v>
      </c>
      <c r="C177">
        <v>63721.2</v>
      </c>
      <c r="D177">
        <v>63609.9</v>
      </c>
      <c r="E177">
        <v>21481.5</v>
      </c>
      <c r="F177">
        <v>3176.23</v>
      </c>
      <c r="G177">
        <v>1.2989099999999999E-3</v>
      </c>
      <c r="H177">
        <v>0.995116</v>
      </c>
      <c r="I177">
        <v>0</v>
      </c>
    </row>
    <row r="178" spans="1:9" x14ac:dyDescent="0.25">
      <c r="A178" t="s">
        <v>87</v>
      </c>
      <c r="B178">
        <v>63948.6</v>
      </c>
      <c r="C178">
        <v>63713.4</v>
      </c>
      <c r="D178">
        <v>63608.2</v>
      </c>
      <c r="E178">
        <v>21481.599999999999</v>
      </c>
      <c r="F178">
        <v>3176.36</v>
      </c>
      <c r="G178">
        <v>1.2362600000000001E-3</v>
      </c>
      <c r="H178">
        <v>0.995116</v>
      </c>
      <c r="I178">
        <v>0</v>
      </c>
    </row>
    <row r="179" spans="1:9" x14ac:dyDescent="0.25">
      <c r="A179" t="s">
        <v>87</v>
      </c>
      <c r="B179">
        <v>63959.3</v>
      </c>
      <c r="C179">
        <v>63724.1</v>
      </c>
      <c r="D179">
        <v>63609.599999999999</v>
      </c>
      <c r="E179">
        <v>21481.8</v>
      </c>
      <c r="F179">
        <v>3176.35</v>
      </c>
      <c r="G179">
        <v>1.2300799999999999E-3</v>
      </c>
      <c r="H179">
        <v>0.995116</v>
      </c>
      <c r="I179">
        <v>0</v>
      </c>
    </row>
    <row r="180" spans="1:9" x14ac:dyDescent="0.25">
      <c r="A180" t="s">
        <v>87</v>
      </c>
      <c r="B180">
        <v>63963.8</v>
      </c>
      <c r="C180">
        <v>63726.5</v>
      </c>
      <c r="D180">
        <v>63613.5</v>
      </c>
      <c r="E180">
        <v>21481.4</v>
      </c>
      <c r="F180">
        <v>3176.32</v>
      </c>
      <c r="G180">
        <v>1.2389199999999999E-3</v>
      </c>
      <c r="H180">
        <v>0.995116</v>
      </c>
      <c r="I180">
        <v>0</v>
      </c>
    </row>
    <row r="181" spans="1:9" x14ac:dyDescent="0.25">
      <c r="A181" t="s">
        <v>87</v>
      </c>
      <c r="B181">
        <v>63964.6</v>
      </c>
      <c r="C181">
        <v>63723.3</v>
      </c>
      <c r="D181">
        <v>63611.6</v>
      </c>
      <c r="E181">
        <v>21481.5</v>
      </c>
      <c r="F181">
        <v>3176.27</v>
      </c>
      <c r="G181">
        <v>1.23028E-3</v>
      </c>
      <c r="H181">
        <v>0.995116</v>
      </c>
      <c r="I181">
        <v>0</v>
      </c>
    </row>
    <row r="182" spans="1:9" x14ac:dyDescent="0.25">
      <c r="A182" t="s">
        <v>87</v>
      </c>
      <c r="B182">
        <v>63948.5</v>
      </c>
      <c r="C182">
        <v>63712</v>
      </c>
      <c r="D182">
        <v>63611</v>
      </c>
      <c r="E182">
        <v>21481.7</v>
      </c>
      <c r="F182">
        <v>3176.4</v>
      </c>
      <c r="G182">
        <v>1.2429299999999999E-3</v>
      </c>
      <c r="H182">
        <v>0.995116</v>
      </c>
      <c r="I182">
        <v>0</v>
      </c>
    </row>
    <row r="183" spans="1:9" x14ac:dyDescent="0.25">
      <c r="A183" t="s">
        <v>87</v>
      </c>
      <c r="B183">
        <v>63962.6</v>
      </c>
      <c r="C183">
        <v>63726.7</v>
      </c>
      <c r="D183">
        <v>63611.3</v>
      </c>
      <c r="E183">
        <v>21482.400000000001</v>
      </c>
      <c r="F183">
        <v>3176.31</v>
      </c>
      <c r="G183">
        <v>1.2319799999999999E-3</v>
      </c>
      <c r="H183">
        <v>0.995116</v>
      </c>
      <c r="I183">
        <v>0</v>
      </c>
    </row>
    <row r="184" spans="1:9" x14ac:dyDescent="0.25">
      <c r="A184" t="s">
        <v>87</v>
      </c>
      <c r="B184">
        <v>63959.199999999997</v>
      </c>
      <c r="C184">
        <v>63722.5</v>
      </c>
      <c r="D184">
        <v>63614</v>
      </c>
      <c r="E184">
        <v>21481.4</v>
      </c>
      <c r="F184">
        <v>3176.28</v>
      </c>
      <c r="G184">
        <v>1.2301300000000001E-3</v>
      </c>
      <c r="H184">
        <v>0.995116</v>
      </c>
      <c r="I184">
        <v>0</v>
      </c>
    </row>
    <row r="185" spans="1:9" x14ac:dyDescent="0.25">
      <c r="A185" t="s">
        <v>87</v>
      </c>
      <c r="B185">
        <v>63947.1</v>
      </c>
      <c r="C185">
        <v>63710.5</v>
      </c>
      <c r="D185">
        <v>63609.3</v>
      </c>
      <c r="E185">
        <v>21481.3</v>
      </c>
      <c r="F185">
        <v>3176.36</v>
      </c>
      <c r="G185">
        <v>1.25708E-3</v>
      </c>
      <c r="H185">
        <v>0.995116</v>
      </c>
      <c r="I185">
        <v>0</v>
      </c>
    </row>
    <row r="186" spans="1:9" x14ac:dyDescent="0.25">
      <c r="A186" t="s">
        <v>87</v>
      </c>
      <c r="B186">
        <v>63957.4</v>
      </c>
      <c r="C186">
        <v>63721.3</v>
      </c>
      <c r="D186">
        <v>63614.5</v>
      </c>
      <c r="E186">
        <v>21482.7</v>
      </c>
      <c r="F186">
        <v>3176.33</v>
      </c>
      <c r="G186">
        <v>1.2300600000000001E-3</v>
      </c>
      <c r="H186">
        <v>0.995116</v>
      </c>
      <c r="I186">
        <v>0</v>
      </c>
    </row>
    <row r="187" spans="1:9" x14ac:dyDescent="0.25">
      <c r="A187" t="s">
        <v>87</v>
      </c>
      <c r="B187">
        <v>63961.5</v>
      </c>
      <c r="C187">
        <v>63722.8</v>
      </c>
      <c r="D187">
        <v>63610.2</v>
      </c>
      <c r="E187">
        <v>21482.6</v>
      </c>
      <c r="F187">
        <v>3176.33</v>
      </c>
      <c r="G187">
        <v>1.2442499999999999E-3</v>
      </c>
      <c r="H187">
        <v>0.99511499999999997</v>
      </c>
      <c r="I187">
        <v>0</v>
      </c>
    </row>
    <row r="188" spans="1:9" x14ac:dyDescent="0.25">
      <c r="A188" t="s">
        <v>87</v>
      </c>
      <c r="B188">
        <v>63956</v>
      </c>
      <c r="C188">
        <v>63718.8</v>
      </c>
      <c r="D188">
        <v>63610</v>
      </c>
      <c r="E188">
        <v>21481.200000000001</v>
      </c>
      <c r="F188">
        <v>3176.27</v>
      </c>
      <c r="G188">
        <v>1.2335499999999999E-3</v>
      </c>
      <c r="H188">
        <v>0.995116</v>
      </c>
      <c r="I188">
        <v>0</v>
      </c>
    </row>
    <row r="189" spans="1:9" x14ac:dyDescent="0.25">
      <c r="A189" t="s">
        <v>87</v>
      </c>
      <c r="B189">
        <v>63953.5</v>
      </c>
      <c r="C189">
        <v>63716.6</v>
      </c>
      <c r="D189">
        <v>63608.5</v>
      </c>
      <c r="E189">
        <v>21481.9</v>
      </c>
      <c r="F189">
        <v>3176.32</v>
      </c>
      <c r="G189">
        <v>1.2641099999999999E-3</v>
      </c>
      <c r="H189">
        <v>0.995116</v>
      </c>
      <c r="I189">
        <v>0</v>
      </c>
    </row>
    <row r="190" spans="1:9" x14ac:dyDescent="0.25">
      <c r="A190" t="s">
        <v>87</v>
      </c>
      <c r="B190">
        <v>63955.5</v>
      </c>
      <c r="C190">
        <v>63718.9</v>
      </c>
      <c r="D190">
        <v>63612.3</v>
      </c>
      <c r="E190">
        <v>21482</v>
      </c>
      <c r="F190">
        <v>3176.33</v>
      </c>
      <c r="G190">
        <v>1.24912E-3</v>
      </c>
      <c r="H190">
        <v>0.99511499999999997</v>
      </c>
      <c r="I190">
        <v>0</v>
      </c>
    </row>
    <row r="191" spans="1:9" x14ac:dyDescent="0.25">
      <c r="A191" t="s">
        <v>87</v>
      </c>
      <c r="B191">
        <v>63957.3</v>
      </c>
      <c r="C191">
        <v>63721.599999999999</v>
      </c>
      <c r="D191">
        <v>63609.1</v>
      </c>
      <c r="E191">
        <v>21480.9</v>
      </c>
      <c r="F191">
        <v>3176.28</v>
      </c>
      <c r="G191">
        <v>1.24051E-3</v>
      </c>
      <c r="H191">
        <v>0.995116</v>
      </c>
      <c r="I191">
        <v>0</v>
      </c>
    </row>
    <row r="192" spans="1:9" x14ac:dyDescent="0.25">
      <c r="A192" t="s">
        <v>87</v>
      </c>
      <c r="B192">
        <v>63953.7</v>
      </c>
      <c r="C192">
        <v>63716.7</v>
      </c>
      <c r="D192">
        <v>63606.5</v>
      </c>
      <c r="E192">
        <v>21481.200000000001</v>
      </c>
      <c r="F192">
        <v>3176.29</v>
      </c>
      <c r="G192">
        <v>1.3637499999999999E-3</v>
      </c>
      <c r="H192">
        <v>0.99511499999999997</v>
      </c>
      <c r="I192">
        <v>0</v>
      </c>
    </row>
    <row r="193" spans="1:9" x14ac:dyDescent="0.25">
      <c r="A193" t="s">
        <v>87</v>
      </c>
      <c r="B193">
        <v>63962.2</v>
      </c>
      <c r="C193">
        <v>63726.9</v>
      </c>
      <c r="D193">
        <v>63614</v>
      </c>
      <c r="E193">
        <v>21481.5</v>
      </c>
      <c r="F193">
        <v>3176.34</v>
      </c>
      <c r="G193">
        <v>1.26888E-3</v>
      </c>
      <c r="H193">
        <v>0.99511499999999997</v>
      </c>
      <c r="I193">
        <v>0</v>
      </c>
    </row>
    <row r="194" spans="1:9" x14ac:dyDescent="0.25">
      <c r="A194" t="s">
        <v>87</v>
      </c>
      <c r="B194">
        <v>63956</v>
      </c>
      <c r="C194">
        <v>63722.1</v>
      </c>
      <c r="D194">
        <v>63611.1</v>
      </c>
      <c r="E194">
        <v>21480.799999999999</v>
      </c>
      <c r="F194">
        <v>3176.43</v>
      </c>
      <c r="G194">
        <v>1.2392600000000001E-3</v>
      </c>
      <c r="H194">
        <v>0.99511499999999997</v>
      </c>
      <c r="I194">
        <v>0</v>
      </c>
    </row>
    <row r="195" spans="1:9" x14ac:dyDescent="0.25">
      <c r="A195" t="s">
        <v>87</v>
      </c>
      <c r="B195">
        <v>63957.4</v>
      </c>
      <c r="C195">
        <v>63722.5</v>
      </c>
      <c r="D195">
        <v>63609.599999999999</v>
      </c>
      <c r="E195">
        <v>21481.599999999999</v>
      </c>
      <c r="F195">
        <v>3176.29</v>
      </c>
      <c r="G195">
        <v>1.2444400000000001E-3</v>
      </c>
      <c r="H195">
        <v>0.995116</v>
      </c>
      <c r="I195">
        <v>0</v>
      </c>
    </row>
    <row r="196" spans="1:9" x14ac:dyDescent="0.25">
      <c r="A196" t="s">
        <v>87</v>
      </c>
      <c r="B196">
        <v>63954.9</v>
      </c>
      <c r="C196">
        <v>63716.2</v>
      </c>
      <c r="D196">
        <v>63609.9</v>
      </c>
      <c r="E196">
        <v>21481.8</v>
      </c>
      <c r="F196">
        <v>3176.24</v>
      </c>
      <c r="G196">
        <v>1.23543E-3</v>
      </c>
      <c r="H196">
        <v>0.995116</v>
      </c>
      <c r="I196">
        <v>0</v>
      </c>
    </row>
    <row r="197" spans="1:9" x14ac:dyDescent="0.25">
      <c r="A197" t="s">
        <v>87</v>
      </c>
      <c r="B197">
        <v>63956.5</v>
      </c>
      <c r="C197">
        <v>63720.7</v>
      </c>
      <c r="D197">
        <v>63610.3</v>
      </c>
      <c r="E197">
        <v>21480.7</v>
      </c>
      <c r="F197">
        <v>3176.31</v>
      </c>
      <c r="G197">
        <v>1.23015E-3</v>
      </c>
      <c r="H197">
        <v>0.99511499999999997</v>
      </c>
      <c r="I197">
        <v>0</v>
      </c>
    </row>
    <row r="198" spans="1:9" x14ac:dyDescent="0.25">
      <c r="A198" t="s">
        <v>87</v>
      </c>
      <c r="B198">
        <v>63962.9</v>
      </c>
      <c r="C198">
        <v>63726.6</v>
      </c>
      <c r="D198">
        <v>63611.1</v>
      </c>
      <c r="E198">
        <v>21480.9</v>
      </c>
      <c r="F198">
        <v>3176.26</v>
      </c>
      <c r="G198">
        <v>1.2821899999999999E-3</v>
      </c>
      <c r="H198">
        <v>0.995116</v>
      </c>
      <c r="I198">
        <v>0</v>
      </c>
    </row>
    <row r="199" spans="1:9" x14ac:dyDescent="0.25">
      <c r="A199" t="s">
        <v>87</v>
      </c>
      <c r="B199">
        <v>63968.7</v>
      </c>
      <c r="C199">
        <v>63724</v>
      </c>
      <c r="D199">
        <v>63611</v>
      </c>
      <c r="E199">
        <v>21481.9</v>
      </c>
      <c r="F199">
        <v>3176.34</v>
      </c>
      <c r="G199">
        <v>1.39745E-3</v>
      </c>
      <c r="H199">
        <v>0.995116</v>
      </c>
      <c r="I199">
        <v>0</v>
      </c>
    </row>
    <row r="200" spans="1:9" x14ac:dyDescent="0.25">
      <c r="A200" t="s">
        <v>87</v>
      </c>
      <c r="B200">
        <v>63944.4</v>
      </c>
      <c r="C200">
        <v>63709.599999999999</v>
      </c>
      <c r="D200">
        <v>63606.400000000001</v>
      </c>
      <c r="E200">
        <v>21480.6</v>
      </c>
      <c r="F200">
        <v>3176.32</v>
      </c>
      <c r="G200">
        <v>1.23828E-3</v>
      </c>
      <c r="H200">
        <v>0.995116</v>
      </c>
      <c r="I200">
        <v>0</v>
      </c>
    </row>
    <row r="201" spans="1:9" x14ac:dyDescent="0.25">
      <c r="A201" t="s">
        <v>87</v>
      </c>
      <c r="B201">
        <v>63949.5</v>
      </c>
      <c r="C201">
        <v>63714.1</v>
      </c>
      <c r="D201">
        <v>63607</v>
      </c>
      <c r="E201">
        <v>21481.4</v>
      </c>
      <c r="F201">
        <v>3176.32</v>
      </c>
      <c r="G201">
        <v>1.25004E-3</v>
      </c>
      <c r="H201">
        <v>0.99511499999999997</v>
      </c>
      <c r="I201">
        <v>0</v>
      </c>
    </row>
    <row r="202" spans="1:9" x14ac:dyDescent="0.25">
      <c r="A202" t="s">
        <v>87</v>
      </c>
      <c r="B202">
        <v>63961.2</v>
      </c>
      <c r="C202">
        <v>63725.7</v>
      </c>
      <c r="D202">
        <v>63610.9</v>
      </c>
      <c r="E202">
        <v>21482.1</v>
      </c>
      <c r="F202">
        <v>3176.31</v>
      </c>
      <c r="G202">
        <v>1.2516700000000001E-3</v>
      </c>
      <c r="H202">
        <v>0.995116</v>
      </c>
      <c r="I202">
        <v>0</v>
      </c>
    </row>
    <row r="203" spans="1:9" x14ac:dyDescent="0.25">
      <c r="A203" t="s">
        <v>87</v>
      </c>
      <c r="B203">
        <v>63959.4</v>
      </c>
      <c r="C203">
        <v>63722.1</v>
      </c>
      <c r="D203">
        <v>63610.7</v>
      </c>
      <c r="E203">
        <v>21481.599999999999</v>
      </c>
      <c r="F203">
        <v>3176.28</v>
      </c>
      <c r="G203">
        <v>1.23387E-3</v>
      </c>
      <c r="H203">
        <v>0.99511499999999997</v>
      </c>
      <c r="I203">
        <v>0</v>
      </c>
    </row>
    <row r="204" spans="1:9" x14ac:dyDescent="0.25">
      <c r="A204" t="s">
        <v>87</v>
      </c>
      <c r="B204">
        <v>63947.4</v>
      </c>
      <c r="C204">
        <v>63712</v>
      </c>
      <c r="D204">
        <v>63605.7</v>
      </c>
      <c r="E204">
        <v>21480.799999999999</v>
      </c>
      <c r="F204">
        <v>3176.37</v>
      </c>
      <c r="G204">
        <v>1.2320199999999999E-3</v>
      </c>
      <c r="H204">
        <v>0.99511499999999997</v>
      </c>
      <c r="I204">
        <v>0</v>
      </c>
    </row>
    <row r="205" spans="1:9" x14ac:dyDescent="0.25">
      <c r="A205" t="s">
        <v>87</v>
      </c>
      <c r="B205">
        <v>63955.7</v>
      </c>
      <c r="C205">
        <v>63719.5</v>
      </c>
      <c r="D205">
        <v>63611.6</v>
      </c>
      <c r="E205">
        <v>21481</v>
      </c>
      <c r="F205">
        <v>3176.3</v>
      </c>
      <c r="G205">
        <v>1.23134E-3</v>
      </c>
      <c r="H205">
        <v>0.995116</v>
      </c>
      <c r="I205">
        <v>0</v>
      </c>
    </row>
    <row r="206" spans="1:9" x14ac:dyDescent="0.25">
      <c r="A206" t="s">
        <v>87</v>
      </c>
      <c r="B206">
        <v>63960.7</v>
      </c>
      <c r="C206">
        <v>63726.9</v>
      </c>
      <c r="D206">
        <v>63615.4</v>
      </c>
      <c r="E206">
        <v>21481.8</v>
      </c>
      <c r="F206">
        <v>3176.21</v>
      </c>
      <c r="G206">
        <v>1.23832E-3</v>
      </c>
      <c r="H206">
        <v>0.99511300000000003</v>
      </c>
      <c r="I206">
        <v>0</v>
      </c>
    </row>
    <row r="207" spans="1:9" x14ac:dyDescent="0.25">
      <c r="A207" t="s">
        <v>87</v>
      </c>
      <c r="B207">
        <v>63947.6</v>
      </c>
      <c r="C207">
        <v>63710.7</v>
      </c>
      <c r="D207">
        <v>63603</v>
      </c>
      <c r="E207">
        <v>21481.1</v>
      </c>
      <c r="F207">
        <v>3176.24</v>
      </c>
      <c r="G207">
        <v>1.23134E-3</v>
      </c>
      <c r="H207">
        <v>0.995116</v>
      </c>
      <c r="I207">
        <v>0</v>
      </c>
    </row>
    <row r="208" spans="1:9" x14ac:dyDescent="0.25">
      <c r="A208" t="s">
        <v>87</v>
      </c>
      <c r="B208">
        <v>63954.400000000001</v>
      </c>
      <c r="C208">
        <v>63718.8</v>
      </c>
      <c r="D208">
        <v>63614.3</v>
      </c>
      <c r="E208">
        <v>21485.9</v>
      </c>
      <c r="F208">
        <v>3176.31</v>
      </c>
      <c r="G208">
        <v>1.23631E-3</v>
      </c>
      <c r="H208">
        <v>0.995116</v>
      </c>
      <c r="I208">
        <v>0</v>
      </c>
    </row>
    <row r="209" spans="1:25" x14ac:dyDescent="0.25">
      <c r="A209" t="s">
        <v>87</v>
      </c>
      <c r="B209">
        <v>63945.2</v>
      </c>
      <c r="C209">
        <v>63709.4</v>
      </c>
      <c r="D209">
        <v>63610.3</v>
      </c>
      <c r="E209">
        <v>21481.5</v>
      </c>
      <c r="F209">
        <v>3176.33</v>
      </c>
      <c r="G209">
        <v>1.2302000000000001E-3</v>
      </c>
      <c r="H209">
        <v>0.99511400000000005</v>
      </c>
      <c r="I209">
        <v>0</v>
      </c>
    </row>
    <row r="210" spans="1:25" x14ac:dyDescent="0.25">
      <c r="A210" t="s">
        <v>87</v>
      </c>
      <c r="B210">
        <v>63944.3</v>
      </c>
      <c r="C210">
        <v>63697.7</v>
      </c>
      <c r="D210">
        <v>63609.4</v>
      </c>
      <c r="E210">
        <v>21480.5</v>
      </c>
      <c r="F210">
        <v>3176.27</v>
      </c>
      <c r="G210">
        <v>1.23094E-3</v>
      </c>
      <c r="H210">
        <v>0.99511499999999997</v>
      </c>
      <c r="I210">
        <v>0</v>
      </c>
    </row>
    <row r="211" spans="1:25" x14ac:dyDescent="0.25">
      <c r="A211" t="s">
        <v>87</v>
      </c>
      <c r="B211">
        <v>63954</v>
      </c>
      <c r="C211">
        <v>63697.9</v>
      </c>
      <c r="D211">
        <v>63609.4</v>
      </c>
      <c r="E211">
        <v>21480.5</v>
      </c>
      <c r="F211">
        <v>3176.33</v>
      </c>
      <c r="G211">
        <v>1.27096E-3</v>
      </c>
      <c r="H211">
        <v>0.99511499999999997</v>
      </c>
      <c r="I211">
        <v>0</v>
      </c>
    </row>
    <row r="212" spans="1:25" x14ac:dyDescent="0.25">
      <c r="A212" t="s">
        <v>87</v>
      </c>
      <c r="B212">
        <v>63954.6</v>
      </c>
      <c r="C212">
        <v>63717.9</v>
      </c>
      <c r="D212">
        <v>63607.9</v>
      </c>
      <c r="E212">
        <v>21480.799999999999</v>
      </c>
      <c r="F212">
        <v>3176.32</v>
      </c>
      <c r="G212">
        <v>1.47967E-3</v>
      </c>
      <c r="H212">
        <v>0.995116</v>
      </c>
      <c r="I212">
        <v>0</v>
      </c>
    </row>
    <row r="213" spans="1:25" x14ac:dyDescent="0.25">
      <c r="A213" t="s">
        <v>87</v>
      </c>
      <c r="B213">
        <v>63960.6</v>
      </c>
      <c r="C213">
        <v>63723.6</v>
      </c>
      <c r="D213">
        <v>63609</v>
      </c>
      <c r="E213">
        <v>21480.9</v>
      </c>
      <c r="F213">
        <v>3176.25</v>
      </c>
      <c r="G213">
        <v>1.2318400000000001E-3</v>
      </c>
      <c r="H213">
        <v>0.995116</v>
      </c>
      <c r="I213">
        <v>0</v>
      </c>
    </row>
    <row r="214" spans="1:25" x14ac:dyDescent="0.25">
      <c r="A214" t="s">
        <v>87</v>
      </c>
      <c r="B214">
        <v>63959.7</v>
      </c>
      <c r="C214">
        <v>63722.6</v>
      </c>
      <c r="D214">
        <v>63612.7</v>
      </c>
      <c r="E214">
        <v>21481.599999999999</v>
      </c>
      <c r="F214">
        <v>3176.36</v>
      </c>
      <c r="G214">
        <v>1.3307600000000001E-3</v>
      </c>
      <c r="H214">
        <v>0.99511499999999997</v>
      </c>
      <c r="I214">
        <v>0</v>
      </c>
    </row>
    <row r="215" spans="1:25" x14ac:dyDescent="0.25">
      <c r="A215" t="s">
        <v>87</v>
      </c>
      <c r="B215">
        <v>63956</v>
      </c>
      <c r="C215">
        <v>63719.5</v>
      </c>
      <c r="D215">
        <v>63607.3</v>
      </c>
      <c r="E215">
        <v>21481.3</v>
      </c>
      <c r="F215">
        <v>3176.25</v>
      </c>
      <c r="G215">
        <v>1.23755E-3</v>
      </c>
      <c r="H215">
        <v>0.99511300000000003</v>
      </c>
      <c r="I215">
        <v>0</v>
      </c>
    </row>
    <row r="216" spans="1:25" x14ac:dyDescent="0.25">
      <c r="A216" t="s">
        <v>87</v>
      </c>
      <c r="B216">
        <v>63944.4</v>
      </c>
      <c r="C216">
        <v>63710.7</v>
      </c>
      <c r="D216">
        <v>63606.6</v>
      </c>
      <c r="E216">
        <v>21480.6</v>
      </c>
      <c r="F216">
        <v>3176.27</v>
      </c>
      <c r="G216">
        <v>1.2398000000000001E-3</v>
      </c>
      <c r="H216">
        <v>0.995116</v>
      </c>
      <c r="I216">
        <v>0</v>
      </c>
    </row>
    <row r="217" spans="1:25" x14ac:dyDescent="0.25">
      <c r="A217" t="s">
        <v>87</v>
      </c>
      <c r="B217">
        <v>63956</v>
      </c>
      <c r="C217">
        <v>63722.9</v>
      </c>
      <c r="D217">
        <v>63614.2</v>
      </c>
      <c r="E217">
        <v>21481.7</v>
      </c>
      <c r="F217">
        <v>3176.27</v>
      </c>
      <c r="G217">
        <v>1.2578800000000001E-3</v>
      </c>
      <c r="H217">
        <v>0.99511099999999997</v>
      </c>
      <c r="I217">
        <v>0</v>
      </c>
    </row>
    <row r="218" spans="1:25" x14ac:dyDescent="0.25">
      <c r="A218" t="s">
        <v>87</v>
      </c>
      <c r="B218">
        <v>63950.7</v>
      </c>
      <c r="C218">
        <v>63715.7</v>
      </c>
      <c r="D218">
        <v>63609.9</v>
      </c>
      <c r="E218">
        <v>21482.2</v>
      </c>
      <c r="F218">
        <v>3176.33</v>
      </c>
      <c r="G218">
        <v>1.2330100000000001E-3</v>
      </c>
      <c r="H218">
        <v>0.995116</v>
      </c>
      <c r="I218">
        <v>0</v>
      </c>
    </row>
    <row r="219" spans="1:25" x14ac:dyDescent="0.25">
      <c r="A219" t="s">
        <v>87</v>
      </c>
      <c r="B219">
        <v>63949.9</v>
      </c>
      <c r="C219">
        <v>63698.9</v>
      </c>
      <c r="D219">
        <v>63611.199999999997</v>
      </c>
      <c r="E219">
        <v>21481.1</v>
      </c>
      <c r="F219">
        <v>3176.43</v>
      </c>
      <c r="G219">
        <v>1.2308200000000001E-3</v>
      </c>
      <c r="H219">
        <v>0.99511499999999997</v>
      </c>
      <c r="I219">
        <v>0</v>
      </c>
    </row>
    <row r="220" spans="1:25" x14ac:dyDescent="0.25">
      <c r="A220" t="s">
        <v>87</v>
      </c>
      <c r="B220">
        <v>63963.7</v>
      </c>
      <c r="C220">
        <v>63706.5</v>
      </c>
      <c r="D220">
        <v>63613.1</v>
      </c>
      <c r="E220">
        <v>21482.1</v>
      </c>
      <c r="F220">
        <v>3176.36</v>
      </c>
      <c r="G220">
        <v>1.24131E-3</v>
      </c>
      <c r="H220">
        <v>0.995116</v>
      </c>
      <c r="I220">
        <v>0</v>
      </c>
    </row>
    <row r="221" spans="1:25" x14ac:dyDescent="0.25">
      <c r="A221" t="s">
        <v>87</v>
      </c>
      <c r="B221">
        <v>63951.7</v>
      </c>
      <c r="C221">
        <v>63700.1</v>
      </c>
      <c r="D221">
        <v>63609.3</v>
      </c>
      <c r="E221">
        <v>21480.799999999999</v>
      </c>
      <c r="F221">
        <v>3176.47</v>
      </c>
      <c r="G221">
        <v>1.2475400000000001E-3</v>
      </c>
      <c r="H221">
        <v>0.995116</v>
      </c>
      <c r="I221">
        <v>0</v>
      </c>
    </row>
    <row r="222" spans="1:25" x14ac:dyDescent="0.25">
      <c r="A222" t="s">
        <v>87</v>
      </c>
      <c r="B222">
        <v>63955.6</v>
      </c>
      <c r="C222">
        <v>63702.9</v>
      </c>
      <c r="D222">
        <v>63614.3</v>
      </c>
      <c r="E222">
        <v>21486.3</v>
      </c>
      <c r="F222">
        <v>3176.46</v>
      </c>
      <c r="G222">
        <v>1.2397599999999999E-3</v>
      </c>
      <c r="H222">
        <v>0.99511499999999997</v>
      </c>
      <c r="I222">
        <v>0</v>
      </c>
    </row>
    <row r="223" spans="1:25" x14ac:dyDescent="0.25">
      <c r="A223" t="s">
        <v>87</v>
      </c>
      <c r="B223">
        <v>63961.5</v>
      </c>
      <c r="C223">
        <v>63714.5</v>
      </c>
      <c r="D223">
        <v>63612.6</v>
      </c>
      <c r="E223">
        <v>21481.1</v>
      </c>
      <c r="F223">
        <v>3176.3</v>
      </c>
      <c r="G223">
        <v>1.6898600000000001E-3</v>
      </c>
      <c r="H223">
        <v>0.995116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63960.6</v>
      </c>
      <c r="C224">
        <v>63723.199999999997</v>
      </c>
      <c r="D224">
        <v>63610.6</v>
      </c>
      <c r="E224">
        <v>21481.4</v>
      </c>
      <c r="F224">
        <v>3176.24</v>
      </c>
      <c r="G224">
        <v>1.2362600000000001E-3</v>
      </c>
      <c r="H224">
        <v>0.99511400000000005</v>
      </c>
      <c r="I224">
        <v>0</v>
      </c>
      <c r="R224">
        <f>AVERAGE(B175:B224)</f>
        <v>63955.65</v>
      </c>
      <c r="S224">
        <f>AVERAGE(C175:C224)</f>
        <v>63717.112000000008</v>
      </c>
      <c r="U224">
        <f>_xlfn.VAR.P(B175:B224)</f>
        <v>34.856899999996074</v>
      </c>
      <c r="V224">
        <f>_xlfn.VAR.P(C175:C224)</f>
        <v>61.761855999999845</v>
      </c>
      <c r="X224">
        <f>1.96*SQRT(U224)/50</f>
        <v>0.23143575094611887</v>
      </c>
      <c r="Y224">
        <f>1.96*SQRT(V224)/50</f>
        <v>0.30806774969775685</v>
      </c>
    </row>
    <row r="225" spans="1:9" x14ac:dyDescent="0.25">
      <c r="A225" t="s">
        <v>87</v>
      </c>
      <c r="B225">
        <v>3197851.6409</v>
      </c>
      <c r="C225" t="s">
        <v>36</v>
      </c>
    </row>
    <row r="226" spans="1:9" x14ac:dyDescent="0.25">
      <c r="A226" t="s">
        <v>103</v>
      </c>
      <c r="B226">
        <v>67462.3</v>
      </c>
      <c r="C226">
        <v>67226.8</v>
      </c>
      <c r="D226">
        <v>67112.5</v>
      </c>
      <c r="E226">
        <v>20501.2</v>
      </c>
      <c r="F226">
        <v>3351.93</v>
      </c>
      <c r="G226">
        <v>1.28662E-3</v>
      </c>
      <c r="H226">
        <v>0.995116</v>
      </c>
      <c r="I226">
        <v>0</v>
      </c>
    </row>
    <row r="227" spans="1:9" x14ac:dyDescent="0.25">
      <c r="A227" t="s">
        <v>103</v>
      </c>
      <c r="B227">
        <v>67473.399999999994</v>
      </c>
      <c r="C227">
        <v>67222.600000000006</v>
      </c>
      <c r="D227">
        <v>67112.399999999994</v>
      </c>
      <c r="E227">
        <v>20501.900000000001</v>
      </c>
      <c r="F227">
        <v>3351.73</v>
      </c>
      <c r="G227">
        <v>1.6398199999999999E-3</v>
      </c>
      <c r="H227">
        <v>0.99511499999999997</v>
      </c>
      <c r="I227">
        <v>0</v>
      </c>
    </row>
    <row r="228" spans="1:9" x14ac:dyDescent="0.25">
      <c r="A228" t="s">
        <v>103</v>
      </c>
      <c r="B228">
        <v>67452.899999999994</v>
      </c>
      <c r="C228">
        <v>67217.399999999994</v>
      </c>
      <c r="D228">
        <v>67112.3</v>
      </c>
      <c r="E228">
        <v>20501.2</v>
      </c>
      <c r="F228">
        <v>3351.79</v>
      </c>
      <c r="G228">
        <v>1.2303500000000001E-3</v>
      </c>
      <c r="H228">
        <v>0.99511400000000005</v>
      </c>
      <c r="I228">
        <v>0</v>
      </c>
    </row>
    <row r="229" spans="1:9" x14ac:dyDescent="0.25">
      <c r="A229" t="s">
        <v>103</v>
      </c>
      <c r="B229">
        <v>67457</v>
      </c>
      <c r="C229">
        <v>67220.5</v>
      </c>
      <c r="D229">
        <v>67112.600000000006</v>
      </c>
      <c r="E229">
        <v>20500.8</v>
      </c>
      <c r="F229">
        <v>3351.76</v>
      </c>
      <c r="G229">
        <v>1.4114399999999999E-3</v>
      </c>
      <c r="H229">
        <v>0.995116</v>
      </c>
      <c r="I229">
        <v>0</v>
      </c>
    </row>
    <row r="230" spans="1:9" x14ac:dyDescent="0.25">
      <c r="A230" t="s">
        <v>103</v>
      </c>
      <c r="B230">
        <v>67458</v>
      </c>
      <c r="C230">
        <v>67205.100000000006</v>
      </c>
      <c r="D230">
        <v>67114.399999999994</v>
      </c>
      <c r="E230">
        <v>20501.2</v>
      </c>
      <c r="F230">
        <v>3351.71</v>
      </c>
      <c r="G230">
        <v>1.2421999999999999E-3</v>
      </c>
      <c r="H230">
        <v>0.995116</v>
      </c>
      <c r="I230">
        <v>0</v>
      </c>
    </row>
    <row r="231" spans="1:9" x14ac:dyDescent="0.25">
      <c r="A231" t="s">
        <v>103</v>
      </c>
      <c r="B231">
        <v>67457.100000000006</v>
      </c>
      <c r="C231">
        <v>67205.899999999994</v>
      </c>
      <c r="D231">
        <v>67115.5</v>
      </c>
      <c r="E231">
        <v>20502.2</v>
      </c>
      <c r="F231">
        <v>3351.76</v>
      </c>
      <c r="G231">
        <v>1.2547599999999999E-3</v>
      </c>
      <c r="H231">
        <v>0.99511499999999997</v>
      </c>
      <c r="I231">
        <v>0</v>
      </c>
    </row>
    <row r="232" spans="1:9" x14ac:dyDescent="0.25">
      <c r="A232" t="s">
        <v>103</v>
      </c>
      <c r="B232">
        <v>67453.100000000006</v>
      </c>
      <c r="C232">
        <v>67205.2</v>
      </c>
      <c r="D232">
        <v>67113</v>
      </c>
      <c r="E232">
        <v>20500.099999999999</v>
      </c>
      <c r="F232">
        <v>3351.74</v>
      </c>
      <c r="G232">
        <v>1.2791300000000001E-3</v>
      </c>
      <c r="H232">
        <v>0.995116</v>
      </c>
      <c r="I232">
        <v>0</v>
      </c>
    </row>
    <row r="233" spans="1:9" x14ac:dyDescent="0.25">
      <c r="A233" t="s">
        <v>103</v>
      </c>
      <c r="B233">
        <v>67450.100000000006</v>
      </c>
      <c r="C233">
        <v>67201.8</v>
      </c>
      <c r="D233">
        <v>67113.600000000006</v>
      </c>
      <c r="E233">
        <v>20500.400000000001</v>
      </c>
      <c r="F233">
        <v>3351.73</v>
      </c>
      <c r="G233">
        <v>1.30393E-3</v>
      </c>
      <c r="H233">
        <v>0.995116</v>
      </c>
      <c r="I233">
        <v>0</v>
      </c>
    </row>
    <row r="234" spans="1:9" x14ac:dyDescent="0.25">
      <c r="A234" t="s">
        <v>103</v>
      </c>
      <c r="B234">
        <v>67449.7</v>
      </c>
      <c r="C234">
        <v>67197.100000000006</v>
      </c>
      <c r="D234">
        <v>67112.899999999994</v>
      </c>
      <c r="E234">
        <v>20500.7</v>
      </c>
      <c r="F234">
        <v>3351.71</v>
      </c>
      <c r="G234">
        <v>1.32558E-3</v>
      </c>
      <c r="H234">
        <v>0.995116</v>
      </c>
      <c r="I234">
        <v>0</v>
      </c>
    </row>
    <row r="235" spans="1:9" x14ac:dyDescent="0.25">
      <c r="A235" t="s">
        <v>103</v>
      </c>
      <c r="B235">
        <v>67450.3</v>
      </c>
      <c r="C235">
        <v>67203.7</v>
      </c>
      <c r="D235">
        <v>67113</v>
      </c>
      <c r="E235">
        <v>20499.900000000001</v>
      </c>
      <c r="F235">
        <v>3351.74</v>
      </c>
      <c r="G235">
        <v>1.2475400000000001E-3</v>
      </c>
      <c r="H235">
        <v>0.99511499999999997</v>
      </c>
      <c r="I235">
        <v>0</v>
      </c>
    </row>
    <row r="236" spans="1:9" x14ac:dyDescent="0.25">
      <c r="A236" t="s">
        <v>103</v>
      </c>
      <c r="B236">
        <v>67460.899999999994</v>
      </c>
      <c r="C236">
        <v>67213.7</v>
      </c>
      <c r="D236">
        <v>67113.899999999994</v>
      </c>
      <c r="E236">
        <v>20501.2</v>
      </c>
      <c r="F236">
        <v>3351.72</v>
      </c>
      <c r="G236">
        <v>1.2336700000000001E-3</v>
      </c>
      <c r="H236">
        <v>0.995116</v>
      </c>
      <c r="I236">
        <v>0</v>
      </c>
    </row>
    <row r="237" spans="1:9" x14ac:dyDescent="0.25">
      <c r="A237" t="s">
        <v>103</v>
      </c>
      <c r="B237">
        <v>67462.5</v>
      </c>
      <c r="C237">
        <v>67224.600000000006</v>
      </c>
      <c r="D237">
        <v>67111.8</v>
      </c>
      <c r="E237">
        <v>20501.2</v>
      </c>
      <c r="F237">
        <v>3351.74</v>
      </c>
      <c r="G237">
        <v>1.2363299999999999E-3</v>
      </c>
      <c r="H237">
        <v>0.995116</v>
      </c>
      <c r="I237">
        <v>0</v>
      </c>
    </row>
    <row r="238" spans="1:9" x14ac:dyDescent="0.25">
      <c r="A238" t="s">
        <v>103</v>
      </c>
      <c r="B238">
        <v>67455.3</v>
      </c>
      <c r="C238">
        <v>67218</v>
      </c>
      <c r="D238">
        <v>67110.5</v>
      </c>
      <c r="E238">
        <v>20500.2</v>
      </c>
      <c r="F238">
        <v>3351.72</v>
      </c>
      <c r="G238">
        <v>1.2301199999999999E-3</v>
      </c>
      <c r="H238">
        <v>0.995116</v>
      </c>
      <c r="I238">
        <v>0</v>
      </c>
    </row>
    <row r="239" spans="1:9" x14ac:dyDescent="0.25">
      <c r="A239" t="s">
        <v>103</v>
      </c>
      <c r="B239">
        <v>67446.5</v>
      </c>
      <c r="C239">
        <v>67212.600000000006</v>
      </c>
      <c r="D239">
        <v>67113.899999999994</v>
      </c>
      <c r="E239">
        <v>20501.099999999999</v>
      </c>
      <c r="F239">
        <v>3351.75</v>
      </c>
      <c r="G239">
        <v>1.2639400000000001E-3</v>
      </c>
      <c r="H239">
        <v>0.995116</v>
      </c>
      <c r="I239">
        <v>0</v>
      </c>
    </row>
    <row r="240" spans="1:9" x14ac:dyDescent="0.25">
      <c r="A240" t="s">
        <v>103</v>
      </c>
      <c r="B240">
        <v>67459.7</v>
      </c>
      <c r="C240">
        <v>67208.600000000006</v>
      </c>
      <c r="D240">
        <v>67114.2</v>
      </c>
      <c r="E240">
        <v>20501.2</v>
      </c>
      <c r="F240">
        <v>3351.76</v>
      </c>
      <c r="G240">
        <v>1.24307E-3</v>
      </c>
      <c r="H240">
        <v>0.995116</v>
      </c>
      <c r="I240">
        <v>0</v>
      </c>
    </row>
    <row r="241" spans="1:9" x14ac:dyDescent="0.25">
      <c r="A241" t="s">
        <v>103</v>
      </c>
      <c r="B241">
        <v>67459.399999999994</v>
      </c>
      <c r="C241">
        <v>67206.8</v>
      </c>
      <c r="D241">
        <v>67117.8</v>
      </c>
      <c r="E241">
        <v>20504.8</v>
      </c>
      <c r="F241">
        <v>3351.73</v>
      </c>
      <c r="G241">
        <v>1.23683E-3</v>
      </c>
      <c r="H241">
        <v>0.995116</v>
      </c>
      <c r="I241">
        <v>0</v>
      </c>
    </row>
    <row r="242" spans="1:9" x14ac:dyDescent="0.25">
      <c r="A242" t="s">
        <v>103</v>
      </c>
      <c r="B242">
        <v>67457.7</v>
      </c>
      <c r="C242">
        <v>67203.100000000006</v>
      </c>
      <c r="D242">
        <v>67113.899999999994</v>
      </c>
      <c r="E242">
        <v>20501</v>
      </c>
      <c r="F242">
        <v>3351.75</v>
      </c>
      <c r="G242">
        <v>1.4364200000000001E-3</v>
      </c>
      <c r="H242">
        <v>0.99511499999999997</v>
      </c>
      <c r="I242">
        <v>0</v>
      </c>
    </row>
    <row r="243" spans="1:9" x14ac:dyDescent="0.25">
      <c r="A243" t="s">
        <v>103</v>
      </c>
      <c r="B243">
        <v>67456</v>
      </c>
      <c r="C243">
        <v>67204.899999999994</v>
      </c>
      <c r="D243">
        <v>67114</v>
      </c>
      <c r="E243">
        <v>20501.099999999999</v>
      </c>
      <c r="F243">
        <v>3351.68</v>
      </c>
      <c r="G243">
        <v>1.2318299999999999E-3</v>
      </c>
      <c r="H243">
        <v>0.99511499999999997</v>
      </c>
      <c r="I243">
        <v>0</v>
      </c>
    </row>
    <row r="244" spans="1:9" x14ac:dyDescent="0.25">
      <c r="A244" t="s">
        <v>103</v>
      </c>
      <c r="B244">
        <v>67456.800000000003</v>
      </c>
      <c r="C244">
        <v>67206</v>
      </c>
      <c r="D244">
        <v>67113.3</v>
      </c>
      <c r="E244">
        <v>20500.099999999999</v>
      </c>
      <c r="F244">
        <v>3351.74</v>
      </c>
      <c r="G244">
        <v>1.23015E-3</v>
      </c>
      <c r="H244">
        <v>0.995116</v>
      </c>
      <c r="I244">
        <v>0</v>
      </c>
    </row>
    <row r="245" spans="1:9" x14ac:dyDescent="0.25">
      <c r="A245" t="s">
        <v>103</v>
      </c>
      <c r="B245">
        <v>67447.899999999994</v>
      </c>
      <c r="C245">
        <v>67206</v>
      </c>
      <c r="D245">
        <v>67113.899999999994</v>
      </c>
      <c r="E245">
        <v>20501.3</v>
      </c>
      <c r="F245">
        <v>3351.73</v>
      </c>
      <c r="G245">
        <v>1.2301E-3</v>
      </c>
      <c r="H245">
        <v>0.995116</v>
      </c>
      <c r="I245">
        <v>0</v>
      </c>
    </row>
    <row r="246" spans="1:9" x14ac:dyDescent="0.25">
      <c r="A246" t="s">
        <v>103</v>
      </c>
      <c r="B246">
        <v>67458.3</v>
      </c>
      <c r="C246">
        <v>67222.600000000006</v>
      </c>
      <c r="D246">
        <v>67112.899999999994</v>
      </c>
      <c r="E246">
        <v>20501.099999999999</v>
      </c>
      <c r="F246">
        <v>3351.76</v>
      </c>
      <c r="G246">
        <v>1.2327099999999999E-3</v>
      </c>
      <c r="H246">
        <v>0.995116</v>
      </c>
      <c r="I246">
        <v>0</v>
      </c>
    </row>
    <row r="247" spans="1:9" x14ac:dyDescent="0.25">
      <c r="A247" t="s">
        <v>103</v>
      </c>
      <c r="B247">
        <v>67460.800000000003</v>
      </c>
      <c r="C247">
        <v>67225.399999999994</v>
      </c>
      <c r="D247">
        <v>67112.5</v>
      </c>
      <c r="E247">
        <v>20501.400000000001</v>
      </c>
      <c r="F247">
        <v>3351.77</v>
      </c>
      <c r="G247">
        <v>1.2300600000000001E-3</v>
      </c>
      <c r="H247">
        <v>0.99511499999999997</v>
      </c>
      <c r="I247">
        <v>0</v>
      </c>
    </row>
    <row r="248" spans="1:9" x14ac:dyDescent="0.25">
      <c r="A248" t="s">
        <v>103</v>
      </c>
      <c r="B248">
        <v>67458.5</v>
      </c>
      <c r="C248">
        <v>67223.600000000006</v>
      </c>
      <c r="D248">
        <v>67112.3</v>
      </c>
      <c r="E248">
        <v>20501.5</v>
      </c>
      <c r="F248">
        <v>3351.76</v>
      </c>
      <c r="G248">
        <v>1.23956E-3</v>
      </c>
      <c r="H248">
        <v>0.995112</v>
      </c>
      <c r="I248">
        <v>0</v>
      </c>
    </row>
    <row r="249" spans="1:9" x14ac:dyDescent="0.25">
      <c r="A249" t="s">
        <v>103</v>
      </c>
      <c r="B249">
        <v>67457.8</v>
      </c>
      <c r="C249">
        <v>67223</v>
      </c>
      <c r="D249">
        <v>67113.100000000006</v>
      </c>
      <c r="E249">
        <v>20501.400000000001</v>
      </c>
      <c r="F249">
        <v>3351.78</v>
      </c>
      <c r="G249">
        <v>1.23737E-3</v>
      </c>
      <c r="H249">
        <v>0.995116</v>
      </c>
      <c r="I249">
        <v>0</v>
      </c>
    </row>
    <row r="250" spans="1:9" x14ac:dyDescent="0.25">
      <c r="A250" t="s">
        <v>103</v>
      </c>
      <c r="B250">
        <v>67459.199999999997</v>
      </c>
      <c r="C250">
        <v>67225.899999999994</v>
      </c>
      <c r="D250">
        <v>67112</v>
      </c>
      <c r="E250">
        <v>20500.099999999999</v>
      </c>
      <c r="F250">
        <v>3351.74</v>
      </c>
      <c r="G250">
        <v>1.2360100000000001E-3</v>
      </c>
      <c r="H250">
        <v>0.995116</v>
      </c>
      <c r="I250">
        <v>0</v>
      </c>
    </row>
    <row r="251" spans="1:9" x14ac:dyDescent="0.25">
      <c r="A251" t="s">
        <v>103</v>
      </c>
      <c r="B251">
        <v>67467.199999999997</v>
      </c>
      <c r="C251">
        <v>67231.7</v>
      </c>
      <c r="D251">
        <v>67116.600000000006</v>
      </c>
      <c r="E251">
        <v>20505.3</v>
      </c>
      <c r="F251">
        <v>3351.78</v>
      </c>
      <c r="G251">
        <v>1.23007E-3</v>
      </c>
      <c r="H251">
        <v>0.99511499999999997</v>
      </c>
      <c r="I251">
        <v>0</v>
      </c>
    </row>
    <row r="252" spans="1:9" x14ac:dyDescent="0.25">
      <c r="A252" t="s">
        <v>103</v>
      </c>
      <c r="B252">
        <v>67458</v>
      </c>
      <c r="C252">
        <v>67223.199999999997</v>
      </c>
      <c r="D252">
        <v>67112.7</v>
      </c>
      <c r="E252">
        <v>20501.599999999999</v>
      </c>
      <c r="F252">
        <v>3351.79</v>
      </c>
      <c r="G252">
        <v>1.23036E-3</v>
      </c>
      <c r="H252">
        <v>0.995116</v>
      </c>
      <c r="I252">
        <v>0</v>
      </c>
    </row>
    <row r="253" spans="1:9" x14ac:dyDescent="0.25">
      <c r="A253" t="s">
        <v>103</v>
      </c>
      <c r="B253">
        <v>67448.5</v>
      </c>
      <c r="C253">
        <v>67214.100000000006</v>
      </c>
      <c r="D253">
        <v>67111.399999999994</v>
      </c>
      <c r="E253">
        <v>20501.400000000001</v>
      </c>
      <c r="F253">
        <v>3351.76</v>
      </c>
      <c r="G253">
        <v>1.2319500000000001E-3</v>
      </c>
      <c r="H253">
        <v>0.995116</v>
      </c>
      <c r="I253">
        <v>0</v>
      </c>
    </row>
    <row r="254" spans="1:9" x14ac:dyDescent="0.25">
      <c r="A254" t="s">
        <v>103</v>
      </c>
      <c r="B254">
        <v>67466.399999999994</v>
      </c>
      <c r="C254">
        <v>67225.2</v>
      </c>
      <c r="D254">
        <v>67112</v>
      </c>
      <c r="E254">
        <v>20500.900000000001</v>
      </c>
      <c r="F254">
        <v>3351.78</v>
      </c>
      <c r="G254">
        <v>1.27235E-3</v>
      </c>
      <c r="H254">
        <v>0.99511499999999997</v>
      </c>
      <c r="I254">
        <v>0</v>
      </c>
    </row>
    <row r="255" spans="1:9" x14ac:dyDescent="0.25">
      <c r="A255" t="s">
        <v>103</v>
      </c>
      <c r="B255">
        <v>67453.399999999994</v>
      </c>
      <c r="C255">
        <v>67219.399999999994</v>
      </c>
      <c r="D255">
        <v>67113.899999999994</v>
      </c>
      <c r="E255">
        <v>20501.099999999999</v>
      </c>
      <c r="F255">
        <v>3351.77</v>
      </c>
      <c r="G255">
        <v>1.2608400000000001E-3</v>
      </c>
      <c r="H255">
        <v>0.99511300000000003</v>
      </c>
      <c r="I255">
        <v>0</v>
      </c>
    </row>
    <row r="256" spans="1:9" x14ac:dyDescent="0.25">
      <c r="A256" t="s">
        <v>103</v>
      </c>
      <c r="B256">
        <v>67447.5</v>
      </c>
      <c r="C256">
        <v>67211.399999999994</v>
      </c>
      <c r="D256">
        <v>67110.3</v>
      </c>
      <c r="E256">
        <v>20500.599999999999</v>
      </c>
      <c r="F256">
        <v>3351.74</v>
      </c>
      <c r="G256">
        <v>1.25764E-3</v>
      </c>
      <c r="H256">
        <v>0.995116</v>
      </c>
      <c r="I256">
        <v>0</v>
      </c>
    </row>
    <row r="257" spans="1:9" x14ac:dyDescent="0.25">
      <c r="A257" t="s">
        <v>103</v>
      </c>
      <c r="B257">
        <v>67460.3</v>
      </c>
      <c r="C257">
        <v>67225.7</v>
      </c>
      <c r="D257">
        <v>67112.600000000006</v>
      </c>
      <c r="E257">
        <v>20501</v>
      </c>
      <c r="F257">
        <v>3351.75</v>
      </c>
      <c r="G257">
        <v>1.2303800000000001E-3</v>
      </c>
      <c r="H257">
        <v>0.995116</v>
      </c>
      <c r="I257">
        <v>0</v>
      </c>
    </row>
    <row r="258" spans="1:9" x14ac:dyDescent="0.25">
      <c r="A258" t="s">
        <v>103</v>
      </c>
      <c r="B258">
        <v>67462.399999999994</v>
      </c>
      <c r="C258">
        <v>67226.100000000006</v>
      </c>
      <c r="D258">
        <v>67112.2</v>
      </c>
      <c r="E258">
        <v>20501.400000000001</v>
      </c>
      <c r="F258">
        <v>3351.82</v>
      </c>
      <c r="G258">
        <v>1.37397E-3</v>
      </c>
      <c r="H258">
        <v>0.99511300000000003</v>
      </c>
      <c r="I258">
        <v>0</v>
      </c>
    </row>
    <row r="259" spans="1:9" x14ac:dyDescent="0.25">
      <c r="A259" t="s">
        <v>103</v>
      </c>
      <c r="B259">
        <v>67457.3</v>
      </c>
      <c r="C259">
        <v>67221.899999999994</v>
      </c>
      <c r="D259">
        <v>67112</v>
      </c>
      <c r="E259">
        <v>20500.8</v>
      </c>
      <c r="F259">
        <v>3351.75</v>
      </c>
      <c r="G259">
        <v>1.23391E-3</v>
      </c>
      <c r="H259">
        <v>0.995116</v>
      </c>
      <c r="I259">
        <v>0</v>
      </c>
    </row>
    <row r="260" spans="1:9" x14ac:dyDescent="0.25">
      <c r="A260" t="s">
        <v>103</v>
      </c>
      <c r="B260">
        <v>67455.3</v>
      </c>
      <c r="C260">
        <v>67219.600000000006</v>
      </c>
      <c r="D260">
        <v>67111.8</v>
      </c>
      <c r="E260">
        <v>20500.3</v>
      </c>
      <c r="F260">
        <v>3351.75</v>
      </c>
      <c r="G260">
        <v>1.23043E-3</v>
      </c>
      <c r="H260">
        <v>0.995116</v>
      </c>
      <c r="I260">
        <v>0</v>
      </c>
    </row>
    <row r="261" spans="1:9" x14ac:dyDescent="0.25">
      <c r="A261" t="s">
        <v>103</v>
      </c>
      <c r="B261">
        <v>67461.3</v>
      </c>
      <c r="C261">
        <v>67227.7</v>
      </c>
      <c r="D261">
        <v>67116.399999999994</v>
      </c>
      <c r="E261">
        <v>20501.099999999999</v>
      </c>
      <c r="F261">
        <v>3351.78</v>
      </c>
      <c r="G261">
        <v>1.2764600000000001E-3</v>
      </c>
      <c r="H261">
        <v>0.99511499999999997</v>
      </c>
      <c r="I261">
        <v>0</v>
      </c>
    </row>
    <row r="262" spans="1:9" x14ac:dyDescent="0.25">
      <c r="A262" t="s">
        <v>103</v>
      </c>
      <c r="B262">
        <v>67461.399999999994</v>
      </c>
      <c r="C262">
        <v>67225.8</v>
      </c>
      <c r="D262">
        <v>67115.100000000006</v>
      </c>
      <c r="E262">
        <v>20500.5</v>
      </c>
      <c r="F262">
        <v>3351.77</v>
      </c>
      <c r="G262">
        <v>1.2308200000000001E-3</v>
      </c>
      <c r="H262">
        <v>0.995116</v>
      </c>
      <c r="I262">
        <v>0</v>
      </c>
    </row>
    <row r="263" spans="1:9" x14ac:dyDescent="0.25">
      <c r="A263" t="s">
        <v>103</v>
      </c>
      <c r="B263">
        <v>67446.100000000006</v>
      </c>
      <c r="C263">
        <v>67212.5</v>
      </c>
      <c r="D263">
        <v>67110.5</v>
      </c>
      <c r="E263">
        <v>20501</v>
      </c>
      <c r="F263">
        <v>3351.75</v>
      </c>
      <c r="G263">
        <v>1.38188E-3</v>
      </c>
      <c r="H263">
        <v>0.995116</v>
      </c>
      <c r="I263">
        <v>0</v>
      </c>
    </row>
    <row r="264" spans="1:9" x14ac:dyDescent="0.25">
      <c r="A264" t="s">
        <v>103</v>
      </c>
      <c r="B264">
        <v>67448.3</v>
      </c>
      <c r="C264">
        <v>67213.7</v>
      </c>
      <c r="D264">
        <v>67110.8</v>
      </c>
      <c r="E264">
        <v>20500.2</v>
      </c>
      <c r="F264">
        <v>3351.72</v>
      </c>
      <c r="G264">
        <v>1.2301E-3</v>
      </c>
      <c r="H264">
        <v>0.99511499999999997</v>
      </c>
      <c r="I264">
        <v>0</v>
      </c>
    </row>
    <row r="265" spans="1:9" x14ac:dyDescent="0.25">
      <c r="A265" t="s">
        <v>103</v>
      </c>
      <c r="B265">
        <v>67460.5</v>
      </c>
      <c r="C265">
        <v>67223.399999999994</v>
      </c>
      <c r="D265">
        <v>67111.8</v>
      </c>
      <c r="E265">
        <v>20500.400000000001</v>
      </c>
      <c r="F265">
        <v>3351.82</v>
      </c>
      <c r="G265">
        <v>1.23766E-3</v>
      </c>
      <c r="H265">
        <v>0.995116</v>
      </c>
      <c r="I265">
        <v>0</v>
      </c>
    </row>
    <row r="266" spans="1:9" x14ac:dyDescent="0.25">
      <c r="A266" t="s">
        <v>103</v>
      </c>
      <c r="B266">
        <v>67451</v>
      </c>
      <c r="C266">
        <v>67215.600000000006</v>
      </c>
      <c r="D266">
        <v>67111.3</v>
      </c>
      <c r="E266">
        <v>20500.7</v>
      </c>
      <c r="F266">
        <v>3351.77</v>
      </c>
      <c r="G266">
        <v>1.23678E-3</v>
      </c>
      <c r="H266">
        <v>0.99511499999999997</v>
      </c>
      <c r="I266">
        <v>0</v>
      </c>
    </row>
    <row r="267" spans="1:9" x14ac:dyDescent="0.25">
      <c r="A267" t="s">
        <v>103</v>
      </c>
      <c r="B267">
        <v>67460</v>
      </c>
      <c r="C267">
        <v>67225.8</v>
      </c>
      <c r="D267">
        <v>67112.7</v>
      </c>
      <c r="E267">
        <v>20500.7</v>
      </c>
      <c r="F267">
        <v>3351.78</v>
      </c>
      <c r="G267">
        <v>1.2438200000000001E-3</v>
      </c>
      <c r="H267">
        <v>0.995116</v>
      </c>
      <c r="I267">
        <v>0</v>
      </c>
    </row>
    <row r="268" spans="1:9" x14ac:dyDescent="0.25">
      <c r="A268" t="s">
        <v>103</v>
      </c>
      <c r="B268">
        <v>67463.199999999997</v>
      </c>
      <c r="C268">
        <v>67227.5</v>
      </c>
      <c r="D268">
        <v>67113.100000000006</v>
      </c>
      <c r="E268">
        <v>20501.2</v>
      </c>
      <c r="F268">
        <v>3351.75</v>
      </c>
      <c r="G268">
        <v>1.2360299999999999E-3</v>
      </c>
      <c r="H268">
        <v>0.995116</v>
      </c>
      <c r="I268">
        <v>0</v>
      </c>
    </row>
    <row r="269" spans="1:9" x14ac:dyDescent="0.25">
      <c r="A269" t="s">
        <v>103</v>
      </c>
      <c r="B269">
        <v>67459.7</v>
      </c>
      <c r="C269">
        <v>67222.399999999994</v>
      </c>
      <c r="D269">
        <v>67111.399999999994</v>
      </c>
      <c r="E269">
        <v>20500.8</v>
      </c>
      <c r="F269">
        <v>3351.75</v>
      </c>
      <c r="G269">
        <v>1.33774E-3</v>
      </c>
      <c r="H269">
        <v>0.99511499999999997</v>
      </c>
      <c r="I269">
        <v>0</v>
      </c>
    </row>
    <row r="270" spans="1:9" x14ac:dyDescent="0.25">
      <c r="A270" t="s">
        <v>103</v>
      </c>
      <c r="B270">
        <v>67446.399999999994</v>
      </c>
      <c r="C270">
        <v>67211.899999999994</v>
      </c>
      <c r="D270">
        <v>67110.2</v>
      </c>
      <c r="E270">
        <v>20500.599999999999</v>
      </c>
      <c r="F270">
        <v>3351.74</v>
      </c>
      <c r="G270">
        <v>1.2348700000000001E-3</v>
      </c>
      <c r="H270">
        <v>0.995116</v>
      </c>
      <c r="I270">
        <v>0</v>
      </c>
    </row>
    <row r="271" spans="1:9" x14ac:dyDescent="0.25">
      <c r="A271" t="s">
        <v>103</v>
      </c>
      <c r="B271">
        <v>67455.7</v>
      </c>
      <c r="C271">
        <v>67221.2</v>
      </c>
      <c r="D271">
        <v>67114.5</v>
      </c>
      <c r="E271">
        <v>20502</v>
      </c>
      <c r="F271">
        <v>3351.68</v>
      </c>
      <c r="G271">
        <v>1.2306000000000001E-3</v>
      </c>
      <c r="H271">
        <v>0.995116</v>
      </c>
      <c r="I271">
        <v>0</v>
      </c>
    </row>
    <row r="272" spans="1:9" x14ac:dyDescent="0.25">
      <c r="A272" t="s">
        <v>103</v>
      </c>
      <c r="B272">
        <v>67459.100000000006</v>
      </c>
      <c r="C272">
        <v>67225.3</v>
      </c>
      <c r="D272">
        <v>67112.3</v>
      </c>
      <c r="E272">
        <v>20501.3</v>
      </c>
      <c r="F272">
        <v>3351.76</v>
      </c>
      <c r="G272">
        <v>1.2774399999999999E-3</v>
      </c>
      <c r="H272">
        <v>0.99511499999999997</v>
      </c>
      <c r="I272">
        <v>0</v>
      </c>
    </row>
    <row r="273" spans="1:25" x14ac:dyDescent="0.25">
      <c r="A273" t="s">
        <v>103</v>
      </c>
      <c r="B273">
        <v>67458.8</v>
      </c>
      <c r="C273">
        <v>67222.8</v>
      </c>
      <c r="D273">
        <v>67112.5</v>
      </c>
      <c r="E273">
        <v>20501.900000000001</v>
      </c>
      <c r="F273">
        <v>3351.74</v>
      </c>
      <c r="G273">
        <v>1.2505400000000001E-3</v>
      </c>
      <c r="H273">
        <v>0.995116</v>
      </c>
      <c r="I273">
        <v>0</v>
      </c>
    </row>
    <row r="274" spans="1:25" x14ac:dyDescent="0.25">
      <c r="A274" t="s">
        <v>103</v>
      </c>
      <c r="B274">
        <v>67453.8</v>
      </c>
      <c r="C274">
        <v>67218.600000000006</v>
      </c>
      <c r="D274">
        <v>67111.600000000006</v>
      </c>
      <c r="E274">
        <v>20500.5</v>
      </c>
      <c r="F274">
        <v>3351.78</v>
      </c>
      <c r="G274">
        <v>1.2496199999999999E-3</v>
      </c>
      <c r="H274">
        <v>0.99511499999999997</v>
      </c>
      <c r="I274">
        <v>0</v>
      </c>
    </row>
    <row r="275" spans="1:25" x14ac:dyDescent="0.25">
      <c r="A275" t="s">
        <v>103</v>
      </c>
      <c r="B275">
        <v>67459.5</v>
      </c>
      <c r="C275">
        <v>67224.100000000006</v>
      </c>
      <c r="D275">
        <v>67112.5</v>
      </c>
      <c r="E275">
        <v>20500.5</v>
      </c>
      <c r="F275">
        <v>3351.7</v>
      </c>
      <c r="G275">
        <v>1.24482E-3</v>
      </c>
      <c r="H275">
        <v>0.995116</v>
      </c>
      <c r="I275">
        <v>0</v>
      </c>
    </row>
    <row r="276" spans="1:25" x14ac:dyDescent="0.25">
      <c r="A276" t="s">
        <v>103</v>
      </c>
      <c r="B276">
        <v>67461.8</v>
      </c>
      <c r="C276">
        <v>67224.399999999994</v>
      </c>
      <c r="D276">
        <v>67111.600000000006</v>
      </c>
      <c r="E276">
        <v>20500.8</v>
      </c>
      <c r="F276">
        <v>3351.77</v>
      </c>
      <c r="G276">
        <v>1.2476399999999999E-3</v>
      </c>
      <c r="H276">
        <v>0.995116</v>
      </c>
      <c r="I276">
        <v>0</v>
      </c>
    </row>
    <row r="277" spans="1:25" x14ac:dyDescent="0.25">
      <c r="A277" t="s">
        <v>103</v>
      </c>
      <c r="B277">
        <v>67443.199999999997</v>
      </c>
      <c r="C277">
        <v>67209.399999999994</v>
      </c>
      <c r="D277">
        <v>67109.399999999994</v>
      </c>
      <c r="E277">
        <v>20500.7</v>
      </c>
      <c r="F277">
        <v>3351.7</v>
      </c>
      <c r="G277">
        <v>1.24855E-3</v>
      </c>
      <c r="H277">
        <v>0.995116</v>
      </c>
      <c r="I277">
        <v>0</v>
      </c>
    </row>
    <row r="278" spans="1:25" x14ac:dyDescent="0.25">
      <c r="A278" t="s">
        <v>103</v>
      </c>
      <c r="B278">
        <v>67455</v>
      </c>
      <c r="C278">
        <v>67219.5</v>
      </c>
      <c r="D278">
        <v>67112.2</v>
      </c>
      <c r="E278">
        <v>20501.3</v>
      </c>
      <c r="F278">
        <v>3351.76</v>
      </c>
      <c r="G278">
        <v>1.28231E-3</v>
      </c>
      <c r="H278">
        <v>0.995116</v>
      </c>
      <c r="I278">
        <v>0</v>
      </c>
    </row>
    <row r="279" spans="1:25" x14ac:dyDescent="0.25">
      <c r="A279" t="s">
        <v>103</v>
      </c>
      <c r="B279">
        <v>67461</v>
      </c>
      <c r="C279">
        <v>67227.7</v>
      </c>
      <c r="D279">
        <v>67116.3</v>
      </c>
      <c r="E279">
        <v>20501.400000000001</v>
      </c>
      <c r="F279">
        <v>3351.79</v>
      </c>
      <c r="G279">
        <v>1.2415499999999999E-3</v>
      </c>
      <c r="H279">
        <v>0.995116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67456.7</v>
      </c>
      <c r="C280">
        <v>67221.7</v>
      </c>
      <c r="D280">
        <v>67110.899999999994</v>
      </c>
      <c r="E280">
        <v>20499.900000000001</v>
      </c>
      <c r="F280">
        <v>3351.72</v>
      </c>
      <c r="G280">
        <v>1.23532E-3</v>
      </c>
      <c r="H280">
        <v>0.99511499999999997</v>
      </c>
      <c r="I280">
        <v>0</v>
      </c>
      <c r="R280">
        <f>AVERAGE(B231:B280)</f>
        <v>67456.328000000009</v>
      </c>
      <c r="S280">
        <f>AVERAGE(C231:C280)</f>
        <v>67217.555999999997</v>
      </c>
      <c r="U280">
        <f>_xlfn.VAR.P(B231:B280)</f>
        <v>30.74521599999434</v>
      </c>
      <c r="V280">
        <f>_xlfn.VAR.P(C231:C280)</f>
        <v>73.015263999993692</v>
      </c>
      <c r="X280">
        <f>1.96*SQRT(U280)/50</f>
        <v>0.2173576056047529</v>
      </c>
      <c r="Y280">
        <f>1.96*SQRT(V280)/50</f>
        <v>0.33495996070120126</v>
      </c>
    </row>
    <row r="281" spans="1:25" x14ac:dyDescent="0.25">
      <c r="A281" t="s">
        <v>103</v>
      </c>
      <c r="B281">
        <v>3372884.3459999999</v>
      </c>
      <c r="C281" t="s">
        <v>36</v>
      </c>
    </row>
    <row r="282" spans="1:25" x14ac:dyDescent="0.25">
      <c r="A282" t="s">
        <v>88</v>
      </c>
      <c r="B282">
        <v>63912.800000000003</v>
      </c>
      <c r="C282">
        <v>63683.1</v>
      </c>
      <c r="D282">
        <v>63581.8</v>
      </c>
      <c r="E282">
        <v>21456.2</v>
      </c>
      <c r="F282">
        <v>3176.14</v>
      </c>
      <c r="G282">
        <v>1.2319399999999999E-3</v>
      </c>
      <c r="H282">
        <v>0.995116</v>
      </c>
      <c r="I282">
        <v>0</v>
      </c>
    </row>
    <row r="283" spans="1:25" x14ac:dyDescent="0.25">
      <c r="A283" t="s">
        <v>88</v>
      </c>
      <c r="B283">
        <v>63921.2</v>
      </c>
      <c r="C283">
        <v>63692.800000000003</v>
      </c>
      <c r="D283">
        <v>63584.2</v>
      </c>
      <c r="E283">
        <v>21454.9</v>
      </c>
      <c r="F283">
        <v>3176.12</v>
      </c>
      <c r="G283">
        <v>1.23065E-3</v>
      </c>
      <c r="H283">
        <v>0.995116</v>
      </c>
      <c r="I283">
        <v>0</v>
      </c>
    </row>
    <row r="284" spans="1:25" x14ac:dyDescent="0.25">
      <c r="A284" t="s">
        <v>88</v>
      </c>
      <c r="B284">
        <v>63930.1</v>
      </c>
      <c r="C284">
        <v>63699.3</v>
      </c>
      <c r="D284">
        <v>63587.1</v>
      </c>
      <c r="E284">
        <v>21455.200000000001</v>
      </c>
      <c r="F284">
        <v>3176.12</v>
      </c>
      <c r="G284">
        <v>1.25226E-3</v>
      </c>
      <c r="H284">
        <v>0.995116</v>
      </c>
      <c r="I284">
        <v>0</v>
      </c>
    </row>
    <row r="285" spans="1:25" x14ac:dyDescent="0.25">
      <c r="A285" t="s">
        <v>88</v>
      </c>
      <c r="B285">
        <v>63909.9</v>
      </c>
      <c r="C285">
        <v>63681</v>
      </c>
      <c r="D285">
        <v>63580.2</v>
      </c>
      <c r="E285">
        <v>21455.1</v>
      </c>
      <c r="F285">
        <v>3176.08</v>
      </c>
      <c r="G285">
        <v>1.3215499999999999E-3</v>
      </c>
      <c r="H285">
        <v>0.995116</v>
      </c>
      <c r="I285">
        <v>0</v>
      </c>
    </row>
    <row r="286" spans="1:25" x14ac:dyDescent="0.25">
      <c r="A286" t="s">
        <v>88</v>
      </c>
      <c r="B286">
        <v>63913.599999999999</v>
      </c>
      <c r="C286">
        <v>63683.8</v>
      </c>
      <c r="D286">
        <v>63581.8</v>
      </c>
      <c r="E286">
        <v>21456</v>
      </c>
      <c r="F286">
        <v>3176.14</v>
      </c>
      <c r="G286">
        <v>1.2388200000000001E-3</v>
      </c>
      <c r="H286">
        <v>0.995116</v>
      </c>
      <c r="I286">
        <v>0</v>
      </c>
    </row>
    <row r="287" spans="1:25" x14ac:dyDescent="0.25">
      <c r="A287" t="s">
        <v>88</v>
      </c>
      <c r="B287">
        <v>63924.9</v>
      </c>
      <c r="C287">
        <v>63695.6</v>
      </c>
      <c r="D287">
        <v>63586.6</v>
      </c>
      <c r="E287">
        <v>21455.4</v>
      </c>
      <c r="F287">
        <v>3176.08</v>
      </c>
      <c r="G287">
        <v>1.29956E-3</v>
      </c>
      <c r="H287">
        <v>0.99511499999999997</v>
      </c>
      <c r="I287">
        <v>0</v>
      </c>
    </row>
    <row r="288" spans="1:25" x14ac:dyDescent="0.25">
      <c r="A288" t="s">
        <v>88</v>
      </c>
      <c r="B288">
        <v>63928.6</v>
      </c>
      <c r="C288">
        <v>63699.1</v>
      </c>
      <c r="D288">
        <v>63587.199999999997</v>
      </c>
      <c r="E288">
        <v>21455.1</v>
      </c>
      <c r="F288">
        <v>3176.07</v>
      </c>
      <c r="G288">
        <v>1.25493E-3</v>
      </c>
      <c r="H288">
        <v>0.995116</v>
      </c>
      <c r="I288">
        <v>0</v>
      </c>
    </row>
    <row r="289" spans="1:9" x14ac:dyDescent="0.25">
      <c r="A289" t="s">
        <v>88</v>
      </c>
      <c r="B289">
        <v>63923.1</v>
      </c>
      <c r="C289">
        <v>63692.6</v>
      </c>
      <c r="D289">
        <v>63583.199999999997</v>
      </c>
      <c r="E289">
        <v>21455.8</v>
      </c>
      <c r="F289">
        <v>3176.1</v>
      </c>
      <c r="G289">
        <v>1.2865400000000001E-3</v>
      </c>
      <c r="H289">
        <v>0.995116</v>
      </c>
      <c r="I289">
        <v>0</v>
      </c>
    </row>
    <row r="290" spans="1:9" x14ac:dyDescent="0.25">
      <c r="A290" t="s">
        <v>88</v>
      </c>
      <c r="B290">
        <v>63910.8</v>
      </c>
      <c r="C290">
        <v>63682.3</v>
      </c>
      <c r="D290">
        <v>63580.9</v>
      </c>
      <c r="E290">
        <v>21454.5</v>
      </c>
      <c r="F290">
        <v>3176.04</v>
      </c>
      <c r="G290">
        <v>1.24803E-3</v>
      </c>
      <c r="H290">
        <v>0.995116</v>
      </c>
      <c r="I290">
        <v>0</v>
      </c>
    </row>
    <row r="291" spans="1:9" x14ac:dyDescent="0.25">
      <c r="A291" t="s">
        <v>88</v>
      </c>
      <c r="B291">
        <v>63922.7</v>
      </c>
      <c r="C291">
        <v>63694.2</v>
      </c>
      <c r="D291">
        <v>63585.5</v>
      </c>
      <c r="E291">
        <v>21455.1</v>
      </c>
      <c r="F291">
        <v>3176.16</v>
      </c>
      <c r="G291">
        <v>1.2662299999999999E-3</v>
      </c>
      <c r="H291">
        <v>0.99511499999999997</v>
      </c>
      <c r="I291">
        <v>0</v>
      </c>
    </row>
    <row r="292" spans="1:9" x14ac:dyDescent="0.25">
      <c r="A292" t="s">
        <v>88</v>
      </c>
      <c r="B292">
        <v>63925.4</v>
      </c>
      <c r="C292">
        <v>63696.2</v>
      </c>
      <c r="D292">
        <v>63583.3</v>
      </c>
      <c r="E292">
        <v>21455.8</v>
      </c>
      <c r="F292">
        <v>3176.09</v>
      </c>
      <c r="G292">
        <v>1.2303699999999999E-3</v>
      </c>
      <c r="H292">
        <v>0.99511499999999997</v>
      </c>
      <c r="I292">
        <v>0</v>
      </c>
    </row>
    <row r="293" spans="1:9" x14ac:dyDescent="0.25">
      <c r="A293" t="s">
        <v>88</v>
      </c>
      <c r="B293">
        <v>63911.6</v>
      </c>
      <c r="C293">
        <v>63682.3</v>
      </c>
      <c r="D293">
        <v>63580.7</v>
      </c>
      <c r="E293">
        <v>21455</v>
      </c>
      <c r="F293">
        <v>3176.08</v>
      </c>
      <c r="G293">
        <v>1.2425800000000001E-3</v>
      </c>
      <c r="H293">
        <v>0.99511300000000003</v>
      </c>
      <c r="I293">
        <v>0</v>
      </c>
    </row>
    <row r="294" spans="1:9" x14ac:dyDescent="0.25">
      <c r="A294" t="s">
        <v>88</v>
      </c>
      <c r="B294">
        <v>63922.8</v>
      </c>
      <c r="C294">
        <v>63695.199999999997</v>
      </c>
      <c r="D294">
        <v>63583</v>
      </c>
      <c r="E294">
        <v>21455.3</v>
      </c>
      <c r="F294">
        <v>3176.09</v>
      </c>
      <c r="G294">
        <v>1.23102E-3</v>
      </c>
      <c r="H294">
        <v>0.995116</v>
      </c>
      <c r="I294">
        <v>0</v>
      </c>
    </row>
    <row r="295" spans="1:9" x14ac:dyDescent="0.25">
      <c r="A295" t="s">
        <v>88</v>
      </c>
      <c r="B295">
        <v>63923.9</v>
      </c>
      <c r="C295">
        <v>63696.4</v>
      </c>
      <c r="D295">
        <v>63586.400000000001</v>
      </c>
      <c r="E295">
        <v>21455.599999999999</v>
      </c>
      <c r="F295">
        <v>3176.13</v>
      </c>
      <c r="G295">
        <v>1.4518999999999999E-3</v>
      </c>
      <c r="H295">
        <v>0.995116</v>
      </c>
      <c r="I295">
        <v>0</v>
      </c>
    </row>
    <row r="296" spans="1:9" x14ac:dyDescent="0.25">
      <c r="A296" t="s">
        <v>88</v>
      </c>
      <c r="B296">
        <v>63918.3</v>
      </c>
      <c r="C296">
        <v>63689.7</v>
      </c>
      <c r="D296">
        <v>63584.4</v>
      </c>
      <c r="E296">
        <v>21456.3</v>
      </c>
      <c r="F296">
        <v>3176.05</v>
      </c>
      <c r="G296">
        <v>1.2989399999999999E-3</v>
      </c>
      <c r="H296">
        <v>0.995116</v>
      </c>
      <c r="I296">
        <v>0</v>
      </c>
    </row>
    <row r="297" spans="1:9" x14ac:dyDescent="0.25">
      <c r="A297" t="s">
        <v>88</v>
      </c>
      <c r="B297">
        <v>63913.5</v>
      </c>
      <c r="C297">
        <v>63685.4</v>
      </c>
      <c r="D297">
        <v>63581.599999999999</v>
      </c>
      <c r="E297">
        <v>21455.9</v>
      </c>
      <c r="F297">
        <v>3176.18</v>
      </c>
      <c r="G297">
        <v>1.2350900000000001E-3</v>
      </c>
      <c r="H297">
        <v>0.995116</v>
      </c>
      <c r="I297">
        <v>0</v>
      </c>
    </row>
    <row r="298" spans="1:9" x14ac:dyDescent="0.25">
      <c r="A298" t="s">
        <v>88</v>
      </c>
      <c r="B298">
        <v>63921.599999999999</v>
      </c>
      <c r="C298">
        <v>63692.4</v>
      </c>
      <c r="D298">
        <v>63585.7</v>
      </c>
      <c r="E298">
        <v>21456.5</v>
      </c>
      <c r="F298">
        <v>3176.11</v>
      </c>
      <c r="G298">
        <v>1.2301899999999999E-3</v>
      </c>
      <c r="H298">
        <v>0.995116</v>
      </c>
      <c r="I298">
        <v>0</v>
      </c>
    </row>
    <row r="299" spans="1:9" x14ac:dyDescent="0.25">
      <c r="A299" t="s">
        <v>88</v>
      </c>
      <c r="B299">
        <v>63927.4</v>
      </c>
      <c r="C299">
        <v>63696.2</v>
      </c>
      <c r="D299">
        <v>63583.1</v>
      </c>
      <c r="E299">
        <v>21455.4</v>
      </c>
      <c r="F299">
        <v>3176.11</v>
      </c>
      <c r="G299">
        <v>1.2311900000000001E-3</v>
      </c>
      <c r="H299">
        <v>0.99511499999999997</v>
      </c>
      <c r="I299">
        <v>0</v>
      </c>
    </row>
    <row r="300" spans="1:9" x14ac:dyDescent="0.25">
      <c r="A300" t="s">
        <v>88</v>
      </c>
      <c r="B300">
        <v>63914</v>
      </c>
      <c r="C300">
        <v>63682</v>
      </c>
      <c r="D300">
        <v>63581.3</v>
      </c>
      <c r="E300">
        <v>21455.8</v>
      </c>
      <c r="F300">
        <v>3176.12</v>
      </c>
      <c r="G300">
        <v>1.3221299999999999E-3</v>
      </c>
      <c r="H300">
        <v>0.995116</v>
      </c>
      <c r="I300">
        <v>0</v>
      </c>
    </row>
    <row r="301" spans="1:9" x14ac:dyDescent="0.25">
      <c r="A301" t="s">
        <v>88</v>
      </c>
      <c r="B301">
        <v>63920.1</v>
      </c>
      <c r="C301">
        <v>63686.3</v>
      </c>
      <c r="D301">
        <v>63582.9</v>
      </c>
      <c r="E301">
        <v>21455.8</v>
      </c>
      <c r="F301">
        <v>3176.02</v>
      </c>
      <c r="G301">
        <v>1.23573E-3</v>
      </c>
      <c r="H301">
        <v>0.99511499999999997</v>
      </c>
      <c r="I301">
        <v>0</v>
      </c>
    </row>
    <row r="302" spans="1:9" x14ac:dyDescent="0.25">
      <c r="A302" t="s">
        <v>88</v>
      </c>
      <c r="B302">
        <v>63922.8</v>
      </c>
      <c r="C302">
        <v>63695.4</v>
      </c>
      <c r="D302">
        <v>63586.8</v>
      </c>
      <c r="E302">
        <v>21455.9</v>
      </c>
      <c r="F302">
        <v>3176.05</v>
      </c>
      <c r="G302">
        <v>1.2732399999999999E-3</v>
      </c>
      <c r="H302">
        <v>0.995116</v>
      </c>
      <c r="I302">
        <v>0</v>
      </c>
    </row>
    <row r="303" spans="1:9" x14ac:dyDescent="0.25">
      <c r="A303" t="s">
        <v>88</v>
      </c>
      <c r="B303">
        <v>63930.400000000001</v>
      </c>
      <c r="C303">
        <v>63701.7</v>
      </c>
      <c r="D303">
        <v>63592.2</v>
      </c>
      <c r="E303">
        <v>21459.8</v>
      </c>
      <c r="F303">
        <v>3176.06</v>
      </c>
      <c r="G303">
        <v>1.2327600000000001E-3</v>
      </c>
      <c r="H303">
        <v>0.995116</v>
      </c>
      <c r="I303">
        <v>0</v>
      </c>
    </row>
    <row r="304" spans="1:9" x14ac:dyDescent="0.25">
      <c r="A304" t="s">
        <v>88</v>
      </c>
      <c r="B304">
        <v>63909.2</v>
      </c>
      <c r="C304">
        <v>63679.7</v>
      </c>
      <c r="D304">
        <v>63580.5</v>
      </c>
      <c r="E304">
        <v>21455.5</v>
      </c>
      <c r="F304">
        <v>3176.12</v>
      </c>
      <c r="G304">
        <v>1.2304799999999999E-3</v>
      </c>
      <c r="H304">
        <v>0.995116</v>
      </c>
      <c r="I304">
        <v>0</v>
      </c>
    </row>
    <row r="305" spans="1:9" x14ac:dyDescent="0.25">
      <c r="A305" t="s">
        <v>88</v>
      </c>
      <c r="B305">
        <v>63915.199999999997</v>
      </c>
      <c r="C305">
        <v>63686.1</v>
      </c>
      <c r="D305">
        <v>63582.5</v>
      </c>
      <c r="E305">
        <v>21455.7</v>
      </c>
      <c r="F305">
        <v>3176.12</v>
      </c>
      <c r="G305">
        <v>1.24154E-3</v>
      </c>
      <c r="H305">
        <v>0.99511300000000003</v>
      </c>
      <c r="I305">
        <v>0</v>
      </c>
    </row>
    <row r="306" spans="1:9" x14ac:dyDescent="0.25">
      <c r="A306" t="s">
        <v>88</v>
      </c>
      <c r="B306">
        <v>63924.7</v>
      </c>
      <c r="C306">
        <v>63696.2</v>
      </c>
      <c r="D306">
        <v>63583.5</v>
      </c>
      <c r="E306">
        <v>21455.9</v>
      </c>
      <c r="F306">
        <v>3176.07</v>
      </c>
      <c r="G306">
        <v>1.2305199999999999E-3</v>
      </c>
      <c r="H306">
        <v>0.99511499999999997</v>
      </c>
      <c r="I306">
        <v>0</v>
      </c>
    </row>
    <row r="307" spans="1:9" x14ac:dyDescent="0.25">
      <c r="A307" t="s">
        <v>88</v>
      </c>
      <c r="B307">
        <v>63921.5</v>
      </c>
      <c r="C307">
        <v>63693.2</v>
      </c>
      <c r="D307">
        <v>63585.7</v>
      </c>
      <c r="E307">
        <v>21456</v>
      </c>
      <c r="F307">
        <v>3176.19</v>
      </c>
      <c r="G307">
        <v>1.2338500000000001E-3</v>
      </c>
      <c r="H307">
        <v>0.995116</v>
      </c>
      <c r="I307">
        <v>0</v>
      </c>
    </row>
    <row r="308" spans="1:9" x14ac:dyDescent="0.25">
      <c r="A308" t="s">
        <v>88</v>
      </c>
      <c r="B308">
        <v>63921.1</v>
      </c>
      <c r="C308">
        <v>63691.9</v>
      </c>
      <c r="D308">
        <v>63582.400000000001</v>
      </c>
      <c r="E308">
        <v>21455.3</v>
      </c>
      <c r="F308">
        <v>3176.09</v>
      </c>
      <c r="G308">
        <v>1.2381200000000001E-3</v>
      </c>
      <c r="H308">
        <v>0.995116</v>
      </c>
      <c r="I308">
        <v>0</v>
      </c>
    </row>
    <row r="309" spans="1:9" x14ac:dyDescent="0.25">
      <c r="A309" t="s">
        <v>88</v>
      </c>
      <c r="B309">
        <v>63918.2</v>
      </c>
      <c r="C309">
        <v>63689.7</v>
      </c>
      <c r="D309">
        <v>63583.5</v>
      </c>
      <c r="E309">
        <v>21455.599999999999</v>
      </c>
      <c r="F309">
        <v>3176.23</v>
      </c>
      <c r="G309">
        <v>1.23792E-3</v>
      </c>
      <c r="H309">
        <v>0.995116</v>
      </c>
      <c r="I309">
        <v>0</v>
      </c>
    </row>
    <row r="310" spans="1:9" x14ac:dyDescent="0.25">
      <c r="A310" t="s">
        <v>88</v>
      </c>
      <c r="B310">
        <v>63929.3</v>
      </c>
      <c r="C310">
        <v>63699.9</v>
      </c>
      <c r="D310">
        <v>63587.6</v>
      </c>
      <c r="E310">
        <v>21455.7</v>
      </c>
      <c r="F310">
        <v>3176.09</v>
      </c>
      <c r="G310">
        <v>1.2429400000000001E-3</v>
      </c>
      <c r="H310">
        <v>0.99511499999999997</v>
      </c>
      <c r="I310">
        <v>0</v>
      </c>
    </row>
    <row r="311" spans="1:9" x14ac:dyDescent="0.25">
      <c r="A311" t="s">
        <v>88</v>
      </c>
      <c r="B311">
        <v>63921.1</v>
      </c>
      <c r="C311">
        <v>63690.2</v>
      </c>
      <c r="D311">
        <v>63583.6</v>
      </c>
      <c r="E311">
        <v>21455.3</v>
      </c>
      <c r="F311">
        <v>3176.13</v>
      </c>
      <c r="G311">
        <v>1.24964E-3</v>
      </c>
      <c r="H311">
        <v>0.995116</v>
      </c>
      <c r="I311">
        <v>0</v>
      </c>
    </row>
    <row r="312" spans="1:9" x14ac:dyDescent="0.25">
      <c r="A312" t="s">
        <v>88</v>
      </c>
      <c r="B312">
        <v>63912.6</v>
      </c>
      <c r="C312">
        <v>63681.9</v>
      </c>
      <c r="D312">
        <v>63580.1</v>
      </c>
      <c r="E312">
        <v>21455.1</v>
      </c>
      <c r="F312">
        <v>3176.11</v>
      </c>
      <c r="G312">
        <v>1.6230699999999999E-3</v>
      </c>
      <c r="H312">
        <v>0.995116</v>
      </c>
      <c r="I312">
        <v>0</v>
      </c>
    </row>
    <row r="313" spans="1:9" x14ac:dyDescent="0.25">
      <c r="A313" t="s">
        <v>88</v>
      </c>
      <c r="B313">
        <v>63917.1</v>
      </c>
      <c r="C313">
        <v>63687.4</v>
      </c>
      <c r="D313">
        <v>63583.8</v>
      </c>
      <c r="E313">
        <v>21455.5</v>
      </c>
      <c r="F313">
        <v>3176.05</v>
      </c>
      <c r="G313">
        <v>1.2301199999999999E-3</v>
      </c>
      <c r="H313">
        <v>0.99511499999999997</v>
      </c>
      <c r="I313">
        <v>0</v>
      </c>
    </row>
    <row r="314" spans="1:9" x14ac:dyDescent="0.25">
      <c r="A314" t="s">
        <v>88</v>
      </c>
      <c r="B314">
        <v>63929.9</v>
      </c>
      <c r="C314">
        <v>63700.4</v>
      </c>
      <c r="D314">
        <v>63587.9</v>
      </c>
      <c r="E314">
        <v>21455.200000000001</v>
      </c>
      <c r="F314">
        <v>3176.11</v>
      </c>
      <c r="G314">
        <v>1.2648200000000001E-3</v>
      </c>
      <c r="H314">
        <v>0.995116</v>
      </c>
      <c r="I314">
        <v>0</v>
      </c>
    </row>
    <row r="315" spans="1:9" x14ac:dyDescent="0.25">
      <c r="A315" t="s">
        <v>88</v>
      </c>
      <c r="B315">
        <v>63911.9</v>
      </c>
      <c r="C315">
        <v>63684.4</v>
      </c>
      <c r="D315">
        <v>63581.8</v>
      </c>
      <c r="E315">
        <v>21455.1</v>
      </c>
      <c r="F315">
        <v>3176.03</v>
      </c>
      <c r="G315">
        <v>1.2300600000000001E-3</v>
      </c>
      <c r="H315">
        <v>0.995116</v>
      </c>
      <c r="I315">
        <v>0</v>
      </c>
    </row>
    <row r="316" spans="1:9" x14ac:dyDescent="0.25">
      <c r="A316" t="s">
        <v>88</v>
      </c>
      <c r="B316">
        <v>63917.5</v>
      </c>
      <c r="C316">
        <v>63688.7</v>
      </c>
      <c r="D316">
        <v>63582.6</v>
      </c>
      <c r="E316">
        <v>21455.200000000001</v>
      </c>
      <c r="F316">
        <v>3176.14</v>
      </c>
      <c r="G316">
        <v>1.2383100000000001E-3</v>
      </c>
      <c r="H316">
        <v>0.995116</v>
      </c>
      <c r="I316">
        <v>0</v>
      </c>
    </row>
    <row r="317" spans="1:9" x14ac:dyDescent="0.25">
      <c r="A317" t="s">
        <v>88</v>
      </c>
      <c r="B317">
        <v>63920.7</v>
      </c>
      <c r="C317">
        <v>63692.6</v>
      </c>
      <c r="D317">
        <v>63584.4</v>
      </c>
      <c r="E317">
        <v>21455.4</v>
      </c>
      <c r="F317">
        <v>3176.11</v>
      </c>
      <c r="G317">
        <v>1.2819699999999999E-3</v>
      </c>
      <c r="H317">
        <v>0.995116</v>
      </c>
      <c r="I317">
        <v>0</v>
      </c>
    </row>
    <row r="318" spans="1:9" x14ac:dyDescent="0.25">
      <c r="A318" t="s">
        <v>88</v>
      </c>
      <c r="B318">
        <v>63924.2</v>
      </c>
      <c r="C318">
        <v>63695.9</v>
      </c>
      <c r="D318">
        <v>63582</v>
      </c>
      <c r="E318">
        <v>21454.799999999999</v>
      </c>
      <c r="F318">
        <v>3176.07</v>
      </c>
      <c r="G318">
        <v>1.23032E-3</v>
      </c>
      <c r="H318">
        <v>0.99511499999999997</v>
      </c>
      <c r="I318">
        <v>0</v>
      </c>
    </row>
    <row r="319" spans="1:9" x14ac:dyDescent="0.25">
      <c r="A319" t="s">
        <v>88</v>
      </c>
      <c r="B319">
        <v>63909.8</v>
      </c>
      <c r="C319">
        <v>63681.7</v>
      </c>
      <c r="D319">
        <v>63581.1</v>
      </c>
      <c r="E319">
        <v>21455.7</v>
      </c>
      <c r="F319">
        <v>3176.15</v>
      </c>
      <c r="G319">
        <v>1.3829000000000001E-3</v>
      </c>
      <c r="H319">
        <v>0.995116</v>
      </c>
      <c r="I319">
        <v>0</v>
      </c>
    </row>
    <row r="320" spans="1:9" x14ac:dyDescent="0.25">
      <c r="A320" t="s">
        <v>88</v>
      </c>
      <c r="B320">
        <v>63912.3</v>
      </c>
      <c r="C320">
        <v>63684.2</v>
      </c>
      <c r="D320">
        <v>63582</v>
      </c>
      <c r="E320">
        <v>21455</v>
      </c>
      <c r="F320">
        <v>3176.09</v>
      </c>
      <c r="G320">
        <v>1.3579600000000001E-3</v>
      </c>
      <c r="H320">
        <v>0.995116</v>
      </c>
      <c r="I320">
        <v>0</v>
      </c>
    </row>
    <row r="321" spans="1:25" x14ac:dyDescent="0.25">
      <c r="A321" t="s">
        <v>88</v>
      </c>
      <c r="B321">
        <v>63923.4</v>
      </c>
      <c r="C321">
        <v>63695.4</v>
      </c>
      <c r="D321">
        <v>63585.9</v>
      </c>
      <c r="E321">
        <v>21455.4</v>
      </c>
      <c r="F321">
        <v>3176.1</v>
      </c>
      <c r="G321">
        <v>1.24452E-3</v>
      </c>
      <c r="H321">
        <v>0.995116</v>
      </c>
      <c r="I321">
        <v>0</v>
      </c>
    </row>
    <row r="322" spans="1:25" x14ac:dyDescent="0.25">
      <c r="A322" t="s">
        <v>88</v>
      </c>
      <c r="B322">
        <v>63924.2</v>
      </c>
      <c r="C322">
        <v>63694</v>
      </c>
      <c r="D322">
        <v>63585.5</v>
      </c>
      <c r="E322">
        <v>21455.3</v>
      </c>
      <c r="F322">
        <v>3176.11</v>
      </c>
      <c r="G322">
        <v>1.24131E-3</v>
      </c>
      <c r="H322">
        <v>0.99511499999999997</v>
      </c>
      <c r="I322">
        <v>0</v>
      </c>
    </row>
    <row r="323" spans="1:25" x14ac:dyDescent="0.25">
      <c r="A323" t="s">
        <v>88</v>
      </c>
      <c r="B323">
        <v>63915</v>
      </c>
      <c r="C323">
        <v>63685.4</v>
      </c>
      <c r="D323">
        <v>63582.1</v>
      </c>
      <c r="E323">
        <v>21456</v>
      </c>
      <c r="F323">
        <v>3176.21</v>
      </c>
      <c r="G323">
        <v>1.23796E-3</v>
      </c>
      <c r="H323">
        <v>0.995116</v>
      </c>
      <c r="I323">
        <v>0</v>
      </c>
    </row>
    <row r="324" spans="1:25" x14ac:dyDescent="0.25">
      <c r="A324" t="s">
        <v>88</v>
      </c>
      <c r="B324">
        <v>63917.5</v>
      </c>
      <c r="C324">
        <v>63688.6</v>
      </c>
      <c r="D324">
        <v>63583.1</v>
      </c>
      <c r="E324">
        <v>21455.7</v>
      </c>
      <c r="F324">
        <v>3176.11</v>
      </c>
      <c r="G324">
        <v>1.2346600000000001E-3</v>
      </c>
      <c r="H324">
        <v>0.995116</v>
      </c>
      <c r="I324">
        <v>0</v>
      </c>
    </row>
    <row r="325" spans="1:25" x14ac:dyDescent="0.25">
      <c r="A325" t="s">
        <v>88</v>
      </c>
      <c r="B325">
        <v>63929.1</v>
      </c>
      <c r="C325">
        <v>63694.8</v>
      </c>
      <c r="D325">
        <v>63585.599999999999</v>
      </c>
      <c r="E325">
        <v>21455.3</v>
      </c>
      <c r="F325">
        <v>3176.08</v>
      </c>
      <c r="G325">
        <v>1.23032E-3</v>
      </c>
      <c r="H325">
        <v>0.99511499999999997</v>
      </c>
      <c r="I325">
        <v>0</v>
      </c>
    </row>
    <row r="326" spans="1:25" x14ac:dyDescent="0.25">
      <c r="A326" t="s">
        <v>88</v>
      </c>
      <c r="B326">
        <v>63919.1</v>
      </c>
      <c r="C326">
        <v>63687.3</v>
      </c>
      <c r="D326">
        <v>63584.1</v>
      </c>
      <c r="E326">
        <v>21456.400000000001</v>
      </c>
      <c r="F326">
        <v>3176.16</v>
      </c>
      <c r="G326">
        <v>1.2309599999999999E-3</v>
      </c>
      <c r="H326">
        <v>0.99511499999999997</v>
      </c>
      <c r="I326">
        <v>0</v>
      </c>
    </row>
    <row r="327" spans="1:25" x14ac:dyDescent="0.25">
      <c r="A327" t="s">
        <v>88</v>
      </c>
      <c r="B327">
        <v>63925.7</v>
      </c>
      <c r="C327">
        <v>63695.3</v>
      </c>
      <c r="D327">
        <v>63583.199999999997</v>
      </c>
      <c r="E327">
        <v>21455.4</v>
      </c>
      <c r="F327">
        <v>3176.03</v>
      </c>
      <c r="G327">
        <v>1.2500899999999999E-3</v>
      </c>
      <c r="H327">
        <v>0.995116</v>
      </c>
      <c r="I327">
        <v>0</v>
      </c>
    </row>
    <row r="328" spans="1:25" x14ac:dyDescent="0.25">
      <c r="A328" t="s">
        <v>88</v>
      </c>
      <c r="B328">
        <v>63916.3</v>
      </c>
      <c r="C328">
        <v>63686.9</v>
      </c>
      <c r="D328">
        <v>63582.3</v>
      </c>
      <c r="E328">
        <v>21455.200000000001</v>
      </c>
      <c r="F328">
        <v>3176.12</v>
      </c>
      <c r="G328">
        <v>1.23015E-3</v>
      </c>
      <c r="H328">
        <v>0.995116</v>
      </c>
      <c r="I328">
        <v>0</v>
      </c>
    </row>
    <row r="329" spans="1:25" x14ac:dyDescent="0.25">
      <c r="A329" t="s">
        <v>88</v>
      </c>
      <c r="B329">
        <v>63925.2</v>
      </c>
      <c r="C329">
        <v>63696.9</v>
      </c>
      <c r="D329">
        <v>63586.5</v>
      </c>
      <c r="E329">
        <v>21455.599999999999</v>
      </c>
      <c r="F329">
        <v>3176.22</v>
      </c>
      <c r="G329">
        <v>1.2717500000000001E-3</v>
      </c>
      <c r="H329">
        <v>0.99511499999999997</v>
      </c>
      <c r="I329">
        <v>0</v>
      </c>
    </row>
    <row r="330" spans="1:25" x14ac:dyDescent="0.25">
      <c r="A330" t="s">
        <v>88</v>
      </c>
      <c r="B330">
        <v>63915</v>
      </c>
      <c r="C330">
        <v>63685.8</v>
      </c>
      <c r="D330">
        <v>63582.7</v>
      </c>
      <c r="E330">
        <v>21456.7</v>
      </c>
      <c r="F330">
        <v>3176.18</v>
      </c>
      <c r="G330">
        <v>1.23767E-3</v>
      </c>
      <c r="H330">
        <v>0.99511499999999997</v>
      </c>
      <c r="I330">
        <v>0</v>
      </c>
    </row>
    <row r="331" spans="1:25" x14ac:dyDescent="0.25">
      <c r="A331" t="s">
        <v>88</v>
      </c>
      <c r="B331">
        <v>63913.4</v>
      </c>
      <c r="C331">
        <v>63684</v>
      </c>
      <c r="D331">
        <v>63581.9</v>
      </c>
      <c r="E331">
        <v>21455.4</v>
      </c>
      <c r="F331">
        <v>3176.15</v>
      </c>
      <c r="G331">
        <v>1.2492E-3</v>
      </c>
      <c r="H331">
        <v>0.995116</v>
      </c>
      <c r="I331">
        <v>0</v>
      </c>
    </row>
    <row r="332" spans="1:25" x14ac:dyDescent="0.25">
      <c r="A332" t="s">
        <v>88</v>
      </c>
      <c r="B332">
        <v>63925.2</v>
      </c>
      <c r="C332">
        <v>63696.3</v>
      </c>
      <c r="D332">
        <v>63585.5</v>
      </c>
      <c r="E332">
        <v>21455.1</v>
      </c>
      <c r="F332">
        <v>3176.09</v>
      </c>
      <c r="G332">
        <v>1.2951799999999999E-3</v>
      </c>
      <c r="H332">
        <v>0.99511400000000005</v>
      </c>
      <c r="I332">
        <v>0</v>
      </c>
    </row>
    <row r="333" spans="1:25" x14ac:dyDescent="0.25">
      <c r="A333" t="s">
        <v>88</v>
      </c>
      <c r="B333">
        <v>63927.7</v>
      </c>
      <c r="C333">
        <v>63699.8</v>
      </c>
      <c r="D333">
        <v>63587.5</v>
      </c>
      <c r="E333">
        <v>21455.200000000001</v>
      </c>
      <c r="F333">
        <v>3176.05</v>
      </c>
      <c r="G333">
        <v>1.23631E-3</v>
      </c>
      <c r="H333">
        <v>0.99511499999999997</v>
      </c>
      <c r="I333">
        <v>0</v>
      </c>
    </row>
    <row r="334" spans="1:25" x14ac:dyDescent="0.25">
      <c r="A334" t="s">
        <v>88</v>
      </c>
      <c r="B334">
        <v>63907</v>
      </c>
      <c r="C334">
        <v>63679.4</v>
      </c>
      <c r="D334">
        <v>63580.6</v>
      </c>
      <c r="E334">
        <v>21455.9</v>
      </c>
      <c r="F334">
        <v>3176.13</v>
      </c>
      <c r="G334">
        <v>1.2301199999999999E-3</v>
      </c>
      <c r="H334">
        <v>0.995116</v>
      </c>
      <c r="I334">
        <v>0</v>
      </c>
    </row>
    <row r="335" spans="1:25" x14ac:dyDescent="0.25">
      <c r="A335" t="s">
        <v>88</v>
      </c>
      <c r="B335">
        <v>63911.7</v>
      </c>
      <c r="C335">
        <v>63681.9</v>
      </c>
      <c r="D335">
        <v>63581.4</v>
      </c>
      <c r="E335">
        <v>21455.5</v>
      </c>
      <c r="F335">
        <v>3176.1</v>
      </c>
      <c r="G335">
        <v>1.23218E-3</v>
      </c>
      <c r="H335">
        <v>0.99511400000000005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63926.8</v>
      </c>
      <c r="C336">
        <v>63698.9</v>
      </c>
      <c r="D336">
        <v>63586.6</v>
      </c>
      <c r="E336">
        <v>21455.4</v>
      </c>
      <c r="F336">
        <v>3176.15</v>
      </c>
      <c r="G336">
        <v>1.23946E-3</v>
      </c>
      <c r="H336">
        <v>0.995116</v>
      </c>
      <c r="I336">
        <v>0</v>
      </c>
      <c r="R336">
        <f>AVERAGE(B287:B336)</f>
        <v>63920.010000000009</v>
      </c>
      <c r="S336">
        <f>AVERAGE(C287:C336)</f>
        <v>63690.755999999958</v>
      </c>
      <c r="U336">
        <f>_xlfn.VAR.P(B287:B336)</f>
        <v>38.074499999998523</v>
      </c>
      <c r="V336">
        <f>_xlfn.VAR.P(C287:C336)</f>
        <v>38.081663999998078</v>
      </c>
      <c r="X336">
        <f>1.96*SQRT(U336)/50</f>
        <v>0.24188178864891366</v>
      </c>
      <c r="Y336">
        <f>1.96*SQRT(V336)/50</f>
        <v>0.241904543506229</v>
      </c>
    </row>
    <row r="337" spans="1:9" x14ac:dyDescent="0.25">
      <c r="A337" t="s">
        <v>88</v>
      </c>
      <c r="B337">
        <v>3196076.7486999999</v>
      </c>
      <c r="C337" t="s">
        <v>36</v>
      </c>
    </row>
    <row r="338" spans="1:9" x14ac:dyDescent="0.25">
      <c r="A338" t="s">
        <v>104</v>
      </c>
      <c r="B338">
        <v>19920.5</v>
      </c>
      <c r="C338">
        <v>19046.400000000001</v>
      </c>
      <c r="D338">
        <v>19005.8</v>
      </c>
      <c r="E338">
        <v>18380.900000000001</v>
      </c>
      <c r="F338">
        <v>133.559</v>
      </c>
      <c r="G338">
        <v>1.2303500000000001E-3</v>
      </c>
      <c r="H338">
        <v>0.99511499999999997</v>
      </c>
      <c r="I338">
        <v>0</v>
      </c>
    </row>
    <row r="339" spans="1:9" x14ac:dyDescent="0.25">
      <c r="A339" t="s">
        <v>104</v>
      </c>
      <c r="B339">
        <v>19270.2</v>
      </c>
      <c r="C339">
        <v>19031.8</v>
      </c>
      <c r="D339">
        <v>18992</v>
      </c>
      <c r="E339">
        <v>18370.2</v>
      </c>
      <c r="F339">
        <v>132.06200000000001</v>
      </c>
      <c r="G339">
        <v>1.2560399999999999E-3</v>
      </c>
      <c r="H339">
        <v>0.995116</v>
      </c>
      <c r="I339">
        <v>0</v>
      </c>
    </row>
    <row r="340" spans="1:9" x14ac:dyDescent="0.25">
      <c r="A340" t="s">
        <v>104</v>
      </c>
      <c r="B340">
        <v>19259.2</v>
      </c>
      <c r="C340">
        <v>19022.5</v>
      </c>
      <c r="D340">
        <v>18980.5</v>
      </c>
      <c r="E340">
        <v>18363.599999999999</v>
      </c>
      <c r="F340">
        <v>129.03899999999999</v>
      </c>
      <c r="G340">
        <v>1.23069E-3</v>
      </c>
      <c r="H340">
        <v>0.99511400000000005</v>
      </c>
      <c r="I340">
        <v>0</v>
      </c>
    </row>
    <row r="341" spans="1:9" x14ac:dyDescent="0.25">
      <c r="A341" t="s">
        <v>104</v>
      </c>
      <c r="B341">
        <v>19283.3</v>
      </c>
      <c r="C341">
        <v>19046.599999999999</v>
      </c>
      <c r="D341">
        <v>19011.599999999999</v>
      </c>
      <c r="E341">
        <v>18395.2</v>
      </c>
      <c r="F341">
        <v>128.61799999999999</v>
      </c>
      <c r="G341">
        <v>1.2562000000000001E-3</v>
      </c>
      <c r="H341">
        <v>0.995116</v>
      </c>
      <c r="I341">
        <v>0</v>
      </c>
    </row>
    <row r="342" spans="1:9" x14ac:dyDescent="0.25">
      <c r="A342" t="s">
        <v>104</v>
      </c>
      <c r="B342">
        <v>19285.2</v>
      </c>
      <c r="C342">
        <v>19047.599999999999</v>
      </c>
      <c r="D342">
        <v>19011.599999999999</v>
      </c>
      <c r="E342">
        <v>18399.7</v>
      </c>
      <c r="F342">
        <v>129.20099999999999</v>
      </c>
      <c r="G342">
        <v>1.2694099999999999E-3</v>
      </c>
      <c r="H342">
        <v>0.995116</v>
      </c>
      <c r="I342">
        <v>0</v>
      </c>
    </row>
    <row r="343" spans="1:9" x14ac:dyDescent="0.25">
      <c r="A343" t="s">
        <v>104</v>
      </c>
      <c r="B343">
        <v>19301.900000000001</v>
      </c>
      <c r="C343">
        <v>19066.3</v>
      </c>
      <c r="D343">
        <v>19022.400000000001</v>
      </c>
      <c r="E343">
        <v>18403.900000000001</v>
      </c>
      <c r="F343">
        <v>127.16800000000001</v>
      </c>
      <c r="G343">
        <v>1.2328700000000001E-3</v>
      </c>
      <c r="H343">
        <v>0.995116</v>
      </c>
      <c r="I343">
        <v>0</v>
      </c>
    </row>
    <row r="344" spans="1:9" x14ac:dyDescent="0.25">
      <c r="A344" t="s">
        <v>104</v>
      </c>
      <c r="B344">
        <v>19287.8</v>
      </c>
      <c r="C344">
        <v>19051.8</v>
      </c>
      <c r="D344">
        <v>19014.400000000001</v>
      </c>
      <c r="E344">
        <v>18399.7</v>
      </c>
      <c r="F344">
        <v>131.19300000000001</v>
      </c>
      <c r="G344">
        <v>1.4115099999999999E-3</v>
      </c>
      <c r="H344">
        <v>0.995116</v>
      </c>
      <c r="I344">
        <v>0</v>
      </c>
    </row>
    <row r="345" spans="1:9" x14ac:dyDescent="0.25">
      <c r="A345" t="s">
        <v>104</v>
      </c>
      <c r="B345">
        <v>19285.099999999999</v>
      </c>
      <c r="C345">
        <v>19043.3</v>
      </c>
      <c r="D345">
        <v>19006.5</v>
      </c>
      <c r="E345">
        <v>18395.099999999999</v>
      </c>
      <c r="F345">
        <v>129.07499999999999</v>
      </c>
      <c r="G345">
        <v>1.2303500000000001E-3</v>
      </c>
      <c r="H345">
        <v>0.995116</v>
      </c>
      <c r="I345">
        <v>0</v>
      </c>
    </row>
    <row r="346" spans="1:9" x14ac:dyDescent="0.25">
      <c r="A346" t="s">
        <v>104</v>
      </c>
      <c r="B346">
        <v>19276.7</v>
      </c>
      <c r="C346">
        <v>19042</v>
      </c>
      <c r="D346">
        <v>19006</v>
      </c>
      <c r="E346">
        <v>18391.8</v>
      </c>
      <c r="F346">
        <v>128.15</v>
      </c>
      <c r="G346">
        <v>1.26198E-3</v>
      </c>
      <c r="H346">
        <v>0.995116</v>
      </c>
      <c r="I346">
        <v>0</v>
      </c>
    </row>
    <row r="347" spans="1:9" x14ac:dyDescent="0.25">
      <c r="A347" t="s">
        <v>104</v>
      </c>
      <c r="B347">
        <v>19295</v>
      </c>
      <c r="C347">
        <v>19049.2</v>
      </c>
      <c r="D347">
        <v>19010.2</v>
      </c>
      <c r="E347">
        <v>18392.3</v>
      </c>
      <c r="F347">
        <v>128.41</v>
      </c>
      <c r="G347">
        <v>1.36724E-3</v>
      </c>
      <c r="H347">
        <v>0.99511499999999997</v>
      </c>
      <c r="I347">
        <v>0</v>
      </c>
    </row>
    <row r="348" spans="1:9" x14ac:dyDescent="0.25">
      <c r="A348" t="s">
        <v>104</v>
      </c>
      <c r="B348">
        <v>19283.3</v>
      </c>
      <c r="C348">
        <v>19048.599999999999</v>
      </c>
      <c r="D348">
        <v>19011.400000000001</v>
      </c>
      <c r="E348">
        <v>18397.400000000001</v>
      </c>
      <c r="F348">
        <v>129.601</v>
      </c>
      <c r="G348">
        <v>1.2315200000000001E-3</v>
      </c>
      <c r="H348">
        <v>0.99511499999999997</v>
      </c>
      <c r="I348">
        <v>0</v>
      </c>
    </row>
    <row r="349" spans="1:9" x14ac:dyDescent="0.25">
      <c r="A349" t="s">
        <v>104</v>
      </c>
      <c r="B349">
        <v>19292.8</v>
      </c>
      <c r="C349">
        <v>19056.599999999999</v>
      </c>
      <c r="D349">
        <v>19019</v>
      </c>
      <c r="E349">
        <v>18399.599999999999</v>
      </c>
      <c r="F349">
        <v>130.88399999999999</v>
      </c>
      <c r="G349">
        <v>1.2336300000000001E-3</v>
      </c>
      <c r="H349">
        <v>0.995116</v>
      </c>
      <c r="I349">
        <v>0</v>
      </c>
    </row>
    <row r="350" spans="1:9" x14ac:dyDescent="0.25">
      <c r="A350" t="s">
        <v>104</v>
      </c>
      <c r="B350">
        <v>19297.7</v>
      </c>
      <c r="C350">
        <v>19060.400000000001</v>
      </c>
      <c r="D350">
        <v>19017</v>
      </c>
      <c r="E350">
        <v>18401.7</v>
      </c>
      <c r="F350">
        <v>130.56100000000001</v>
      </c>
      <c r="G350">
        <v>1.3234799999999999E-3</v>
      </c>
      <c r="H350">
        <v>0.995116</v>
      </c>
      <c r="I350">
        <v>0</v>
      </c>
    </row>
    <row r="351" spans="1:9" x14ac:dyDescent="0.25">
      <c r="A351" t="s">
        <v>104</v>
      </c>
      <c r="B351">
        <v>19298.2</v>
      </c>
      <c r="C351">
        <v>19062.099999999999</v>
      </c>
      <c r="D351">
        <v>19022.900000000001</v>
      </c>
      <c r="E351">
        <v>18408</v>
      </c>
      <c r="F351">
        <v>131.81299999999999</v>
      </c>
      <c r="G351">
        <v>1.32193E-3</v>
      </c>
      <c r="H351">
        <v>0.995116</v>
      </c>
      <c r="I351">
        <v>0</v>
      </c>
    </row>
    <row r="352" spans="1:9" x14ac:dyDescent="0.25">
      <c r="A352" t="s">
        <v>104</v>
      </c>
      <c r="B352">
        <v>19294.3</v>
      </c>
      <c r="C352">
        <v>19054</v>
      </c>
      <c r="D352">
        <v>19020.400000000001</v>
      </c>
      <c r="E352">
        <v>18405.400000000001</v>
      </c>
      <c r="F352">
        <v>130.46100000000001</v>
      </c>
      <c r="G352">
        <v>1.23022E-3</v>
      </c>
      <c r="H352">
        <v>0.995116</v>
      </c>
      <c r="I352">
        <v>0</v>
      </c>
    </row>
    <row r="353" spans="1:9" x14ac:dyDescent="0.25">
      <c r="A353" t="s">
        <v>104</v>
      </c>
      <c r="B353">
        <v>19306.599999999999</v>
      </c>
      <c r="C353">
        <v>19070.400000000001</v>
      </c>
      <c r="D353">
        <v>19026</v>
      </c>
      <c r="E353">
        <v>18410.099999999999</v>
      </c>
      <c r="F353">
        <v>128.654</v>
      </c>
      <c r="G353">
        <v>1.38397E-3</v>
      </c>
      <c r="H353">
        <v>0.995116</v>
      </c>
      <c r="I353">
        <v>0</v>
      </c>
    </row>
    <row r="354" spans="1:9" x14ac:dyDescent="0.25">
      <c r="A354" t="s">
        <v>104</v>
      </c>
      <c r="B354">
        <v>19306.7</v>
      </c>
      <c r="C354">
        <v>19069.900000000001</v>
      </c>
      <c r="D354">
        <v>19026.5</v>
      </c>
      <c r="E354">
        <v>18410.599999999999</v>
      </c>
      <c r="F354">
        <v>130.322</v>
      </c>
      <c r="G354">
        <v>1.24986E-3</v>
      </c>
      <c r="H354">
        <v>0.99511499999999997</v>
      </c>
      <c r="I354">
        <v>0</v>
      </c>
    </row>
    <row r="355" spans="1:9" x14ac:dyDescent="0.25">
      <c r="A355" t="s">
        <v>104</v>
      </c>
      <c r="B355">
        <v>19319.599999999999</v>
      </c>
      <c r="C355">
        <v>19080.5</v>
      </c>
      <c r="D355">
        <v>19033.7</v>
      </c>
      <c r="E355">
        <v>18407.599999999999</v>
      </c>
      <c r="F355">
        <v>132.72499999999999</v>
      </c>
      <c r="G355">
        <v>1.2474400000000001E-3</v>
      </c>
      <c r="H355">
        <v>0.995116</v>
      </c>
      <c r="I355">
        <v>0</v>
      </c>
    </row>
    <row r="356" spans="1:9" x14ac:dyDescent="0.25">
      <c r="A356" t="s">
        <v>104</v>
      </c>
      <c r="B356">
        <v>19299.099999999999</v>
      </c>
      <c r="C356">
        <v>19060.7</v>
      </c>
      <c r="D356">
        <v>19023</v>
      </c>
      <c r="E356">
        <v>18405.400000000001</v>
      </c>
      <c r="F356">
        <v>130.68700000000001</v>
      </c>
      <c r="G356">
        <v>1.23044E-3</v>
      </c>
      <c r="H356">
        <v>0.99511499999999997</v>
      </c>
      <c r="I356">
        <v>0</v>
      </c>
    </row>
    <row r="357" spans="1:9" x14ac:dyDescent="0.25">
      <c r="A357" t="s">
        <v>104</v>
      </c>
      <c r="B357">
        <v>19304.599999999999</v>
      </c>
      <c r="C357">
        <v>19070.400000000001</v>
      </c>
      <c r="D357">
        <v>19030.8</v>
      </c>
      <c r="E357">
        <v>18409.599999999999</v>
      </c>
      <c r="F357">
        <v>133.26300000000001</v>
      </c>
      <c r="G357">
        <v>1.2563800000000001E-3</v>
      </c>
      <c r="H357">
        <v>0.995116</v>
      </c>
      <c r="I357">
        <v>0</v>
      </c>
    </row>
    <row r="358" spans="1:9" x14ac:dyDescent="0.25">
      <c r="A358" t="s">
        <v>104</v>
      </c>
      <c r="B358">
        <v>19303.900000000001</v>
      </c>
      <c r="C358">
        <v>19066.400000000001</v>
      </c>
      <c r="D358">
        <v>19027.900000000001</v>
      </c>
      <c r="E358">
        <v>18406.099999999999</v>
      </c>
      <c r="F358">
        <v>132.768</v>
      </c>
      <c r="G358">
        <v>1.2404200000000001E-3</v>
      </c>
      <c r="H358">
        <v>0.995116</v>
      </c>
      <c r="I358">
        <v>0</v>
      </c>
    </row>
    <row r="359" spans="1:9" x14ac:dyDescent="0.25">
      <c r="A359" t="s">
        <v>104</v>
      </c>
      <c r="B359">
        <v>19297.400000000001</v>
      </c>
      <c r="C359">
        <v>19057.7</v>
      </c>
      <c r="D359">
        <v>19021.5</v>
      </c>
      <c r="E359">
        <v>18400.099999999999</v>
      </c>
      <c r="F359">
        <v>130.63399999999999</v>
      </c>
      <c r="G359">
        <v>1.23007E-3</v>
      </c>
      <c r="H359">
        <v>0.995116</v>
      </c>
      <c r="I359">
        <v>0</v>
      </c>
    </row>
    <row r="360" spans="1:9" x14ac:dyDescent="0.25">
      <c r="A360" t="s">
        <v>104</v>
      </c>
      <c r="B360">
        <v>19279.2</v>
      </c>
      <c r="C360">
        <v>19045.2</v>
      </c>
      <c r="D360">
        <v>19008.2</v>
      </c>
      <c r="E360">
        <v>18394.5</v>
      </c>
      <c r="F360">
        <v>129.21</v>
      </c>
      <c r="G360">
        <v>1.23872E-3</v>
      </c>
      <c r="H360">
        <v>0.995116</v>
      </c>
      <c r="I360">
        <v>0</v>
      </c>
    </row>
    <row r="361" spans="1:9" x14ac:dyDescent="0.25">
      <c r="A361" t="s">
        <v>104</v>
      </c>
      <c r="B361">
        <v>19276</v>
      </c>
      <c r="C361">
        <v>19041.3</v>
      </c>
      <c r="D361">
        <v>19006.599999999999</v>
      </c>
      <c r="E361">
        <v>18393.5</v>
      </c>
      <c r="F361">
        <v>129.47399999999999</v>
      </c>
      <c r="G361">
        <v>1.2490800000000001E-3</v>
      </c>
      <c r="H361">
        <v>0.99511499999999997</v>
      </c>
      <c r="I361">
        <v>0</v>
      </c>
    </row>
    <row r="362" spans="1:9" x14ac:dyDescent="0.25">
      <c r="A362" t="s">
        <v>104</v>
      </c>
      <c r="B362" s="9">
        <v>19296.599999999999</v>
      </c>
      <c r="C362">
        <v>19057.7</v>
      </c>
      <c r="D362">
        <v>19021.400000000001</v>
      </c>
      <c r="E362">
        <v>18401.3</v>
      </c>
      <c r="F362">
        <v>134.04900000000001</v>
      </c>
      <c r="G362">
        <v>1.2466199999999999E-3</v>
      </c>
      <c r="H362">
        <v>0.995116</v>
      </c>
      <c r="I362">
        <v>0</v>
      </c>
    </row>
    <row r="363" spans="1:9" x14ac:dyDescent="0.25">
      <c r="A363" t="s">
        <v>104</v>
      </c>
      <c r="B363">
        <v>19304.8</v>
      </c>
      <c r="C363">
        <v>19068.2</v>
      </c>
      <c r="D363">
        <v>19026.7</v>
      </c>
      <c r="E363">
        <v>18406.400000000001</v>
      </c>
      <c r="F363">
        <v>132.387</v>
      </c>
      <c r="G363">
        <v>1.24014E-3</v>
      </c>
      <c r="H363">
        <v>0.995116</v>
      </c>
      <c r="I363">
        <v>0</v>
      </c>
    </row>
    <row r="364" spans="1:9" x14ac:dyDescent="0.25">
      <c r="A364" t="s">
        <v>104</v>
      </c>
      <c r="B364">
        <v>19303.099999999999</v>
      </c>
      <c r="C364">
        <v>19069.099999999999</v>
      </c>
      <c r="D364">
        <v>19029.400000000001</v>
      </c>
      <c r="E364">
        <v>18404.7</v>
      </c>
      <c r="F364">
        <v>135.34399999999999</v>
      </c>
      <c r="G364">
        <v>1.2361399999999999E-3</v>
      </c>
      <c r="H364">
        <v>0.995116</v>
      </c>
      <c r="I364">
        <v>0</v>
      </c>
    </row>
    <row r="365" spans="1:9" x14ac:dyDescent="0.25">
      <c r="A365" t="s">
        <v>104</v>
      </c>
      <c r="B365">
        <v>19296.8</v>
      </c>
      <c r="C365">
        <v>19062.099999999999</v>
      </c>
      <c r="D365">
        <v>19026.5</v>
      </c>
      <c r="E365">
        <v>18402.2</v>
      </c>
      <c r="F365">
        <v>132.98400000000001</v>
      </c>
      <c r="G365">
        <v>1.2308600000000001E-3</v>
      </c>
      <c r="H365">
        <v>0.995116</v>
      </c>
      <c r="I365">
        <v>0</v>
      </c>
    </row>
    <row r="366" spans="1:9" x14ac:dyDescent="0.25">
      <c r="A366" t="s">
        <v>104</v>
      </c>
      <c r="B366">
        <v>19287.8</v>
      </c>
      <c r="C366">
        <v>19051</v>
      </c>
      <c r="D366">
        <v>19015.400000000001</v>
      </c>
      <c r="E366">
        <v>18399.8</v>
      </c>
      <c r="F366">
        <v>131.55799999999999</v>
      </c>
      <c r="G366">
        <v>1.2300600000000001E-3</v>
      </c>
      <c r="H366">
        <v>0.995116</v>
      </c>
      <c r="I366">
        <v>0</v>
      </c>
    </row>
    <row r="367" spans="1:9" x14ac:dyDescent="0.25">
      <c r="A367" t="s">
        <v>104</v>
      </c>
      <c r="B367">
        <v>19280.099999999999</v>
      </c>
      <c r="C367">
        <v>19047.5</v>
      </c>
      <c r="D367">
        <v>19012.599999999999</v>
      </c>
      <c r="E367">
        <v>18398.900000000001</v>
      </c>
      <c r="F367">
        <v>129.52099999999999</v>
      </c>
      <c r="G367">
        <v>1.7133000000000001E-3</v>
      </c>
      <c r="H367">
        <v>0.995116</v>
      </c>
      <c r="I367">
        <v>0</v>
      </c>
    </row>
    <row r="368" spans="1:9" x14ac:dyDescent="0.25">
      <c r="A368" t="s">
        <v>104</v>
      </c>
      <c r="B368">
        <v>19291.8</v>
      </c>
      <c r="C368">
        <v>19057.3</v>
      </c>
      <c r="D368">
        <v>19020.5</v>
      </c>
      <c r="E368">
        <v>18400.7</v>
      </c>
      <c r="F368">
        <v>133.39500000000001</v>
      </c>
      <c r="G368">
        <v>1.2956000000000001E-3</v>
      </c>
      <c r="H368">
        <v>0.995116</v>
      </c>
      <c r="I368">
        <v>0</v>
      </c>
    </row>
    <row r="369" spans="1:9" x14ac:dyDescent="0.25">
      <c r="A369" t="s">
        <v>104</v>
      </c>
      <c r="B369">
        <v>19305.599999999999</v>
      </c>
      <c r="C369">
        <v>19066.2</v>
      </c>
      <c r="D369">
        <v>19027.2</v>
      </c>
      <c r="E369">
        <v>18403.900000000001</v>
      </c>
      <c r="F369">
        <v>133.80600000000001</v>
      </c>
      <c r="G369">
        <v>1.27034E-3</v>
      </c>
      <c r="H369">
        <v>0.99511499999999997</v>
      </c>
      <c r="I369">
        <v>0</v>
      </c>
    </row>
    <row r="370" spans="1:9" x14ac:dyDescent="0.25">
      <c r="A370" t="s">
        <v>104</v>
      </c>
      <c r="B370">
        <v>19299.900000000001</v>
      </c>
      <c r="C370">
        <v>19063.8</v>
      </c>
      <c r="D370">
        <v>19027.400000000001</v>
      </c>
      <c r="E370">
        <v>18402.599999999999</v>
      </c>
      <c r="F370">
        <v>133.72999999999999</v>
      </c>
      <c r="G370">
        <v>1.2311500000000001E-3</v>
      </c>
      <c r="H370">
        <v>0.995116</v>
      </c>
      <c r="I370">
        <v>0</v>
      </c>
    </row>
    <row r="371" spans="1:9" x14ac:dyDescent="0.25">
      <c r="A371" t="s">
        <v>104</v>
      </c>
      <c r="B371">
        <v>19297.7</v>
      </c>
      <c r="C371">
        <v>19062.2</v>
      </c>
      <c r="D371">
        <v>19022.7</v>
      </c>
      <c r="E371">
        <v>18403.099999999999</v>
      </c>
      <c r="F371">
        <v>132.96899999999999</v>
      </c>
      <c r="G371">
        <v>1.2301199999999999E-3</v>
      </c>
      <c r="H371">
        <v>0.995116</v>
      </c>
      <c r="I371">
        <v>0</v>
      </c>
    </row>
    <row r="372" spans="1:9" x14ac:dyDescent="0.25">
      <c r="A372" t="s">
        <v>104</v>
      </c>
      <c r="B372">
        <v>19297.400000000001</v>
      </c>
      <c r="C372">
        <v>19057.900000000001</v>
      </c>
      <c r="D372">
        <v>19020.7</v>
      </c>
      <c r="E372">
        <v>18399.8</v>
      </c>
      <c r="F372">
        <v>133.70699999999999</v>
      </c>
      <c r="G372">
        <v>1.29685E-3</v>
      </c>
      <c r="H372">
        <v>0.995116</v>
      </c>
      <c r="I372">
        <v>0</v>
      </c>
    </row>
    <row r="373" spans="1:9" x14ac:dyDescent="0.25">
      <c r="A373" t="s">
        <v>104</v>
      </c>
      <c r="B373">
        <v>19286.5</v>
      </c>
      <c r="C373">
        <v>19051.400000000001</v>
      </c>
      <c r="D373">
        <v>19014.400000000001</v>
      </c>
      <c r="E373">
        <v>18395.400000000001</v>
      </c>
      <c r="F373">
        <v>132.97200000000001</v>
      </c>
      <c r="G373">
        <v>1.24059E-3</v>
      </c>
      <c r="H373">
        <v>0.995116</v>
      </c>
      <c r="I373">
        <v>0</v>
      </c>
    </row>
    <row r="374" spans="1:9" x14ac:dyDescent="0.25">
      <c r="A374" t="s">
        <v>104</v>
      </c>
      <c r="B374">
        <v>19295.900000000001</v>
      </c>
      <c r="C374">
        <v>19059.900000000001</v>
      </c>
      <c r="D374">
        <v>19019</v>
      </c>
      <c r="E374">
        <v>18400.8</v>
      </c>
      <c r="F374">
        <v>133.27600000000001</v>
      </c>
      <c r="G374">
        <v>1.2603099999999999E-3</v>
      </c>
      <c r="H374">
        <v>0.995116</v>
      </c>
      <c r="I374">
        <v>0</v>
      </c>
    </row>
    <row r="375" spans="1:9" x14ac:dyDescent="0.25">
      <c r="A375" t="s">
        <v>104</v>
      </c>
      <c r="B375">
        <v>19303.2</v>
      </c>
      <c r="C375">
        <v>19066.900000000001</v>
      </c>
      <c r="D375">
        <v>19024.2</v>
      </c>
      <c r="E375">
        <v>18405</v>
      </c>
      <c r="F375">
        <v>132.12</v>
      </c>
      <c r="G375">
        <v>1.23036E-3</v>
      </c>
      <c r="H375">
        <v>0.995116</v>
      </c>
      <c r="I375">
        <v>0</v>
      </c>
    </row>
    <row r="376" spans="1:9" x14ac:dyDescent="0.25">
      <c r="A376" t="s">
        <v>104</v>
      </c>
      <c r="B376">
        <v>19314.099999999999</v>
      </c>
      <c r="C376">
        <v>19073.8</v>
      </c>
      <c r="D376">
        <v>19028.5</v>
      </c>
      <c r="E376">
        <v>18412.400000000001</v>
      </c>
      <c r="F376">
        <v>129.01400000000001</v>
      </c>
      <c r="G376">
        <v>1.52327E-3</v>
      </c>
      <c r="H376">
        <v>0.99511300000000003</v>
      </c>
      <c r="I376">
        <v>0</v>
      </c>
    </row>
    <row r="377" spans="1:9" x14ac:dyDescent="0.25">
      <c r="A377" t="s">
        <v>104</v>
      </c>
      <c r="B377">
        <v>19301.8</v>
      </c>
      <c r="C377">
        <v>19065.900000000001</v>
      </c>
      <c r="D377">
        <v>19026.8</v>
      </c>
      <c r="E377">
        <v>18405.599999999999</v>
      </c>
      <c r="F377">
        <v>131.75899999999999</v>
      </c>
      <c r="G377">
        <v>1.23017E-3</v>
      </c>
      <c r="H377">
        <v>0.995116</v>
      </c>
      <c r="I377">
        <v>0</v>
      </c>
    </row>
    <row r="378" spans="1:9" x14ac:dyDescent="0.25">
      <c r="A378" t="s">
        <v>104</v>
      </c>
      <c r="B378">
        <v>19291.400000000001</v>
      </c>
      <c r="C378">
        <v>19056.900000000001</v>
      </c>
      <c r="D378">
        <v>19022.400000000001</v>
      </c>
      <c r="E378">
        <v>18404.3</v>
      </c>
      <c r="F378">
        <v>134.95699999999999</v>
      </c>
      <c r="G378">
        <v>1.2703199999999999E-3</v>
      </c>
      <c r="H378">
        <v>0.995116</v>
      </c>
      <c r="I378">
        <v>0</v>
      </c>
    </row>
    <row r="379" spans="1:9" x14ac:dyDescent="0.25">
      <c r="A379" t="s">
        <v>104</v>
      </c>
      <c r="B379">
        <v>19297.599999999999</v>
      </c>
      <c r="C379">
        <v>19056.3</v>
      </c>
      <c r="D379">
        <v>19019.599999999999</v>
      </c>
      <c r="E379">
        <v>18399.7</v>
      </c>
      <c r="F379">
        <v>133.49100000000001</v>
      </c>
      <c r="G379">
        <v>1.2300600000000001E-3</v>
      </c>
      <c r="H379">
        <v>0.995116</v>
      </c>
      <c r="I379">
        <v>0</v>
      </c>
    </row>
    <row r="380" spans="1:9" x14ac:dyDescent="0.25">
      <c r="A380" t="s">
        <v>104</v>
      </c>
      <c r="B380">
        <v>19278.5</v>
      </c>
      <c r="C380">
        <v>19044.5</v>
      </c>
      <c r="D380">
        <v>19006</v>
      </c>
      <c r="E380">
        <v>18389.7</v>
      </c>
      <c r="F380">
        <v>132.84800000000001</v>
      </c>
      <c r="G380">
        <v>1.26637E-3</v>
      </c>
      <c r="H380">
        <v>0.995116</v>
      </c>
      <c r="I380">
        <v>0</v>
      </c>
    </row>
    <row r="381" spans="1:9" x14ac:dyDescent="0.25">
      <c r="A381" t="s">
        <v>104</v>
      </c>
      <c r="B381">
        <v>19294</v>
      </c>
      <c r="C381">
        <v>19058.2</v>
      </c>
      <c r="D381">
        <v>19020.400000000001</v>
      </c>
      <c r="E381">
        <v>18398.7</v>
      </c>
      <c r="F381">
        <v>132.77600000000001</v>
      </c>
      <c r="G381">
        <v>1.23645E-3</v>
      </c>
      <c r="H381">
        <v>0.995116</v>
      </c>
      <c r="I381">
        <v>0</v>
      </c>
    </row>
    <row r="382" spans="1:9" x14ac:dyDescent="0.25">
      <c r="A382" t="s">
        <v>104</v>
      </c>
      <c r="B382">
        <v>19285.7</v>
      </c>
      <c r="C382">
        <v>19049.2</v>
      </c>
      <c r="D382">
        <v>19013.599999999999</v>
      </c>
      <c r="E382">
        <v>18395.599999999999</v>
      </c>
      <c r="F382">
        <v>132.67400000000001</v>
      </c>
      <c r="G382">
        <v>1.2400600000000001E-3</v>
      </c>
      <c r="H382">
        <v>0.995116</v>
      </c>
      <c r="I382">
        <v>0</v>
      </c>
    </row>
    <row r="383" spans="1:9" x14ac:dyDescent="0.25">
      <c r="A383" t="s">
        <v>104</v>
      </c>
      <c r="B383">
        <v>19301.7</v>
      </c>
      <c r="C383">
        <v>19066.099999999999</v>
      </c>
      <c r="D383">
        <v>19029.599999999999</v>
      </c>
      <c r="E383">
        <v>18407.599999999999</v>
      </c>
      <c r="F383">
        <v>135.006</v>
      </c>
      <c r="G383">
        <v>1.23062E-3</v>
      </c>
      <c r="H383">
        <v>0.995116</v>
      </c>
      <c r="I383">
        <v>0</v>
      </c>
    </row>
    <row r="384" spans="1:9" x14ac:dyDescent="0.25">
      <c r="A384" t="s">
        <v>104</v>
      </c>
      <c r="B384">
        <v>19283</v>
      </c>
      <c r="C384">
        <v>19049.599999999999</v>
      </c>
      <c r="D384">
        <v>19013.3</v>
      </c>
      <c r="E384">
        <v>18395</v>
      </c>
      <c r="F384">
        <v>131.68199999999999</v>
      </c>
      <c r="G384">
        <v>1.3047E-3</v>
      </c>
      <c r="H384">
        <v>0.995116</v>
      </c>
      <c r="I384">
        <v>0</v>
      </c>
    </row>
    <row r="385" spans="1:25" x14ac:dyDescent="0.25">
      <c r="A385" t="s">
        <v>104</v>
      </c>
      <c r="B385">
        <v>19290.599999999999</v>
      </c>
      <c r="C385">
        <v>19043.7</v>
      </c>
      <c r="D385">
        <v>19011</v>
      </c>
      <c r="E385">
        <v>18394.400000000001</v>
      </c>
      <c r="F385">
        <v>132.03700000000001</v>
      </c>
      <c r="G385">
        <v>1.2376500000000001E-3</v>
      </c>
      <c r="H385">
        <v>0.995116</v>
      </c>
      <c r="I385">
        <v>0</v>
      </c>
    </row>
    <row r="386" spans="1:25" x14ac:dyDescent="0.25">
      <c r="A386" t="s">
        <v>104</v>
      </c>
      <c r="B386">
        <v>19294</v>
      </c>
      <c r="C386">
        <v>19056.5</v>
      </c>
      <c r="D386">
        <v>19021.099999999999</v>
      </c>
      <c r="E386">
        <v>18405.099999999999</v>
      </c>
      <c r="F386">
        <v>134.61600000000001</v>
      </c>
      <c r="G386">
        <v>1.2300600000000001E-3</v>
      </c>
      <c r="H386">
        <v>0.995116</v>
      </c>
      <c r="I386">
        <v>0</v>
      </c>
    </row>
    <row r="387" spans="1:25" x14ac:dyDescent="0.25">
      <c r="A387" t="s">
        <v>104</v>
      </c>
      <c r="B387">
        <v>19306.8</v>
      </c>
      <c r="C387">
        <v>19061.400000000001</v>
      </c>
      <c r="D387">
        <v>19020.2</v>
      </c>
      <c r="E387">
        <v>18401.8</v>
      </c>
      <c r="F387">
        <v>131.60900000000001</v>
      </c>
      <c r="G387">
        <v>1.2300499999999999E-3</v>
      </c>
      <c r="H387">
        <v>0.995116</v>
      </c>
      <c r="I387">
        <v>0</v>
      </c>
    </row>
    <row r="388" spans="1:25" x14ac:dyDescent="0.25">
      <c r="A388" t="s">
        <v>104</v>
      </c>
      <c r="B388">
        <v>19296.099999999999</v>
      </c>
      <c r="C388">
        <v>19060.900000000001</v>
      </c>
      <c r="D388">
        <v>19019.599999999999</v>
      </c>
      <c r="E388">
        <v>18400.5</v>
      </c>
      <c r="F388">
        <v>130.6</v>
      </c>
      <c r="G388">
        <v>1.2427199999999999E-3</v>
      </c>
      <c r="H388">
        <v>0.995116</v>
      </c>
      <c r="I388">
        <v>0</v>
      </c>
    </row>
    <row r="389" spans="1:25" x14ac:dyDescent="0.25">
      <c r="A389" t="s">
        <v>104</v>
      </c>
      <c r="B389">
        <v>19286.2</v>
      </c>
      <c r="C389">
        <v>19050.5</v>
      </c>
      <c r="D389">
        <v>19009.099999999999</v>
      </c>
      <c r="E389">
        <v>18395.400000000001</v>
      </c>
      <c r="F389">
        <v>130.53</v>
      </c>
      <c r="G389">
        <v>1.2300900000000001E-3</v>
      </c>
      <c r="H389">
        <v>0.99511499999999997</v>
      </c>
      <c r="I389">
        <v>0</v>
      </c>
    </row>
    <row r="390" spans="1:25" x14ac:dyDescent="0.25">
      <c r="A390" t="s">
        <v>104</v>
      </c>
      <c r="B390">
        <v>19289.900000000001</v>
      </c>
      <c r="C390">
        <v>19053.7</v>
      </c>
      <c r="D390">
        <v>19017.8</v>
      </c>
      <c r="E390">
        <v>18399.3</v>
      </c>
      <c r="F390">
        <v>130.71600000000001</v>
      </c>
      <c r="G390">
        <v>1.24818E-3</v>
      </c>
      <c r="H390">
        <v>0.995116</v>
      </c>
      <c r="I390">
        <v>0</v>
      </c>
    </row>
    <row r="391" spans="1:25" x14ac:dyDescent="0.25">
      <c r="A391" t="s">
        <v>104</v>
      </c>
      <c r="B391">
        <v>19299.5</v>
      </c>
      <c r="C391">
        <v>19063.8</v>
      </c>
      <c r="D391">
        <v>19025.2</v>
      </c>
      <c r="E391">
        <v>18403.900000000001</v>
      </c>
      <c r="F391">
        <v>131.41300000000001</v>
      </c>
      <c r="G391">
        <v>1.3459800000000001E-3</v>
      </c>
      <c r="H391">
        <v>0.99511499999999997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19309</v>
      </c>
      <c r="C392">
        <v>19072.7</v>
      </c>
      <c r="D392">
        <v>19031.3</v>
      </c>
      <c r="E392">
        <v>18409.2</v>
      </c>
      <c r="F392">
        <v>131.98099999999999</v>
      </c>
      <c r="G392">
        <v>1.2382199999999999E-3</v>
      </c>
      <c r="H392">
        <v>0.99511499999999997</v>
      </c>
      <c r="I392">
        <v>0</v>
      </c>
      <c r="R392">
        <f>AVERAGE(B343:B392)</f>
        <v>19295.459999999995</v>
      </c>
      <c r="S392">
        <f>AVERAGE(C343:C392)</f>
        <v>19058.434000000001</v>
      </c>
      <c r="U392">
        <f>_xlfn.VAR.P(B343:B392)</f>
        <v>91.277599999996994</v>
      </c>
      <c r="V392">
        <f>_xlfn.VAR.P(C343:C392)</f>
        <v>83.288244000002905</v>
      </c>
      <c r="X392">
        <f>1.96*SQRT(U392)/50</f>
        <v>0.37451410022053289</v>
      </c>
      <c r="Y392">
        <f>1.96*SQRT(V392)/50</f>
        <v>0.35774858107358648</v>
      </c>
    </row>
    <row r="393" spans="1:25" x14ac:dyDescent="0.25">
      <c r="A393" t="s">
        <v>104</v>
      </c>
      <c r="B393">
        <v>964847.29799999995</v>
      </c>
      <c r="C393" t="s">
        <v>36</v>
      </c>
    </row>
    <row r="394" spans="1:25" x14ac:dyDescent="0.25">
      <c r="A394" t="s">
        <v>107</v>
      </c>
      <c r="B394">
        <v>64142.7</v>
      </c>
      <c r="C394">
        <v>63867.9</v>
      </c>
      <c r="D394">
        <v>63856.7</v>
      </c>
      <c r="E394">
        <v>17530</v>
      </c>
      <c r="F394">
        <v>3338.83</v>
      </c>
      <c r="G394">
        <v>1.2386700000000001E-3</v>
      </c>
      <c r="H394">
        <v>0.99511000000000005</v>
      </c>
      <c r="I394">
        <v>80</v>
      </c>
    </row>
    <row r="395" spans="1:25" x14ac:dyDescent="0.25">
      <c r="A395" t="s">
        <v>107</v>
      </c>
      <c r="B395">
        <v>64318.5</v>
      </c>
      <c r="C395">
        <v>64044.1</v>
      </c>
      <c r="D395">
        <v>64030.3</v>
      </c>
      <c r="E395">
        <v>17705.599999999999</v>
      </c>
      <c r="F395">
        <v>3338.56</v>
      </c>
      <c r="G395">
        <v>1.5142300000000001E-3</v>
      </c>
      <c r="H395">
        <v>0.995116</v>
      </c>
      <c r="I395">
        <v>44</v>
      </c>
    </row>
    <row r="396" spans="1:25" x14ac:dyDescent="0.25">
      <c r="A396" t="s">
        <v>107</v>
      </c>
      <c r="B396">
        <v>64306.6</v>
      </c>
      <c r="C396">
        <v>64034.400000000001</v>
      </c>
      <c r="D396">
        <v>64018.7</v>
      </c>
      <c r="E396">
        <v>17690.5</v>
      </c>
      <c r="F396">
        <v>3342.26</v>
      </c>
      <c r="G396">
        <v>1.2303699999999999E-3</v>
      </c>
      <c r="H396">
        <v>0.99511400000000005</v>
      </c>
      <c r="I396">
        <v>76</v>
      </c>
    </row>
    <row r="397" spans="1:25" x14ac:dyDescent="0.25">
      <c r="A397" t="s">
        <v>107</v>
      </c>
      <c r="B397">
        <v>64519.1</v>
      </c>
      <c r="C397">
        <v>64245.7</v>
      </c>
      <c r="D397">
        <v>64226.1</v>
      </c>
      <c r="E397">
        <v>17889.599999999999</v>
      </c>
      <c r="F397">
        <v>3345.66</v>
      </c>
      <c r="G397">
        <v>1.4473800000000001E-3</v>
      </c>
      <c r="H397">
        <v>0.99511499999999997</v>
      </c>
      <c r="I397">
        <v>61</v>
      </c>
    </row>
    <row r="398" spans="1:25" x14ac:dyDescent="0.25">
      <c r="A398" t="s">
        <v>107</v>
      </c>
      <c r="B398">
        <v>64015.4</v>
      </c>
      <c r="C398">
        <v>63729.3</v>
      </c>
      <c r="D398">
        <v>63715.4</v>
      </c>
      <c r="E398">
        <v>17388.5</v>
      </c>
      <c r="F398">
        <v>3338.96</v>
      </c>
      <c r="G398">
        <v>1.3126500000000001E-3</v>
      </c>
      <c r="H398">
        <v>0.99511499999999997</v>
      </c>
      <c r="I398">
        <v>75</v>
      </c>
    </row>
    <row r="399" spans="1:25" x14ac:dyDescent="0.25">
      <c r="A399" t="s">
        <v>107</v>
      </c>
      <c r="B399">
        <v>64591.3</v>
      </c>
      <c r="C399">
        <v>64320.800000000003</v>
      </c>
      <c r="D399">
        <v>64308.3</v>
      </c>
      <c r="E399">
        <v>17984.5</v>
      </c>
      <c r="F399">
        <v>3339.09</v>
      </c>
      <c r="G399">
        <v>1.28919E-3</v>
      </c>
      <c r="H399">
        <v>0.99509599999999998</v>
      </c>
      <c r="I399">
        <v>75</v>
      </c>
    </row>
    <row r="400" spans="1:25" x14ac:dyDescent="0.25">
      <c r="A400" t="s">
        <v>107</v>
      </c>
      <c r="B400">
        <v>64093.9</v>
      </c>
      <c r="C400">
        <v>63824.3</v>
      </c>
      <c r="D400">
        <v>63805.7</v>
      </c>
      <c r="E400">
        <v>17478.3</v>
      </c>
      <c r="F400">
        <v>3341.39</v>
      </c>
      <c r="G400">
        <v>1.4274800000000001E-3</v>
      </c>
      <c r="H400">
        <v>0.995116</v>
      </c>
      <c r="I400">
        <v>69</v>
      </c>
    </row>
    <row r="401" spans="1:9" x14ac:dyDescent="0.25">
      <c r="A401" t="s">
        <v>107</v>
      </c>
      <c r="B401">
        <v>64245.7</v>
      </c>
      <c r="C401">
        <v>63967.8</v>
      </c>
      <c r="D401">
        <v>63949.1</v>
      </c>
      <c r="E401">
        <v>17618.400000000001</v>
      </c>
      <c r="F401">
        <v>3343.8</v>
      </c>
      <c r="G401">
        <v>1.51811E-3</v>
      </c>
      <c r="H401">
        <v>0.995116</v>
      </c>
      <c r="I401">
        <v>66</v>
      </c>
    </row>
    <row r="402" spans="1:9" x14ac:dyDescent="0.25">
      <c r="A402" t="s">
        <v>107</v>
      </c>
      <c r="B402">
        <v>64099.9</v>
      </c>
      <c r="C402">
        <v>63826.7</v>
      </c>
      <c r="D402">
        <v>63815.7</v>
      </c>
      <c r="E402">
        <v>17487</v>
      </c>
      <c r="F402">
        <v>3338.58</v>
      </c>
      <c r="G402">
        <v>1.3842699999999999E-3</v>
      </c>
      <c r="H402">
        <v>0.99510500000000002</v>
      </c>
      <c r="I402">
        <v>63</v>
      </c>
    </row>
    <row r="403" spans="1:9" x14ac:dyDescent="0.25">
      <c r="A403" t="s">
        <v>107</v>
      </c>
      <c r="B403">
        <v>63586.2</v>
      </c>
      <c r="C403">
        <v>63299.4</v>
      </c>
      <c r="D403">
        <v>63281</v>
      </c>
      <c r="E403">
        <v>16946.900000000001</v>
      </c>
      <c r="F403">
        <v>3341.52</v>
      </c>
      <c r="G403">
        <v>1.37538E-3</v>
      </c>
      <c r="H403">
        <v>0.99511300000000003</v>
      </c>
      <c r="I403">
        <v>77</v>
      </c>
    </row>
    <row r="404" spans="1:9" x14ac:dyDescent="0.25">
      <c r="A404" t="s">
        <v>107</v>
      </c>
      <c r="B404">
        <v>63187.9</v>
      </c>
      <c r="C404">
        <v>62892.9</v>
      </c>
      <c r="D404">
        <v>62873.1</v>
      </c>
      <c r="E404">
        <v>16545</v>
      </c>
      <c r="F404">
        <v>3341.19</v>
      </c>
      <c r="G404">
        <v>3.9951300000000004E-3</v>
      </c>
      <c r="H404">
        <v>0.995116</v>
      </c>
      <c r="I404">
        <v>52</v>
      </c>
    </row>
    <row r="405" spans="1:9" x14ac:dyDescent="0.25">
      <c r="A405" t="s">
        <v>107</v>
      </c>
      <c r="B405">
        <v>63871.3</v>
      </c>
      <c r="C405">
        <v>63594.3</v>
      </c>
      <c r="D405">
        <v>63578.1</v>
      </c>
      <c r="E405">
        <v>17253.900000000001</v>
      </c>
      <c r="F405">
        <v>3340.77</v>
      </c>
      <c r="G405">
        <v>4.0834399999999998E-3</v>
      </c>
      <c r="H405">
        <v>0.995116</v>
      </c>
      <c r="I405">
        <v>65</v>
      </c>
    </row>
    <row r="406" spans="1:9" x14ac:dyDescent="0.25">
      <c r="A406" t="s">
        <v>107</v>
      </c>
      <c r="B406">
        <v>62977.4</v>
      </c>
      <c r="C406">
        <v>62681.1</v>
      </c>
      <c r="D406">
        <v>62661.599999999999</v>
      </c>
      <c r="E406">
        <v>16338.2</v>
      </c>
      <c r="F406">
        <v>3340.06</v>
      </c>
      <c r="G406">
        <v>1.28754E-3</v>
      </c>
      <c r="H406">
        <v>0.995116</v>
      </c>
      <c r="I406">
        <v>92</v>
      </c>
    </row>
    <row r="407" spans="1:9" x14ac:dyDescent="0.25">
      <c r="A407" t="s">
        <v>107</v>
      </c>
      <c r="B407">
        <v>63373.1</v>
      </c>
      <c r="C407">
        <v>63087</v>
      </c>
      <c r="D407">
        <v>63068.2</v>
      </c>
      <c r="E407">
        <v>16741.2</v>
      </c>
      <c r="F407">
        <v>3340.13</v>
      </c>
      <c r="G407">
        <v>1.2558999999999999E-3</v>
      </c>
      <c r="H407">
        <v>0.99510600000000005</v>
      </c>
      <c r="I407">
        <v>70</v>
      </c>
    </row>
    <row r="408" spans="1:9" x14ac:dyDescent="0.25">
      <c r="A408" t="s">
        <v>107</v>
      </c>
      <c r="B408">
        <v>63254.2</v>
      </c>
      <c r="C408">
        <v>62953.2</v>
      </c>
      <c r="D408">
        <v>62932.4</v>
      </c>
      <c r="E408">
        <v>16601.3</v>
      </c>
      <c r="F408">
        <v>3340.68</v>
      </c>
      <c r="G408">
        <v>1.2300600000000001E-3</v>
      </c>
      <c r="H408">
        <v>0.99511400000000005</v>
      </c>
      <c r="I408">
        <v>61</v>
      </c>
    </row>
    <row r="409" spans="1:9" x14ac:dyDescent="0.25">
      <c r="A409" t="s">
        <v>107</v>
      </c>
      <c r="B409">
        <v>63297</v>
      </c>
      <c r="C409">
        <v>63004</v>
      </c>
      <c r="D409">
        <v>62986.3</v>
      </c>
      <c r="E409">
        <v>16660</v>
      </c>
      <c r="F409">
        <v>3340.04</v>
      </c>
      <c r="G409">
        <v>1.23521E-3</v>
      </c>
      <c r="H409">
        <v>0.995116</v>
      </c>
      <c r="I409">
        <v>71</v>
      </c>
    </row>
    <row r="410" spans="1:9" x14ac:dyDescent="0.25">
      <c r="A410" t="s">
        <v>107</v>
      </c>
      <c r="B410">
        <v>63689.2</v>
      </c>
      <c r="C410">
        <v>63403.8</v>
      </c>
      <c r="D410">
        <v>63386.3</v>
      </c>
      <c r="E410">
        <v>17053.599999999999</v>
      </c>
      <c r="F410">
        <v>3340.4</v>
      </c>
      <c r="G410">
        <v>1.51001E-3</v>
      </c>
      <c r="H410">
        <v>0.99511400000000005</v>
      </c>
      <c r="I410">
        <v>79</v>
      </c>
    </row>
    <row r="411" spans="1:9" x14ac:dyDescent="0.25">
      <c r="A411" t="s">
        <v>107</v>
      </c>
      <c r="B411">
        <v>63862.400000000001</v>
      </c>
      <c r="C411">
        <v>63568.9</v>
      </c>
      <c r="D411">
        <v>63549.4</v>
      </c>
      <c r="E411">
        <v>17218.599999999999</v>
      </c>
      <c r="F411">
        <v>3341.45</v>
      </c>
      <c r="G411">
        <v>1.2511899999999999E-3</v>
      </c>
      <c r="H411">
        <v>0.99511300000000003</v>
      </c>
      <c r="I411">
        <v>67</v>
      </c>
    </row>
    <row r="412" spans="1:9" x14ac:dyDescent="0.25">
      <c r="A412" t="s">
        <v>107</v>
      </c>
      <c r="B412">
        <v>64245.5</v>
      </c>
      <c r="C412">
        <v>63971.3</v>
      </c>
      <c r="D412">
        <v>63951.9</v>
      </c>
      <c r="E412">
        <v>17623.5</v>
      </c>
      <c r="F412">
        <v>3344.05</v>
      </c>
      <c r="G412">
        <v>2.67724E-3</v>
      </c>
      <c r="H412">
        <v>0.99510600000000005</v>
      </c>
      <c r="I412">
        <v>59</v>
      </c>
    </row>
    <row r="413" spans="1:9" x14ac:dyDescent="0.25">
      <c r="A413" t="s">
        <v>107</v>
      </c>
      <c r="B413">
        <v>64596.6</v>
      </c>
      <c r="C413">
        <v>64317.599999999999</v>
      </c>
      <c r="D413">
        <v>64306.8</v>
      </c>
      <c r="E413">
        <v>17989</v>
      </c>
      <c r="F413">
        <v>3336.93</v>
      </c>
      <c r="G413">
        <v>1.85104E-3</v>
      </c>
      <c r="H413">
        <v>0.99511499999999997</v>
      </c>
      <c r="I413">
        <v>64</v>
      </c>
    </row>
    <row r="414" spans="1:9" x14ac:dyDescent="0.25">
      <c r="A414" t="s">
        <v>107</v>
      </c>
      <c r="B414">
        <v>64610.6</v>
      </c>
      <c r="C414">
        <v>64340.4</v>
      </c>
      <c r="D414">
        <v>64331.4</v>
      </c>
      <c r="E414">
        <v>18008.900000000001</v>
      </c>
      <c r="F414">
        <v>3336.2</v>
      </c>
      <c r="G414">
        <v>1.2556799999999999E-3</v>
      </c>
      <c r="H414">
        <v>0.99511499999999997</v>
      </c>
      <c r="I414">
        <v>62</v>
      </c>
    </row>
    <row r="415" spans="1:9" x14ac:dyDescent="0.25">
      <c r="A415" t="s">
        <v>107</v>
      </c>
      <c r="B415">
        <v>64111.199999999997</v>
      </c>
      <c r="C415">
        <v>63840.800000000003</v>
      </c>
      <c r="D415">
        <v>63822.6</v>
      </c>
      <c r="E415">
        <v>17493.3</v>
      </c>
      <c r="F415">
        <v>3342.52</v>
      </c>
      <c r="G415">
        <v>2.3636E-3</v>
      </c>
      <c r="H415">
        <v>0.995116</v>
      </c>
      <c r="I415">
        <v>60</v>
      </c>
    </row>
    <row r="416" spans="1:9" x14ac:dyDescent="0.25">
      <c r="A416" t="s">
        <v>107</v>
      </c>
      <c r="B416">
        <v>64090.3</v>
      </c>
      <c r="C416">
        <v>63818.8</v>
      </c>
      <c r="D416">
        <v>63797.5</v>
      </c>
      <c r="E416">
        <v>17468.599999999999</v>
      </c>
      <c r="F416">
        <v>3343.89</v>
      </c>
      <c r="G416">
        <v>1.23007E-3</v>
      </c>
      <c r="H416">
        <v>0.99511499999999997</v>
      </c>
      <c r="I416">
        <v>65</v>
      </c>
    </row>
    <row r="417" spans="1:9" x14ac:dyDescent="0.25">
      <c r="A417" t="s">
        <v>107</v>
      </c>
      <c r="B417">
        <v>64879.8</v>
      </c>
      <c r="C417">
        <v>64605.5</v>
      </c>
      <c r="D417">
        <v>64595.6</v>
      </c>
      <c r="E417">
        <v>18271.7</v>
      </c>
      <c r="F417">
        <v>3337.13</v>
      </c>
      <c r="G417">
        <v>1.2714899999999999E-3</v>
      </c>
      <c r="H417">
        <v>0.99511499999999997</v>
      </c>
      <c r="I417">
        <v>70</v>
      </c>
    </row>
    <row r="418" spans="1:9" x14ac:dyDescent="0.25">
      <c r="A418" t="s">
        <v>107</v>
      </c>
      <c r="B418">
        <v>63889</v>
      </c>
      <c r="C418">
        <v>63616.2</v>
      </c>
      <c r="D418">
        <v>63599.199999999997</v>
      </c>
      <c r="E418">
        <v>17270.8</v>
      </c>
      <c r="F418">
        <v>3339.93</v>
      </c>
      <c r="G418">
        <v>1.2632699999999999E-3</v>
      </c>
      <c r="H418">
        <v>0.99510600000000005</v>
      </c>
      <c r="I418">
        <v>49</v>
      </c>
    </row>
    <row r="419" spans="1:9" x14ac:dyDescent="0.25">
      <c r="A419" t="s">
        <v>107</v>
      </c>
      <c r="B419">
        <v>64046.7</v>
      </c>
      <c r="C419">
        <v>63769.599999999999</v>
      </c>
      <c r="D419">
        <v>63750.6</v>
      </c>
      <c r="E419">
        <v>17424</v>
      </c>
      <c r="F419">
        <v>3341.58</v>
      </c>
      <c r="G419">
        <v>1.2479699999999999E-3</v>
      </c>
      <c r="H419">
        <v>0.99511099999999997</v>
      </c>
      <c r="I419">
        <v>47</v>
      </c>
    </row>
    <row r="420" spans="1:9" x14ac:dyDescent="0.25">
      <c r="A420" t="s">
        <v>107</v>
      </c>
      <c r="B420">
        <v>64615.8</v>
      </c>
      <c r="C420">
        <v>64338</v>
      </c>
      <c r="D420">
        <v>64322.2</v>
      </c>
      <c r="E420">
        <v>17999.2</v>
      </c>
      <c r="F420">
        <v>3340.67</v>
      </c>
      <c r="G420">
        <v>1.7833599999999999E-3</v>
      </c>
      <c r="H420">
        <v>0.99511300000000003</v>
      </c>
      <c r="I420">
        <v>65</v>
      </c>
    </row>
    <row r="421" spans="1:9" x14ac:dyDescent="0.25">
      <c r="A421" t="s">
        <v>107</v>
      </c>
      <c r="B421">
        <v>64762.9</v>
      </c>
      <c r="C421">
        <v>64490.7</v>
      </c>
      <c r="D421">
        <v>64480.9</v>
      </c>
      <c r="E421">
        <v>18158.3</v>
      </c>
      <c r="F421">
        <v>3336.49</v>
      </c>
      <c r="G421">
        <v>1.2586400000000001E-3</v>
      </c>
      <c r="H421">
        <v>0.99510299999999996</v>
      </c>
      <c r="I421">
        <v>62</v>
      </c>
    </row>
    <row r="422" spans="1:9" x14ac:dyDescent="0.25">
      <c r="A422" t="s">
        <v>107</v>
      </c>
      <c r="B422">
        <v>63927.5</v>
      </c>
      <c r="C422">
        <v>63656.800000000003</v>
      </c>
      <c r="D422">
        <v>63639.5</v>
      </c>
      <c r="E422">
        <v>17316.400000000001</v>
      </c>
      <c r="F422">
        <v>3339.28</v>
      </c>
      <c r="G422">
        <v>1.23116E-3</v>
      </c>
      <c r="H422">
        <v>0.99510799999999999</v>
      </c>
      <c r="I422">
        <v>57</v>
      </c>
    </row>
    <row r="423" spans="1:9" x14ac:dyDescent="0.25">
      <c r="A423" t="s">
        <v>107</v>
      </c>
      <c r="B423">
        <v>64243.199999999997</v>
      </c>
      <c r="C423">
        <v>63970.6</v>
      </c>
      <c r="D423">
        <v>63948.1</v>
      </c>
      <c r="E423">
        <v>17619.400000000001</v>
      </c>
      <c r="F423">
        <v>3342.64</v>
      </c>
      <c r="G423">
        <v>1.24562E-3</v>
      </c>
      <c r="H423">
        <v>0.995116</v>
      </c>
      <c r="I423">
        <v>69</v>
      </c>
    </row>
    <row r="424" spans="1:9" x14ac:dyDescent="0.25">
      <c r="A424" t="s">
        <v>107</v>
      </c>
      <c r="B424">
        <v>64488.9</v>
      </c>
      <c r="C424">
        <v>64210.7</v>
      </c>
      <c r="D424">
        <v>64198.2</v>
      </c>
      <c r="E424">
        <v>17872.8</v>
      </c>
      <c r="F424">
        <v>3338.99</v>
      </c>
      <c r="G424">
        <v>1.6890399999999999E-3</v>
      </c>
      <c r="H424">
        <v>0.99510200000000004</v>
      </c>
      <c r="I424">
        <v>54</v>
      </c>
    </row>
    <row r="425" spans="1:9" x14ac:dyDescent="0.25">
      <c r="A425" t="s">
        <v>107</v>
      </c>
      <c r="B425">
        <v>64745.4</v>
      </c>
      <c r="C425">
        <v>64451.3</v>
      </c>
      <c r="D425">
        <v>64440.2</v>
      </c>
      <c r="E425">
        <v>18108.2</v>
      </c>
      <c r="F425">
        <v>3338.7</v>
      </c>
      <c r="G425">
        <v>1.3551699999999999E-3</v>
      </c>
      <c r="H425">
        <v>0.995116</v>
      </c>
      <c r="I425">
        <v>68</v>
      </c>
    </row>
    <row r="426" spans="1:9" x14ac:dyDescent="0.25">
      <c r="A426" t="s">
        <v>107</v>
      </c>
      <c r="B426">
        <v>64098.3</v>
      </c>
      <c r="C426">
        <v>63807.3</v>
      </c>
      <c r="D426">
        <v>63792.9</v>
      </c>
      <c r="E426">
        <v>17461.599999999999</v>
      </c>
      <c r="F426">
        <v>3338.81</v>
      </c>
      <c r="G426">
        <v>1.2796299999999999E-3</v>
      </c>
      <c r="H426">
        <v>0.995116</v>
      </c>
      <c r="I426">
        <v>94</v>
      </c>
    </row>
    <row r="427" spans="1:9" x14ac:dyDescent="0.25">
      <c r="A427" t="s">
        <v>107</v>
      </c>
      <c r="B427">
        <v>64388.800000000003</v>
      </c>
      <c r="C427">
        <v>64104.6</v>
      </c>
      <c r="D427">
        <v>64085.1</v>
      </c>
      <c r="E427">
        <v>17751.099999999999</v>
      </c>
      <c r="F427">
        <v>3343.96</v>
      </c>
      <c r="G427">
        <v>1.34235E-3</v>
      </c>
      <c r="H427">
        <v>0.995116</v>
      </c>
      <c r="I427">
        <v>56</v>
      </c>
    </row>
    <row r="428" spans="1:9" x14ac:dyDescent="0.25">
      <c r="A428" t="s">
        <v>107</v>
      </c>
      <c r="B428">
        <v>64714</v>
      </c>
      <c r="C428">
        <v>64444</v>
      </c>
      <c r="D428">
        <v>64434.6</v>
      </c>
      <c r="E428">
        <v>18106</v>
      </c>
      <c r="F428">
        <v>3336.97</v>
      </c>
      <c r="G428">
        <v>1.2364100000000001E-3</v>
      </c>
      <c r="H428">
        <v>0.99511000000000005</v>
      </c>
      <c r="I428">
        <v>67</v>
      </c>
    </row>
    <row r="429" spans="1:9" x14ac:dyDescent="0.25">
      <c r="A429" t="s">
        <v>107</v>
      </c>
      <c r="B429">
        <v>64210.9</v>
      </c>
      <c r="C429">
        <v>63940</v>
      </c>
      <c r="D429">
        <v>63927.4</v>
      </c>
      <c r="E429">
        <v>17598.599999999999</v>
      </c>
      <c r="F429">
        <v>3339.59</v>
      </c>
      <c r="G429">
        <v>1.2741199999999999E-3</v>
      </c>
      <c r="H429">
        <v>0.995116</v>
      </c>
      <c r="I429">
        <v>63</v>
      </c>
    </row>
    <row r="430" spans="1:9" x14ac:dyDescent="0.25">
      <c r="A430" t="s">
        <v>107</v>
      </c>
      <c r="B430">
        <v>63749.5</v>
      </c>
      <c r="C430">
        <v>63474.400000000001</v>
      </c>
      <c r="D430">
        <v>63453.3</v>
      </c>
      <c r="E430">
        <v>17129.599999999999</v>
      </c>
      <c r="F430">
        <v>3340.46</v>
      </c>
      <c r="G430">
        <v>1.9158000000000001E-3</v>
      </c>
      <c r="H430">
        <v>0.99511300000000003</v>
      </c>
      <c r="I430">
        <v>75</v>
      </c>
    </row>
    <row r="431" spans="1:9" x14ac:dyDescent="0.25">
      <c r="A431" t="s">
        <v>107</v>
      </c>
      <c r="B431">
        <v>64149.1</v>
      </c>
      <c r="C431">
        <v>63875.7</v>
      </c>
      <c r="D431">
        <v>63857.3</v>
      </c>
      <c r="E431">
        <v>17537.599999999999</v>
      </c>
      <c r="F431">
        <v>3341.47</v>
      </c>
      <c r="G431">
        <v>1.2378000000000001E-3</v>
      </c>
      <c r="H431">
        <v>0.99510500000000002</v>
      </c>
      <c r="I431">
        <v>75</v>
      </c>
    </row>
    <row r="432" spans="1:9" x14ac:dyDescent="0.25">
      <c r="A432" t="s">
        <v>107</v>
      </c>
      <c r="B432">
        <v>64880.4</v>
      </c>
      <c r="C432">
        <v>64607.9</v>
      </c>
      <c r="D432">
        <v>64599</v>
      </c>
      <c r="E432">
        <v>18281.900000000001</v>
      </c>
      <c r="F432">
        <v>3335.52</v>
      </c>
      <c r="G432">
        <v>1.7142800000000001E-3</v>
      </c>
      <c r="H432">
        <v>0.99511400000000005</v>
      </c>
      <c r="I432">
        <v>59</v>
      </c>
    </row>
    <row r="433" spans="1:25" x14ac:dyDescent="0.25">
      <c r="A433" t="s">
        <v>107</v>
      </c>
      <c r="B433">
        <v>64572.6</v>
      </c>
      <c r="C433">
        <v>64282.3</v>
      </c>
      <c r="D433">
        <v>64269.9</v>
      </c>
      <c r="E433">
        <v>17950.8</v>
      </c>
      <c r="F433">
        <v>3337.63</v>
      </c>
      <c r="G433">
        <v>1.52443E-3</v>
      </c>
      <c r="H433">
        <v>0.99510600000000005</v>
      </c>
      <c r="I433">
        <v>58</v>
      </c>
    </row>
    <row r="434" spans="1:25" x14ac:dyDescent="0.25">
      <c r="A434" t="s">
        <v>107</v>
      </c>
      <c r="B434">
        <v>64178.9</v>
      </c>
      <c r="C434">
        <v>63906</v>
      </c>
      <c r="D434">
        <v>63886</v>
      </c>
      <c r="E434">
        <v>17566.599999999999</v>
      </c>
      <c r="F434">
        <v>3341.19</v>
      </c>
      <c r="G434">
        <v>1.24698E-3</v>
      </c>
      <c r="H434">
        <v>0.995116</v>
      </c>
      <c r="I434">
        <v>79</v>
      </c>
    </row>
    <row r="435" spans="1:25" x14ac:dyDescent="0.25">
      <c r="A435" t="s">
        <v>107</v>
      </c>
      <c r="B435">
        <v>64154.6</v>
      </c>
      <c r="C435">
        <v>63849.7</v>
      </c>
      <c r="D435">
        <v>63835</v>
      </c>
      <c r="E435">
        <v>17520.3</v>
      </c>
      <c r="F435">
        <v>3338.26</v>
      </c>
      <c r="G435">
        <v>1.39967E-3</v>
      </c>
      <c r="H435">
        <v>0.995116</v>
      </c>
      <c r="I435">
        <v>59</v>
      </c>
    </row>
    <row r="436" spans="1:25" x14ac:dyDescent="0.25">
      <c r="A436" t="s">
        <v>107</v>
      </c>
      <c r="B436">
        <v>64770.8</v>
      </c>
      <c r="C436">
        <v>64498.400000000001</v>
      </c>
      <c r="D436">
        <v>64489.599999999999</v>
      </c>
      <c r="E436">
        <v>18178.2</v>
      </c>
      <c r="F436">
        <v>3334.22</v>
      </c>
      <c r="G436">
        <v>1.2497999999999999E-3</v>
      </c>
      <c r="H436">
        <v>0.99511000000000005</v>
      </c>
      <c r="I436">
        <v>61</v>
      </c>
    </row>
    <row r="437" spans="1:25" x14ac:dyDescent="0.25">
      <c r="A437" t="s">
        <v>107</v>
      </c>
      <c r="B437">
        <v>64483.6</v>
      </c>
      <c r="C437">
        <v>64214.8</v>
      </c>
      <c r="D437">
        <v>64201.1</v>
      </c>
      <c r="E437">
        <v>17886.8</v>
      </c>
      <c r="F437">
        <v>3337.67</v>
      </c>
      <c r="G437">
        <v>1.49832E-3</v>
      </c>
      <c r="H437">
        <v>0.99511499999999997</v>
      </c>
      <c r="I437">
        <v>65</v>
      </c>
    </row>
    <row r="438" spans="1:25" x14ac:dyDescent="0.25">
      <c r="A438" t="s">
        <v>107</v>
      </c>
      <c r="B438">
        <v>64268.6</v>
      </c>
      <c r="C438">
        <v>63993.8</v>
      </c>
      <c r="D438">
        <v>63974.3</v>
      </c>
      <c r="E438">
        <v>17651.400000000001</v>
      </c>
      <c r="F438">
        <v>3342.59</v>
      </c>
      <c r="G438">
        <v>1.25289E-3</v>
      </c>
      <c r="H438">
        <v>0.995116</v>
      </c>
      <c r="I438">
        <v>62</v>
      </c>
    </row>
    <row r="439" spans="1:25" x14ac:dyDescent="0.25">
      <c r="A439" t="s">
        <v>107</v>
      </c>
      <c r="B439">
        <v>64607.199999999997</v>
      </c>
      <c r="C439">
        <v>64330.5</v>
      </c>
      <c r="D439">
        <v>64317.8</v>
      </c>
      <c r="E439">
        <v>17999.599999999999</v>
      </c>
      <c r="F439">
        <v>3337.17</v>
      </c>
      <c r="G439">
        <v>1.3238200000000001E-3</v>
      </c>
      <c r="H439">
        <v>0.995116</v>
      </c>
      <c r="I439">
        <v>38</v>
      </c>
    </row>
    <row r="440" spans="1:25" x14ac:dyDescent="0.25">
      <c r="A440" t="s">
        <v>107</v>
      </c>
      <c r="B440">
        <v>64733.599999999999</v>
      </c>
      <c r="C440">
        <v>64463.199999999997</v>
      </c>
      <c r="D440">
        <v>64454</v>
      </c>
      <c r="E440">
        <v>18141.099999999999</v>
      </c>
      <c r="F440">
        <v>3334.29</v>
      </c>
      <c r="G440">
        <v>2.1059400000000002E-3</v>
      </c>
      <c r="H440">
        <v>0.995116</v>
      </c>
      <c r="I440">
        <v>64</v>
      </c>
    </row>
    <row r="441" spans="1:25" x14ac:dyDescent="0.25">
      <c r="A441" t="s">
        <v>107</v>
      </c>
      <c r="B441">
        <v>64046.6</v>
      </c>
      <c r="C441">
        <v>63768.7</v>
      </c>
      <c r="D441">
        <v>63751.5</v>
      </c>
      <c r="E441">
        <v>17429.099999999999</v>
      </c>
      <c r="F441">
        <v>3341.14</v>
      </c>
      <c r="G441">
        <v>1.2300600000000001E-3</v>
      </c>
      <c r="H441">
        <v>0.995116</v>
      </c>
      <c r="I441">
        <v>77</v>
      </c>
    </row>
    <row r="442" spans="1:25" x14ac:dyDescent="0.25">
      <c r="A442" t="s">
        <v>107</v>
      </c>
      <c r="B442">
        <v>64598.9</v>
      </c>
      <c r="C442">
        <v>64327.6</v>
      </c>
      <c r="D442">
        <v>64308</v>
      </c>
      <c r="E442">
        <v>17981.3</v>
      </c>
      <c r="F442">
        <v>3343.78</v>
      </c>
      <c r="G442">
        <v>1.24201E-3</v>
      </c>
      <c r="H442">
        <v>0.995116</v>
      </c>
      <c r="I442">
        <v>75</v>
      </c>
    </row>
    <row r="443" spans="1:25" x14ac:dyDescent="0.25">
      <c r="A443" t="s">
        <v>107</v>
      </c>
      <c r="B443">
        <v>64510.2</v>
      </c>
      <c r="C443">
        <v>64219.9</v>
      </c>
      <c r="D443">
        <v>64211</v>
      </c>
      <c r="E443">
        <v>17895</v>
      </c>
      <c r="F443">
        <v>3335.99</v>
      </c>
      <c r="G443">
        <v>2.6145999999999999E-3</v>
      </c>
      <c r="H443">
        <v>0.995112</v>
      </c>
      <c r="I443">
        <v>48</v>
      </c>
    </row>
    <row r="444" spans="1:25" x14ac:dyDescent="0.25">
      <c r="A444" t="s">
        <v>107</v>
      </c>
      <c r="B444">
        <v>64202</v>
      </c>
      <c r="C444">
        <v>63928.9</v>
      </c>
      <c r="D444">
        <v>63919.199999999997</v>
      </c>
      <c r="E444">
        <v>17600.7</v>
      </c>
      <c r="F444">
        <v>3335.7</v>
      </c>
      <c r="G444">
        <v>1.2794499999999999E-3</v>
      </c>
      <c r="H444">
        <v>0.99511499999999997</v>
      </c>
      <c r="I444">
        <v>73</v>
      </c>
    </row>
    <row r="445" spans="1:25" x14ac:dyDescent="0.25">
      <c r="A445" t="s">
        <v>107</v>
      </c>
      <c r="B445">
        <v>64202.3</v>
      </c>
      <c r="C445">
        <v>63930.6</v>
      </c>
      <c r="D445">
        <v>63912.9</v>
      </c>
      <c r="E445">
        <v>17586.5</v>
      </c>
      <c r="F445">
        <v>3342.9</v>
      </c>
      <c r="G445">
        <v>1.23055E-3</v>
      </c>
      <c r="H445">
        <v>0.99511499999999997</v>
      </c>
      <c r="I445">
        <v>60</v>
      </c>
    </row>
    <row r="446" spans="1:25" x14ac:dyDescent="0.25">
      <c r="A446" t="s">
        <v>107</v>
      </c>
      <c r="B446">
        <v>64499.5</v>
      </c>
      <c r="C446">
        <v>64227.8</v>
      </c>
      <c r="D446">
        <v>64211.6</v>
      </c>
      <c r="E446">
        <v>17879.400000000001</v>
      </c>
      <c r="F446">
        <v>3341.89</v>
      </c>
      <c r="G446">
        <v>1.46433E-3</v>
      </c>
      <c r="H446">
        <v>0.99511400000000005</v>
      </c>
      <c r="I446">
        <v>59</v>
      </c>
    </row>
    <row r="447" spans="1:25" x14ac:dyDescent="0.25">
      <c r="A447" t="s">
        <v>107</v>
      </c>
      <c r="B447">
        <v>64942.7</v>
      </c>
      <c r="C447">
        <v>64663.9</v>
      </c>
      <c r="D447">
        <v>64656.5</v>
      </c>
      <c r="E447">
        <v>18328.2</v>
      </c>
      <c r="F447">
        <v>3335.34</v>
      </c>
      <c r="G447">
        <v>1.2354200000000001E-3</v>
      </c>
      <c r="H447">
        <v>0.995116</v>
      </c>
      <c r="I447">
        <v>56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64595.8</v>
      </c>
      <c r="C448">
        <v>64323</v>
      </c>
      <c r="D448">
        <v>64310.400000000001</v>
      </c>
      <c r="E448">
        <v>17979.599999999999</v>
      </c>
      <c r="F448">
        <v>3339.1</v>
      </c>
      <c r="G448">
        <v>2.8056800000000001E-3</v>
      </c>
      <c r="H448">
        <v>0.995116</v>
      </c>
      <c r="I448">
        <v>64</v>
      </c>
      <c r="R448">
        <f>AVERAGE(B399:B448)</f>
        <v>64218.835999999996</v>
      </c>
      <c r="S448">
        <f>AVERAGE(C399:C448)</f>
        <v>63940.11</v>
      </c>
      <c r="U448">
        <f>_xlfn.VAR.P(B399:B448)</f>
        <v>217334.22550400018</v>
      </c>
      <c r="V448">
        <f>_xlfn.VAR.P(C399:C448)</f>
        <v>221777.48250000007</v>
      </c>
      <c r="X448">
        <f>1.96*SQRT(U448)/50</f>
        <v>18.274694642550578</v>
      </c>
      <c r="Y448">
        <f>1.96*SQRT(V448)/50</f>
        <v>18.460556619690536</v>
      </c>
    </row>
    <row r="449" spans="1:9" x14ac:dyDescent="0.25">
      <c r="A449" t="s">
        <v>108</v>
      </c>
      <c r="B449">
        <v>3211047.5458999998</v>
      </c>
      <c r="C449" t="s">
        <v>36</v>
      </c>
    </row>
    <row r="450" spans="1:9" x14ac:dyDescent="0.25">
      <c r="A450" t="s">
        <v>38</v>
      </c>
      <c r="B450">
        <v>53629.3</v>
      </c>
      <c r="C450">
        <v>0</v>
      </c>
      <c r="D450">
        <v>0</v>
      </c>
      <c r="E450">
        <v>0</v>
      </c>
      <c r="F450">
        <v>0</v>
      </c>
      <c r="G450">
        <v>1.23996E-2</v>
      </c>
      <c r="H450">
        <v>1</v>
      </c>
      <c r="I450">
        <v>0</v>
      </c>
    </row>
    <row r="451" spans="1:9" x14ac:dyDescent="0.25">
      <c r="A451" t="s">
        <v>38</v>
      </c>
      <c r="B451">
        <v>53626.8</v>
      </c>
      <c r="C451">
        <v>0</v>
      </c>
      <c r="D451">
        <v>0</v>
      </c>
      <c r="E451">
        <v>0</v>
      </c>
      <c r="F451">
        <v>0</v>
      </c>
      <c r="G451">
        <v>1.23996E-2</v>
      </c>
      <c r="H451">
        <v>1</v>
      </c>
      <c r="I451">
        <v>0</v>
      </c>
    </row>
    <row r="452" spans="1:9" x14ac:dyDescent="0.25">
      <c r="A452" t="s">
        <v>38</v>
      </c>
      <c r="B452">
        <v>53607.9</v>
      </c>
      <c r="C452">
        <v>0</v>
      </c>
      <c r="D452">
        <v>0</v>
      </c>
      <c r="E452">
        <v>0</v>
      </c>
      <c r="F452">
        <v>0</v>
      </c>
      <c r="G452">
        <v>1.23996E-2</v>
      </c>
      <c r="H452">
        <v>1</v>
      </c>
      <c r="I452">
        <v>0</v>
      </c>
    </row>
    <row r="453" spans="1:9" x14ac:dyDescent="0.25">
      <c r="A453" t="s">
        <v>38</v>
      </c>
      <c r="B453">
        <v>53606.9</v>
      </c>
      <c r="C453">
        <v>0</v>
      </c>
      <c r="D453">
        <v>0</v>
      </c>
      <c r="E453">
        <v>0</v>
      </c>
      <c r="F453">
        <v>0</v>
      </c>
      <c r="G453">
        <v>1.23996E-2</v>
      </c>
      <c r="H453">
        <v>1</v>
      </c>
      <c r="I453">
        <v>0</v>
      </c>
    </row>
    <row r="454" spans="1:9" x14ac:dyDescent="0.25">
      <c r="A454" t="s">
        <v>38</v>
      </c>
      <c r="B454">
        <v>53628.4</v>
      </c>
      <c r="C454">
        <v>0</v>
      </c>
      <c r="D454">
        <v>0</v>
      </c>
      <c r="E454">
        <v>0</v>
      </c>
      <c r="F454">
        <v>0</v>
      </c>
      <c r="G454">
        <v>1.23996E-2</v>
      </c>
      <c r="H454">
        <v>1</v>
      </c>
      <c r="I454">
        <v>0</v>
      </c>
    </row>
    <row r="455" spans="1:9" x14ac:dyDescent="0.25">
      <c r="A455" t="s">
        <v>38</v>
      </c>
      <c r="B455">
        <v>53625.3</v>
      </c>
      <c r="C455">
        <v>0</v>
      </c>
      <c r="D455">
        <v>0</v>
      </c>
      <c r="E455">
        <v>0</v>
      </c>
      <c r="F455">
        <v>0</v>
      </c>
      <c r="G455">
        <v>1.23996E-2</v>
      </c>
      <c r="H455">
        <v>1</v>
      </c>
      <c r="I455">
        <v>0</v>
      </c>
    </row>
    <row r="456" spans="1:9" x14ac:dyDescent="0.25">
      <c r="A456" t="s">
        <v>38</v>
      </c>
      <c r="B456">
        <v>53614</v>
      </c>
      <c r="C456">
        <v>0</v>
      </c>
      <c r="D456">
        <v>0</v>
      </c>
      <c r="E456">
        <v>0</v>
      </c>
      <c r="F456">
        <v>0</v>
      </c>
      <c r="G456">
        <v>1.23996E-2</v>
      </c>
      <c r="H456">
        <v>1</v>
      </c>
      <c r="I456">
        <v>0</v>
      </c>
    </row>
    <row r="457" spans="1:9" x14ac:dyDescent="0.25">
      <c r="A457" t="s">
        <v>38</v>
      </c>
      <c r="B457">
        <v>53604.4</v>
      </c>
      <c r="C457">
        <v>0</v>
      </c>
      <c r="D457">
        <v>0</v>
      </c>
      <c r="E457">
        <v>0</v>
      </c>
      <c r="F457">
        <v>0</v>
      </c>
      <c r="G457">
        <v>1.23996E-2</v>
      </c>
      <c r="H457">
        <v>1</v>
      </c>
      <c r="I457">
        <v>0</v>
      </c>
    </row>
    <row r="458" spans="1:9" x14ac:dyDescent="0.25">
      <c r="A458" t="s">
        <v>38</v>
      </c>
      <c r="B458">
        <v>53611.9</v>
      </c>
      <c r="C458">
        <v>0</v>
      </c>
      <c r="D458">
        <v>0</v>
      </c>
      <c r="E458">
        <v>0</v>
      </c>
      <c r="F458">
        <v>0</v>
      </c>
      <c r="G458">
        <v>1.23996E-2</v>
      </c>
      <c r="H458">
        <v>1</v>
      </c>
      <c r="I458">
        <v>0</v>
      </c>
    </row>
    <row r="459" spans="1:9" x14ac:dyDescent="0.25">
      <c r="A459" t="s">
        <v>38</v>
      </c>
      <c r="B459">
        <v>53614.3</v>
      </c>
      <c r="C459">
        <v>0</v>
      </c>
      <c r="D459">
        <v>0</v>
      </c>
      <c r="E459">
        <v>0</v>
      </c>
      <c r="F459">
        <v>0</v>
      </c>
      <c r="G459">
        <v>1.23996E-2</v>
      </c>
      <c r="H459">
        <v>1</v>
      </c>
      <c r="I459">
        <v>0</v>
      </c>
    </row>
    <row r="460" spans="1:9" x14ac:dyDescent="0.25">
      <c r="A460" t="s">
        <v>38</v>
      </c>
      <c r="B460">
        <v>53616.1</v>
      </c>
      <c r="C460">
        <v>0</v>
      </c>
      <c r="D460">
        <v>0</v>
      </c>
      <c r="E460">
        <v>0</v>
      </c>
      <c r="F460">
        <v>0</v>
      </c>
      <c r="G460">
        <v>1.23996E-2</v>
      </c>
      <c r="H460">
        <v>1</v>
      </c>
      <c r="I460">
        <v>0</v>
      </c>
    </row>
    <row r="461" spans="1:9" x14ac:dyDescent="0.25">
      <c r="A461" t="s">
        <v>38</v>
      </c>
      <c r="B461">
        <v>53605.9</v>
      </c>
      <c r="C461">
        <v>0</v>
      </c>
      <c r="D461">
        <v>0</v>
      </c>
      <c r="E461">
        <v>0</v>
      </c>
      <c r="F461">
        <v>0</v>
      </c>
      <c r="G461">
        <v>1.23996E-2</v>
      </c>
      <c r="H461">
        <v>1</v>
      </c>
      <c r="I461">
        <v>0</v>
      </c>
    </row>
    <row r="462" spans="1:9" x14ac:dyDescent="0.25">
      <c r="A462" t="s">
        <v>38</v>
      </c>
      <c r="B462">
        <v>53611.8</v>
      </c>
      <c r="C462">
        <v>0</v>
      </c>
      <c r="D462">
        <v>0</v>
      </c>
      <c r="E462">
        <v>0</v>
      </c>
      <c r="F462">
        <v>0</v>
      </c>
      <c r="G462">
        <v>1.23996E-2</v>
      </c>
      <c r="H462">
        <v>1</v>
      </c>
      <c r="I462">
        <v>0</v>
      </c>
    </row>
    <row r="463" spans="1:9" x14ac:dyDescent="0.25">
      <c r="A463" t="s">
        <v>38</v>
      </c>
      <c r="B463">
        <v>53618.3</v>
      </c>
      <c r="C463">
        <v>0</v>
      </c>
      <c r="D463">
        <v>0</v>
      </c>
      <c r="E463">
        <v>0</v>
      </c>
      <c r="F463">
        <v>0</v>
      </c>
      <c r="G463">
        <v>1.23996E-2</v>
      </c>
      <c r="H463">
        <v>1</v>
      </c>
      <c r="I463">
        <v>0</v>
      </c>
    </row>
    <row r="464" spans="1:9" x14ac:dyDescent="0.25">
      <c r="A464" t="s">
        <v>38</v>
      </c>
      <c r="B464">
        <v>53617</v>
      </c>
      <c r="C464">
        <v>0</v>
      </c>
      <c r="D464">
        <v>0</v>
      </c>
      <c r="E464">
        <v>0</v>
      </c>
      <c r="F464">
        <v>0</v>
      </c>
      <c r="G464">
        <v>1.23996E-2</v>
      </c>
      <c r="H464">
        <v>1</v>
      </c>
      <c r="I464">
        <v>0</v>
      </c>
    </row>
    <row r="465" spans="1:9" x14ac:dyDescent="0.25">
      <c r="A465" t="s">
        <v>38</v>
      </c>
      <c r="B465">
        <v>53606.3</v>
      </c>
      <c r="C465">
        <v>0</v>
      </c>
      <c r="D465">
        <v>0</v>
      </c>
      <c r="E465">
        <v>0</v>
      </c>
      <c r="F465">
        <v>0</v>
      </c>
      <c r="G465">
        <v>1.23996E-2</v>
      </c>
      <c r="H465">
        <v>1</v>
      </c>
      <c r="I465">
        <v>0</v>
      </c>
    </row>
    <row r="466" spans="1:9" x14ac:dyDescent="0.25">
      <c r="A466" t="s">
        <v>38</v>
      </c>
      <c r="B466">
        <v>53607.199999999997</v>
      </c>
      <c r="C466">
        <v>0</v>
      </c>
      <c r="D466">
        <v>0</v>
      </c>
      <c r="E466">
        <v>0</v>
      </c>
      <c r="F466">
        <v>0</v>
      </c>
      <c r="G466">
        <v>1.23996E-2</v>
      </c>
      <c r="H466">
        <v>1</v>
      </c>
      <c r="I466">
        <v>0</v>
      </c>
    </row>
    <row r="467" spans="1:9" x14ac:dyDescent="0.25">
      <c r="A467" t="s">
        <v>38</v>
      </c>
      <c r="B467">
        <v>53619.5</v>
      </c>
      <c r="C467">
        <v>0</v>
      </c>
      <c r="D467">
        <v>0</v>
      </c>
      <c r="E467">
        <v>0</v>
      </c>
      <c r="F467">
        <v>0</v>
      </c>
      <c r="G467">
        <v>1.23996E-2</v>
      </c>
      <c r="H467">
        <v>1</v>
      </c>
      <c r="I467">
        <v>0</v>
      </c>
    </row>
    <row r="468" spans="1:9" x14ac:dyDescent="0.25">
      <c r="A468" t="s">
        <v>38</v>
      </c>
      <c r="B468">
        <v>53632.1</v>
      </c>
      <c r="C468">
        <v>0</v>
      </c>
      <c r="D468">
        <v>0</v>
      </c>
      <c r="E468">
        <v>0</v>
      </c>
      <c r="F468">
        <v>0</v>
      </c>
      <c r="G468">
        <v>1.23996E-2</v>
      </c>
      <c r="H468">
        <v>1</v>
      </c>
      <c r="I468">
        <v>0</v>
      </c>
    </row>
    <row r="469" spans="1:9" x14ac:dyDescent="0.25">
      <c r="A469" t="s">
        <v>38</v>
      </c>
      <c r="B469">
        <v>53612.5</v>
      </c>
      <c r="C469">
        <v>0</v>
      </c>
      <c r="D469">
        <v>0</v>
      </c>
      <c r="E469">
        <v>0</v>
      </c>
      <c r="F469">
        <v>0</v>
      </c>
      <c r="G469">
        <v>1.23996E-2</v>
      </c>
      <c r="H469">
        <v>1</v>
      </c>
      <c r="I469">
        <v>0</v>
      </c>
    </row>
    <row r="470" spans="1:9" x14ac:dyDescent="0.25">
      <c r="A470" t="s">
        <v>38</v>
      </c>
      <c r="B470">
        <v>53602.9</v>
      </c>
      <c r="C470">
        <v>0</v>
      </c>
      <c r="D470">
        <v>0</v>
      </c>
      <c r="E470">
        <v>0</v>
      </c>
      <c r="F470">
        <v>0</v>
      </c>
      <c r="G470">
        <v>1.23996E-2</v>
      </c>
      <c r="H470">
        <v>1</v>
      </c>
      <c r="I470">
        <v>0</v>
      </c>
    </row>
    <row r="471" spans="1:9" x14ac:dyDescent="0.25">
      <c r="A471" t="s">
        <v>38</v>
      </c>
      <c r="B471">
        <v>53602.7</v>
      </c>
      <c r="C471">
        <v>0</v>
      </c>
      <c r="D471">
        <v>0</v>
      </c>
      <c r="E471">
        <v>0</v>
      </c>
      <c r="F471">
        <v>0</v>
      </c>
      <c r="G471">
        <v>1.23996E-2</v>
      </c>
      <c r="H471">
        <v>1</v>
      </c>
      <c r="I471">
        <v>0</v>
      </c>
    </row>
    <row r="472" spans="1:9" x14ac:dyDescent="0.25">
      <c r="A472" t="s">
        <v>38</v>
      </c>
      <c r="B472">
        <v>53618.3</v>
      </c>
      <c r="C472">
        <v>0</v>
      </c>
      <c r="D472">
        <v>0</v>
      </c>
      <c r="E472">
        <v>0</v>
      </c>
      <c r="F472">
        <v>0</v>
      </c>
      <c r="G472">
        <v>1.23996E-2</v>
      </c>
      <c r="H472">
        <v>1</v>
      </c>
      <c r="I472">
        <v>0</v>
      </c>
    </row>
    <row r="473" spans="1:9" x14ac:dyDescent="0.25">
      <c r="A473" t="s">
        <v>38</v>
      </c>
      <c r="B473">
        <v>53614.2</v>
      </c>
      <c r="C473">
        <v>0</v>
      </c>
      <c r="D473">
        <v>0</v>
      </c>
      <c r="E473">
        <v>0</v>
      </c>
      <c r="F473">
        <v>0</v>
      </c>
      <c r="G473">
        <v>1.23996E-2</v>
      </c>
      <c r="H473">
        <v>1</v>
      </c>
      <c r="I473">
        <v>0</v>
      </c>
    </row>
    <row r="474" spans="1:9" x14ac:dyDescent="0.25">
      <c r="A474" t="s">
        <v>38</v>
      </c>
      <c r="B474">
        <v>53611.4</v>
      </c>
      <c r="C474">
        <v>0</v>
      </c>
      <c r="D474">
        <v>0</v>
      </c>
      <c r="E474">
        <v>0</v>
      </c>
      <c r="F474">
        <v>0</v>
      </c>
      <c r="G474">
        <v>1.23996E-2</v>
      </c>
      <c r="H474">
        <v>1</v>
      </c>
      <c r="I474">
        <v>0</v>
      </c>
    </row>
    <row r="475" spans="1:9" x14ac:dyDescent="0.25">
      <c r="A475" t="s">
        <v>38</v>
      </c>
      <c r="B475">
        <v>53606.3</v>
      </c>
      <c r="C475">
        <v>0</v>
      </c>
      <c r="D475">
        <v>0</v>
      </c>
      <c r="E475">
        <v>0</v>
      </c>
      <c r="F475">
        <v>0</v>
      </c>
      <c r="G475">
        <v>1.23996E-2</v>
      </c>
      <c r="H475">
        <v>1</v>
      </c>
      <c r="I475">
        <v>0</v>
      </c>
    </row>
    <row r="476" spans="1:9" x14ac:dyDescent="0.25">
      <c r="A476" t="s">
        <v>38</v>
      </c>
      <c r="B476">
        <v>53624.2</v>
      </c>
      <c r="C476">
        <v>0</v>
      </c>
      <c r="D476">
        <v>0</v>
      </c>
      <c r="E476">
        <v>0</v>
      </c>
      <c r="F476">
        <v>0</v>
      </c>
      <c r="G476">
        <v>1.23996E-2</v>
      </c>
      <c r="H476">
        <v>1</v>
      </c>
      <c r="I476">
        <v>0</v>
      </c>
    </row>
    <row r="477" spans="1:9" x14ac:dyDescent="0.25">
      <c r="A477" t="s">
        <v>38</v>
      </c>
      <c r="B477">
        <v>53627.3</v>
      </c>
      <c r="C477">
        <v>0</v>
      </c>
      <c r="D477">
        <v>0</v>
      </c>
      <c r="E477">
        <v>0</v>
      </c>
      <c r="F477">
        <v>0</v>
      </c>
      <c r="G477">
        <v>1.23996E-2</v>
      </c>
      <c r="H477">
        <v>1</v>
      </c>
      <c r="I477">
        <v>0</v>
      </c>
    </row>
    <row r="478" spans="1:9" x14ac:dyDescent="0.25">
      <c r="A478" t="s">
        <v>38</v>
      </c>
      <c r="B478">
        <v>53624.6</v>
      </c>
      <c r="C478">
        <v>0</v>
      </c>
      <c r="D478">
        <v>0</v>
      </c>
      <c r="E478">
        <v>0</v>
      </c>
      <c r="F478">
        <v>0</v>
      </c>
      <c r="G478">
        <v>1.23996E-2</v>
      </c>
      <c r="H478">
        <v>1</v>
      </c>
      <c r="I478">
        <v>0</v>
      </c>
    </row>
    <row r="479" spans="1:9" x14ac:dyDescent="0.25">
      <c r="A479" t="s">
        <v>38</v>
      </c>
      <c r="B479">
        <v>53613</v>
      </c>
      <c r="C479">
        <v>0</v>
      </c>
      <c r="D479">
        <v>0</v>
      </c>
      <c r="E479">
        <v>0</v>
      </c>
      <c r="F479">
        <v>0</v>
      </c>
      <c r="G479">
        <v>1.23996E-2</v>
      </c>
      <c r="H479">
        <v>1</v>
      </c>
      <c r="I479">
        <v>0</v>
      </c>
    </row>
    <row r="480" spans="1:9" x14ac:dyDescent="0.25">
      <c r="A480" t="s">
        <v>38</v>
      </c>
      <c r="B480">
        <v>53616.800000000003</v>
      </c>
      <c r="C480">
        <v>0</v>
      </c>
      <c r="D480">
        <v>0</v>
      </c>
      <c r="E480">
        <v>0</v>
      </c>
      <c r="F480">
        <v>0</v>
      </c>
      <c r="G480">
        <v>1.23996E-2</v>
      </c>
      <c r="H480">
        <v>1</v>
      </c>
      <c r="I480">
        <v>0</v>
      </c>
    </row>
    <row r="481" spans="1:9" x14ac:dyDescent="0.25">
      <c r="A481" t="s">
        <v>38</v>
      </c>
      <c r="B481">
        <v>53625.2</v>
      </c>
      <c r="C481">
        <v>0</v>
      </c>
      <c r="D481">
        <v>0</v>
      </c>
      <c r="E481">
        <v>0</v>
      </c>
      <c r="F481">
        <v>0</v>
      </c>
      <c r="G481">
        <v>1.23996E-2</v>
      </c>
      <c r="H481">
        <v>1</v>
      </c>
      <c r="I481">
        <v>0</v>
      </c>
    </row>
    <row r="482" spans="1:9" x14ac:dyDescent="0.25">
      <c r="A482" t="s">
        <v>38</v>
      </c>
      <c r="B482">
        <v>53619.3</v>
      </c>
      <c r="C482">
        <v>0</v>
      </c>
      <c r="D482">
        <v>0</v>
      </c>
      <c r="E482">
        <v>0</v>
      </c>
      <c r="F482">
        <v>0</v>
      </c>
      <c r="G482">
        <v>1.23996E-2</v>
      </c>
      <c r="H482">
        <v>1</v>
      </c>
      <c r="I482">
        <v>0</v>
      </c>
    </row>
    <row r="483" spans="1:9" x14ac:dyDescent="0.25">
      <c r="A483" t="s">
        <v>38</v>
      </c>
      <c r="B483">
        <v>53615.9</v>
      </c>
      <c r="C483">
        <v>0</v>
      </c>
      <c r="D483">
        <v>0</v>
      </c>
      <c r="E483">
        <v>0</v>
      </c>
      <c r="F483">
        <v>0</v>
      </c>
      <c r="G483">
        <v>1.23996E-2</v>
      </c>
      <c r="H483">
        <v>1</v>
      </c>
      <c r="I483">
        <v>0</v>
      </c>
    </row>
    <row r="484" spans="1:9" x14ac:dyDescent="0.25">
      <c r="A484" t="s">
        <v>38</v>
      </c>
      <c r="B484">
        <v>53613.2</v>
      </c>
      <c r="C484">
        <v>0</v>
      </c>
      <c r="D484">
        <v>0</v>
      </c>
      <c r="E484">
        <v>0</v>
      </c>
      <c r="F484">
        <v>0</v>
      </c>
      <c r="G484">
        <v>1.23996E-2</v>
      </c>
      <c r="H484">
        <v>1</v>
      </c>
      <c r="I484">
        <v>0</v>
      </c>
    </row>
    <row r="485" spans="1:9" x14ac:dyDescent="0.25">
      <c r="A485" t="s">
        <v>38</v>
      </c>
      <c r="B485">
        <v>53618.2</v>
      </c>
      <c r="C485">
        <v>0</v>
      </c>
      <c r="D485">
        <v>0</v>
      </c>
      <c r="E485">
        <v>0</v>
      </c>
      <c r="F485">
        <v>0</v>
      </c>
      <c r="G485">
        <v>1.23996E-2</v>
      </c>
      <c r="H485">
        <v>1</v>
      </c>
      <c r="I485">
        <v>0</v>
      </c>
    </row>
    <row r="486" spans="1:9" x14ac:dyDescent="0.25">
      <c r="A486" t="s">
        <v>38</v>
      </c>
      <c r="B486">
        <v>53615.4</v>
      </c>
      <c r="C486">
        <v>0</v>
      </c>
      <c r="D486">
        <v>0</v>
      </c>
      <c r="E486">
        <v>0</v>
      </c>
      <c r="F486">
        <v>0</v>
      </c>
      <c r="G486">
        <v>1.23996E-2</v>
      </c>
      <c r="H486">
        <v>1</v>
      </c>
      <c r="I486">
        <v>0</v>
      </c>
    </row>
    <row r="487" spans="1:9" x14ac:dyDescent="0.25">
      <c r="A487" t="s">
        <v>38</v>
      </c>
      <c r="B487">
        <v>53612.800000000003</v>
      </c>
      <c r="C487">
        <v>0</v>
      </c>
      <c r="D487">
        <v>0</v>
      </c>
      <c r="E487">
        <v>0</v>
      </c>
      <c r="F487">
        <v>0</v>
      </c>
      <c r="G487">
        <v>1.23996E-2</v>
      </c>
      <c r="H487">
        <v>1</v>
      </c>
      <c r="I487">
        <v>0</v>
      </c>
    </row>
    <row r="488" spans="1:9" x14ac:dyDescent="0.25">
      <c r="A488" t="s">
        <v>38</v>
      </c>
      <c r="B488">
        <v>53601.8</v>
      </c>
      <c r="C488">
        <v>0</v>
      </c>
      <c r="D488">
        <v>0</v>
      </c>
      <c r="E488">
        <v>0</v>
      </c>
      <c r="F488">
        <v>0</v>
      </c>
      <c r="G488">
        <v>1.23996E-2</v>
      </c>
      <c r="H488">
        <v>1</v>
      </c>
      <c r="I488">
        <v>0</v>
      </c>
    </row>
    <row r="489" spans="1:9" x14ac:dyDescent="0.25">
      <c r="A489" t="s">
        <v>38</v>
      </c>
      <c r="B489">
        <v>53605.5</v>
      </c>
      <c r="C489">
        <v>0</v>
      </c>
      <c r="D489">
        <v>0</v>
      </c>
      <c r="E489">
        <v>0</v>
      </c>
      <c r="F489">
        <v>0</v>
      </c>
      <c r="G489">
        <v>1.23996E-2</v>
      </c>
      <c r="H489">
        <v>1</v>
      </c>
      <c r="I489">
        <v>0</v>
      </c>
    </row>
    <row r="490" spans="1:9" x14ac:dyDescent="0.25">
      <c r="A490" t="s">
        <v>38</v>
      </c>
      <c r="B490">
        <v>53615.7</v>
      </c>
      <c r="C490">
        <v>0</v>
      </c>
      <c r="D490">
        <v>0</v>
      </c>
      <c r="E490">
        <v>0</v>
      </c>
      <c r="F490">
        <v>0</v>
      </c>
      <c r="G490">
        <v>1.23996E-2</v>
      </c>
      <c r="H490">
        <v>1</v>
      </c>
      <c r="I490">
        <v>0</v>
      </c>
    </row>
    <row r="491" spans="1:9" x14ac:dyDescent="0.25">
      <c r="A491" t="s">
        <v>38</v>
      </c>
      <c r="B491">
        <v>53617</v>
      </c>
      <c r="C491">
        <v>0</v>
      </c>
      <c r="D491">
        <v>0</v>
      </c>
      <c r="E491">
        <v>0</v>
      </c>
      <c r="F491">
        <v>0</v>
      </c>
      <c r="G491">
        <v>1.23996E-2</v>
      </c>
      <c r="H491">
        <v>1</v>
      </c>
      <c r="I491">
        <v>0</v>
      </c>
    </row>
    <row r="492" spans="1:9" x14ac:dyDescent="0.25">
      <c r="A492" t="s">
        <v>38</v>
      </c>
      <c r="B492">
        <v>53610</v>
      </c>
      <c r="C492">
        <v>0</v>
      </c>
      <c r="D492">
        <v>0</v>
      </c>
      <c r="E492">
        <v>0</v>
      </c>
      <c r="F492">
        <v>0</v>
      </c>
      <c r="G492">
        <v>1.23996E-2</v>
      </c>
      <c r="H492">
        <v>1</v>
      </c>
      <c r="I492">
        <v>0</v>
      </c>
    </row>
    <row r="493" spans="1:9" x14ac:dyDescent="0.25">
      <c r="A493" t="s">
        <v>38</v>
      </c>
      <c r="B493">
        <v>53603.199999999997</v>
      </c>
      <c r="C493">
        <v>0</v>
      </c>
      <c r="D493">
        <v>0</v>
      </c>
      <c r="E493">
        <v>0</v>
      </c>
      <c r="F493">
        <v>0</v>
      </c>
      <c r="G493">
        <v>1.23996E-2</v>
      </c>
      <c r="H493">
        <v>1</v>
      </c>
      <c r="I493">
        <v>0</v>
      </c>
    </row>
    <row r="494" spans="1:9" x14ac:dyDescent="0.25">
      <c r="A494" t="s">
        <v>38</v>
      </c>
      <c r="B494">
        <v>53621.2</v>
      </c>
      <c r="C494">
        <v>0</v>
      </c>
      <c r="D494">
        <v>0</v>
      </c>
      <c r="E494">
        <v>0</v>
      </c>
      <c r="F494">
        <v>0</v>
      </c>
      <c r="G494">
        <v>1.23996E-2</v>
      </c>
      <c r="H494">
        <v>1</v>
      </c>
      <c r="I494">
        <v>0</v>
      </c>
    </row>
    <row r="495" spans="1:9" x14ac:dyDescent="0.25">
      <c r="A495" t="s">
        <v>38</v>
      </c>
      <c r="B495">
        <v>53619.9</v>
      </c>
      <c r="C495">
        <v>0</v>
      </c>
      <c r="D495">
        <v>0</v>
      </c>
      <c r="E495">
        <v>0</v>
      </c>
      <c r="F495">
        <v>0</v>
      </c>
      <c r="G495">
        <v>1.23996E-2</v>
      </c>
      <c r="H495">
        <v>1</v>
      </c>
      <c r="I495">
        <v>0</v>
      </c>
    </row>
    <row r="496" spans="1:9" x14ac:dyDescent="0.25">
      <c r="A496" t="s">
        <v>38</v>
      </c>
      <c r="B496">
        <v>53617.599999999999</v>
      </c>
      <c r="C496">
        <v>0</v>
      </c>
      <c r="D496">
        <v>0</v>
      </c>
      <c r="E496">
        <v>0</v>
      </c>
      <c r="F496">
        <v>0</v>
      </c>
      <c r="G496">
        <v>1.23996E-2</v>
      </c>
      <c r="H496">
        <v>1</v>
      </c>
      <c r="I496">
        <v>0</v>
      </c>
    </row>
    <row r="497" spans="1:25" x14ac:dyDescent="0.25">
      <c r="A497" t="s">
        <v>38</v>
      </c>
      <c r="B497">
        <v>53600.3</v>
      </c>
      <c r="C497">
        <v>0</v>
      </c>
      <c r="D497">
        <v>0</v>
      </c>
      <c r="E497">
        <v>0</v>
      </c>
      <c r="F497">
        <v>0</v>
      </c>
      <c r="G497">
        <v>1.23996E-2</v>
      </c>
      <c r="H497">
        <v>1</v>
      </c>
      <c r="I497">
        <v>0</v>
      </c>
    </row>
    <row r="498" spans="1:25" x14ac:dyDescent="0.25">
      <c r="A498" t="s">
        <v>38</v>
      </c>
      <c r="B498">
        <v>53606.400000000001</v>
      </c>
      <c r="C498">
        <v>0</v>
      </c>
      <c r="D498">
        <v>0</v>
      </c>
      <c r="E498">
        <v>0</v>
      </c>
      <c r="F498">
        <v>0</v>
      </c>
      <c r="G498">
        <v>1.23996E-2</v>
      </c>
      <c r="H498">
        <v>1</v>
      </c>
      <c r="I498">
        <v>0</v>
      </c>
    </row>
    <row r="499" spans="1:25" x14ac:dyDescent="0.25">
      <c r="A499" t="s">
        <v>38</v>
      </c>
      <c r="B499">
        <v>53615</v>
      </c>
      <c r="C499">
        <v>0</v>
      </c>
      <c r="D499">
        <v>0</v>
      </c>
      <c r="E499">
        <v>0</v>
      </c>
      <c r="F499">
        <v>0</v>
      </c>
      <c r="G499">
        <v>1.23996E-2</v>
      </c>
      <c r="H499">
        <v>1</v>
      </c>
      <c r="I499">
        <v>0</v>
      </c>
    </row>
    <row r="500" spans="1:25" x14ac:dyDescent="0.25">
      <c r="A500" t="s">
        <v>38</v>
      </c>
      <c r="B500">
        <v>53625</v>
      </c>
      <c r="C500">
        <v>0</v>
      </c>
      <c r="D500">
        <v>0</v>
      </c>
      <c r="E500">
        <v>0</v>
      </c>
      <c r="F500">
        <v>0</v>
      </c>
      <c r="G500">
        <v>1.23996E-2</v>
      </c>
      <c r="H500">
        <v>1</v>
      </c>
      <c r="I500">
        <v>0</v>
      </c>
    </row>
    <row r="501" spans="1:25" x14ac:dyDescent="0.25">
      <c r="A501" t="s">
        <v>38</v>
      </c>
      <c r="B501">
        <v>53603.5</v>
      </c>
      <c r="C501">
        <v>0</v>
      </c>
      <c r="D501">
        <v>0</v>
      </c>
      <c r="E501">
        <v>0</v>
      </c>
      <c r="F501">
        <v>0</v>
      </c>
      <c r="G501">
        <v>1.23996E-2</v>
      </c>
      <c r="H501">
        <v>1</v>
      </c>
      <c r="I501">
        <v>0</v>
      </c>
    </row>
    <row r="502" spans="1:25" x14ac:dyDescent="0.25">
      <c r="A502" t="s">
        <v>38</v>
      </c>
      <c r="B502">
        <v>53606.400000000001</v>
      </c>
      <c r="C502">
        <v>0</v>
      </c>
      <c r="D502">
        <v>0</v>
      </c>
      <c r="E502">
        <v>0</v>
      </c>
      <c r="F502">
        <v>0</v>
      </c>
      <c r="G502">
        <v>1.23996E-2</v>
      </c>
      <c r="H502">
        <v>1</v>
      </c>
      <c r="I502">
        <v>0</v>
      </c>
    </row>
    <row r="503" spans="1:25" x14ac:dyDescent="0.25">
      <c r="A503" t="s">
        <v>38</v>
      </c>
      <c r="B503">
        <v>53615.8</v>
      </c>
      <c r="C503">
        <v>0</v>
      </c>
      <c r="D503">
        <v>0</v>
      </c>
      <c r="E503">
        <v>0</v>
      </c>
      <c r="F503">
        <v>0</v>
      </c>
      <c r="G503">
        <v>1.23996E-2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53619.5</v>
      </c>
      <c r="C504">
        <v>0</v>
      </c>
      <c r="D504">
        <v>0</v>
      </c>
      <c r="E504">
        <v>0</v>
      </c>
      <c r="F504">
        <v>0</v>
      </c>
      <c r="G504">
        <v>1.23996E-2</v>
      </c>
      <c r="H504">
        <v>1</v>
      </c>
      <c r="I504">
        <v>0</v>
      </c>
      <c r="R504">
        <f>AVERAGE(B455:B504)</f>
        <v>53614.041999999987</v>
      </c>
      <c r="S504">
        <f>AVERAGE(C455:C504)</f>
        <v>0</v>
      </c>
      <c r="U504">
        <f>_xlfn.VAR.P(B455:B504)</f>
        <v>54.857235999994955</v>
      </c>
      <c r="V504">
        <f>_xlfn.VAR.P(C455:C504)</f>
        <v>0</v>
      </c>
      <c r="X504">
        <f>1.96*SQRT(U504)/50</f>
        <v>0.29033742977272536</v>
      </c>
      <c r="Y504">
        <f>1.96*SQRT(V504)/50</f>
        <v>0</v>
      </c>
    </row>
    <row r="505" spans="1:25" x14ac:dyDescent="0.25">
      <c r="A505" t="s">
        <v>38</v>
      </c>
      <c r="B505">
        <v>2680755.1414999999</v>
      </c>
      <c r="C505" t="s">
        <v>36</v>
      </c>
    </row>
    <row r="506" spans="1:25" x14ac:dyDescent="0.25">
      <c r="A506" t="s">
        <v>39</v>
      </c>
      <c r="B506">
        <v>53617.7</v>
      </c>
      <c r="C506">
        <v>53382.7</v>
      </c>
      <c r="D506">
        <v>53278.5</v>
      </c>
      <c r="E506">
        <v>3778.14</v>
      </c>
      <c r="F506">
        <v>0</v>
      </c>
      <c r="G506">
        <v>1.23996E-2</v>
      </c>
      <c r="H506">
        <v>1</v>
      </c>
      <c r="I506">
        <v>0</v>
      </c>
    </row>
    <row r="507" spans="1:25" x14ac:dyDescent="0.25">
      <c r="A507" t="s">
        <v>39</v>
      </c>
      <c r="B507">
        <v>53601.9</v>
      </c>
      <c r="C507">
        <v>53368.6</v>
      </c>
      <c r="D507">
        <v>53276.1</v>
      </c>
      <c r="E507">
        <v>3777.08</v>
      </c>
      <c r="F507">
        <v>0</v>
      </c>
      <c r="G507">
        <v>1.23996E-2</v>
      </c>
      <c r="H507">
        <v>1</v>
      </c>
      <c r="I507">
        <v>0</v>
      </c>
    </row>
    <row r="508" spans="1:25" x14ac:dyDescent="0.25">
      <c r="A508" t="s">
        <v>39</v>
      </c>
      <c r="B508">
        <v>53612</v>
      </c>
      <c r="C508">
        <v>53378.8</v>
      </c>
      <c r="D508">
        <v>53279</v>
      </c>
      <c r="E508">
        <v>3778.92</v>
      </c>
      <c r="F508">
        <v>0</v>
      </c>
      <c r="G508">
        <v>1.23996E-2</v>
      </c>
      <c r="H508">
        <v>1</v>
      </c>
      <c r="I508">
        <v>0</v>
      </c>
    </row>
    <row r="509" spans="1:25" x14ac:dyDescent="0.25">
      <c r="A509" t="s">
        <v>39</v>
      </c>
      <c r="B509">
        <v>53628.7</v>
      </c>
      <c r="C509">
        <v>53392.800000000003</v>
      </c>
      <c r="D509">
        <v>53281.8</v>
      </c>
      <c r="E509">
        <v>3778.59</v>
      </c>
      <c r="F509">
        <v>0</v>
      </c>
      <c r="G509">
        <v>1.23996E-2</v>
      </c>
      <c r="H509">
        <v>1</v>
      </c>
      <c r="I509">
        <v>0</v>
      </c>
    </row>
    <row r="510" spans="1:25" x14ac:dyDescent="0.25">
      <c r="A510" t="s">
        <v>39</v>
      </c>
      <c r="B510">
        <v>53630.2</v>
      </c>
      <c r="C510">
        <v>53394.9</v>
      </c>
      <c r="D510">
        <v>53285.3</v>
      </c>
      <c r="E510">
        <v>3776.75</v>
      </c>
      <c r="F510">
        <v>0</v>
      </c>
      <c r="G510">
        <v>1.23996E-2</v>
      </c>
      <c r="H510">
        <v>1</v>
      </c>
      <c r="I510">
        <v>0</v>
      </c>
    </row>
    <row r="511" spans="1:25" x14ac:dyDescent="0.25">
      <c r="A511" t="s">
        <v>39</v>
      </c>
      <c r="B511">
        <v>53619.7</v>
      </c>
      <c r="C511">
        <v>53383.1</v>
      </c>
      <c r="D511">
        <v>53281.4</v>
      </c>
      <c r="E511">
        <v>3778.28</v>
      </c>
      <c r="F511">
        <v>0</v>
      </c>
      <c r="G511">
        <v>1.23996E-2</v>
      </c>
      <c r="H511">
        <v>1</v>
      </c>
      <c r="I511">
        <v>0</v>
      </c>
    </row>
    <row r="512" spans="1:25" x14ac:dyDescent="0.25">
      <c r="A512" t="s">
        <v>39</v>
      </c>
      <c r="B512">
        <v>53633.7</v>
      </c>
      <c r="C512">
        <v>53390.8</v>
      </c>
      <c r="D512">
        <v>53288.5</v>
      </c>
      <c r="E512">
        <v>3783.29</v>
      </c>
      <c r="F512">
        <v>0</v>
      </c>
      <c r="G512">
        <v>1.23996E-2</v>
      </c>
      <c r="H512">
        <v>1</v>
      </c>
      <c r="I512">
        <v>0</v>
      </c>
    </row>
    <row r="513" spans="1:9" x14ac:dyDescent="0.25">
      <c r="A513" t="s">
        <v>39</v>
      </c>
      <c r="B513">
        <v>53636.1</v>
      </c>
      <c r="C513">
        <v>53397.5</v>
      </c>
      <c r="D513">
        <v>53285.5</v>
      </c>
      <c r="E513">
        <v>3779.67</v>
      </c>
      <c r="F513">
        <v>0</v>
      </c>
      <c r="G513">
        <v>1.23996E-2</v>
      </c>
      <c r="H513">
        <v>1</v>
      </c>
      <c r="I513">
        <v>0</v>
      </c>
    </row>
    <row r="514" spans="1:9" x14ac:dyDescent="0.25">
      <c r="A514" t="s">
        <v>39</v>
      </c>
      <c r="B514">
        <v>53636.4</v>
      </c>
      <c r="C514">
        <v>53394.3</v>
      </c>
      <c r="D514">
        <v>53284.800000000003</v>
      </c>
      <c r="E514">
        <v>3775.53</v>
      </c>
      <c r="F514">
        <v>0</v>
      </c>
      <c r="G514">
        <v>1.23996E-2</v>
      </c>
      <c r="H514">
        <v>1</v>
      </c>
      <c r="I514">
        <v>0</v>
      </c>
    </row>
    <row r="515" spans="1:9" x14ac:dyDescent="0.25">
      <c r="A515" t="s">
        <v>39</v>
      </c>
      <c r="B515">
        <v>53646.1</v>
      </c>
      <c r="C515">
        <v>53396.2</v>
      </c>
      <c r="D515">
        <v>53289.1</v>
      </c>
      <c r="E515">
        <v>3780.33</v>
      </c>
      <c r="F515">
        <v>0</v>
      </c>
      <c r="G515">
        <v>1.23996E-2</v>
      </c>
      <c r="H515">
        <v>1</v>
      </c>
      <c r="I515">
        <v>0</v>
      </c>
    </row>
    <row r="516" spans="1:9" x14ac:dyDescent="0.25">
      <c r="A516" t="s">
        <v>39</v>
      </c>
      <c r="B516">
        <v>53625</v>
      </c>
      <c r="C516">
        <v>53390</v>
      </c>
      <c r="D516">
        <v>53285</v>
      </c>
      <c r="E516">
        <v>3780.46</v>
      </c>
      <c r="F516">
        <v>0</v>
      </c>
      <c r="G516">
        <v>1.23996E-2</v>
      </c>
      <c r="H516">
        <v>1</v>
      </c>
      <c r="I516">
        <v>0</v>
      </c>
    </row>
    <row r="517" spans="1:9" x14ac:dyDescent="0.25">
      <c r="A517" t="s">
        <v>39</v>
      </c>
      <c r="B517">
        <v>53619</v>
      </c>
      <c r="C517">
        <v>53386</v>
      </c>
      <c r="D517">
        <v>53287.7</v>
      </c>
      <c r="E517">
        <v>3782.97</v>
      </c>
      <c r="F517">
        <v>0</v>
      </c>
      <c r="G517">
        <v>1.23996E-2</v>
      </c>
      <c r="H517">
        <v>1</v>
      </c>
      <c r="I517">
        <v>0</v>
      </c>
    </row>
    <row r="518" spans="1:9" x14ac:dyDescent="0.25">
      <c r="A518" t="s">
        <v>39</v>
      </c>
      <c r="B518">
        <v>53630.6</v>
      </c>
      <c r="C518">
        <v>53394.3</v>
      </c>
      <c r="D518">
        <v>53282.6</v>
      </c>
      <c r="E518">
        <v>3777.96</v>
      </c>
      <c r="F518">
        <v>0</v>
      </c>
      <c r="G518">
        <v>1.23996E-2</v>
      </c>
      <c r="H518">
        <v>1</v>
      </c>
      <c r="I518">
        <v>0</v>
      </c>
    </row>
    <row r="519" spans="1:9" x14ac:dyDescent="0.25">
      <c r="A519" t="s">
        <v>39</v>
      </c>
      <c r="B519">
        <v>53619.5</v>
      </c>
      <c r="C519">
        <v>53384.4</v>
      </c>
      <c r="D519">
        <v>53280.800000000003</v>
      </c>
      <c r="E519">
        <v>3780.3</v>
      </c>
      <c r="F519">
        <v>0</v>
      </c>
      <c r="G519">
        <v>1.23996E-2</v>
      </c>
      <c r="H519">
        <v>1</v>
      </c>
      <c r="I519">
        <v>0</v>
      </c>
    </row>
    <row r="520" spans="1:9" x14ac:dyDescent="0.25">
      <c r="A520" t="s">
        <v>39</v>
      </c>
      <c r="B520">
        <v>53609.2</v>
      </c>
      <c r="C520">
        <v>53372.800000000003</v>
      </c>
      <c r="D520">
        <v>53277.9</v>
      </c>
      <c r="E520">
        <v>3777.65</v>
      </c>
      <c r="F520">
        <v>0</v>
      </c>
      <c r="G520">
        <v>1.23996E-2</v>
      </c>
      <c r="H520">
        <v>1</v>
      </c>
      <c r="I520">
        <v>0</v>
      </c>
    </row>
    <row r="521" spans="1:9" x14ac:dyDescent="0.25">
      <c r="A521" t="s">
        <v>39</v>
      </c>
      <c r="B521">
        <v>53613</v>
      </c>
      <c r="C521">
        <v>53380.7</v>
      </c>
      <c r="D521">
        <v>53282.2</v>
      </c>
      <c r="E521">
        <v>3781.47</v>
      </c>
      <c r="F521">
        <v>0</v>
      </c>
      <c r="G521">
        <v>1.23996E-2</v>
      </c>
      <c r="H521">
        <v>1</v>
      </c>
      <c r="I521">
        <v>0</v>
      </c>
    </row>
    <row r="522" spans="1:9" x14ac:dyDescent="0.25">
      <c r="A522" t="s">
        <v>39</v>
      </c>
      <c r="B522">
        <v>53625.4</v>
      </c>
      <c r="C522">
        <v>53392.2</v>
      </c>
      <c r="D522">
        <v>53285.7</v>
      </c>
      <c r="E522">
        <v>3781.01</v>
      </c>
      <c r="F522">
        <v>0</v>
      </c>
      <c r="G522">
        <v>1.23996E-2</v>
      </c>
      <c r="H522">
        <v>1</v>
      </c>
      <c r="I522">
        <v>0</v>
      </c>
    </row>
    <row r="523" spans="1:9" x14ac:dyDescent="0.25">
      <c r="A523" t="s">
        <v>39</v>
      </c>
      <c r="B523">
        <v>53637.2</v>
      </c>
      <c r="C523">
        <v>53397</v>
      </c>
      <c r="D523">
        <v>53285.599999999999</v>
      </c>
      <c r="E523">
        <v>3780.43</v>
      </c>
      <c r="F523">
        <v>0</v>
      </c>
      <c r="G523">
        <v>1.23996E-2</v>
      </c>
      <c r="H523">
        <v>1</v>
      </c>
      <c r="I523">
        <v>0</v>
      </c>
    </row>
    <row r="524" spans="1:9" x14ac:dyDescent="0.25">
      <c r="A524" t="s">
        <v>39</v>
      </c>
      <c r="B524">
        <v>53619.9</v>
      </c>
      <c r="C524">
        <v>53384.3</v>
      </c>
      <c r="D524">
        <v>53280.7</v>
      </c>
      <c r="E524">
        <v>3776.04</v>
      </c>
      <c r="F524">
        <v>0</v>
      </c>
      <c r="G524">
        <v>1.23996E-2</v>
      </c>
      <c r="H524">
        <v>1</v>
      </c>
      <c r="I524">
        <v>0</v>
      </c>
    </row>
    <row r="525" spans="1:9" x14ac:dyDescent="0.25">
      <c r="A525" t="s">
        <v>39</v>
      </c>
      <c r="B525">
        <v>53619.9</v>
      </c>
      <c r="C525">
        <v>53384</v>
      </c>
      <c r="D525">
        <v>53285</v>
      </c>
      <c r="E525">
        <v>3779.85</v>
      </c>
      <c r="F525">
        <v>0</v>
      </c>
      <c r="G525">
        <v>1.23996E-2</v>
      </c>
      <c r="H525">
        <v>1</v>
      </c>
      <c r="I525">
        <v>0</v>
      </c>
    </row>
    <row r="526" spans="1:9" x14ac:dyDescent="0.25">
      <c r="A526" t="s">
        <v>39</v>
      </c>
      <c r="B526">
        <v>53618.2</v>
      </c>
      <c r="C526">
        <v>53384.7</v>
      </c>
      <c r="D526">
        <v>53281.599999999999</v>
      </c>
      <c r="E526">
        <v>3782.27</v>
      </c>
      <c r="F526">
        <v>0</v>
      </c>
      <c r="G526">
        <v>1.23996E-2</v>
      </c>
      <c r="H526">
        <v>1</v>
      </c>
      <c r="I526">
        <v>0</v>
      </c>
    </row>
    <row r="527" spans="1:9" x14ac:dyDescent="0.25">
      <c r="A527" t="s">
        <v>39</v>
      </c>
      <c r="B527">
        <v>53619.1</v>
      </c>
      <c r="C527">
        <v>53385.5</v>
      </c>
      <c r="D527">
        <v>53276.4</v>
      </c>
      <c r="E527">
        <v>3777.26</v>
      </c>
      <c r="F527">
        <v>0</v>
      </c>
      <c r="G527">
        <v>1.23996E-2</v>
      </c>
      <c r="H527">
        <v>1</v>
      </c>
      <c r="I527">
        <v>0</v>
      </c>
    </row>
    <row r="528" spans="1:9" x14ac:dyDescent="0.25">
      <c r="A528" t="s">
        <v>39</v>
      </c>
      <c r="B528">
        <v>53626.6</v>
      </c>
      <c r="C528">
        <v>53390.6</v>
      </c>
      <c r="D528">
        <v>53282.3</v>
      </c>
      <c r="E528">
        <v>3780.12</v>
      </c>
      <c r="F528">
        <v>0</v>
      </c>
      <c r="G528">
        <v>1.23996E-2</v>
      </c>
      <c r="H528">
        <v>1</v>
      </c>
      <c r="I528">
        <v>0</v>
      </c>
    </row>
    <row r="529" spans="1:9" x14ac:dyDescent="0.25">
      <c r="A529" t="s">
        <v>39</v>
      </c>
      <c r="B529">
        <v>53619.8</v>
      </c>
      <c r="C529">
        <v>53384.5</v>
      </c>
      <c r="D529">
        <v>53281.3</v>
      </c>
      <c r="E529">
        <v>3781.1</v>
      </c>
      <c r="F529">
        <v>0</v>
      </c>
      <c r="G529">
        <v>1.23996E-2</v>
      </c>
      <c r="H529">
        <v>1</v>
      </c>
      <c r="I529">
        <v>0</v>
      </c>
    </row>
    <row r="530" spans="1:9" x14ac:dyDescent="0.25">
      <c r="A530" t="s">
        <v>39</v>
      </c>
      <c r="B530">
        <v>53606.6</v>
      </c>
      <c r="C530">
        <v>53372.7</v>
      </c>
      <c r="D530">
        <v>53279.1</v>
      </c>
      <c r="E530">
        <v>3778.66</v>
      </c>
      <c r="F530">
        <v>0</v>
      </c>
      <c r="G530">
        <v>1.23996E-2</v>
      </c>
      <c r="H530">
        <v>1</v>
      </c>
      <c r="I530">
        <v>0</v>
      </c>
    </row>
    <row r="531" spans="1:9" x14ac:dyDescent="0.25">
      <c r="A531" t="s">
        <v>39</v>
      </c>
      <c r="B531">
        <v>53622.9</v>
      </c>
      <c r="C531">
        <v>53389.9</v>
      </c>
      <c r="D531">
        <v>53280.9</v>
      </c>
      <c r="E531">
        <v>3779.03</v>
      </c>
      <c r="F531">
        <v>0</v>
      </c>
      <c r="G531">
        <v>1.23996E-2</v>
      </c>
      <c r="H531">
        <v>1</v>
      </c>
      <c r="I531">
        <v>0</v>
      </c>
    </row>
    <row r="532" spans="1:9" x14ac:dyDescent="0.25">
      <c r="A532" t="s">
        <v>39</v>
      </c>
      <c r="B532">
        <v>53627.199999999997</v>
      </c>
      <c r="C532">
        <v>53393.2</v>
      </c>
      <c r="D532">
        <v>53285.8</v>
      </c>
      <c r="E532">
        <v>3783.86</v>
      </c>
      <c r="F532">
        <v>0</v>
      </c>
      <c r="G532">
        <v>1.23996E-2</v>
      </c>
      <c r="H532">
        <v>1</v>
      </c>
      <c r="I532">
        <v>0</v>
      </c>
    </row>
    <row r="533" spans="1:9" x14ac:dyDescent="0.25">
      <c r="A533" t="s">
        <v>39</v>
      </c>
      <c r="B533">
        <v>53616</v>
      </c>
      <c r="C533">
        <v>53380.9</v>
      </c>
      <c r="D533">
        <v>53282.8</v>
      </c>
      <c r="E533">
        <v>3781.89</v>
      </c>
      <c r="F533">
        <v>0</v>
      </c>
      <c r="G533">
        <v>1.23996E-2</v>
      </c>
      <c r="H533">
        <v>1</v>
      </c>
      <c r="I533">
        <v>0</v>
      </c>
    </row>
    <row r="534" spans="1:9" x14ac:dyDescent="0.25">
      <c r="A534" t="s">
        <v>39</v>
      </c>
      <c r="B534">
        <v>53611.7</v>
      </c>
      <c r="C534">
        <v>53377.3</v>
      </c>
      <c r="D534">
        <v>53280</v>
      </c>
      <c r="E534">
        <v>3779.97</v>
      </c>
      <c r="F534">
        <v>0</v>
      </c>
      <c r="G534">
        <v>1.23996E-2</v>
      </c>
      <c r="H534">
        <v>1</v>
      </c>
      <c r="I534">
        <v>0</v>
      </c>
    </row>
    <row r="535" spans="1:9" x14ac:dyDescent="0.25">
      <c r="A535" t="s">
        <v>39</v>
      </c>
      <c r="B535">
        <v>53614.8</v>
      </c>
      <c r="C535">
        <v>53381.9</v>
      </c>
      <c r="D535">
        <v>53279</v>
      </c>
      <c r="E535">
        <v>3777.64</v>
      </c>
      <c r="F535">
        <v>0</v>
      </c>
      <c r="G535">
        <v>1.23996E-2</v>
      </c>
      <c r="H535">
        <v>1</v>
      </c>
      <c r="I535">
        <v>0</v>
      </c>
    </row>
    <row r="536" spans="1:9" x14ac:dyDescent="0.25">
      <c r="A536" t="s">
        <v>39</v>
      </c>
      <c r="B536">
        <v>53627.4</v>
      </c>
      <c r="C536">
        <v>53392.1</v>
      </c>
      <c r="D536">
        <v>53282.6</v>
      </c>
      <c r="E536">
        <v>3780.07</v>
      </c>
      <c r="F536">
        <v>0</v>
      </c>
      <c r="G536">
        <v>1.23996E-2</v>
      </c>
      <c r="H536">
        <v>1</v>
      </c>
      <c r="I536">
        <v>0</v>
      </c>
    </row>
    <row r="537" spans="1:9" x14ac:dyDescent="0.25">
      <c r="A537" t="s">
        <v>39</v>
      </c>
      <c r="B537">
        <v>53628.9</v>
      </c>
      <c r="C537">
        <v>53392.3</v>
      </c>
      <c r="D537">
        <v>53286</v>
      </c>
      <c r="E537">
        <v>3782.33</v>
      </c>
      <c r="F537">
        <v>0</v>
      </c>
      <c r="G537">
        <v>1.23996E-2</v>
      </c>
      <c r="H537">
        <v>1</v>
      </c>
      <c r="I537">
        <v>0</v>
      </c>
    </row>
    <row r="538" spans="1:9" x14ac:dyDescent="0.25">
      <c r="A538" t="s">
        <v>39</v>
      </c>
      <c r="B538">
        <v>53618.2</v>
      </c>
      <c r="C538">
        <v>53383.6</v>
      </c>
      <c r="D538">
        <v>53283.6</v>
      </c>
      <c r="E538">
        <v>3782.63</v>
      </c>
      <c r="F538">
        <v>0</v>
      </c>
      <c r="G538">
        <v>1.23996E-2</v>
      </c>
      <c r="H538">
        <v>1</v>
      </c>
      <c r="I538">
        <v>0</v>
      </c>
    </row>
    <row r="539" spans="1:9" x14ac:dyDescent="0.25">
      <c r="A539" t="s">
        <v>39</v>
      </c>
      <c r="B539">
        <v>53608.800000000003</v>
      </c>
      <c r="C539">
        <v>53376.2</v>
      </c>
      <c r="D539">
        <v>53280.6</v>
      </c>
      <c r="E539">
        <v>3779.79</v>
      </c>
      <c r="F539">
        <v>0</v>
      </c>
      <c r="G539">
        <v>1.23996E-2</v>
      </c>
      <c r="H539">
        <v>1</v>
      </c>
      <c r="I539">
        <v>0</v>
      </c>
    </row>
    <row r="540" spans="1:9" x14ac:dyDescent="0.25">
      <c r="A540" t="s">
        <v>39</v>
      </c>
      <c r="B540">
        <v>53627.4</v>
      </c>
      <c r="C540">
        <v>53393.8</v>
      </c>
      <c r="D540">
        <v>53284.3</v>
      </c>
      <c r="E540">
        <v>3782.05</v>
      </c>
      <c r="F540">
        <v>0</v>
      </c>
      <c r="G540">
        <v>1.23996E-2</v>
      </c>
      <c r="H540">
        <v>1</v>
      </c>
      <c r="I540">
        <v>0</v>
      </c>
    </row>
    <row r="541" spans="1:9" x14ac:dyDescent="0.25">
      <c r="A541" t="s">
        <v>39</v>
      </c>
      <c r="B541">
        <v>53624.4</v>
      </c>
      <c r="C541">
        <v>53385</v>
      </c>
      <c r="D541">
        <v>53277.1</v>
      </c>
      <c r="E541">
        <v>3779.53</v>
      </c>
      <c r="F541">
        <v>0</v>
      </c>
      <c r="G541">
        <v>1.23996E-2</v>
      </c>
      <c r="H541">
        <v>1</v>
      </c>
      <c r="I541">
        <v>0</v>
      </c>
    </row>
    <row r="542" spans="1:9" x14ac:dyDescent="0.25">
      <c r="A542" t="s">
        <v>39</v>
      </c>
      <c r="B542">
        <v>53613.599999999999</v>
      </c>
      <c r="C542">
        <v>53379.7</v>
      </c>
      <c r="D542">
        <v>53276.1</v>
      </c>
      <c r="E542">
        <v>3778.23</v>
      </c>
      <c r="F542">
        <v>0</v>
      </c>
      <c r="G542">
        <v>1.23996E-2</v>
      </c>
      <c r="H542">
        <v>1</v>
      </c>
      <c r="I542">
        <v>0</v>
      </c>
    </row>
    <row r="543" spans="1:9" x14ac:dyDescent="0.25">
      <c r="A543" t="s">
        <v>39</v>
      </c>
      <c r="B543">
        <v>53613.2</v>
      </c>
      <c r="C543">
        <v>53379.1</v>
      </c>
      <c r="D543">
        <v>53279.7</v>
      </c>
      <c r="E543">
        <v>3778.42</v>
      </c>
      <c r="F543">
        <v>0</v>
      </c>
      <c r="G543">
        <v>1.23996E-2</v>
      </c>
      <c r="H543">
        <v>1</v>
      </c>
      <c r="I543">
        <v>0</v>
      </c>
    </row>
    <row r="544" spans="1:9" x14ac:dyDescent="0.25">
      <c r="A544" t="s">
        <v>39</v>
      </c>
      <c r="B544">
        <v>53611.8</v>
      </c>
      <c r="C544">
        <v>53378.9</v>
      </c>
      <c r="D544">
        <v>53282.2</v>
      </c>
      <c r="E544">
        <v>3780.63</v>
      </c>
      <c r="F544">
        <v>0</v>
      </c>
      <c r="G544">
        <v>1.23996E-2</v>
      </c>
      <c r="H544">
        <v>1</v>
      </c>
      <c r="I544">
        <v>0</v>
      </c>
    </row>
    <row r="545" spans="1:25" x14ac:dyDescent="0.25">
      <c r="A545" t="s">
        <v>39</v>
      </c>
      <c r="B545">
        <v>53625.8</v>
      </c>
      <c r="C545">
        <v>53392.3</v>
      </c>
      <c r="D545">
        <v>53286.5</v>
      </c>
      <c r="E545">
        <v>3781.43</v>
      </c>
      <c r="F545">
        <v>0</v>
      </c>
      <c r="G545">
        <v>1.23996E-2</v>
      </c>
      <c r="H545">
        <v>1</v>
      </c>
      <c r="I545">
        <v>0</v>
      </c>
    </row>
    <row r="546" spans="1:25" x14ac:dyDescent="0.25">
      <c r="A546" t="s">
        <v>39</v>
      </c>
      <c r="B546">
        <v>53619.7</v>
      </c>
      <c r="C546">
        <v>53383.1</v>
      </c>
      <c r="D546">
        <v>53279.199999999997</v>
      </c>
      <c r="E546">
        <v>3779.14</v>
      </c>
      <c r="F546">
        <v>0</v>
      </c>
      <c r="G546">
        <v>1.23996E-2</v>
      </c>
      <c r="H546">
        <v>1</v>
      </c>
      <c r="I546">
        <v>0</v>
      </c>
    </row>
    <row r="547" spans="1:25" x14ac:dyDescent="0.25">
      <c r="A547" t="s">
        <v>39</v>
      </c>
      <c r="B547">
        <v>53615.1</v>
      </c>
      <c r="C547">
        <v>53379.6</v>
      </c>
      <c r="D547">
        <v>53278.9</v>
      </c>
      <c r="E547">
        <v>3781.06</v>
      </c>
      <c r="F547">
        <v>0</v>
      </c>
      <c r="G547">
        <v>1.23996E-2</v>
      </c>
      <c r="H547">
        <v>1</v>
      </c>
      <c r="I547">
        <v>0</v>
      </c>
    </row>
    <row r="548" spans="1:25" x14ac:dyDescent="0.25">
      <c r="A548" t="s">
        <v>39</v>
      </c>
      <c r="B548">
        <v>53602.2</v>
      </c>
      <c r="C548">
        <v>53368.800000000003</v>
      </c>
      <c r="D548">
        <v>53276.800000000003</v>
      </c>
      <c r="E548">
        <v>3780.89</v>
      </c>
      <c r="F548">
        <v>0</v>
      </c>
      <c r="G548">
        <v>1.23996E-2</v>
      </c>
      <c r="H548">
        <v>1</v>
      </c>
      <c r="I548">
        <v>0</v>
      </c>
    </row>
    <row r="549" spans="1:25" x14ac:dyDescent="0.25">
      <c r="A549" t="s">
        <v>39</v>
      </c>
      <c r="B549">
        <v>53622.7</v>
      </c>
      <c r="C549">
        <v>53386.7</v>
      </c>
      <c r="D549">
        <v>53275.7</v>
      </c>
      <c r="E549">
        <v>3777.85</v>
      </c>
      <c r="F549">
        <v>0</v>
      </c>
      <c r="G549">
        <v>1.23996E-2</v>
      </c>
      <c r="H549">
        <v>1</v>
      </c>
      <c r="I549">
        <v>0</v>
      </c>
    </row>
    <row r="550" spans="1:25" x14ac:dyDescent="0.25">
      <c r="A550" t="s">
        <v>39</v>
      </c>
      <c r="B550">
        <v>53627.5</v>
      </c>
      <c r="C550">
        <v>53394</v>
      </c>
      <c r="D550">
        <v>53286.3</v>
      </c>
      <c r="E550">
        <v>3781.86</v>
      </c>
      <c r="F550">
        <v>0</v>
      </c>
      <c r="G550">
        <v>1.23996E-2</v>
      </c>
      <c r="H550">
        <v>1</v>
      </c>
      <c r="I550">
        <v>0</v>
      </c>
    </row>
    <row r="551" spans="1:25" x14ac:dyDescent="0.25">
      <c r="A551" t="s">
        <v>39</v>
      </c>
      <c r="B551">
        <v>53614.2</v>
      </c>
      <c r="C551">
        <v>53379.7</v>
      </c>
      <c r="D551">
        <v>53283.199999999997</v>
      </c>
      <c r="E551">
        <v>3781.14</v>
      </c>
      <c r="F551">
        <v>0</v>
      </c>
      <c r="G551">
        <v>1.23996E-2</v>
      </c>
      <c r="H551">
        <v>1</v>
      </c>
      <c r="I551">
        <v>0</v>
      </c>
    </row>
    <row r="552" spans="1:25" x14ac:dyDescent="0.25">
      <c r="A552" t="s">
        <v>39</v>
      </c>
      <c r="B552">
        <v>53621.5</v>
      </c>
      <c r="C552">
        <v>53386.5</v>
      </c>
      <c r="D552">
        <v>53285.4</v>
      </c>
      <c r="E552">
        <v>3781.8</v>
      </c>
      <c r="F552">
        <v>0</v>
      </c>
      <c r="G552">
        <v>1.23996E-2</v>
      </c>
      <c r="H552">
        <v>1</v>
      </c>
      <c r="I552">
        <v>0</v>
      </c>
    </row>
    <row r="553" spans="1:25" x14ac:dyDescent="0.25">
      <c r="A553" t="s">
        <v>39</v>
      </c>
      <c r="B553">
        <v>53610.9</v>
      </c>
      <c r="C553">
        <v>53378.3</v>
      </c>
      <c r="D553">
        <v>53279.1</v>
      </c>
      <c r="E553">
        <v>3778.7</v>
      </c>
      <c r="F553">
        <v>0</v>
      </c>
      <c r="G553">
        <v>1.23996E-2</v>
      </c>
      <c r="H553">
        <v>1</v>
      </c>
      <c r="I553">
        <v>0</v>
      </c>
    </row>
    <row r="554" spans="1:25" x14ac:dyDescent="0.25">
      <c r="A554" t="s">
        <v>39</v>
      </c>
      <c r="B554">
        <v>53623.8</v>
      </c>
      <c r="C554">
        <v>53387.6</v>
      </c>
      <c r="D554">
        <v>53278.1</v>
      </c>
      <c r="E554">
        <v>3781.18</v>
      </c>
      <c r="F554">
        <v>0</v>
      </c>
      <c r="G554">
        <v>1.23996E-2</v>
      </c>
      <c r="H554">
        <v>1</v>
      </c>
      <c r="I554">
        <v>0</v>
      </c>
    </row>
    <row r="555" spans="1:25" x14ac:dyDescent="0.25">
      <c r="A555" t="s">
        <v>39</v>
      </c>
      <c r="B555">
        <v>53614.3</v>
      </c>
      <c r="C555">
        <v>53379.199999999997</v>
      </c>
      <c r="D555">
        <v>53275.8</v>
      </c>
      <c r="E555">
        <v>3780.19</v>
      </c>
      <c r="F555">
        <v>0</v>
      </c>
      <c r="G555">
        <v>1.23996E-2</v>
      </c>
      <c r="H555">
        <v>1</v>
      </c>
      <c r="I555">
        <v>0</v>
      </c>
    </row>
    <row r="556" spans="1:25" x14ac:dyDescent="0.25">
      <c r="A556" t="s">
        <v>39</v>
      </c>
      <c r="B556">
        <v>53609.8</v>
      </c>
      <c r="C556">
        <v>53374.6</v>
      </c>
      <c r="D556">
        <v>53273.1</v>
      </c>
      <c r="E556">
        <v>3781.04</v>
      </c>
      <c r="F556">
        <v>0</v>
      </c>
      <c r="G556">
        <v>1.23996E-2</v>
      </c>
      <c r="H556">
        <v>1</v>
      </c>
      <c r="I556">
        <v>0</v>
      </c>
    </row>
    <row r="557" spans="1:25" x14ac:dyDescent="0.25">
      <c r="A557" t="s">
        <v>39</v>
      </c>
      <c r="B557">
        <v>53602.1</v>
      </c>
      <c r="C557">
        <v>53367.8</v>
      </c>
      <c r="D557">
        <v>53273.5</v>
      </c>
      <c r="E557">
        <v>3782.1</v>
      </c>
      <c r="F557">
        <v>0</v>
      </c>
      <c r="G557">
        <v>1.23996E-2</v>
      </c>
      <c r="H557">
        <v>1</v>
      </c>
      <c r="I557">
        <v>0</v>
      </c>
    </row>
    <row r="558" spans="1:25" x14ac:dyDescent="0.25">
      <c r="A558" t="s">
        <v>39</v>
      </c>
      <c r="B558">
        <v>53621.3</v>
      </c>
      <c r="C558">
        <v>53386.3</v>
      </c>
      <c r="D558">
        <v>53280.2</v>
      </c>
      <c r="E558">
        <v>3780.05</v>
      </c>
      <c r="F558">
        <v>0</v>
      </c>
      <c r="G558">
        <v>1.23996E-2</v>
      </c>
      <c r="H558">
        <v>1</v>
      </c>
      <c r="I558">
        <v>0</v>
      </c>
    </row>
    <row r="559" spans="1:25" x14ac:dyDescent="0.25">
      <c r="A559" t="s">
        <v>39</v>
      </c>
      <c r="B559">
        <v>53609.2</v>
      </c>
      <c r="C559">
        <v>53375.3</v>
      </c>
      <c r="D559">
        <v>53269</v>
      </c>
      <c r="E559">
        <v>3775.78</v>
      </c>
      <c r="F559">
        <v>0</v>
      </c>
      <c r="G559">
        <v>1.23996E-2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53615</v>
      </c>
      <c r="C560">
        <v>53377.5</v>
      </c>
      <c r="D560">
        <v>53275.6</v>
      </c>
      <c r="E560">
        <v>3779.63</v>
      </c>
      <c r="F560">
        <v>0</v>
      </c>
      <c r="G560">
        <v>1.23996E-2</v>
      </c>
      <c r="H560">
        <v>1</v>
      </c>
      <c r="I560">
        <v>0</v>
      </c>
      <c r="R560">
        <f>AVERAGE(B511:B560)</f>
        <v>53620.047999999988</v>
      </c>
      <c r="S560">
        <f>AVERAGE(C511:C560)</f>
        <v>53384.535999999993</v>
      </c>
      <c r="U560">
        <f>_xlfn.VAR.P(B511:B560)</f>
        <v>81.768896000000865</v>
      </c>
      <c r="V560">
        <f>_xlfn.VAR.P(C511:C560)</f>
        <v>53.94150399999932</v>
      </c>
      <c r="X560">
        <f>1.96*SQRT(U560)/50</f>
        <v>0.35447052959229397</v>
      </c>
      <c r="Y560">
        <f>1.96*SQRT(V560)/50</f>
        <v>0.28790392964764988</v>
      </c>
    </row>
    <row r="561" spans="1:9" x14ac:dyDescent="0.25">
      <c r="A561" t="s">
        <v>38</v>
      </c>
      <c r="B561">
        <v>2681063.4265000001</v>
      </c>
      <c r="C561" t="s">
        <v>36</v>
      </c>
    </row>
    <row r="562" spans="1:9" x14ac:dyDescent="0.25">
      <c r="A562" t="s">
        <v>40</v>
      </c>
      <c r="B562">
        <v>53342.5</v>
      </c>
      <c r="C562">
        <v>53112.1</v>
      </c>
      <c r="D562">
        <v>53018.5</v>
      </c>
      <c r="E562">
        <v>3532.44</v>
      </c>
      <c r="F562">
        <v>0</v>
      </c>
      <c r="G562">
        <v>1.23996E-2</v>
      </c>
      <c r="H562">
        <v>1</v>
      </c>
      <c r="I562">
        <v>0</v>
      </c>
    </row>
    <row r="563" spans="1:9" x14ac:dyDescent="0.25">
      <c r="A563" t="s">
        <v>40</v>
      </c>
      <c r="B563">
        <v>53349.8</v>
      </c>
      <c r="C563">
        <v>53122.6</v>
      </c>
      <c r="D563">
        <v>53022.1</v>
      </c>
      <c r="E563">
        <v>3532.05</v>
      </c>
      <c r="F563">
        <v>0</v>
      </c>
      <c r="G563">
        <v>1.23996E-2</v>
      </c>
      <c r="H563">
        <v>1</v>
      </c>
      <c r="I563">
        <v>0</v>
      </c>
    </row>
    <row r="564" spans="1:9" x14ac:dyDescent="0.25">
      <c r="A564" t="s">
        <v>40</v>
      </c>
      <c r="B564">
        <v>53360.7</v>
      </c>
      <c r="C564">
        <v>53131.7</v>
      </c>
      <c r="D564">
        <v>53021.1</v>
      </c>
      <c r="E564">
        <v>3525.52</v>
      </c>
      <c r="F564">
        <v>0</v>
      </c>
      <c r="G564">
        <v>1.23996E-2</v>
      </c>
      <c r="H564">
        <v>1</v>
      </c>
      <c r="I564">
        <v>0</v>
      </c>
    </row>
    <row r="565" spans="1:9" x14ac:dyDescent="0.25">
      <c r="A565" t="s">
        <v>40</v>
      </c>
      <c r="B565">
        <v>53351.9</v>
      </c>
      <c r="C565">
        <v>53124.2</v>
      </c>
      <c r="D565">
        <v>53020.800000000003</v>
      </c>
      <c r="E565">
        <v>3527.24</v>
      </c>
      <c r="F565">
        <v>0</v>
      </c>
      <c r="G565">
        <v>1.23996E-2</v>
      </c>
      <c r="H565">
        <v>1</v>
      </c>
      <c r="I565">
        <v>0</v>
      </c>
    </row>
    <row r="566" spans="1:9" x14ac:dyDescent="0.25">
      <c r="A566" t="s">
        <v>40</v>
      </c>
      <c r="B566">
        <v>53337.7</v>
      </c>
      <c r="C566">
        <v>53108.4</v>
      </c>
      <c r="D566">
        <v>53014.9</v>
      </c>
      <c r="E566">
        <v>3527.89</v>
      </c>
      <c r="F566">
        <v>0</v>
      </c>
      <c r="G566">
        <v>1.23996E-2</v>
      </c>
      <c r="H566">
        <v>1</v>
      </c>
      <c r="I566">
        <v>0</v>
      </c>
    </row>
    <row r="567" spans="1:9" x14ac:dyDescent="0.25">
      <c r="A567" t="s">
        <v>40</v>
      </c>
      <c r="B567">
        <v>53340.1</v>
      </c>
      <c r="C567">
        <v>53111.9</v>
      </c>
      <c r="D567">
        <v>53018.3</v>
      </c>
      <c r="E567">
        <v>3528.65</v>
      </c>
      <c r="F567">
        <v>0</v>
      </c>
      <c r="G567">
        <v>1.23996E-2</v>
      </c>
      <c r="H567">
        <v>1</v>
      </c>
      <c r="I567">
        <v>0</v>
      </c>
    </row>
    <row r="568" spans="1:9" x14ac:dyDescent="0.25">
      <c r="A568" t="s">
        <v>40</v>
      </c>
      <c r="B568">
        <v>53359.4</v>
      </c>
      <c r="C568">
        <v>53130.7</v>
      </c>
      <c r="D568">
        <v>53026.8</v>
      </c>
      <c r="E568">
        <v>3531.23</v>
      </c>
      <c r="F568">
        <v>0</v>
      </c>
      <c r="G568">
        <v>1.23996E-2</v>
      </c>
      <c r="H568">
        <v>1</v>
      </c>
      <c r="I568">
        <v>0</v>
      </c>
    </row>
    <row r="569" spans="1:9" x14ac:dyDescent="0.25">
      <c r="A569" t="s">
        <v>40</v>
      </c>
      <c r="B569">
        <v>53359.8</v>
      </c>
      <c r="C569">
        <v>53131</v>
      </c>
      <c r="D569">
        <v>53023.7</v>
      </c>
      <c r="E569">
        <v>3528.28</v>
      </c>
      <c r="F569">
        <v>0</v>
      </c>
      <c r="G569">
        <v>1.23996E-2</v>
      </c>
      <c r="H569">
        <v>1</v>
      </c>
      <c r="I569">
        <v>0</v>
      </c>
    </row>
    <row r="570" spans="1:9" x14ac:dyDescent="0.25">
      <c r="A570" t="s">
        <v>40</v>
      </c>
      <c r="B570">
        <v>53352.6</v>
      </c>
      <c r="C570">
        <v>53113</v>
      </c>
      <c r="D570">
        <v>53016.5</v>
      </c>
      <c r="E570">
        <v>3528.68</v>
      </c>
      <c r="F570">
        <v>0</v>
      </c>
      <c r="G570">
        <v>1.23996E-2</v>
      </c>
      <c r="H570">
        <v>1</v>
      </c>
      <c r="I570">
        <v>0</v>
      </c>
    </row>
    <row r="571" spans="1:9" x14ac:dyDescent="0.25">
      <c r="A571" t="s">
        <v>40</v>
      </c>
      <c r="B571">
        <v>53346.9</v>
      </c>
      <c r="C571">
        <v>53117.8</v>
      </c>
      <c r="D571">
        <v>53016.2</v>
      </c>
      <c r="E571">
        <v>3528.84</v>
      </c>
      <c r="F571">
        <v>0</v>
      </c>
      <c r="G571">
        <v>1.23996E-2</v>
      </c>
      <c r="H571">
        <v>1</v>
      </c>
      <c r="I571">
        <v>0</v>
      </c>
    </row>
    <row r="572" spans="1:9" x14ac:dyDescent="0.25">
      <c r="A572" t="s">
        <v>40</v>
      </c>
      <c r="B572">
        <v>53348.1</v>
      </c>
      <c r="C572">
        <v>53119.1</v>
      </c>
      <c r="D572">
        <v>53019.1</v>
      </c>
      <c r="E572">
        <v>3527.55</v>
      </c>
      <c r="F572">
        <v>0</v>
      </c>
      <c r="G572">
        <v>1.23996E-2</v>
      </c>
      <c r="H572">
        <v>1</v>
      </c>
      <c r="I572">
        <v>0</v>
      </c>
    </row>
    <row r="573" spans="1:9" x14ac:dyDescent="0.25">
      <c r="A573" t="s">
        <v>40</v>
      </c>
      <c r="B573">
        <v>53359.6</v>
      </c>
      <c r="C573">
        <v>53129.9</v>
      </c>
      <c r="D573">
        <v>53021.3</v>
      </c>
      <c r="E573">
        <v>3526.91</v>
      </c>
      <c r="F573">
        <v>0</v>
      </c>
      <c r="G573">
        <v>1.23996E-2</v>
      </c>
      <c r="H573">
        <v>1</v>
      </c>
      <c r="I573">
        <v>0</v>
      </c>
    </row>
    <row r="574" spans="1:9" x14ac:dyDescent="0.25">
      <c r="A574" t="s">
        <v>40</v>
      </c>
      <c r="B574">
        <v>53359</v>
      </c>
      <c r="C574">
        <v>53127.1</v>
      </c>
      <c r="D574">
        <v>53024.9</v>
      </c>
      <c r="E574">
        <v>3529.19</v>
      </c>
      <c r="F574">
        <v>0</v>
      </c>
      <c r="G574">
        <v>1.23996E-2</v>
      </c>
      <c r="H574">
        <v>1</v>
      </c>
      <c r="I574">
        <v>0</v>
      </c>
    </row>
    <row r="575" spans="1:9" x14ac:dyDescent="0.25">
      <c r="A575" t="s">
        <v>40</v>
      </c>
      <c r="B575">
        <v>53339.9</v>
      </c>
      <c r="C575">
        <v>53109.7</v>
      </c>
      <c r="D575">
        <v>53015</v>
      </c>
      <c r="E575">
        <v>3528.12</v>
      </c>
      <c r="F575">
        <v>0</v>
      </c>
      <c r="G575">
        <v>1.23996E-2</v>
      </c>
      <c r="H575">
        <v>1</v>
      </c>
      <c r="I575">
        <v>0</v>
      </c>
    </row>
    <row r="576" spans="1:9" x14ac:dyDescent="0.25">
      <c r="A576" t="s">
        <v>40</v>
      </c>
      <c r="B576">
        <v>53344.9</v>
      </c>
      <c r="C576">
        <v>53117.4</v>
      </c>
      <c r="D576">
        <v>53021.5</v>
      </c>
      <c r="E576">
        <v>3532.43</v>
      </c>
      <c r="F576">
        <v>0</v>
      </c>
      <c r="G576">
        <v>1.23996E-2</v>
      </c>
      <c r="H576">
        <v>1</v>
      </c>
      <c r="I576">
        <v>0</v>
      </c>
    </row>
    <row r="577" spans="1:9" x14ac:dyDescent="0.25">
      <c r="A577" t="s">
        <v>40</v>
      </c>
      <c r="B577">
        <v>53360.1</v>
      </c>
      <c r="C577">
        <v>53130.2</v>
      </c>
      <c r="D577">
        <v>53021.8</v>
      </c>
      <c r="E577">
        <v>3527.37</v>
      </c>
      <c r="F577">
        <v>0</v>
      </c>
      <c r="G577">
        <v>1.23996E-2</v>
      </c>
      <c r="H577">
        <v>1</v>
      </c>
      <c r="I577">
        <v>0</v>
      </c>
    </row>
    <row r="578" spans="1:9" x14ac:dyDescent="0.25">
      <c r="A578" t="s">
        <v>40</v>
      </c>
      <c r="B578">
        <v>53368.6</v>
      </c>
      <c r="C578">
        <v>53138.1</v>
      </c>
      <c r="D578">
        <v>53028.2</v>
      </c>
      <c r="E578">
        <v>3531.01</v>
      </c>
      <c r="F578">
        <v>0</v>
      </c>
      <c r="G578">
        <v>1.23996E-2</v>
      </c>
      <c r="H578">
        <v>1</v>
      </c>
      <c r="I578">
        <v>0</v>
      </c>
    </row>
    <row r="579" spans="1:9" x14ac:dyDescent="0.25">
      <c r="A579" t="s">
        <v>40</v>
      </c>
      <c r="B579">
        <v>53343.8</v>
      </c>
      <c r="C579">
        <v>53110.8</v>
      </c>
      <c r="D579">
        <v>53014.7</v>
      </c>
      <c r="E579">
        <v>3525.89</v>
      </c>
      <c r="F579">
        <v>0</v>
      </c>
      <c r="G579">
        <v>1.23996E-2</v>
      </c>
      <c r="H579">
        <v>1</v>
      </c>
      <c r="I579">
        <v>0</v>
      </c>
    </row>
    <row r="580" spans="1:9" x14ac:dyDescent="0.25">
      <c r="A580" t="s">
        <v>40</v>
      </c>
      <c r="B580">
        <v>53347.7</v>
      </c>
      <c r="C580">
        <v>53119.3</v>
      </c>
      <c r="D580">
        <v>53021.5</v>
      </c>
      <c r="E580">
        <v>3532.45</v>
      </c>
      <c r="F580">
        <v>0</v>
      </c>
      <c r="G580">
        <v>1.23996E-2</v>
      </c>
      <c r="H580">
        <v>1</v>
      </c>
      <c r="I580">
        <v>0</v>
      </c>
    </row>
    <row r="581" spans="1:9" x14ac:dyDescent="0.25">
      <c r="A581" t="s">
        <v>40</v>
      </c>
      <c r="B581">
        <v>53352.3</v>
      </c>
      <c r="C581">
        <v>53123.7</v>
      </c>
      <c r="D581">
        <v>53024.800000000003</v>
      </c>
      <c r="E581">
        <v>3531.07</v>
      </c>
      <c r="F581">
        <v>0</v>
      </c>
      <c r="G581">
        <v>1.23996E-2</v>
      </c>
      <c r="H581">
        <v>1</v>
      </c>
      <c r="I581">
        <v>0</v>
      </c>
    </row>
    <row r="582" spans="1:9" x14ac:dyDescent="0.25">
      <c r="A582" t="s">
        <v>40</v>
      </c>
      <c r="B582">
        <v>53365.8</v>
      </c>
      <c r="C582">
        <v>53136.5</v>
      </c>
      <c r="D582">
        <v>53026.8</v>
      </c>
      <c r="E582">
        <v>3529.07</v>
      </c>
      <c r="F582">
        <v>0</v>
      </c>
      <c r="G582">
        <v>1.23996E-2</v>
      </c>
      <c r="H582">
        <v>1</v>
      </c>
      <c r="I582">
        <v>0</v>
      </c>
    </row>
    <row r="583" spans="1:9" x14ac:dyDescent="0.25">
      <c r="A583" t="s">
        <v>40</v>
      </c>
      <c r="B583">
        <v>53359.9</v>
      </c>
      <c r="C583">
        <v>53131.7</v>
      </c>
      <c r="D583">
        <v>53027.1</v>
      </c>
      <c r="E583">
        <v>3527.21</v>
      </c>
      <c r="F583">
        <v>0</v>
      </c>
      <c r="G583">
        <v>1.23996E-2</v>
      </c>
      <c r="H583">
        <v>1</v>
      </c>
      <c r="I583">
        <v>0</v>
      </c>
    </row>
    <row r="584" spans="1:9" x14ac:dyDescent="0.25">
      <c r="A584" t="s">
        <v>40</v>
      </c>
      <c r="B584">
        <v>53342.400000000001</v>
      </c>
      <c r="C584">
        <v>53113.7</v>
      </c>
      <c r="D584">
        <v>53021.2</v>
      </c>
      <c r="E584">
        <v>3527.64</v>
      </c>
      <c r="F584">
        <v>0</v>
      </c>
      <c r="G584">
        <v>1.23996E-2</v>
      </c>
      <c r="H584">
        <v>1</v>
      </c>
      <c r="I584">
        <v>0</v>
      </c>
    </row>
    <row r="585" spans="1:9" x14ac:dyDescent="0.25">
      <c r="A585" t="s">
        <v>40</v>
      </c>
      <c r="B585">
        <v>53342.9</v>
      </c>
      <c r="C585">
        <v>53114.7</v>
      </c>
      <c r="D585">
        <v>53020.800000000003</v>
      </c>
      <c r="E585">
        <v>3528.15</v>
      </c>
      <c r="F585">
        <v>0</v>
      </c>
      <c r="G585">
        <v>1.23996E-2</v>
      </c>
      <c r="H585">
        <v>1</v>
      </c>
      <c r="I585">
        <v>0</v>
      </c>
    </row>
    <row r="586" spans="1:9" x14ac:dyDescent="0.25">
      <c r="A586" t="s">
        <v>40</v>
      </c>
      <c r="B586">
        <v>53360.1</v>
      </c>
      <c r="C586">
        <v>53130.1</v>
      </c>
      <c r="D586">
        <v>53025.9</v>
      </c>
      <c r="E586">
        <v>3531.51</v>
      </c>
      <c r="F586">
        <v>0</v>
      </c>
      <c r="G586">
        <v>1.23996E-2</v>
      </c>
      <c r="H586">
        <v>1</v>
      </c>
      <c r="I586">
        <v>0</v>
      </c>
    </row>
    <row r="587" spans="1:9" x14ac:dyDescent="0.25">
      <c r="A587" t="s">
        <v>40</v>
      </c>
      <c r="B587">
        <v>53367.8</v>
      </c>
      <c r="C587">
        <v>53136.4</v>
      </c>
      <c r="D587">
        <v>53027</v>
      </c>
      <c r="E587">
        <v>3529.55</v>
      </c>
      <c r="F587">
        <v>0</v>
      </c>
      <c r="G587">
        <v>1.23996E-2</v>
      </c>
      <c r="H587">
        <v>1</v>
      </c>
      <c r="I587">
        <v>0</v>
      </c>
    </row>
    <row r="588" spans="1:9" x14ac:dyDescent="0.25">
      <c r="A588" t="s">
        <v>40</v>
      </c>
      <c r="B588">
        <v>53345</v>
      </c>
      <c r="C588">
        <v>53113.9</v>
      </c>
      <c r="D588">
        <v>53019.6</v>
      </c>
      <c r="E588">
        <v>3528.09</v>
      </c>
      <c r="F588">
        <v>0</v>
      </c>
      <c r="G588">
        <v>1.23996E-2</v>
      </c>
      <c r="H588">
        <v>1</v>
      </c>
      <c r="I588">
        <v>0</v>
      </c>
    </row>
    <row r="589" spans="1:9" x14ac:dyDescent="0.25">
      <c r="A589" t="s">
        <v>40</v>
      </c>
      <c r="B589">
        <v>53352.7</v>
      </c>
      <c r="C589">
        <v>53121.5</v>
      </c>
      <c r="D589">
        <v>53020.7</v>
      </c>
      <c r="E589">
        <v>3527.98</v>
      </c>
      <c r="F589">
        <v>0</v>
      </c>
      <c r="G589">
        <v>1.23996E-2</v>
      </c>
      <c r="H589">
        <v>1</v>
      </c>
      <c r="I589">
        <v>0</v>
      </c>
    </row>
    <row r="590" spans="1:9" x14ac:dyDescent="0.25">
      <c r="A590" t="s">
        <v>40</v>
      </c>
      <c r="B590">
        <v>53355.1</v>
      </c>
      <c r="C590">
        <v>53127.199999999997</v>
      </c>
      <c r="D590">
        <v>53021.4</v>
      </c>
      <c r="E590">
        <v>3530.49</v>
      </c>
      <c r="F590">
        <v>0</v>
      </c>
      <c r="G590">
        <v>1.23996E-2</v>
      </c>
      <c r="H590">
        <v>1</v>
      </c>
      <c r="I590">
        <v>0</v>
      </c>
    </row>
    <row r="591" spans="1:9" x14ac:dyDescent="0.25">
      <c r="A591" t="s">
        <v>40</v>
      </c>
      <c r="B591">
        <v>53364.800000000003</v>
      </c>
      <c r="C591">
        <v>53135.5</v>
      </c>
      <c r="D591">
        <v>53025.9</v>
      </c>
      <c r="E591">
        <v>3530.15</v>
      </c>
      <c r="F591">
        <v>0</v>
      </c>
      <c r="G591">
        <v>1.23996E-2</v>
      </c>
      <c r="H591">
        <v>1</v>
      </c>
      <c r="I591">
        <v>0</v>
      </c>
    </row>
    <row r="592" spans="1:9" x14ac:dyDescent="0.25">
      <c r="A592" t="s">
        <v>40</v>
      </c>
      <c r="B592">
        <v>53362.6</v>
      </c>
      <c r="C592">
        <v>53131.4</v>
      </c>
      <c r="D592">
        <v>53025.9</v>
      </c>
      <c r="E592">
        <v>3529.23</v>
      </c>
      <c r="F592">
        <v>0</v>
      </c>
      <c r="G592">
        <v>1.23996E-2</v>
      </c>
      <c r="H592">
        <v>1</v>
      </c>
      <c r="I592">
        <v>0</v>
      </c>
    </row>
    <row r="593" spans="1:9" x14ac:dyDescent="0.25">
      <c r="A593" t="s">
        <v>40</v>
      </c>
      <c r="B593">
        <v>53338.6</v>
      </c>
      <c r="C593">
        <v>53109.599999999999</v>
      </c>
      <c r="D593">
        <v>53017.2</v>
      </c>
      <c r="E593">
        <v>3528.73</v>
      </c>
      <c r="F593">
        <v>0</v>
      </c>
      <c r="G593">
        <v>1.23996E-2</v>
      </c>
      <c r="H593">
        <v>1</v>
      </c>
      <c r="I593">
        <v>0</v>
      </c>
    </row>
    <row r="594" spans="1:9" x14ac:dyDescent="0.25">
      <c r="A594" t="s">
        <v>40</v>
      </c>
      <c r="B594">
        <v>53338.8</v>
      </c>
      <c r="C594">
        <v>53108.7</v>
      </c>
      <c r="D594">
        <v>53015.4</v>
      </c>
      <c r="E594">
        <v>3526.83</v>
      </c>
      <c r="F594">
        <v>0</v>
      </c>
      <c r="G594">
        <v>1.23996E-2</v>
      </c>
      <c r="H594">
        <v>1</v>
      </c>
      <c r="I594">
        <v>0</v>
      </c>
    </row>
    <row r="595" spans="1:9" x14ac:dyDescent="0.25">
      <c r="A595" t="s">
        <v>40</v>
      </c>
      <c r="B595">
        <v>53365.599999999999</v>
      </c>
      <c r="C595">
        <v>53134.2</v>
      </c>
      <c r="D595">
        <v>53031</v>
      </c>
      <c r="E595">
        <v>3529.28</v>
      </c>
      <c r="F595">
        <v>0</v>
      </c>
      <c r="G595">
        <v>1.23996E-2</v>
      </c>
      <c r="H595">
        <v>1</v>
      </c>
      <c r="I595">
        <v>0</v>
      </c>
    </row>
    <row r="596" spans="1:9" x14ac:dyDescent="0.25">
      <c r="A596" t="s">
        <v>40</v>
      </c>
      <c r="B596">
        <v>53368.9</v>
      </c>
      <c r="C596">
        <v>53140.5</v>
      </c>
      <c r="D596">
        <v>53031.8</v>
      </c>
      <c r="E596">
        <v>3530.51</v>
      </c>
      <c r="F596">
        <v>0</v>
      </c>
      <c r="G596">
        <v>1.23996E-2</v>
      </c>
      <c r="H596">
        <v>1</v>
      </c>
      <c r="I596">
        <v>0</v>
      </c>
    </row>
    <row r="597" spans="1:9" x14ac:dyDescent="0.25">
      <c r="A597" t="s">
        <v>40</v>
      </c>
      <c r="B597">
        <v>53344.5</v>
      </c>
      <c r="C597">
        <v>53113.9</v>
      </c>
      <c r="D597">
        <v>53018.2</v>
      </c>
      <c r="E597">
        <v>3529.86</v>
      </c>
      <c r="F597">
        <v>0</v>
      </c>
      <c r="G597">
        <v>1.23996E-2</v>
      </c>
      <c r="H597">
        <v>1</v>
      </c>
      <c r="I597">
        <v>0</v>
      </c>
    </row>
    <row r="598" spans="1:9" x14ac:dyDescent="0.25">
      <c r="A598" t="s">
        <v>40</v>
      </c>
      <c r="B598">
        <v>53353.9</v>
      </c>
      <c r="C598">
        <v>53123.6</v>
      </c>
      <c r="D598">
        <v>53020.9</v>
      </c>
      <c r="E598">
        <v>3531.32</v>
      </c>
      <c r="F598">
        <v>0</v>
      </c>
      <c r="G598">
        <v>1.23996E-2</v>
      </c>
      <c r="H598">
        <v>1</v>
      </c>
      <c r="I598">
        <v>0</v>
      </c>
    </row>
    <row r="599" spans="1:9" x14ac:dyDescent="0.25">
      <c r="A599" t="s">
        <v>40</v>
      </c>
      <c r="B599">
        <v>53354.2</v>
      </c>
      <c r="C599">
        <v>53126.400000000001</v>
      </c>
      <c r="D599">
        <v>53026.3</v>
      </c>
      <c r="E599">
        <v>3531.89</v>
      </c>
      <c r="F599">
        <v>0</v>
      </c>
      <c r="G599">
        <v>1.23996E-2</v>
      </c>
      <c r="H599">
        <v>1</v>
      </c>
      <c r="I599">
        <v>0</v>
      </c>
    </row>
    <row r="600" spans="1:9" x14ac:dyDescent="0.25">
      <c r="A600" t="s">
        <v>40</v>
      </c>
      <c r="B600">
        <v>53358.9</v>
      </c>
      <c r="C600">
        <v>53129</v>
      </c>
      <c r="D600">
        <v>53022.9</v>
      </c>
      <c r="E600">
        <v>3526.68</v>
      </c>
      <c r="F600">
        <v>0</v>
      </c>
      <c r="G600">
        <v>1.23996E-2</v>
      </c>
      <c r="H600">
        <v>1</v>
      </c>
      <c r="I600">
        <v>0</v>
      </c>
    </row>
    <row r="601" spans="1:9" x14ac:dyDescent="0.25">
      <c r="A601" t="s">
        <v>40</v>
      </c>
      <c r="B601">
        <v>53356.3</v>
      </c>
      <c r="C601">
        <v>53127.4</v>
      </c>
      <c r="D601">
        <v>53025</v>
      </c>
      <c r="E601">
        <v>3530.69</v>
      </c>
      <c r="F601">
        <v>0</v>
      </c>
      <c r="G601">
        <v>1.23996E-2</v>
      </c>
      <c r="H601">
        <v>1</v>
      </c>
      <c r="I601">
        <v>0</v>
      </c>
    </row>
    <row r="602" spans="1:9" x14ac:dyDescent="0.25">
      <c r="A602" t="s">
        <v>40</v>
      </c>
      <c r="B602">
        <v>53336.7</v>
      </c>
      <c r="C602">
        <v>53107.9</v>
      </c>
      <c r="D602">
        <v>53015.1</v>
      </c>
      <c r="E602">
        <v>3528.41</v>
      </c>
      <c r="F602">
        <v>0</v>
      </c>
      <c r="G602">
        <v>1.23996E-2</v>
      </c>
      <c r="H602">
        <v>1</v>
      </c>
      <c r="I602">
        <v>0</v>
      </c>
    </row>
    <row r="603" spans="1:9" x14ac:dyDescent="0.25">
      <c r="A603" t="s">
        <v>40</v>
      </c>
      <c r="B603">
        <v>53339</v>
      </c>
      <c r="C603">
        <v>53112</v>
      </c>
      <c r="D603">
        <v>53017.8</v>
      </c>
      <c r="E603">
        <v>3528.81</v>
      </c>
      <c r="F603">
        <v>0</v>
      </c>
      <c r="G603">
        <v>1.23996E-2</v>
      </c>
      <c r="H603">
        <v>1</v>
      </c>
      <c r="I603">
        <v>0</v>
      </c>
    </row>
    <row r="604" spans="1:9" x14ac:dyDescent="0.25">
      <c r="A604" t="s">
        <v>40</v>
      </c>
      <c r="B604">
        <v>53361.7</v>
      </c>
      <c r="C604">
        <v>53132.800000000003</v>
      </c>
      <c r="D604">
        <v>53027.1</v>
      </c>
      <c r="E604">
        <v>3529.9</v>
      </c>
      <c r="F604">
        <v>0</v>
      </c>
      <c r="G604">
        <v>1.23996E-2</v>
      </c>
      <c r="H604">
        <v>1</v>
      </c>
      <c r="I604">
        <v>0</v>
      </c>
    </row>
    <row r="605" spans="1:9" x14ac:dyDescent="0.25">
      <c r="A605" t="s">
        <v>40</v>
      </c>
      <c r="B605">
        <v>53366.1</v>
      </c>
      <c r="C605">
        <v>53137.5</v>
      </c>
      <c r="D605">
        <v>53026.9</v>
      </c>
      <c r="E605">
        <v>3527.79</v>
      </c>
      <c r="F605">
        <v>0</v>
      </c>
      <c r="G605">
        <v>1.23996E-2</v>
      </c>
      <c r="H605">
        <v>1</v>
      </c>
      <c r="I605">
        <v>0</v>
      </c>
    </row>
    <row r="606" spans="1:9" x14ac:dyDescent="0.25">
      <c r="A606" t="s">
        <v>40</v>
      </c>
      <c r="B606">
        <v>53353.1</v>
      </c>
      <c r="C606">
        <v>53115.5</v>
      </c>
      <c r="D606">
        <v>53019.5</v>
      </c>
      <c r="E606">
        <v>3528.32</v>
      </c>
      <c r="F606">
        <v>0</v>
      </c>
      <c r="G606">
        <v>1.23996E-2</v>
      </c>
      <c r="H606">
        <v>1</v>
      </c>
      <c r="I606">
        <v>0</v>
      </c>
    </row>
    <row r="607" spans="1:9" x14ac:dyDescent="0.25">
      <c r="A607" t="s">
        <v>40</v>
      </c>
      <c r="B607">
        <v>53347.7</v>
      </c>
      <c r="C607">
        <v>53117.5</v>
      </c>
      <c r="D607">
        <v>53023.4</v>
      </c>
      <c r="E607">
        <v>3525.74</v>
      </c>
      <c r="F607">
        <v>0</v>
      </c>
      <c r="G607">
        <v>1.23996E-2</v>
      </c>
      <c r="H607">
        <v>1</v>
      </c>
      <c r="I607">
        <v>0</v>
      </c>
    </row>
    <row r="608" spans="1:9" x14ac:dyDescent="0.25">
      <c r="A608" t="s">
        <v>40</v>
      </c>
      <c r="B608">
        <v>53360.7</v>
      </c>
      <c r="C608">
        <v>53133</v>
      </c>
      <c r="D608">
        <v>53032.9</v>
      </c>
      <c r="E608">
        <v>3530.56</v>
      </c>
      <c r="F608">
        <v>0</v>
      </c>
      <c r="G608">
        <v>1.23996E-2</v>
      </c>
      <c r="H608">
        <v>1</v>
      </c>
      <c r="I608">
        <v>0</v>
      </c>
    </row>
    <row r="609" spans="1:25" x14ac:dyDescent="0.25">
      <c r="A609" t="s">
        <v>40</v>
      </c>
      <c r="B609">
        <v>53368.5</v>
      </c>
      <c r="C609">
        <v>53139.3</v>
      </c>
      <c r="D609">
        <v>53031.4</v>
      </c>
      <c r="E609">
        <v>3529.07</v>
      </c>
      <c r="F609">
        <v>0</v>
      </c>
      <c r="G609">
        <v>1.23996E-2</v>
      </c>
      <c r="H609">
        <v>1</v>
      </c>
      <c r="I609">
        <v>0</v>
      </c>
    </row>
    <row r="610" spans="1:25" x14ac:dyDescent="0.25">
      <c r="A610" t="s">
        <v>40</v>
      </c>
      <c r="B610">
        <v>53366.3</v>
      </c>
      <c r="C610">
        <v>53138.2</v>
      </c>
      <c r="D610">
        <v>53034.6</v>
      </c>
      <c r="E610">
        <v>3529.11</v>
      </c>
      <c r="F610">
        <v>0</v>
      </c>
      <c r="G610">
        <v>1.23996E-2</v>
      </c>
      <c r="H610">
        <v>1</v>
      </c>
      <c r="I610">
        <v>0</v>
      </c>
    </row>
    <row r="611" spans="1:25" x14ac:dyDescent="0.25">
      <c r="A611" t="s">
        <v>40</v>
      </c>
      <c r="B611">
        <v>53346.5</v>
      </c>
      <c r="C611">
        <v>53117.2</v>
      </c>
      <c r="D611">
        <v>53023.9</v>
      </c>
      <c r="E611">
        <v>3525.07</v>
      </c>
      <c r="F611">
        <v>0</v>
      </c>
      <c r="G611">
        <v>1.23996E-2</v>
      </c>
      <c r="H611">
        <v>1</v>
      </c>
      <c r="I611">
        <v>0</v>
      </c>
    </row>
    <row r="612" spans="1:25" x14ac:dyDescent="0.25">
      <c r="A612" t="s">
        <v>40</v>
      </c>
      <c r="B612">
        <v>53356</v>
      </c>
      <c r="C612">
        <v>53128.3</v>
      </c>
      <c r="D612">
        <v>53031</v>
      </c>
      <c r="E612">
        <v>3529.61</v>
      </c>
      <c r="F612">
        <v>0</v>
      </c>
      <c r="G612">
        <v>1.23996E-2</v>
      </c>
      <c r="H612">
        <v>1</v>
      </c>
      <c r="I612">
        <v>0</v>
      </c>
    </row>
    <row r="613" spans="1:25" x14ac:dyDescent="0.25">
      <c r="A613" t="s">
        <v>40</v>
      </c>
      <c r="B613">
        <v>53373.2</v>
      </c>
      <c r="C613">
        <v>53144.9</v>
      </c>
      <c r="D613">
        <v>53036.2</v>
      </c>
      <c r="E613">
        <v>3525.52</v>
      </c>
      <c r="F613">
        <v>0</v>
      </c>
      <c r="G613">
        <v>1.23996E-2</v>
      </c>
      <c r="H613">
        <v>1</v>
      </c>
      <c r="I613">
        <v>0</v>
      </c>
    </row>
    <row r="614" spans="1:25" x14ac:dyDescent="0.25">
      <c r="A614" t="s">
        <v>40</v>
      </c>
      <c r="B614">
        <v>53363.8</v>
      </c>
      <c r="C614">
        <v>53135.3</v>
      </c>
      <c r="D614">
        <v>53027.5</v>
      </c>
      <c r="E614">
        <v>3528.92</v>
      </c>
      <c r="F614">
        <v>0</v>
      </c>
      <c r="G614">
        <v>1.23996E-2</v>
      </c>
      <c r="H614">
        <v>1</v>
      </c>
      <c r="I614">
        <v>0</v>
      </c>
    </row>
    <row r="615" spans="1:25" x14ac:dyDescent="0.25">
      <c r="A615" t="s">
        <v>40</v>
      </c>
      <c r="B615">
        <v>53357.599999999999</v>
      </c>
      <c r="C615">
        <v>53125.9</v>
      </c>
      <c r="D615">
        <v>53030.2</v>
      </c>
      <c r="E615">
        <v>3531.55</v>
      </c>
      <c r="F615">
        <v>0</v>
      </c>
      <c r="G615">
        <v>1.23996E-2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53349.7</v>
      </c>
      <c r="C616">
        <v>53121.599999999999</v>
      </c>
      <c r="D616">
        <v>53028.7</v>
      </c>
      <c r="E616">
        <v>3528.05</v>
      </c>
      <c r="F616">
        <v>0</v>
      </c>
      <c r="G616">
        <v>1.23996E-2</v>
      </c>
      <c r="H616">
        <v>1</v>
      </c>
      <c r="I616">
        <v>0</v>
      </c>
      <c r="R616">
        <f>AVERAGE(B567:B616)</f>
        <v>53354.564000000013</v>
      </c>
      <c r="S616">
        <f>AVERAGE(C567:C616)</f>
        <v>53124.849999999984</v>
      </c>
      <c r="U616">
        <f>_xlfn.VAR.P(B567:B616)</f>
        <v>93.477904000001686</v>
      </c>
      <c r="V616">
        <f>_xlfn.VAR.P(C567:C616)</f>
        <v>98.266500000002864</v>
      </c>
      <c r="X616">
        <f>1.96*SQRT(U616)/50</f>
        <v>0.37900116939471651</v>
      </c>
      <c r="Y616">
        <f>1.96*SQRT(V616)/50</f>
        <v>0.38858748636568885</v>
      </c>
    </row>
    <row r="617" spans="1:25" x14ac:dyDescent="0.25">
      <c r="A617" t="s">
        <v>40</v>
      </c>
      <c r="B617">
        <v>2667794.6571</v>
      </c>
      <c r="C617" t="s">
        <v>36</v>
      </c>
    </row>
    <row r="618" spans="1:25" x14ac:dyDescent="0.25">
      <c r="A618" t="s">
        <v>89</v>
      </c>
      <c r="B618">
        <v>63432.3</v>
      </c>
      <c r="C618">
        <v>63195.9</v>
      </c>
      <c r="D618">
        <v>63088.5</v>
      </c>
      <c r="E618">
        <v>18196</v>
      </c>
      <c r="F618">
        <v>0</v>
      </c>
      <c r="G618">
        <v>1.2300799999999999E-3</v>
      </c>
      <c r="H618">
        <v>0.99511499999999997</v>
      </c>
      <c r="I618">
        <v>0</v>
      </c>
    </row>
    <row r="619" spans="1:25" x14ac:dyDescent="0.25">
      <c r="A619" t="s">
        <v>89</v>
      </c>
      <c r="B619">
        <v>63437</v>
      </c>
      <c r="C619">
        <v>63202.2</v>
      </c>
      <c r="D619">
        <v>63088.3</v>
      </c>
      <c r="E619">
        <v>18196.7</v>
      </c>
      <c r="F619">
        <v>0</v>
      </c>
      <c r="G619">
        <v>1.2323200000000001E-3</v>
      </c>
      <c r="H619">
        <v>0.995116</v>
      </c>
      <c r="I619">
        <v>0</v>
      </c>
    </row>
    <row r="620" spans="1:25" x14ac:dyDescent="0.25">
      <c r="A620" t="s">
        <v>89</v>
      </c>
      <c r="B620">
        <v>63429.599999999999</v>
      </c>
      <c r="C620">
        <v>63194.9</v>
      </c>
      <c r="D620">
        <v>63091.1</v>
      </c>
      <c r="E620">
        <v>18198.2</v>
      </c>
      <c r="F620">
        <v>0</v>
      </c>
      <c r="G620">
        <v>1.2300600000000001E-3</v>
      </c>
      <c r="H620">
        <v>0.99511499999999997</v>
      </c>
      <c r="I620">
        <v>0</v>
      </c>
    </row>
    <row r="621" spans="1:25" x14ac:dyDescent="0.25">
      <c r="A621" t="s">
        <v>89</v>
      </c>
      <c r="B621">
        <v>63433</v>
      </c>
      <c r="C621">
        <v>63197.5</v>
      </c>
      <c r="D621">
        <v>63092.4</v>
      </c>
      <c r="E621">
        <v>18197.599999999999</v>
      </c>
      <c r="F621">
        <v>0</v>
      </c>
      <c r="G621">
        <v>1.23577E-3</v>
      </c>
      <c r="H621">
        <v>0.995116</v>
      </c>
      <c r="I621">
        <v>0</v>
      </c>
    </row>
    <row r="622" spans="1:25" x14ac:dyDescent="0.25">
      <c r="A622" t="s">
        <v>89</v>
      </c>
      <c r="B622">
        <v>63438.1</v>
      </c>
      <c r="C622">
        <v>63203.8</v>
      </c>
      <c r="D622">
        <v>63091.9</v>
      </c>
      <c r="E622">
        <v>18196.900000000001</v>
      </c>
      <c r="F622">
        <v>0</v>
      </c>
      <c r="G622">
        <v>1.2395100000000001E-3</v>
      </c>
      <c r="H622">
        <v>0.995116</v>
      </c>
      <c r="I622">
        <v>0</v>
      </c>
    </row>
    <row r="623" spans="1:25" x14ac:dyDescent="0.25">
      <c r="A623" t="s">
        <v>89</v>
      </c>
      <c r="B623">
        <v>63442.5</v>
      </c>
      <c r="C623">
        <v>63204.3</v>
      </c>
      <c r="D623">
        <v>63092.6</v>
      </c>
      <c r="E623">
        <v>18197.2</v>
      </c>
      <c r="F623">
        <v>0</v>
      </c>
      <c r="G623">
        <v>1.27202E-3</v>
      </c>
      <c r="H623">
        <v>0.995116</v>
      </c>
      <c r="I623">
        <v>0</v>
      </c>
    </row>
    <row r="624" spans="1:25" x14ac:dyDescent="0.25">
      <c r="A624" t="s">
        <v>89</v>
      </c>
      <c r="B624">
        <v>63417.3</v>
      </c>
      <c r="C624">
        <v>63181.4</v>
      </c>
      <c r="D624">
        <v>63082.5</v>
      </c>
      <c r="E624">
        <v>18195.400000000001</v>
      </c>
      <c r="F624">
        <v>0</v>
      </c>
      <c r="G624">
        <v>1.28816E-3</v>
      </c>
      <c r="H624">
        <v>0.995116</v>
      </c>
      <c r="I624">
        <v>0</v>
      </c>
    </row>
    <row r="625" spans="1:9" x14ac:dyDescent="0.25">
      <c r="A625" t="s">
        <v>89</v>
      </c>
      <c r="B625">
        <v>63424.9</v>
      </c>
      <c r="C625">
        <v>63191.9</v>
      </c>
      <c r="D625">
        <v>63085.599999999999</v>
      </c>
      <c r="E625">
        <v>18195.099999999999</v>
      </c>
      <c r="F625">
        <v>0</v>
      </c>
      <c r="G625">
        <v>1.2786200000000001E-3</v>
      </c>
      <c r="H625">
        <v>0.995116</v>
      </c>
      <c r="I625">
        <v>0</v>
      </c>
    </row>
    <row r="626" spans="1:9" x14ac:dyDescent="0.25">
      <c r="A626" t="s">
        <v>89</v>
      </c>
      <c r="B626">
        <v>63431.3</v>
      </c>
      <c r="C626">
        <v>63196.7</v>
      </c>
      <c r="D626">
        <v>63084.2</v>
      </c>
      <c r="E626">
        <v>18195.8</v>
      </c>
      <c r="F626">
        <v>0</v>
      </c>
      <c r="G626">
        <v>1.2374300000000001E-3</v>
      </c>
      <c r="H626">
        <v>0.995116</v>
      </c>
      <c r="I626">
        <v>0</v>
      </c>
    </row>
    <row r="627" spans="1:9" x14ac:dyDescent="0.25">
      <c r="A627" t="s">
        <v>89</v>
      </c>
      <c r="B627">
        <v>63438</v>
      </c>
      <c r="C627">
        <v>63203.199999999997</v>
      </c>
      <c r="D627">
        <v>63088.9</v>
      </c>
      <c r="E627">
        <v>18195.5</v>
      </c>
      <c r="F627">
        <v>0</v>
      </c>
      <c r="G627">
        <v>1.23642E-3</v>
      </c>
      <c r="H627">
        <v>0.99511499999999997</v>
      </c>
      <c r="I627">
        <v>0</v>
      </c>
    </row>
    <row r="628" spans="1:9" x14ac:dyDescent="0.25">
      <c r="A628" t="s">
        <v>89</v>
      </c>
      <c r="B628">
        <v>63412.1</v>
      </c>
      <c r="C628">
        <v>63176.9</v>
      </c>
      <c r="D628">
        <v>63077.8</v>
      </c>
      <c r="E628">
        <v>18194.7</v>
      </c>
      <c r="F628">
        <v>0</v>
      </c>
      <c r="G628">
        <v>1.2301E-3</v>
      </c>
      <c r="H628">
        <v>0.995116</v>
      </c>
      <c r="I628">
        <v>0</v>
      </c>
    </row>
    <row r="629" spans="1:9" x14ac:dyDescent="0.25">
      <c r="A629" t="s">
        <v>89</v>
      </c>
      <c r="B629">
        <v>63417.599999999999</v>
      </c>
      <c r="C629">
        <v>63183.4</v>
      </c>
      <c r="D629">
        <v>63080.4</v>
      </c>
      <c r="E629">
        <v>18195.599999999999</v>
      </c>
      <c r="F629">
        <v>0</v>
      </c>
      <c r="G629">
        <v>1.23386E-3</v>
      </c>
      <c r="H629">
        <v>0.99511499999999997</v>
      </c>
      <c r="I629">
        <v>0</v>
      </c>
    </row>
    <row r="630" spans="1:9" x14ac:dyDescent="0.25">
      <c r="A630" t="s">
        <v>89</v>
      </c>
      <c r="B630">
        <v>63437.5</v>
      </c>
      <c r="C630">
        <v>63201.5</v>
      </c>
      <c r="D630">
        <v>63084.6</v>
      </c>
      <c r="E630">
        <v>18194.3</v>
      </c>
      <c r="F630">
        <v>0</v>
      </c>
      <c r="G630">
        <v>1.3001499999999999E-3</v>
      </c>
      <c r="H630">
        <v>0.99511499999999997</v>
      </c>
      <c r="I630">
        <v>0</v>
      </c>
    </row>
    <row r="631" spans="1:9" x14ac:dyDescent="0.25">
      <c r="A631" t="s">
        <v>89</v>
      </c>
      <c r="B631">
        <v>63430.400000000001</v>
      </c>
      <c r="C631">
        <v>63193.599999999999</v>
      </c>
      <c r="D631">
        <v>63082.9</v>
      </c>
      <c r="E631">
        <v>18194.099999999999</v>
      </c>
      <c r="F631">
        <v>0</v>
      </c>
      <c r="G631">
        <v>1.2319099999999999E-3</v>
      </c>
      <c r="H631">
        <v>0.99511400000000005</v>
      </c>
      <c r="I631">
        <v>0</v>
      </c>
    </row>
    <row r="632" spans="1:9" x14ac:dyDescent="0.25">
      <c r="A632" t="s">
        <v>89</v>
      </c>
      <c r="B632">
        <v>63414.5</v>
      </c>
      <c r="C632">
        <v>63180.4</v>
      </c>
      <c r="D632">
        <v>63074.400000000001</v>
      </c>
      <c r="E632">
        <v>18194.099999999999</v>
      </c>
      <c r="F632">
        <v>0</v>
      </c>
      <c r="G632">
        <v>1.26352E-3</v>
      </c>
      <c r="H632">
        <v>0.995116</v>
      </c>
      <c r="I632">
        <v>0</v>
      </c>
    </row>
    <row r="633" spans="1:9" x14ac:dyDescent="0.25">
      <c r="A633" t="s">
        <v>89</v>
      </c>
      <c r="B633">
        <v>63416.9</v>
      </c>
      <c r="C633">
        <v>63183.4</v>
      </c>
      <c r="D633">
        <v>63077.3</v>
      </c>
      <c r="E633">
        <v>18193.900000000001</v>
      </c>
      <c r="F633">
        <v>0</v>
      </c>
      <c r="G633">
        <v>1.2478400000000001E-3</v>
      </c>
      <c r="H633">
        <v>0.99511300000000003</v>
      </c>
      <c r="I633">
        <v>0</v>
      </c>
    </row>
    <row r="634" spans="1:9" x14ac:dyDescent="0.25">
      <c r="A634" t="s">
        <v>89</v>
      </c>
      <c r="B634">
        <v>63428.1</v>
      </c>
      <c r="C634">
        <v>63192.1</v>
      </c>
      <c r="D634">
        <v>63077.599999999999</v>
      </c>
      <c r="E634">
        <v>18193.5</v>
      </c>
      <c r="F634">
        <v>0</v>
      </c>
      <c r="G634">
        <v>1.5696799999999999E-3</v>
      </c>
      <c r="H634">
        <v>0.99511499999999997</v>
      </c>
      <c r="I634">
        <v>0</v>
      </c>
    </row>
    <row r="635" spans="1:9" x14ac:dyDescent="0.25">
      <c r="A635" t="s">
        <v>89</v>
      </c>
      <c r="B635">
        <v>63425.8</v>
      </c>
      <c r="C635">
        <v>63190.8</v>
      </c>
      <c r="D635">
        <v>63080.9</v>
      </c>
      <c r="E635">
        <v>18194.400000000001</v>
      </c>
      <c r="F635">
        <v>0</v>
      </c>
      <c r="G635">
        <v>1.2367999999999999E-3</v>
      </c>
      <c r="H635">
        <v>0.995116</v>
      </c>
      <c r="I635">
        <v>0</v>
      </c>
    </row>
    <row r="636" spans="1:9" x14ac:dyDescent="0.25">
      <c r="A636" t="s">
        <v>89</v>
      </c>
      <c r="B636">
        <v>63414.8</v>
      </c>
      <c r="C636">
        <v>63181.3</v>
      </c>
      <c r="D636">
        <v>63074.8</v>
      </c>
      <c r="E636">
        <v>18192.7</v>
      </c>
      <c r="F636">
        <v>0</v>
      </c>
      <c r="G636">
        <v>1.2476099999999999E-3</v>
      </c>
      <c r="H636">
        <v>0.995116</v>
      </c>
      <c r="I636">
        <v>0</v>
      </c>
    </row>
    <row r="637" spans="1:9" x14ac:dyDescent="0.25">
      <c r="A637" t="s">
        <v>89</v>
      </c>
      <c r="B637">
        <v>63429.2</v>
      </c>
      <c r="C637">
        <v>63192.5</v>
      </c>
      <c r="D637">
        <v>63078.6</v>
      </c>
      <c r="E637">
        <v>18193.400000000001</v>
      </c>
      <c r="F637">
        <v>0</v>
      </c>
      <c r="G637">
        <v>1.2362199999999999E-3</v>
      </c>
      <c r="H637">
        <v>0.99511499999999997</v>
      </c>
      <c r="I637">
        <v>0</v>
      </c>
    </row>
    <row r="638" spans="1:9" x14ac:dyDescent="0.25">
      <c r="A638" t="s">
        <v>89</v>
      </c>
      <c r="B638">
        <v>63427.8</v>
      </c>
      <c r="C638">
        <v>63194.1</v>
      </c>
      <c r="D638">
        <v>63082</v>
      </c>
      <c r="E638">
        <v>18194.8</v>
      </c>
      <c r="F638">
        <v>0</v>
      </c>
      <c r="G638">
        <v>1.24069E-3</v>
      </c>
      <c r="H638">
        <v>0.995116</v>
      </c>
      <c r="I638">
        <v>0</v>
      </c>
    </row>
    <row r="639" spans="1:9" x14ac:dyDescent="0.25">
      <c r="A639" t="s">
        <v>89</v>
      </c>
      <c r="B639">
        <v>63432.5</v>
      </c>
      <c r="C639">
        <v>63191.4</v>
      </c>
      <c r="D639">
        <v>63084.9</v>
      </c>
      <c r="E639">
        <v>18195.5</v>
      </c>
      <c r="F639">
        <v>0</v>
      </c>
      <c r="G639">
        <v>1.2310999999999999E-3</v>
      </c>
      <c r="H639">
        <v>0.995116</v>
      </c>
      <c r="I639">
        <v>0</v>
      </c>
    </row>
    <row r="640" spans="1:9" x14ac:dyDescent="0.25">
      <c r="A640" t="s">
        <v>89</v>
      </c>
      <c r="B640">
        <v>63413.7</v>
      </c>
      <c r="C640">
        <v>63177.9</v>
      </c>
      <c r="D640">
        <v>63074.7</v>
      </c>
      <c r="E640">
        <v>18193.3</v>
      </c>
      <c r="F640">
        <v>0</v>
      </c>
      <c r="G640">
        <v>1.2303100000000001E-3</v>
      </c>
      <c r="H640">
        <v>0.995116</v>
      </c>
      <c r="I640">
        <v>0</v>
      </c>
    </row>
    <row r="641" spans="1:9" x14ac:dyDescent="0.25">
      <c r="A641" t="s">
        <v>89</v>
      </c>
      <c r="B641">
        <v>63423.7</v>
      </c>
      <c r="C641">
        <v>63189.2</v>
      </c>
      <c r="D641">
        <v>63076.5</v>
      </c>
      <c r="E641">
        <v>18194</v>
      </c>
      <c r="F641">
        <v>0</v>
      </c>
      <c r="G641">
        <v>1.24299E-3</v>
      </c>
      <c r="H641">
        <v>0.99511499999999997</v>
      </c>
      <c r="I641">
        <v>0</v>
      </c>
    </row>
    <row r="642" spans="1:9" x14ac:dyDescent="0.25">
      <c r="A642" t="s">
        <v>89</v>
      </c>
      <c r="B642">
        <v>63436.1</v>
      </c>
      <c r="C642">
        <v>63200.7</v>
      </c>
      <c r="D642">
        <v>63083</v>
      </c>
      <c r="E642">
        <v>18194.5</v>
      </c>
      <c r="F642">
        <v>0</v>
      </c>
      <c r="G642">
        <v>1.2300499999999999E-3</v>
      </c>
      <c r="H642">
        <v>0.99511499999999997</v>
      </c>
      <c r="I642">
        <v>0</v>
      </c>
    </row>
    <row r="643" spans="1:9" x14ac:dyDescent="0.25">
      <c r="A643" t="s">
        <v>89</v>
      </c>
      <c r="B643">
        <v>63417.4</v>
      </c>
      <c r="C643">
        <v>63183.199999999997</v>
      </c>
      <c r="D643">
        <v>63077.1</v>
      </c>
      <c r="E643">
        <v>18194.3</v>
      </c>
      <c r="F643">
        <v>0</v>
      </c>
      <c r="G643">
        <v>1.24891E-3</v>
      </c>
      <c r="H643">
        <v>0.995116</v>
      </c>
      <c r="I643">
        <v>0</v>
      </c>
    </row>
    <row r="644" spans="1:9" x14ac:dyDescent="0.25">
      <c r="A644" t="s">
        <v>89</v>
      </c>
      <c r="B644">
        <v>63408.1</v>
      </c>
      <c r="C644">
        <v>63173.2</v>
      </c>
      <c r="D644">
        <v>63072.6</v>
      </c>
      <c r="E644">
        <v>18193.400000000001</v>
      </c>
      <c r="F644">
        <v>0</v>
      </c>
      <c r="G644">
        <v>1.2518200000000001E-3</v>
      </c>
      <c r="H644">
        <v>0.995116</v>
      </c>
      <c r="I644">
        <v>0</v>
      </c>
    </row>
    <row r="645" spans="1:9" x14ac:dyDescent="0.25">
      <c r="A645" t="s">
        <v>89</v>
      </c>
      <c r="B645">
        <v>63424.800000000003</v>
      </c>
      <c r="C645">
        <v>63191</v>
      </c>
      <c r="D645">
        <v>63077.4</v>
      </c>
      <c r="E645">
        <v>18193.2</v>
      </c>
      <c r="F645">
        <v>0</v>
      </c>
      <c r="G645">
        <v>1.46178E-3</v>
      </c>
      <c r="H645">
        <v>0.99511499999999997</v>
      </c>
      <c r="I645">
        <v>0</v>
      </c>
    </row>
    <row r="646" spans="1:9" x14ac:dyDescent="0.25">
      <c r="A646" t="s">
        <v>89</v>
      </c>
      <c r="B646">
        <v>63425.1</v>
      </c>
      <c r="C646">
        <v>63190.3</v>
      </c>
      <c r="D646">
        <v>63077.8</v>
      </c>
      <c r="E646">
        <v>18194.8</v>
      </c>
      <c r="F646">
        <v>0</v>
      </c>
      <c r="G646">
        <v>1.23145E-3</v>
      </c>
      <c r="H646">
        <v>0.995116</v>
      </c>
      <c r="I646">
        <v>0</v>
      </c>
    </row>
    <row r="647" spans="1:9" x14ac:dyDescent="0.25">
      <c r="A647" t="s">
        <v>89</v>
      </c>
      <c r="B647">
        <v>63420.6</v>
      </c>
      <c r="C647">
        <v>63186.9</v>
      </c>
      <c r="D647">
        <v>63081.9</v>
      </c>
      <c r="E647">
        <v>18198.2</v>
      </c>
      <c r="F647">
        <v>0</v>
      </c>
      <c r="G647">
        <v>1.23402E-3</v>
      </c>
      <c r="H647">
        <v>0.995116</v>
      </c>
      <c r="I647">
        <v>0</v>
      </c>
    </row>
    <row r="648" spans="1:9" x14ac:dyDescent="0.25">
      <c r="A648" t="s">
        <v>89</v>
      </c>
      <c r="B648">
        <v>63424.6</v>
      </c>
      <c r="C648">
        <v>63190.9</v>
      </c>
      <c r="D648">
        <v>63085.1</v>
      </c>
      <c r="E648">
        <v>18195.2</v>
      </c>
      <c r="F648">
        <v>0</v>
      </c>
      <c r="G648">
        <v>1.2657600000000001E-3</v>
      </c>
      <c r="H648">
        <v>0.995116</v>
      </c>
      <c r="I648">
        <v>0</v>
      </c>
    </row>
    <row r="649" spans="1:9" x14ac:dyDescent="0.25">
      <c r="A649" t="s">
        <v>89</v>
      </c>
      <c r="B649">
        <v>63430.5</v>
      </c>
      <c r="C649">
        <v>63192.7</v>
      </c>
      <c r="D649">
        <v>63079</v>
      </c>
      <c r="E649">
        <v>18193.7</v>
      </c>
      <c r="F649">
        <v>0</v>
      </c>
      <c r="G649">
        <v>1.2306299999999999E-3</v>
      </c>
      <c r="H649">
        <v>0.99511300000000003</v>
      </c>
      <c r="I649">
        <v>0</v>
      </c>
    </row>
    <row r="650" spans="1:9" x14ac:dyDescent="0.25">
      <c r="A650" t="s">
        <v>89</v>
      </c>
      <c r="B650">
        <v>63423.4</v>
      </c>
      <c r="C650">
        <v>63186.8</v>
      </c>
      <c r="D650">
        <v>63079.7</v>
      </c>
      <c r="E650">
        <v>18194</v>
      </c>
      <c r="F650">
        <v>0</v>
      </c>
      <c r="G650">
        <v>1.23022E-3</v>
      </c>
      <c r="H650">
        <v>0.995116</v>
      </c>
      <c r="I650">
        <v>0</v>
      </c>
    </row>
    <row r="651" spans="1:9" x14ac:dyDescent="0.25">
      <c r="A651" t="s">
        <v>89</v>
      </c>
      <c r="B651">
        <v>63417.599999999999</v>
      </c>
      <c r="C651">
        <v>63181.4</v>
      </c>
      <c r="D651">
        <v>63081.2</v>
      </c>
      <c r="E651">
        <v>18195.3</v>
      </c>
      <c r="F651">
        <v>0</v>
      </c>
      <c r="G651">
        <v>1.26515E-3</v>
      </c>
      <c r="H651">
        <v>0.995116</v>
      </c>
      <c r="I651">
        <v>0</v>
      </c>
    </row>
    <row r="652" spans="1:9" x14ac:dyDescent="0.25">
      <c r="A652" t="s">
        <v>89</v>
      </c>
      <c r="B652">
        <v>63419.7</v>
      </c>
      <c r="C652">
        <v>63186.3</v>
      </c>
      <c r="D652">
        <v>63083.199999999997</v>
      </c>
      <c r="E652">
        <v>18195.7</v>
      </c>
      <c r="F652">
        <v>0</v>
      </c>
      <c r="G652">
        <v>1.2313700000000001E-3</v>
      </c>
      <c r="H652">
        <v>0.99511499999999997</v>
      </c>
      <c r="I652">
        <v>0</v>
      </c>
    </row>
    <row r="653" spans="1:9" x14ac:dyDescent="0.25">
      <c r="A653" t="s">
        <v>89</v>
      </c>
      <c r="B653">
        <v>63428</v>
      </c>
      <c r="C653">
        <v>63194</v>
      </c>
      <c r="D653">
        <v>63082.2</v>
      </c>
      <c r="E653">
        <v>18194.5</v>
      </c>
      <c r="F653">
        <v>0</v>
      </c>
      <c r="G653">
        <v>1.5750600000000001E-3</v>
      </c>
      <c r="H653">
        <v>0.99511499999999997</v>
      </c>
      <c r="I653">
        <v>0</v>
      </c>
    </row>
    <row r="654" spans="1:9" x14ac:dyDescent="0.25">
      <c r="A654" t="s">
        <v>89</v>
      </c>
      <c r="B654">
        <v>63421.4</v>
      </c>
      <c r="C654">
        <v>63186.5</v>
      </c>
      <c r="D654">
        <v>63082.8</v>
      </c>
      <c r="E654">
        <v>18194.2</v>
      </c>
      <c r="F654">
        <v>0</v>
      </c>
      <c r="G654">
        <v>1.2837E-3</v>
      </c>
      <c r="H654">
        <v>0.995116</v>
      </c>
      <c r="I654">
        <v>0</v>
      </c>
    </row>
    <row r="655" spans="1:9" x14ac:dyDescent="0.25">
      <c r="A655" t="s">
        <v>89</v>
      </c>
      <c r="B655">
        <v>63413.9</v>
      </c>
      <c r="C655">
        <v>63179.4</v>
      </c>
      <c r="D655">
        <v>63079.3</v>
      </c>
      <c r="E655">
        <v>18195.8</v>
      </c>
      <c r="F655">
        <v>0</v>
      </c>
      <c r="G655">
        <v>1.2347899999999999E-3</v>
      </c>
      <c r="H655">
        <v>0.995116</v>
      </c>
      <c r="I655">
        <v>0</v>
      </c>
    </row>
    <row r="656" spans="1:9" x14ac:dyDescent="0.25">
      <c r="A656" t="s">
        <v>89</v>
      </c>
      <c r="B656">
        <v>63431.3</v>
      </c>
      <c r="C656">
        <v>63195.5</v>
      </c>
      <c r="D656">
        <v>63082.7</v>
      </c>
      <c r="E656">
        <v>18194.2</v>
      </c>
      <c r="F656">
        <v>0</v>
      </c>
      <c r="G656">
        <v>1.2419600000000001E-3</v>
      </c>
      <c r="H656">
        <v>0.995116</v>
      </c>
      <c r="I656">
        <v>0</v>
      </c>
    </row>
    <row r="657" spans="1:25" x14ac:dyDescent="0.25">
      <c r="A657" t="s">
        <v>89</v>
      </c>
      <c r="B657">
        <v>63438.1</v>
      </c>
      <c r="C657">
        <v>63197.5</v>
      </c>
      <c r="D657">
        <v>63085.7</v>
      </c>
      <c r="E657">
        <v>18195.900000000001</v>
      </c>
      <c r="F657">
        <v>0</v>
      </c>
      <c r="G657">
        <v>1.2892299999999999E-3</v>
      </c>
      <c r="H657">
        <v>0.995116</v>
      </c>
      <c r="I657">
        <v>0</v>
      </c>
    </row>
    <row r="658" spans="1:25" x14ac:dyDescent="0.25">
      <c r="A658" t="s">
        <v>89</v>
      </c>
      <c r="B658">
        <v>63416.2</v>
      </c>
      <c r="C658">
        <v>63180.9</v>
      </c>
      <c r="D658">
        <v>63082.3</v>
      </c>
      <c r="E658">
        <v>18195.8</v>
      </c>
      <c r="F658">
        <v>0</v>
      </c>
      <c r="G658">
        <v>1.2317700000000001E-3</v>
      </c>
      <c r="H658">
        <v>0.995116</v>
      </c>
      <c r="I658">
        <v>0</v>
      </c>
    </row>
    <row r="659" spans="1:25" x14ac:dyDescent="0.25">
      <c r="A659" t="s">
        <v>89</v>
      </c>
      <c r="B659">
        <v>63424.800000000003</v>
      </c>
      <c r="C659">
        <v>63190.3</v>
      </c>
      <c r="D659">
        <v>63083</v>
      </c>
      <c r="E659">
        <v>18195.599999999999</v>
      </c>
      <c r="F659">
        <v>0</v>
      </c>
      <c r="G659">
        <v>1.23475E-3</v>
      </c>
      <c r="H659">
        <v>0.995116</v>
      </c>
      <c r="I659">
        <v>0</v>
      </c>
    </row>
    <row r="660" spans="1:25" x14ac:dyDescent="0.25">
      <c r="A660" t="s">
        <v>89</v>
      </c>
      <c r="B660">
        <v>63431.3</v>
      </c>
      <c r="C660">
        <v>63197.5</v>
      </c>
      <c r="D660">
        <v>63083</v>
      </c>
      <c r="E660">
        <v>18195.2</v>
      </c>
      <c r="F660">
        <v>0</v>
      </c>
      <c r="G660">
        <v>1.2682100000000001E-3</v>
      </c>
      <c r="H660">
        <v>0.995116</v>
      </c>
      <c r="I660">
        <v>0</v>
      </c>
    </row>
    <row r="661" spans="1:25" x14ac:dyDescent="0.25">
      <c r="A661" t="s">
        <v>89</v>
      </c>
      <c r="B661">
        <v>63436.1</v>
      </c>
      <c r="C661">
        <v>63200.2</v>
      </c>
      <c r="D661">
        <v>63085.1</v>
      </c>
      <c r="E661">
        <v>18195.3</v>
      </c>
      <c r="F661">
        <v>0</v>
      </c>
      <c r="G661">
        <v>1.23251E-3</v>
      </c>
      <c r="H661">
        <v>0.995116</v>
      </c>
      <c r="I661">
        <v>0</v>
      </c>
    </row>
    <row r="662" spans="1:25" x14ac:dyDescent="0.25">
      <c r="A662" t="s">
        <v>89</v>
      </c>
      <c r="B662">
        <v>63414.400000000001</v>
      </c>
      <c r="C662">
        <v>63179.4</v>
      </c>
      <c r="D662">
        <v>63083.1</v>
      </c>
      <c r="E662">
        <v>18195.3</v>
      </c>
      <c r="F662">
        <v>0</v>
      </c>
      <c r="G662">
        <v>1.2367700000000001E-3</v>
      </c>
      <c r="H662">
        <v>0.99511499999999997</v>
      </c>
      <c r="I662">
        <v>0</v>
      </c>
    </row>
    <row r="663" spans="1:25" x14ac:dyDescent="0.25">
      <c r="A663" t="s">
        <v>89</v>
      </c>
      <c r="B663">
        <v>63423</v>
      </c>
      <c r="C663">
        <v>63187.8</v>
      </c>
      <c r="D663">
        <v>63083</v>
      </c>
      <c r="E663">
        <v>18195</v>
      </c>
      <c r="F663">
        <v>0</v>
      </c>
      <c r="G663">
        <v>1.2486299999999999E-3</v>
      </c>
      <c r="H663">
        <v>0.995116</v>
      </c>
      <c r="I663">
        <v>0</v>
      </c>
    </row>
    <row r="664" spans="1:25" x14ac:dyDescent="0.25">
      <c r="A664" t="s">
        <v>89</v>
      </c>
      <c r="B664">
        <v>63437.2</v>
      </c>
      <c r="C664">
        <v>63202.400000000001</v>
      </c>
      <c r="D664">
        <v>63086.9</v>
      </c>
      <c r="E664">
        <v>18194.8</v>
      </c>
      <c r="F664">
        <v>0</v>
      </c>
      <c r="G664">
        <v>1.2318800000000001E-3</v>
      </c>
      <c r="H664">
        <v>0.995116</v>
      </c>
      <c r="I664">
        <v>0</v>
      </c>
    </row>
    <row r="665" spans="1:25" x14ac:dyDescent="0.25">
      <c r="A665" t="s">
        <v>89</v>
      </c>
      <c r="B665">
        <v>63437.5</v>
      </c>
      <c r="C665">
        <v>63200.9</v>
      </c>
      <c r="D665">
        <v>63090.2</v>
      </c>
      <c r="E665">
        <v>18196.7</v>
      </c>
      <c r="F665">
        <v>0</v>
      </c>
      <c r="G665">
        <v>1.5305399999999999E-3</v>
      </c>
      <c r="H665">
        <v>0.995116</v>
      </c>
      <c r="I665">
        <v>0</v>
      </c>
    </row>
    <row r="666" spans="1:25" x14ac:dyDescent="0.25">
      <c r="A666" t="s">
        <v>89</v>
      </c>
      <c r="B666">
        <v>63423</v>
      </c>
      <c r="C666">
        <v>63187.1</v>
      </c>
      <c r="D666">
        <v>63080.6</v>
      </c>
      <c r="E666">
        <v>18195</v>
      </c>
      <c r="F666">
        <v>0</v>
      </c>
      <c r="G666">
        <v>1.2327200000000001E-3</v>
      </c>
      <c r="H666">
        <v>0.995116</v>
      </c>
      <c r="I666">
        <v>0</v>
      </c>
    </row>
    <row r="667" spans="1:25" x14ac:dyDescent="0.25">
      <c r="A667" t="s">
        <v>89</v>
      </c>
      <c r="B667">
        <v>63427.1</v>
      </c>
      <c r="C667">
        <v>63192.4</v>
      </c>
      <c r="D667">
        <v>63080.6</v>
      </c>
      <c r="E667">
        <v>18194.599999999999</v>
      </c>
      <c r="F667">
        <v>0</v>
      </c>
      <c r="G667">
        <v>1.30024E-3</v>
      </c>
      <c r="H667">
        <v>0.995116</v>
      </c>
      <c r="I667">
        <v>0</v>
      </c>
    </row>
    <row r="668" spans="1:25" x14ac:dyDescent="0.25">
      <c r="A668" t="s">
        <v>89</v>
      </c>
      <c r="B668">
        <v>63431.199999999997</v>
      </c>
      <c r="C668">
        <v>63195.9</v>
      </c>
      <c r="D668">
        <v>63081.4</v>
      </c>
      <c r="E668">
        <v>18194.099999999999</v>
      </c>
      <c r="F668">
        <v>0</v>
      </c>
      <c r="G668">
        <v>1.37251E-3</v>
      </c>
      <c r="H668">
        <v>0.99511400000000005</v>
      </c>
      <c r="I668">
        <v>0</v>
      </c>
    </row>
    <row r="669" spans="1:25" x14ac:dyDescent="0.25">
      <c r="A669" t="s">
        <v>89</v>
      </c>
      <c r="B669">
        <v>63425.2</v>
      </c>
      <c r="C669">
        <v>63189</v>
      </c>
      <c r="D669">
        <v>63080.1</v>
      </c>
      <c r="E669">
        <v>18194.599999999999</v>
      </c>
      <c r="F669">
        <v>0</v>
      </c>
      <c r="G669">
        <v>1.23781E-3</v>
      </c>
      <c r="H669">
        <v>0.995116</v>
      </c>
      <c r="I669">
        <v>0</v>
      </c>
    </row>
    <row r="670" spans="1:25" x14ac:dyDescent="0.25">
      <c r="A670" t="s">
        <v>89</v>
      </c>
      <c r="B670">
        <v>63417.2</v>
      </c>
      <c r="C670">
        <v>63181.8</v>
      </c>
      <c r="D670">
        <v>63077.8</v>
      </c>
      <c r="E670">
        <v>18193.7</v>
      </c>
      <c r="F670">
        <v>0</v>
      </c>
      <c r="G670">
        <v>1.2304499999999999E-3</v>
      </c>
      <c r="H670">
        <v>0.99511499999999997</v>
      </c>
      <c r="I670">
        <v>0</v>
      </c>
    </row>
    <row r="671" spans="1:25" x14ac:dyDescent="0.25">
      <c r="A671" t="s">
        <v>89</v>
      </c>
      <c r="B671">
        <v>63426.1</v>
      </c>
      <c r="C671">
        <v>63192.1</v>
      </c>
      <c r="D671">
        <v>63079</v>
      </c>
      <c r="E671">
        <v>18193.099999999999</v>
      </c>
      <c r="F671">
        <v>0</v>
      </c>
      <c r="G671">
        <v>1.23164E-3</v>
      </c>
      <c r="H671">
        <v>0.995116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63425.599999999999</v>
      </c>
      <c r="C672">
        <v>63191.7</v>
      </c>
      <c r="D672">
        <v>63079.199999999997</v>
      </c>
      <c r="E672">
        <v>18193.7</v>
      </c>
      <c r="F672">
        <v>0</v>
      </c>
      <c r="G672">
        <v>1.2681000000000001E-3</v>
      </c>
      <c r="H672">
        <v>0.99511499999999997</v>
      </c>
      <c r="I672">
        <v>0</v>
      </c>
      <c r="R672">
        <f>AVERAGE(B623:B672)</f>
        <v>63425.102000000021</v>
      </c>
      <c r="S672">
        <f>AVERAGE(C623:C672)</f>
        <v>63189.833999999988</v>
      </c>
      <c r="U672">
        <f>_xlfn.VAR.P(B623:B672)</f>
        <v>64.219396000000103</v>
      </c>
      <c r="V672">
        <f>_xlfn.VAR.P(C623:C672)</f>
        <v>55.859443999992301</v>
      </c>
      <c r="X672">
        <f>1.96*SQRT(U672)/50</f>
        <v>0.31413706032469357</v>
      </c>
      <c r="Y672">
        <f>1.96*SQRT(V672)/50</f>
        <v>0.29297756915529927</v>
      </c>
    </row>
    <row r="673" spans="1:9" x14ac:dyDescent="0.25">
      <c r="A673" t="s">
        <v>89</v>
      </c>
      <c r="B673">
        <v>3171318.3191</v>
      </c>
      <c r="C673" t="s">
        <v>36</v>
      </c>
    </row>
    <row r="674" spans="1:9" x14ac:dyDescent="0.25">
      <c r="A674" t="s">
        <v>90</v>
      </c>
      <c r="B674">
        <v>63386.2</v>
      </c>
      <c r="C674">
        <v>63155.8</v>
      </c>
      <c r="D674">
        <v>63055.8</v>
      </c>
      <c r="E674">
        <v>18168.8</v>
      </c>
      <c r="F674">
        <v>0</v>
      </c>
      <c r="G674">
        <v>1.25522E-3</v>
      </c>
      <c r="H674">
        <v>0.99511300000000003</v>
      </c>
      <c r="I674">
        <v>0</v>
      </c>
    </row>
    <row r="675" spans="1:9" x14ac:dyDescent="0.25">
      <c r="A675" t="s">
        <v>90</v>
      </c>
      <c r="B675">
        <v>63390.1</v>
      </c>
      <c r="C675">
        <v>63149.9</v>
      </c>
      <c r="D675">
        <v>63050.8</v>
      </c>
      <c r="E675">
        <v>18167.8</v>
      </c>
      <c r="F675">
        <v>0</v>
      </c>
      <c r="G675">
        <v>1.2360800000000001E-3</v>
      </c>
      <c r="H675">
        <v>0.995116</v>
      </c>
      <c r="I675">
        <v>0</v>
      </c>
    </row>
    <row r="676" spans="1:9" x14ac:dyDescent="0.25">
      <c r="A676" t="s">
        <v>90</v>
      </c>
      <c r="B676">
        <v>63398.7</v>
      </c>
      <c r="C676">
        <v>63162.9</v>
      </c>
      <c r="D676">
        <v>63054.1</v>
      </c>
      <c r="E676">
        <v>18167.3</v>
      </c>
      <c r="F676">
        <v>0</v>
      </c>
      <c r="G676">
        <v>1.2303699999999999E-3</v>
      </c>
      <c r="H676">
        <v>0.995116</v>
      </c>
      <c r="I676">
        <v>0</v>
      </c>
    </row>
    <row r="677" spans="1:9" x14ac:dyDescent="0.25">
      <c r="A677" t="s">
        <v>90</v>
      </c>
      <c r="B677">
        <v>63402.3</v>
      </c>
      <c r="C677">
        <v>63173.7</v>
      </c>
      <c r="D677">
        <v>63056.9</v>
      </c>
      <c r="E677">
        <v>18167.2</v>
      </c>
      <c r="F677">
        <v>0</v>
      </c>
      <c r="G677">
        <v>1.23028E-3</v>
      </c>
      <c r="H677">
        <v>0.995116</v>
      </c>
      <c r="I677">
        <v>0</v>
      </c>
    </row>
    <row r="678" spans="1:9" x14ac:dyDescent="0.25">
      <c r="A678" t="s">
        <v>90</v>
      </c>
      <c r="B678">
        <v>63382.6</v>
      </c>
      <c r="C678">
        <v>63149.5</v>
      </c>
      <c r="D678">
        <v>63051.7</v>
      </c>
      <c r="E678">
        <v>18168.099999999999</v>
      </c>
      <c r="F678">
        <v>0</v>
      </c>
      <c r="G678">
        <v>1.2487900000000001E-3</v>
      </c>
      <c r="H678">
        <v>0.995116</v>
      </c>
      <c r="I678">
        <v>0</v>
      </c>
    </row>
    <row r="679" spans="1:9" x14ac:dyDescent="0.25">
      <c r="A679" t="s">
        <v>90</v>
      </c>
      <c r="B679">
        <v>63389.4</v>
      </c>
      <c r="C679">
        <v>63160.3</v>
      </c>
      <c r="D679">
        <v>63060</v>
      </c>
      <c r="E679">
        <v>18173.099999999999</v>
      </c>
      <c r="F679">
        <v>0</v>
      </c>
      <c r="G679">
        <v>1.26304E-3</v>
      </c>
      <c r="H679">
        <v>0.99511499999999997</v>
      </c>
      <c r="I679">
        <v>0</v>
      </c>
    </row>
    <row r="680" spans="1:9" x14ac:dyDescent="0.25">
      <c r="A680" t="s">
        <v>90</v>
      </c>
      <c r="B680">
        <v>63405.3</v>
      </c>
      <c r="C680">
        <v>63173.599999999999</v>
      </c>
      <c r="D680">
        <v>63061.5</v>
      </c>
      <c r="E680">
        <v>18168.599999999999</v>
      </c>
      <c r="F680">
        <v>0</v>
      </c>
      <c r="G680">
        <v>1.2567800000000001E-3</v>
      </c>
      <c r="H680">
        <v>0.995116</v>
      </c>
      <c r="I680">
        <v>0</v>
      </c>
    </row>
    <row r="681" spans="1:9" x14ac:dyDescent="0.25">
      <c r="A681" t="s">
        <v>90</v>
      </c>
      <c r="B681">
        <v>63409.5</v>
      </c>
      <c r="C681">
        <v>63176.2</v>
      </c>
      <c r="D681">
        <v>63061.2</v>
      </c>
      <c r="E681">
        <v>18169.3</v>
      </c>
      <c r="F681">
        <v>0</v>
      </c>
      <c r="G681">
        <v>1.2350600000000001E-3</v>
      </c>
      <c r="H681">
        <v>0.995116</v>
      </c>
      <c r="I681">
        <v>0</v>
      </c>
    </row>
    <row r="682" spans="1:9" x14ac:dyDescent="0.25">
      <c r="A682" t="s">
        <v>90</v>
      </c>
      <c r="B682">
        <v>63395.6</v>
      </c>
      <c r="C682">
        <v>63160.6</v>
      </c>
      <c r="D682">
        <v>63055.5</v>
      </c>
      <c r="E682">
        <v>18169.7</v>
      </c>
      <c r="F682">
        <v>0</v>
      </c>
      <c r="G682">
        <v>1.32475E-3</v>
      </c>
      <c r="H682">
        <v>0.995116</v>
      </c>
      <c r="I682">
        <v>0</v>
      </c>
    </row>
    <row r="683" spans="1:9" x14ac:dyDescent="0.25">
      <c r="A683" t="s">
        <v>90</v>
      </c>
      <c r="B683">
        <v>63397.599999999999</v>
      </c>
      <c r="C683">
        <v>63169</v>
      </c>
      <c r="D683">
        <v>63059.9</v>
      </c>
      <c r="E683">
        <v>18168.7</v>
      </c>
      <c r="F683">
        <v>0</v>
      </c>
      <c r="G683">
        <v>1.2528000000000001E-3</v>
      </c>
      <c r="H683">
        <v>0.995116</v>
      </c>
      <c r="I683">
        <v>0</v>
      </c>
    </row>
    <row r="684" spans="1:9" x14ac:dyDescent="0.25">
      <c r="A684" t="s">
        <v>90</v>
      </c>
      <c r="B684">
        <v>63409.599999999999</v>
      </c>
      <c r="C684">
        <v>63175.9</v>
      </c>
      <c r="D684">
        <v>63059.5</v>
      </c>
      <c r="E684">
        <v>18168.5</v>
      </c>
      <c r="F684">
        <v>0</v>
      </c>
      <c r="G684">
        <v>1.2305599999999999E-3</v>
      </c>
      <c r="H684">
        <v>0.995116</v>
      </c>
      <c r="I684">
        <v>0</v>
      </c>
    </row>
    <row r="685" spans="1:9" x14ac:dyDescent="0.25">
      <c r="A685" t="s">
        <v>90</v>
      </c>
      <c r="B685">
        <v>63587.8</v>
      </c>
      <c r="C685">
        <v>63354.3</v>
      </c>
      <c r="D685">
        <v>63233.9</v>
      </c>
      <c r="E685">
        <v>18213.8</v>
      </c>
      <c r="F685">
        <v>0</v>
      </c>
      <c r="G685">
        <v>1.62802E-3</v>
      </c>
      <c r="H685">
        <v>0.995116</v>
      </c>
      <c r="I685">
        <v>0</v>
      </c>
    </row>
    <row r="686" spans="1:9" x14ac:dyDescent="0.25">
      <c r="A686" t="s">
        <v>90</v>
      </c>
      <c r="B686">
        <v>63824.1</v>
      </c>
      <c r="C686">
        <v>63591.4</v>
      </c>
      <c r="D686">
        <v>63481</v>
      </c>
      <c r="E686">
        <v>18278.2</v>
      </c>
      <c r="F686">
        <v>0</v>
      </c>
      <c r="G686">
        <v>1.2445100000000001E-3</v>
      </c>
      <c r="H686">
        <v>0.99511499999999997</v>
      </c>
      <c r="I686">
        <v>0</v>
      </c>
    </row>
    <row r="687" spans="1:9" x14ac:dyDescent="0.25">
      <c r="A687" t="s">
        <v>90</v>
      </c>
      <c r="B687">
        <v>63830.2</v>
      </c>
      <c r="C687">
        <v>63597.1</v>
      </c>
      <c r="D687">
        <v>63479.6</v>
      </c>
      <c r="E687">
        <v>18277</v>
      </c>
      <c r="F687">
        <v>0</v>
      </c>
      <c r="G687">
        <v>1.2414399999999999E-3</v>
      </c>
      <c r="H687">
        <v>0.995116</v>
      </c>
      <c r="I687">
        <v>0</v>
      </c>
    </row>
    <row r="688" spans="1:9" x14ac:dyDescent="0.25">
      <c r="A688" t="s">
        <v>90</v>
      </c>
      <c r="B688">
        <v>63832.5</v>
      </c>
      <c r="C688">
        <v>63600.6</v>
      </c>
      <c r="D688">
        <v>63482.1</v>
      </c>
      <c r="E688">
        <v>18277.099999999999</v>
      </c>
      <c r="F688">
        <v>0</v>
      </c>
      <c r="G688">
        <v>1.5700200000000001E-3</v>
      </c>
      <c r="H688">
        <v>0.99511499999999997</v>
      </c>
      <c r="I688">
        <v>0</v>
      </c>
    </row>
    <row r="689" spans="1:9" x14ac:dyDescent="0.25">
      <c r="A689" t="s">
        <v>90</v>
      </c>
      <c r="B689">
        <v>63817.3</v>
      </c>
      <c r="C689">
        <v>63586.3</v>
      </c>
      <c r="D689">
        <v>63480.1</v>
      </c>
      <c r="E689">
        <v>18277.7</v>
      </c>
      <c r="F689">
        <v>0</v>
      </c>
      <c r="G689">
        <v>1.2303399999999999E-3</v>
      </c>
      <c r="H689">
        <v>0.99511499999999997</v>
      </c>
      <c r="I689">
        <v>0</v>
      </c>
    </row>
    <row r="690" spans="1:9" x14ac:dyDescent="0.25">
      <c r="A690" t="s">
        <v>90</v>
      </c>
      <c r="B690">
        <v>63821.599999999999</v>
      </c>
      <c r="C690">
        <v>63590.7</v>
      </c>
      <c r="D690">
        <v>63478.7</v>
      </c>
      <c r="E690">
        <v>18278</v>
      </c>
      <c r="F690">
        <v>0</v>
      </c>
      <c r="G690">
        <v>1.2332300000000001E-3</v>
      </c>
      <c r="H690">
        <v>0.995116</v>
      </c>
      <c r="I690">
        <v>0</v>
      </c>
    </row>
    <row r="691" spans="1:9" x14ac:dyDescent="0.25">
      <c r="A691" t="s">
        <v>90</v>
      </c>
      <c r="B691">
        <v>63832.4</v>
      </c>
      <c r="C691">
        <v>63600.7</v>
      </c>
      <c r="D691">
        <v>63481.3</v>
      </c>
      <c r="E691">
        <v>18277.2</v>
      </c>
      <c r="F691">
        <v>0</v>
      </c>
      <c r="G691">
        <v>1.2318400000000001E-3</v>
      </c>
      <c r="H691">
        <v>0.995116</v>
      </c>
      <c r="I691">
        <v>0</v>
      </c>
    </row>
    <row r="692" spans="1:9" x14ac:dyDescent="0.25">
      <c r="A692" t="s">
        <v>90</v>
      </c>
      <c r="B692">
        <v>63838.7</v>
      </c>
      <c r="C692">
        <v>63601.8</v>
      </c>
      <c r="D692">
        <v>63482.400000000001</v>
      </c>
      <c r="E692">
        <v>18277.400000000001</v>
      </c>
      <c r="F692">
        <v>0</v>
      </c>
      <c r="G692">
        <v>1.23139E-3</v>
      </c>
      <c r="H692">
        <v>0.995116</v>
      </c>
      <c r="I692">
        <v>0</v>
      </c>
    </row>
    <row r="693" spans="1:9" x14ac:dyDescent="0.25">
      <c r="A693" t="s">
        <v>90</v>
      </c>
      <c r="B693">
        <v>63807.9</v>
      </c>
      <c r="C693">
        <v>63575.4</v>
      </c>
      <c r="D693">
        <v>63475.1</v>
      </c>
      <c r="E693">
        <v>18277.8</v>
      </c>
      <c r="F693">
        <v>0</v>
      </c>
      <c r="G693">
        <v>1.2392799999999999E-3</v>
      </c>
      <c r="H693">
        <v>0.995116</v>
      </c>
      <c r="I693">
        <v>0</v>
      </c>
    </row>
    <row r="694" spans="1:9" x14ac:dyDescent="0.25">
      <c r="A694" t="s">
        <v>90</v>
      </c>
      <c r="B694">
        <v>63809.7</v>
      </c>
      <c r="C694">
        <v>63579.199999999997</v>
      </c>
      <c r="D694">
        <v>63476.4</v>
      </c>
      <c r="E694">
        <v>18277.8</v>
      </c>
      <c r="F694">
        <v>0</v>
      </c>
      <c r="G694">
        <v>1.2300600000000001E-3</v>
      </c>
      <c r="H694">
        <v>0.995116</v>
      </c>
      <c r="I694">
        <v>0</v>
      </c>
    </row>
    <row r="695" spans="1:9" x14ac:dyDescent="0.25">
      <c r="A695" t="s">
        <v>90</v>
      </c>
      <c r="B695">
        <v>63823.199999999997</v>
      </c>
      <c r="C695">
        <v>63593.4</v>
      </c>
      <c r="D695">
        <v>63481.5</v>
      </c>
      <c r="E695">
        <v>18277.900000000001</v>
      </c>
      <c r="F695">
        <v>0</v>
      </c>
      <c r="G695">
        <v>1.24796E-3</v>
      </c>
      <c r="H695">
        <v>0.995116</v>
      </c>
      <c r="I695">
        <v>0</v>
      </c>
    </row>
    <row r="696" spans="1:9" x14ac:dyDescent="0.25">
      <c r="A696" t="s">
        <v>90</v>
      </c>
      <c r="B696">
        <v>63838.8</v>
      </c>
      <c r="C696">
        <v>63578.8</v>
      </c>
      <c r="D696">
        <v>63476.4</v>
      </c>
      <c r="E696">
        <v>18276.599999999999</v>
      </c>
      <c r="F696">
        <v>0</v>
      </c>
      <c r="G696">
        <v>1.2300799999999999E-3</v>
      </c>
      <c r="H696">
        <v>0.995116</v>
      </c>
      <c r="I696">
        <v>0</v>
      </c>
    </row>
    <row r="697" spans="1:9" x14ac:dyDescent="0.25">
      <c r="A697" t="s">
        <v>90</v>
      </c>
      <c r="B697">
        <v>63815.4</v>
      </c>
      <c r="C697">
        <v>63586.6</v>
      </c>
      <c r="D697">
        <v>63478.8</v>
      </c>
      <c r="E697">
        <v>18277.7</v>
      </c>
      <c r="F697">
        <v>0</v>
      </c>
      <c r="G697">
        <v>1.23434E-3</v>
      </c>
      <c r="H697">
        <v>0.995116</v>
      </c>
      <c r="I697">
        <v>0</v>
      </c>
    </row>
    <row r="698" spans="1:9" x14ac:dyDescent="0.25">
      <c r="A698" t="s">
        <v>90</v>
      </c>
      <c r="B698">
        <v>63823.1</v>
      </c>
      <c r="C698">
        <v>63593.3</v>
      </c>
      <c r="D698">
        <v>63480.2</v>
      </c>
      <c r="E698">
        <v>18277.599999999999</v>
      </c>
      <c r="F698">
        <v>0</v>
      </c>
      <c r="G698">
        <v>1.23014E-3</v>
      </c>
      <c r="H698">
        <v>0.99511499999999997</v>
      </c>
      <c r="I698">
        <v>0</v>
      </c>
    </row>
    <row r="699" spans="1:9" x14ac:dyDescent="0.25">
      <c r="A699" t="s">
        <v>90</v>
      </c>
      <c r="B699">
        <v>63823.8</v>
      </c>
      <c r="C699">
        <v>63594.7</v>
      </c>
      <c r="D699">
        <v>63478.3</v>
      </c>
      <c r="E699">
        <v>18277.5</v>
      </c>
      <c r="F699">
        <v>0</v>
      </c>
      <c r="G699">
        <v>1.2361E-3</v>
      </c>
      <c r="H699">
        <v>0.995116</v>
      </c>
      <c r="I699">
        <v>0</v>
      </c>
    </row>
    <row r="700" spans="1:9" x14ac:dyDescent="0.25">
      <c r="A700" t="s">
        <v>90</v>
      </c>
      <c r="B700">
        <v>63830.1</v>
      </c>
      <c r="C700">
        <v>63599.7</v>
      </c>
      <c r="D700">
        <v>63478.9</v>
      </c>
      <c r="E700">
        <v>18277.8</v>
      </c>
      <c r="F700">
        <v>0</v>
      </c>
      <c r="G700">
        <v>1.23375E-3</v>
      </c>
      <c r="H700">
        <v>0.995116</v>
      </c>
      <c r="I700">
        <v>0</v>
      </c>
    </row>
    <row r="701" spans="1:9" x14ac:dyDescent="0.25">
      <c r="A701" t="s">
        <v>90</v>
      </c>
      <c r="B701">
        <v>63814.8</v>
      </c>
      <c r="C701">
        <v>63584.4</v>
      </c>
      <c r="D701">
        <v>63478.2</v>
      </c>
      <c r="E701">
        <v>18277.900000000001</v>
      </c>
      <c r="F701">
        <v>0</v>
      </c>
      <c r="G701">
        <v>1.2319E-3</v>
      </c>
      <c r="H701">
        <v>0.995116</v>
      </c>
      <c r="I701">
        <v>0</v>
      </c>
    </row>
    <row r="702" spans="1:9" x14ac:dyDescent="0.25">
      <c r="A702" t="s">
        <v>90</v>
      </c>
      <c r="B702">
        <v>63815.6</v>
      </c>
      <c r="C702">
        <v>63586.6</v>
      </c>
      <c r="D702">
        <v>63478.3</v>
      </c>
      <c r="E702">
        <v>18276.599999999999</v>
      </c>
      <c r="F702">
        <v>0</v>
      </c>
      <c r="G702">
        <v>1.23058E-3</v>
      </c>
      <c r="H702">
        <v>0.995116</v>
      </c>
      <c r="I702">
        <v>0</v>
      </c>
    </row>
    <row r="703" spans="1:9" x14ac:dyDescent="0.25">
      <c r="A703" t="s">
        <v>90</v>
      </c>
      <c r="B703">
        <v>63832.800000000003</v>
      </c>
      <c r="C703">
        <v>63601</v>
      </c>
      <c r="D703">
        <v>63481.9</v>
      </c>
      <c r="E703">
        <v>18277.7</v>
      </c>
      <c r="F703">
        <v>0</v>
      </c>
      <c r="G703">
        <v>1.38612E-3</v>
      </c>
      <c r="H703">
        <v>0.995116</v>
      </c>
      <c r="I703">
        <v>0</v>
      </c>
    </row>
    <row r="704" spans="1:9" x14ac:dyDescent="0.25">
      <c r="A704" t="s">
        <v>90</v>
      </c>
      <c r="B704">
        <v>63817.9</v>
      </c>
      <c r="C704">
        <v>63586.6</v>
      </c>
      <c r="D704">
        <v>63478.6</v>
      </c>
      <c r="E704">
        <v>18278</v>
      </c>
      <c r="F704">
        <v>0</v>
      </c>
      <c r="G704">
        <v>1.2339600000000001E-3</v>
      </c>
      <c r="H704">
        <v>0.995116</v>
      </c>
      <c r="I704">
        <v>0</v>
      </c>
    </row>
    <row r="705" spans="1:9" x14ac:dyDescent="0.25">
      <c r="A705" t="s">
        <v>90</v>
      </c>
      <c r="B705">
        <v>63812.1</v>
      </c>
      <c r="C705">
        <v>63583.1</v>
      </c>
      <c r="D705">
        <v>63477.4</v>
      </c>
      <c r="E705">
        <v>18277.2</v>
      </c>
      <c r="F705">
        <v>0</v>
      </c>
      <c r="G705">
        <v>1.2639299999999999E-3</v>
      </c>
      <c r="H705">
        <v>0.995116</v>
      </c>
      <c r="I705">
        <v>0</v>
      </c>
    </row>
    <row r="706" spans="1:9" x14ac:dyDescent="0.25">
      <c r="A706" t="s">
        <v>90</v>
      </c>
      <c r="B706">
        <v>63819.199999999997</v>
      </c>
      <c r="C706">
        <v>63589.4</v>
      </c>
      <c r="D706">
        <v>63479.4</v>
      </c>
      <c r="E706">
        <v>18277.5</v>
      </c>
      <c r="F706">
        <v>0</v>
      </c>
      <c r="G706">
        <v>1.23124E-3</v>
      </c>
      <c r="H706">
        <v>0.995116</v>
      </c>
      <c r="I706">
        <v>0</v>
      </c>
    </row>
    <row r="707" spans="1:9" x14ac:dyDescent="0.25">
      <c r="A707" t="s">
        <v>90</v>
      </c>
      <c r="B707">
        <v>63825.5</v>
      </c>
      <c r="C707">
        <v>63596.800000000003</v>
      </c>
      <c r="D707">
        <v>63477.7</v>
      </c>
      <c r="E707">
        <v>18277.099999999999</v>
      </c>
      <c r="F707">
        <v>0</v>
      </c>
      <c r="G707">
        <v>1.23562E-3</v>
      </c>
      <c r="H707">
        <v>0.99511499999999997</v>
      </c>
      <c r="I707">
        <v>0</v>
      </c>
    </row>
    <row r="708" spans="1:9" x14ac:dyDescent="0.25">
      <c r="A708" t="s">
        <v>90</v>
      </c>
      <c r="B708">
        <v>63822.3</v>
      </c>
      <c r="C708">
        <v>63591.6</v>
      </c>
      <c r="D708">
        <v>63477.7</v>
      </c>
      <c r="E708">
        <v>18277.599999999999</v>
      </c>
      <c r="F708">
        <v>0</v>
      </c>
      <c r="G708">
        <v>1.2301300000000001E-3</v>
      </c>
      <c r="H708">
        <v>0.995116</v>
      </c>
      <c r="I708">
        <v>0</v>
      </c>
    </row>
    <row r="709" spans="1:9" x14ac:dyDescent="0.25">
      <c r="A709" t="s">
        <v>90</v>
      </c>
      <c r="B709">
        <v>63819.7</v>
      </c>
      <c r="C709">
        <v>63587</v>
      </c>
      <c r="D709">
        <v>63477.5</v>
      </c>
      <c r="E709">
        <v>18276.900000000001</v>
      </c>
      <c r="F709">
        <v>0</v>
      </c>
      <c r="G709">
        <v>1.23212E-3</v>
      </c>
      <c r="H709">
        <v>0.995112</v>
      </c>
      <c r="I709">
        <v>0</v>
      </c>
    </row>
    <row r="710" spans="1:9" x14ac:dyDescent="0.25">
      <c r="A710" t="s">
        <v>90</v>
      </c>
      <c r="B710">
        <v>63820.3</v>
      </c>
      <c r="C710">
        <v>63590.2</v>
      </c>
      <c r="D710">
        <v>63480</v>
      </c>
      <c r="E710">
        <v>18277.2</v>
      </c>
      <c r="F710">
        <v>0</v>
      </c>
      <c r="G710">
        <v>1.2860599999999999E-3</v>
      </c>
      <c r="H710">
        <v>0.995116</v>
      </c>
      <c r="I710">
        <v>0</v>
      </c>
    </row>
    <row r="711" spans="1:9" x14ac:dyDescent="0.25">
      <c r="A711" t="s">
        <v>90</v>
      </c>
      <c r="B711">
        <v>63838</v>
      </c>
      <c r="C711">
        <v>63607.9</v>
      </c>
      <c r="D711">
        <v>63482.8</v>
      </c>
      <c r="E711">
        <v>18277.7</v>
      </c>
      <c r="F711">
        <v>0</v>
      </c>
      <c r="G711">
        <v>1.3331599999999999E-3</v>
      </c>
      <c r="H711">
        <v>0.99511499999999997</v>
      </c>
      <c r="I711">
        <v>0</v>
      </c>
    </row>
    <row r="712" spans="1:9" x14ac:dyDescent="0.25">
      <c r="A712" t="s">
        <v>90</v>
      </c>
      <c r="B712">
        <v>63813</v>
      </c>
      <c r="C712">
        <v>63583</v>
      </c>
      <c r="D712">
        <v>63477.5</v>
      </c>
      <c r="E712">
        <v>18277</v>
      </c>
      <c r="F712">
        <v>0</v>
      </c>
      <c r="G712">
        <v>1.2311100000000001E-3</v>
      </c>
      <c r="H712">
        <v>0.995116</v>
      </c>
      <c r="I712">
        <v>0</v>
      </c>
    </row>
    <row r="713" spans="1:9" x14ac:dyDescent="0.25">
      <c r="A713" t="s">
        <v>90</v>
      </c>
      <c r="B713">
        <v>63835.4</v>
      </c>
      <c r="C713">
        <v>63598.400000000001</v>
      </c>
      <c r="D713">
        <v>63482.400000000001</v>
      </c>
      <c r="E713">
        <v>18278.3</v>
      </c>
      <c r="F713">
        <v>0</v>
      </c>
      <c r="G713">
        <v>1.2623199999999999E-3</v>
      </c>
      <c r="H713">
        <v>0.995116</v>
      </c>
      <c r="I713">
        <v>0</v>
      </c>
    </row>
    <row r="714" spans="1:9" x14ac:dyDescent="0.25">
      <c r="A714" t="s">
        <v>90</v>
      </c>
      <c r="B714">
        <v>63830.7</v>
      </c>
      <c r="C714">
        <v>63601</v>
      </c>
      <c r="D714">
        <v>63482.400000000001</v>
      </c>
      <c r="E714">
        <v>18277.8</v>
      </c>
      <c r="F714">
        <v>0</v>
      </c>
      <c r="G714">
        <v>1.2314699999999999E-3</v>
      </c>
      <c r="H714">
        <v>0.995116</v>
      </c>
      <c r="I714">
        <v>0</v>
      </c>
    </row>
    <row r="715" spans="1:9" x14ac:dyDescent="0.25">
      <c r="A715" t="s">
        <v>90</v>
      </c>
      <c r="B715">
        <v>63826.7</v>
      </c>
      <c r="C715">
        <v>63593.9</v>
      </c>
      <c r="D715">
        <v>63480.1</v>
      </c>
      <c r="E715">
        <v>18276.599999999999</v>
      </c>
      <c r="F715">
        <v>0</v>
      </c>
      <c r="G715">
        <v>1.243E-3</v>
      </c>
      <c r="H715">
        <v>0.99511499999999997</v>
      </c>
      <c r="I715">
        <v>0</v>
      </c>
    </row>
    <row r="716" spans="1:9" x14ac:dyDescent="0.25">
      <c r="A716" t="s">
        <v>90</v>
      </c>
      <c r="B716">
        <v>63825.9</v>
      </c>
      <c r="C716">
        <v>63595</v>
      </c>
      <c r="D716">
        <v>63479.3</v>
      </c>
      <c r="E716">
        <v>18277.7</v>
      </c>
      <c r="F716">
        <v>0</v>
      </c>
      <c r="G716">
        <v>1.23269E-3</v>
      </c>
      <c r="H716">
        <v>0.99511499999999997</v>
      </c>
      <c r="I716">
        <v>0</v>
      </c>
    </row>
    <row r="717" spans="1:9" x14ac:dyDescent="0.25">
      <c r="A717" t="s">
        <v>90</v>
      </c>
      <c r="B717">
        <v>63828.3</v>
      </c>
      <c r="C717">
        <v>63590.400000000001</v>
      </c>
      <c r="D717">
        <v>63479.6</v>
      </c>
      <c r="E717">
        <v>18277.2</v>
      </c>
      <c r="F717">
        <v>0</v>
      </c>
      <c r="G717">
        <v>1.23671E-3</v>
      </c>
      <c r="H717">
        <v>0.995116</v>
      </c>
      <c r="I717">
        <v>0</v>
      </c>
    </row>
    <row r="718" spans="1:9" x14ac:dyDescent="0.25">
      <c r="A718" t="s">
        <v>90</v>
      </c>
      <c r="B718">
        <v>63831.8</v>
      </c>
      <c r="C718">
        <v>63602.5</v>
      </c>
      <c r="D718">
        <v>63482.3</v>
      </c>
      <c r="E718">
        <v>18278</v>
      </c>
      <c r="F718">
        <v>0</v>
      </c>
      <c r="G718">
        <v>1.2759500000000001E-3</v>
      </c>
      <c r="H718">
        <v>0.995116</v>
      </c>
      <c r="I718">
        <v>0</v>
      </c>
    </row>
    <row r="719" spans="1:9" x14ac:dyDescent="0.25">
      <c r="A719" t="s">
        <v>90</v>
      </c>
      <c r="B719">
        <v>63819.8</v>
      </c>
      <c r="C719">
        <v>63587.1</v>
      </c>
      <c r="D719">
        <v>63478</v>
      </c>
      <c r="E719">
        <v>18277.5</v>
      </c>
      <c r="F719">
        <v>0</v>
      </c>
      <c r="G719">
        <v>1.24047E-3</v>
      </c>
      <c r="H719">
        <v>0.99511499999999997</v>
      </c>
      <c r="I719">
        <v>0</v>
      </c>
    </row>
    <row r="720" spans="1:9" x14ac:dyDescent="0.25">
      <c r="A720" t="s">
        <v>90</v>
      </c>
      <c r="B720">
        <v>63807.199999999997</v>
      </c>
      <c r="C720">
        <v>63577.3</v>
      </c>
      <c r="D720">
        <v>63474.6</v>
      </c>
      <c r="E720">
        <v>18276.3</v>
      </c>
      <c r="F720">
        <v>0</v>
      </c>
      <c r="G720">
        <v>1.3730000000000001E-3</v>
      </c>
      <c r="H720">
        <v>0.99511499999999997</v>
      </c>
      <c r="I720">
        <v>0</v>
      </c>
    </row>
    <row r="721" spans="1:25" x14ac:dyDescent="0.25">
      <c r="A721" t="s">
        <v>90</v>
      </c>
      <c r="B721">
        <v>63818.9</v>
      </c>
      <c r="C721">
        <v>63590.3</v>
      </c>
      <c r="D721">
        <v>63480.2</v>
      </c>
      <c r="E721">
        <v>18277.900000000001</v>
      </c>
      <c r="F721">
        <v>0</v>
      </c>
      <c r="G721">
        <v>1.317E-3</v>
      </c>
      <c r="H721">
        <v>0.99511499999999997</v>
      </c>
      <c r="I721">
        <v>0</v>
      </c>
    </row>
    <row r="722" spans="1:25" x14ac:dyDescent="0.25">
      <c r="A722" t="s">
        <v>90</v>
      </c>
      <c r="B722">
        <v>63827.9</v>
      </c>
      <c r="C722">
        <v>63599.4</v>
      </c>
      <c r="D722">
        <v>63482.7</v>
      </c>
      <c r="E722">
        <v>18277.8</v>
      </c>
      <c r="F722">
        <v>0</v>
      </c>
      <c r="G722">
        <v>1.2431300000000001E-3</v>
      </c>
      <c r="H722">
        <v>0.99511499999999997</v>
      </c>
      <c r="I722">
        <v>0</v>
      </c>
    </row>
    <row r="723" spans="1:25" x14ac:dyDescent="0.25">
      <c r="A723" t="s">
        <v>90</v>
      </c>
      <c r="B723">
        <v>63822.6</v>
      </c>
      <c r="C723">
        <v>63592.3</v>
      </c>
      <c r="D723">
        <v>63481.7</v>
      </c>
      <c r="E723">
        <v>18281.7</v>
      </c>
      <c r="F723">
        <v>0</v>
      </c>
      <c r="G723">
        <v>1.2866100000000001E-3</v>
      </c>
      <c r="H723">
        <v>0.99511400000000005</v>
      </c>
      <c r="I723">
        <v>0</v>
      </c>
    </row>
    <row r="724" spans="1:25" x14ac:dyDescent="0.25">
      <c r="A724" t="s">
        <v>90</v>
      </c>
      <c r="B724">
        <v>63803.1</v>
      </c>
      <c r="C724">
        <v>63574.2</v>
      </c>
      <c r="D724">
        <v>63474.7</v>
      </c>
      <c r="E724">
        <v>18277.5</v>
      </c>
      <c r="F724">
        <v>0</v>
      </c>
      <c r="G724">
        <v>1.23011E-3</v>
      </c>
      <c r="H724">
        <v>0.995116</v>
      </c>
      <c r="I724">
        <v>0</v>
      </c>
    </row>
    <row r="725" spans="1:25" x14ac:dyDescent="0.25">
      <c r="A725" t="s">
        <v>90</v>
      </c>
      <c r="B725">
        <v>63825.9</v>
      </c>
      <c r="C725">
        <v>63596.800000000003</v>
      </c>
      <c r="D725">
        <v>63481</v>
      </c>
      <c r="E725">
        <v>18277.400000000001</v>
      </c>
      <c r="F725">
        <v>0</v>
      </c>
      <c r="G725">
        <v>1.2367000000000001E-3</v>
      </c>
      <c r="H725">
        <v>0.995116</v>
      </c>
      <c r="I725">
        <v>0</v>
      </c>
    </row>
    <row r="726" spans="1:25" x14ac:dyDescent="0.25">
      <c r="A726" t="s">
        <v>90</v>
      </c>
      <c r="B726">
        <v>63843.4</v>
      </c>
      <c r="C726">
        <v>63599.3</v>
      </c>
      <c r="D726">
        <v>63482.8</v>
      </c>
      <c r="E726">
        <v>18277.8</v>
      </c>
      <c r="F726">
        <v>0</v>
      </c>
      <c r="G726">
        <v>1.47365E-3</v>
      </c>
      <c r="H726">
        <v>0.995116</v>
      </c>
      <c r="I726">
        <v>0</v>
      </c>
    </row>
    <row r="727" spans="1:25" x14ac:dyDescent="0.25">
      <c r="A727" t="s">
        <v>90</v>
      </c>
      <c r="B727">
        <v>63813.7</v>
      </c>
      <c r="C727">
        <v>63582.5</v>
      </c>
      <c r="D727">
        <v>63477.3</v>
      </c>
      <c r="E727">
        <v>18276.7</v>
      </c>
      <c r="F727">
        <v>0</v>
      </c>
      <c r="G727">
        <v>1.2675399999999999E-3</v>
      </c>
      <c r="H727">
        <v>0.995116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63828</v>
      </c>
      <c r="C728">
        <v>63590.400000000001</v>
      </c>
      <c r="D728">
        <v>63480.3</v>
      </c>
      <c r="E728">
        <v>18278.099999999999</v>
      </c>
      <c r="F728">
        <v>0</v>
      </c>
      <c r="G728">
        <v>1.2422799999999999E-3</v>
      </c>
      <c r="H728">
        <v>0.99511499999999997</v>
      </c>
      <c r="I728">
        <v>0</v>
      </c>
      <c r="R728">
        <f>AVERAGE(B679:B728)</f>
        <v>63768.082000000002</v>
      </c>
      <c r="S728">
        <f>AVERAGE(C679:C728)</f>
        <v>63535.959999999985</v>
      </c>
      <c r="U728">
        <f>_xlfn.VAR.P(B679:B728)</f>
        <v>19521.930275999992</v>
      </c>
      <c r="V728">
        <f>_xlfn.VAR.P(C679:C728)</f>
        <v>19493.664800000035</v>
      </c>
      <c r="X728">
        <f>1.96*SQRT(U728)/50</f>
        <v>5.477059333192642</v>
      </c>
      <c r="Y728">
        <f>1.96*SQRT(V728)/50</f>
        <v>5.4730928256582718</v>
      </c>
    </row>
    <row r="729" spans="1:25" x14ac:dyDescent="0.25">
      <c r="A729" t="s">
        <v>90</v>
      </c>
      <c r="B729">
        <v>3188494.412</v>
      </c>
      <c r="C729" t="s">
        <v>36</v>
      </c>
      <c r="U729" t="s">
        <v>75</v>
      </c>
    </row>
    <row r="730" spans="1:25" x14ac:dyDescent="0.25">
      <c r="A730" t="s">
        <v>109</v>
      </c>
      <c r="B730">
        <v>67460.399999999994</v>
      </c>
      <c r="C730">
        <v>67220.5</v>
      </c>
      <c r="D730">
        <v>67106.600000000006</v>
      </c>
      <c r="E730">
        <v>17157.400000000001</v>
      </c>
      <c r="F730">
        <v>0</v>
      </c>
      <c r="G730">
        <v>1.2407E-3</v>
      </c>
      <c r="H730">
        <v>0.995116</v>
      </c>
      <c r="I730">
        <v>0</v>
      </c>
      <c r="U730">
        <f>_xlfn.STDEV.P(B679:B728)</f>
        <v>139.72090135695515</v>
      </c>
      <c r="V730">
        <f>_xlfn.STDEV.P(C679:C728)</f>
        <v>139.61971494026204</v>
      </c>
    </row>
    <row r="731" spans="1:25" x14ac:dyDescent="0.25">
      <c r="A731" t="s">
        <v>109</v>
      </c>
      <c r="B731">
        <v>67446.2</v>
      </c>
      <c r="C731">
        <v>67208.899999999994</v>
      </c>
      <c r="D731">
        <v>67092.800000000003</v>
      </c>
      <c r="E731">
        <v>17141.8</v>
      </c>
      <c r="F731">
        <v>0</v>
      </c>
      <c r="G731">
        <v>1.23051E-3</v>
      </c>
      <c r="H731">
        <v>0.995116</v>
      </c>
      <c r="I731">
        <v>0</v>
      </c>
    </row>
    <row r="732" spans="1:25" x14ac:dyDescent="0.25">
      <c r="A732" t="s">
        <v>109</v>
      </c>
      <c r="B732">
        <v>67434.2</v>
      </c>
      <c r="C732">
        <v>67195</v>
      </c>
      <c r="D732">
        <v>67088.2</v>
      </c>
      <c r="E732">
        <v>17141.2</v>
      </c>
      <c r="F732">
        <v>0</v>
      </c>
      <c r="G732">
        <v>1.24525E-3</v>
      </c>
      <c r="H732">
        <v>0.995116</v>
      </c>
      <c r="I732">
        <v>0</v>
      </c>
    </row>
    <row r="733" spans="1:25" x14ac:dyDescent="0.25">
      <c r="A733" t="s">
        <v>109</v>
      </c>
      <c r="B733">
        <v>67453.8</v>
      </c>
      <c r="C733">
        <v>67217.100000000006</v>
      </c>
      <c r="D733">
        <v>67105.100000000006</v>
      </c>
      <c r="E733">
        <v>17158</v>
      </c>
      <c r="F733">
        <v>0</v>
      </c>
      <c r="G733">
        <v>1.24157E-3</v>
      </c>
      <c r="H733">
        <v>0.995116</v>
      </c>
      <c r="I733">
        <v>0</v>
      </c>
    </row>
    <row r="734" spans="1:25" x14ac:dyDescent="0.25">
      <c r="A734" t="s">
        <v>109</v>
      </c>
      <c r="B734">
        <v>67445.2</v>
      </c>
      <c r="C734">
        <v>67209.3</v>
      </c>
      <c r="D734">
        <v>67092.600000000006</v>
      </c>
      <c r="E734">
        <v>17141.400000000001</v>
      </c>
      <c r="F734">
        <v>0</v>
      </c>
      <c r="G734">
        <v>1.25724E-3</v>
      </c>
      <c r="H734">
        <v>0.99511499999999997</v>
      </c>
      <c r="I734">
        <v>0</v>
      </c>
    </row>
    <row r="735" spans="1:25" x14ac:dyDescent="0.25">
      <c r="A735" t="s">
        <v>109</v>
      </c>
      <c r="B735">
        <v>67434.8</v>
      </c>
      <c r="C735">
        <v>67196.7</v>
      </c>
      <c r="D735">
        <v>67090</v>
      </c>
      <c r="E735">
        <v>17142.3</v>
      </c>
      <c r="F735">
        <v>0</v>
      </c>
      <c r="G735">
        <v>1.23274E-3</v>
      </c>
      <c r="H735">
        <v>0.995116</v>
      </c>
      <c r="I735">
        <v>0</v>
      </c>
    </row>
    <row r="736" spans="1:25" x14ac:dyDescent="0.25">
      <c r="A736" t="s">
        <v>109</v>
      </c>
      <c r="B736">
        <v>67426</v>
      </c>
      <c r="C736">
        <v>67190.899999999994</v>
      </c>
      <c r="D736">
        <v>67087.899999999994</v>
      </c>
      <c r="E736">
        <v>17141.7</v>
      </c>
      <c r="F736">
        <v>0</v>
      </c>
      <c r="G736">
        <v>1.2934000000000001E-3</v>
      </c>
      <c r="H736">
        <v>0.995116</v>
      </c>
      <c r="I736">
        <v>0</v>
      </c>
    </row>
    <row r="737" spans="1:9" x14ac:dyDescent="0.25">
      <c r="A737" t="s">
        <v>109</v>
      </c>
      <c r="B737">
        <v>67454.7</v>
      </c>
      <c r="C737">
        <v>67219.399999999994</v>
      </c>
      <c r="D737">
        <v>67104.800000000003</v>
      </c>
      <c r="E737">
        <v>17157.099999999999</v>
      </c>
      <c r="F737">
        <v>0</v>
      </c>
      <c r="G737">
        <v>1.2325400000000001E-3</v>
      </c>
      <c r="H737">
        <v>0.99511499999999997</v>
      </c>
      <c r="I737">
        <v>0</v>
      </c>
    </row>
    <row r="738" spans="1:9" x14ac:dyDescent="0.25">
      <c r="A738" t="s">
        <v>109</v>
      </c>
      <c r="B738">
        <v>67451.5</v>
      </c>
      <c r="C738">
        <v>67214.3</v>
      </c>
      <c r="D738">
        <v>67103.8</v>
      </c>
      <c r="E738">
        <v>17157.599999999999</v>
      </c>
      <c r="F738">
        <v>0</v>
      </c>
      <c r="G738">
        <v>1.2352000000000001E-3</v>
      </c>
      <c r="H738">
        <v>0.99511499999999997</v>
      </c>
      <c r="I738">
        <v>0</v>
      </c>
    </row>
    <row r="739" spans="1:9" x14ac:dyDescent="0.25">
      <c r="A739" t="s">
        <v>109</v>
      </c>
      <c r="B739">
        <v>67432.899999999994</v>
      </c>
      <c r="C739">
        <v>67196.399999999994</v>
      </c>
      <c r="D739">
        <v>67087.899999999994</v>
      </c>
      <c r="E739">
        <v>17141.2</v>
      </c>
      <c r="F739">
        <v>0</v>
      </c>
      <c r="G739">
        <v>1.3125999999999999E-3</v>
      </c>
      <c r="H739">
        <v>0.995116</v>
      </c>
      <c r="I739">
        <v>0</v>
      </c>
    </row>
    <row r="740" spans="1:9" x14ac:dyDescent="0.25">
      <c r="A740" t="s">
        <v>109</v>
      </c>
      <c r="B740">
        <v>67443.199999999997</v>
      </c>
      <c r="C740">
        <v>67207.100000000006</v>
      </c>
      <c r="D740">
        <v>67094.899999999994</v>
      </c>
      <c r="E740">
        <v>17145.099999999999</v>
      </c>
      <c r="F740">
        <v>0</v>
      </c>
      <c r="G740">
        <v>1.2341400000000001E-3</v>
      </c>
      <c r="H740">
        <v>0.995116</v>
      </c>
      <c r="I740">
        <v>0</v>
      </c>
    </row>
    <row r="741" spans="1:9" x14ac:dyDescent="0.25">
      <c r="A741" t="s">
        <v>109</v>
      </c>
      <c r="B741">
        <v>67437.399999999994</v>
      </c>
      <c r="C741">
        <v>67202.3</v>
      </c>
      <c r="D741">
        <v>67088.3</v>
      </c>
      <c r="E741">
        <v>17141.2</v>
      </c>
      <c r="F741">
        <v>0</v>
      </c>
      <c r="G741">
        <v>1.2300600000000001E-3</v>
      </c>
      <c r="H741">
        <v>0.99511499999999997</v>
      </c>
      <c r="I741">
        <v>0</v>
      </c>
    </row>
    <row r="742" spans="1:9" x14ac:dyDescent="0.25">
      <c r="A742" t="s">
        <v>109</v>
      </c>
      <c r="B742">
        <v>67439.3</v>
      </c>
      <c r="C742">
        <v>67200</v>
      </c>
      <c r="D742">
        <v>67088.800000000003</v>
      </c>
      <c r="E742">
        <v>17141.3</v>
      </c>
      <c r="F742">
        <v>0</v>
      </c>
      <c r="G742">
        <v>1.2446E-3</v>
      </c>
      <c r="H742">
        <v>0.99511499999999997</v>
      </c>
      <c r="I742">
        <v>0</v>
      </c>
    </row>
    <row r="743" spans="1:9" x14ac:dyDescent="0.25">
      <c r="A743" t="s">
        <v>109</v>
      </c>
      <c r="B743">
        <v>67445.3</v>
      </c>
      <c r="C743">
        <v>67210.8</v>
      </c>
      <c r="D743">
        <v>67103.399999999994</v>
      </c>
      <c r="E743">
        <v>17156.900000000001</v>
      </c>
      <c r="F743">
        <v>0</v>
      </c>
      <c r="G743">
        <v>1.2319799999999999E-3</v>
      </c>
      <c r="H743">
        <v>0.99511499999999997</v>
      </c>
      <c r="I743">
        <v>0</v>
      </c>
    </row>
    <row r="744" spans="1:9" x14ac:dyDescent="0.25">
      <c r="A744" t="s">
        <v>109</v>
      </c>
      <c r="B744">
        <v>67457.899999999994</v>
      </c>
      <c r="C744">
        <v>67223.3</v>
      </c>
      <c r="D744">
        <v>67107.899999999994</v>
      </c>
      <c r="E744">
        <v>17157.400000000001</v>
      </c>
      <c r="F744">
        <v>0</v>
      </c>
      <c r="G744">
        <v>1.24259E-3</v>
      </c>
      <c r="H744">
        <v>0.995116</v>
      </c>
      <c r="I744">
        <v>0</v>
      </c>
    </row>
    <row r="745" spans="1:9" x14ac:dyDescent="0.25">
      <c r="A745" t="s">
        <v>109</v>
      </c>
      <c r="B745">
        <v>67467.7</v>
      </c>
      <c r="C745">
        <v>67227.5</v>
      </c>
      <c r="D745">
        <v>67108.800000000003</v>
      </c>
      <c r="E745">
        <v>17157.599999999999</v>
      </c>
      <c r="F745">
        <v>0</v>
      </c>
      <c r="G745">
        <v>1.3721499999999999E-3</v>
      </c>
      <c r="H745">
        <v>0.99511499999999997</v>
      </c>
      <c r="I745">
        <v>0</v>
      </c>
    </row>
    <row r="746" spans="1:9" x14ac:dyDescent="0.25">
      <c r="A746" t="s">
        <v>109</v>
      </c>
      <c r="B746">
        <v>67437.7</v>
      </c>
      <c r="C746">
        <v>67199.600000000006</v>
      </c>
      <c r="D746">
        <v>67091.199999999997</v>
      </c>
      <c r="E746">
        <v>17142.2</v>
      </c>
      <c r="F746">
        <v>0</v>
      </c>
      <c r="G746">
        <v>1.2922299999999999E-3</v>
      </c>
      <c r="H746">
        <v>0.99511499999999997</v>
      </c>
      <c r="I746">
        <v>0</v>
      </c>
    </row>
    <row r="747" spans="1:9" x14ac:dyDescent="0.25">
      <c r="A747" t="s">
        <v>109</v>
      </c>
      <c r="B747">
        <v>67453.5</v>
      </c>
      <c r="C747">
        <v>67218.399999999994</v>
      </c>
      <c r="D747">
        <v>67106.600000000006</v>
      </c>
      <c r="E747">
        <v>17156.8</v>
      </c>
      <c r="F747">
        <v>0</v>
      </c>
      <c r="G747">
        <v>1.24478E-3</v>
      </c>
      <c r="H747">
        <v>0.99511499999999997</v>
      </c>
      <c r="I747">
        <v>0</v>
      </c>
    </row>
    <row r="748" spans="1:9" x14ac:dyDescent="0.25">
      <c r="A748" t="s">
        <v>109</v>
      </c>
      <c r="B748">
        <v>67439.100000000006</v>
      </c>
      <c r="C748">
        <v>67202.7</v>
      </c>
      <c r="D748">
        <v>67089</v>
      </c>
      <c r="E748">
        <v>17142.2</v>
      </c>
      <c r="F748">
        <v>0</v>
      </c>
      <c r="G748">
        <v>1.2331E-3</v>
      </c>
      <c r="H748">
        <v>0.995116</v>
      </c>
      <c r="I748">
        <v>0</v>
      </c>
    </row>
    <row r="749" spans="1:9" x14ac:dyDescent="0.25">
      <c r="A749" t="s">
        <v>109</v>
      </c>
      <c r="B749">
        <v>67447.8</v>
      </c>
      <c r="C749">
        <v>67212.5</v>
      </c>
      <c r="D749">
        <v>67104.7</v>
      </c>
      <c r="E749">
        <v>17157.3</v>
      </c>
      <c r="F749">
        <v>0</v>
      </c>
      <c r="G749">
        <v>1.2697800000000001E-3</v>
      </c>
      <c r="H749">
        <v>0.99511400000000005</v>
      </c>
      <c r="I749">
        <v>0</v>
      </c>
    </row>
    <row r="750" spans="1:9" x14ac:dyDescent="0.25">
      <c r="A750" t="s">
        <v>109</v>
      </c>
      <c r="B750">
        <v>67422.3</v>
      </c>
      <c r="C750">
        <v>67187.600000000006</v>
      </c>
      <c r="D750">
        <v>67087</v>
      </c>
      <c r="E750">
        <v>17141.900000000001</v>
      </c>
      <c r="F750">
        <v>0</v>
      </c>
      <c r="G750">
        <v>1.27531E-3</v>
      </c>
      <c r="H750">
        <v>0.995116</v>
      </c>
      <c r="I750">
        <v>0</v>
      </c>
    </row>
    <row r="751" spans="1:9" x14ac:dyDescent="0.25">
      <c r="A751" t="s">
        <v>109</v>
      </c>
      <c r="B751">
        <v>67433.2</v>
      </c>
      <c r="C751">
        <v>67199.399999999994</v>
      </c>
      <c r="D751">
        <v>67090.3</v>
      </c>
      <c r="E751">
        <v>17142.400000000001</v>
      </c>
      <c r="F751">
        <v>0</v>
      </c>
      <c r="G751">
        <v>1.2649899999999999E-3</v>
      </c>
      <c r="H751">
        <v>0.995116</v>
      </c>
      <c r="I751">
        <v>0</v>
      </c>
    </row>
    <row r="752" spans="1:9" x14ac:dyDescent="0.25">
      <c r="A752" t="s">
        <v>109</v>
      </c>
      <c r="B752">
        <v>67462.3</v>
      </c>
      <c r="C752">
        <v>67205.899999999994</v>
      </c>
      <c r="D752">
        <v>67107.7</v>
      </c>
      <c r="E752">
        <v>17157.5</v>
      </c>
      <c r="F752">
        <v>0</v>
      </c>
      <c r="G752">
        <v>1.24183E-3</v>
      </c>
      <c r="H752">
        <v>0.995116</v>
      </c>
      <c r="I752">
        <v>0</v>
      </c>
    </row>
    <row r="753" spans="1:9" x14ac:dyDescent="0.25">
      <c r="A753" t="s">
        <v>109</v>
      </c>
      <c r="B753">
        <v>67447.199999999997</v>
      </c>
      <c r="C753">
        <v>67198.2</v>
      </c>
      <c r="D753">
        <v>67105.100000000006</v>
      </c>
      <c r="E753">
        <v>17155.8</v>
      </c>
      <c r="F753">
        <v>0</v>
      </c>
      <c r="G753">
        <v>1.2520000000000001E-3</v>
      </c>
      <c r="H753">
        <v>0.995116</v>
      </c>
      <c r="I753">
        <v>0</v>
      </c>
    </row>
    <row r="754" spans="1:9" x14ac:dyDescent="0.25">
      <c r="A754" t="s">
        <v>109</v>
      </c>
      <c r="B754">
        <v>67463.399999999994</v>
      </c>
      <c r="C754">
        <v>67214.7</v>
      </c>
      <c r="D754">
        <v>67104.899999999994</v>
      </c>
      <c r="E754">
        <v>17156.900000000001</v>
      </c>
      <c r="F754">
        <v>0</v>
      </c>
      <c r="G754">
        <v>1.2323099999999999E-3</v>
      </c>
      <c r="H754">
        <v>0.995116</v>
      </c>
      <c r="I754">
        <v>0</v>
      </c>
    </row>
    <row r="755" spans="1:9" x14ac:dyDescent="0.25">
      <c r="A755" t="s">
        <v>109</v>
      </c>
      <c r="B755">
        <v>67461.600000000006</v>
      </c>
      <c r="C755">
        <v>67225.5</v>
      </c>
      <c r="D755">
        <v>67108.399999999994</v>
      </c>
      <c r="E755">
        <v>17156.900000000001</v>
      </c>
      <c r="F755">
        <v>0</v>
      </c>
      <c r="G755">
        <v>1.24931E-3</v>
      </c>
      <c r="H755">
        <v>0.99511000000000005</v>
      </c>
      <c r="I755">
        <v>0</v>
      </c>
    </row>
    <row r="756" spans="1:9" x14ac:dyDescent="0.25">
      <c r="A756" t="s">
        <v>109</v>
      </c>
      <c r="B756">
        <v>67438</v>
      </c>
      <c r="C756">
        <v>67203.100000000006</v>
      </c>
      <c r="D756">
        <v>67091.3</v>
      </c>
      <c r="E756">
        <v>17141.599999999999</v>
      </c>
      <c r="F756">
        <v>0</v>
      </c>
      <c r="G756">
        <v>1.2313199999999999E-3</v>
      </c>
      <c r="H756">
        <v>0.995116</v>
      </c>
      <c r="I756">
        <v>0</v>
      </c>
    </row>
    <row r="757" spans="1:9" x14ac:dyDescent="0.25">
      <c r="A757" t="s">
        <v>109</v>
      </c>
      <c r="B757">
        <v>67427</v>
      </c>
      <c r="C757">
        <v>67192.7</v>
      </c>
      <c r="D757">
        <v>67087.5</v>
      </c>
      <c r="E757">
        <v>17141.2</v>
      </c>
      <c r="F757">
        <v>0</v>
      </c>
      <c r="G757">
        <v>1.2309700000000001E-3</v>
      </c>
      <c r="H757">
        <v>0.99511499999999997</v>
      </c>
      <c r="I757">
        <v>0</v>
      </c>
    </row>
    <row r="758" spans="1:9" x14ac:dyDescent="0.25">
      <c r="A758" t="s">
        <v>109</v>
      </c>
      <c r="B758">
        <v>67453.7</v>
      </c>
      <c r="C758">
        <v>67219.899999999994</v>
      </c>
      <c r="D758">
        <v>67107.7</v>
      </c>
      <c r="E758">
        <v>17157.599999999999</v>
      </c>
      <c r="F758">
        <v>0</v>
      </c>
      <c r="G758">
        <v>1.25541E-3</v>
      </c>
      <c r="H758">
        <v>0.99511499999999997</v>
      </c>
      <c r="I758">
        <v>0</v>
      </c>
    </row>
    <row r="759" spans="1:9" x14ac:dyDescent="0.25">
      <c r="A759" t="s">
        <v>109</v>
      </c>
      <c r="B759">
        <v>67449.7</v>
      </c>
      <c r="C759">
        <v>67215.899999999994</v>
      </c>
      <c r="D759">
        <v>67102.8</v>
      </c>
      <c r="E759">
        <v>17156.3</v>
      </c>
      <c r="F759">
        <v>0</v>
      </c>
      <c r="G759">
        <v>1.2300799999999999E-3</v>
      </c>
      <c r="H759">
        <v>0.995116</v>
      </c>
      <c r="I759">
        <v>0</v>
      </c>
    </row>
    <row r="760" spans="1:9" x14ac:dyDescent="0.25">
      <c r="A760" t="s">
        <v>109</v>
      </c>
      <c r="B760">
        <v>67432.3</v>
      </c>
      <c r="C760">
        <v>67195.899999999994</v>
      </c>
      <c r="D760">
        <v>67088.3</v>
      </c>
      <c r="E760">
        <v>17142.099999999999</v>
      </c>
      <c r="F760">
        <v>0</v>
      </c>
      <c r="G760">
        <v>1.2673999999999999E-3</v>
      </c>
      <c r="H760">
        <v>0.99511400000000005</v>
      </c>
      <c r="I760">
        <v>0</v>
      </c>
    </row>
    <row r="761" spans="1:9" x14ac:dyDescent="0.25">
      <c r="A761" t="s">
        <v>109</v>
      </c>
      <c r="B761">
        <v>67433.5</v>
      </c>
      <c r="C761">
        <v>67198.5</v>
      </c>
      <c r="D761">
        <v>67089.100000000006</v>
      </c>
      <c r="E761">
        <v>17141.099999999999</v>
      </c>
      <c r="F761">
        <v>0</v>
      </c>
      <c r="G761">
        <v>1.2960199999999999E-3</v>
      </c>
      <c r="H761">
        <v>0.995116</v>
      </c>
      <c r="I761">
        <v>0</v>
      </c>
    </row>
    <row r="762" spans="1:9" x14ac:dyDescent="0.25">
      <c r="A762" t="s">
        <v>109</v>
      </c>
      <c r="B762">
        <v>67445.899999999994</v>
      </c>
      <c r="C762">
        <v>67206.399999999994</v>
      </c>
      <c r="D762">
        <v>67090.399999999994</v>
      </c>
      <c r="E762">
        <v>17141.900000000001</v>
      </c>
      <c r="F762">
        <v>0</v>
      </c>
      <c r="G762">
        <v>1.24076E-3</v>
      </c>
      <c r="H762">
        <v>0.995116</v>
      </c>
      <c r="I762">
        <v>0</v>
      </c>
    </row>
    <row r="763" spans="1:9" x14ac:dyDescent="0.25">
      <c r="A763" t="s">
        <v>109</v>
      </c>
      <c r="B763">
        <v>67437.600000000006</v>
      </c>
      <c r="C763">
        <v>67199.600000000006</v>
      </c>
      <c r="D763">
        <v>67090.7</v>
      </c>
      <c r="E763">
        <v>17141.2</v>
      </c>
      <c r="F763">
        <v>0</v>
      </c>
      <c r="G763">
        <v>1.3066E-3</v>
      </c>
      <c r="H763">
        <v>0.99511499999999997</v>
      </c>
      <c r="I763">
        <v>0</v>
      </c>
    </row>
    <row r="764" spans="1:9" x14ac:dyDescent="0.25">
      <c r="A764" t="s">
        <v>109</v>
      </c>
      <c r="B764">
        <v>67427.8</v>
      </c>
      <c r="C764">
        <v>67193.3</v>
      </c>
      <c r="D764">
        <v>67088</v>
      </c>
      <c r="E764">
        <v>17141.400000000001</v>
      </c>
      <c r="F764">
        <v>0</v>
      </c>
      <c r="G764">
        <v>1.24909E-3</v>
      </c>
      <c r="H764">
        <v>0.99511499999999997</v>
      </c>
      <c r="I764">
        <v>0</v>
      </c>
    </row>
    <row r="765" spans="1:9" x14ac:dyDescent="0.25">
      <c r="A765" t="s">
        <v>109</v>
      </c>
      <c r="B765">
        <v>67447</v>
      </c>
      <c r="C765">
        <v>67213.7</v>
      </c>
      <c r="D765">
        <v>67106.100000000006</v>
      </c>
      <c r="E765">
        <v>17157.5</v>
      </c>
      <c r="F765">
        <v>0</v>
      </c>
      <c r="G765">
        <v>1.2462199999999999E-3</v>
      </c>
      <c r="H765">
        <v>0.995116</v>
      </c>
      <c r="I765">
        <v>0</v>
      </c>
    </row>
    <row r="766" spans="1:9" x14ac:dyDescent="0.25">
      <c r="A766" t="s">
        <v>109</v>
      </c>
      <c r="B766">
        <v>67466.3</v>
      </c>
      <c r="C766">
        <v>67231.399999999994</v>
      </c>
      <c r="D766">
        <v>67109.600000000006</v>
      </c>
      <c r="E766">
        <v>17157.3</v>
      </c>
      <c r="F766">
        <v>0</v>
      </c>
      <c r="G766">
        <v>2.0422600000000002E-3</v>
      </c>
      <c r="H766">
        <v>0.995116</v>
      </c>
      <c r="I766">
        <v>0</v>
      </c>
    </row>
    <row r="767" spans="1:9" x14ac:dyDescent="0.25">
      <c r="A767" t="s">
        <v>109</v>
      </c>
      <c r="B767">
        <v>67449.7</v>
      </c>
      <c r="C767">
        <v>67208.899999999994</v>
      </c>
      <c r="D767">
        <v>67103.399999999994</v>
      </c>
      <c r="E767">
        <v>17157.099999999999</v>
      </c>
      <c r="F767">
        <v>0</v>
      </c>
      <c r="G767">
        <v>1.2332300000000001E-3</v>
      </c>
      <c r="H767">
        <v>0.995116</v>
      </c>
      <c r="I767">
        <v>0</v>
      </c>
    </row>
    <row r="768" spans="1:9" x14ac:dyDescent="0.25">
      <c r="A768" t="s">
        <v>109</v>
      </c>
      <c r="B768">
        <v>67442.7</v>
      </c>
      <c r="C768">
        <v>67208.3</v>
      </c>
      <c r="D768">
        <v>67103.7</v>
      </c>
      <c r="E768">
        <v>17157.099999999999</v>
      </c>
      <c r="F768">
        <v>0</v>
      </c>
      <c r="G768">
        <v>1.29543E-3</v>
      </c>
      <c r="H768">
        <v>0.995116</v>
      </c>
      <c r="I768">
        <v>0</v>
      </c>
    </row>
    <row r="769" spans="1:25" x14ac:dyDescent="0.25">
      <c r="A769" t="s">
        <v>109</v>
      </c>
      <c r="B769">
        <v>67437.2</v>
      </c>
      <c r="C769">
        <v>67204</v>
      </c>
      <c r="D769">
        <v>67091.5</v>
      </c>
      <c r="E769">
        <v>17141.400000000001</v>
      </c>
      <c r="F769">
        <v>0</v>
      </c>
      <c r="G769">
        <v>1.2460500000000001E-3</v>
      </c>
      <c r="H769">
        <v>0.99511499999999997</v>
      </c>
      <c r="I769">
        <v>0</v>
      </c>
    </row>
    <row r="770" spans="1:25" x14ac:dyDescent="0.25">
      <c r="A770" t="s">
        <v>109</v>
      </c>
      <c r="B770">
        <v>67450.2</v>
      </c>
      <c r="C770">
        <v>67212.600000000006</v>
      </c>
      <c r="D770">
        <v>67102.5</v>
      </c>
      <c r="E770">
        <v>17156.5</v>
      </c>
      <c r="F770">
        <v>0</v>
      </c>
      <c r="G770">
        <v>1.26089E-3</v>
      </c>
      <c r="H770">
        <v>0.995116</v>
      </c>
      <c r="I770">
        <v>0</v>
      </c>
    </row>
    <row r="771" spans="1:25" x14ac:dyDescent="0.25">
      <c r="A771" t="s">
        <v>109</v>
      </c>
      <c r="B771">
        <v>67444.800000000003</v>
      </c>
      <c r="C771">
        <v>67210</v>
      </c>
      <c r="D771">
        <v>67103.7</v>
      </c>
      <c r="E771">
        <v>17157.2</v>
      </c>
      <c r="F771">
        <v>0</v>
      </c>
      <c r="G771">
        <v>1.3126399999999999E-3</v>
      </c>
      <c r="H771">
        <v>0.995116</v>
      </c>
      <c r="I771">
        <v>0</v>
      </c>
    </row>
    <row r="772" spans="1:25" x14ac:dyDescent="0.25">
      <c r="A772" t="s">
        <v>109</v>
      </c>
      <c r="B772">
        <v>67431.199999999997</v>
      </c>
      <c r="C772">
        <v>67198.7</v>
      </c>
      <c r="D772">
        <v>67089.2</v>
      </c>
      <c r="E772">
        <v>17140.8</v>
      </c>
      <c r="F772">
        <v>0</v>
      </c>
      <c r="G772">
        <v>1.23134E-3</v>
      </c>
      <c r="H772">
        <v>0.995116</v>
      </c>
      <c r="I772">
        <v>0</v>
      </c>
    </row>
    <row r="773" spans="1:25" x14ac:dyDescent="0.25">
      <c r="A773" t="s">
        <v>109</v>
      </c>
      <c r="B773">
        <v>67433.7</v>
      </c>
      <c r="C773">
        <v>67199.5</v>
      </c>
      <c r="D773">
        <v>67087.600000000006</v>
      </c>
      <c r="E773">
        <v>17140.599999999999</v>
      </c>
      <c r="F773">
        <v>0</v>
      </c>
      <c r="G773">
        <v>1.4559200000000001E-3</v>
      </c>
      <c r="H773">
        <v>0.995116</v>
      </c>
      <c r="I773">
        <v>0</v>
      </c>
    </row>
    <row r="774" spans="1:25" x14ac:dyDescent="0.25">
      <c r="A774" t="s">
        <v>109</v>
      </c>
      <c r="B774">
        <v>67427.899999999994</v>
      </c>
      <c r="C774">
        <v>67193.399999999994</v>
      </c>
      <c r="D774">
        <v>67088.600000000006</v>
      </c>
      <c r="E774">
        <v>17141.599999999999</v>
      </c>
      <c r="F774">
        <v>0</v>
      </c>
      <c r="G774">
        <v>1.2310000000000001E-3</v>
      </c>
      <c r="H774">
        <v>0.995116</v>
      </c>
      <c r="I774">
        <v>0</v>
      </c>
    </row>
    <row r="775" spans="1:25" x14ac:dyDescent="0.25">
      <c r="A775" t="s">
        <v>109</v>
      </c>
      <c r="B775">
        <v>67436.899999999994</v>
      </c>
      <c r="C775">
        <v>67198.399999999994</v>
      </c>
      <c r="D775">
        <v>67100.800000000003</v>
      </c>
      <c r="E775">
        <v>17156.5</v>
      </c>
      <c r="F775">
        <v>0</v>
      </c>
      <c r="G775">
        <v>1.25059E-3</v>
      </c>
      <c r="H775">
        <v>0.995116</v>
      </c>
      <c r="I775">
        <v>0</v>
      </c>
    </row>
    <row r="776" spans="1:25" x14ac:dyDescent="0.25">
      <c r="A776" t="s">
        <v>109</v>
      </c>
      <c r="B776">
        <v>67451.7</v>
      </c>
      <c r="C776">
        <v>67217.8</v>
      </c>
      <c r="D776">
        <v>67103.600000000006</v>
      </c>
      <c r="E776">
        <v>17156.7</v>
      </c>
      <c r="F776">
        <v>0</v>
      </c>
      <c r="G776">
        <v>1.2317700000000001E-3</v>
      </c>
      <c r="H776">
        <v>0.995116</v>
      </c>
      <c r="I776">
        <v>0</v>
      </c>
    </row>
    <row r="777" spans="1:25" x14ac:dyDescent="0.25">
      <c r="A777" t="s">
        <v>109</v>
      </c>
      <c r="B777">
        <v>67453.399999999994</v>
      </c>
      <c r="C777">
        <v>67218.2</v>
      </c>
      <c r="D777">
        <v>67104.800000000003</v>
      </c>
      <c r="E777">
        <v>17158.099999999999</v>
      </c>
      <c r="F777">
        <v>0</v>
      </c>
      <c r="G777">
        <v>1.2381099999999999E-3</v>
      </c>
      <c r="H777">
        <v>0.99511400000000005</v>
      </c>
      <c r="I777">
        <v>0</v>
      </c>
    </row>
    <row r="778" spans="1:25" x14ac:dyDescent="0.25">
      <c r="A778" t="s">
        <v>109</v>
      </c>
      <c r="B778">
        <v>67435.199999999997</v>
      </c>
      <c r="C778">
        <v>67200.600000000006</v>
      </c>
      <c r="D778">
        <v>67101.5</v>
      </c>
      <c r="E778">
        <v>17157.3</v>
      </c>
      <c r="F778">
        <v>0</v>
      </c>
      <c r="G778">
        <v>1.2300499999999999E-3</v>
      </c>
      <c r="H778">
        <v>0.995116</v>
      </c>
      <c r="I778">
        <v>0</v>
      </c>
    </row>
    <row r="779" spans="1:25" x14ac:dyDescent="0.25">
      <c r="A779" t="s">
        <v>109</v>
      </c>
      <c r="B779">
        <v>67444.100000000006</v>
      </c>
      <c r="C779">
        <v>67210.2</v>
      </c>
      <c r="D779">
        <v>67104.399999999994</v>
      </c>
      <c r="E779">
        <v>17157.5</v>
      </c>
      <c r="F779">
        <v>0</v>
      </c>
      <c r="G779">
        <v>1.2306800000000001E-3</v>
      </c>
      <c r="H779">
        <v>0.995116</v>
      </c>
      <c r="I779">
        <v>0</v>
      </c>
    </row>
    <row r="780" spans="1:25" x14ac:dyDescent="0.25">
      <c r="A780" t="s">
        <v>109</v>
      </c>
      <c r="B780">
        <v>67436.100000000006</v>
      </c>
      <c r="C780">
        <v>67202.3</v>
      </c>
      <c r="D780">
        <v>67088.899999999994</v>
      </c>
      <c r="E780">
        <v>17141.7</v>
      </c>
      <c r="F780">
        <v>0</v>
      </c>
      <c r="G780">
        <v>1.3541499999999999E-3</v>
      </c>
      <c r="H780">
        <v>0.995116</v>
      </c>
      <c r="I780">
        <v>0</v>
      </c>
    </row>
    <row r="781" spans="1:25" x14ac:dyDescent="0.25">
      <c r="A781" t="s">
        <v>109</v>
      </c>
      <c r="B781">
        <v>67436.7</v>
      </c>
      <c r="C781">
        <v>67198</v>
      </c>
      <c r="D781">
        <v>67090.100000000006</v>
      </c>
      <c r="E781">
        <v>17142.400000000001</v>
      </c>
      <c r="F781">
        <v>0</v>
      </c>
      <c r="G781">
        <v>1.2300900000000001E-3</v>
      </c>
      <c r="H781">
        <v>0.99511499999999997</v>
      </c>
      <c r="I781">
        <v>0</v>
      </c>
    </row>
    <row r="782" spans="1:25" x14ac:dyDescent="0.25">
      <c r="A782" t="s">
        <v>109</v>
      </c>
      <c r="B782">
        <v>67444.800000000003</v>
      </c>
      <c r="C782">
        <v>67210.100000000006</v>
      </c>
      <c r="D782">
        <v>67104.600000000006</v>
      </c>
      <c r="E782">
        <v>17157.900000000001</v>
      </c>
      <c r="F782">
        <v>0</v>
      </c>
      <c r="G782">
        <v>1.23139E-3</v>
      </c>
      <c r="H782">
        <v>0.995116</v>
      </c>
      <c r="I782">
        <v>0</v>
      </c>
    </row>
    <row r="783" spans="1:25" x14ac:dyDescent="0.25">
      <c r="A783" t="s">
        <v>109</v>
      </c>
      <c r="B783">
        <v>67437.100000000006</v>
      </c>
      <c r="C783">
        <v>67202.7</v>
      </c>
      <c r="D783">
        <v>67090.2</v>
      </c>
      <c r="E783">
        <v>17142.3</v>
      </c>
      <c r="F783">
        <v>0</v>
      </c>
      <c r="G783">
        <v>1.43458E-3</v>
      </c>
      <c r="H783">
        <v>0.995116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67451.7</v>
      </c>
      <c r="C784">
        <v>67217.399999999994</v>
      </c>
      <c r="D784">
        <v>67104.399999999994</v>
      </c>
      <c r="E784">
        <v>17157.900000000001</v>
      </c>
      <c r="F784">
        <v>0</v>
      </c>
      <c r="G784">
        <v>1.29082E-3</v>
      </c>
      <c r="H784">
        <v>0.99511499999999997</v>
      </c>
      <c r="I784">
        <v>0</v>
      </c>
      <c r="R784">
        <f>AVERAGE(B735:B784)</f>
        <v>67443.25400000003</v>
      </c>
      <c r="S784">
        <f>AVERAGE(C735:C784)</f>
        <v>67206.693999999989</v>
      </c>
      <c r="U784">
        <f>_xlfn.VAR.P(B735:B784)</f>
        <v>118.88448399999248</v>
      </c>
      <c r="V784">
        <f>_xlfn.VAR.P(C735:C784)</f>
        <v>102.28936399999249</v>
      </c>
      <c r="X784">
        <f>1.96*SQRT(U784)/50</f>
        <v>0.42741391354721764</v>
      </c>
      <c r="Y784">
        <f>1.96*SQRT(V784)/50</f>
        <v>0.39646176145619449</v>
      </c>
    </row>
    <row r="785" spans="1:15" x14ac:dyDescent="0.25">
      <c r="A785" t="s">
        <v>109</v>
      </c>
      <c r="B785">
        <v>3372223.9476999999</v>
      </c>
      <c r="C785" t="s">
        <v>36</v>
      </c>
    </row>
    <row r="786" spans="1:15" x14ac:dyDescent="0.25">
      <c r="A786" t="s">
        <v>41</v>
      </c>
      <c r="B786">
        <v>7743.39</v>
      </c>
      <c r="C786">
        <v>7426.01</v>
      </c>
      <c r="D786">
        <v>7425.87</v>
      </c>
      <c r="E786">
        <v>6832.16</v>
      </c>
      <c r="F786">
        <v>115.1</v>
      </c>
      <c r="G786">
        <v>120.60899999999999</v>
      </c>
      <c r="H786">
        <v>20.378699999999998</v>
      </c>
      <c r="I786">
        <v>12.719799999999999</v>
      </c>
      <c r="J786">
        <v>62.731400000000001</v>
      </c>
      <c r="K786">
        <v>6576.94</v>
      </c>
      <c r="L786">
        <v>1.2304099999999999E-3</v>
      </c>
      <c r="M786">
        <v>0.995116</v>
      </c>
      <c r="N786">
        <v>0</v>
      </c>
      <c r="O786" t="s">
        <v>42</v>
      </c>
    </row>
    <row r="787" spans="1:15" x14ac:dyDescent="0.25">
      <c r="A787" t="s">
        <v>41</v>
      </c>
      <c r="B787">
        <v>7486.45</v>
      </c>
      <c r="C787">
        <v>7198.29</v>
      </c>
      <c r="D787">
        <v>7198.13</v>
      </c>
      <c r="E787">
        <v>6614.52</v>
      </c>
      <c r="F787">
        <v>109.866</v>
      </c>
      <c r="G787">
        <v>121.764</v>
      </c>
      <c r="H787">
        <v>20.510999999999999</v>
      </c>
      <c r="I787">
        <v>12.8886</v>
      </c>
      <c r="J787">
        <v>63.2712</v>
      </c>
      <c r="K787">
        <v>6363.1</v>
      </c>
      <c r="L787">
        <v>1.2486999999999999E-3</v>
      </c>
      <c r="M787">
        <v>0.99511300000000003</v>
      </c>
      <c r="N787">
        <v>0</v>
      </c>
      <c r="O787" t="s">
        <v>42</v>
      </c>
    </row>
    <row r="788" spans="1:15" x14ac:dyDescent="0.25">
      <c r="A788" t="s">
        <v>41</v>
      </c>
      <c r="B788">
        <v>7422.52</v>
      </c>
      <c r="C788">
        <v>7137.24</v>
      </c>
      <c r="D788">
        <v>7137.08</v>
      </c>
      <c r="E788">
        <v>6556.12</v>
      </c>
      <c r="F788">
        <v>109.611</v>
      </c>
      <c r="G788">
        <v>120.303</v>
      </c>
      <c r="H788">
        <v>20.3125</v>
      </c>
      <c r="I788">
        <v>12.7629</v>
      </c>
      <c r="J788">
        <v>62.623699999999999</v>
      </c>
      <c r="K788">
        <v>6306.86</v>
      </c>
      <c r="L788">
        <v>1.3308899999999999E-3</v>
      </c>
      <c r="M788">
        <v>0.995116</v>
      </c>
      <c r="N788">
        <v>0</v>
      </c>
      <c r="O788" t="s">
        <v>42</v>
      </c>
    </row>
    <row r="789" spans="1:15" x14ac:dyDescent="0.25">
      <c r="A789" t="s">
        <v>41</v>
      </c>
      <c r="B789">
        <v>7546.79</v>
      </c>
      <c r="C789">
        <v>7259.95</v>
      </c>
      <c r="D789">
        <v>7259.79</v>
      </c>
      <c r="E789">
        <v>6678.35</v>
      </c>
      <c r="F789">
        <v>109.92700000000001</v>
      </c>
      <c r="G789">
        <v>120.199</v>
      </c>
      <c r="H789">
        <v>20.284500000000001</v>
      </c>
      <c r="I789">
        <v>12.7372</v>
      </c>
      <c r="J789">
        <v>62.442900000000002</v>
      </c>
      <c r="K789">
        <v>6428.7</v>
      </c>
      <c r="L789">
        <v>1.2317999999999999E-3</v>
      </c>
      <c r="M789">
        <v>0.995116</v>
      </c>
      <c r="N789">
        <v>0</v>
      </c>
      <c r="O789" t="s">
        <v>42</v>
      </c>
    </row>
    <row r="790" spans="1:15" x14ac:dyDescent="0.25">
      <c r="A790" t="s">
        <v>41</v>
      </c>
      <c r="B790">
        <v>7341.43</v>
      </c>
      <c r="C790">
        <v>7058.12</v>
      </c>
      <c r="D790">
        <v>7057.97</v>
      </c>
      <c r="E790">
        <v>6482.15</v>
      </c>
      <c r="F790">
        <v>106.76</v>
      </c>
      <c r="G790">
        <v>119.857</v>
      </c>
      <c r="H790">
        <v>20.178100000000001</v>
      </c>
      <c r="I790">
        <v>12.716200000000001</v>
      </c>
      <c r="J790">
        <v>62.247500000000002</v>
      </c>
      <c r="K790">
        <v>6236.25</v>
      </c>
      <c r="L790">
        <v>1.3888699999999999E-3</v>
      </c>
      <c r="M790">
        <v>0.995116</v>
      </c>
      <c r="N790">
        <v>0</v>
      </c>
      <c r="O790" t="s">
        <v>42</v>
      </c>
    </row>
    <row r="791" spans="1:15" x14ac:dyDescent="0.25">
      <c r="A791" t="s">
        <v>41</v>
      </c>
      <c r="B791">
        <v>7349.15</v>
      </c>
      <c r="C791">
        <v>7065.73</v>
      </c>
      <c r="D791">
        <v>7065.57</v>
      </c>
      <c r="E791">
        <v>6489.91</v>
      </c>
      <c r="F791">
        <v>108.04</v>
      </c>
      <c r="G791">
        <v>120.831</v>
      </c>
      <c r="H791">
        <v>20.199000000000002</v>
      </c>
      <c r="I791">
        <v>12.769299999999999</v>
      </c>
      <c r="J791">
        <v>63.245399999999997</v>
      </c>
      <c r="K791">
        <v>6242.09</v>
      </c>
      <c r="L791">
        <v>1.32631E-3</v>
      </c>
      <c r="M791">
        <v>0.995116</v>
      </c>
      <c r="N791">
        <v>0</v>
      </c>
      <c r="O791" t="s">
        <v>42</v>
      </c>
    </row>
    <row r="792" spans="1:15" x14ac:dyDescent="0.25">
      <c r="A792" t="s">
        <v>41</v>
      </c>
      <c r="B792">
        <v>7564.19</v>
      </c>
      <c r="C792">
        <v>7281.33</v>
      </c>
      <c r="D792">
        <v>7281.13</v>
      </c>
      <c r="E792">
        <v>6694.2</v>
      </c>
      <c r="F792">
        <v>113.271</v>
      </c>
      <c r="G792">
        <v>121.67700000000001</v>
      </c>
      <c r="H792">
        <v>20.568899999999999</v>
      </c>
      <c r="I792">
        <v>12.8301</v>
      </c>
      <c r="J792">
        <v>63.4557</v>
      </c>
      <c r="K792">
        <v>6439.74</v>
      </c>
      <c r="L792">
        <v>1.2300799999999999E-3</v>
      </c>
      <c r="M792">
        <v>0.995116</v>
      </c>
      <c r="N792">
        <v>0</v>
      </c>
      <c r="O792" t="s">
        <v>42</v>
      </c>
    </row>
    <row r="793" spans="1:15" x14ac:dyDescent="0.25">
      <c r="A793" t="s">
        <v>41</v>
      </c>
      <c r="B793">
        <v>7479.03</v>
      </c>
      <c r="C793">
        <v>7197.19</v>
      </c>
      <c r="D793">
        <v>7197.01</v>
      </c>
      <c r="E793">
        <v>6615.6</v>
      </c>
      <c r="F793">
        <v>109.985</v>
      </c>
      <c r="G793">
        <v>119.898</v>
      </c>
      <c r="H793">
        <v>20.306000000000001</v>
      </c>
      <c r="I793">
        <v>12.7334</v>
      </c>
      <c r="J793">
        <v>62.113599999999998</v>
      </c>
      <c r="K793">
        <v>6366.52</v>
      </c>
      <c r="L793">
        <v>1.31496E-3</v>
      </c>
      <c r="M793">
        <v>0.99511499999999997</v>
      </c>
      <c r="N793">
        <v>0</v>
      </c>
      <c r="O793" t="s">
        <v>42</v>
      </c>
    </row>
    <row r="794" spans="1:15" x14ac:dyDescent="0.25">
      <c r="A794" t="s">
        <v>41</v>
      </c>
      <c r="B794">
        <v>7393.07</v>
      </c>
      <c r="C794">
        <v>7108.15</v>
      </c>
      <c r="D794">
        <v>7107.98</v>
      </c>
      <c r="E794">
        <v>6531.7</v>
      </c>
      <c r="F794">
        <v>106.18</v>
      </c>
      <c r="G794">
        <v>119.759</v>
      </c>
      <c r="H794">
        <v>20.229700000000001</v>
      </c>
      <c r="I794">
        <v>12.882099999999999</v>
      </c>
      <c r="J794">
        <v>62.123899999999999</v>
      </c>
      <c r="K794">
        <v>6286.3</v>
      </c>
      <c r="L794">
        <v>1.2577700000000001E-3</v>
      </c>
      <c r="M794">
        <v>0.995116</v>
      </c>
      <c r="N794">
        <v>0</v>
      </c>
      <c r="O794" t="s">
        <v>42</v>
      </c>
    </row>
    <row r="795" spans="1:15" x14ac:dyDescent="0.25">
      <c r="A795" t="s">
        <v>41</v>
      </c>
      <c r="B795">
        <v>7398.18</v>
      </c>
      <c r="C795">
        <v>7115.12</v>
      </c>
      <c r="D795">
        <v>7114.97</v>
      </c>
      <c r="E795">
        <v>6539.7</v>
      </c>
      <c r="F795">
        <v>106.858</v>
      </c>
      <c r="G795">
        <v>121.074</v>
      </c>
      <c r="H795">
        <v>20.406300000000002</v>
      </c>
      <c r="I795">
        <v>12.868399999999999</v>
      </c>
      <c r="J795">
        <v>63.271799999999999</v>
      </c>
      <c r="K795">
        <v>6292.23</v>
      </c>
      <c r="L795">
        <v>1.2414100000000001E-3</v>
      </c>
      <c r="M795">
        <v>0.995116</v>
      </c>
      <c r="N795">
        <v>0</v>
      </c>
      <c r="O795" t="s">
        <v>42</v>
      </c>
    </row>
    <row r="796" spans="1:15" x14ac:dyDescent="0.25">
      <c r="A796" t="s">
        <v>41</v>
      </c>
      <c r="B796">
        <v>7409.58</v>
      </c>
      <c r="C796">
        <v>7124.72</v>
      </c>
      <c r="D796">
        <v>7124.55</v>
      </c>
      <c r="E796">
        <v>6545.61</v>
      </c>
      <c r="F796">
        <v>109.012</v>
      </c>
      <c r="G796">
        <v>119.67700000000001</v>
      </c>
      <c r="H796">
        <v>20.230799999999999</v>
      </c>
      <c r="I796">
        <v>12.6791</v>
      </c>
      <c r="J796">
        <v>62.083199999999998</v>
      </c>
      <c r="K796">
        <v>6297.65</v>
      </c>
      <c r="L796">
        <v>1.25285E-3</v>
      </c>
      <c r="M796">
        <v>0.995116</v>
      </c>
      <c r="N796">
        <v>0</v>
      </c>
      <c r="O796" t="s">
        <v>42</v>
      </c>
    </row>
    <row r="797" spans="1:15" x14ac:dyDescent="0.25">
      <c r="A797" t="s">
        <v>41</v>
      </c>
      <c r="B797">
        <v>7386.67</v>
      </c>
      <c r="C797">
        <v>7103.23</v>
      </c>
      <c r="D797">
        <v>7103.08</v>
      </c>
      <c r="E797">
        <v>6526.76</v>
      </c>
      <c r="F797">
        <v>107.786</v>
      </c>
      <c r="G797">
        <v>120.176</v>
      </c>
      <c r="H797">
        <v>20.189599999999999</v>
      </c>
      <c r="I797">
        <v>12.785399999999999</v>
      </c>
      <c r="J797">
        <v>62.574399999999997</v>
      </c>
      <c r="K797">
        <v>6279.49</v>
      </c>
      <c r="L797">
        <v>1.23847E-3</v>
      </c>
      <c r="M797">
        <v>0.99511499999999997</v>
      </c>
      <c r="N797">
        <v>0</v>
      </c>
      <c r="O797" t="s">
        <v>42</v>
      </c>
    </row>
    <row r="798" spans="1:15" x14ac:dyDescent="0.25">
      <c r="A798" t="s">
        <v>41</v>
      </c>
      <c r="B798">
        <v>7375.55</v>
      </c>
      <c r="C798">
        <v>7094.33</v>
      </c>
      <c r="D798">
        <v>7094.14</v>
      </c>
      <c r="E798">
        <v>6518.19</v>
      </c>
      <c r="F798">
        <v>108.09099999999999</v>
      </c>
      <c r="G798">
        <v>119.798</v>
      </c>
      <c r="H798">
        <v>20.3779</v>
      </c>
      <c r="I798">
        <v>12.670299999999999</v>
      </c>
      <c r="J798">
        <v>62.155700000000003</v>
      </c>
      <c r="K798">
        <v>6271.25</v>
      </c>
      <c r="L798">
        <v>1.59282E-3</v>
      </c>
      <c r="M798">
        <v>0.995116</v>
      </c>
      <c r="N798">
        <v>0</v>
      </c>
      <c r="O798" t="s">
        <v>42</v>
      </c>
    </row>
    <row r="799" spans="1:15" x14ac:dyDescent="0.25">
      <c r="A799" t="s">
        <v>41</v>
      </c>
      <c r="B799">
        <v>7428.84</v>
      </c>
      <c r="C799">
        <v>7142.82</v>
      </c>
      <c r="D799">
        <v>7142.66</v>
      </c>
      <c r="E799">
        <v>6564.23</v>
      </c>
      <c r="F799">
        <v>106.86199999999999</v>
      </c>
      <c r="G799">
        <v>120.669</v>
      </c>
      <c r="H799">
        <v>20.187999999999999</v>
      </c>
      <c r="I799">
        <v>12.755800000000001</v>
      </c>
      <c r="J799">
        <v>63.065300000000001</v>
      </c>
      <c r="K799">
        <v>6317.57</v>
      </c>
      <c r="L799">
        <v>1.27148E-3</v>
      </c>
      <c r="M799">
        <v>0.995116</v>
      </c>
      <c r="N799">
        <v>0</v>
      </c>
      <c r="O799" t="s">
        <v>42</v>
      </c>
    </row>
    <row r="800" spans="1:15" x14ac:dyDescent="0.25">
      <c r="A800" t="s">
        <v>41</v>
      </c>
      <c r="B800">
        <v>7618.24</v>
      </c>
      <c r="C800">
        <v>7336.16</v>
      </c>
      <c r="D800">
        <v>7335.98</v>
      </c>
      <c r="E800">
        <v>6749.41</v>
      </c>
      <c r="F800">
        <v>113.30200000000001</v>
      </c>
      <c r="G800">
        <v>122.274</v>
      </c>
      <c r="H800">
        <v>20.71</v>
      </c>
      <c r="I800">
        <v>12.984299999999999</v>
      </c>
      <c r="J800">
        <v>63.670900000000003</v>
      </c>
      <c r="K800">
        <v>6494.1</v>
      </c>
      <c r="L800">
        <v>1.2315E-3</v>
      </c>
      <c r="M800">
        <v>0.995116</v>
      </c>
      <c r="N800">
        <v>0</v>
      </c>
      <c r="O800" t="s">
        <v>42</v>
      </c>
    </row>
    <row r="801" spans="1:15" x14ac:dyDescent="0.25">
      <c r="A801" t="s">
        <v>41</v>
      </c>
      <c r="B801">
        <v>7403.87</v>
      </c>
      <c r="C801">
        <v>7120.46</v>
      </c>
      <c r="D801">
        <v>7120.31</v>
      </c>
      <c r="E801">
        <v>6542.57</v>
      </c>
      <c r="F801">
        <v>107.754</v>
      </c>
      <c r="G801">
        <v>120.556</v>
      </c>
      <c r="H801">
        <v>20.292300000000001</v>
      </c>
      <c r="I801">
        <v>12.7752</v>
      </c>
      <c r="J801">
        <v>62.265099999999997</v>
      </c>
      <c r="K801">
        <v>6294.65</v>
      </c>
      <c r="L801">
        <v>1.2305700000000001E-3</v>
      </c>
      <c r="M801">
        <v>0.99511499999999997</v>
      </c>
      <c r="N801">
        <v>0</v>
      </c>
      <c r="O801" t="s">
        <v>42</v>
      </c>
    </row>
    <row r="802" spans="1:15" x14ac:dyDescent="0.25">
      <c r="A802" t="s">
        <v>41</v>
      </c>
      <c r="B802">
        <v>7710.83</v>
      </c>
      <c r="C802">
        <v>7424.12</v>
      </c>
      <c r="D802">
        <v>7423.97</v>
      </c>
      <c r="E802">
        <v>6830.72</v>
      </c>
      <c r="F802">
        <v>114.642</v>
      </c>
      <c r="G802">
        <v>122.253</v>
      </c>
      <c r="H802">
        <v>20.697900000000001</v>
      </c>
      <c r="I802">
        <v>13.7362</v>
      </c>
      <c r="J802">
        <v>62.985700000000001</v>
      </c>
      <c r="K802">
        <v>6574.34</v>
      </c>
      <c r="L802">
        <v>1.2317000000000001E-3</v>
      </c>
      <c r="M802">
        <v>0.995116</v>
      </c>
      <c r="N802">
        <v>0</v>
      </c>
      <c r="O802" t="s">
        <v>42</v>
      </c>
    </row>
    <row r="803" spans="1:15" x14ac:dyDescent="0.25">
      <c r="A803" t="s">
        <v>41</v>
      </c>
      <c r="B803">
        <v>7697.63</v>
      </c>
      <c r="C803">
        <v>7413.85</v>
      </c>
      <c r="D803">
        <v>7413.7</v>
      </c>
      <c r="E803">
        <v>6823.2</v>
      </c>
      <c r="F803">
        <v>114.97799999999999</v>
      </c>
      <c r="G803">
        <v>121.196</v>
      </c>
      <c r="H803">
        <v>20.494499999999999</v>
      </c>
      <c r="I803">
        <v>12.896699999999999</v>
      </c>
      <c r="J803">
        <v>62.995399999999997</v>
      </c>
      <c r="K803">
        <v>6567.3</v>
      </c>
      <c r="L803">
        <v>1.4466500000000001E-3</v>
      </c>
      <c r="M803">
        <v>0.995116</v>
      </c>
      <c r="N803">
        <v>0</v>
      </c>
      <c r="O803" t="s">
        <v>42</v>
      </c>
    </row>
    <row r="804" spans="1:15" x14ac:dyDescent="0.25">
      <c r="A804" t="s">
        <v>41</v>
      </c>
      <c r="B804">
        <v>7731.2</v>
      </c>
      <c r="C804">
        <v>7447.66</v>
      </c>
      <c r="D804">
        <v>7447.51</v>
      </c>
      <c r="E804">
        <v>6854.02</v>
      </c>
      <c r="F804">
        <v>115.41200000000001</v>
      </c>
      <c r="G804">
        <v>119.877</v>
      </c>
      <c r="H804">
        <v>20.457799999999999</v>
      </c>
      <c r="I804">
        <v>12.7264</v>
      </c>
      <c r="J804">
        <v>61.966200000000001</v>
      </c>
      <c r="K804">
        <v>6599.22</v>
      </c>
      <c r="L804">
        <v>1.34373E-3</v>
      </c>
      <c r="M804">
        <v>0.995116</v>
      </c>
      <c r="N804">
        <v>0</v>
      </c>
      <c r="O804" t="s">
        <v>42</v>
      </c>
    </row>
    <row r="805" spans="1:15" x14ac:dyDescent="0.25">
      <c r="A805" t="s">
        <v>41</v>
      </c>
      <c r="B805">
        <v>7709.42</v>
      </c>
      <c r="C805">
        <v>7426.49</v>
      </c>
      <c r="D805">
        <v>7426.34</v>
      </c>
      <c r="E805">
        <v>6836.35</v>
      </c>
      <c r="F805">
        <v>117.886</v>
      </c>
      <c r="G805">
        <v>121.053</v>
      </c>
      <c r="H805">
        <v>20.511900000000001</v>
      </c>
      <c r="I805">
        <v>12.905200000000001</v>
      </c>
      <c r="J805">
        <v>62.939100000000003</v>
      </c>
      <c r="K805">
        <v>6577.65</v>
      </c>
      <c r="L805">
        <v>1.2451700000000001E-3</v>
      </c>
      <c r="M805">
        <v>0.995116</v>
      </c>
      <c r="N805">
        <v>0</v>
      </c>
      <c r="O805" t="s">
        <v>42</v>
      </c>
    </row>
    <row r="806" spans="1:15" x14ac:dyDescent="0.25">
      <c r="A806" t="s">
        <v>41</v>
      </c>
      <c r="B806">
        <v>7520.03</v>
      </c>
      <c r="C806">
        <v>7233.16</v>
      </c>
      <c r="D806">
        <v>7233</v>
      </c>
      <c r="E806">
        <v>6647.13</v>
      </c>
      <c r="F806">
        <v>111.64400000000001</v>
      </c>
      <c r="G806">
        <v>121.675</v>
      </c>
      <c r="H806">
        <v>20.496200000000002</v>
      </c>
      <c r="I806">
        <v>12.8148</v>
      </c>
      <c r="J806">
        <v>63.6083</v>
      </c>
      <c r="K806">
        <v>6394.15</v>
      </c>
      <c r="L806">
        <v>1.2300900000000001E-3</v>
      </c>
      <c r="M806">
        <v>0.99511400000000005</v>
      </c>
      <c r="N806">
        <v>0</v>
      </c>
      <c r="O806" t="s">
        <v>42</v>
      </c>
    </row>
    <row r="807" spans="1:15" x14ac:dyDescent="0.25">
      <c r="A807" t="s">
        <v>41</v>
      </c>
      <c r="B807">
        <v>7562.65</v>
      </c>
      <c r="C807">
        <v>7276.88</v>
      </c>
      <c r="D807">
        <v>7276.73</v>
      </c>
      <c r="E807">
        <v>6687.44</v>
      </c>
      <c r="F807">
        <v>110.648</v>
      </c>
      <c r="G807">
        <v>121.371</v>
      </c>
      <c r="H807">
        <v>20.473099999999999</v>
      </c>
      <c r="I807">
        <v>12.9102</v>
      </c>
      <c r="J807">
        <v>63.249200000000002</v>
      </c>
      <c r="K807">
        <v>6436.04</v>
      </c>
      <c r="L807">
        <v>1.2397199999999999E-3</v>
      </c>
      <c r="M807">
        <v>0.995116</v>
      </c>
      <c r="N807">
        <v>0</v>
      </c>
      <c r="O807" t="s">
        <v>42</v>
      </c>
    </row>
    <row r="808" spans="1:15" x14ac:dyDescent="0.25">
      <c r="A808" t="s">
        <v>41</v>
      </c>
      <c r="B808">
        <v>7636.33</v>
      </c>
      <c r="C808">
        <v>7352.01</v>
      </c>
      <c r="D808">
        <v>7351.84</v>
      </c>
      <c r="E808">
        <v>6759.19</v>
      </c>
      <c r="F808">
        <v>114.318</v>
      </c>
      <c r="G808">
        <v>124.19199999999999</v>
      </c>
      <c r="H808">
        <v>20.881900000000002</v>
      </c>
      <c r="I808">
        <v>13.105399999999999</v>
      </c>
      <c r="J808">
        <v>64.614000000000004</v>
      </c>
      <c r="K808">
        <v>6501</v>
      </c>
      <c r="L808">
        <v>1.2331600000000001E-3</v>
      </c>
      <c r="M808">
        <v>0.995116</v>
      </c>
      <c r="N808">
        <v>0</v>
      </c>
      <c r="O808" t="s">
        <v>42</v>
      </c>
    </row>
    <row r="809" spans="1:15" x14ac:dyDescent="0.25">
      <c r="A809" t="s">
        <v>41</v>
      </c>
      <c r="B809">
        <v>7596.85</v>
      </c>
      <c r="C809">
        <v>7311.59</v>
      </c>
      <c r="D809">
        <v>7311.44</v>
      </c>
      <c r="E809">
        <v>6723.41</v>
      </c>
      <c r="F809">
        <v>112.77500000000001</v>
      </c>
      <c r="G809">
        <v>121.929</v>
      </c>
      <c r="H809">
        <v>20.493300000000001</v>
      </c>
      <c r="I809">
        <v>12.866099999999999</v>
      </c>
      <c r="J809">
        <v>63.448700000000002</v>
      </c>
      <c r="K809">
        <v>6469.11</v>
      </c>
      <c r="L809">
        <v>1.23028E-3</v>
      </c>
      <c r="M809">
        <v>0.995116</v>
      </c>
      <c r="N809">
        <v>0</v>
      </c>
      <c r="O809" t="s">
        <v>42</v>
      </c>
    </row>
    <row r="810" spans="1:15" x14ac:dyDescent="0.25">
      <c r="A810" t="s">
        <v>41</v>
      </c>
      <c r="B810">
        <v>7689.99</v>
      </c>
      <c r="C810">
        <v>7399.71</v>
      </c>
      <c r="D810">
        <v>7399.52</v>
      </c>
      <c r="E810">
        <v>6810.48</v>
      </c>
      <c r="F810">
        <v>114.96899999999999</v>
      </c>
      <c r="G810">
        <v>120.952</v>
      </c>
      <c r="H810">
        <v>20.519300000000001</v>
      </c>
      <c r="I810">
        <v>12.918200000000001</v>
      </c>
      <c r="J810">
        <v>62.664999999999999</v>
      </c>
      <c r="K810">
        <v>6554.86</v>
      </c>
      <c r="L810">
        <v>1.27564E-3</v>
      </c>
      <c r="M810">
        <v>0.995116</v>
      </c>
      <c r="N810">
        <v>0</v>
      </c>
      <c r="O810" t="s">
        <v>42</v>
      </c>
    </row>
    <row r="811" spans="1:15" x14ac:dyDescent="0.25">
      <c r="A811" t="s">
        <v>41</v>
      </c>
      <c r="B811">
        <v>7567.52</v>
      </c>
      <c r="C811">
        <v>7278.88</v>
      </c>
      <c r="D811">
        <v>7278.72</v>
      </c>
      <c r="E811">
        <v>6692.37</v>
      </c>
      <c r="F811">
        <v>111.38500000000001</v>
      </c>
      <c r="G811">
        <v>121.39700000000001</v>
      </c>
      <c r="H811">
        <v>20.561299999999999</v>
      </c>
      <c r="I811">
        <v>12.939</v>
      </c>
      <c r="J811">
        <v>63.073</v>
      </c>
      <c r="K811">
        <v>6439.73</v>
      </c>
      <c r="L811">
        <v>1.2448299999999999E-3</v>
      </c>
      <c r="M811">
        <v>0.99511499999999997</v>
      </c>
      <c r="N811">
        <v>0</v>
      </c>
      <c r="O811" t="s">
        <v>42</v>
      </c>
    </row>
    <row r="812" spans="1:15" x14ac:dyDescent="0.25">
      <c r="A812" t="s">
        <v>41</v>
      </c>
      <c r="B812">
        <v>7571.42</v>
      </c>
      <c r="C812">
        <v>7285.51</v>
      </c>
      <c r="D812">
        <v>7285.34</v>
      </c>
      <c r="E812">
        <v>6691.16</v>
      </c>
      <c r="F812">
        <v>116.846</v>
      </c>
      <c r="G812">
        <v>120.693</v>
      </c>
      <c r="H812">
        <v>20.6157</v>
      </c>
      <c r="I812">
        <v>12.9391</v>
      </c>
      <c r="J812">
        <v>62.531599999999997</v>
      </c>
      <c r="K812">
        <v>6433.9</v>
      </c>
      <c r="L812">
        <v>1.23139E-3</v>
      </c>
      <c r="M812">
        <v>0.995116</v>
      </c>
      <c r="N812">
        <v>0</v>
      </c>
      <c r="O812" t="s">
        <v>42</v>
      </c>
    </row>
    <row r="813" spans="1:15" x14ac:dyDescent="0.25">
      <c r="A813" t="s">
        <v>41</v>
      </c>
      <c r="B813">
        <v>7566.43</v>
      </c>
      <c r="C813">
        <v>7284.29</v>
      </c>
      <c r="D813">
        <v>7284.13</v>
      </c>
      <c r="E813">
        <v>6696.63</v>
      </c>
      <c r="F813">
        <v>111.08499999999999</v>
      </c>
      <c r="G813">
        <v>121.764</v>
      </c>
      <c r="H813">
        <v>20.776599999999998</v>
      </c>
      <c r="I813">
        <v>12.864599999999999</v>
      </c>
      <c r="J813">
        <v>63.3202</v>
      </c>
      <c r="K813">
        <v>6444.36</v>
      </c>
      <c r="L813">
        <v>1.4226200000000001E-3</v>
      </c>
      <c r="M813">
        <v>0.995116</v>
      </c>
      <c r="N813">
        <v>0</v>
      </c>
      <c r="O813" t="s">
        <v>42</v>
      </c>
    </row>
    <row r="814" spans="1:15" x14ac:dyDescent="0.25">
      <c r="A814" t="s">
        <v>41</v>
      </c>
      <c r="B814">
        <v>7541.43</v>
      </c>
      <c r="C814">
        <v>7255.79</v>
      </c>
      <c r="D814">
        <v>7255.62</v>
      </c>
      <c r="E814">
        <v>6669.66</v>
      </c>
      <c r="F814">
        <v>111.092</v>
      </c>
      <c r="G814">
        <v>121.886</v>
      </c>
      <c r="H814">
        <v>20.491299999999999</v>
      </c>
      <c r="I814">
        <v>12.8315</v>
      </c>
      <c r="J814">
        <v>63.634</v>
      </c>
      <c r="K814">
        <v>6416.79</v>
      </c>
      <c r="L814">
        <v>1.2495900000000001E-3</v>
      </c>
      <c r="M814">
        <v>0.995116</v>
      </c>
      <c r="N814">
        <v>0</v>
      </c>
      <c r="O814" t="s">
        <v>42</v>
      </c>
    </row>
    <row r="815" spans="1:15" x14ac:dyDescent="0.25">
      <c r="A815" t="s">
        <v>41</v>
      </c>
      <c r="B815">
        <v>7570.36</v>
      </c>
      <c r="C815">
        <v>7280.55</v>
      </c>
      <c r="D815">
        <v>7280.38</v>
      </c>
      <c r="E815">
        <v>6691.2</v>
      </c>
      <c r="F815">
        <v>110.605</v>
      </c>
      <c r="G815">
        <v>120.691</v>
      </c>
      <c r="H815">
        <v>20.597200000000001</v>
      </c>
      <c r="I815">
        <v>12.8423</v>
      </c>
      <c r="J815">
        <v>62.225900000000003</v>
      </c>
      <c r="K815">
        <v>6440.12</v>
      </c>
      <c r="L815">
        <v>1.2300499999999999E-3</v>
      </c>
      <c r="M815">
        <v>0.995116</v>
      </c>
      <c r="N815">
        <v>0</v>
      </c>
      <c r="O815" t="s">
        <v>42</v>
      </c>
    </row>
    <row r="816" spans="1:15" x14ac:dyDescent="0.25">
      <c r="A816" t="s">
        <v>41</v>
      </c>
      <c r="B816">
        <v>7670.01</v>
      </c>
      <c r="C816">
        <v>7384.29</v>
      </c>
      <c r="D816">
        <v>7384.14</v>
      </c>
      <c r="E816">
        <v>6789.47</v>
      </c>
      <c r="F816">
        <v>117.7</v>
      </c>
      <c r="G816">
        <v>123.09699999999999</v>
      </c>
      <c r="H816">
        <v>20.7318</v>
      </c>
      <c r="I816">
        <v>13.276300000000001</v>
      </c>
      <c r="J816">
        <v>64.129400000000004</v>
      </c>
      <c r="K816">
        <v>6528.98</v>
      </c>
      <c r="L816">
        <v>1.30232E-3</v>
      </c>
      <c r="M816">
        <v>0.99511499999999997</v>
      </c>
      <c r="N816">
        <v>0</v>
      </c>
      <c r="O816" t="s">
        <v>42</v>
      </c>
    </row>
    <row r="817" spans="1:15" x14ac:dyDescent="0.25">
      <c r="A817" t="s">
        <v>41</v>
      </c>
      <c r="B817">
        <v>7518.06</v>
      </c>
      <c r="C817">
        <v>7233.88</v>
      </c>
      <c r="D817">
        <v>7233.73</v>
      </c>
      <c r="E817">
        <v>6649.94</v>
      </c>
      <c r="F817">
        <v>109.869</v>
      </c>
      <c r="G817">
        <v>121.34</v>
      </c>
      <c r="H817">
        <v>20.803599999999999</v>
      </c>
      <c r="I817">
        <v>13.177300000000001</v>
      </c>
      <c r="J817">
        <v>62.613500000000002</v>
      </c>
      <c r="K817">
        <v>6399.65</v>
      </c>
      <c r="L817">
        <v>1.4272899999999999E-3</v>
      </c>
      <c r="M817">
        <v>0.995116</v>
      </c>
      <c r="N817">
        <v>0</v>
      </c>
      <c r="O817" t="s">
        <v>42</v>
      </c>
    </row>
    <row r="818" spans="1:15" x14ac:dyDescent="0.25">
      <c r="A818" t="s">
        <v>41</v>
      </c>
      <c r="B818">
        <v>7351.2</v>
      </c>
      <c r="C818">
        <v>7042.99</v>
      </c>
      <c r="D818">
        <v>7042.85</v>
      </c>
      <c r="E818">
        <v>6467.9</v>
      </c>
      <c r="F818">
        <v>105.92700000000001</v>
      </c>
      <c r="G818">
        <v>119.14</v>
      </c>
      <c r="H818">
        <v>20.209</v>
      </c>
      <c r="I818">
        <v>12.8019</v>
      </c>
      <c r="J818">
        <v>61.520400000000002</v>
      </c>
      <c r="K818">
        <v>6223.86</v>
      </c>
      <c r="L818">
        <v>1.2342E-3</v>
      </c>
      <c r="M818">
        <v>0.99511499999999997</v>
      </c>
      <c r="N818">
        <v>0</v>
      </c>
      <c r="O818" t="s">
        <v>42</v>
      </c>
    </row>
    <row r="819" spans="1:15" x14ac:dyDescent="0.25">
      <c r="A819" t="s">
        <v>41</v>
      </c>
      <c r="B819">
        <v>7396.2</v>
      </c>
      <c r="C819">
        <v>7115.02</v>
      </c>
      <c r="D819">
        <v>7114.89</v>
      </c>
      <c r="E819">
        <v>6537.68</v>
      </c>
      <c r="F819">
        <v>107.705</v>
      </c>
      <c r="G819">
        <v>119.925</v>
      </c>
      <c r="H819">
        <v>20.305800000000001</v>
      </c>
      <c r="I819">
        <v>12.6823</v>
      </c>
      <c r="J819">
        <v>62.193600000000004</v>
      </c>
      <c r="K819">
        <v>6290.63</v>
      </c>
      <c r="L819">
        <v>1.23387E-3</v>
      </c>
      <c r="M819">
        <v>0.995116</v>
      </c>
      <c r="N819">
        <v>0</v>
      </c>
      <c r="O819" t="s">
        <v>42</v>
      </c>
    </row>
    <row r="820" spans="1:15" x14ac:dyDescent="0.25">
      <c r="A820" t="s">
        <v>41</v>
      </c>
      <c r="B820">
        <v>7393.77</v>
      </c>
      <c r="C820">
        <v>7110.52</v>
      </c>
      <c r="D820">
        <v>7110.36</v>
      </c>
      <c r="E820">
        <v>6533.73</v>
      </c>
      <c r="F820">
        <v>107.13800000000001</v>
      </c>
      <c r="G820">
        <v>120.298</v>
      </c>
      <c r="H820">
        <v>20.215499999999999</v>
      </c>
      <c r="I820">
        <v>12.743399999999999</v>
      </c>
      <c r="J820">
        <v>62.557600000000001</v>
      </c>
      <c r="K820">
        <v>6287.1</v>
      </c>
      <c r="L820">
        <v>1.2401700000000001E-3</v>
      </c>
      <c r="M820">
        <v>0.995116</v>
      </c>
      <c r="N820">
        <v>0</v>
      </c>
      <c r="O820" t="s">
        <v>42</v>
      </c>
    </row>
    <row r="821" spans="1:15" x14ac:dyDescent="0.25">
      <c r="A821" t="s">
        <v>41</v>
      </c>
      <c r="B821">
        <v>7388.26</v>
      </c>
      <c r="C821">
        <v>7106.33</v>
      </c>
      <c r="D821">
        <v>7106.19</v>
      </c>
      <c r="E821">
        <v>6529.06</v>
      </c>
      <c r="F821">
        <v>107.19199999999999</v>
      </c>
      <c r="G821">
        <v>119.795</v>
      </c>
      <c r="H821">
        <v>20.2746</v>
      </c>
      <c r="I821">
        <v>12.7684</v>
      </c>
      <c r="J821">
        <v>62.124699999999997</v>
      </c>
      <c r="K821">
        <v>6282.68</v>
      </c>
      <c r="L821">
        <v>1.2313700000000001E-3</v>
      </c>
      <c r="M821">
        <v>0.995116</v>
      </c>
      <c r="N821">
        <v>0</v>
      </c>
      <c r="O821" t="s">
        <v>42</v>
      </c>
    </row>
    <row r="822" spans="1:15" x14ac:dyDescent="0.25">
      <c r="A822" t="s">
        <v>41</v>
      </c>
      <c r="B822">
        <v>7338.99</v>
      </c>
      <c r="C822">
        <v>7052.63</v>
      </c>
      <c r="D822">
        <v>7052.49</v>
      </c>
      <c r="E822">
        <v>6475.25</v>
      </c>
      <c r="F822">
        <v>105.393</v>
      </c>
      <c r="G822">
        <v>119.79900000000001</v>
      </c>
      <c r="H822">
        <v>20.2056</v>
      </c>
      <c r="I822">
        <v>12.766999999999999</v>
      </c>
      <c r="J822">
        <v>62.246400000000001</v>
      </c>
      <c r="K822">
        <v>6231.01</v>
      </c>
      <c r="L822">
        <v>1.2490299999999999E-3</v>
      </c>
      <c r="M822">
        <v>0.99511499999999997</v>
      </c>
      <c r="N822">
        <v>0</v>
      </c>
      <c r="O822" t="s">
        <v>42</v>
      </c>
    </row>
    <row r="823" spans="1:15" x14ac:dyDescent="0.25">
      <c r="A823" t="s">
        <v>41</v>
      </c>
      <c r="B823">
        <v>7468.43</v>
      </c>
      <c r="C823">
        <v>7185.54</v>
      </c>
      <c r="D823">
        <v>7185.4</v>
      </c>
      <c r="E823">
        <v>6604.92</v>
      </c>
      <c r="F823">
        <v>109.53700000000001</v>
      </c>
      <c r="G823">
        <v>119.724</v>
      </c>
      <c r="H823">
        <v>20.2654</v>
      </c>
      <c r="I823">
        <v>12.7148</v>
      </c>
      <c r="J823">
        <v>62.179499999999997</v>
      </c>
      <c r="K823">
        <v>6356.36</v>
      </c>
      <c r="L823">
        <v>1.27092E-3</v>
      </c>
      <c r="M823">
        <v>0.995116</v>
      </c>
      <c r="N823">
        <v>0</v>
      </c>
      <c r="O823" t="s">
        <v>42</v>
      </c>
    </row>
    <row r="824" spans="1:15" x14ac:dyDescent="0.25">
      <c r="A824" t="s">
        <v>41</v>
      </c>
      <c r="B824">
        <v>7535.22</v>
      </c>
      <c r="C824">
        <v>7252.96</v>
      </c>
      <c r="D824">
        <v>7252.8</v>
      </c>
      <c r="E824">
        <v>6664.87</v>
      </c>
      <c r="F824">
        <v>112.717</v>
      </c>
      <c r="G824">
        <v>121.916</v>
      </c>
      <c r="H824">
        <v>20.545400000000001</v>
      </c>
      <c r="I824">
        <v>12.8674</v>
      </c>
      <c r="J824">
        <v>63.642499999999998</v>
      </c>
      <c r="K824">
        <v>6410.37</v>
      </c>
      <c r="L824">
        <v>1.2377200000000001E-3</v>
      </c>
      <c r="M824">
        <v>0.99511499999999997</v>
      </c>
      <c r="N824">
        <v>0</v>
      </c>
      <c r="O824" t="s">
        <v>42</v>
      </c>
    </row>
    <row r="825" spans="1:15" x14ac:dyDescent="0.25">
      <c r="A825" t="s">
        <v>41</v>
      </c>
      <c r="B825">
        <v>7522.9</v>
      </c>
      <c r="C825">
        <v>7240.9</v>
      </c>
      <c r="D825">
        <v>7240.75</v>
      </c>
      <c r="E825">
        <v>6658.73</v>
      </c>
      <c r="F825">
        <v>109.532</v>
      </c>
      <c r="G825">
        <v>120.652</v>
      </c>
      <c r="H825">
        <v>20.360299999999999</v>
      </c>
      <c r="I825">
        <v>12.7721</v>
      </c>
      <c r="J825">
        <v>62.7194</v>
      </c>
      <c r="K825">
        <v>6409.29</v>
      </c>
      <c r="L825">
        <v>1.23014E-3</v>
      </c>
      <c r="M825">
        <v>0.995116</v>
      </c>
      <c r="N825">
        <v>0</v>
      </c>
      <c r="O825" t="s">
        <v>42</v>
      </c>
    </row>
    <row r="826" spans="1:15" x14ac:dyDescent="0.25">
      <c r="A826" t="s">
        <v>41</v>
      </c>
      <c r="B826">
        <v>7417.09</v>
      </c>
      <c r="C826">
        <v>7134.89</v>
      </c>
      <c r="D826">
        <v>7134.73</v>
      </c>
      <c r="E826">
        <v>6556.83</v>
      </c>
      <c r="F826">
        <v>107.947</v>
      </c>
      <c r="G826">
        <v>120.148</v>
      </c>
      <c r="H826">
        <v>20.3752</v>
      </c>
      <c r="I826">
        <v>12.8127</v>
      </c>
      <c r="J826">
        <v>62.542299999999997</v>
      </c>
      <c r="K826">
        <v>6309.29</v>
      </c>
      <c r="L826">
        <v>1.2685699999999999E-3</v>
      </c>
      <c r="M826">
        <v>0.99511400000000005</v>
      </c>
      <c r="N826">
        <v>0</v>
      </c>
      <c r="O826" t="s">
        <v>42</v>
      </c>
    </row>
    <row r="827" spans="1:15" x14ac:dyDescent="0.25">
      <c r="A827" t="s">
        <v>41</v>
      </c>
      <c r="B827">
        <v>7425.54</v>
      </c>
      <c r="C827">
        <v>7139.42</v>
      </c>
      <c r="D827">
        <v>7139.25</v>
      </c>
      <c r="E827">
        <v>6561.25</v>
      </c>
      <c r="F827">
        <v>107.52800000000001</v>
      </c>
      <c r="G827">
        <v>120.449</v>
      </c>
      <c r="H827">
        <v>20.282900000000001</v>
      </c>
      <c r="I827">
        <v>12.769299999999999</v>
      </c>
      <c r="J827">
        <v>62.694000000000003</v>
      </c>
      <c r="K827">
        <v>6313.64</v>
      </c>
      <c r="L827">
        <v>1.2549600000000001E-3</v>
      </c>
      <c r="M827">
        <v>0.99511499999999997</v>
      </c>
      <c r="N827">
        <v>0</v>
      </c>
      <c r="O827" t="s">
        <v>42</v>
      </c>
    </row>
    <row r="828" spans="1:15" x14ac:dyDescent="0.25">
      <c r="A828" t="s">
        <v>41</v>
      </c>
      <c r="B828">
        <v>7310.03</v>
      </c>
      <c r="C828">
        <v>7028.17</v>
      </c>
      <c r="D828">
        <v>7028.02</v>
      </c>
      <c r="E828">
        <v>6453.53</v>
      </c>
      <c r="F828">
        <v>105.33499999999999</v>
      </c>
      <c r="G828">
        <v>120.504</v>
      </c>
      <c r="H828">
        <v>20.167899999999999</v>
      </c>
      <c r="I828">
        <v>12.805099999999999</v>
      </c>
      <c r="J828">
        <v>62.994900000000001</v>
      </c>
      <c r="K828">
        <v>6208.55</v>
      </c>
      <c r="L828">
        <v>1.23011E-3</v>
      </c>
      <c r="M828">
        <v>0.995116</v>
      </c>
      <c r="N828">
        <v>0</v>
      </c>
      <c r="O828" t="s">
        <v>42</v>
      </c>
    </row>
    <row r="829" spans="1:15" x14ac:dyDescent="0.25">
      <c r="A829" t="s">
        <v>41</v>
      </c>
      <c r="B829">
        <v>7326.22</v>
      </c>
      <c r="C829">
        <v>7043.41</v>
      </c>
      <c r="D829">
        <v>7043.27</v>
      </c>
      <c r="E829">
        <v>6468.28</v>
      </c>
      <c r="F829">
        <v>105.249</v>
      </c>
      <c r="G829">
        <v>119.66</v>
      </c>
      <c r="H829">
        <v>20.204599999999999</v>
      </c>
      <c r="I829">
        <v>12.721</v>
      </c>
      <c r="J829">
        <v>62.124099999999999</v>
      </c>
      <c r="K829">
        <v>6224.07</v>
      </c>
      <c r="L829">
        <v>1.2304099999999999E-3</v>
      </c>
      <c r="M829">
        <v>0.995116</v>
      </c>
      <c r="N829">
        <v>0</v>
      </c>
      <c r="O829" t="s">
        <v>42</v>
      </c>
    </row>
    <row r="830" spans="1:15" x14ac:dyDescent="0.25">
      <c r="A830" t="s">
        <v>41</v>
      </c>
      <c r="B830">
        <v>7356.49</v>
      </c>
      <c r="C830">
        <v>7072.47</v>
      </c>
      <c r="D830">
        <v>7072.33</v>
      </c>
      <c r="E830">
        <v>6497.37</v>
      </c>
      <c r="F830">
        <v>105.236</v>
      </c>
      <c r="G830">
        <v>120.27800000000001</v>
      </c>
      <c r="H830">
        <v>20.132200000000001</v>
      </c>
      <c r="I830">
        <v>12.798500000000001</v>
      </c>
      <c r="J830">
        <v>62.833599999999997</v>
      </c>
      <c r="K830">
        <v>6252.75</v>
      </c>
      <c r="L830">
        <v>1.23083E-3</v>
      </c>
      <c r="M830">
        <v>0.99511499999999997</v>
      </c>
      <c r="N830">
        <v>0</v>
      </c>
      <c r="O830" t="s">
        <v>42</v>
      </c>
    </row>
    <row r="831" spans="1:15" x14ac:dyDescent="0.25">
      <c r="A831" t="s">
        <v>41</v>
      </c>
      <c r="B831">
        <v>7361.48</v>
      </c>
      <c r="C831">
        <v>7080.27</v>
      </c>
      <c r="D831">
        <v>7080.13</v>
      </c>
      <c r="E831">
        <v>6502.04</v>
      </c>
      <c r="F831">
        <v>107.649</v>
      </c>
      <c r="G831">
        <v>120.45099999999999</v>
      </c>
      <c r="H831">
        <v>20.2056</v>
      </c>
      <c r="I831">
        <v>12.8566</v>
      </c>
      <c r="J831">
        <v>62.640900000000002</v>
      </c>
      <c r="K831">
        <v>6254.61</v>
      </c>
      <c r="L831">
        <v>1.2339499999999999E-3</v>
      </c>
      <c r="M831">
        <v>0.99510600000000005</v>
      </c>
      <c r="N831">
        <v>0</v>
      </c>
      <c r="O831" t="s">
        <v>42</v>
      </c>
    </row>
    <row r="832" spans="1:15" x14ac:dyDescent="0.25">
      <c r="A832" t="s">
        <v>41</v>
      </c>
      <c r="B832">
        <v>7431.05</v>
      </c>
      <c r="C832">
        <v>7147.64</v>
      </c>
      <c r="D832">
        <v>7147.48</v>
      </c>
      <c r="E832">
        <v>6565.77</v>
      </c>
      <c r="F832">
        <v>109.28700000000001</v>
      </c>
      <c r="G832">
        <v>122.224</v>
      </c>
      <c r="H832">
        <v>20.717300000000002</v>
      </c>
      <c r="I832">
        <v>12.995900000000001</v>
      </c>
      <c r="J832">
        <v>63.62</v>
      </c>
      <c r="K832">
        <v>6314.52</v>
      </c>
      <c r="L832">
        <v>1.23054E-3</v>
      </c>
      <c r="M832">
        <v>0.995116</v>
      </c>
      <c r="N832">
        <v>0</v>
      </c>
      <c r="O832" t="s">
        <v>42</v>
      </c>
    </row>
    <row r="833" spans="1:25" x14ac:dyDescent="0.25">
      <c r="A833" t="s">
        <v>41</v>
      </c>
      <c r="B833">
        <v>7493.8</v>
      </c>
      <c r="C833">
        <v>7208.19</v>
      </c>
      <c r="D833">
        <v>7208.04</v>
      </c>
      <c r="E833">
        <v>6624.26</v>
      </c>
      <c r="F833">
        <v>111.22199999999999</v>
      </c>
      <c r="G833">
        <v>120.681</v>
      </c>
      <c r="H833">
        <v>20.408200000000001</v>
      </c>
      <c r="I833">
        <v>12.776</v>
      </c>
      <c r="J833">
        <v>62.844000000000001</v>
      </c>
      <c r="K833">
        <v>6372.86</v>
      </c>
      <c r="L833">
        <v>1.26144E-3</v>
      </c>
      <c r="M833">
        <v>0.99511499999999997</v>
      </c>
      <c r="N833">
        <v>0</v>
      </c>
      <c r="O833" t="s">
        <v>42</v>
      </c>
    </row>
    <row r="834" spans="1:25" x14ac:dyDescent="0.25">
      <c r="A834" t="s">
        <v>41</v>
      </c>
      <c r="B834">
        <v>7657.14</v>
      </c>
      <c r="C834">
        <v>7373.51</v>
      </c>
      <c r="D834">
        <v>7373.36</v>
      </c>
      <c r="E834">
        <v>6783.3</v>
      </c>
      <c r="F834">
        <v>113.75</v>
      </c>
      <c r="G834">
        <v>122.015</v>
      </c>
      <c r="H834">
        <v>20.6053</v>
      </c>
      <c r="I834">
        <v>13.097099999999999</v>
      </c>
      <c r="J834">
        <v>63.421799999999998</v>
      </c>
      <c r="K834">
        <v>6528.42</v>
      </c>
      <c r="L834">
        <v>1.2386400000000001E-3</v>
      </c>
      <c r="M834">
        <v>0.995116</v>
      </c>
      <c r="N834">
        <v>0</v>
      </c>
      <c r="O834" t="s">
        <v>42</v>
      </c>
    </row>
    <row r="835" spans="1:25" x14ac:dyDescent="0.25">
      <c r="A835" t="s">
        <v>41</v>
      </c>
      <c r="B835">
        <v>7644.74</v>
      </c>
      <c r="C835">
        <v>7360.08</v>
      </c>
      <c r="D835">
        <v>7359.92</v>
      </c>
      <c r="E835">
        <v>6768.69</v>
      </c>
      <c r="F835">
        <v>113.98699999999999</v>
      </c>
      <c r="G835">
        <v>121.595</v>
      </c>
      <c r="H835">
        <v>20.5</v>
      </c>
      <c r="I835">
        <v>12.793200000000001</v>
      </c>
      <c r="J835">
        <v>63.382800000000003</v>
      </c>
      <c r="K835">
        <v>6513.43</v>
      </c>
      <c r="L835">
        <v>1.2802099999999999E-3</v>
      </c>
      <c r="M835">
        <v>0.995116</v>
      </c>
      <c r="N835">
        <v>0</v>
      </c>
      <c r="O835" t="s">
        <v>42</v>
      </c>
    </row>
    <row r="836" spans="1:25" x14ac:dyDescent="0.25">
      <c r="A836" t="s">
        <v>41</v>
      </c>
      <c r="B836">
        <v>7740.25</v>
      </c>
      <c r="C836">
        <v>7454.81</v>
      </c>
      <c r="D836">
        <v>7454.67</v>
      </c>
      <c r="E836">
        <v>6863.01</v>
      </c>
      <c r="F836">
        <v>115.667</v>
      </c>
      <c r="G836">
        <v>120.806</v>
      </c>
      <c r="H836">
        <v>20.4757</v>
      </c>
      <c r="I836">
        <v>12.800800000000001</v>
      </c>
      <c r="J836">
        <v>62.814700000000002</v>
      </c>
      <c r="K836">
        <v>6606.89</v>
      </c>
      <c r="L836">
        <v>1.2314800000000001E-3</v>
      </c>
      <c r="M836">
        <v>0.995116</v>
      </c>
      <c r="N836">
        <v>0</v>
      </c>
      <c r="O836" t="s">
        <v>42</v>
      </c>
    </row>
    <row r="837" spans="1:25" x14ac:dyDescent="0.25">
      <c r="A837" t="s">
        <v>41</v>
      </c>
      <c r="B837">
        <v>7719.21</v>
      </c>
      <c r="C837">
        <v>7431.81</v>
      </c>
      <c r="D837">
        <v>7431.65</v>
      </c>
      <c r="E837">
        <v>6840.15</v>
      </c>
      <c r="F837">
        <v>113.74</v>
      </c>
      <c r="G837">
        <v>121.794</v>
      </c>
      <c r="H837">
        <v>20.960100000000001</v>
      </c>
      <c r="I837">
        <v>12.823600000000001</v>
      </c>
      <c r="J837">
        <v>63.365000000000002</v>
      </c>
      <c r="K837">
        <v>6585.09</v>
      </c>
      <c r="L837">
        <v>1.23106E-3</v>
      </c>
      <c r="M837">
        <v>0.995116</v>
      </c>
      <c r="N837">
        <v>0</v>
      </c>
      <c r="O837" t="s">
        <v>42</v>
      </c>
    </row>
    <row r="838" spans="1:25" x14ac:dyDescent="0.25">
      <c r="A838" t="s">
        <v>41</v>
      </c>
      <c r="B838">
        <v>7722.02</v>
      </c>
      <c r="C838">
        <v>7433.85</v>
      </c>
      <c r="D838">
        <v>7433.71</v>
      </c>
      <c r="E838">
        <v>6838.13</v>
      </c>
      <c r="F838">
        <v>115.56</v>
      </c>
      <c r="G838">
        <v>121.71899999999999</v>
      </c>
      <c r="H838">
        <v>20.470500000000001</v>
      </c>
      <c r="I838">
        <v>13.104799999999999</v>
      </c>
      <c r="J838">
        <v>63.381900000000002</v>
      </c>
      <c r="K838">
        <v>6581.61</v>
      </c>
      <c r="L838">
        <v>1.24942E-3</v>
      </c>
      <c r="M838">
        <v>0.995116</v>
      </c>
      <c r="N838">
        <v>0</v>
      </c>
      <c r="O838" t="s">
        <v>42</v>
      </c>
    </row>
    <row r="839" spans="1:25" x14ac:dyDescent="0.25">
      <c r="A839" t="s">
        <v>41</v>
      </c>
      <c r="B839">
        <v>7658.7</v>
      </c>
      <c r="C839">
        <v>7371.65</v>
      </c>
      <c r="D839">
        <v>7371.48</v>
      </c>
      <c r="E839">
        <v>6779.66</v>
      </c>
      <c r="F839">
        <v>114.354</v>
      </c>
      <c r="G839">
        <v>121.84699999999999</v>
      </c>
      <c r="H839">
        <v>20.5625</v>
      </c>
      <c r="I839">
        <v>12.7822</v>
      </c>
      <c r="J839">
        <v>63.545099999999998</v>
      </c>
      <c r="K839">
        <v>6523.91</v>
      </c>
      <c r="L839">
        <v>1.2564E-3</v>
      </c>
      <c r="M839">
        <v>0.99511400000000005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7872.92</v>
      </c>
      <c r="C840">
        <v>7582.46</v>
      </c>
      <c r="D840">
        <v>7582.29</v>
      </c>
      <c r="E840">
        <v>6978.61</v>
      </c>
      <c r="F840">
        <v>120.899</v>
      </c>
      <c r="G840">
        <v>124.974</v>
      </c>
      <c r="H840">
        <v>20.889299999999999</v>
      </c>
      <c r="I840">
        <v>12.8416</v>
      </c>
      <c r="J840">
        <v>66.427700000000002</v>
      </c>
      <c r="K840">
        <v>6712.83</v>
      </c>
      <c r="L840">
        <v>1.2707300000000001E-3</v>
      </c>
      <c r="M840">
        <v>0.99511499999999997</v>
      </c>
      <c r="N840">
        <v>0</v>
      </c>
      <c r="O840" t="s">
        <v>42</v>
      </c>
      <c r="R840">
        <f>AVERAGE(B791:B840)</f>
        <v>7523.9636</v>
      </c>
      <c r="S840">
        <f>AVERAGE(C791:C840)</f>
        <v>7238.9484000000011</v>
      </c>
      <c r="U840">
        <f>_xlfn.VAR.P(B791:B840)</f>
        <v>19159.789639040009</v>
      </c>
      <c r="V840">
        <f>_xlfn.VAR.P(C791:C840)</f>
        <v>19008.354405440008</v>
      </c>
      <c r="X840">
        <f>1.96*SQRT(U840)/50</f>
        <v>5.4260205630769995</v>
      </c>
      <c r="Y840">
        <f>1.96*SQRT(V840)/50</f>
        <v>5.4045349211172029</v>
      </c>
    </row>
    <row r="841" spans="1:25" x14ac:dyDescent="0.25">
      <c r="A841" t="s">
        <v>43</v>
      </c>
      <c r="B841">
        <v>376366.68320000003</v>
      </c>
      <c r="C841" t="s">
        <v>36</v>
      </c>
    </row>
    <row r="842" spans="1:25" x14ac:dyDescent="0.25">
      <c r="A842" t="s">
        <v>44</v>
      </c>
      <c r="B842">
        <v>15178.6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1.2419499999999999E-3</v>
      </c>
      <c r="L842">
        <v>0.99511499999999997</v>
      </c>
      <c r="M842">
        <v>0</v>
      </c>
      <c r="N842" t="s">
        <v>42</v>
      </c>
    </row>
    <row r="843" spans="1:25" x14ac:dyDescent="0.25">
      <c r="A843" t="s">
        <v>44</v>
      </c>
      <c r="B843">
        <v>15231.8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1.2966799999999999E-3</v>
      </c>
      <c r="L843">
        <v>0.995116</v>
      </c>
      <c r="M843">
        <v>0</v>
      </c>
      <c r="N843" t="s">
        <v>42</v>
      </c>
    </row>
    <row r="844" spans="1:25" x14ac:dyDescent="0.25">
      <c r="A844" t="s">
        <v>44</v>
      </c>
      <c r="B844">
        <v>15240.3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1.23226E-3</v>
      </c>
      <c r="L844">
        <v>0.995116</v>
      </c>
      <c r="M844">
        <v>0</v>
      </c>
      <c r="N844" t="s">
        <v>42</v>
      </c>
    </row>
    <row r="845" spans="1:25" x14ac:dyDescent="0.25">
      <c r="A845" t="s">
        <v>44</v>
      </c>
      <c r="B845">
        <v>14850.3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1.2302400000000001E-3</v>
      </c>
      <c r="L845">
        <v>0.995116</v>
      </c>
      <c r="M845">
        <v>0</v>
      </c>
      <c r="N845" t="s">
        <v>42</v>
      </c>
    </row>
    <row r="846" spans="1:25" x14ac:dyDescent="0.25">
      <c r="A846" t="s">
        <v>44</v>
      </c>
      <c r="B846">
        <v>15151.7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1.25088E-3</v>
      </c>
      <c r="L846">
        <v>0.99511499999999997</v>
      </c>
      <c r="M846">
        <v>0</v>
      </c>
      <c r="N846" t="s">
        <v>42</v>
      </c>
    </row>
    <row r="847" spans="1:25" x14ac:dyDescent="0.25">
      <c r="A847" t="s">
        <v>44</v>
      </c>
      <c r="B847">
        <v>15554.4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1.2318299999999999E-3</v>
      </c>
      <c r="L847">
        <v>0.995116</v>
      </c>
      <c r="M847">
        <v>0</v>
      </c>
      <c r="N847" t="s">
        <v>42</v>
      </c>
    </row>
    <row r="848" spans="1:25" x14ac:dyDescent="0.25">
      <c r="A848" t="s">
        <v>44</v>
      </c>
      <c r="B848">
        <v>15681.8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1.2422900000000001E-3</v>
      </c>
      <c r="L848">
        <v>0.995116</v>
      </c>
      <c r="M848">
        <v>0</v>
      </c>
      <c r="N848" t="s">
        <v>42</v>
      </c>
    </row>
    <row r="849" spans="1:14" x14ac:dyDescent="0.25">
      <c r="A849" t="s">
        <v>44</v>
      </c>
      <c r="B849">
        <v>15369.6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1.26581E-3</v>
      </c>
      <c r="L849">
        <v>0.995116</v>
      </c>
      <c r="M849">
        <v>0</v>
      </c>
      <c r="N849" t="s">
        <v>42</v>
      </c>
    </row>
    <row r="850" spans="1:14" x14ac:dyDescent="0.25">
      <c r="A850" t="s">
        <v>44</v>
      </c>
      <c r="B850">
        <v>15349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1.35469E-3</v>
      </c>
      <c r="L850">
        <v>0.995116</v>
      </c>
      <c r="M850">
        <v>0</v>
      </c>
      <c r="N850" t="s">
        <v>42</v>
      </c>
    </row>
    <row r="851" spans="1:14" x14ac:dyDescent="0.25">
      <c r="A851" t="s">
        <v>44</v>
      </c>
      <c r="B851">
        <v>15333.5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1.2319900000000001E-3</v>
      </c>
      <c r="L851">
        <v>0.995116</v>
      </c>
      <c r="M851">
        <v>0</v>
      </c>
      <c r="N851" t="s">
        <v>42</v>
      </c>
    </row>
    <row r="852" spans="1:14" x14ac:dyDescent="0.25">
      <c r="A852" t="s">
        <v>44</v>
      </c>
      <c r="B852">
        <v>15447.7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1.35512E-3</v>
      </c>
      <c r="L852">
        <v>0.99511400000000005</v>
      </c>
      <c r="M852">
        <v>0</v>
      </c>
      <c r="N852" t="s">
        <v>42</v>
      </c>
    </row>
    <row r="853" spans="1:14" x14ac:dyDescent="0.25">
      <c r="A853" t="s">
        <v>44</v>
      </c>
      <c r="B853">
        <v>15400.5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1.2338200000000001E-3</v>
      </c>
      <c r="L853">
        <v>0.99511499999999997</v>
      </c>
      <c r="M853">
        <v>0</v>
      </c>
      <c r="N853" t="s">
        <v>42</v>
      </c>
    </row>
    <row r="854" spans="1:14" x14ac:dyDescent="0.25">
      <c r="A854" t="s">
        <v>44</v>
      </c>
      <c r="B854">
        <v>14947.4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1.23767E-3</v>
      </c>
      <c r="L854">
        <v>0.995116</v>
      </c>
      <c r="M854">
        <v>0</v>
      </c>
      <c r="N854" t="s">
        <v>42</v>
      </c>
    </row>
    <row r="855" spans="1:14" x14ac:dyDescent="0.25">
      <c r="A855" t="s">
        <v>44</v>
      </c>
      <c r="B855">
        <v>15150.3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1.29619E-3</v>
      </c>
      <c r="L855">
        <v>0.995116</v>
      </c>
      <c r="M855">
        <v>0</v>
      </c>
      <c r="N855" t="s">
        <v>42</v>
      </c>
    </row>
    <row r="856" spans="1:14" x14ac:dyDescent="0.25">
      <c r="A856" t="s">
        <v>44</v>
      </c>
      <c r="B856">
        <v>14711.7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1.2302400000000001E-3</v>
      </c>
      <c r="L856">
        <v>0.995116</v>
      </c>
      <c r="M856">
        <v>0</v>
      </c>
      <c r="N856" t="s">
        <v>42</v>
      </c>
    </row>
    <row r="857" spans="1:14" x14ac:dyDescent="0.25">
      <c r="A857" t="s">
        <v>44</v>
      </c>
      <c r="B857">
        <v>14817.3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1.2333299999999999E-3</v>
      </c>
      <c r="L857">
        <v>0.99511499999999997</v>
      </c>
      <c r="M857">
        <v>0</v>
      </c>
      <c r="N857" t="s">
        <v>42</v>
      </c>
    </row>
    <row r="858" spans="1:14" x14ac:dyDescent="0.25">
      <c r="A858" t="s">
        <v>44</v>
      </c>
      <c r="B858">
        <v>15155.1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1.2365799999999999E-3</v>
      </c>
      <c r="L858">
        <v>0.995116</v>
      </c>
      <c r="M858">
        <v>0</v>
      </c>
      <c r="N858" t="s">
        <v>42</v>
      </c>
    </row>
    <row r="859" spans="1:14" x14ac:dyDescent="0.25">
      <c r="A859" t="s">
        <v>44</v>
      </c>
      <c r="B859">
        <v>15117.7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1.23346E-3</v>
      </c>
      <c r="L859">
        <v>0.99511499999999997</v>
      </c>
      <c r="M859">
        <v>0</v>
      </c>
      <c r="N859" t="s">
        <v>42</v>
      </c>
    </row>
    <row r="860" spans="1:14" x14ac:dyDescent="0.25">
      <c r="A860" t="s">
        <v>44</v>
      </c>
      <c r="B860">
        <v>15361.9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1.2300900000000001E-3</v>
      </c>
      <c r="L860">
        <v>0.995116</v>
      </c>
      <c r="M860">
        <v>0</v>
      </c>
      <c r="N860" t="s">
        <v>42</v>
      </c>
    </row>
    <row r="861" spans="1:14" x14ac:dyDescent="0.25">
      <c r="A861" t="s">
        <v>44</v>
      </c>
      <c r="B861">
        <v>15036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1.23252E-3</v>
      </c>
      <c r="L861">
        <v>0.995116</v>
      </c>
      <c r="M861">
        <v>0</v>
      </c>
      <c r="N861" t="s">
        <v>42</v>
      </c>
    </row>
    <row r="862" spans="1:14" x14ac:dyDescent="0.25">
      <c r="A862" t="s">
        <v>44</v>
      </c>
      <c r="B862">
        <v>15464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1.2353799999999999E-3</v>
      </c>
      <c r="L862">
        <v>0.99511499999999997</v>
      </c>
      <c r="M862">
        <v>0</v>
      </c>
      <c r="N862" t="s">
        <v>42</v>
      </c>
    </row>
    <row r="863" spans="1:14" x14ac:dyDescent="0.25">
      <c r="A863" t="s">
        <v>44</v>
      </c>
      <c r="B863">
        <v>15686.5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1.23745E-3</v>
      </c>
      <c r="L863">
        <v>0.99511499999999997</v>
      </c>
      <c r="M863">
        <v>0</v>
      </c>
      <c r="N863" t="s">
        <v>42</v>
      </c>
    </row>
    <row r="864" spans="1:14" x14ac:dyDescent="0.25">
      <c r="A864" t="s">
        <v>44</v>
      </c>
      <c r="B864">
        <v>15438.7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2.0796399999999998E-3</v>
      </c>
      <c r="L864">
        <v>0.99511499999999997</v>
      </c>
      <c r="M864">
        <v>0</v>
      </c>
      <c r="N864" t="s">
        <v>42</v>
      </c>
    </row>
    <row r="865" spans="1:14" x14ac:dyDescent="0.25">
      <c r="A865" t="s">
        <v>44</v>
      </c>
      <c r="B865">
        <v>15269.7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1.3002300000000001E-3</v>
      </c>
      <c r="L865">
        <v>0.995116</v>
      </c>
      <c r="M865">
        <v>0</v>
      </c>
      <c r="N865" t="s">
        <v>42</v>
      </c>
    </row>
    <row r="866" spans="1:14" x14ac:dyDescent="0.25">
      <c r="A866" t="s">
        <v>44</v>
      </c>
      <c r="B866">
        <v>15360.1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1.2573899999999999E-3</v>
      </c>
      <c r="L866">
        <v>0.995116</v>
      </c>
      <c r="M866">
        <v>0</v>
      </c>
      <c r="N866" t="s">
        <v>42</v>
      </c>
    </row>
    <row r="867" spans="1:14" x14ac:dyDescent="0.25">
      <c r="A867" t="s">
        <v>44</v>
      </c>
      <c r="B867">
        <v>15387.3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1.25311E-3</v>
      </c>
      <c r="L867">
        <v>0.995116</v>
      </c>
      <c r="M867">
        <v>0</v>
      </c>
      <c r="N867" t="s">
        <v>42</v>
      </c>
    </row>
    <row r="868" spans="1:14" x14ac:dyDescent="0.25">
      <c r="A868" t="s">
        <v>44</v>
      </c>
      <c r="B868">
        <v>15455.3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1.2331E-3</v>
      </c>
      <c r="L868">
        <v>0.995116</v>
      </c>
      <c r="M868">
        <v>0</v>
      </c>
      <c r="N868" t="s">
        <v>42</v>
      </c>
    </row>
    <row r="869" spans="1:14" x14ac:dyDescent="0.25">
      <c r="A869" t="s">
        <v>44</v>
      </c>
      <c r="B869">
        <v>15076.4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1.2319099999999999E-3</v>
      </c>
      <c r="L869">
        <v>0.99511499999999997</v>
      </c>
      <c r="M869">
        <v>0</v>
      </c>
      <c r="N869" t="s">
        <v>42</v>
      </c>
    </row>
    <row r="870" spans="1:14" x14ac:dyDescent="0.25">
      <c r="A870" t="s">
        <v>44</v>
      </c>
      <c r="B870">
        <v>14902.8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1.2815400000000001E-3</v>
      </c>
      <c r="L870">
        <v>0.995116</v>
      </c>
      <c r="M870">
        <v>0</v>
      </c>
      <c r="N870" t="s">
        <v>42</v>
      </c>
    </row>
    <row r="871" spans="1:14" x14ac:dyDescent="0.25">
      <c r="A871" t="s">
        <v>44</v>
      </c>
      <c r="B871">
        <v>14970.1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1.2307399999999999E-3</v>
      </c>
      <c r="L871">
        <v>0.995116</v>
      </c>
      <c r="M871">
        <v>0</v>
      </c>
      <c r="N871" t="s">
        <v>42</v>
      </c>
    </row>
    <row r="872" spans="1:14" x14ac:dyDescent="0.25">
      <c r="A872" t="s">
        <v>44</v>
      </c>
      <c r="B872">
        <v>15091.2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1.2384500000000001E-3</v>
      </c>
      <c r="L872">
        <v>0.995116</v>
      </c>
      <c r="M872">
        <v>0</v>
      </c>
      <c r="N872" t="s">
        <v>42</v>
      </c>
    </row>
    <row r="873" spans="1:14" x14ac:dyDescent="0.25">
      <c r="A873" t="s">
        <v>44</v>
      </c>
      <c r="B873">
        <v>15014.6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1.2302700000000001E-3</v>
      </c>
      <c r="L873">
        <v>0.995116</v>
      </c>
      <c r="M873">
        <v>0</v>
      </c>
      <c r="N873" t="s">
        <v>42</v>
      </c>
    </row>
    <row r="874" spans="1:14" x14ac:dyDescent="0.25">
      <c r="A874" t="s">
        <v>44</v>
      </c>
      <c r="B874">
        <v>15189.1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1.2303100000000001E-3</v>
      </c>
      <c r="L874">
        <v>0.99511499999999997</v>
      </c>
      <c r="M874">
        <v>0</v>
      </c>
      <c r="N874" t="s">
        <v>42</v>
      </c>
    </row>
    <row r="875" spans="1:14" x14ac:dyDescent="0.25">
      <c r="A875" t="s">
        <v>44</v>
      </c>
      <c r="B875">
        <v>15167.6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1.2358099999999999E-3</v>
      </c>
      <c r="L875">
        <v>0.995116</v>
      </c>
      <c r="M875">
        <v>0</v>
      </c>
      <c r="N875" t="s">
        <v>42</v>
      </c>
    </row>
    <row r="876" spans="1:14" x14ac:dyDescent="0.25">
      <c r="A876" t="s">
        <v>44</v>
      </c>
      <c r="B876">
        <v>15150.2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1.23167E-3</v>
      </c>
      <c r="L876">
        <v>0.995116</v>
      </c>
      <c r="M876">
        <v>0</v>
      </c>
      <c r="N876" t="s">
        <v>42</v>
      </c>
    </row>
    <row r="877" spans="1:14" x14ac:dyDescent="0.25">
      <c r="A877" t="s">
        <v>44</v>
      </c>
      <c r="B877">
        <v>15101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1.2569199999999999E-3</v>
      </c>
      <c r="L877">
        <v>0.995116</v>
      </c>
      <c r="M877">
        <v>0</v>
      </c>
      <c r="N877" t="s">
        <v>42</v>
      </c>
    </row>
    <row r="878" spans="1:14" x14ac:dyDescent="0.25">
      <c r="A878" t="s">
        <v>44</v>
      </c>
      <c r="B878">
        <v>15353.6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1.2484E-3</v>
      </c>
      <c r="L878">
        <v>0.995116</v>
      </c>
      <c r="M878">
        <v>0</v>
      </c>
      <c r="N878" t="s">
        <v>42</v>
      </c>
    </row>
    <row r="879" spans="1:14" x14ac:dyDescent="0.25">
      <c r="A879" t="s">
        <v>44</v>
      </c>
      <c r="B879">
        <v>15559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1.44728E-3</v>
      </c>
      <c r="L879">
        <v>0.99510600000000005</v>
      </c>
      <c r="M879">
        <v>0</v>
      </c>
      <c r="N879" t="s">
        <v>42</v>
      </c>
    </row>
    <row r="880" spans="1:14" x14ac:dyDescent="0.25">
      <c r="A880" t="s">
        <v>44</v>
      </c>
      <c r="B880">
        <v>15380.5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1.2349699999999999E-3</v>
      </c>
      <c r="L880">
        <v>0.995116</v>
      </c>
      <c r="M880">
        <v>0</v>
      </c>
      <c r="N880" t="s">
        <v>42</v>
      </c>
    </row>
    <row r="881" spans="1:25" x14ac:dyDescent="0.25">
      <c r="A881" t="s">
        <v>44</v>
      </c>
      <c r="B881">
        <v>15289.5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1.2317000000000001E-3</v>
      </c>
      <c r="L881">
        <v>0.995116</v>
      </c>
      <c r="M881">
        <v>0</v>
      </c>
      <c r="N881" t="s">
        <v>42</v>
      </c>
    </row>
    <row r="882" spans="1:25" x14ac:dyDescent="0.25">
      <c r="A882" t="s">
        <v>44</v>
      </c>
      <c r="B882">
        <v>15155.4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1.2302599999999999E-3</v>
      </c>
      <c r="L882">
        <v>0.995116</v>
      </c>
      <c r="M882">
        <v>0</v>
      </c>
      <c r="N882" t="s">
        <v>42</v>
      </c>
    </row>
    <row r="883" spans="1:25" x14ac:dyDescent="0.25">
      <c r="A883" t="s">
        <v>44</v>
      </c>
      <c r="B883">
        <v>15157.4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1.2821499999999999E-3</v>
      </c>
      <c r="L883">
        <v>0.995116</v>
      </c>
      <c r="M883">
        <v>0</v>
      </c>
      <c r="N883" t="s">
        <v>42</v>
      </c>
    </row>
    <row r="884" spans="1:25" x14ac:dyDescent="0.25">
      <c r="A884" t="s">
        <v>44</v>
      </c>
      <c r="B884">
        <v>15364.9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1.2300900000000001E-3</v>
      </c>
      <c r="L884">
        <v>0.995116</v>
      </c>
      <c r="M884">
        <v>0</v>
      </c>
      <c r="N884" t="s">
        <v>42</v>
      </c>
    </row>
    <row r="885" spans="1:25" x14ac:dyDescent="0.25">
      <c r="A885" t="s">
        <v>44</v>
      </c>
      <c r="B885">
        <v>15060.6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1.3219099999999999E-3</v>
      </c>
      <c r="L885">
        <v>0.99511400000000005</v>
      </c>
      <c r="M885">
        <v>0</v>
      </c>
      <c r="N885" t="s">
        <v>42</v>
      </c>
    </row>
    <row r="886" spans="1:25" x14ac:dyDescent="0.25">
      <c r="A886" t="s">
        <v>44</v>
      </c>
      <c r="B886">
        <v>14695.1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1.2343E-3</v>
      </c>
      <c r="L886">
        <v>0.995116</v>
      </c>
      <c r="M886">
        <v>0</v>
      </c>
      <c r="N886" t="s">
        <v>42</v>
      </c>
    </row>
    <row r="887" spans="1:25" x14ac:dyDescent="0.25">
      <c r="A887" t="s">
        <v>44</v>
      </c>
      <c r="B887">
        <v>14715.6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1.2470199999999999E-3</v>
      </c>
      <c r="L887">
        <v>0.995116</v>
      </c>
      <c r="M887">
        <v>0</v>
      </c>
      <c r="N887" t="s">
        <v>42</v>
      </c>
    </row>
    <row r="888" spans="1:25" x14ac:dyDescent="0.25">
      <c r="A888" t="s">
        <v>44</v>
      </c>
      <c r="B888">
        <v>15047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1.2308600000000001E-3</v>
      </c>
      <c r="L888">
        <v>0.995116</v>
      </c>
      <c r="M888">
        <v>0</v>
      </c>
      <c r="N888" t="s">
        <v>42</v>
      </c>
    </row>
    <row r="889" spans="1:25" x14ac:dyDescent="0.25">
      <c r="A889" t="s">
        <v>44</v>
      </c>
      <c r="B889">
        <v>15015.2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1.2381600000000001E-3</v>
      </c>
      <c r="L889">
        <v>0.995116</v>
      </c>
      <c r="M889">
        <v>0</v>
      </c>
      <c r="N889" t="s">
        <v>42</v>
      </c>
    </row>
    <row r="890" spans="1:25" x14ac:dyDescent="0.25">
      <c r="A890" t="s">
        <v>44</v>
      </c>
      <c r="B890">
        <v>15317.3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1.6374E-3</v>
      </c>
      <c r="L890">
        <v>0.995116</v>
      </c>
      <c r="M890">
        <v>0</v>
      </c>
      <c r="N890" t="s">
        <v>42</v>
      </c>
    </row>
    <row r="891" spans="1:25" x14ac:dyDescent="0.25">
      <c r="A891" t="s">
        <v>44</v>
      </c>
      <c r="B891">
        <v>15328.7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1.24814E-3</v>
      </c>
      <c r="L891">
        <v>0.995116</v>
      </c>
      <c r="M891">
        <v>0</v>
      </c>
      <c r="N891" t="s">
        <v>42</v>
      </c>
    </row>
    <row r="892" spans="1:25" x14ac:dyDescent="0.25">
      <c r="A892" t="s">
        <v>44</v>
      </c>
      <c r="B892">
        <v>15042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1.25836E-3</v>
      </c>
      <c r="L892">
        <v>0.99511400000000005</v>
      </c>
      <c r="M892">
        <v>0</v>
      </c>
      <c r="N892" t="s">
        <v>42</v>
      </c>
    </row>
    <row r="893" spans="1:25" x14ac:dyDescent="0.25">
      <c r="A893" t="s">
        <v>44</v>
      </c>
      <c r="B893">
        <v>14863.9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1.23161E-3</v>
      </c>
      <c r="L893">
        <v>0.995116</v>
      </c>
      <c r="M893">
        <v>0</v>
      </c>
      <c r="N893" t="s">
        <v>42</v>
      </c>
    </row>
    <row r="894" spans="1:25" x14ac:dyDescent="0.25">
      <c r="A894" t="s">
        <v>44</v>
      </c>
      <c r="B894">
        <v>15322.9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1.2327799999999999E-3</v>
      </c>
      <c r="L894">
        <v>0.995116</v>
      </c>
      <c r="M894">
        <v>0</v>
      </c>
      <c r="N894" t="s">
        <v>42</v>
      </c>
    </row>
    <row r="895" spans="1:25" x14ac:dyDescent="0.25">
      <c r="A895" t="s">
        <v>44</v>
      </c>
      <c r="B895">
        <v>15635.2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1.25359E-3</v>
      </c>
      <c r="L895">
        <v>0.995116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15356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1.2306699999999999E-3</v>
      </c>
      <c r="L896">
        <v>0.99511499999999997</v>
      </c>
      <c r="M896">
        <v>0</v>
      </c>
      <c r="N896" t="s">
        <v>42</v>
      </c>
      <c r="R896">
        <f>AVERAGE(B847:B896)</f>
        <v>15216.365999999996</v>
      </c>
      <c r="S896">
        <f>AVERAGE(C847:C896)</f>
        <v>0</v>
      </c>
      <c r="U896">
        <f>_xlfn.VAR.P(B847:B896)</f>
        <v>58513.708643999991</v>
      </c>
      <c r="V896">
        <f>_xlfn.VAR.P(C847:C896)</f>
        <v>0</v>
      </c>
      <c r="X896">
        <f>1.96*SQRT(U896)/50</f>
        <v>9.4823259409659677</v>
      </c>
      <c r="Y896">
        <f>1.96*SQRT(V896)/50</f>
        <v>0</v>
      </c>
    </row>
    <row r="897" spans="1:13" x14ac:dyDescent="0.25">
      <c r="A897" t="s">
        <v>45</v>
      </c>
      <c r="B897">
        <v>760925.23659999995</v>
      </c>
      <c r="C897" t="s">
        <v>36</v>
      </c>
    </row>
    <row r="898" spans="1:13" x14ac:dyDescent="0.25">
      <c r="A898" t="s">
        <v>46</v>
      </c>
      <c r="B898">
        <v>7170.97</v>
      </c>
      <c r="C898">
        <v>6946.78</v>
      </c>
      <c r="D898">
        <v>6946.65</v>
      </c>
      <c r="E898">
        <v>6361.11</v>
      </c>
      <c r="F898">
        <v>111.524</v>
      </c>
      <c r="G898">
        <v>0</v>
      </c>
      <c r="H898">
        <v>20.3612</v>
      </c>
      <c r="I898">
        <v>0</v>
      </c>
      <c r="J898">
        <v>1.3524800000000001E-3</v>
      </c>
      <c r="K898">
        <v>0.995116</v>
      </c>
      <c r="L898">
        <v>0</v>
      </c>
      <c r="M898" t="s">
        <v>42</v>
      </c>
    </row>
    <row r="899" spans="1:13" x14ac:dyDescent="0.25">
      <c r="A899" t="s">
        <v>46</v>
      </c>
      <c r="B899">
        <v>7126.51</v>
      </c>
      <c r="C899">
        <v>6901.75</v>
      </c>
      <c r="D899">
        <v>6901.61</v>
      </c>
      <c r="E899">
        <v>6318.41</v>
      </c>
      <c r="F899">
        <v>108.77800000000001</v>
      </c>
      <c r="G899">
        <v>0</v>
      </c>
      <c r="H899">
        <v>20.3369</v>
      </c>
      <c r="I899">
        <v>0</v>
      </c>
      <c r="J899">
        <v>1.2300600000000001E-3</v>
      </c>
      <c r="K899">
        <v>0.995116</v>
      </c>
      <c r="L899">
        <v>0</v>
      </c>
      <c r="M899" t="s">
        <v>42</v>
      </c>
    </row>
    <row r="900" spans="1:13" x14ac:dyDescent="0.25">
      <c r="A900" t="s">
        <v>46</v>
      </c>
      <c r="B900">
        <v>6996.36</v>
      </c>
      <c r="C900">
        <v>6771.45</v>
      </c>
      <c r="D900">
        <v>6771.32</v>
      </c>
      <c r="E900">
        <v>6193.06</v>
      </c>
      <c r="F900">
        <v>106.218</v>
      </c>
      <c r="G900">
        <v>0</v>
      </c>
      <c r="H900">
        <v>20.264900000000001</v>
      </c>
      <c r="I900">
        <v>0</v>
      </c>
      <c r="J900">
        <v>1.2374899999999999E-3</v>
      </c>
      <c r="K900">
        <v>0.99511400000000005</v>
      </c>
      <c r="L900">
        <v>0</v>
      </c>
      <c r="M900" t="s">
        <v>42</v>
      </c>
    </row>
    <row r="901" spans="1:13" x14ac:dyDescent="0.25">
      <c r="A901" t="s">
        <v>46</v>
      </c>
      <c r="B901">
        <v>7025.51</v>
      </c>
      <c r="C901">
        <v>6800.81</v>
      </c>
      <c r="D901">
        <v>6800.69</v>
      </c>
      <c r="E901">
        <v>6221.43</v>
      </c>
      <c r="F901">
        <v>107.44499999999999</v>
      </c>
      <c r="G901">
        <v>0</v>
      </c>
      <c r="H901">
        <v>20.401599999999998</v>
      </c>
      <c r="I901">
        <v>0</v>
      </c>
      <c r="J901">
        <v>1.2647800000000001E-3</v>
      </c>
      <c r="K901">
        <v>0.995116</v>
      </c>
      <c r="L901">
        <v>0</v>
      </c>
      <c r="M901" t="s">
        <v>42</v>
      </c>
    </row>
    <row r="902" spans="1:13" x14ac:dyDescent="0.25">
      <c r="A902" t="s">
        <v>46</v>
      </c>
      <c r="B902">
        <v>7051.92</v>
      </c>
      <c r="C902">
        <v>6827.5</v>
      </c>
      <c r="D902">
        <v>6827.39</v>
      </c>
      <c r="E902">
        <v>6246.24</v>
      </c>
      <c r="F902">
        <v>107.06100000000001</v>
      </c>
      <c r="G902">
        <v>0</v>
      </c>
      <c r="H902">
        <v>20.1509</v>
      </c>
      <c r="I902">
        <v>0</v>
      </c>
      <c r="J902">
        <v>1.2646300000000001E-3</v>
      </c>
      <c r="K902">
        <v>0.99511499999999997</v>
      </c>
      <c r="L902">
        <v>0</v>
      </c>
      <c r="M902" t="s">
        <v>42</v>
      </c>
    </row>
    <row r="903" spans="1:13" x14ac:dyDescent="0.25">
      <c r="A903" t="s">
        <v>46</v>
      </c>
      <c r="B903">
        <v>7137.29</v>
      </c>
      <c r="C903">
        <v>6912.86</v>
      </c>
      <c r="D903">
        <v>6912.75</v>
      </c>
      <c r="E903">
        <v>6329.85</v>
      </c>
      <c r="F903">
        <v>108.622</v>
      </c>
      <c r="G903">
        <v>0</v>
      </c>
      <c r="H903">
        <v>20.323499999999999</v>
      </c>
      <c r="I903">
        <v>0</v>
      </c>
      <c r="J903">
        <v>1.2367700000000001E-3</v>
      </c>
      <c r="K903">
        <v>0.99511499999999997</v>
      </c>
      <c r="L903">
        <v>0</v>
      </c>
      <c r="M903" t="s">
        <v>42</v>
      </c>
    </row>
    <row r="904" spans="1:13" x14ac:dyDescent="0.25">
      <c r="A904" t="s">
        <v>46</v>
      </c>
      <c r="B904">
        <v>7081.38</v>
      </c>
      <c r="C904">
        <v>6856.73</v>
      </c>
      <c r="D904">
        <v>6856.61</v>
      </c>
      <c r="E904">
        <v>6276.08</v>
      </c>
      <c r="F904">
        <v>107.468</v>
      </c>
      <c r="G904">
        <v>0</v>
      </c>
      <c r="H904">
        <v>20.313099999999999</v>
      </c>
      <c r="I904">
        <v>0</v>
      </c>
      <c r="J904">
        <v>1.4210399999999999E-3</v>
      </c>
      <c r="K904">
        <v>0.99511499999999997</v>
      </c>
      <c r="L904">
        <v>0</v>
      </c>
      <c r="M904" t="s">
        <v>42</v>
      </c>
    </row>
    <row r="905" spans="1:13" x14ac:dyDescent="0.25">
      <c r="A905" t="s">
        <v>46</v>
      </c>
      <c r="B905">
        <v>6969.58</v>
      </c>
      <c r="C905">
        <v>6743.84</v>
      </c>
      <c r="D905">
        <v>6743.72</v>
      </c>
      <c r="E905">
        <v>6166.61</v>
      </c>
      <c r="F905">
        <v>105.01</v>
      </c>
      <c r="G905">
        <v>0</v>
      </c>
      <c r="H905">
        <v>20.299600000000002</v>
      </c>
      <c r="I905">
        <v>0</v>
      </c>
      <c r="J905">
        <v>1.235E-3</v>
      </c>
      <c r="K905">
        <v>0.995116</v>
      </c>
      <c r="L905">
        <v>0</v>
      </c>
      <c r="M905" t="s">
        <v>42</v>
      </c>
    </row>
    <row r="906" spans="1:13" x14ac:dyDescent="0.25">
      <c r="A906" t="s">
        <v>46</v>
      </c>
      <c r="B906">
        <v>7245.76</v>
      </c>
      <c r="C906">
        <v>7020.33</v>
      </c>
      <c r="D906">
        <v>7020.2</v>
      </c>
      <c r="E906">
        <v>6428.45</v>
      </c>
      <c r="F906">
        <v>112.646</v>
      </c>
      <c r="G906">
        <v>0</v>
      </c>
      <c r="H906">
        <v>20.704599999999999</v>
      </c>
      <c r="I906">
        <v>0</v>
      </c>
      <c r="J906">
        <v>1.23142E-3</v>
      </c>
      <c r="K906">
        <v>0.995116</v>
      </c>
      <c r="L906">
        <v>0</v>
      </c>
      <c r="M906" t="s">
        <v>42</v>
      </c>
    </row>
    <row r="907" spans="1:13" x14ac:dyDescent="0.25">
      <c r="A907" t="s">
        <v>46</v>
      </c>
      <c r="B907">
        <v>7324.22</v>
      </c>
      <c r="C907">
        <v>7098.57</v>
      </c>
      <c r="D907">
        <v>7098.44</v>
      </c>
      <c r="E907">
        <v>6506.77</v>
      </c>
      <c r="F907">
        <v>114.726</v>
      </c>
      <c r="G907">
        <v>0</v>
      </c>
      <c r="H907">
        <v>21.234400000000001</v>
      </c>
      <c r="I907">
        <v>0</v>
      </c>
      <c r="J907">
        <v>1.2496199999999999E-3</v>
      </c>
      <c r="K907">
        <v>0.995116</v>
      </c>
      <c r="L907">
        <v>0</v>
      </c>
      <c r="M907" t="s">
        <v>42</v>
      </c>
    </row>
    <row r="908" spans="1:13" x14ac:dyDescent="0.25">
      <c r="A908" t="s">
        <v>46</v>
      </c>
      <c r="B908">
        <v>7391.6</v>
      </c>
      <c r="C908">
        <v>7164.73</v>
      </c>
      <c r="D908">
        <v>7164.59</v>
      </c>
      <c r="E908">
        <v>6567.32</v>
      </c>
      <c r="F908">
        <v>114.723</v>
      </c>
      <c r="G908">
        <v>0</v>
      </c>
      <c r="H908">
        <v>20.596699999999998</v>
      </c>
      <c r="I908">
        <v>0</v>
      </c>
      <c r="J908">
        <v>1.2516199999999999E-3</v>
      </c>
      <c r="K908">
        <v>0.99511499999999997</v>
      </c>
      <c r="L908">
        <v>0</v>
      </c>
      <c r="M908" t="s">
        <v>42</v>
      </c>
    </row>
    <row r="909" spans="1:13" x14ac:dyDescent="0.25">
      <c r="A909" t="s">
        <v>46</v>
      </c>
      <c r="B909">
        <v>7390.09</v>
      </c>
      <c r="C909">
        <v>7162.03</v>
      </c>
      <c r="D909">
        <v>7161.9</v>
      </c>
      <c r="E909">
        <v>6563.91</v>
      </c>
      <c r="F909">
        <v>113.73699999999999</v>
      </c>
      <c r="G909">
        <v>0</v>
      </c>
      <c r="H909">
        <v>20.636900000000001</v>
      </c>
      <c r="I909">
        <v>0</v>
      </c>
      <c r="J909">
        <v>1.2315200000000001E-3</v>
      </c>
      <c r="K909">
        <v>0.995116</v>
      </c>
      <c r="L909">
        <v>0</v>
      </c>
      <c r="M909" t="s">
        <v>42</v>
      </c>
    </row>
    <row r="910" spans="1:13" x14ac:dyDescent="0.25">
      <c r="A910" t="s">
        <v>46</v>
      </c>
      <c r="B910">
        <v>7409.62</v>
      </c>
      <c r="C910">
        <v>7183.69</v>
      </c>
      <c r="D910">
        <v>7183.56</v>
      </c>
      <c r="E910">
        <v>6586</v>
      </c>
      <c r="F910">
        <v>115.16500000000001</v>
      </c>
      <c r="G910">
        <v>0</v>
      </c>
      <c r="H910">
        <v>20.735099999999999</v>
      </c>
      <c r="I910">
        <v>0</v>
      </c>
      <c r="J910">
        <v>1.47478E-3</v>
      </c>
      <c r="K910">
        <v>0.995116</v>
      </c>
      <c r="L910">
        <v>0</v>
      </c>
      <c r="M910" t="s">
        <v>42</v>
      </c>
    </row>
    <row r="911" spans="1:13" x14ac:dyDescent="0.25">
      <c r="A911" t="s">
        <v>46</v>
      </c>
      <c r="B911">
        <v>7423.86</v>
      </c>
      <c r="C911">
        <v>7198.27</v>
      </c>
      <c r="D911">
        <v>7198.14</v>
      </c>
      <c r="E911">
        <v>6598.54</v>
      </c>
      <c r="F911">
        <v>116.89700000000001</v>
      </c>
      <c r="G911">
        <v>0</v>
      </c>
      <c r="H911">
        <v>20.654</v>
      </c>
      <c r="I911">
        <v>0</v>
      </c>
      <c r="J911">
        <v>1.23646E-3</v>
      </c>
      <c r="K911">
        <v>0.995116</v>
      </c>
      <c r="L911">
        <v>0</v>
      </c>
      <c r="M911" t="s">
        <v>42</v>
      </c>
    </row>
    <row r="912" spans="1:13" x14ac:dyDescent="0.25">
      <c r="A912" t="s">
        <v>46</v>
      </c>
      <c r="B912">
        <v>7402.8</v>
      </c>
      <c r="C912">
        <v>7176.59</v>
      </c>
      <c r="D912">
        <v>7176.47</v>
      </c>
      <c r="E912">
        <v>6580.38</v>
      </c>
      <c r="F912">
        <v>114.11799999999999</v>
      </c>
      <c r="G912">
        <v>0</v>
      </c>
      <c r="H912">
        <v>20.600100000000001</v>
      </c>
      <c r="I912">
        <v>0</v>
      </c>
      <c r="J912">
        <v>1.2300799999999999E-3</v>
      </c>
      <c r="K912">
        <v>0.995116</v>
      </c>
      <c r="L912">
        <v>0</v>
      </c>
      <c r="M912" t="s">
        <v>42</v>
      </c>
    </row>
    <row r="913" spans="1:13" x14ac:dyDescent="0.25">
      <c r="A913" t="s">
        <v>46</v>
      </c>
      <c r="B913">
        <v>7409.17</v>
      </c>
      <c r="C913">
        <v>7183.11</v>
      </c>
      <c r="D913">
        <v>7182.98</v>
      </c>
      <c r="E913">
        <v>6583.97</v>
      </c>
      <c r="F913">
        <v>116.58499999999999</v>
      </c>
      <c r="G913">
        <v>0</v>
      </c>
      <c r="H913">
        <v>20.7685</v>
      </c>
      <c r="I913">
        <v>0</v>
      </c>
      <c r="J913">
        <v>1.2344299999999999E-3</v>
      </c>
      <c r="K913">
        <v>0.99511499999999997</v>
      </c>
      <c r="L913">
        <v>0</v>
      </c>
      <c r="M913" t="s">
        <v>42</v>
      </c>
    </row>
    <row r="914" spans="1:13" x14ac:dyDescent="0.25">
      <c r="A914" t="s">
        <v>46</v>
      </c>
      <c r="B914">
        <v>7460.65</v>
      </c>
      <c r="C914">
        <v>7232.42</v>
      </c>
      <c r="D914">
        <v>7232.28</v>
      </c>
      <c r="E914">
        <v>6630.96</v>
      </c>
      <c r="F914">
        <v>119.003</v>
      </c>
      <c r="G914">
        <v>0</v>
      </c>
      <c r="H914">
        <v>21.0823</v>
      </c>
      <c r="I914">
        <v>0</v>
      </c>
      <c r="J914">
        <v>1.2560200000000001E-3</v>
      </c>
      <c r="K914">
        <v>0.99510699999999996</v>
      </c>
      <c r="L914">
        <v>0</v>
      </c>
      <c r="M914" t="s">
        <v>42</v>
      </c>
    </row>
    <row r="915" spans="1:13" x14ac:dyDescent="0.25">
      <c r="A915" t="s">
        <v>46</v>
      </c>
      <c r="B915">
        <v>7352.41</v>
      </c>
      <c r="C915">
        <v>7125.48</v>
      </c>
      <c r="D915">
        <v>7125.35</v>
      </c>
      <c r="E915">
        <v>6530.12</v>
      </c>
      <c r="F915">
        <v>115.229</v>
      </c>
      <c r="G915">
        <v>0</v>
      </c>
      <c r="H915">
        <v>20.7317</v>
      </c>
      <c r="I915">
        <v>0</v>
      </c>
      <c r="J915">
        <v>1.2338399999999999E-3</v>
      </c>
      <c r="K915">
        <v>0.995116</v>
      </c>
      <c r="L915">
        <v>0</v>
      </c>
      <c r="M915" t="s">
        <v>42</v>
      </c>
    </row>
    <row r="916" spans="1:13" x14ac:dyDescent="0.25">
      <c r="A916" t="s">
        <v>46</v>
      </c>
      <c r="B916">
        <v>7274.07</v>
      </c>
      <c r="C916">
        <v>7045.18</v>
      </c>
      <c r="D916">
        <v>7045.05</v>
      </c>
      <c r="E916">
        <v>6454.74</v>
      </c>
      <c r="F916">
        <v>112.27</v>
      </c>
      <c r="G916">
        <v>0</v>
      </c>
      <c r="H916">
        <v>20.616700000000002</v>
      </c>
      <c r="I916">
        <v>0</v>
      </c>
      <c r="J916">
        <v>1.23182E-3</v>
      </c>
      <c r="K916">
        <v>0.995116</v>
      </c>
      <c r="L916">
        <v>0</v>
      </c>
      <c r="M916" t="s">
        <v>42</v>
      </c>
    </row>
    <row r="917" spans="1:13" x14ac:dyDescent="0.25">
      <c r="A917" t="s">
        <v>46</v>
      </c>
      <c r="B917">
        <v>7254.97</v>
      </c>
      <c r="C917">
        <v>7026.82</v>
      </c>
      <c r="D917">
        <v>7026.7</v>
      </c>
      <c r="E917">
        <v>6434.21</v>
      </c>
      <c r="F917">
        <v>111.554</v>
      </c>
      <c r="G917">
        <v>0</v>
      </c>
      <c r="H917">
        <v>20.937000000000001</v>
      </c>
      <c r="I917">
        <v>0</v>
      </c>
      <c r="J917">
        <v>1.2408499999999999E-3</v>
      </c>
      <c r="K917">
        <v>0.995112</v>
      </c>
      <c r="L917">
        <v>0</v>
      </c>
      <c r="M917" t="s">
        <v>42</v>
      </c>
    </row>
    <row r="918" spans="1:13" x14ac:dyDescent="0.25">
      <c r="A918" t="s">
        <v>46</v>
      </c>
      <c r="B918">
        <v>7240.93</v>
      </c>
      <c r="C918">
        <v>7015.94</v>
      </c>
      <c r="D918">
        <v>7015.82</v>
      </c>
      <c r="E918">
        <v>6426.66</v>
      </c>
      <c r="F918">
        <v>112.316</v>
      </c>
      <c r="G918">
        <v>0</v>
      </c>
      <c r="H918">
        <v>20.8706</v>
      </c>
      <c r="I918">
        <v>0</v>
      </c>
      <c r="J918">
        <v>1.2305700000000001E-3</v>
      </c>
      <c r="K918">
        <v>0.99511400000000005</v>
      </c>
      <c r="L918">
        <v>0</v>
      </c>
      <c r="M918" t="s">
        <v>42</v>
      </c>
    </row>
    <row r="919" spans="1:13" x14ac:dyDescent="0.25">
      <c r="A919" t="s">
        <v>46</v>
      </c>
      <c r="B919">
        <v>7276.82</v>
      </c>
      <c r="C919">
        <v>7050.4</v>
      </c>
      <c r="D919">
        <v>7050.27</v>
      </c>
      <c r="E919">
        <v>6459.14</v>
      </c>
      <c r="F919">
        <v>112.699</v>
      </c>
      <c r="G919">
        <v>0</v>
      </c>
      <c r="H919">
        <v>20.790800000000001</v>
      </c>
      <c r="I919">
        <v>0</v>
      </c>
      <c r="J919">
        <v>1.2835399999999999E-3</v>
      </c>
      <c r="K919">
        <v>0.995116</v>
      </c>
      <c r="L919">
        <v>0</v>
      </c>
      <c r="M919" t="s">
        <v>42</v>
      </c>
    </row>
    <row r="920" spans="1:13" x14ac:dyDescent="0.25">
      <c r="A920" t="s">
        <v>46</v>
      </c>
      <c r="B920">
        <v>7297.63</v>
      </c>
      <c r="C920">
        <v>7071.99</v>
      </c>
      <c r="D920">
        <v>7071.86</v>
      </c>
      <c r="E920">
        <v>6481</v>
      </c>
      <c r="F920">
        <v>112.032</v>
      </c>
      <c r="G920">
        <v>0</v>
      </c>
      <c r="H920">
        <v>20.807600000000001</v>
      </c>
      <c r="I920">
        <v>0</v>
      </c>
      <c r="J920">
        <v>1.23262E-3</v>
      </c>
      <c r="K920">
        <v>0.995116</v>
      </c>
      <c r="L920">
        <v>0</v>
      </c>
      <c r="M920" t="s">
        <v>42</v>
      </c>
    </row>
    <row r="921" spans="1:13" x14ac:dyDescent="0.25">
      <c r="A921" t="s">
        <v>46</v>
      </c>
      <c r="B921">
        <v>7310.16</v>
      </c>
      <c r="C921">
        <v>7083.25</v>
      </c>
      <c r="D921">
        <v>7083.12</v>
      </c>
      <c r="E921">
        <v>6487.86</v>
      </c>
      <c r="F921">
        <v>115.40300000000001</v>
      </c>
      <c r="G921">
        <v>0</v>
      </c>
      <c r="H921">
        <v>20.811299999999999</v>
      </c>
      <c r="I921">
        <v>0</v>
      </c>
      <c r="J921">
        <v>1.59632E-3</v>
      </c>
      <c r="K921">
        <v>0.99511499999999997</v>
      </c>
      <c r="L921">
        <v>0</v>
      </c>
      <c r="M921" t="s">
        <v>42</v>
      </c>
    </row>
    <row r="922" spans="1:13" x14ac:dyDescent="0.25">
      <c r="A922" t="s">
        <v>46</v>
      </c>
      <c r="B922">
        <v>7256.54</v>
      </c>
      <c r="C922">
        <v>7031.18</v>
      </c>
      <c r="D922">
        <v>7031.05</v>
      </c>
      <c r="E922">
        <v>6433.18</v>
      </c>
      <c r="F922">
        <v>114.001</v>
      </c>
      <c r="G922">
        <v>0</v>
      </c>
      <c r="H922">
        <v>20.843499999999999</v>
      </c>
      <c r="I922">
        <v>0</v>
      </c>
      <c r="J922">
        <v>1.2329800000000001E-3</v>
      </c>
      <c r="K922">
        <v>0.995116</v>
      </c>
      <c r="L922">
        <v>0</v>
      </c>
      <c r="M922" t="s">
        <v>42</v>
      </c>
    </row>
    <row r="923" spans="1:13" x14ac:dyDescent="0.25">
      <c r="A923" t="s">
        <v>46</v>
      </c>
      <c r="B923">
        <v>7118.54</v>
      </c>
      <c r="C923">
        <v>6892.89</v>
      </c>
      <c r="D923">
        <v>6892.76</v>
      </c>
      <c r="E923">
        <v>6306.46</v>
      </c>
      <c r="F923">
        <v>110.679</v>
      </c>
      <c r="G923">
        <v>0</v>
      </c>
      <c r="H923">
        <v>20.620799999999999</v>
      </c>
      <c r="I923">
        <v>0</v>
      </c>
      <c r="J923">
        <v>1.23482E-3</v>
      </c>
      <c r="K923">
        <v>0.995116</v>
      </c>
      <c r="L923">
        <v>0</v>
      </c>
      <c r="M923" t="s">
        <v>42</v>
      </c>
    </row>
    <row r="924" spans="1:13" x14ac:dyDescent="0.25">
      <c r="A924" t="s">
        <v>46</v>
      </c>
      <c r="B924">
        <v>7040.18</v>
      </c>
      <c r="C924">
        <v>6814.68</v>
      </c>
      <c r="D924">
        <v>6814.54</v>
      </c>
      <c r="E924">
        <v>6234.95</v>
      </c>
      <c r="F924">
        <v>107.80200000000001</v>
      </c>
      <c r="G924">
        <v>0</v>
      </c>
      <c r="H924">
        <v>20.456299999999999</v>
      </c>
      <c r="I924">
        <v>0</v>
      </c>
      <c r="J924">
        <v>1.2301199999999999E-3</v>
      </c>
      <c r="K924">
        <v>0.995116</v>
      </c>
      <c r="L924">
        <v>0</v>
      </c>
      <c r="M924" t="s">
        <v>42</v>
      </c>
    </row>
    <row r="925" spans="1:13" x14ac:dyDescent="0.25">
      <c r="A925" t="s">
        <v>46</v>
      </c>
      <c r="B925">
        <v>6959.32</v>
      </c>
      <c r="C925">
        <v>6733.79</v>
      </c>
      <c r="D925">
        <v>6733.66</v>
      </c>
      <c r="E925">
        <v>6157.47</v>
      </c>
      <c r="F925">
        <v>105.221</v>
      </c>
      <c r="G925">
        <v>0</v>
      </c>
      <c r="H925">
        <v>20.2532</v>
      </c>
      <c r="I925">
        <v>0</v>
      </c>
      <c r="J925">
        <v>1.27421E-3</v>
      </c>
      <c r="K925">
        <v>0.995116</v>
      </c>
      <c r="L925">
        <v>0</v>
      </c>
      <c r="M925" t="s">
        <v>42</v>
      </c>
    </row>
    <row r="926" spans="1:13" x14ac:dyDescent="0.25">
      <c r="A926" t="s">
        <v>46</v>
      </c>
      <c r="B926">
        <v>7004.7</v>
      </c>
      <c r="C926">
        <v>6779.31</v>
      </c>
      <c r="D926">
        <v>6779.16</v>
      </c>
      <c r="E926">
        <v>6200.94</v>
      </c>
      <c r="F926">
        <v>106.77</v>
      </c>
      <c r="G926">
        <v>0</v>
      </c>
      <c r="H926">
        <v>20.250800000000002</v>
      </c>
      <c r="I926">
        <v>0</v>
      </c>
      <c r="J926">
        <v>1.2813200000000001E-3</v>
      </c>
      <c r="K926">
        <v>0.995116</v>
      </c>
      <c r="L926">
        <v>0</v>
      </c>
      <c r="M926" t="s">
        <v>42</v>
      </c>
    </row>
    <row r="927" spans="1:13" x14ac:dyDescent="0.25">
      <c r="A927" t="s">
        <v>46</v>
      </c>
      <c r="B927">
        <v>7021.25</v>
      </c>
      <c r="C927">
        <v>6794.74</v>
      </c>
      <c r="D927">
        <v>6794.61</v>
      </c>
      <c r="E927">
        <v>6215.44</v>
      </c>
      <c r="F927">
        <v>106.563</v>
      </c>
      <c r="G927">
        <v>0</v>
      </c>
      <c r="H927">
        <v>20.290500000000002</v>
      </c>
      <c r="I927">
        <v>0</v>
      </c>
      <c r="J927">
        <v>1.2960700000000001E-3</v>
      </c>
      <c r="K927">
        <v>0.995116</v>
      </c>
      <c r="L927">
        <v>0</v>
      </c>
      <c r="M927" t="s">
        <v>42</v>
      </c>
    </row>
    <row r="928" spans="1:13" x14ac:dyDescent="0.25">
      <c r="A928" t="s">
        <v>46</v>
      </c>
      <c r="B928">
        <v>7007.9</v>
      </c>
      <c r="C928">
        <v>6782.37</v>
      </c>
      <c r="D928">
        <v>6782.23</v>
      </c>
      <c r="E928">
        <v>6202.19</v>
      </c>
      <c r="F928">
        <v>106.619</v>
      </c>
      <c r="G928">
        <v>0</v>
      </c>
      <c r="H928">
        <v>20.3566</v>
      </c>
      <c r="I928">
        <v>0</v>
      </c>
      <c r="J928">
        <v>1.26205E-3</v>
      </c>
      <c r="K928">
        <v>0.99511499999999997</v>
      </c>
      <c r="L928">
        <v>0</v>
      </c>
      <c r="M928" t="s">
        <v>42</v>
      </c>
    </row>
    <row r="929" spans="1:13" x14ac:dyDescent="0.25">
      <c r="A929" t="s">
        <v>46</v>
      </c>
      <c r="B929">
        <v>7004.07</v>
      </c>
      <c r="C929">
        <v>6777.28</v>
      </c>
      <c r="D929">
        <v>6777.15</v>
      </c>
      <c r="E929">
        <v>6197.85</v>
      </c>
      <c r="F929">
        <v>106.357</v>
      </c>
      <c r="G929">
        <v>0</v>
      </c>
      <c r="H929">
        <v>20.311199999999999</v>
      </c>
      <c r="I929">
        <v>0</v>
      </c>
      <c r="J929">
        <v>1.24658E-3</v>
      </c>
      <c r="K929">
        <v>0.995116</v>
      </c>
      <c r="L929">
        <v>0</v>
      </c>
      <c r="M929" t="s">
        <v>42</v>
      </c>
    </row>
    <row r="930" spans="1:13" x14ac:dyDescent="0.25">
      <c r="A930" t="s">
        <v>46</v>
      </c>
      <c r="B930">
        <v>6991.2</v>
      </c>
      <c r="C930">
        <v>6765.28</v>
      </c>
      <c r="D930">
        <v>6765.13</v>
      </c>
      <c r="E930">
        <v>6186.58</v>
      </c>
      <c r="F930">
        <v>106.92100000000001</v>
      </c>
      <c r="G930">
        <v>0</v>
      </c>
      <c r="H930">
        <v>20.2742</v>
      </c>
      <c r="I930">
        <v>0</v>
      </c>
      <c r="J930">
        <v>1.23091E-3</v>
      </c>
      <c r="K930">
        <v>0.995116</v>
      </c>
      <c r="L930">
        <v>0</v>
      </c>
      <c r="M930" t="s">
        <v>42</v>
      </c>
    </row>
    <row r="931" spans="1:13" x14ac:dyDescent="0.25">
      <c r="A931" t="s">
        <v>46</v>
      </c>
      <c r="B931">
        <v>7125.51</v>
      </c>
      <c r="C931">
        <v>6899.03</v>
      </c>
      <c r="D931">
        <v>6898.88</v>
      </c>
      <c r="E931">
        <v>6314.28</v>
      </c>
      <c r="F931">
        <v>110.43899999999999</v>
      </c>
      <c r="G931">
        <v>0</v>
      </c>
      <c r="H931">
        <v>20.519100000000002</v>
      </c>
      <c r="I931">
        <v>0</v>
      </c>
      <c r="J931">
        <v>1.27301E-3</v>
      </c>
      <c r="K931">
        <v>0.995116</v>
      </c>
      <c r="L931">
        <v>0</v>
      </c>
      <c r="M931" t="s">
        <v>42</v>
      </c>
    </row>
    <row r="932" spans="1:13" x14ac:dyDescent="0.25">
      <c r="A932" t="s">
        <v>46</v>
      </c>
      <c r="B932">
        <v>7139.75</v>
      </c>
      <c r="C932">
        <v>6913.73</v>
      </c>
      <c r="D932">
        <v>6913.59</v>
      </c>
      <c r="E932">
        <v>6328.96</v>
      </c>
      <c r="F932">
        <v>109.95099999999999</v>
      </c>
      <c r="G932">
        <v>0</v>
      </c>
      <c r="H932">
        <v>20.3413</v>
      </c>
      <c r="I932">
        <v>0</v>
      </c>
      <c r="J932">
        <v>1.2547999999999999E-3</v>
      </c>
      <c r="K932">
        <v>0.995116</v>
      </c>
      <c r="L932">
        <v>0</v>
      </c>
      <c r="M932" t="s">
        <v>42</v>
      </c>
    </row>
    <row r="933" spans="1:13" x14ac:dyDescent="0.25">
      <c r="A933" t="s">
        <v>46</v>
      </c>
      <c r="B933">
        <v>7100.4</v>
      </c>
      <c r="C933">
        <v>6874.68</v>
      </c>
      <c r="D933">
        <v>6874.55</v>
      </c>
      <c r="E933">
        <v>6291.55</v>
      </c>
      <c r="F933">
        <v>108.815</v>
      </c>
      <c r="G933">
        <v>0</v>
      </c>
      <c r="H933">
        <v>20.250299999999999</v>
      </c>
      <c r="I933">
        <v>0</v>
      </c>
      <c r="J933">
        <v>1.2681000000000001E-3</v>
      </c>
      <c r="K933">
        <v>0.99511499999999997</v>
      </c>
      <c r="L933">
        <v>0</v>
      </c>
      <c r="M933" t="s">
        <v>42</v>
      </c>
    </row>
    <row r="934" spans="1:13" x14ac:dyDescent="0.25">
      <c r="A934" t="s">
        <v>46</v>
      </c>
      <c r="B934">
        <v>7119.37</v>
      </c>
      <c r="C934">
        <v>6894.96</v>
      </c>
      <c r="D934">
        <v>6894.82</v>
      </c>
      <c r="E934">
        <v>6311.21</v>
      </c>
      <c r="F934">
        <v>109.492</v>
      </c>
      <c r="G934">
        <v>0</v>
      </c>
      <c r="H934">
        <v>20.3475</v>
      </c>
      <c r="I934">
        <v>0</v>
      </c>
      <c r="J934">
        <v>1.3013600000000001E-3</v>
      </c>
      <c r="K934">
        <v>0.995116</v>
      </c>
      <c r="L934">
        <v>0</v>
      </c>
      <c r="M934" t="s">
        <v>42</v>
      </c>
    </row>
    <row r="935" spans="1:13" x14ac:dyDescent="0.25">
      <c r="A935" t="s">
        <v>46</v>
      </c>
      <c r="B935">
        <v>7009.67</v>
      </c>
      <c r="C935">
        <v>6785.04</v>
      </c>
      <c r="D935">
        <v>6784.91</v>
      </c>
      <c r="E935">
        <v>6206</v>
      </c>
      <c r="F935">
        <v>106.621</v>
      </c>
      <c r="G935">
        <v>0</v>
      </c>
      <c r="H935">
        <v>20.2653</v>
      </c>
      <c r="I935">
        <v>0</v>
      </c>
      <c r="J935">
        <v>1.2644900000000001E-3</v>
      </c>
      <c r="K935">
        <v>0.99511499999999997</v>
      </c>
      <c r="L935">
        <v>0</v>
      </c>
      <c r="M935" t="s">
        <v>42</v>
      </c>
    </row>
    <row r="936" spans="1:13" x14ac:dyDescent="0.25">
      <c r="A936" t="s">
        <v>46</v>
      </c>
      <c r="B936">
        <v>7071.66</v>
      </c>
      <c r="C936">
        <v>6847.05</v>
      </c>
      <c r="D936">
        <v>6846.9</v>
      </c>
      <c r="E936">
        <v>6264.46</v>
      </c>
      <c r="F936">
        <v>107.869</v>
      </c>
      <c r="G936">
        <v>0</v>
      </c>
      <c r="H936">
        <v>20.343699999999998</v>
      </c>
      <c r="I936">
        <v>0</v>
      </c>
      <c r="J936">
        <v>1.23375E-3</v>
      </c>
      <c r="K936">
        <v>0.99511499999999997</v>
      </c>
      <c r="L936">
        <v>0</v>
      </c>
      <c r="M936" t="s">
        <v>42</v>
      </c>
    </row>
    <row r="937" spans="1:13" x14ac:dyDescent="0.25">
      <c r="A937" t="s">
        <v>46</v>
      </c>
      <c r="B937">
        <v>6949.47</v>
      </c>
      <c r="C937">
        <v>6724.41</v>
      </c>
      <c r="D937">
        <v>6724.26</v>
      </c>
      <c r="E937">
        <v>6147.57</v>
      </c>
      <c r="F937">
        <v>105.13200000000001</v>
      </c>
      <c r="G937">
        <v>0</v>
      </c>
      <c r="H937">
        <v>20.238399999999999</v>
      </c>
      <c r="I937">
        <v>0</v>
      </c>
      <c r="J937">
        <v>1.26801E-3</v>
      </c>
      <c r="K937">
        <v>0.995116</v>
      </c>
      <c r="L937">
        <v>0</v>
      </c>
      <c r="M937" t="s">
        <v>42</v>
      </c>
    </row>
    <row r="938" spans="1:13" x14ac:dyDescent="0.25">
      <c r="A938" t="s">
        <v>46</v>
      </c>
      <c r="B938">
        <v>7077.1</v>
      </c>
      <c r="C938">
        <v>6852.61</v>
      </c>
      <c r="D938">
        <v>6852.46</v>
      </c>
      <c r="E938">
        <v>6269.17</v>
      </c>
      <c r="F938">
        <v>109.86</v>
      </c>
      <c r="G938">
        <v>0</v>
      </c>
      <c r="H938">
        <v>20.617799999999999</v>
      </c>
      <c r="I938">
        <v>0</v>
      </c>
      <c r="J938">
        <v>1.25814E-3</v>
      </c>
      <c r="K938">
        <v>0.995116</v>
      </c>
      <c r="L938">
        <v>0</v>
      </c>
      <c r="M938" t="s">
        <v>42</v>
      </c>
    </row>
    <row r="939" spans="1:13" x14ac:dyDescent="0.25">
      <c r="A939" t="s">
        <v>46</v>
      </c>
      <c r="B939">
        <v>7095.6</v>
      </c>
      <c r="C939">
        <v>6871.08</v>
      </c>
      <c r="D939">
        <v>6870.92</v>
      </c>
      <c r="E939">
        <v>6283.85</v>
      </c>
      <c r="F939">
        <v>110.384</v>
      </c>
      <c r="G939">
        <v>0</v>
      </c>
      <c r="H939">
        <v>20.746700000000001</v>
      </c>
      <c r="I939">
        <v>0</v>
      </c>
      <c r="J939">
        <v>1.3818999999999999E-3</v>
      </c>
      <c r="K939">
        <v>0.995116</v>
      </c>
      <c r="L939">
        <v>0</v>
      </c>
      <c r="M939" t="s">
        <v>42</v>
      </c>
    </row>
    <row r="940" spans="1:13" x14ac:dyDescent="0.25">
      <c r="A940" t="s">
        <v>46</v>
      </c>
      <c r="B940">
        <v>7136.75</v>
      </c>
      <c r="C940">
        <v>6912.35</v>
      </c>
      <c r="D940">
        <v>6912.21</v>
      </c>
      <c r="E940">
        <v>6327.35</v>
      </c>
      <c r="F940">
        <v>109.58199999999999</v>
      </c>
      <c r="G940">
        <v>0</v>
      </c>
      <c r="H940">
        <v>20.667100000000001</v>
      </c>
      <c r="I940">
        <v>0</v>
      </c>
      <c r="J940">
        <v>1.2338799999999999E-3</v>
      </c>
      <c r="K940">
        <v>0.99511400000000005</v>
      </c>
      <c r="L940">
        <v>0</v>
      </c>
      <c r="M940" t="s">
        <v>42</v>
      </c>
    </row>
    <row r="941" spans="1:13" x14ac:dyDescent="0.25">
      <c r="A941" t="s">
        <v>46</v>
      </c>
      <c r="B941">
        <v>7388.62</v>
      </c>
      <c r="C941">
        <v>7162.17</v>
      </c>
      <c r="D941">
        <v>7162.03</v>
      </c>
      <c r="E941">
        <v>6564.61</v>
      </c>
      <c r="F941">
        <v>115.212</v>
      </c>
      <c r="G941">
        <v>0</v>
      </c>
      <c r="H941">
        <v>20.7164</v>
      </c>
      <c r="I941">
        <v>0</v>
      </c>
      <c r="J941">
        <v>1.25479E-3</v>
      </c>
      <c r="K941">
        <v>0.995116</v>
      </c>
      <c r="L941">
        <v>0</v>
      </c>
      <c r="M941" t="s">
        <v>42</v>
      </c>
    </row>
    <row r="942" spans="1:13" x14ac:dyDescent="0.25">
      <c r="A942" t="s">
        <v>46</v>
      </c>
      <c r="B942">
        <v>7347.19</v>
      </c>
      <c r="C942">
        <v>7120.03</v>
      </c>
      <c r="D942">
        <v>7119.89</v>
      </c>
      <c r="E942">
        <v>6523.97</v>
      </c>
      <c r="F942">
        <v>113.651</v>
      </c>
      <c r="G942">
        <v>0</v>
      </c>
      <c r="H942">
        <v>20.806699999999999</v>
      </c>
      <c r="I942">
        <v>0</v>
      </c>
      <c r="J942">
        <v>1.4034200000000001E-3</v>
      </c>
      <c r="K942">
        <v>0.99511499999999997</v>
      </c>
      <c r="L942">
        <v>0</v>
      </c>
      <c r="M942" t="s">
        <v>42</v>
      </c>
    </row>
    <row r="943" spans="1:13" x14ac:dyDescent="0.25">
      <c r="A943" t="s">
        <v>46</v>
      </c>
      <c r="B943">
        <v>7345.35</v>
      </c>
      <c r="C943">
        <v>7118.18</v>
      </c>
      <c r="D943">
        <v>7118.05</v>
      </c>
      <c r="E943">
        <v>6522</v>
      </c>
      <c r="F943">
        <v>114.176</v>
      </c>
      <c r="G943">
        <v>0</v>
      </c>
      <c r="H943">
        <v>20.598700000000001</v>
      </c>
      <c r="I943">
        <v>0</v>
      </c>
      <c r="J943">
        <v>1.2426200000000001E-3</v>
      </c>
      <c r="K943">
        <v>0.995116</v>
      </c>
      <c r="L943">
        <v>0</v>
      </c>
      <c r="M943" t="s">
        <v>42</v>
      </c>
    </row>
    <row r="944" spans="1:13" x14ac:dyDescent="0.25">
      <c r="A944" t="s">
        <v>46</v>
      </c>
      <c r="B944">
        <v>7397.09</v>
      </c>
      <c r="C944">
        <v>7170.9</v>
      </c>
      <c r="D944">
        <v>7170.77</v>
      </c>
      <c r="E944">
        <v>6573.16</v>
      </c>
      <c r="F944">
        <v>115.10899999999999</v>
      </c>
      <c r="G944">
        <v>0</v>
      </c>
      <c r="H944">
        <v>20.523800000000001</v>
      </c>
      <c r="I944">
        <v>0</v>
      </c>
      <c r="J944">
        <v>1.2316300000000001E-3</v>
      </c>
      <c r="K944">
        <v>0.995116</v>
      </c>
      <c r="L944">
        <v>0</v>
      </c>
      <c r="M944" t="s">
        <v>42</v>
      </c>
    </row>
    <row r="945" spans="1:25" x14ac:dyDescent="0.25">
      <c r="A945" t="s">
        <v>46</v>
      </c>
      <c r="B945">
        <v>7371.52</v>
      </c>
      <c r="C945">
        <v>7145.04</v>
      </c>
      <c r="D945">
        <v>7144.91</v>
      </c>
      <c r="E945">
        <v>6549.37</v>
      </c>
      <c r="F945">
        <v>114.42</v>
      </c>
      <c r="G945">
        <v>0</v>
      </c>
      <c r="H945">
        <v>20.877800000000001</v>
      </c>
      <c r="I945">
        <v>0</v>
      </c>
      <c r="J945">
        <v>1.2392900000000001E-3</v>
      </c>
      <c r="K945">
        <v>0.995116</v>
      </c>
      <c r="L945">
        <v>0</v>
      </c>
      <c r="M945" t="s">
        <v>42</v>
      </c>
    </row>
    <row r="946" spans="1:25" x14ac:dyDescent="0.25">
      <c r="A946" t="s">
        <v>46</v>
      </c>
      <c r="B946">
        <v>7404.65</v>
      </c>
      <c r="C946">
        <v>7178.62</v>
      </c>
      <c r="D946">
        <v>7178.49</v>
      </c>
      <c r="E946">
        <v>6581.13</v>
      </c>
      <c r="F946">
        <v>115.443</v>
      </c>
      <c r="G946">
        <v>0</v>
      </c>
      <c r="H946">
        <v>20.620200000000001</v>
      </c>
      <c r="I946">
        <v>0</v>
      </c>
      <c r="J946">
        <v>1.2300900000000001E-3</v>
      </c>
      <c r="K946">
        <v>0.995116</v>
      </c>
      <c r="L946">
        <v>0</v>
      </c>
      <c r="M946" t="s">
        <v>42</v>
      </c>
    </row>
    <row r="947" spans="1:25" x14ac:dyDescent="0.25">
      <c r="A947" t="s">
        <v>46</v>
      </c>
      <c r="B947">
        <v>7274.57</v>
      </c>
      <c r="C947">
        <v>7047.67</v>
      </c>
      <c r="D947">
        <v>7047.54</v>
      </c>
      <c r="E947">
        <v>6455.26</v>
      </c>
      <c r="F947">
        <v>112.565</v>
      </c>
      <c r="G947">
        <v>0</v>
      </c>
      <c r="H947">
        <v>20.536000000000001</v>
      </c>
      <c r="I947">
        <v>0</v>
      </c>
      <c r="J947">
        <v>1.3382800000000001E-3</v>
      </c>
      <c r="K947">
        <v>0.995116</v>
      </c>
      <c r="L947">
        <v>0</v>
      </c>
      <c r="M947" t="s">
        <v>42</v>
      </c>
    </row>
    <row r="948" spans="1:25" x14ac:dyDescent="0.25">
      <c r="A948" t="s">
        <v>46</v>
      </c>
      <c r="B948">
        <v>7367.68</v>
      </c>
      <c r="C948">
        <v>7142.11</v>
      </c>
      <c r="D948">
        <v>7141.97</v>
      </c>
      <c r="E948">
        <v>6546.35</v>
      </c>
      <c r="F948">
        <v>114.673</v>
      </c>
      <c r="G948">
        <v>0</v>
      </c>
      <c r="H948">
        <v>20.639099999999999</v>
      </c>
      <c r="I948">
        <v>0</v>
      </c>
      <c r="J948">
        <v>1.23123E-3</v>
      </c>
      <c r="K948">
        <v>0.995116</v>
      </c>
      <c r="L948">
        <v>0</v>
      </c>
      <c r="M948" t="s">
        <v>42</v>
      </c>
    </row>
    <row r="949" spans="1:25" x14ac:dyDescent="0.25">
      <c r="A949" t="s">
        <v>46</v>
      </c>
      <c r="B949">
        <v>7188.58</v>
      </c>
      <c r="C949">
        <v>6961.34</v>
      </c>
      <c r="D949">
        <v>6961.21</v>
      </c>
      <c r="E949">
        <v>6372.36</v>
      </c>
      <c r="F949">
        <v>113.313</v>
      </c>
      <c r="G949">
        <v>0</v>
      </c>
      <c r="H949">
        <v>21.172899999999998</v>
      </c>
      <c r="I949">
        <v>0</v>
      </c>
      <c r="J949">
        <v>1.23112E-3</v>
      </c>
      <c r="K949">
        <v>0.995116</v>
      </c>
      <c r="L949">
        <v>0</v>
      </c>
      <c r="M949" t="s">
        <v>42</v>
      </c>
    </row>
    <row r="950" spans="1:25" x14ac:dyDescent="0.25">
      <c r="A950" t="s">
        <v>46</v>
      </c>
      <c r="B950">
        <v>7231.5</v>
      </c>
      <c r="C950">
        <v>7004.92</v>
      </c>
      <c r="D950">
        <v>7004.79</v>
      </c>
      <c r="E950">
        <v>6413.53</v>
      </c>
      <c r="F950">
        <v>110.93300000000001</v>
      </c>
      <c r="G950">
        <v>0</v>
      </c>
      <c r="H950">
        <v>20.6038</v>
      </c>
      <c r="I950">
        <v>0</v>
      </c>
      <c r="J950">
        <v>1.2346099999999999E-3</v>
      </c>
      <c r="K950">
        <v>0.995116</v>
      </c>
      <c r="L950">
        <v>0</v>
      </c>
      <c r="M950" t="s">
        <v>42</v>
      </c>
    </row>
    <row r="951" spans="1:25" x14ac:dyDescent="0.25">
      <c r="A951" t="s">
        <v>46</v>
      </c>
      <c r="B951">
        <v>7189.26</v>
      </c>
      <c r="C951">
        <v>6958.63</v>
      </c>
      <c r="D951">
        <v>6958.5</v>
      </c>
      <c r="E951">
        <v>6368.22</v>
      </c>
      <c r="F951">
        <v>111.413</v>
      </c>
      <c r="G951">
        <v>0</v>
      </c>
      <c r="H951">
        <v>20.598400000000002</v>
      </c>
      <c r="I951">
        <v>0</v>
      </c>
      <c r="J951">
        <v>1.2300600000000001E-3</v>
      </c>
      <c r="K951">
        <v>0.995116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7253.67</v>
      </c>
      <c r="C952">
        <v>7027.86</v>
      </c>
      <c r="D952">
        <v>7027.73</v>
      </c>
      <c r="E952">
        <v>6432.32</v>
      </c>
      <c r="F952">
        <v>112.52800000000001</v>
      </c>
      <c r="G952">
        <v>0</v>
      </c>
      <c r="H952">
        <v>21.001300000000001</v>
      </c>
      <c r="I952">
        <v>0</v>
      </c>
      <c r="J952">
        <v>1.5721699999999999E-3</v>
      </c>
      <c r="K952">
        <v>0.99511499999999997</v>
      </c>
      <c r="L952">
        <v>0</v>
      </c>
      <c r="M952" t="s">
        <v>42</v>
      </c>
      <c r="R952">
        <f>AVERAGE(B903:B952)</f>
        <v>7212.8334000000023</v>
      </c>
      <c r="S952">
        <f>AVERAGE(C903:C952)</f>
        <v>6986.7231999999985</v>
      </c>
      <c r="U952">
        <f>_xlfn.VAR.P(B903:B952)</f>
        <v>22814.879146440002</v>
      </c>
      <c r="V952">
        <f>_xlfn.VAR.P(C903:C952)</f>
        <v>22668.864777759984</v>
      </c>
      <c r="X952">
        <f>1.96*SQRT(U952)/50</f>
        <v>5.9210012575227147</v>
      </c>
      <c r="Y952">
        <f>1.96*SQRT(V952)/50</f>
        <v>5.9020237522477919</v>
      </c>
    </row>
    <row r="953" spans="1:25" x14ac:dyDescent="0.25">
      <c r="A953" t="s">
        <v>46</v>
      </c>
      <c r="B953">
        <v>360770.78</v>
      </c>
      <c r="C953" t="s">
        <v>36</v>
      </c>
    </row>
    <row r="954" spans="1:25" x14ac:dyDescent="0.25">
      <c r="A954" t="s">
        <v>47</v>
      </c>
      <c r="B954">
        <v>314107</v>
      </c>
      <c r="C954">
        <v>309058</v>
      </c>
      <c r="D954">
        <v>309010</v>
      </c>
      <c r="E954">
        <v>308241</v>
      </c>
      <c r="F954">
        <v>281.64299999999997</v>
      </c>
      <c r="G954">
        <v>453.08600000000001</v>
      </c>
      <c r="H954">
        <v>115.81399999999999</v>
      </c>
      <c r="I954">
        <v>1.2336999999999999E-3</v>
      </c>
      <c r="J954">
        <v>0.99511499999999997</v>
      </c>
      <c r="K954">
        <v>0</v>
      </c>
      <c r="L954" t="s">
        <v>42</v>
      </c>
    </row>
    <row r="955" spans="1:25" x14ac:dyDescent="0.25">
      <c r="A955" t="s">
        <v>47</v>
      </c>
      <c r="B955">
        <v>314867</v>
      </c>
      <c r="C955">
        <v>309843</v>
      </c>
      <c r="D955">
        <v>309794</v>
      </c>
      <c r="E955">
        <v>309025</v>
      </c>
      <c r="F955">
        <v>285.45400000000001</v>
      </c>
      <c r="G955">
        <v>448.709</v>
      </c>
      <c r="H955">
        <v>114.851</v>
      </c>
      <c r="I955">
        <v>1.2570000000000001E-3</v>
      </c>
      <c r="J955">
        <v>0.995116</v>
      </c>
      <c r="K955">
        <v>0</v>
      </c>
      <c r="L955" t="s">
        <v>42</v>
      </c>
    </row>
    <row r="956" spans="1:25" x14ac:dyDescent="0.25">
      <c r="A956" t="s">
        <v>47</v>
      </c>
      <c r="B956">
        <v>315834</v>
      </c>
      <c r="C956">
        <v>310787</v>
      </c>
      <c r="D956">
        <v>310739</v>
      </c>
      <c r="E956">
        <v>309964</v>
      </c>
      <c r="F956">
        <v>279.08100000000002</v>
      </c>
      <c r="G956">
        <v>445.83499999999998</v>
      </c>
      <c r="H956">
        <v>113.54</v>
      </c>
      <c r="I956">
        <v>1.2309E-3</v>
      </c>
      <c r="J956">
        <v>0.995116</v>
      </c>
      <c r="K956">
        <v>0</v>
      </c>
      <c r="L956" t="s">
        <v>42</v>
      </c>
    </row>
    <row r="957" spans="1:25" x14ac:dyDescent="0.25">
      <c r="A957" t="s">
        <v>47</v>
      </c>
      <c r="B957">
        <v>317239</v>
      </c>
      <c r="C957">
        <v>312260</v>
      </c>
      <c r="D957">
        <v>312211</v>
      </c>
      <c r="E957">
        <v>311441</v>
      </c>
      <c r="F957">
        <v>277.66800000000001</v>
      </c>
      <c r="G957">
        <v>449.43200000000002</v>
      </c>
      <c r="H957">
        <v>117.60299999999999</v>
      </c>
      <c r="I957">
        <v>1.2301899999999999E-3</v>
      </c>
      <c r="J957">
        <v>0.99511499999999997</v>
      </c>
      <c r="K957">
        <v>0</v>
      </c>
      <c r="L957" t="s">
        <v>42</v>
      </c>
    </row>
    <row r="958" spans="1:25" x14ac:dyDescent="0.25">
      <c r="A958" t="s">
        <v>47</v>
      </c>
      <c r="B958">
        <v>317324</v>
      </c>
      <c r="C958">
        <v>312324</v>
      </c>
      <c r="D958">
        <v>312275</v>
      </c>
      <c r="E958">
        <v>311508</v>
      </c>
      <c r="F958">
        <v>277.62900000000002</v>
      </c>
      <c r="G958">
        <v>446.77300000000002</v>
      </c>
      <c r="H958">
        <v>118.411</v>
      </c>
      <c r="I958">
        <v>1.2420899999999999E-3</v>
      </c>
      <c r="J958">
        <v>0.995116</v>
      </c>
      <c r="K958">
        <v>0</v>
      </c>
      <c r="L958" t="s">
        <v>42</v>
      </c>
    </row>
    <row r="959" spans="1:25" x14ac:dyDescent="0.25">
      <c r="A959" t="s">
        <v>47</v>
      </c>
      <c r="B959">
        <v>318555</v>
      </c>
      <c r="C959">
        <v>313586</v>
      </c>
      <c r="D959">
        <v>313537</v>
      </c>
      <c r="E959">
        <v>312764</v>
      </c>
      <c r="F959">
        <v>279.99</v>
      </c>
      <c r="G959">
        <v>449.45600000000002</v>
      </c>
      <c r="H959">
        <v>114.63800000000001</v>
      </c>
      <c r="I959">
        <v>1.2462300000000001E-3</v>
      </c>
      <c r="J959">
        <v>0.995116</v>
      </c>
      <c r="K959">
        <v>0</v>
      </c>
      <c r="L959" t="s">
        <v>42</v>
      </c>
    </row>
    <row r="960" spans="1:25" x14ac:dyDescent="0.25">
      <c r="A960" t="s">
        <v>47</v>
      </c>
      <c r="B960">
        <v>318371</v>
      </c>
      <c r="C960">
        <v>313350</v>
      </c>
      <c r="D960">
        <v>313300</v>
      </c>
      <c r="E960">
        <v>312529</v>
      </c>
      <c r="F960">
        <v>281.01499999999999</v>
      </c>
      <c r="G960">
        <v>442.161</v>
      </c>
      <c r="H960">
        <v>114.52500000000001</v>
      </c>
      <c r="I960">
        <v>1.36239E-3</v>
      </c>
      <c r="J960">
        <v>0.995116</v>
      </c>
      <c r="K960">
        <v>0</v>
      </c>
      <c r="L960" t="s">
        <v>42</v>
      </c>
    </row>
    <row r="961" spans="1:12" x14ac:dyDescent="0.25">
      <c r="A961" t="s">
        <v>47</v>
      </c>
      <c r="B961">
        <v>321199</v>
      </c>
      <c r="C961">
        <v>316238</v>
      </c>
      <c r="D961">
        <v>316189</v>
      </c>
      <c r="E961">
        <v>315417</v>
      </c>
      <c r="F961">
        <v>280.375</v>
      </c>
      <c r="G961">
        <v>445.02199999999999</v>
      </c>
      <c r="H961">
        <v>114.211</v>
      </c>
      <c r="I961">
        <v>1.23178E-3</v>
      </c>
      <c r="J961">
        <v>0.995116</v>
      </c>
      <c r="K961">
        <v>0</v>
      </c>
      <c r="L961" t="s">
        <v>42</v>
      </c>
    </row>
    <row r="962" spans="1:12" x14ac:dyDescent="0.25">
      <c r="A962" t="s">
        <v>47</v>
      </c>
      <c r="B962">
        <v>319261</v>
      </c>
      <c r="C962">
        <v>314320</v>
      </c>
      <c r="D962">
        <v>314272</v>
      </c>
      <c r="E962">
        <v>313502</v>
      </c>
      <c r="F962">
        <v>281.39299999999997</v>
      </c>
      <c r="G962">
        <v>440.95699999999999</v>
      </c>
      <c r="H962">
        <v>112.122</v>
      </c>
      <c r="I962">
        <v>1.2305599999999999E-3</v>
      </c>
      <c r="J962">
        <v>0.995116</v>
      </c>
      <c r="K962">
        <v>0</v>
      </c>
      <c r="L962" t="s">
        <v>42</v>
      </c>
    </row>
    <row r="963" spans="1:12" x14ac:dyDescent="0.25">
      <c r="A963" t="s">
        <v>47</v>
      </c>
      <c r="B963">
        <v>320219</v>
      </c>
      <c r="C963">
        <v>315230</v>
      </c>
      <c r="D963">
        <v>315181</v>
      </c>
      <c r="E963">
        <v>314415</v>
      </c>
      <c r="F963">
        <v>264.86799999999999</v>
      </c>
      <c r="G963">
        <v>445.05500000000001</v>
      </c>
      <c r="H963">
        <v>113.042</v>
      </c>
      <c r="I963">
        <v>1.23017E-3</v>
      </c>
      <c r="J963">
        <v>0.995116</v>
      </c>
      <c r="K963">
        <v>0</v>
      </c>
      <c r="L963" t="s">
        <v>42</v>
      </c>
    </row>
    <row r="964" spans="1:12" x14ac:dyDescent="0.25">
      <c r="A964" t="s">
        <v>47</v>
      </c>
      <c r="B964">
        <v>320434</v>
      </c>
      <c r="C964">
        <v>315473</v>
      </c>
      <c r="D964">
        <v>315425</v>
      </c>
      <c r="E964">
        <v>314661</v>
      </c>
      <c r="F964">
        <v>262.09399999999999</v>
      </c>
      <c r="G964">
        <v>438.04500000000002</v>
      </c>
      <c r="H964">
        <v>109.28100000000001</v>
      </c>
      <c r="I964">
        <v>1.2523499999999999E-3</v>
      </c>
      <c r="J964">
        <v>0.995116</v>
      </c>
      <c r="K964">
        <v>0</v>
      </c>
      <c r="L964" t="s">
        <v>42</v>
      </c>
    </row>
    <row r="965" spans="1:12" x14ac:dyDescent="0.25">
      <c r="A965" t="s">
        <v>47</v>
      </c>
      <c r="B965">
        <v>323439</v>
      </c>
      <c r="C965">
        <v>318462</v>
      </c>
      <c r="D965">
        <v>318413</v>
      </c>
      <c r="E965">
        <v>317644</v>
      </c>
      <c r="F965">
        <v>267.125</v>
      </c>
      <c r="G965">
        <v>440.59399999999999</v>
      </c>
      <c r="H965">
        <v>112.605</v>
      </c>
      <c r="I965">
        <v>1.27725E-3</v>
      </c>
      <c r="J965">
        <v>0.99511400000000005</v>
      </c>
      <c r="K965">
        <v>0</v>
      </c>
      <c r="L965" t="s">
        <v>42</v>
      </c>
    </row>
    <row r="966" spans="1:12" x14ac:dyDescent="0.25">
      <c r="A966" t="s">
        <v>47</v>
      </c>
      <c r="B966">
        <v>325857</v>
      </c>
      <c r="C966">
        <v>320904</v>
      </c>
      <c r="D966">
        <v>320855</v>
      </c>
      <c r="E966">
        <v>320085</v>
      </c>
      <c r="F966">
        <v>274.15699999999998</v>
      </c>
      <c r="G966">
        <v>441.06400000000002</v>
      </c>
      <c r="H966">
        <v>115.773</v>
      </c>
      <c r="I966">
        <v>1.3017300000000001E-3</v>
      </c>
      <c r="J966">
        <v>0.995116</v>
      </c>
      <c r="K966">
        <v>0</v>
      </c>
      <c r="L966" t="s">
        <v>42</v>
      </c>
    </row>
    <row r="967" spans="1:12" x14ac:dyDescent="0.25">
      <c r="A967" t="s">
        <v>47</v>
      </c>
      <c r="B967">
        <v>327204</v>
      </c>
      <c r="C967">
        <v>322184</v>
      </c>
      <c r="D967">
        <v>322136</v>
      </c>
      <c r="E967">
        <v>321368</v>
      </c>
      <c r="F967">
        <v>268.74599999999998</v>
      </c>
      <c r="G967">
        <v>443.375</v>
      </c>
      <c r="H967">
        <v>114.693</v>
      </c>
      <c r="I967">
        <v>1.2306699999999999E-3</v>
      </c>
      <c r="J967">
        <v>0.99511499999999997</v>
      </c>
      <c r="K967">
        <v>0</v>
      </c>
      <c r="L967" t="s">
        <v>42</v>
      </c>
    </row>
    <row r="968" spans="1:12" x14ac:dyDescent="0.25">
      <c r="A968" t="s">
        <v>47</v>
      </c>
      <c r="B968">
        <v>327997</v>
      </c>
      <c r="C968">
        <v>323017</v>
      </c>
      <c r="D968">
        <v>322968</v>
      </c>
      <c r="E968">
        <v>322201</v>
      </c>
      <c r="F968">
        <v>266.24900000000002</v>
      </c>
      <c r="G968">
        <v>452.613</v>
      </c>
      <c r="H968">
        <v>120.503</v>
      </c>
      <c r="I968">
        <v>1.23208E-3</v>
      </c>
      <c r="J968">
        <v>0.99511400000000005</v>
      </c>
      <c r="K968">
        <v>0</v>
      </c>
      <c r="L968" t="s">
        <v>42</v>
      </c>
    </row>
    <row r="969" spans="1:12" x14ac:dyDescent="0.25">
      <c r="A969" t="s">
        <v>47</v>
      </c>
      <c r="B969">
        <v>328746</v>
      </c>
      <c r="C969">
        <v>323768</v>
      </c>
      <c r="D969">
        <v>323719</v>
      </c>
      <c r="E969">
        <v>322953</v>
      </c>
      <c r="F969">
        <v>268.59199999999998</v>
      </c>
      <c r="G969">
        <v>440.54</v>
      </c>
      <c r="H969">
        <v>115.039</v>
      </c>
      <c r="I969">
        <v>1.27221E-3</v>
      </c>
      <c r="J969">
        <v>0.99510399999999999</v>
      </c>
      <c r="K969">
        <v>0</v>
      </c>
      <c r="L969" t="s">
        <v>42</v>
      </c>
    </row>
    <row r="970" spans="1:12" x14ac:dyDescent="0.25">
      <c r="A970" t="s">
        <v>47</v>
      </c>
      <c r="B970">
        <v>329989</v>
      </c>
      <c r="C970">
        <v>324993</v>
      </c>
      <c r="D970">
        <v>324945</v>
      </c>
      <c r="E970">
        <v>324178</v>
      </c>
      <c r="F970">
        <v>268.32400000000001</v>
      </c>
      <c r="G970">
        <v>446.75700000000001</v>
      </c>
      <c r="H970">
        <v>118.07</v>
      </c>
      <c r="I970">
        <v>1.2676499999999999E-3</v>
      </c>
      <c r="J970">
        <v>0.995116</v>
      </c>
      <c r="K970">
        <v>0</v>
      </c>
      <c r="L970" t="s">
        <v>42</v>
      </c>
    </row>
    <row r="971" spans="1:12" x14ac:dyDescent="0.25">
      <c r="A971" t="s">
        <v>47</v>
      </c>
      <c r="B971">
        <v>331918</v>
      </c>
      <c r="C971">
        <v>326869</v>
      </c>
      <c r="D971">
        <v>326820</v>
      </c>
      <c r="E971">
        <v>326050</v>
      </c>
      <c r="F971">
        <v>272.81799999999998</v>
      </c>
      <c r="G971">
        <v>448.46300000000002</v>
      </c>
      <c r="H971">
        <v>118.652</v>
      </c>
      <c r="I971">
        <v>1.30123E-3</v>
      </c>
      <c r="J971">
        <v>0.995116</v>
      </c>
      <c r="K971">
        <v>0</v>
      </c>
      <c r="L971" t="s">
        <v>42</v>
      </c>
    </row>
    <row r="972" spans="1:12" x14ac:dyDescent="0.25">
      <c r="A972" t="s">
        <v>47</v>
      </c>
      <c r="B972">
        <v>335723</v>
      </c>
      <c r="C972">
        <v>330714</v>
      </c>
      <c r="D972">
        <v>330665</v>
      </c>
      <c r="E972">
        <v>329897</v>
      </c>
      <c r="F972">
        <v>271.72000000000003</v>
      </c>
      <c r="G972">
        <v>447.584</v>
      </c>
      <c r="H972">
        <v>114.455</v>
      </c>
      <c r="I972">
        <v>1.2300799999999999E-3</v>
      </c>
      <c r="J972">
        <v>0.995116</v>
      </c>
      <c r="K972">
        <v>0</v>
      </c>
      <c r="L972" t="s">
        <v>42</v>
      </c>
    </row>
    <row r="973" spans="1:12" x14ac:dyDescent="0.25">
      <c r="A973" t="s">
        <v>47</v>
      </c>
      <c r="B973">
        <v>339873</v>
      </c>
      <c r="C973">
        <v>334841</v>
      </c>
      <c r="D973">
        <v>334792</v>
      </c>
      <c r="E973">
        <v>334022</v>
      </c>
      <c r="F973">
        <v>278.255</v>
      </c>
      <c r="G973">
        <v>467.52100000000002</v>
      </c>
      <c r="H973">
        <v>129.10900000000001</v>
      </c>
      <c r="I973">
        <v>1.2300600000000001E-3</v>
      </c>
      <c r="J973">
        <v>0.995116</v>
      </c>
      <c r="K973">
        <v>0</v>
      </c>
      <c r="L973" t="s">
        <v>42</v>
      </c>
    </row>
    <row r="974" spans="1:12" x14ac:dyDescent="0.25">
      <c r="A974" t="s">
        <v>47</v>
      </c>
      <c r="B974">
        <v>341728</v>
      </c>
      <c r="C974">
        <v>336694</v>
      </c>
      <c r="D974">
        <v>336645</v>
      </c>
      <c r="E974">
        <v>335864</v>
      </c>
      <c r="F974">
        <v>282.37900000000002</v>
      </c>
      <c r="G974">
        <v>477.64</v>
      </c>
      <c r="H974">
        <v>132.97499999999999</v>
      </c>
      <c r="I974">
        <v>1.2738000000000001E-3</v>
      </c>
      <c r="J974">
        <v>0.995116</v>
      </c>
      <c r="K974">
        <v>0</v>
      </c>
      <c r="L974" t="s">
        <v>42</v>
      </c>
    </row>
    <row r="975" spans="1:12" x14ac:dyDescent="0.25">
      <c r="A975" t="s">
        <v>47</v>
      </c>
      <c r="B975">
        <v>339596</v>
      </c>
      <c r="C975">
        <v>334624</v>
      </c>
      <c r="D975">
        <v>334575</v>
      </c>
      <c r="E975">
        <v>333798</v>
      </c>
      <c r="F975">
        <v>283.74900000000002</v>
      </c>
      <c r="G975">
        <v>452.23</v>
      </c>
      <c r="H975">
        <v>123.05800000000001</v>
      </c>
      <c r="I975">
        <v>1.2326100000000001E-3</v>
      </c>
      <c r="J975">
        <v>0.99511499999999997</v>
      </c>
      <c r="K975">
        <v>0</v>
      </c>
      <c r="L975" t="s">
        <v>42</v>
      </c>
    </row>
    <row r="977" spans="1:12" x14ac:dyDescent="0.25">
      <c r="A977" t="s">
        <v>47</v>
      </c>
      <c r="B977">
        <v>355370</v>
      </c>
      <c r="C977">
        <v>347868</v>
      </c>
      <c r="D977">
        <v>347818</v>
      </c>
      <c r="E977">
        <v>347020</v>
      </c>
      <c r="F977">
        <v>292.97899999999998</v>
      </c>
      <c r="G977">
        <v>487.78699999999998</v>
      </c>
      <c r="H977">
        <v>144.351</v>
      </c>
      <c r="I977">
        <v>1.3474400000000001E-3</v>
      </c>
      <c r="J977">
        <v>0.995116</v>
      </c>
      <c r="K977">
        <v>0</v>
      </c>
      <c r="L977" t="s">
        <v>42</v>
      </c>
    </row>
    <row r="978" spans="1:12" x14ac:dyDescent="0.25">
      <c r="A978" t="s">
        <v>47</v>
      </c>
      <c r="B978">
        <v>345212</v>
      </c>
      <c r="C978">
        <v>340140</v>
      </c>
      <c r="D978">
        <v>340091</v>
      </c>
      <c r="E978">
        <v>339317</v>
      </c>
      <c r="F978">
        <v>285.07299999999998</v>
      </c>
      <c r="G978">
        <v>466.18400000000003</v>
      </c>
      <c r="H978">
        <v>131.03100000000001</v>
      </c>
      <c r="I978">
        <v>1.23054E-3</v>
      </c>
      <c r="J978">
        <v>0.995116</v>
      </c>
      <c r="K978">
        <v>0</v>
      </c>
      <c r="L978" t="s">
        <v>42</v>
      </c>
    </row>
    <row r="979" spans="1:12" x14ac:dyDescent="0.25">
      <c r="A979" t="s">
        <v>47</v>
      </c>
      <c r="B979">
        <v>345499</v>
      </c>
      <c r="C979">
        <v>340458</v>
      </c>
      <c r="D979">
        <v>340409</v>
      </c>
      <c r="E979">
        <v>339634</v>
      </c>
      <c r="F979">
        <v>281.75900000000001</v>
      </c>
      <c r="G979">
        <v>467.12400000000002</v>
      </c>
      <c r="H979">
        <v>133.709</v>
      </c>
      <c r="I979">
        <v>1.2300600000000001E-3</v>
      </c>
      <c r="J979">
        <v>0.995116</v>
      </c>
      <c r="K979">
        <v>0</v>
      </c>
      <c r="L979" t="s">
        <v>42</v>
      </c>
    </row>
    <row r="980" spans="1:12" x14ac:dyDescent="0.25">
      <c r="A980" t="s">
        <v>47</v>
      </c>
      <c r="B980">
        <v>347233</v>
      </c>
      <c r="C980">
        <v>342184</v>
      </c>
      <c r="D980">
        <v>342135</v>
      </c>
      <c r="E980">
        <v>341361</v>
      </c>
      <c r="F980">
        <v>282.09300000000002</v>
      </c>
      <c r="G980">
        <v>470.82400000000001</v>
      </c>
      <c r="H980">
        <v>131.86600000000001</v>
      </c>
      <c r="I980">
        <v>1.28247E-3</v>
      </c>
      <c r="J980">
        <v>0.995112</v>
      </c>
      <c r="K980">
        <v>0</v>
      </c>
      <c r="L980" t="s">
        <v>42</v>
      </c>
    </row>
    <row r="981" spans="1:12" x14ac:dyDescent="0.25">
      <c r="A981" t="s">
        <v>47</v>
      </c>
      <c r="B981">
        <v>350576</v>
      </c>
      <c r="C981">
        <v>345549</v>
      </c>
      <c r="D981">
        <v>345500</v>
      </c>
      <c r="E981">
        <v>344714</v>
      </c>
      <c r="F981">
        <v>285.041</v>
      </c>
      <c r="G981">
        <v>485.524</v>
      </c>
      <c r="H981">
        <v>138.80799999999999</v>
      </c>
      <c r="I981">
        <v>1.2301E-3</v>
      </c>
      <c r="J981">
        <v>0.995116</v>
      </c>
      <c r="K981">
        <v>0</v>
      </c>
      <c r="L981" t="s">
        <v>42</v>
      </c>
    </row>
    <row r="982" spans="1:12" x14ac:dyDescent="0.25">
      <c r="A982" t="s">
        <v>47</v>
      </c>
      <c r="B982">
        <v>349730</v>
      </c>
      <c r="C982">
        <v>344630</v>
      </c>
      <c r="D982">
        <v>344581</v>
      </c>
      <c r="E982">
        <v>343813</v>
      </c>
      <c r="F982">
        <v>279.55700000000002</v>
      </c>
      <c r="G982">
        <v>474.95100000000002</v>
      </c>
      <c r="H982">
        <v>132.67699999999999</v>
      </c>
      <c r="I982">
        <v>1.2318400000000001E-3</v>
      </c>
      <c r="J982">
        <v>0.995116</v>
      </c>
      <c r="K982">
        <v>0</v>
      </c>
      <c r="L982" t="s">
        <v>42</v>
      </c>
    </row>
    <row r="983" spans="1:12" x14ac:dyDescent="0.25">
      <c r="A983" t="s">
        <v>47</v>
      </c>
      <c r="B983">
        <v>349543</v>
      </c>
      <c r="C983">
        <v>344541</v>
      </c>
      <c r="D983">
        <v>344492</v>
      </c>
      <c r="E983">
        <v>343716</v>
      </c>
      <c r="F983">
        <v>276.41300000000001</v>
      </c>
      <c r="G983">
        <v>462.76299999999998</v>
      </c>
      <c r="H983">
        <v>129.77500000000001</v>
      </c>
      <c r="I983">
        <v>1.23813E-3</v>
      </c>
      <c r="J983">
        <v>0.995116</v>
      </c>
      <c r="K983">
        <v>0</v>
      </c>
      <c r="L983" t="s">
        <v>42</v>
      </c>
    </row>
    <row r="984" spans="1:12" x14ac:dyDescent="0.25">
      <c r="A984" t="s">
        <v>47</v>
      </c>
      <c r="B984">
        <v>354166</v>
      </c>
      <c r="C984">
        <v>349142</v>
      </c>
      <c r="D984">
        <v>349093</v>
      </c>
      <c r="E984">
        <v>348318</v>
      </c>
      <c r="F984">
        <v>278.363</v>
      </c>
      <c r="G984">
        <v>472.56099999999998</v>
      </c>
      <c r="H984">
        <v>136.70400000000001</v>
      </c>
      <c r="I984">
        <v>1.2322500000000001E-3</v>
      </c>
      <c r="J984">
        <v>0.995116</v>
      </c>
      <c r="K984">
        <v>0</v>
      </c>
      <c r="L984" t="s">
        <v>42</v>
      </c>
    </row>
    <row r="985" spans="1:12" x14ac:dyDescent="0.25">
      <c r="A985" t="s">
        <v>47</v>
      </c>
      <c r="B985">
        <v>351537</v>
      </c>
      <c r="C985">
        <v>346502</v>
      </c>
      <c r="D985">
        <v>346453</v>
      </c>
      <c r="E985">
        <v>345683</v>
      </c>
      <c r="F985">
        <v>281.57299999999998</v>
      </c>
      <c r="G985">
        <v>467.83699999999999</v>
      </c>
      <c r="H985">
        <v>134.22</v>
      </c>
      <c r="I985">
        <v>1.23942E-3</v>
      </c>
      <c r="J985">
        <v>0.995116</v>
      </c>
      <c r="K985">
        <v>0</v>
      </c>
      <c r="L985" t="s">
        <v>42</v>
      </c>
    </row>
    <row r="986" spans="1:12" x14ac:dyDescent="0.25">
      <c r="A986" t="s">
        <v>47</v>
      </c>
      <c r="B986">
        <v>351545</v>
      </c>
      <c r="C986">
        <v>346522</v>
      </c>
      <c r="D986">
        <v>346473</v>
      </c>
      <c r="E986">
        <v>345705</v>
      </c>
      <c r="F986">
        <v>271.14400000000001</v>
      </c>
      <c r="G986">
        <v>467.74299999999999</v>
      </c>
      <c r="H986">
        <v>132.279</v>
      </c>
      <c r="I986">
        <v>1.2309199999999999E-3</v>
      </c>
      <c r="J986">
        <v>0.995116</v>
      </c>
      <c r="K986">
        <v>0</v>
      </c>
      <c r="L986" t="s">
        <v>42</v>
      </c>
    </row>
    <row r="987" spans="1:12" x14ac:dyDescent="0.25">
      <c r="A987" t="s">
        <v>47</v>
      </c>
      <c r="B987">
        <v>356567</v>
      </c>
      <c r="C987">
        <v>351516</v>
      </c>
      <c r="D987">
        <v>351466</v>
      </c>
      <c r="E987">
        <v>350693</v>
      </c>
      <c r="F987">
        <v>273.57100000000003</v>
      </c>
      <c r="G987">
        <v>480.10700000000003</v>
      </c>
      <c r="H987">
        <v>142.83500000000001</v>
      </c>
      <c r="I987">
        <v>1.2909499999999999E-3</v>
      </c>
      <c r="J987">
        <v>0.995116</v>
      </c>
      <c r="K987">
        <v>0</v>
      </c>
      <c r="L987" t="s">
        <v>42</v>
      </c>
    </row>
    <row r="988" spans="1:12" x14ac:dyDescent="0.25">
      <c r="A988" t="s">
        <v>47</v>
      </c>
      <c r="B988">
        <v>355457</v>
      </c>
      <c r="C988">
        <v>350373</v>
      </c>
      <c r="D988">
        <v>350324</v>
      </c>
      <c r="E988">
        <v>349553</v>
      </c>
      <c r="F988">
        <v>278.38</v>
      </c>
      <c r="G988">
        <v>474.72300000000001</v>
      </c>
      <c r="H988">
        <v>135.34700000000001</v>
      </c>
      <c r="I988">
        <v>1.2537099999999999E-3</v>
      </c>
      <c r="J988">
        <v>0.995116</v>
      </c>
      <c r="K988">
        <v>0</v>
      </c>
      <c r="L988" t="s">
        <v>42</v>
      </c>
    </row>
    <row r="989" spans="1:12" x14ac:dyDescent="0.25">
      <c r="A989" t="s">
        <v>47</v>
      </c>
      <c r="B989">
        <v>355911</v>
      </c>
      <c r="C989">
        <v>350853</v>
      </c>
      <c r="D989">
        <v>350804</v>
      </c>
      <c r="E989">
        <v>350030</v>
      </c>
      <c r="F989">
        <v>283.20499999999998</v>
      </c>
      <c r="G989">
        <v>461.55200000000002</v>
      </c>
      <c r="H989">
        <v>127.187</v>
      </c>
      <c r="I989">
        <v>1.2304499999999999E-3</v>
      </c>
      <c r="J989">
        <v>0.995112</v>
      </c>
      <c r="K989">
        <v>0</v>
      </c>
      <c r="L989" t="s">
        <v>42</v>
      </c>
    </row>
    <row r="990" spans="1:12" x14ac:dyDescent="0.25">
      <c r="A990" t="s">
        <v>47</v>
      </c>
      <c r="B990">
        <v>359293</v>
      </c>
      <c r="C990">
        <v>354211</v>
      </c>
      <c r="D990">
        <v>354162</v>
      </c>
      <c r="E990">
        <v>353385</v>
      </c>
      <c r="F990">
        <v>278.755</v>
      </c>
      <c r="G990">
        <v>489.24299999999999</v>
      </c>
      <c r="H990">
        <v>144.08199999999999</v>
      </c>
      <c r="I990">
        <v>1.23043E-3</v>
      </c>
      <c r="J990">
        <v>0.995116</v>
      </c>
      <c r="K990">
        <v>0</v>
      </c>
      <c r="L990" t="s">
        <v>42</v>
      </c>
    </row>
    <row r="991" spans="1:12" x14ac:dyDescent="0.25">
      <c r="A991" t="s">
        <v>47</v>
      </c>
      <c r="B991">
        <v>363293</v>
      </c>
      <c r="C991">
        <v>358197</v>
      </c>
      <c r="D991">
        <v>358148</v>
      </c>
      <c r="E991">
        <v>357372</v>
      </c>
      <c r="F991">
        <v>276.40800000000002</v>
      </c>
      <c r="G991">
        <v>490.23200000000003</v>
      </c>
      <c r="H991">
        <v>144.00399999999999</v>
      </c>
      <c r="I991">
        <v>1.5035199999999999E-3</v>
      </c>
      <c r="J991">
        <v>0.995116</v>
      </c>
      <c r="K991">
        <v>0</v>
      </c>
      <c r="L991" t="s">
        <v>42</v>
      </c>
    </row>
    <row r="992" spans="1:12" x14ac:dyDescent="0.25">
      <c r="A992" t="s">
        <v>47</v>
      </c>
      <c r="B992">
        <v>363288</v>
      </c>
      <c r="C992">
        <v>358194</v>
      </c>
      <c r="D992">
        <v>358145</v>
      </c>
      <c r="E992">
        <v>357375</v>
      </c>
      <c r="F992">
        <v>277.471</v>
      </c>
      <c r="G992">
        <v>487.50200000000001</v>
      </c>
      <c r="H992">
        <v>139.69499999999999</v>
      </c>
      <c r="I992">
        <v>1.24376E-3</v>
      </c>
      <c r="J992">
        <v>0.99511499999999997</v>
      </c>
      <c r="K992">
        <v>0</v>
      </c>
      <c r="L992" t="s">
        <v>42</v>
      </c>
    </row>
    <row r="993" spans="1:25" x14ac:dyDescent="0.25">
      <c r="A993" t="s">
        <v>47</v>
      </c>
      <c r="B993">
        <v>361820</v>
      </c>
      <c r="C993">
        <v>356768</v>
      </c>
      <c r="D993">
        <v>356719</v>
      </c>
      <c r="E993">
        <v>355942</v>
      </c>
      <c r="F993">
        <v>281.303</v>
      </c>
      <c r="G993">
        <v>468.44400000000002</v>
      </c>
      <c r="H993">
        <v>137.30500000000001</v>
      </c>
      <c r="I993">
        <v>1.2367999999999999E-3</v>
      </c>
      <c r="J993">
        <v>0.995116</v>
      </c>
      <c r="K993">
        <v>0</v>
      </c>
      <c r="L993" t="s">
        <v>42</v>
      </c>
    </row>
    <row r="994" spans="1:25" x14ac:dyDescent="0.25">
      <c r="A994" t="s">
        <v>47</v>
      </c>
      <c r="B994">
        <v>363120</v>
      </c>
      <c r="C994">
        <v>358062</v>
      </c>
      <c r="D994">
        <v>358012</v>
      </c>
      <c r="E994">
        <v>357235</v>
      </c>
      <c r="F994">
        <v>284.67200000000003</v>
      </c>
      <c r="G994">
        <v>471.435</v>
      </c>
      <c r="H994">
        <v>137.49</v>
      </c>
      <c r="I994">
        <v>1.24811E-3</v>
      </c>
      <c r="J994">
        <v>0.99511400000000005</v>
      </c>
      <c r="K994">
        <v>0</v>
      </c>
      <c r="L994" t="s">
        <v>42</v>
      </c>
    </row>
    <row r="995" spans="1:25" x14ac:dyDescent="0.25">
      <c r="A995" t="s">
        <v>47</v>
      </c>
      <c r="B995">
        <v>362697</v>
      </c>
      <c r="C995">
        <v>357613</v>
      </c>
      <c r="D995">
        <v>357564</v>
      </c>
      <c r="E995">
        <v>356795</v>
      </c>
      <c r="F995">
        <v>278.18900000000002</v>
      </c>
      <c r="G995">
        <v>485.29</v>
      </c>
      <c r="H995">
        <v>146.63900000000001</v>
      </c>
      <c r="I995">
        <v>1.2363000000000001E-3</v>
      </c>
      <c r="J995">
        <v>0.995116</v>
      </c>
      <c r="K995">
        <v>0</v>
      </c>
      <c r="L995" t="s">
        <v>42</v>
      </c>
    </row>
    <row r="996" spans="1:25" x14ac:dyDescent="0.25">
      <c r="A996" t="s">
        <v>47</v>
      </c>
      <c r="B996">
        <v>369037</v>
      </c>
      <c r="C996">
        <v>363939</v>
      </c>
      <c r="D996">
        <v>363890</v>
      </c>
      <c r="E996">
        <v>363110</v>
      </c>
      <c r="F996">
        <v>279.774</v>
      </c>
      <c r="G996">
        <v>502.37799999999999</v>
      </c>
      <c r="H996">
        <v>155.43299999999999</v>
      </c>
      <c r="I996">
        <v>1.2319099999999999E-3</v>
      </c>
      <c r="J996">
        <v>0.99511300000000003</v>
      </c>
      <c r="K996">
        <v>0</v>
      </c>
      <c r="L996" t="s">
        <v>42</v>
      </c>
    </row>
    <row r="997" spans="1:25" x14ac:dyDescent="0.25">
      <c r="A997" t="s">
        <v>47</v>
      </c>
      <c r="B997">
        <v>373653</v>
      </c>
      <c r="C997">
        <v>368555</v>
      </c>
      <c r="D997">
        <v>368505</v>
      </c>
      <c r="E997">
        <v>367727</v>
      </c>
      <c r="F997">
        <v>284.488</v>
      </c>
      <c r="G997">
        <v>519.08000000000004</v>
      </c>
      <c r="H997">
        <v>162.917</v>
      </c>
      <c r="I997">
        <v>1.4231300000000001E-3</v>
      </c>
      <c r="J997">
        <v>0.995116</v>
      </c>
      <c r="K997">
        <v>0</v>
      </c>
      <c r="L997" t="s">
        <v>42</v>
      </c>
    </row>
    <row r="998" spans="1:25" x14ac:dyDescent="0.25">
      <c r="A998" t="s">
        <v>47</v>
      </c>
      <c r="B998">
        <v>377191</v>
      </c>
      <c r="C998">
        <v>372012</v>
      </c>
      <c r="D998">
        <v>371962</v>
      </c>
      <c r="E998">
        <v>371180</v>
      </c>
      <c r="F998">
        <v>283.83999999999997</v>
      </c>
      <c r="G998">
        <v>517.28200000000004</v>
      </c>
      <c r="H998">
        <v>162.77099999999999</v>
      </c>
      <c r="I998">
        <v>1.2324E-3</v>
      </c>
      <c r="J998">
        <v>0.99511499999999997</v>
      </c>
      <c r="K998">
        <v>0</v>
      </c>
      <c r="L998" t="s">
        <v>42</v>
      </c>
    </row>
    <row r="999" spans="1:25" x14ac:dyDescent="0.25">
      <c r="A999" t="s">
        <v>47</v>
      </c>
      <c r="B999">
        <v>374976</v>
      </c>
      <c r="C999">
        <v>369864</v>
      </c>
      <c r="D999">
        <v>369815</v>
      </c>
      <c r="E999">
        <v>369040</v>
      </c>
      <c r="F999">
        <v>277.91699999999997</v>
      </c>
      <c r="G999">
        <v>485.012</v>
      </c>
      <c r="H999">
        <v>145.553</v>
      </c>
      <c r="I999">
        <v>1.23077E-3</v>
      </c>
      <c r="J999">
        <v>0.995116</v>
      </c>
      <c r="K999">
        <v>0</v>
      </c>
      <c r="L999" t="s">
        <v>42</v>
      </c>
    </row>
    <row r="1000" spans="1:25" x14ac:dyDescent="0.25">
      <c r="A1000" t="s">
        <v>47</v>
      </c>
      <c r="B1000">
        <v>375026</v>
      </c>
      <c r="C1000">
        <v>369906</v>
      </c>
      <c r="D1000">
        <v>369856</v>
      </c>
      <c r="E1000">
        <v>369081</v>
      </c>
      <c r="F1000">
        <v>275.57299999999998</v>
      </c>
      <c r="G1000">
        <v>479.74599999999998</v>
      </c>
      <c r="H1000">
        <v>143.84899999999999</v>
      </c>
      <c r="I1000">
        <v>1.2795E-3</v>
      </c>
      <c r="J1000">
        <v>0.995116</v>
      </c>
      <c r="K1000">
        <v>0</v>
      </c>
      <c r="L1000" t="s">
        <v>42</v>
      </c>
    </row>
    <row r="1001" spans="1:25" x14ac:dyDescent="0.25">
      <c r="A1001" t="s">
        <v>47</v>
      </c>
      <c r="B1001">
        <v>376933</v>
      </c>
      <c r="C1001">
        <v>371806</v>
      </c>
      <c r="D1001">
        <v>371757</v>
      </c>
      <c r="E1001">
        <v>370989</v>
      </c>
      <c r="F1001">
        <v>279.065</v>
      </c>
      <c r="G1001">
        <v>469.90499999999997</v>
      </c>
      <c r="H1001">
        <v>138.083</v>
      </c>
      <c r="I1001">
        <v>1.2300900000000001E-3</v>
      </c>
      <c r="J1001">
        <v>0.99511499999999997</v>
      </c>
      <c r="K1001">
        <v>0</v>
      </c>
      <c r="L1001" t="s">
        <v>42</v>
      </c>
    </row>
    <row r="1002" spans="1:25" x14ac:dyDescent="0.25">
      <c r="A1002" t="s">
        <v>47</v>
      </c>
      <c r="B1002">
        <v>377869</v>
      </c>
      <c r="C1002">
        <v>372733</v>
      </c>
      <c r="D1002">
        <v>372684</v>
      </c>
      <c r="E1002">
        <v>371913</v>
      </c>
      <c r="F1002">
        <v>283.17899999999997</v>
      </c>
      <c r="G1002">
        <v>476.358</v>
      </c>
      <c r="H1002">
        <v>142.09200000000001</v>
      </c>
      <c r="I1002">
        <v>1.2577300000000001E-3</v>
      </c>
      <c r="J1002">
        <v>0.995116</v>
      </c>
      <c r="K1002">
        <v>0</v>
      </c>
      <c r="L1002" t="s">
        <v>42</v>
      </c>
    </row>
    <row r="1003" spans="1:25" x14ac:dyDescent="0.25">
      <c r="A1003" t="s">
        <v>47</v>
      </c>
      <c r="B1003">
        <v>379630</v>
      </c>
      <c r="C1003">
        <v>374527</v>
      </c>
      <c r="D1003">
        <v>374478</v>
      </c>
      <c r="E1003">
        <v>373695</v>
      </c>
      <c r="F1003">
        <v>280.14499999999998</v>
      </c>
      <c r="G1003">
        <v>483.33100000000002</v>
      </c>
      <c r="H1003">
        <v>147.78200000000001</v>
      </c>
      <c r="I1003">
        <v>1.23247E-3</v>
      </c>
      <c r="J1003">
        <v>0.99511499999999997</v>
      </c>
      <c r="K1003">
        <v>0</v>
      </c>
      <c r="L1003" t="s">
        <v>42</v>
      </c>
    </row>
    <row r="1004" spans="1:25" x14ac:dyDescent="0.25">
      <c r="A1004" t="s">
        <v>47</v>
      </c>
      <c r="B1004">
        <v>380463</v>
      </c>
      <c r="C1004">
        <v>375355</v>
      </c>
      <c r="D1004">
        <v>375307</v>
      </c>
      <c r="E1004">
        <v>374536</v>
      </c>
      <c r="F1004">
        <v>281.56799999999998</v>
      </c>
      <c r="G1004">
        <v>482.423</v>
      </c>
      <c r="H1004">
        <v>145.15299999999999</v>
      </c>
      <c r="I1004">
        <v>1.2310400000000001E-3</v>
      </c>
      <c r="J1004">
        <v>0.99511499999999997</v>
      </c>
      <c r="K1004">
        <v>0</v>
      </c>
      <c r="L1004" t="s">
        <v>42</v>
      </c>
    </row>
    <row r="1005" spans="1:25" x14ac:dyDescent="0.25">
      <c r="A1005" t="s">
        <v>47</v>
      </c>
      <c r="B1005">
        <v>380670</v>
      </c>
      <c r="C1005">
        <v>375506</v>
      </c>
      <c r="D1005">
        <v>375456</v>
      </c>
      <c r="E1005">
        <v>374678</v>
      </c>
      <c r="F1005">
        <v>278.57</v>
      </c>
      <c r="G1005">
        <v>471.57900000000001</v>
      </c>
      <c r="H1005">
        <v>141.65799999999999</v>
      </c>
      <c r="I1005">
        <v>1.23077E-3</v>
      </c>
      <c r="J1005">
        <v>0.995116</v>
      </c>
      <c r="K1005">
        <v>0</v>
      </c>
      <c r="L1005" t="s">
        <v>42</v>
      </c>
    </row>
    <row r="1006" spans="1:25" x14ac:dyDescent="0.25">
      <c r="A1006" t="s">
        <v>47</v>
      </c>
      <c r="B1006">
        <v>381735</v>
      </c>
      <c r="C1006">
        <v>376602</v>
      </c>
      <c r="D1006">
        <v>376553</v>
      </c>
      <c r="E1006">
        <v>375780</v>
      </c>
      <c r="F1006">
        <v>275.50099999999998</v>
      </c>
      <c r="G1006">
        <v>469.58100000000002</v>
      </c>
      <c r="H1006">
        <v>140.09</v>
      </c>
      <c r="I1006">
        <v>1.2309199999999999E-3</v>
      </c>
      <c r="J1006">
        <v>0.995116</v>
      </c>
      <c r="K1006">
        <v>0</v>
      </c>
      <c r="L1006" t="s">
        <v>42</v>
      </c>
    </row>
    <row r="1007" spans="1:25" x14ac:dyDescent="0.25">
      <c r="A1007" t="s">
        <v>47</v>
      </c>
      <c r="B1007">
        <v>380427</v>
      </c>
      <c r="C1007">
        <v>375299</v>
      </c>
      <c r="D1007">
        <v>375250</v>
      </c>
      <c r="E1007">
        <v>374485</v>
      </c>
      <c r="F1007">
        <v>272.82299999999998</v>
      </c>
      <c r="G1007">
        <v>465.20699999999999</v>
      </c>
      <c r="H1007">
        <v>132.84899999999999</v>
      </c>
      <c r="I1007">
        <v>1.23065E-3</v>
      </c>
      <c r="J1007">
        <v>0.995116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384160</v>
      </c>
      <c r="C1008">
        <v>379062</v>
      </c>
      <c r="D1008">
        <v>379013</v>
      </c>
      <c r="E1008">
        <v>378241</v>
      </c>
      <c r="F1008">
        <v>278.67399999999998</v>
      </c>
      <c r="G1008">
        <v>470.06799999999998</v>
      </c>
      <c r="H1008">
        <v>139.911</v>
      </c>
      <c r="I1008">
        <v>1.2551400000000001E-3</v>
      </c>
      <c r="J1008">
        <v>0.995116</v>
      </c>
      <c r="K1008">
        <v>0</v>
      </c>
      <c r="L1008" t="s">
        <v>42</v>
      </c>
      <c r="R1008">
        <f>AVERAGE(B959:B1008)</f>
        <v>351504.81632653059</v>
      </c>
      <c r="S1008">
        <f>AVERAGE(C959:C1008)</f>
        <v>346403.18367346941</v>
      </c>
      <c r="U1008">
        <f>_xlfn.VAR.P(B959:B1008)</f>
        <v>423484436.4356519</v>
      </c>
      <c r="V1008">
        <f>_xlfn.VAR.P(C959:C1008)</f>
        <v>421040846.14993751</v>
      </c>
      <c r="X1008">
        <f>1.96*SQRT(U1008)/50</f>
        <v>806.68650937305256</v>
      </c>
      <c r="Y1008">
        <f>1.96*SQRT(V1008)/50</f>
        <v>804.35577068100906</v>
      </c>
    </row>
    <row r="1009" spans="1:12" x14ac:dyDescent="0.25">
      <c r="A1009" t="s">
        <v>48</v>
      </c>
      <c r="B1009">
        <v>17697314.487300001</v>
      </c>
      <c r="C1009" t="s">
        <v>36</v>
      </c>
    </row>
    <row r="1010" spans="1:12" x14ac:dyDescent="0.25">
      <c r="A1010" t="s">
        <v>49</v>
      </c>
      <c r="B1010">
        <v>316791</v>
      </c>
      <c r="C1010">
        <v>316514</v>
      </c>
      <c r="D1010">
        <v>316465</v>
      </c>
      <c r="E1010">
        <v>315698</v>
      </c>
      <c r="F1010">
        <v>288.291</v>
      </c>
      <c r="G1010">
        <v>0</v>
      </c>
      <c r="H1010">
        <v>109.991</v>
      </c>
      <c r="I1010">
        <v>1.3266599999999999E-3</v>
      </c>
      <c r="J1010">
        <v>0.995116</v>
      </c>
      <c r="K1010">
        <v>0</v>
      </c>
      <c r="L1010" t="s">
        <v>42</v>
      </c>
    </row>
    <row r="1011" spans="1:12" x14ac:dyDescent="0.25">
      <c r="A1011" t="s">
        <v>49</v>
      </c>
      <c r="B1011">
        <v>317367</v>
      </c>
      <c r="C1011">
        <v>317094</v>
      </c>
      <c r="D1011">
        <v>317044</v>
      </c>
      <c r="E1011">
        <v>316277</v>
      </c>
      <c r="F1011">
        <v>281.76100000000002</v>
      </c>
      <c r="G1011">
        <v>0</v>
      </c>
      <c r="H1011">
        <v>115.736</v>
      </c>
      <c r="I1011">
        <v>1.31328E-3</v>
      </c>
      <c r="J1011">
        <v>0.99511499999999997</v>
      </c>
      <c r="K1011">
        <v>0</v>
      </c>
      <c r="L1011" t="s">
        <v>42</v>
      </c>
    </row>
    <row r="1012" spans="1:12" x14ac:dyDescent="0.25">
      <c r="A1012" t="s">
        <v>49</v>
      </c>
      <c r="B1012">
        <v>321551</v>
      </c>
      <c r="C1012">
        <v>321274</v>
      </c>
      <c r="D1012">
        <v>321225</v>
      </c>
      <c r="E1012">
        <v>320448</v>
      </c>
      <c r="F1012">
        <v>287.69600000000003</v>
      </c>
      <c r="G1012">
        <v>0</v>
      </c>
      <c r="H1012">
        <v>135.149</v>
      </c>
      <c r="I1012">
        <v>1.23007E-3</v>
      </c>
      <c r="J1012">
        <v>0.99511499999999997</v>
      </c>
      <c r="K1012">
        <v>0</v>
      </c>
      <c r="L1012" t="s">
        <v>42</v>
      </c>
    </row>
    <row r="1013" spans="1:12" x14ac:dyDescent="0.25">
      <c r="A1013" t="s">
        <v>49</v>
      </c>
      <c r="B1013">
        <v>320636</v>
      </c>
      <c r="C1013">
        <v>320353</v>
      </c>
      <c r="D1013">
        <v>320302</v>
      </c>
      <c r="E1013">
        <v>319527</v>
      </c>
      <c r="F1013">
        <v>285.30599999999998</v>
      </c>
      <c r="G1013">
        <v>0</v>
      </c>
      <c r="H1013">
        <v>131.82900000000001</v>
      </c>
      <c r="I1013">
        <v>1.2577000000000001E-3</v>
      </c>
      <c r="J1013">
        <v>0.99510699999999996</v>
      </c>
      <c r="K1013">
        <v>0</v>
      </c>
      <c r="L1013" t="s">
        <v>42</v>
      </c>
    </row>
    <row r="1014" spans="1:12" x14ac:dyDescent="0.25">
      <c r="A1014" t="s">
        <v>49</v>
      </c>
      <c r="B1014">
        <v>319216</v>
      </c>
      <c r="C1014">
        <v>318939</v>
      </c>
      <c r="D1014">
        <v>318890</v>
      </c>
      <c r="E1014">
        <v>318119</v>
      </c>
      <c r="F1014">
        <v>282.58</v>
      </c>
      <c r="G1014">
        <v>0</v>
      </c>
      <c r="H1014">
        <v>122.92700000000001</v>
      </c>
      <c r="I1014">
        <v>1.2341100000000001E-3</v>
      </c>
      <c r="J1014">
        <v>0.99511000000000005</v>
      </c>
      <c r="K1014">
        <v>0</v>
      </c>
      <c r="L1014" t="s">
        <v>42</v>
      </c>
    </row>
    <row r="1015" spans="1:12" x14ac:dyDescent="0.25">
      <c r="A1015" t="s">
        <v>49</v>
      </c>
      <c r="B1015">
        <v>320310</v>
      </c>
      <c r="C1015">
        <v>320035</v>
      </c>
      <c r="D1015">
        <v>319986</v>
      </c>
      <c r="E1015">
        <v>319210</v>
      </c>
      <c r="F1015">
        <v>280.42599999999999</v>
      </c>
      <c r="G1015">
        <v>0</v>
      </c>
      <c r="H1015">
        <v>128.59299999999999</v>
      </c>
      <c r="I1015">
        <v>1.3029599999999999E-3</v>
      </c>
      <c r="J1015">
        <v>0.995116</v>
      </c>
      <c r="K1015">
        <v>0</v>
      </c>
      <c r="L1015" t="s">
        <v>42</v>
      </c>
    </row>
    <row r="1016" spans="1:12" x14ac:dyDescent="0.25">
      <c r="A1016" t="s">
        <v>49</v>
      </c>
      <c r="B1016">
        <v>325359</v>
      </c>
      <c r="C1016">
        <v>325082</v>
      </c>
      <c r="D1016">
        <v>325032</v>
      </c>
      <c r="E1016">
        <v>324244</v>
      </c>
      <c r="F1016">
        <v>285.39600000000002</v>
      </c>
      <c r="G1016">
        <v>0</v>
      </c>
      <c r="H1016">
        <v>147.08500000000001</v>
      </c>
      <c r="I1016">
        <v>1.3052999999999999E-3</v>
      </c>
      <c r="J1016">
        <v>0.995116</v>
      </c>
      <c r="K1016">
        <v>0</v>
      </c>
      <c r="L1016" t="s">
        <v>42</v>
      </c>
    </row>
    <row r="1017" spans="1:12" x14ac:dyDescent="0.25">
      <c r="A1017" t="s">
        <v>49</v>
      </c>
      <c r="B1017">
        <v>329996</v>
      </c>
      <c r="C1017">
        <v>329713</v>
      </c>
      <c r="D1017">
        <v>329662</v>
      </c>
      <c r="E1017">
        <v>328870</v>
      </c>
      <c r="F1017">
        <v>292.16300000000001</v>
      </c>
      <c r="G1017">
        <v>0</v>
      </c>
      <c r="H1017">
        <v>175.50899999999999</v>
      </c>
      <c r="I1017">
        <v>1.2451999999999999E-3</v>
      </c>
      <c r="J1017">
        <v>0.995116</v>
      </c>
      <c r="K1017">
        <v>0</v>
      </c>
      <c r="L1017" t="s">
        <v>42</v>
      </c>
    </row>
    <row r="1018" spans="1:12" x14ac:dyDescent="0.25">
      <c r="A1018" t="s">
        <v>49</v>
      </c>
      <c r="B1018">
        <v>323893</v>
      </c>
      <c r="C1018">
        <v>323610</v>
      </c>
      <c r="D1018">
        <v>323560</v>
      </c>
      <c r="E1018">
        <v>322777</v>
      </c>
      <c r="F1018">
        <v>288.077</v>
      </c>
      <c r="G1018">
        <v>0</v>
      </c>
      <c r="H1018">
        <v>146.16900000000001</v>
      </c>
      <c r="I1018">
        <v>1.2300600000000001E-3</v>
      </c>
      <c r="J1018">
        <v>0.99511499999999997</v>
      </c>
      <c r="K1018">
        <v>0</v>
      </c>
      <c r="L1018" t="s">
        <v>42</v>
      </c>
    </row>
    <row r="1019" spans="1:12" x14ac:dyDescent="0.25">
      <c r="A1019" t="s">
        <v>49</v>
      </c>
      <c r="B1019">
        <v>318155</v>
      </c>
      <c r="C1019">
        <v>317880</v>
      </c>
      <c r="D1019">
        <v>317831</v>
      </c>
      <c r="E1019">
        <v>317051</v>
      </c>
      <c r="F1019">
        <v>283.47000000000003</v>
      </c>
      <c r="G1019">
        <v>0</v>
      </c>
      <c r="H1019">
        <v>117.914</v>
      </c>
      <c r="I1019">
        <v>1.32351E-3</v>
      </c>
      <c r="J1019">
        <v>0.995116</v>
      </c>
      <c r="K1019">
        <v>0</v>
      </c>
      <c r="L1019" t="s">
        <v>42</v>
      </c>
    </row>
    <row r="1020" spans="1:12" x14ac:dyDescent="0.25">
      <c r="A1020" t="s">
        <v>49</v>
      </c>
      <c r="B1020">
        <v>318019</v>
      </c>
      <c r="C1020">
        <v>317746</v>
      </c>
      <c r="D1020">
        <v>317697</v>
      </c>
      <c r="E1020">
        <v>316925</v>
      </c>
      <c r="F1020">
        <v>282.49799999999999</v>
      </c>
      <c r="G1020">
        <v>0</v>
      </c>
      <c r="H1020">
        <v>114.056</v>
      </c>
      <c r="I1020">
        <v>1.3176100000000001E-3</v>
      </c>
      <c r="J1020">
        <v>0.995116</v>
      </c>
      <c r="K1020">
        <v>0</v>
      </c>
      <c r="L1020" t="s">
        <v>42</v>
      </c>
    </row>
    <row r="1021" spans="1:12" x14ac:dyDescent="0.25">
      <c r="A1021" t="s">
        <v>49</v>
      </c>
      <c r="B1021">
        <v>318145</v>
      </c>
      <c r="C1021">
        <v>317872</v>
      </c>
      <c r="D1021">
        <v>317823</v>
      </c>
      <c r="E1021">
        <v>317052</v>
      </c>
      <c r="F1021">
        <v>282.04700000000003</v>
      </c>
      <c r="G1021">
        <v>0</v>
      </c>
      <c r="H1021">
        <v>113.789</v>
      </c>
      <c r="I1021">
        <v>1.2634600000000001E-3</v>
      </c>
      <c r="J1021">
        <v>0.995116</v>
      </c>
      <c r="K1021">
        <v>0</v>
      </c>
      <c r="L1021" t="s">
        <v>42</v>
      </c>
    </row>
    <row r="1022" spans="1:12" x14ac:dyDescent="0.25">
      <c r="A1022" t="s">
        <v>49</v>
      </c>
      <c r="B1022">
        <v>317862</v>
      </c>
      <c r="C1022">
        <v>317587</v>
      </c>
      <c r="D1022">
        <v>317539</v>
      </c>
      <c r="E1022">
        <v>316771</v>
      </c>
      <c r="F1022">
        <v>286.80200000000002</v>
      </c>
      <c r="G1022">
        <v>0</v>
      </c>
      <c r="H1022">
        <v>118.026</v>
      </c>
      <c r="I1022">
        <v>1.2300900000000001E-3</v>
      </c>
      <c r="J1022">
        <v>0.99511499999999997</v>
      </c>
      <c r="K1022">
        <v>0</v>
      </c>
      <c r="L1022" t="s">
        <v>42</v>
      </c>
    </row>
    <row r="1023" spans="1:12" x14ac:dyDescent="0.25">
      <c r="A1023" t="s">
        <v>49</v>
      </c>
      <c r="B1023">
        <v>318160</v>
      </c>
      <c r="C1023">
        <v>317886</v>
      </c>
      <c r="D1023">
        <v>317837</v>
      </c>
      <c r="E1023">
        <v>317066</v>
      </c>
      <c r="F1023">
        <v>281.26400000000001</v>
      </c>
      <c r="G1023">
        <v>0</v>
      </c>
      <c r="H1023">
        <v>113.26600000000001</v>
      </c>
      <c r="I1023">
        <v>1.2301600000000001E-3</v>
      </c>
      <c r="J1023">
        <v>0.995116</v>
      </c>
      <c r="K1023">
        <v>0</v>
      </c>
      <c r="L1023" t="s">
        <v>42</v>
      </c>
    </row>
    <row r="1024" spans="1:12" x14ac:dyDescent="0.25">
      <c r="A1024" t="s">
        <v>49</v>
      </c>
      <c r="B1024">
        <v>318049</v>
      </c>
      <c r="C1024">
        <v>317776</v>
      </c>
      <c r="D1024">
        <v>317727</v>
      </c>
      <c r="E1024">
        <v>316954</v>
      </c>
      <c r="F1024">
        <v>283.62</v>
      </c>
      <c r="G1024">
        <v>0</v>
      </c>
      <c r="H1024">
        <v>117.51300000000001</v>
      </c>
      <c r="I1024">
        <v>1.23014E-3</v>
      </c>
      <c r="J1024">
        <v>0.995116</v>
      </c>
      <c r="K1024">
        <v>0</v>
      </c>
      <c r="L1024" t="s">
        <v>42</v>
      </c>
    </row>
    <row r="1025" spans="1:12" x14ac:dyDescent="0.25">
      <c r="A1025" t="s">
        <v>49</v>
      </c>
      <c r="B1025">
        <v>318806</v>
      </c>
      <c r="C1025">
        <v>318511</v>
      </c>
      <c r="D1025">
        <v>318462</v>
      </c>
      <c r="E1025">
        <v>317683</v>
      </c>
      <c r="F1025">
        <v>287.85500000000002</v>
      </c>
      <c r="G1025">
        <v>0</v>
      </c>
      <c r="H1025">
        <v>127.985</v>
      </c>
      <c r="I1025">
        <v>1.33187E-3</v>
      </c>
      <c r="J1025">
        <v>0.995116</v>
      </c>
      <c r="K1025">
        <v>0</v>
      </c>
      <c r="L1025" t="s">
        <v>42</v>
      </c>
    </row>
    <row r="1026" spans="1:12" x14ac:dyDescent="0.25">
      <c r="A1026" t="s">
        <v>49</v>
      </c>
      <c r="B1026">
        <v>318255</v>
      </c>
      <c r="C1026">
        <v>317981</v>
      </c>
      <c r="D1026">
        <v>317932</v>
      </c>
      <c r="E1026">
        <v>317158</v>
      </c>
      <c r="F1026">
        <v>285.15699999999998</v>
      </c>
      <c r="G1026">
        <v>0</v>
      </c>
      <c r="H1026">
        <v>123.818</v>
      </c>
      <c r="I1026">
        <v>1.23452E-3</v>
      </c>
      <c r="J1026">
        <v>0.995116</v>
      </c>
      <c r="K1026">
        <v>0</v>
      </c>
      <c r="L1026" t="s">
        <v>42</v>
      </c>
    </row>
    <row r="1027" spans="1:12" x14ac:dyDescent="0.25">
      <c r="A1027" t="s">
        <v>49</v>
      </c>
      <c r="B1027">
        <v>317938</v>
      </c>
      <c r="C1027">
        <v>317663</v>
      </c>
      <c r="D1027">
        <v>317615</v>
      </c>
      <c r="E1027">
        <v>316845</v>
      </c>
      <c r="F1027">
        <v>285.49900000000002</v>
      </c>
      <c r="G1027">
        <v>0</v>
      </c>
      <c r="H1027">
        <v>119.825</v>
      </c>
      <c r="I1027">
        <v>1.2304099999999999E-3</v>
      </c>
      <c r="J1027">
        <v>0.99511499999999997</v>
      </c>
      <c r="K1027">
        <v>0</v>
      </c>
      <c r="L1027" t="s">
        <v>42</v>
      </c>
    </row>
    <row r="1028" spans="1:12" x14ac:dyDescent="0.25">
      <c r="A1028" t="s">
        <v>49</v>
      </c>
      <c r="B1028">
        <v>318216</v>
      </c>
      <c r="C1028">
        <v>317944</v>
      </c>
      <c r="D1028">
        <v>317895</v>
      </c>
      <c r="E1028">
        <v>317121</v>
      </c>
      <c r="F1028">
        <v>284.51100000000002</v>
      </c>
      <c r="G1028">
        <v>0</v>
      </c>
      <c r="H1028">
        <v>117.629</v>
      </c>
      <c r="I1028">
        <v>1.23028E-3</v>
      </c>
      <c r="J1028">
        <v>0.995116</v>
      </c>
      <c r="K1028">
        <v>0</v>
      </c>
      <c r="L1028" t="s">
        <v>42</v>
      </c>
    </row>
    <row r="1029" spans="1:12" x14ac:dyDescent="0.25">
      <c r="A1029" t="s">
        <v>49</v>
      </c>
      <c r="B1029">
        <v>318065</v>
      </c>
      <c r="C1029">
        <v>317790</v>
      </c>
      <c r="D1029">
        <v>317740</v>
      </c>
      <c r="E1029">
        <v>316970</v>
      </c>
      <c r="F1029">
        <v>285.15100000000001</v>
      </c>
      <c r="G1029">
        <v>0</v>
      </c>
      <c r="H1029">
        <v>117.61199999999999</v>
      </c>
      <c r="I1029">
        <v>1.27257E-3</v>
      </c>
      <c r="J1029">
        <v>0.99511499999999997</v>
      </c>
      <c r="K1029">
        <v>0</v>
      </c>
      <c r="L1029" t="s">
        <v>42</v>
      </c>
    </row>
    <row r="1030" spans="1:12" x14ac:dyDescent="0.25">
      <c r="A1030" t="s">
        <v>49</v>
      </c>
      <c r="B1030">
        <v>317674</v>
      </c>
      <c r="C1030">
        <v>317398</v>
      </c>
      <c r="D1030">
        <v>317349</v>
      </c>
      <c r="E1030">
        <v>316579</v>
      </c>
      <c r="F1030">
        <v>280.57</v>
      </c>
      <c r="G1030">
        <v>0</v>
      </c>
      <c r="H1030">
        <v>115.893</v>
      </c>
      <c r="I1030">
        <v>1.23675E-3</v>
      </c>
      <c r="J1030">
        <v>0.99511499999999997</v>
      </c>
      <c r="K1030">
        <v>0</v>
      </c>
      <c r="L1030" t="s">
        <v>42</v>
      </c>
    </row>
    <row r="1031" spans="1:12" x14ac:dyDescent="0.25">
      <c r="A1031" t="s">
        <v>49</v>
      </c>
      <c r="B1031">
        <v>318132</v>
      </c>
      <c r="C1031">
        <v>317859</v>
      </c>
      <c r="D1031">
        <v>317810</v>
      </c>
      <c r="E1031">
        <v>317040</v>
      </c>
      <c r="F1031">
        <v>282.73</v>
      </c>
      <c r="G1031">
        <v>0</v>
      </c>
      <c r="H1031">
        <v>117.428</v>
      </c>
      <c r="I1031">
        <v>1.3091800000000001E-3</v>
      </c>
      <c r="J1031">
        <v>0.995116</v>
      </c>
      <c r="K1031">
        <v>0</v>
      </c>
      <c r="L1031" t="s">
        <v>42</v>
      </c>
    </row>
    <row r="1032" spans="1:12" x14ac:dyDescent="0.25">
      <c r="A1032" t="s">
        <v>49</v>
      </c>
      <c r="B1032">
        <v>318186</v>
      </c>
      <c r="C1032">
        <v>317906</v>
      </c>
      <c r="D1032">
        <v>317857</v>
      </c>
      <c r="E1032">
        <v>317083</v>
      </c>
      <c r="F1032">
        <v>282.73700000000002</v>
      </c>
      <c r="G1032">
        <v>0</v>
      </c>
      <c r="H1032">
        <v>117.786</v>
      </c>
      <c r="I1032">
        <v>1.2304799999999999E-3</v>
      </c>
      <c r="J1032">
        <v>0.995116</v>
      </c>
      <c r="K1032">
        <v>0</v>
      </c>
      <c r="L1032" t="s">
        <v>42</v>
      </c>
    </row>
    <row r="1033" spans="1:12" x14ac:dyDescent="0.25">
      <c r="A1033" t="s">
        <v>49</v>
      </c>
      <c r="B1033">
        <v>317981</v>
      </c>
      <c r="C1033">
        <v>317706</v>
      </c>
      <c r="D1033">
        <v>317657</v>
      </c>
      <c r="E1033">
        <v>316893</v>
      </c>
      <c r="F1033">
        <v>279.75700000000001</v>
      </c>
      <c r="G1033">
        <v>0</v>
      </c>
      <c r="H1033">
        <v>116.90600000000001</v>
      </c>
      <c r="I1033">
        <v>1.2306000000000001E-3</v>
      </c>
      <c r="J1033">
        <v>0.995116</v>
      </c>
      <c r="K1033">
        <v>0</v>
      </c>
      <c r="L1033" t="s">
        <v>42</v>
      </c>
    </row>
    <row r="1034" spans="1:12" x14ac:dyDescent="0.25">
      <c r="A1034" t="s">
        <v>49</v>
      </c>
      <c r="B1034">
        <v>315414</v>
      </c>
      <c r="C1034">
        <v>315128</v>
      </c>
      <c r="D1034">
        <v>315079</v>
      </c>
      <c r="E1034">
        <v>314318</v>
      </c>
      <c r="F1034">
        <v>275.71499999999997</v>
      </c>
      <c r="G1034">
        <v>0</v>
      </c>
      <c r="H1034">
        <v>110.705</v>
      </c>
      <c r="I1034">
        <v>1.38382E-3</v>
      </c>
      <c r="J1034">
        <v>0.995116</v>
      </c>
      <c r="K1034">
        <v>0</v>
      </c>
      <c r="L1034" t="s">
        <v>42</v>
      </c>
    </row>
    <row r="1035" spans="1:12" x14ac:dyDescent="0.25">
      <c r="A1035" t="s">
        <v>49</v>
      </c>
      <c r="B1035">
        <v>315834</v>
      </c>
      <c r="C1035">
        <v>315562</v>
      </c>
      <c r="D1035">
        <v>315514</v>
      </c>
      <c r="E1035">
        <v>314752</v>
      </c>
      <c r="F1035">
        <v>281.06099999999998</v>
      </c>
      <c r="G1035">
        <v>0</v>
      </c>
      <c r="H1035">
        <v>110.41</v>
      </c>
      <c r="I1035">
        <v>1.3077799999999999E-3</v>
      </c>
      <c r="J1035">
        <v>0.995116</v>
      </c>
      <c r="K1035">
        <v>0</v>
      </c>
      <c r="L1035" t="s">
        <v>42</v>
      </c>
    </row>
    <row r="1036" spans="1:12" x14ac:dyDescent="0.25">
      <c r="A1036" t="s">
        <v>49</v>
      </c>
      <c r="B1036">
        <v>317478</v>
      </c>
      <c r="C1036">
        <v>317203</v>
      </c>
      <c r="D1036">
        <v>317153</v>
      </c>
      <c r="E1036">
        <v>316385</v>
      </c>
      <c r="F1036">
        <v>283.517</v>
      </c>
      <c r="G1036">
        <v>0</v>
      </c>
      <c r="H1036">
        <v>122.63200000000001</v>
      </c>
      <c r="I1036">
        <v>1.2547299999999999E-3</v>
      </c>
      <c r="J1036">
        <v>0.995116</v>
      </c>
      <c r="K1036">
        <v>0</v>
      </c>
      <c r="L1036" t="s">
        <v>42</v>
      </c>
    </row>
    <row r="1037" spans="1:12" x14ac:dyDescent="0.25">
      <c r="A1037" t="s">
        <v>49</v>
      </c>
      <c r="B1037">
        <v>318616</v>
      </c>
      <c r="C1037">
        <v>318342</v>
      </c>
      <c r="D1037">
        <v>318293</v>
      </c>
      <c r="E1037">
        <v>317520</v>
      </c>
      <c r="F1037">
        <v>281.541</v>
      </c>
      <c r="G1037">
        <v>0</v>
      </c>
      <c r="H1037">
        <v>128.37200000000001</v>
      </c>
      <c r="I1037">
        <v>1.2354099999999999E-3</v>
      </c>
      <c r="J1037">
        <v>0.99511499999999997</v>
      </c>
      <c r="K1037">
        <v>0</v>
      </c>
      <c r="L1037" t="s">
        <v>42</v>
      </c>
    </row>
    <row r="1038" spans="1:12" x14ac:dyDescent="0.25">
      <c r="A1038" t="s">
        <v>49</v>
      </c>
      <c r="B1038">
        <v>318823</v>
      </c>
      <c r="C1038">
        <v>318549</v>
      </c>
      <c r="D1038">
        <v>318500</v>
      </c>
      <c r="E1038">
        <v>317731</v>
      </c>
      <c r="F1038">
        <v>283.82100000000003</v>
      </c>
      <c r="G1038">
        <v>0</v>
      </c>
      <c r="H1038">
        <v>122.01600000000001</v>
      </c>
      <c r="I1038">
        <v>1.30342E-3</v>
      </c>
      <c r="J1038">
        <v>0.995116</v>
      </c>
      <c r="K1038">
        <v>0</v>
      </c>
      <c r="L1038" t="s">
        <v>42</v>
      </c>
    </row>
    <row r="1039" spans="1:12" x14ac:dyDescent="0.25">
      <c r="A1039" t="s">
        <v>49</v>
      </c>
      <c r="B1039">
        <v>317138</v>
      </c>
      <c r="C1039">
        <v>316863</v>
      </c>
      <c r="D1039">
        <v>316815</v>
      </c>
      <c r="E1039">
        <v>316047</v>
      </c>
      <c r="F1039">
        <v>281.13799999999998</v>
      </c>
      <c r="G1039">
        <v>0</v>
      </c>
      <c r="H1039">
        <v>115.003</v>
      </c>
      <c r="I1039">
        <v>1.23007E-3</v>
      </c>
      <c r="J1039">
        <v>0.995116</v>
      </c>
      <c r="K1039">
        <v>0</v>
      </c>
      <c r="L1039" t="s">
        <v>42</v>
      </c>
    </row>
    <row r="1040" spans="1:12" x14ac:dyDescent="0.25">
      <c r="A1040" t="s">
        <v>49</v>
      </c>
      <c r="B1040">
        <v>316679</v>
      </c>
      <c r="C1040">
        <v>316407</v>
      </c>
      <c r="D1040">
        <v>316358</v>
      </c>
      <c r="E1040">
        <v>315592</v>
      </c>
      <c r="F1040">
        <v>281.30500000000001</v>
      </c>
      <c r="G1040">
        <v>0</v>
      </c>
      <c r="H1040">
        <v>112.85599999999999</v>
      </c>
      <c r="I1040">
        <v>1.23017E-3</v>
      </c>
      <c r="J1040">
        <v>0.995116</v>
      </c>
      <c r="K1040">
        <v>0</v>
      </c>
      <c r="L1040" t="s">
        <v>42</v>
      </c>
    </row>
    <row r="1041" spans="1:12" x14ac:dyDescent="0.25">
      <c r="A1041" t="s">
        <v>49</v>
      </c>
      <c r="B1041">
        <v>316815</v>
      </c>
      <c r="C1041">
        <v>316530</v>
      </c>
      <c r="D1041">
        <v>316481</v>
      </c>
      <c r="E1041">
        <v>315713</v>
      </c>
      <c r="F1041">
        <v>281.27999999999997</v>
      </c>
      <c r="G1041">
        <v>0</v>
      </c>
      <c r="H1041">
        <v>114.736</v>
      </c>
      <c r="I1041">
        <v>1.23084E-3</v>
      </c>
      <c r="J1041">
        <v>0.99511499999999997</v>
      </c>
      <c r="K1041">
        <v>0</v>
      </c>
      <c r="L1041" t="s">
        <v>42</v>
      </c>
    </row>
    <row r="1042" spans="1:12" x14ac:dyDescent="0.25">
      <c r="A1042" t="s">
        <v>49</v>
      </c>
      <c r="B1042">
        <v>317469</v>
      </c>
      <c r="C1042">
        <v>317198</v>
      </c>
      <c r="D1042">
        <v>317147</v>
      </c>
      <c r="E1042">
        <v>316379</v>
      </c>
      <c r="F1042">
        <v>284.589</v>
      </c>
      <c r="G1042">
        <v>0</v>
      </c>
      <c r="H1042">
        <v>118.69199999999999</v>
      </c>
      <c r="I1042">
        <v>1.2453500000000001E-3</v>
      </c>
      <c r="J1042">
        <v>0.99511300000000003</v>
      </c>
      <c r="K1042">
        <v>0</v>
      </c>
      <c r="L1042" t="s">
        <v>42</v>
      </c>
    </row>
    <row r="1043" spans="1:12" x14ac:dyDescent="0.25">
      <c r="A1043" t="s">
        <v>49</v>
      </c>
      <c r="B1043">
        <v>320253</v>
      </c>
      <c r="C1043">
        <v>319982</v>
      </c>
      <c r="D1043">
        <v>319932</v>
      </c>
      <c r="E1043">
        <v>319158</v>
      </c>
      <c r="F1043">
        <v>276.15899999999999</v>
      </c>
      <c r="G1043">
        <v>0</v>
      </c>
      <c r="H1043">
        <v>111.10899999999999</v>
      </c>
      <c r="I1043">
        <v>1.23868E-3</v>
      </c>
      <c r="J1043">
        <v>0.995116</v>
      </c>
      <c r="K1043">
        <v>0</v>
      </c>
      <c r="L1043" t="s">
        <v>42</v>
      </c>
    </row>
    <row r="1044" spans="1:12" x14ac:dyDescent="0.25">
      <c r="A1044" t="s">
        <v>49</v>
      </c>
      <c r="B1044">
        <v>318344</v>
      </c>
      <c r="C1044">
        <v>318058</v>
      </c>
      <c r="D1044">
        <v>318010</v>
      </c>
      <c r="E1044">
        <v>317235</v>
      </c>
      <c r="F1044">
        <v>287.76299999999998</v>
      </c>
      <c r="G1044">
        <v>0</v>
      </c>
      <c r="H1044">
        <v>112.157</v>
      </c>
      <c r="I1044">
        <v>1.2318100000000001E-3</v>
      </c>
      <c r="J1044">
        <v>0.99511400000000005</v>
      </c>
      <c r="K1044">
        <v>0</v>
      </c>
      <c r="L1044" t="s">
        <v>42</v>
      </c>
    </row>
    <row r="1045" spans="1:12" x14ac:dyDescent="0.25">
      <c r="A1045" t="s">
        <v>49</v>
      </c>
      <c r="B1045">
        <v>315775</v>
      </c>
      <c r="C1045">
        <v>315499</v>
      </c>
      <c r="D1045">
        <v>315450</v>
      </c>
      <c r="E1045">
        <v>314689</v>
      </c>
      <c r="F1045">
        <v>273.72899999999998</v>
      </c>
      <c r="G1045">
        <v>0</v>
      </c>
      <c r="H1045">
        <v>111.941</v>
      </c>
      <c r="I1045">
        <v>1.2344999999999999E-3</v>
      </c>
      <c r="J1045">
        <v>0.99511499999999997</v>
      </c>
      <c r="K1045">
        <v>0</v>
      </c>
      <c r="L1045" t="s">
        <v>42</v>
      </c>
    </row>
    <row r="1046" spans="1:12" x14ac:dyDescent="0.25">
      <c r="A1046" t="s">
        <v>49</v>
      </c>
      <c r="B1046">
        <v>316020</v>
      </c>
      <c r="C1046">
        <v>315748</v>
      </c>
      <c r="D1046">
        <v>315699</v>
      </c>
      <c r="E1046">
        <v>314938</v>
      </c>
      <c r="F1046">
        <v>280.05700000000002</v>
      </c>
      <c r="G1046">
        <v>0</v>
      </c>
      <c r="H1046">
        <v>109.006</v>
      </c>
      <c r="I1046">
        <v>1.23302E-3</v>
      </c>
      <c r="J1046">
        <v>0.995116</v>
      </c>
      <c r="K1046">
        <v>0</v>
      </c>
      <c r="L1046" t="s">
        <v>42</v>
      </c>
    </row>
    <row r="1047" spans="1:12" x14ac:dyDescent="0.25">
      <c r="A1047" t="s">
        <v>49</v>
      </c>
      <c r="B1047">
        <v>315734</v>
      </c>
      <c r="C1047">
        <v>315463</v>
      </c>
      <c r="D1047">
        <v>315413</v>
      </c>
      <c r="E1047">
        <v>314652</v>
      </c>
      <c r="F1047">
        <v>280.79899999999998</v>
      </c>
      <c r="G1047">
        <v>0</v>
      </c>
      <c r="H1047">
        <v>114.099</v>
      </c>
      <c r="I1047">
        <v>1.23923E-3</v>
      </c>
      <c r="J1047">
        <v>0.995116</v>
      </c>
      <c r="K1047">
        <v>0</v>
      </c>
      <c r="L1047" t="s">
        <v>42</v>
      </c>
    </row>
    <row r="1048" spans="1:12" x14ac:dyDescent="0.25">
      <c r="A1048" t="s">
        <v>49</v>
      </c>
      <c r="B1048">
        <v>316499</v>
      </c>
      <c r="C1048">
        <v>316223</v>
      </c>
      <c r="D1048">
        <v>316174</v>
      </c>
      <c r="E1048">
        <v>315407</v>
      </c>
      <c r="F1048">
        <v>280.81900000000002</v>
      </c>
      <c r="G1048">
        <v>0</v>
      </c>
      <c r="H1048">
        <v>111.51300000000001</v>
      </c>
      <c r="I1048">
        <v>1.2511600000000001E-3</v>
      </c>
      <c r="J1048">
        <v>0.995112</v>
      </c>
      <c r="K1048">
        <v>0</v>
      </c>
      <c r="L1048" t="s">
        <v>42</v>
      </c>
    </row>
    <row r="1049" spans="1:12" x14ac:dyDescent="0.25">
      <c r="A1049" t="s">
        <v>49</v>
      </c>
      <c r="B1049">
        <v>315805</v>
      </c>
      <c r="C1049">
        <v>315520</v>
      </c>
      <c r="D1049">
        <v>315472</v>
      </c>
      <c r="E1049">
        <v>314704</v>
      </c>
      <c r="F1049">
        <v>281.52199999999999</v>
      </c>
      <c r="G1049">
        <v>0</v>
      </c>
      <c r="H1049">
        <v>111.467</v>
      </c>
      <c r="I1049">
        <v>1.23043E-3</v>
      </c>
      <c r="J1049">
        <v>0.995116</v>
      </c>
      <c r="K1049">
        <v>0</v>
      </c>
      <c r="L1049" t="s">
        <v>42</v>
      </c>
    </row>
    <row r="1050" spans="1:12" x14ac:dyDescent="0.25">
      <c r="A1050" t="s">
        <v>49</v>
      </c>
      <c r="B1050">
        <v>315566</v>
      </c>
      <c r="C1050">
        <v>315292</v>
      </c>
      <c r="D1050">
        <v>315242</v>
      </c>
      <c r="E1050">
        <v>314479</v>
      </c>
      <c r="F1050">
        <v>277.76</v>
      </c>
      <c r="G1050">
        <v>0</v>
      </c>
      <c r="H1050">
        <v>111.16</v>
      </c>
      <c r="I1050">
        <v>1.2301199999999999E-3</v>
      </c>
      <c r="J1050">
        <v>0.995116</v>
      </c>
      <c r="K1050">
        <v>0</v>
      </c>
      <c r="L1050" t="s">
        <v>42</v>
      </c>
    </row>
    <row r="1051" spans="1:12" x14ac:dyDescent="0.25">
      <c r="A1051" t="s">
        <v>49</v>
      </c>
      <c r="B1051">
        <v>316112</v>
      </c>
      <c r="C1051">
        <v>315834</v>
      </c>
      <c r="D1051">
        <v>315785</v>
      </c>
      <c r="E1051">
        <v>315022</v>
      </c>
      <c r="F1051">
        <v>284.33100000000002</v>
      </c>
      <c r="G1051">
        <v>0</v>
      </c>
      <c r="H1051">
        <v>112.602</v>
      </c>
      <c r="I1051">
        <v>1.28147E-3</v>
      </c>
      <c r="J1051">
        <v>0.99511499999999997</v>
      </c>
      <c r="K1051">
        <v>0</v>
      </c>
      <c r="L1051" t="s">
        <v>42</v>
      </c>
    </row>
    <row r="1052" spans="1:12" x14ac:dyDescent="0.25">
      <c r="A1052" t="s">
        <v>49</v>
      </c>
      <c r="B1052">
        <v>316840</v>
      </c>
      <c r="C1052">
        <v>316566</v>
      </c>
      <c r="D1052">
        <v>316518</v>
      </c>
      <c r="E1052">
        <v>315751</v>
      </c>
      <c r="F1052">
        <v>284.113</v>
      </c>
      <c r="G1052">
        <v>0</v>
      </c>
      <c r="H1052">
        <v>113.024</v>
      </c>
      <c r="I1052">
        <v>1.24514E-3</v>
      </c>
      <c r="J1052">
        <v>0.995116</v>
      </c>
      <c r="K1052">
        <v>0</v>
      </c>
      <c r="L1052" t="s">
        <v>42</v>
      </c>
    </row>
    <row r="1053" spans="1:12" x14ac:dyDescent="0.25">
      <c r="A1053" t="s">
        <v>49</v>
      </c>
      <c r="B1053">
        <v>316168</v>
      </c>
      <c r="C1053">
        <v>315895</v>
      </c>
      <c r="D1053">
        <v>315846</v>
      </c>
      <c r="E1053">
        <v>315083</v>
      </c>
      <c r="F1053">
        <v>276.63799999999998</v>
      </c>
      <c r="G1053">
        <v>0</v>
      </c>
      <c r="H1053">
        <v>112.003</v>
      </c>
      <c r="I1053">
        <v>1.2329800000000001E-3</v>
      </c>
      <c r="J1053">
        <v>0.99511300000000003</v>
      </c>
      <c r="K1053">
        <v>0</v>
      </c>
      <c r="L1053" t="s">
        <v>42</v>
      </c>
    </row>
    <row r="1054" spans="1:12" x14ac:dyDescent="0.25">
      <c r="A1054" t="s">
        <v>49</v>
      </c>
      <c r="B1054">
        <v>317737</v>
      </c>
      <c r="C1054">
        <v>317463</v>
      </c>
      <c r="D1054">
        <v>317413</v>
      </c>
      <c r="E1054">
        <v>316644</v>
      </c>
      <c r="F1054">
        <v>282.81299999999999</v>
      </c>
      <c r="G1054">
        <v>0</v>
      </c>
      <c r="H1054">
        <v>114.58</v>
      </c>
      <c r="I1054">
        <v>1.2319399999999999E-3</v>
      </c>
      <c r="J1054">
        <v>0.995116</v>
      </c>
      <c r="K1054">
        <v>0</v>
      </c>
      <c r="L1054" t="s">
        <v>42</v>
      </c>
    </row>
    <row r="1055" spans="1:12" x14ac:dyDescent="0.25">
      <c r="A1055" t="s">
        <v>49</v>
      </c>
      <c r="B1055">
        <v>318799</v>
      </c>
      <c r="C1055">
        <v>318525</v>
      </c>
      <c r="D1055">
        <v>318476</v>
      </c>
      <c r="E1055">
        <v>317710</v>
      </c>
      <c r="F1055">
        <v>282.67899999999997</v>
      </c>
      <c r="G1055">
        <v>0</v>
      </c>
      <c r="H1055">
        <v>117.20399999999999</v>
      </c>
      <c r="I1055">
        <v>1.2914700000000001E-3</v>
      </c>
      <c r="J1055">
        <v>0.99511400000000005</v>
      </c>
      <c r="K1055">
        <v>0</v>
      </c>
      <c r="L1055" t="s">
        <v>42</v>
      </c>
    </row>
    <row r="1056" spans="1:12" x14ac:dyDescent="0.25">
      <c r="A1056" t="s">
        <v>49</v>
      </c>
      <c r="B1056">
        <v>316681</v>
      </c>
      <c r="C1056">
        <v>316408</v>
      </c>
      <c r="D1056">
        <v>316358</v>
      </c>
      <c r="E1056">
        <v>315589</v>
      </c>
      <c r="F1056">
        <v>281.65300000000002</v>
      </c>
      <c r="G1056">
        <v>0</v>
      </c>
      <c r="H1056">
        <v>109.756</v>
      </c>
      <c r="I1056">
        <v>1.2761999999999999E-3</v>
      </c>
      <c r="J1056">
        <v>0.995116</v>
      </c>
      <c r="K1056">
        <v>0</v>
      </c>
      <c r="L1056" t="s">
        <v>42</v>
      </c>
    </row>
    <row r="1057" spans="1:25" x14ac:dyDescent="0.25">
      <c r="A1057" t="s">
        <v>49</v>
      </c>
      <c r="B1057">
        <v>317541</v>
      </c>
      <c r="C1057">
        <v>317266</v>
      </c>
      <c r="D1057">
        <v>317217</v>
      </c>
      <c r="E1057">
        <v>316450</v>
      </c>
      <c r="F1057">
        <v>283.44400000000002</v>
      </c>
      <c r="G1057">
        <v>0</v>
      </c>
      <c r="H1057">
        <v>115.839</v>
      </c>
      <c r="I1057">
        <v>1.2516999999999999E-3</v>
      </c>
      <c r="J1057">
        <v>0.995116</v>
      </c>
      <c r="K1057">
        <v>0</v>
      </c>
      <c r="L1057" t="s">
        <v>42</v>
      </c>
    </row>
    <row r="1058" spans="1:25" x14ac:dyDescent="0.25">
      <c r="A1058" t="s">
        <v>49</v>
      </c>
      <c r="B1058">
        <v>318125</v>
      </c>
      <c r="C1058">
        <v>317847</v>
      </c>
      <c r="D1058">
        <v>317798</v>
      </c>
      <c r="E1058">
        <v>317031</v>
      </c>
      <c r="F1058">
        <v>283.79700000000003</v>
      </c>
      <c r="G1058">
        <v>0</v>
      </c>
      <c r="H1058">
        <v>115.36799999999999</v>
      </c>
      <c r="I1058">
        <v>1.2566000000000001E-3</v>
      </c>
      <c r="J1058">
        <v>0.995116</v>
      </c>
      <c r="K1058">
        <v>0</v>
      </c>
      <c r="L1058" t="s">
        <v>42</v>
      </c>
    </row>
    <row r="1059" spans="1:25" x14ac:dyDescent="0.25">
      <c r="A1059" t="s">
        <v>49</v>
      </c>
      <c r="B1059">
        <v>316891</v>
      </c>
      <c r="C1059">
        <v>316620</v>
      </c>
      <c r="D1059">
        <v>316572</v>
      </c>
      <c r="E1059">
        <v>315806</v>
      </c>
      <c r="F1059">
        <v>283.89</v>
      </c>
      <c r="G1059">
        <v>0</v>
      </c>
      <c r="H1059">
        <v>110.23399999999999</v>
      </c>
      <c r="I1059">
        <v>1.24424E-3</v>
      </c>
      <c r="J1059">
        <v>0.99511400000000005</v>
      </c>
      <c r="K1059">
        <v>0</v>
      </c>
      <c r="L1059" t="s">
        <v>42</v>
      </c>
    </row>
    <row r="1060" spans="1:25" x14ac:dyDescent="0.25">
      <c r="A1060" t="s">
        <v>49</v>
      </c>
      <c r="B1060">
        <v>317271</v>
      </c>
      <c r="C1060">
        <v>316999</v>
      </c>
      <c r="D1060">
        <v>316950</v>
      </c>
      <c r="E1060">
        <v>316185</v>
      </c>
      <c r="F1060">
        <v>282.505</v>
      </c>
      <c r="G1060">
        <v>0</v>
      </c>
      <c r="H1060">
        <v>114.602</v>
      </c>
      <c r="I1060">
        <v>1.2305300000000001E-3</v>
      </c>
      <c r="J1060">
        <v>0.99511499999999997</v>
      </c>
      <c r="K1060">
        <v>0</v>
      </c>
      <c r="L1060" t="s">
        <v>42</v>
      </c>
    </row>
    <row r="1061" spans="1:25" x14ac:dyDescent="0.25">
      <c r="A1061" t="s">
        <v>49</v>
      </c>
      <c r="B1061">
        <v>318192</v>
      </c>
      <c r="C1061">
        <v>317917</v>
      </c>
      <c r="D1061">
        <v>317868</v>
      </c>
      <c r="E1061">
        <v>317097</v>
      </c>
      <c r="F1061">
        <v>285.96600000000001</v>
      </c>
      <c r="G1061">
        <v>0</v>
      </c>
      <c r="H1061">
        <v>113.61</v>
      </c>
      <c r="I1061">
        <v>1.2424199999999999E-3</v>
      </c>
      <c r="J1061">
        <v>0.995116</v>
      </c>
      <c r="K1061">
        <v>0</v>
      </c>
      <c r="L1061" t="s">
        <v>42</v>
      </c>
    </row>
    <row r="1062" spans="1:25" x14ac:dyDescent="0.25">
      <c r="A1062" t="s">
        <v>49</v>
      </c>
      <c r="B1062">
        <v>316939</v>
      </c>
      <c r="C1062">
        <v>316651</v>
      </c>
      <c r="D1062">
        <v>316602</v>
      </c>
      <c r="E1062">
        <v>315839</v>
      </c>
      <c r="F1062">
        <v>281.584</v>
      </c>
      <c r="G1062">
        <v>0</v>
      </c>
      <c r="H1062">
        <v>113.85899999999999</v>
      </c>
      <c r="I1062">
        <v>1.2348000000000001E-3</v>
      </c>
      <c r="J1062">
        <v>0.99511499999999997</v>
      </c>
      <c r="K1062">
        <v>0</v>
      </c>
      <c r="L1062" t="s">
        <v>42</v>
      </c>
    </row>
    <row r="1063" spans="1:25" x14ac:dyDescent="0.25">
      <c r="A1063" t="s">
        <v>49</v>
      </c>
      <c r="B1063">
        <v>317091</v>
      </c>
      <c r="C1063">
        <v>316818</v>
      </c>
      <c r="D1063">
        <v>316768</v>
      </c>
      <c r="E1063">
        <v>315996</v>
      </c>
      <c r="F1063">
        <v>279.733</v>
      </c>
      <c r="G1063">
        <v>0</v>
      </c>
      <c r="H1063">
        <v>112.636</v>
      </c>
      <c r="I1063">
        <v>1.2486800000000001E-3</v>
      </c>
      <c r="J1063">
        <v>0.995116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317948</v>
      </c>
      <c r="C1064">
        <v>317670</v>
      </c>
      <c r="D1064">
        <v>317621</v>
      </c>
      <c r="E1064">
        <v>316852</v>
      </c>
      <c r="F1064">
        <v>284.64100000000002</v>
      </c>
      <c r="G1064">
        <v>0</v>
      </c>
      <c r="H1064">
        <v>113.68899999999999</v>
      </c>
      <c r="I1064">
        <v>1.28571E-3</v>
      </c>
      <c r="J1064">
        <v>0.99511400000000005</v>
      </c>
      <c r="K1064">
        <v>0</v>
      </c>
      <c r="L1064" t="s">
        <v>42</v>
      </c>
      <c r="R1064">
        <f>AVERAGE(B1015:B1064)</f>
        <v>318035.96000000002</v>
      </c>
      <c r="S1064">
        <f>AVERAGE(C1015:C1064)</f>
        <v>317759.82</v>
      </c>
      <c r="U1064">
        <f>_xlfn.VAR.P(B1015:B1064)</f>
        <v>6056983.7183999987</v>
      </c>
      <c r="V1064">
        <f>_xlfn.VAR.P(C1015:C1064)</f>
        <v>6052038.7076000022</v>
      </c>
      <c r="X1064">
        <f>1.96*SQRT(U1064)/50</f>
        <v>96.47488513101311</v>
      </c>
      <c r="Y1064">
        <f>1.96*SQRT(V1064)/50</f>
        <v>96.435495330539311</v>
      </c>
    </row>
    <row r="1065" spans="1:25" x14ac:dyDescent="0.25">
      <c r="A1065" t="s">
        <v>50</v>
      </c>
      <c r="B1065">
        <v>15901974.8553</v>
      </c>
      <c r="C1065" t="s">
        <v>36</v>
      </c>
    </row>
    <row r="1066" spans="1:25" x14ac:dyDescent="0.25">
      <c r="A1066" t="s">
        <v>51</v>
      </c>
      <c r="B1066">
        <v>7703.65</v>
      </c>
      <c r="C1066">
        <v>7406.61</v>
      </c>
      <c r="D1066">
        <v>7406.45</v>
      </c>
      <c r="E1066">
        <v>6795.64</v>
      </c>
      <c r="F1066">
        <v>124.73399999999999</v>
      </c>
      <c r="G1066">
        <v>101.39</v>
      </c>
      <c r="H1066">
        <v>20.485099999999999</v>
      </c>
      <c r="I1066">
        <v>1.2374599999999999E-3</v>
      </c>
      <c r="J1066">
        <v>0.995112</v>
      </c>
      <c r="K1066">
        <v>0</v>
      </c>
      <c r="L1066" t="s">
        <v>42</v>
      </c>
    </row>
    <row r="1067" spans="1:25" x14ac:dyDescent="0.25">
      <c r="A1067" t="s">
        <v>51</v>
      </c>
      <c r="B1067">
        <v>7765.35</v>
      </c>
      <c r="C1067">
        <v>7446.77</v>
      </c>
      <c r="D1067">
        <v>7446.59</v>
      </c>
      <c r="E1067">
        <v>6829.68</v>
      </c>
      <c r="F1067">
        <v>124.712</v>
      </c>
      <c r="G1067">
        <v>103.569</v>
      </c>
      <c r="H1067">
        <v>20.879799999999999</v>
      </c>
      <c r="I1067">
        <v>1.24715E-3</v>
      </c>
      <c r="J1067">
        <v>0.995116</v>
      </c>
      <c r="K1067">
        <v>0</v>
      </c>
      <c r="L1067" t="s">
        <v>42</v>
      </c>
    </row>
    <row r="1068" spans="1:25" x14ac:dyDescent="0.25">
      <c r="A1068" t="s">
        <v>51</v>
      </c>
      <c r="B1068">
        <v>7511.85</v>
      </c>
      <c r="C1068">
        <v>7184.15</v>
      </c>
      <c r="D1068">
        <v>7184.01</v>
      </c>
      <c r="E1068">
        <v>6585.58</v>
      </c>
      <c r="F1068">
        <v>117.895</v>
      </c>
      <c r="G1068">
        <v>100.30200000000001</v>
      </c>
      <c r="H1068">
        <v>20.238600000000002</v>
      </c>
      <c r="I1068">
        <v>1.23007E-3</v>
      </c>
      <c r="J1068">
        <v>0.995112</v>
      </c>
      <c r="K1068">
        <v>0</v>
      </c>
      <c r="L1068" t="s">
        <v>42</v>
      </c>
    </row>
    <row r="1069" spans="1:25" x14ac:dyDescent="0.25">
      <c r="A1069" t="s">
        <v>51</v>
      </c>
      <c r="B1069">
        <v>7546.07</v>
      </c>
      <c r="C1069">
        <v>7238.72</v>
      </c>
      <c r="D1069">
        <v>7238.53</v>
      </c>
      <c r="E1069">
        <v>6637.38</v>
      </c>
      <c r="F1069">
        <v>118.42400000000001</v>
      </c>
      <c r="G1069">
        <v>100.52</v>
      </c>
      <c r="H1069">
        <v>20.3215</v>
      </c>
      <c r="I1069">
        <v>1.2675200000000001E-3</v>
      </c>
      <c r="J1069">
        <v>0.995116</v>
      </c>
      <c r="K1069">
        <v>0</v>
      </c>
      <c r="L1069" t="s">
        <v>42</v>
      </c>
    </row>
    <row r="1070" spans="1:25" x14ac:dyDescent="0.25">
      <c r="A1070" t="s">
        <v>51</v>
      </c>
      <c r="B1070">
        <v>7525.1</v>
      </c>
      <c r="C1070">
        <v>7239.02</v>
      </c>
      <c r="D1070">
        <v>7238.86</v>
      </c>
      <c r="E1070">
        <v>6640.06</v>
      </c>
      <c r="F1070">
        <v>116.476</v>
      </c>
      <c r="G1070">
        <v>100.051</v>
      </c>
      <c r="H1070">
        <v>20.424499999999998</v>
      </c>
      <c r="I1070">
        <v>1.23011E-3</v>
      </c>
      <c r="J1070">
        <v>0.995116</v>
      </c>
      <c r="K1070">
        <v>0</v>
      </c>
      <c r="L1070" t="s">
        <v>42</v>
      </c>
    </row>
    <row r="1071" spans="1:25" x14ac:dyDescent="0.25">
      <c r="A1071" t="s">
        <v>51</v>
      </c>
      <c r="B1071">
        <v>7547.73</v>
      </c>
      <c r="C1071">
        <v>7256.7</v>
      </c>
      <c r="D1071">
        <v>7256.51</v>
      </c>
      <c r="E1071">
        <v>6657.77</v>
      </c>
      <c r="F1071">
        <v>116.55800000000001</v>
      </c>
      <c r="G1071">
        <v>100.462</v>
      </c>
      <c r="H1071">
        <v>20.5258</v>
      </c>
      <c r="I1071">
        <v>1.23241E-3</v>
      </c>
      <c r="J1071">
        <v>0.99511499999999997</v>
      </c>
      <c r="K1071">
        <v>0</v>
      </c>
      <c r="L1071" t="s">
        <v>42</v>
      </c>
    </row>
    <row r="1072" spans="1:25" x14ac:dyDescent="0.25">
      <c r="A1072" t="s">
        <v>51</v>
      </c>
      <c r="B1072">
        <v>7452.2</v>
      </c>
      <c r="C1072">
        <v>7164.92</v>
      </c>
      <c r="D1072">
        <v>7164.76</v>
      </c>
      <c r="E1072">
        <v>6568.89</v>
      </c>
      <c r="F1072">
        <v>113.726</v>
      </c>
      <c r="G1072">
        <v>99.918099999999995</v>
      </c>
      <c r="H1072">
        <v>20.285299999999999</v>
      </c>
      <c r="I1072">
        <v>1.23017E-3</v>
      </c>
      <c r="J1072">
        <v>0.995116</v>
      </c>
      <c r="K1072">
        <v>0</v>
      </c>
      <c r="L1072" t="s">
        <v>42</v>
      </c>
    </row>
    <row r="1073" spans="1:12" x14ac:dyDescent="0.25">
      <c r="A1073" t="s">
        <v>51</v>
      </c>
      <c r="B1073">
        <v>7527</v>
      </c>
      <c r="C1073">
        <v>7236.81</v>
      </c>
      <c r="D1073">
        <v>7236.62</v>
      </c>
      <c r="E1073">
        <v>6638.16</v>
      </c>
      <c r="F1073">
        <v>117.505</v>
      </c>
      <c r="G1073">
        <v>100.38500000000001</v>
      </c>
      <c r="H1073">
        <v>20.617799999999999</v>
      </c>
      <c r="I1073">
        <v>1.29225E-3</v>
      </c>
      <c r="J1073">
        <v>0.99511499999999997</v>
      </c>
      <c r="K1073">
        <v>0</v>
      </c>
      <c r="L1073" t="s">
        <v>42</v>
      </c>
    </row>
    <row r="1074" spans="1:12" x14ac:dyDescent="0.25">
      <c r="A1074" t="s">
        <v>51</v>
      </c>
      <c r="B1074">
        <v>7501.97</v>
      </c>
      <c r="C1074">
        <v>7212.44</v>
      </c>
      <c r="D1074">
        <v>7212.26</v>
      </c>
      <c r="E1074">
        <v>6616.02</v>
      </c>
      <c r="F1074">
        <v>115.98399999999999</v>
      </c>
      <c r="G1074">
        <v>100.648</v>
      </c>
      <c r="H1074">
        <v>20.325099999999999</v>
      </c>
      <c r="I1074">
        <v>1.2304E-3</v>
      </c>
      <c r="J1074">
        <v>0.995116</v>
      </c>
      <c r="K1074">
        <v>0</v>
      </c>
      <c r="L1074" t="s">
        <v>42</v>
      </c>
    </row>
    <row r="1075" spans="1:12" x14ac:dyDescent="0.25">
      <c r="A1075" t="s">
        <v>51</v>
      </c>
      <c r="B1075">
        <v>7637.77</v>
      </c>
      <c r="C1075">
        <v>7348.82</v>
      </c>
      <c r="D1075">
        <v>7348.63</v>
      </c>
      <c r="E1075">
        <v>6745.61</v>
      </c>
      <c r="F1075">
        <v>119.813</v>
      </c>
      <c r="G1075">
        <v>101.605</v>
      </c>
      <c r="H1075">
        <v>20.7026</v>
      </c>
      <c r="I1075">
        <v>1.2389E-3</v>
      </c>
      <c r="J1075">
        <v>0.99511499999999997</v>
      </c>
      <c r="K1075">
        <v>0</v>
      </c>
      <c r="L1075" t="s">
        <v>42</v>
      </c>
    </row>
    <row r="1076" spans="1:12" x14ac:dyDescent="0.25">
      <c r="A1076" t="s">
        <v>51</v>
      </c>
      <c r="B1076">
        <v>7572.43</v>
      </c>
      <c r="C1076">
        <v>7288.05</v>
      </c>
      <c r="D1076">
        <v>7287.88</v>
      </c>
      <c r="E1076">
        <v>6687.58</v>
      </c>
      <c r="F1076">
        <v>115.444</v>
      </c>
      <c r="G1076">
        <v>100.604</v>
      </c>
      <c r="H1076">
        <v>20.495100000000001</v>
      </c>
      <c r="I1076">
        <v>1.2838999999999999E-3</v>
      </c>
      <c r="J1076">
        <v>0.995116</v>
      </c>
      <c r="K1076">
        <v>0</v>
      </c>
      <c r="L1076" t="s">
        <v>42</v>
      </c>
    </row>
    <row r="1077" spans="1:12" x14ac:dyDescent="0.25">
      <c r="A1077" t="s">
        <v>51</v>
      </c>
      <c r="B1077">
        <v>7529.06</v>
      </c>
      <c r="C1077">
        <v>7241.71</v>
      </c>
      <c r="D1077">
        <v>7241.53</v>
      </c>
      <c r="E1077">
        <v>6636.55</v>
      </c>
      <c r="F1077">
        <v>116.327</v>
      </c>
      <c r="G1077">
        <v>100.10899999999999</v>
      </c>
      <c r="H1077">
        <v>20.293099999999999</v>
      </c>
      <c r="I1077">
        <v>1.2328E-3</v>
      </c>
      <c r="J1077">
        <v>0.995116</v>
      </c>
      <c r="K1077">
        <v>0</v>
      </c>
      <c r="L1077" t="s">
        <v>42</v>
      </c>
    </row>
    <row r="1078" spans="1:12" x14ac:dyDescent="0.25">
      <c r="A1078" t="s">
        <v>51</v>
      </c>
      <c r="B1078">
        <v>7535.79</v>
      </c>
      <c r="C1078">
        <v>7246.21</v>
      </c>
      <c r="D1078">
        <v>7246.03</v>
      </c>
      <c r="E1078">
        <v>6649.99</v>
      </c>
      <c r="F1078">
        <v>115.23399999999999</v>
      </c>
      <c r="G1078">
        <v>101.465</v>
      </c>
      <c r="H1078">
        <v>20.887</v>
      </c>
      <c r="I1078">
        <v>1.24416E-3</v>
      </c>
      <c r="J1078">
        <v>0.995116</v>
      </c>
      <c r="K1078">
        <v>0</v>
      </c>
      <c r="L1078" t="s">
        <v>42</v>
      </c>
    </row>
    <row r="1079" spans="1:12" x14ac:dyDescent="0.25">
      <c r="A1079" t="s">
        <v>51</v>
      </c>
      <c r="B1079">
        <v>7525.21</v>
      </c>
      <c r="C1079">
        <v>7234.8</v>
      </c>
      <c r="D1079">
        <v>7234.62</v>
      </c>
      <c r="E1079">
        <v>6637.25</v>
      </c>
      <c r="F1079">
        <v>116.559</v>
      </c>
      <c r="G1079">
        <v>102.923</v>
      </c>
      <c r="H1079">
        <v>20.400700000000001</v>
      </c>
      <c r="I1079">
        <v>1.26961E-3</v>
      </c>
      <c r="J1079">
        <v>0.99511400000000005</v>
      </c>
      <c r="K1079">
        <v>0</v>
      </c>
      <c r="L1079" t="s">
        <v>42</v>
      </c>
    </row>
    <row r="1080" spans="1:12" x14ac:dyDescent="0.25">
      <c r="A1080" t="s">
        <v>51</v>
      </c>
      <c r="B1080">
        <v>7598.35</v>
      </c>
      <c r="C1080">
        <v>7296.58</v>
      </c>
      <c r="D1080">
        <v>7296.41</v>
      </c>
      <c r="E1080">
        <v>6694.59</v>
      </c>
      <c r="F1080">
        <v>117.197</v>
      </c>
      <c r="G1080">
        <v>101.48099999999999</v>
      </c>
      <c r="H1080">
        <v>20.527899999999999</v>
      </c>
      <c r="I1080">
        <v>1.2313599999999999E-3</v>
      </c>
      <c r="J1080">
        <v>0.995116</v>
      </c>
      <c r="K1080">
        <v>0</v>
      </c>
      <c r="L1080" t="s">
        <v>42</v>
      </c>
    </row>
    <row r="1081" spans="1:12" x14ac:dyDescent="0.25">
      <c r="A1081" t="s">
        <v>51</v>
      </c>
      <c r="B1081">
        <v>7507.81</v>
      </c>
      <c r="C1081">
        <v>7219.04</v>
      </c>
      <c r="D1081">
        <v>7218.86</v>
      </c>
      <c r="E1081">
        <v>6622.46</v>
      </c>
      <c r="F1081">
        <v>114.93600000000001</v>
      </c>
      <c r="G1081">
        <v>100.345</v>
      </c>
      <c r="H1081">
        <v>20.215399999999999</v>
      </c>
      <c r="I1081">
        <v>1.2315399999999999E-3</v>
      </c>
      <c r="J1081">
        <v>0.99511400000000005</v>
      </c>
      <c r="K1081">
        <v>0</v>
      </c>
      <c r="L1081" t="s">
        <v>42</v>
      </c>
    </row>
    <row r="1082" spans="1:12" x14ac:dyDescent="0.25">
      <c r="A1082" t="s">
        <v>51</v>
      </c>
      <c r="B1082">
        <v>7584.93</v>
      </c>
      <c r="C1082">
        <v>7297.02</v>
      </c>
      <c r="D1082">
        <v>7296.84</v>
      </c>
      <c r="E1082">
        <v>6697.65</v>
      </c>
      <c r="F1082">
        <v>116.577</v>
      </c>
      <c r="G1082">
        <v>101.581</v>
      </c>
      <c r="H1082">
        <v>20.445599999999999</v>
      </c>
      <c r="I1082">
        <v>1.36572E-3</v>
      </c>
      <c r="J1082">
        <v>0.995116</v>
      </c>
      <c r="K1082">
        <v>0</v>
      </c>
      <c r="L1082" t="s">
        <v>42</v>
      </c>
    </row>
    <row r="1083" spans="1:12" x14ac:dyDescent="0.25">
      <c r="A1083" t="s">
        <v>51</v>
      </c>
      <c r="B1083">
        <v>7683.92</v>
      </c>
      <c r="C1083">
        <v>7393.27</v>
      </c>
      <c r="D1083">
        <v>7393.1</v>
      </c>
      <c r="E1083">
        <v>6783.75</v>
      </c>
      <c r="F1083">
        <v>120.03</v>
      </c>
      <c r="G1083">
        <v>103.417</v>
      </c>
      <c r="H1083">
        <v>21.232500000000002</v>
      </c>
      <c r="I1083">
        <v>1.2367999999999999E-3</v>
      </c>
      <c r="J1083">
        <v>0.995116</v>
      </c>
      <c r="K1083">
        <v>0</v>
      </c>
      <c r="L1083" t="s">
        <v>42</v>
      </c>
    </row>
    <row r="1084" spans="1:12" x14ac:dyDescent="0.25">
      <c r="A1084" t="s">
        <v>51</v>
      </c>
      <c r="B1084">
        <v>7661.07</v>
      </c>
      <c r="C1084">
        <v>7373.6</v>
      </c>
      <c r="D1084">
        <v>7373.42</v>
      </c>
      <c r="E1084">
        <v>6767.35</v>
      </c>
      <c r="F1084">
        <v>120.129</v>
      </c>
      <c r="G1084">
        <v>102.289</v>
      </c>
      <c r="H1084">
        <v>20.797999999999998</v>
      </c>
      <c r="I1084">
        <v>1.2300499999999999E-3</v>
      </c>
      <c r="J1084">
        <v>0.995116</v>
      </c>
      <c r="K1084">
        <v>0</v>
      </c>
      <c r="L1084" t="s">
        <v>42</v>
      </c>
    </row>
    <row r="1085" spans="1:12" x14ac:dyDescent="0.25">
      <c r="A1085" t="s">
        <v>51</v>
      </c>
      <c r="B1085">
        <v>7694.92</v>
      </c>
      <c r="C1085">
        <v>7396.8</v>
      </c>
      <c r="D1085">
        <v>7396.65</v>
      </c>
      <c r="E1085">
        <v>6791.45</v>
      </c>
      <c r="F1085">
        <v>119.604</v>
      </c>
      <c r="G1085">
        <v>102.843</v>
      </c>
      <c r="H1085">
        <v>20.644300000000001</v>
      </c>
      <c r="I1085">
        <v>1.2518399999999999E-3</v>
      </c>
      <c r="J1085">
        <v>0.99511499999999997</v>
      </c>
      <c r="K1085">
        <v>0</v>
      </c>
      <c r="L1085" t="s">
        <v>42</v>
      </c>
    </row>
    <row r="1086" spans="1:12" x14ac:dyDescent="0.25">
      <c r="A1086" t="s">
        <v>51</v>
      </c>
      <c r="B1086">
        <v>7656.37</v>
      </c>
      <c r="C1086">
        <v>7365.23</v>
      </c>
      <c r="D1086">
        <v>7365.05</v>
      </c>
      <c r="E1086">
        <v>6759.8</v>
      </c>
      <c r="F1086">
        <v>119.764</v>
      </c>
      <c r="G1086">
        <v>102.762</v>
      </c>
      <c r="H1086">
        <v>21.194099999999999</v>
      </c>
      <c r="I1086">
        <v>1.2445900000000001E-3</v>
      </c>
      <c r="J1086">
        <v>0.99511499999999997</v>
      </c>
      <c r="K1086">
        <v>0</v>
      </c>
      <c r="L1086" t="s">
        <v>42</v>
      </c>
    </row>
    <row r="1087" spans="1:12" x14ac:dyDescent="0.25">
      <c r="A1087" t="s">
        <v>51</v>
      </c>
      <c r="B1087">
        <v>7671.54</v>
      </c>
      <c r="C1087">
        <v>7378.85</v>
      </c>
      <c r="D1087">
        <v>7378.69</v>
      </c>
      <c r="E1087">
        <v>6771.87</v>
      </c>
      <c r="F1087">
        <v>120.16</v>
      </c>
      <c r="G1087">
        <v>102.15600000000001</v>
      </c>
      <c r="H1087">
        <v>20.849499999999999</v>
      </c>
      <c r="I1087">
        <v>1.23478E-3</v>
      </c>
      <c r="J1087">
        <v>0.995116</v>
      </c>
      <c r="K1087">
        <v>0</v>
      </c>
      <c r="L1087" t="s">
        <v>42</v>
      </c>
    </row>
    <row r="1088" spans="1:12" x14ac:dyDescent="0.25">
      <c r="A1088" t="s">
        <v>51</v>
      </c>
      <c r="B1088">
        <v>7710.24</v>
      </c>
      <c r="C1088">
        <v>7419.96</v>
      </c>
      <c r="D1088">
        <v>7419.8</v>
      </c>
      <c r="E1088">
        <v>6810.82</v>
      </c>
      <c r="F1088">
        <v>119.55200000000001</v>
      </c>
      <c r="G1088">
        <v>102.93600000000001</v>
      </c>
      <c r="H1088">
        <v>21.013200000000001</v>
      </c>
      <c r="I1088">
        <v>1.4185599999999999E-3</v>
      </c>
      <c r="J1088">
        <v>0.995116</v>
      </c>
      <c r="K1088">
        <v>0</v>
      </c>
      <c r="L1088" t="s">
        <v>42</v>
      </c>
    </row>
    <row r="1089" spans="1:12" x14ac:dyDescent="0.25">
      <c r="A1089" t="s">
        <v>51</v>
      </c>
      <c r="B1089">
        <v>7663.51</v>
      </c>
      <c r="C1089">
        <v>7372.44</v>
      </c>
      <c r="D1089">
        <v>7372.28</v>
      </c>
      <c r="E1089">
        <v>6765.76</v>
      </c>
      <c r="F1089">
        <v>118.916</v>
      </c>
      <c r="G1089">
        <v>101.726</v>
      </c>
      <c r="H1089">
        <v>20.626999999999999</v>
      </c>
      <c r="I1089">
        <v>1.3437099999999999E-3</v>
      </c>
      <c r="J1089">
        <v>0.995116</v>
      </c>
      <c r="K1089">
        <v>0</v>
      </c>
      <c r="L1089" t="s">
        <v>42</v>
      </c>
    </row>
    <row r="1090" spans="1:12" x14ac:dyDescent="0.25">
      <c r="A1090" t="s">
        <v>51</v>
      </c>
      <c r="B1090">
        <v>7721.2</v>
      </c>
      <c r="C1090">
        <v>7428.5</v>
      </c>
      <c r="D1090">
        <v>7428.33</v>
      </c>
      <c r="E1090">
        <v>6818.58</v>
      </c>
      <c r="F1090">
        <v>121.06399999999999</v>
      </c>
      <c r="G1090">
        <v>102.407</v>
      </c>
      <c r="H1090">
        <v>21.0444</v>
      </c>
      <c r="I1090">
        <v>1.23033E-3</v>
      </c>
      <c r="J1090">
        <v>0.99511499999999997</v>
      </c>
      <c r="K1090">
        <v>0</v>
      </c>
      <c r="L1090" t="s">
        <v>42</v>
      </c>
    </row>
    <row r="1091" spans="1:12" x14ac:dyDescent="0.25">
      <c r="A1091" t="s">
        <v>51</v>
      </c>
      <c r="B1091">
        <v>7744.2</v>
      </c>
      <c r="C1091">
        <v>7444.79</v>
      </c>
      <c r="D1091">
        <v>7444.18</v>
      </c>
      <c r="E1091">
        <v>6833.69</v>
      </c>
      <c r="F1091">
        <v>120.209</v>
      </c>
      <c r="G1091">
        <v>102.682</v>
      </c>
      <c r="H1091">
        <v>21.103300000000001</v>
      </c>
      <c r="I1091">
        <v>1.2302700000000001E-3</v>
      </c>
      <c r="J1091">
        <v>0.995116</v>
      </c>
      <c r="K1091">
        <v>0</v>
      </c>
      <c r="L1091" t="s">
        <v>42</v>
      </c>
    </row>
    <row r="1092" spans="1:12" x14ac:dyDescent="0.25">
      <c r="A1092" t="s">
        <v>51</v>
      </c>
      <c r="B1092">
        <v>7725.39</v>
      </c>
      <c r="C1092">
        <v>7432.77</v>
      </c>
      <c r="D1092">
        <v>7432.6</v>
      </c>
      <c r="E1092">
        <v>6823.11</v>
      </c>
      <c r="F1092">
        <v>121.613</v>
      </c>
      <c r="G1092">
        <v>102.46899999999999</v>
      </c>
      <c r="H1092">
        <v>20.8733</v>
      </c>
      <c r="I1092">
        <v>1.2304900000000001E-3</v>
      </c>
      <c r="J1092">
        <v>0.995116</v>
      </c>
      <c r="K1092">
        <v>0</v>
      </c>
      <c r="L1092" t="s">
        <v>42</v>
      </c>
    </row>
    <row r="1093" spans="1:12" x14ac:dyDescent="0.25">
      <c r="A1093" t="s">
        <v>51</v>
      </c>
      <c r="B1093">
        <v>7707.97</v>
      </c>
      <c r="C1093">
        <v>7416.85</v>
      </c>
      <c r="D1093">
        <v>7416.7</v>
      </c>
      <c r="E1093">
        <v>6807.4</v>
      </c>
      <c r="F1093">
        <v>119.759</v>
      </c>
      <c r="G1093">
        <v>101.696</v>
      </c>
      <c r="H1093">
        <v>20.7807</v>
      </c>
      <c r="I1093">
        <v>1.23226E-3</v>
      </c>
      <c r="J1093">
        <v>0.99511499999999997</v>
      </c>
      <c r="K1093">
        <v>0</v>
      </c>
      <c r="L1093" t="s">
        <v>42</v>
      </c>
    </row>
    <row r="1094" spans="1:12" x14ac:dyDescent="0.25">
      <c r="A1094" t="s">
        <v>51</v>
      </c>
      <c r="B1094">
        <v>7712.73</v>
      </c>
      <c r="C1094">
        <v>7423.87</v>
      </c>
      <c r="D1094">
        <v>7423.7</v>
      </c>
      <c r="E1094">
        <v>6815.69</v>
      </c>
      <c r="F1094">
        <v>118.41500000000001</v>
      </c>
      <c r="G1094">
        <v>101.956</v>
      </c>
      <c r="H1094">
        <v>20.849499999999999</v>
      </c>
      <c r="I1094">
        <v>1.2990899999999999E-3</v>
      </c>
      <c r="J1094">
        <v>0.995116</v>
      </c>
      <c r="K1094">
        <v>0</v>
      </c>
      <c r="L1094" t="s">
        <v>42</v>
      </c>
    </row>
    <row r="1095" spans="1:12" x14ac:dyDescent="0.25">
      <c r="A1095" t="s">
        <v>51</v>
      </c>
      <c r="B1095">
        <v>7718.46</v>
      </c>
      <c r="C1095">
        <v>7428.45</v>
      </c>
      <c r="D1095">
        <v>7428.28</v>
      </c>
      <c r="E1095">
        <v>6812.05</v>
      </c>
      <c r="F1095">
        <v>120.28100000000001</v>
      </c>
      <c r="G1095">
        <v>102.371</v>
      </c>
      <c r="H1095">
        <v>20.886900000000001</v>
      </c>
      <c r="I1095">
        <v>1.23237E-3</v>
      </c>
      <c r="J1095">
        <v>0.995116</v>
      </c>
      <c r="K1095">
        <v>0</v>
      </c>
      <c r="L1095" t="s">
        <v>42</v>
      </c>
    </row>
    <row r="1096" spans="1:12" x14ac:dyDescent="0.25">
      <c r="A1096" t="s">
        <v>51</v>
      </c>
      <c r="B1096">
        <v>7707.52</v>
      </c>
      <c r="C1096">
        <v>7410.76</v>
      </c>
      <c r="D1096">
        <v>7410.6</v>
      </c>
      <c r="E1096">
        <v>6800.42</v>
      </c>
      <c r="F1096">
        <v>120.53700000000001</v>
      </c>
      <c r="G1096">
        <v>103.452</v>
      </c>
      <c r="H1096">
        <v>20.800599999999999</v>
      </c>
      <c r="I1096">
        <v>1.27944E-3</v>
      </c>
      <c r="J1096">
        <v>0.995116</v>
      </c>
      <c r="K1096">
        <v>0</v>
      </c>
      <c r="L1096" t="s">
        <v>42</v>
      </c>
    </row>
    <row r="1097" spans="1:12" x14ac:dyDescent="0.25">
      <c r="A1097" t="s">
        <v>51</v>
      </c>
      <c r="B1097">
        <v>7711.55</v>
      </c>
      <c r="C1097">
        <v>7419.06</v>
      </c>
      <c r="D1097">
        <v>7418.89</v>
      </c>
      <c r="E1097">
        <v>6806.88</v>
      </c>
      <c r="F1097">
        <v>120.506</v>
      </c>
      <c r="G1097">
        <v>104.783</v>
      </c>
      <c r="H1097">
        <v>21.546800000000001</v>
      </c>
      <c r="I1097">
        <v>1.2329299999999999E-3</v>
      </c>
      <c r="J1097">
        <v>0.99511499999999997</v>
      </c>
      <c r="K1097">
        <v>0</v>
      </c>
      <c r="L1097" t="s">
        <v>42</v>
      </c>
    </row>
    <row r="1098" spans="1:12" x14ac:dyDescent="0.25">
      <c r="A1098" t="s">
        <v>51</v>
      </c>
      <c r="B1098">
        <v>7711.22</v>
      </c>
      <c r="C1098">
        <v>7420.7</v>
      </c>
      <c r="D1098">
        <v>7420.53</v>
      </c>
      <c r="E1098">
        <v>6810.18</v>
      </c>
      <c r="F1098">
        <v>124.63</v>
      </c>
      <c r="G1098">
        <v>103.60299999999999</v>
      </c>
      <c r="H1098">
        <v>21.017399999999999</v>
      </c>
      <c r="I1098">
        <v>1.2311900000000001E-3</v>
      </c>
      <c r="J1098">
        <v>0.99511499999999997</v>
      </c>
      <c r="K1098">
        <v>0</v>
      </c>
      <c r="L1098" t="s">
        <v>42</v>
      </c>
    </row>
    <row r="1099" spans="1:12" x14ac:dyDescent="0.25">
      <c r="A1099" t="s">
        <v>51</v>
      </c>
      <c r="B1099">
        <v>7481.39</v>
      </c>
      <c r="C1099">
        <v>7191.88</v>
      </c>
      <c r="D1099">
        <v>7191.7</v>
      </c>
      <c r="E1099">
        <v>6597.82</v>
      </c>
      <c r="F1099">
        <v>114.205</v>
      </c>
      <c r="G1099">
        <v>100.47199999999999</v>
      </c>
      <c r="H1099">
        <v>20.2166</v>
      </c>
      <c r="I1099">
        <v>1.2690799999999999E-3</v>
      </c>
      <c r="J1099">
        <v>0.995116</v>
      </c>
      <c r="K1099">
        <v>0</v>
      </c>
      <c r="L1099" t="s">
        <v>42</v>
      </c>
    </row>
    <row r="1100" spans="1:12" x14ac:dyDescent="0.25">
      <c r="A1100" t="s">
        <v>51</v>
      </c>
      <c r="B1100">
        <v>7448.24</v>
      </c>
      <c r="C1100">
        <v>7164.77</v>
      </c>
      <c r="D1100">
        <v>7164.6</v>
      </c>
      <c r="E1100">
        <v>6570.98</v>
      </c>
      <c r="F1100">
        <v>113.21299999999999</v>
      </c>
      <c r="G1100">
        <v>99.604100000000003</v>
      </c>
      <c r="H1100">
        <v>20.226299999999998</v>
      </c>
      <c r="I1100">
        <v>1.23475E-3</v>
      </c>
      <c r="J1100">
        <v>0.99511499999999997</v>
      </c>
      <c r="K1100">
        <v>0</v>
      </c>
      <c r="L1100" t="s">
        <v>42</v>
      </c>
    </row>
    <row r="1101" spans="1:12" x14ac:dyDescent="0.25">
      <c r="A1101" t="s">
        <v>51</v>
      </c>
      <c r="B1101">
        <v>7485.48</v>
      </c>
      <c r="C1101">
        <v>7201.14</v>
      </c>
      <c r="D1101">
        <v>7200.96</v>
      </c>
      <c r="E1101">
        <v>6604.46</v>
      </c>
      <c r="F1101">
        <v>115.407</v>
      </c>
      <c r="G1101">
        <v>99.460800000000006</v>
      </c>
      <c r="H1101">
        <v>20.320699999999999</v>
      </c>
      <c r="I1101">
        <v>1.2614200000000001E-3</v>
      </c>
      <c r="J1101">
        <v>0.995116</v>
      </c>
      <c r="K1101">
        <v>0</v>
      </c>
      <c r="L1101" t="s">
        <v>42</v>
      </c>
    </row>
    <row r="1102" spans="1:12" x14ac:dyDescent="0.25">
      <c r="A1102" t="s">
        <v>51</v>
      </c>
      <c r="B1102">
        <v>7497.67</v>
      </c>
      <c r="C1102">
        <v>7209.36</v>
      </c>
      <c r="D1102">
        <v>7209.19</v>
      </c>
      <c r="E1102">
        <v>6614.09</v>
      </c>
      <c r="F1102">
        <v>115.57299999999999</v>
      </c>
      <c r="G1102">
        <v>99.676199999999994</v>
      </c>
      <c r="H1102">
        <v>20.250800000000002</v>
      </c>
      <c r="I1102">
        <v>1.23835E-3</v>
      </c>
      <c r="J1102">
        <v>0.995116</v>
      </c>
      <c r="K1102">
        <v>0</v>
      </c>
      <c r="L1102" t="s">
        <v>42</v>
      </c>
    </row>
    <row r="1103" spans="1:12" x14ac:dyDescent="0.25">
      <c r="A1103" t="s">
        <v>51</v>
      </c>
      <c r="B1103">
        <v>7434.88</v>
      </c>
      <c r="C1103">
        <v>7146.02</v>
      </c>
      <c r="D1103">
        <v>7145.84</v>
      </c>
      <c r="E1103">
        <v>6553.23</v>
      </c>
      <c r="F1103">
        <v>113.724</v>
      </c>
      <c r="G1103">
        <v>99.960999999999999</v>
      </c>
      <c r="H1103">
        <v>20.281600000000001</v>
      </c>
      <c r="I1103">
        <v>1.2518099999999999E-3</v>
      </c>
      <c r="J1103">
        <v>0.995116</v>
      </c>
      <c r="K1103">
        <v>0</v>
      </c>
      <c r="L1103" t="s">
        <v>42</v>
      </c>
    </row>
    <row r="1104" spans="1:12" x14ac:dyDescent="0.25">
      <c r="A1104" t="s">
        <v>51</v>
      </c>
      <c r="B1104">
        <v>7430.58</v>
      </c>
      <c r="C1104">
        <v>7143.82</v>
      </c>
      <c r="D1104">
        <v>7143.64</v>
      </c>
      <c r="E1104">
        <v>6548.82</v>
      </c>
      <c r="F1104">
        <v>113.276</v>
      </c>
      <c r="G1104">
        <v>100.39700000000001</v>
      </c>
      <c r="H1104">
        <v>20.407499999999999</v>
      </c>
      <c r="I1104">
        <v>1.2926999999999999E-3</v>
      </c>
      <c r="J1104">
        <v>0.99511499999999997</v>
      </c>
      <c r="K1104">
        <v>0</v>
      </c>
      <c r="L1104" t="s">
        <v>42</v>
      </c>
    </row>
    <row r="1105" spans="1:25" x14ac:dyDescent="0.25">
      <c r="A1105" t="s">
        <v>51</v>
      </c>
      <c r="B1105">
        <v>7514.18</v>
      </c>
      <c r="C1105">
        <v>7226.6</v>
      </c>
      <c r="D1105">
        <v>7226.43</v>
      </c>
      <c r="E1105">
        <v>6629.34</v>
      </c>
      <c r="F1105">
        <v>115.77500000000001</v>
      </c>
      <c r="G1105">
        <v>99.909000000000006</v>
      </c>
      <c r="H1105">
        <v>20.296099999999999</v>
      </c>
      <c r="I1105">
        <v>1.2311100000000001E-3</v>
      </c>
      <c r="J1105">
        <v>0.995116</v>
      </c>
      <c r="K1105">
        <v>0</v>
      </c>
      <c r="L1105" t="s">
        <v>42</v>
      </c>
    </row>
    <row r="1106" spans="1:25" x14ac:dyDescent="0.25">
      <c r="A1106" t="s">
        <v>51</v>
      </c>
      <c r="B1106">
        <v>7506.4</v>
      </c>
      <c r="C1106">
        <v>7223.27</v>
      </c>
      <c r="D1106">
        <v>7223.09</v>
      </c>
      <c r="E1106">
        <v>6624.98</v>
      </c>
      <c r="F1106">
        <v>116.48</v>
      </c>
      <c r="G1106">
        <v>101.10599999999999</v>
      </c>
      <c r="H1106">
        <v>20.546399999999998</v>
      </c>
      <c r="I1106">
        <v>1.26694E-3</v>
      </c>
      <c r="J1106">
        <v>0.99511300000000003</v>
      </c>
      <c r="K1106">
        <v>0</v>
      </c>
      <c r="L1106" t="s">
        <v>42</v>
      </c>
    </row>
    <row r="1107" spans="1:25" x14ac:dyDescent="0.25">
      <c r="A1107" t="s">
        <v>51</v>
      </c>
      <c r="B1107">
        <v>7455.87</v>
      </c>
      <c r="C1107">
        <v>7171.72</v>
      </c>
      <c r="D1107">
        <v>7171.56</v>
      </c>
      <c r="E1107">
        <v>6574.69</v>
      </c>
      <c r="F1107">
        <v>113.566</v>
      </c>
      <c r="G1107">
        <v>100.167</v>
      </c>
      <c r="H1107">
        <v>20.495000000000001</v>
      </c>
      <c r="I1107">
        <v>1.26581E-3</v>
      </c>
      <c r="J1107">
        <v>0.99511499999999997</v>
      </c>
      <c r="K1107">
        <v>0</v>
      </c>
      <c r="L1107" t="s">
        <v>42</v>
      </c>
    </row>
    <row r="1108" spans="1:25" x14ac:dyDescent="0.25">
      <c r="A1108" t="s">
        <v>51</v>
      </c>
      <c r="B1108">
        <v>7540.5</v>
      </c>
      <c r="C1108">
        <v>7251.26</v>
      </c>
      <c r="D1108">
        <v>7251.09</v>
      </c>
      <c r="E1108">
        <v>6653.81</v>
      </c>
      <c r="F1108">
        <v>116.66</v>
      </c>
      <c r="G1108">
        <v>99.848299999999995</v>
      </c>
      <c r="H1108">
        <v>20.2317</v>
      </c>
      <c r="I1108">
        <v>1.2388099999999999E-3</v>
      </c>
      <c r="J1108">
        <v>0.99511400000000005</v>
      </c>
      <c r="K1108">
        <v>0</v>
      </c>
      <c r="L1108" t="s">
        <v>42</v>
      </c>
    </row>
    <row r="1109" spans="1:25" x14ac:dyDescent="0.25">
      <c r="A1109" t="s">
        <v>51</v>
      </c>
      <c r="B1109">
        <v>7430.69</v>
      </c>
      <c r="C1109">
        <v>7141.27</v>
      </c>
      <c r="D1109">
        <v>7141.1</v>
      </c>
      <c r="E1109">
        <v>6541.83</v>
      </c>
      <c r="F1109">
        <v>114.188</v>
      </c>
      <c r="G1109">
        <v>101.767</v>
      </c>
      <c r="H1109">
        <v>20.482099999999999</v>
      </c>
      <c r="I1109">
        <v>1.2300600000000001E-3</v>
      </c>
      <c r="J1109">
        <v>0.99511499999999997</v>
      </c>
      <c r="K1109">
        <v>0</v>
      </c>
      <c r="L1109" t="s">
        <v>42</v>
      </c>
    </row>
    <row r="1110" spans="1:25" x14ac:dyDescent="0.25">
      <c r="A1110" t="s">
        <v>51</v>
      </c>
      <c r="B1110">
        <v>7554.89</v>
      </c>
      <c r="C1110">
        <v>7262.65</v>
      </c>
      <c r="D1110">
        <v>7262.47</v>
      </c>
      <c r="E1110">
        <v>6665.55</v>
      </c>
      <c r="F1110">
        <v>116.33499999999999</v>
      </c>
      <c r="G1110">
        <v>100.572</v>
      </c>
      <c r="H1110">
        <v>20.652200000000001</v>
      </c>
      <c r="I1110">
        <v>1.2303699999999999E-3</v>
      </c>
      <c r="J1110">
        <v>0.99511499999999997</v>
      </c>
      <c r="K1110">
        <v>0</v>
      </c>
      <c r="L1110" t="s">
        <v>42</v>
      </c>
    </row>
    <row r="1111" spans="1:25" x14ac:dyDescent="0.25">
      <c r="A1111" t="s">
        <v>51</v>
      </c>
      <c r="B1111">
        <v>7452.28</v>
      </c>
      <c r="C1111">
        <v>7162.5</v>
      </c>
      <c r="D1111">
        <v>7162.33</v>
      </c>
      <c r="E1111">
        <v>6568.75</v>
      </c>
      <c r="F1111">
        <v>113.751</v>
      </c>
      <c r="G1111">
        <v>100.70399999999999</v>
      </c>
      <c r="H1111">
        <v>20.361799999999999</v>
      </c>
      <c r="I1111">
        <v>1.36535E-3</v>
      </c>
      <c r="J1111">
        <v>0.995116</v>
      </c>
      <c r="K1111">
        <v>0</v>
      </c>
      <c r="L1111" t="s">
        <v>42</v>
      </c>
    </row>
    <row r="1112" spans="1:25" x14ac:dyDescent="0.25">
      <c r="A1112" t="s">
        <v>51</v>
      </c>
      <c r="B1112">
        <v>7471.68</v>
      </c>
      <c r="C1112">
        <v>7172.27</v>
      </c>
      <c r="D1112">
        <v>7172.09</v>
      </c>
      <c r="E1112">
        <v>6579.13</v>
      </c>
      <c r="F1112">
        <v>113.131</v>
      </c>
      <c r="G1112">
        <v>100.93600000000001</v>
      </c>
      <c r="H1112">
        <v>20.508600000000001</v>
      </c>
      <c r="I1112">
        <v>1.23109E-3</v>
      </c>
      <c r="J1112">
        <v>0.995116</v>
      </c>
      <c r="K1112">
        <v>0</v>
      </c>
      <c r="L1112" t="s">
        <v>42</v>
      </c>
    </row>
    <row r="1113" spans="1:25" x14ac:dyDescent="0.25">
      <c r="A1113" t="s">
        <v>51</v>
      </c>
      <c r="B1113">
        <v>7410.18</v>
      </c>
      <c r="C1113">
        <v>7122.87</v>
      </c>
      <c r="D1113">
        <v>7122.69</v>
      </c>
      <c r="E1113">
        <v>6531.46</v>
      </c>
      <c r="F1113">
        <v>112.117</v>
      </c>
      <c r="G1113">
        <v>100.587</v>
      </c>
      <c r="H1113">
        <v>20.452500000000001</v>
      </c>
      <c r="I1113">
        <v>1.25895E-3</v>
      </c>
      <c r="J1113">
        <v>0.99511499999999997</v>
      </c>
      <c r="K1113">
        <v>0</v>
      </c>
      <c r="L1113" t="s">
        <v>42</v>
      </c>
    </row>
    <row r="1114" spans="1:25" x14ac:dyDescent="0.25">
      <c r="A1114" t="s">
        <v>51</v>
      </c>
      <c r="B1114">
        <v>7570</v>
      </c>
      <c r="C1114">
        <v>7279.7</v>
      </c>
      <c r="D1114">
        <v>7279.53</v>
      </c>
      <c r="E1114">
        <v>6678.75</v>
      </c>
      <c r="F1114">
        <v>117.71599999999999</v>
      </c>
      <c r="G1114">
        <v>102.364</v>
      </c>
      <c r="H1114">
        <v>20.5623</v>
      </c>
      <c r="I1114">
        <v>1.2336700000000001E-3</v>
      </c>
      <c r="J1114">
        <v>0.995116</v>
      </c>
      <c r="K1114">
        <v>0</v>
      </c>
      <c r="L1114" t="s">
        <v>42</v>
      </c>
    </row>
    <row r="1115" spans="1:25" x14ac:dyDescent="0.25">
      <c r="A1115" t="s">
        <v>51</v>
      </c>
      <c r="B1115">
        <v>7662.88</v>
      </c>
      <c r="C1115">
        <v>7379.16</v>
      </c>
      <c r="D1115">
        <v>7378.99</v>
      </c>
      <c r="E1115">
        <v>6770.25</v>
      </c>
      <c r="F1115">
        <v>120.161</v>
      </c>
      <c r="G1115">
        <v>102.148</v>
      </c>
      <c r="H1115">
        <v>20.521599999999999</v>
      </c>
      <c r="I1115">
        <v>1.2321400000000001E-3</v>
      </c>
      <c r="J1115">
        <v>0.99511499999999997</v>
      </c>
      <c r="K1115">
        <v>0</v>
      </c>
      <c r="L1115" t="s">
        <v>42</v>
      </c>
    </row>
    <row r="1116" spans="1:25" x14ac:dyDescent="0.25">
      <c r="A1116" t="s">
        <v>51</v>
      </c>
      <c r="B1116">
        <v>7710.04</v>
      </c>
      <c r="C1116">
        <v>7419.72</v>
      </c>
      <c r="D1116">
        <v>7419.54</v>
      </c>
      <c r="E1116">
        <v>6807.89</v>
      </c>
      <c r="F1116">
        <v>118.90300000000001</v>
      </c>
      <c r="G1116">
        <v>102.78</v>
      </c>
      <c r="H1116">
        <v>20.9069</v>
      </c>
      <c r="I1116">
        <v>1.2300499999999999E-3</v>
      </c>
      <c r="J1116">
        <v>0.99511099999999997</v>
      </c>
      <c r="K1116">
        <v>0</v>
      </c>
      <c r="L1116" t="s">
        <v>42</v>
      </c>
    </row>
    <row r="1117" spans="1:25" x14ac:dyDescent="0.25">
      <c r="A1117" t="s">
        <v>51</v>
      </c>
      <c r="B1117">
        <v>7670.12</v>
      </c>
      <c r="C1117">
        <v>7379.97</v>
      </c>
      <c r="D1117">
        <v>7379.83</v>
      </c>
      <c r="E1117">
        <v>6770.49</v>
      </c>
      <c r="F1117">
        <v>120.768</v>
      </c>
      <c r="G1117">
        <v>101.586</v>
      </c>
      <c r="H1117">
        <v>20.528600000000001</v>
      </c>
      <c r="I1117">
        <v>1.23128E-3</v>
      </c>
      <c r="J1117">
        <v>0.995116</v>
      </c>
      <c r="K1117">
        <v>0</v>
      </c>
      <c r="L1117" t="s">
        <v>42</v>
      </c>
    </row>
    <row r="1118" spans="1:25" x14ac:dyDescent="0.25">
      <c r="A1118" t="s">
        <v>51</v>
      </c>
      <c r="B1118">
        <v>7705.52</v>
      </c>
      <c r="C1118">
        <v>7410.8</v>
      </c>
      <c r="D1118">
        <v>7410.62</v>
      </c>
      <c r="E1118">
        <v>6804.32</v>
      </c>
      <c r="F1118">
        <v>120.504</v>
      </c>
      <c r="G1118">
        <v>102.62</v>
      </c>
      <c r="H1118">
        <v>20.940899999999999</v>
      </c>
      <c r="I1118">
        <v>1.2377600000000001E-3</v>
      </c>
      <c r="J1118">
        <v>0.995116</v>
      </c>
      <c r="K1118">
        <v>0</v>
      </c>
      <c r="L1118" t="s">
        <v>42</v>
      </c>
    </row>
    <row r="1119" spans="1:25" x14ac:dyDescent="0.25">
      <c r="A1119" t="s">
        <v>51</v>
      </c>
      <c r="B1119">
        <v>7545.91</v>
      </c>
      <c r="C1119">
        <v>7259.93</v>
      </c>
      <c r="D1119">
        <v>7259.75</v>
      </c>
      <c r="E1119">
        <v>6657.09</v>
      </c>
      <c r="F1119">
        <v>117.23</v>
      </c>
      <c r="G1119">
        <v>103.51300000000001</v>
      </c>
      <c r="H1119">
        <v>20.6541</v>
      </c>
      <c r="I1119">
        <v>1.2328E-3</v>
      </c>
      <c r="J1119">
        <v>0.995116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7591.39</v>
      </c>
      <c r="C1120">
        <v>7299.81</v>
      </c>
      <c r="D1120">
        <v>7299.65</v>
      </c>
      <c r="E1120">
        <v>6693.12</v>
      </c>
      <c r="F1120">
        <v>114.946</v>
      </c>
      <c r="G1120">
        <v>103.61499999999999</v>
      </c>
      <c r="H1120">
        <v>21.0501</v>
      </c>
      <c r="I1120">
        <v>1.2881100000000001E-3</v>
      </c>
      <c r="J1120">
        <v>0.995116</v>
      </c>
      <c r="K1120">
        <v>0</v>
      </c>
      <c r="L1120" t="s">
        <v>42</v>
      </c>
      <c r="R1120">
        <f>AVERAGE(B1071:B1120)</f>
        <v>7585.8566000000019</v>
      </c>
      <c r="S1120">
        <f>AVERAGE(C1071:C1120)</f>
        <v>7295.7897999999996</v>
      </c>
      <c r="U1120">
        <f>_xlfn.VAR.P(B1071:B1120)</f>
        <v>10470.939258440005</v>
      </c>
      <c r="V1120">
        <f>_xlfn.VAR.P(C1071:C1120)</f>
        <v>10127.953225959996</v>
      </c>
      <c r="X1120">
        <f>1.96*SQRT(U1120)/50</f>
        <v>4.0112422143382531</v>
      </c>
      <c r="Y1120">
        <f>1.96*SQRT(V1120)/50</f>
        <v>3.9449991185219759</v>
      </c>
    </row>
    <row r="1121" spans="1:12" x14ac:dyDescent="0.25">
      <c r="A1121" t="s">
        <v>51</v>
      </c>
      <c r="B1121">
        <v>379432.27929999999</v>
      </c>
      <c r="C1121" t="s">
        <v>36</v>
      </c>
    </row>
    <row r="1122" spans="1:12" x14ac:dyDescent="0.25">
      <c r="A1122" t="s">
        <v>70</v>
      </c>
      <c r="B1122">
        <v>7555.62</v>
      </c>
      <c r="C1122">
        <v>7328.19</v>
      </c>
      <c r="D1122">
        <v>7328.04</v>
      </c>
      <c r="E1122">
        <v>6719.83</v>
      </c>
      <c r="F1122">
        <v>120.399</v>
      </c>
      <c r="G1122">
        <v>0</v>
      </c>
      <c r="H1122">
        <v>21.107099999999999</v>
      </c>
      <c r="I1122">
        <v>1.23007E-3</v>
      </c>
      <c r="J1122">
        <v>0.99511499999999997</v>
      </c>
      <c r="K1122">
        <v>0</v>
      </c>
      <c r="L1122" t="s">
        <v>42</v>
      </c>
    </row>
    <row r="1123" spans="1:12" x14ac:dyDescent="0.25">
      <c r="A1123" t="s">
        <v>70</v>
      </c>
      <c r="B1123">
        <v>7517.73</v>
      </c>
      <c r="C1123">
        <v>7290.08</v>
      </c>
      <c r="D1123">
        <v>7289.93</v>
      </c>
      <c r="E1123">
        <v>6676.22</v>
      </c>
      <c r="F1123">
        <v>121.035</v>
      </c>
      <c r="G1123">
        <v>0</v>
      </c>
      <c r="H1123">
        <v>21.049099999999999</v>
      </c>
      <c r="I1123">
        <v>1.4417099999999999E-3</v>
      </c>
      <c r="J1123">
        <v>0.995116</v>
      </c>
      <c r="K1123">
        <v>0</v>
      </c>
      <c r="L1123" t="s">
        <v>42</v>
      </c>
    </row>
    <row r="1124" spans="1:12" x14ac:dyDescent="0.25">
      <c r="A1124" t="s">
        <v>70</v>
      </c>
      <c r="B1124">
        <v>7542.62</v>
      </c>
      <c r="C1124">
        <v>7302.13</v>
      </c>
      <c r="D1124">
        <v>7301.98</v>
      </c>
      <c r="E1124">
        <v>6694.14</v>
      </c>
      <c r="F1124">
        <v>119.55500000000001</v>
      </c>
      <c r="G1124">
        <v>0</v>
      </c>
      <c r="H1124">
        <v>21.066199999999998</v>
      </c>
      <c r="I1124">
        <v>1.25537E-3</v>
      </c>
      <c r="J1124">
        <v>0.995116</v>
      </c>
      <c r="K1124">
        <v>0</v>
      </c>
      <c r="L1124" t="s">
        <v>42</v>
      </c>
    </row>
    <row r="1125" spans="1:12" x14ac:dyDescent="0.25">
      <c r="A1125" t="s">
        <v>70</v>
      </c>
      <c r="B1125">
        <v>7520.67</v>
      </c>
      <c r="C1125">
        <v>7290.89</v>
      </c>
      <c r="D1125">
        <v>7290.75</v>
      </c>
      <c r="E1125">
        <v>6681.78</v>
      </c>
      <c r="F1125">
        <v>120.727</v>
      </c>
      <c r="G1125">
        <v>0</v>
      </c>
      <c r="H1125">
        <v>21.745999999999999</v>
      </c>
      <c r="I1125">
        <v>1.2375400000000001E-3</v>
      </c>
      <c r="J1125">
        <v>0.99511499999999997</v>
      </c>
      <c r="K1125">
        <v>0</v>
      </c>
      <c r="L1125" t="s">
        <v>42</v>
      </c>
    </row>
    <row r="1126" spans="1:12" x14ac:dyDescent="0.25">
      <c r="A1126" t="s">
        <v>70</v>
      </c>
      <c r="B1126">
        <v>7588.94</v>
      </c>
      <c r="C1126">
        <v>7360.3</v>
      </c>
      <c r="D1126">
        <v>7360.15</v>
      </c>
      <c r="E1126">
        <v>6744.71</v>
      </c>
      <c r="F1126">
        <v>124.01300000000001</v>
      </c>
      <c r="G1126">
        <v>0</v>
      </c>
      <c r="H1126">
        <v>21.635999999999999</v>
      </c>
      <c r="I1126">
        <v>1.2657E-3</v>
      </c>
      <c r="J1126">
        <v>0.99511499999999997</v>
      </c>
      <c r="K1126">
        <v>0</v>
      </c>
      <c r="L1126" t="s">
        <v>42</v>
      </c>
    </row>
    <row r="1127" spans="1:12" x14ac:dyDescent="0.25">
      <c r="A1127" t="s">
        <v>70</v>
      </c>
      <c r="B1127">
        <v>7595.6</v>
      </c>
      <c r="C1127">
        <v>7366.36</v>
      </c>
      <c r="D1127">
        <v>7366.21</v>
      </c>
      <c r="E1127">
        <v>6749.75</v>
      </c>
      <c r="F1127">
        <v>122.42400000000001</v>
      </c>
      <c r="G1127">
        <v>0</v>
      </c>
      <c r="H1127">
        <v>21.552299999999999</v>
      </c>
      <c r="I1127">
        <v>1.2561499999999999E-3</v>
      </c>
      <c r="J1127">
        <v>0.995116</v>
      </c>
      <c r="K1127">
        <v>0</v>
      </c>
      <c r="L1127" t="s">
        <v>42</v>
      </c>
    </row>
    <row r="1128" spans="1:12" x14ac:dyDescent="0.25">
      <c r="A1128" t="s">
        <v>70</v>
      </c>
      <c r="B1128">
        <v>7495.07</v>
      </c>
      <c r="C1128">
        <v>7265.82</v>
      </c>
      <c r="D1128">
        <v>7265.67</v>
      </c>
      <c r="E1128">
        <v>6659.91</v>
      </c>
      <c r="F1128">
        <v>119.15900000000001</v>
      </c>
      <c r="G1128">
        <v>0</v>
      </c>
      <c r="H1128">
        <v>21.333500000000001</v>
      </c>
      <c r="I1128">
        <v>1.34019E-3</v>
      </c>
      <c r="J1128">
        <v>0.995116</v>
      </c>
      <c r="K1128">
        <v>0</v>
      </c>
      <c r="L1128" t="s">
        <v>42</v>
      </c>
    </row>
    <row r="1129" spans="1:12" x14ac:dyDescent="0.25">
      <c r="A1129" t="s">
        <v>70</v>
      </c>
      <c r="B1129">
        <v>7478.49</v>
      </c>
      <c r="C1129">
        <v>7248.18</v>
      </c>
      <c r="D1129">
        <v>7248.02</v>
      </c>
      <c r="E1129">
        <v>6641.56</v>
      </c>
      <c r="F1129">
        <v>121.727</v>
      </c>
      <c r="G1129">
        <v>0</v>
      </c>
      <c r="H1129">
        <v>22.145</v>
      </c>
      <c r="I1129">
        <v>1.2365500000000001E-3</v>
      </c>
      <c r="J1129">
        <v>0.99511499999999997</v>
      </c>
      <c r="K1129">
        <v>0</v>
      </c>
      <c r="L1129" t="s">
        <v>42</v>
      </c>
    </row>
    <row r="1130" spans="1:12" x14ac:dyDescent="0.25">
      <c r="A1130" t="s">
        <v>70</v>
      </c>
      <c r="B1130">
        <v>7480.81</v>
      </c>
      <c r="C1130">
        <v>7251.53</v>
      </c>
      <c r="D1130">
        <v>7251.38</v>
      </c>
      <c r="E1130">
        <v>6642.23</v>
      </c>
      <c r="F1130">
        <v>118.005</v>
      </c>
      <c r="G1130">
        <v>0</v>
      </c>
      <c r="H1130">
        <v>21.591000000000001</v>
      </c>
      <c r="I1130">
        <v>2.09888E-3</v>
      </c>
      <c r="J1130">
        <v>0.995116</v>
      </c>
      <c r="K1130">
        <v>0</v>
      </c>
      <c r="L1130" t="s">
        <v>42</v>
      </c>
    </row>
    <row r="1131" spans="1:12" x14ac:dyDescent="0.25">
      <c r="A1131" t="s">
        <v>70</v>
      </c>
      <c r="B1131">
        <v>7486.74</v>
      </c>
      <c r="C1131">
        <v>7258.05</v>
      </c>
      <c r="D1131">
        <v>7257.88</v>
      </c>
      <c r="E1131">
        <v>6647.64</v>
      </c>
      <c r="F1131">
        <v>119.83</v>
      </c>
      <c r="G1131">
        <v>0</v>
      </c>
      <c r="H1131">
        <v>21.4663</v>
      </c>
      <c r="I1131">
        <v>1.2382599999999999E-3</v>
      </c>
      <c r="J1131">
        <v>0.995116</v>
      </c>
      <c r="K1131">
        <v>0</v>
      </c>
      <c r="L1131" t="s">
        <v>42</v>
      </c>
    </row>
    <row r="1132" spans="1:12" x14ac:dyDescent="0.25">
      <c r="A1132" t="s">
        <v>70</v>
      </c>
      <c r="B1132">
        <v>7231.68</v>
      </c>
      <c r="C1132">
        <v>7006.49</v>
      </c>
      <c r="D1132">
        <v>7006.34</v>
      </c>
      <c r="E1132">
        <v>6412.7</v>
      </c>
      <c r="F1132">
        <v>112.596</v>
      </c>
      <c r="G1132">
        <v>0</v>
      </c>
      <c r="H1132">
        <v>20.664999999999999</v>
      </c>
      <c r="I1132">
        <v>1.25209E-3</v>
      </c>
      <c r="J1132">
        <v>0.99511499999999997</v>
      </c>
      <c r="K1132">
        <v>0</v>
      </c>
      <c r="L1132" t="s">
        <v>42</v>
      </c>
    </row>
    <row r="1133" spans="1:12" x14ac:dyDescent="0.25">
      <c r="A1133" t="s">
        <v>70</v>
      </c>
      <c r="B1133">
        <v>7365.44</v>
      </c>
      <c r="C1133">
        <v>7136.74</v>
      </c>
      <c r="D1133">
        <v>7136.6</v>
      </c>
      <c r="E1133">
        <v>6537.85</v>
      </c>
      <c r="F1133">
        <v>115.148</v>
      </c>
      <c r="G1133">
        <v>0</v>
      </c>
      <c r="H1133">
        <v>20.6479</v>
      </c>
      <c r="I1133">
        <v>1.2300900000000001E-3</v>
      </c>
      <c r="J1133">
        <v>0.99511499999999997</v>
      </c>
      <c r="K1133">
        <v>0</v>
      </c>
      <c r="L1133" t="s">
        <v>42</v>
      </c>
    </row>
    <row r="1134" spans="1:12" x14ac:dyDescent="0.25">
      <c r="A1134" t="s">
        <v>70</v>
      </c>
      <c r="B1134">
        <v>7391.76</v>
      </c>
      <c r="C1134">
        <v>7163.9</v>
      </c>
      <c r="D1134">
        <v>7163.76</v>
      </c>
      <c r="E1134">
        <v>6567.09</v>
      </c>
      <c r="F1134">
        <v>116.404</v>
      </c>
      <c r="G1134">
        <v>0</v>
      </c>
      <c r="H1134">
        <v>20.558800000000002</v>
      </c>
      <c r="I1134">
        <v>1.2300499999999999E-3</v>
      </c>
      <c r="J1134">
        <v>0.995116</v>
      </c>
      <c r="K1134">
        <v>0</v>
      </c>
      <c r="L1134" t="s">
        <v>42</v>
      </c>
    </row>
    <row r="1135" spans="1:12" x14ac:dyDescent="0.25">
      <c r="A1135" t="s">
        <v>70</v>
      </c>
      <c r="B1135">
        <v>7361.25</v>
      </c>
      <c r="C1135">
        <v>7134.2</v>
      </c>
      <c r="D1135">
        <v>7134.04</v>
      </c>
      <c r="E1135">
        <v>6535.58</v>
      </c>
      <c r="F1135">
        <v>116.998</v>
      </c>
      <c r="G1135">
        <v>0</v>
      </c>
      <c r="H1135">
        <v>20.733699999999999</v>
      </c>
      <c r="I1135">
        <v>1.2396799999999999E-3</v>
      </c>
      <c r="J1135">
        <v>0.995116</v>
      </c>
      <c r="K1135">
        <v>0</v>
      </c>
      <c r="L1135" t="s">
        <v>42</v>
      </c>
    </row>
    <row r="1136" spans="1:12" x14ac:dyDescent="0.25">
      <c r="A1136" t="s">
        <v>70</v>
      </c>
      <c r="B1136">
        <v>7314.23</v>
      </c>
      <c r="C1136">
        <v>7086.89</v>
      </c>
      <c r="D1136">
        <v>7086.75</v>
      </c>
      <c r="E1136">
        <v>6488.99</v>
      </c>
      <c r="F1136">
        <v>115.461</v>
      </c>
      <c r="G1136">
        <v>0</v>
      </c>
      <c r="H1136">
        <v>20.592300000000002</v>
      </c>
      <c r="I1136">
        <v>1.54408E-3</v>
      </c>
      <c r="J1136">
        <v>0.995116</v>
      </c>
      <c r="K1136">
        <v>0</v>
      </c>
      <c r="L1136" t="s">
        <v>42</v>
      </c>
    </row>
    <row r="1137" spans="1:12" x14ac:dyDescent="0.25">
      <c r="A1137" t="s">
        <v>70</v>
      </c>
      <c r="B1137">
        <v>7315.45</v>
      </c>
      <c r="C1137">
        <v>7087.67</v>
      </c>
      <c r="D1137">
        <v>7087.52</v>
      </c>
      <c r="E1137">
        <v>6492.13</v>
      </c>
      <c r="F1137">
        <v>116.871</v>
      </c>
      <c r="G1137">
        <v>0</v>
      </c>
      <c r="H1137">
        <v>20.6677</v>
      </c>
      <c r="I1137">
        <v>1.2302700000000001E-3</v>
      </c>
      <c r="J1137">
        <v>0.995116</v>
      </c>
      <c r="K1137">
        <v>0</v>
      </c>
      <c r="L1137" t="s">
        <v>42</v>
      </c>
    </row>
    <row r="1138" spans="1:12" x14ac:dyDescent="0.25">
      <c r="A1138" t="s">
        <v>70</v>
      </c>
      <c r="B1138">
        <v>7338.87</v>
      </c>
      <c r="C1138">
        <v>7110.21</v>
      </c>
      <c r="D1138">
        <v>7110.06</v>
      </c>
      <c r="E1138">
        <v>6512.21</v>
      </c>
      <c r="F1138">
        <v>116.319</v>
      </c>
      <c r="G1138">
        <v>0</v>
      </c>
      <c r="H1138">
        <v>21.683299999999999</v>
      </c>
      <c r="I1138">
        <v>1.2625399999999999E-3</v>
      </c>
      <c r="J1138">
        <v>0.995116</v>
      </c>
      <c r="K1138">
        <v>0</v>
      </c>
      <c r="L1138" t="s">
        <v>42</v>
      </c>
    </row>
    <row r="1139" spans="1:12" x14ac:dyDescent="0.25">
      <c r="A1139" t="s">
        <v>70</v>
      </c>
      <c r="B1139">
        <v>7348.56</v>
      </c>
      <c r="C1139">
        <v>7121.47</v>
      </c>
      <c r="D1139">
        <v>7121.31</v>
      </c>
      <c r="E1139">
        <v>6521.78</v>
      </c>
      <c r="F1139">
        <v>117.578</v>
      </c>
      <c r="G1139">
        <v>0</v>
      </c>
      <c r="H1139">
        <v>21.1785</v>
      </c>
      <c r="I1139">
        <v>1.24782E-3</v>
      </c>
      <c r="J1139">
        <v>0.995116</v>
      </c>
      <c r="K1139">
        <v>0</v>
      </c>
      <c r="L1139" t="s">
        <v>42</v>
      </c>
    </row>
    <row r="1140" spans="1:12" x14ac:dyDescent="0.25">
      <c r="A1140" t="s">
        <v>70</v>
      </c>
      <c r="B1140">
        <v>7339.5</v>
      </c>
      <c r="C1140">
        <v>7113.19</v>
      </c>
      <c r="D1140">
        <v>7113.04</v>
      </c>
      <c r="E1140">
        <v>6515.99</v>
      </c>
      <c r="F1140">
        <v>115.27500000000001</v>
      </c>
      <c r="G1140">
        <v>0</v>
      </c>
      <c r="H1140">
        <v>20.913</v>
      </c>
      <c r="I1140">
        <v>1.2518900000000001E-3</v>
      </c>
      <c r="J1140">
        <v>0.99511499999999997</v>
      </c>
      <c r="K1140">
        <v>0</v>
      </c>
      <c r="L1140" t="s">
        <v>42</v>
      </c>
    </row>
    <row r="1141" spans="1:12" x14ac:dyDescent="0.25">
      <c r="A1141" t="s">
        <v>70</v>
      </c>
      <c r="B1141">
        <v>7379.95</v>
      </c>
      <c r="C1141">
        <v>7146.15</v>
      </c>
      <c r="D1141">
        <v>7146</v>
      </c>
      <c r="E1141">
        <v>6549.75</v>
      </c>
      <c r="F1141">
        <v>114.952</v>
      </c>
      <c r="G1141">
        <v>0</v>
      </c>
      <c r="H1141">
        <v>20.5199</v>
      </c>
      <c r="I1141">
        <v>1.2411900000000001E-3</v>
      </c>
      <c r="J1141">
        <v>0.995116</v>
      </c>
      <c r="K1141">
        <v>0</v>
      </c>
      <c r="L1141" t="s">
        <v>42</v>
      </c>
    </row>
    <row r="1142" spans="1:12" x14ac:dyDescent="0.25">
      <c r="A1142" t="s">
        <v>70</v>
      </c>
      <c r="B1142">
        <v>7419.76</v>
      </c>
      <c r="C1142">
        <v>7190.4</v>
      </c>
      <c r="D1142">
        <v>7190.26</v>
      </c>
      <c r="E1142">
        <v>6588.72</v>
      </c>
      <c r="F1142">
        <v>115.907</v>
      </c>
      <c r="G1142">
        <v>0</v>
      </c>
      <c r="H1142">
        <v>20.537299999999998</v>
      </c>
      <c r="I1142">
        <v>1.23084E-3</v>
      </c>
      <c r="J1142">
        <v>0.99511300000000003</v>
      </c>
      <c r="K1142">
        <v>0</v>
      </c>
      <c r="L1142" t="s">
        <v>42</v>
      </c>
    </row>
    <row r="1143" spans="1:12" x14ac:dyDescent="0.25">
      <c r="A1143" t="s">
        <v>70</v>
      </c>
      <c r="B1143">
        <v>7377.8</v>
      </c>
      <c r="C1143">
        <v>7150.46</v>
      </c>
      <c r="D1143">
        <v>7150.31</v>
      </c>
      <c r="E1143">
        <v>6551.36</v>
      </c>
      <c r="F1143">
        <v>116.44</v>
      </c>
      <c r="G1143">
        <v>0</v>
      </c>
      <c r="H1143">
        <v>20.765699999999999</v>
      </c>
      <c r="I1143">
        <v>1.2605400000000001E-3</v>
      </c>
      <c r="J1143">
        <v>0.995116</v>
      </c>
      <c r="K1143">
        <v>0</v>
      </c>
      <c r="L1143" t="s">
        <v>42</v>
      </c>
    </row>
    <row r="1144" spans="1:12" x14ac:dyDescent="0.25">
      <c r="A1144" t="s">
        <v>70</v>
      </c>
      <c r="B1144">
        <v>7285.29</v>
      </c>
      <c r="C1144">
        <v>7058.23</v>
      </c>
      <c r="D1144">
        <v>7058.08</v>
      </c>
      <c r="E1144">
        <v>6464.22</v>
      </c>
      <c r="F1144">
        <v>113.798</v>
      </c>
      <c r="G1144">
        <v>0</v>
      </c>
      <c r="H1144">
        <v>20.9</v>
      </c>
      <c r="I1144">
        <v>1.2546600000000001E-3</v>
      </c>
      <c r="J1144">
        <v>0.995116</v>
      </c>
      <c r="K1144">
        <v>0</v>
      </c>
      <c r="L1144" t="s">
        <v>42</v>
      </c>
    </row>
    <row r="1145" spans="1:12" x14ac:dyDescent="0.25">
      <c r="A1145" t="s">
        <v>70</v>
      </c>
      <c r="B1145">
        <v>7228.58</v>
      </c>
      <c r="C1145">
        <v>7001.51</v>
      </c>
      <c r="D1145">
        <v>7001.35</v>
      </c>
      <c r="E1145">
        <v>6406.07</v>
      </c>
      <c r="F1145">
        <v>113.334</v>
      </c>
      <c r="G1145">
        <v>0</v>
      </c>
      <c r="H1145">
        <v>20.692299999999999</v>
      </c>
      <c r="I1145">
        <v>1.39762E-3</v>
      </c>
      <c r="J1145">
        <v>0.995116</v>
      </c>
      <c r="K1145">
        <v>0</v>
      </c>
      <c r="L1145" t="s">
        <v>42</v>
      </c>
    </row>
    <row r="1146" spans="1:12" x14ac:dyDescent="0.25">
      <c r="A1146" t="s">
        <v>70</v>
      </c>
      <c r="B1146">
        <v>7235.42</v>
      </c>
      <c r="C1146">
        <v>7009.55</v>
      </c>
      <c r="D1146">
        <v>7009.4</v>
      </c>
      <c r="E1146">
        <v>6418.15</v>
      </c>
      <c r="F1146">
        <v>112.399</v>
      </c>
      <c r="G1146">
        <v>0</v>
      </c>
      <c r="H1146">
        <v>20.975000000000001</v>
      </c>
      <c r="I1146">
        <v>1.2307399999999999E-3</v>
      </c>
      <c r="J1146">
        <v>0.995116</v>
      </c>
      <c r="K1146">
        <v>0</v>
      </c>
      <c r="L1146" t="s">
        <v>42</v>
      </c>
    </row>
    <row r="1147" spans="1:12" x14ac:dyDescent="0.25">
      <c r="A1147" t="s">
        <v>70</v>
      </c>
      <c r="B1147">
        <v>7432.86</v>
      </c>
      <c r="C1147">
        <v>7205</v>
      </c>
      <c r="D1147">
        <v>7204.85</v>
      </c>
      <c r="E1147">
        <v>6600.98</v>
      </c>
      <c r="F1147">
        <v>118.211</v>
      </c>
      <c r="G1147">
        <v>0</v>
      </c>
      <c r="H1147">
        <v>21.0152</v>
      </c>
      <c r="I1147">
        <v>1.23865E-3</v>
      </c>
      <c r="J1147">
        <v>0.995116</v>
      </c>
      <c r="K1147">
        <v>0</v>
      </c>
      <c r="L1147" t="s">
        <v>42</v>
      </c>
    </row>
    <row r="1148" spans="1:12" x14ac:dyDescent="0.25">
      <c r="A1148" t="s">
        <v>70</v>
      </c>
      <c r="B1148">
        <v>7466.08</v>
      </c>
      <c r="C1148">
        <v>7237.84</v>
      </c>
      <c r="D1148">
        <v>7237.68</v>
      </c>
      <c r="E1148">
        <v>6631.86</v>
      </c>
      <c r="F1148">
        <v>116.17</v>
      </c>
      <c r="G1148">
        <v>0</v>
      </c>
      <c r="H1148">
        <v>21.219799999999999</v>
      </c>
      <c r="I1148">
        <v>1.4279399999999999E-3</v>
      </c>
      <c r="J1148">
        <v>0.99511499999999997</v>
      </c>
      <c r="K1148">
        <v>0</v>
      </c>
      <c r="L1148" t="s">
        <v>42</v>
      </c>
    </row>
    <row r="1149" spans="1:12" x14ac:dyDescent="0.25">
      <c r="A1149" t="s">
        <v>70</v>
      </c>
      <c r="B1149">
        <v>7526.32</v>
      </c>
      <c r="C1149">
        <v>7297.97</v>
      </c>
      <c r="D1149">
        <v>7297.81</v>
      </c>
      <c r="E1149">
        <v>6689.79</v>
      </c>
      <c r="F1149">
        <v>118.64100000000001</v>
      </c>
      <c r="G1149">
        <v>0</v>
      </c>
      <c r="H1149">
        <v>21.096399999999999</v>
      </c>
      <c r="I1149">
        <v>1.23189E-3</v>
      </c>
      <c r="J1149">
        <v>0.99511499999999997</v>
      </c>
      <c r="K1149">
        <v>0</v>
      </c>
      <c r="L1149" t="s">
        <v>42</v>
      </c>
    </row>
    <row r="1150" spans="1:12" x14ac:dyDescent="0.25">
      <c r="A1150" t="s">
        <v>70</v>
      </c>
      <c r="B1150">
        <v>7526.94</v>
      </c>
      <c r="C1150">
        <v>7294.86</v>
      </c>
      <c r="D1150">
        <v>7294.72</v>
      </c>
      <c r="E1150">
        <v>6684.93</v>
      </c>
      <c r="F1150">
        <v>119.405</v>
      </c>
      <c r="G1150">
        <v>0</v>
      </c>
      <c r="H1150">
        <v>21.0749</v>
      </c>
      <c r="I1150">
        <v>1.23471E-3</v>
      </c>
      <c r="J1150">
        <v>0.995112</v>
      </c>
      <c r="K1150">
        <v>0</v>
      </c>
      <c r="L1150" t="s">
        <v>42</v>
      </c>
    </row>
    <row r="1151" spans="1:12" x14ac:dyDescent="0.25">
      <c r="A1151" t="s">
        <v>70</v>
      </c>
      <c r="B1151">
        <v>7569.73</v>
      </c>
      <c r="C1151">
        <v>7342.69</v>
      </c>
      <c r="D1151">
        <v>7342.55</v>
      </c>
      <c r="E1151">
        <v>6732.35</v>
      </c>
      <c r="F1151">
        <v>119.069</v>
      </c>
      <c r="G1151">
        <v>0</v>
      </c>
      <c r="H1151">
        <v>20.8736</v>
      </c>
      <c r="I1151">
        <v>1.23241E-3</v>
      </c>
      <c r="J1151">
        <v>0.995116</v>
      </c>
      <c r="K1151">
        <v>0</v>
      </c>
      <c r="L1151" t="s">
        <v>42</v>
      </c>
    </row>
    <row r="1152" spans="1:12" x14ac:dyDescent="0.25">
      <c r="A1152" t="s">
        <v>70</v>
      </c>
      <c r="B1152">
        <v>7552.51</v>
      </c>
      <c r="C1152">
        <v>7324.5</v>
      </c>
      <c r="D1152">
        <v>7324.36</v>
      </c>
      <c r="E1152">
        <v>6715.82</v>
      </c>
      <c r="F1152">
        <v>120.267</v>
      </c>
      <c r="G1152">
        <v>0</v>
      </c>
      <c r="H1152">
        <v>21.2029</v>
      </c>
      <c r="I1152">
        <v>1.26325E-3</v>
      </c>
      <c r="J1152">
        <v>0.995116</v>
      </c>
      <c r="K1152">
        <v>0</v>
      </c>
      <c r="L1152" t="s">
        <v>42</v>
      </c>
    </row>
    <row r="1153" spans="1:12" x14ac:dyDescent="0.25">
      <c r="A1153" t="s">
        <v>70</v>
      </c>
      <c r="B1153">
        <v>7544.03</v>
      </c>
      <c r="C1153">
        <v>7314.96</v>
      </c>
      <c r="D1153">
        <v>7314.82</v>
      </c>
      <c r="E1153">
        <v>6706.13</v>
      </c>
      <c r="F1153">
        <v>120.23399999999999</v>
      </c>
      <c r="G1153">
        <v>0</v>
      </c>
      <c r="H1153">
        <v>20.9712</v>
      </c>
      <c r="I1153">
        <v>1.2302999999999999E-3</v>
      </c>
      <c r="J1153">
        <v>0.995116</v>
      </c>
      <c r="K1153">
        <v>0</v>
      </c>
      <c r="L1153" t="s">
        <v>42</v>
      </c>
    </row>
    <row r="1154" spans="1:12" x14ac:dyDescent="0.25">
      <c r="A1154" t="s">
        <v>70</v>
      </c>
      <c r="B1154">
        <v>7530.02</v>
      </c>
      <c r="C1154">
        <v>7301.49</v>
      </c>
      <c r="D1154">
        <v>7301.34</v>
      </c>
      <c r="E1154">
        <v>6688.19</v>
      </c>
      <c r="F1154">
        <v>119.245</v>
      </c>
      <c r="G1154">
        <v>0</v>
      </c>
      <c r="H1154">
        <v>21.404599999999999</v>
      </c>
      <c r="I1154">
        <v>1.2365799999999999E-3</v>
      </c>
      <c r="J1154">
        <v>0.995116</v>
      </c>
      <c r="K1154">
        <v>0</v>
      </c>
      <c r="L1154" t="s">
        <v>42</v>
      </c>
    </row>
    <row r="1155" spans="1:12" x14ac:dyDescent="0.25">
      <c r="A1155" t="s">
        <v>70</v>
      </c>
      <c r="B1155">
        <v>7575.01</v>
      </c>
      <c r="C1155">
        <v>7341.63</v>
      </c>
      <c r="D1155">
        <v>7341.47</v>
      </c>
      <c r="E1155">
        <v>6722.97</v>
      </c>
      <c r="F1155">
        <v>121.154</v>
      </c>
      <c r="G1155">
        <v>0</v>
      </c>
      <c r="H1155">
        <v>21.312999999999999</v>
      </c>
      <c r="I1155">
        <v>1.25314E-3</v>
      </c>
      <c r="J1155">
        <v>0.99511499999999997</v>
      </c>
      <c r="K1155">
        <v>0</v>
      </c>
      <c r="L1155" t="s">
        <v>42</v>
      </c>
    </row>
    <row r="1156" spans="1:12" x14ac:dyDescent="0.25">
      <c r="A1156" t="s">
        <v>70</v>
      </c>
      <c r="B1156">
        <v>7517.26</v>
      </c>
      <c r="C1156">
        <v>7289.7</v>
      </c>
      <c r="D1156">
        <v>7289.55</v>
      </c>
      <c r="E1156">
        <v>6680.57</v>
      </c>
      <c r="F1156">
        <v>119.517</v>
      </c>
      <c r="G1156">
        <v>0</v>
      </c>
      <c r="H1156">
        <v>21.349900000000002</v>
      </c>
      <c r="I1156">
        <v>1.32157E-3</v>
      </c>
      <c r="J1156">
        <v>0.99511099999999997</v>
      </c>
      <c r="K1156">
        <v>0</v>
      </c>
      <c r="L1156" t="s">
        <v>42</v>
      </c>
    </row>
    <row r="1157" spans="1:12" x14ac:dyDescent="0.25">
      <c r="A1157" t="s">
        <v>70</v>
      </c>
      <c r="B1157">
        <v>7562.43</v>
      </c>
      <c r="C1157">
        <v>7331.84</v>
      </c>
      <c r="D1157">
        <v>7331.69</v>
      </c>
      <c r="E1157">
        <v>6718.78</v>
      </c>
      <c r="F1157">
        <v>119.152</v>
      </c>
      <c r="G1157">
        <v>0</v>
      </c>
      <c r="H1157">
        <v>21.394300000000001</v>
      </c>
      <c r="I1157">
        <v>1.27125E-3</v>
      </c>
      <c r="J1157">
        <v>0.995116</v>
      </c>
      <c r="K1157">
        <v>0</v>
      </c>
      <c r="L1157" t="s">
        <v>42</v>
      </c>
    </row>
    <row r="1158" spans="1:12" x14ac:dyDescent="0.25">
      <c r="A1158" t="s">
        <v>70</v>
      </c>
      <c r="B1158">
        <v>7512.02</v>
      </c>
      <c r="C1158">
        <v>7283.71</v>
      </c>
      <c r="D1158">
        <v>7283.56</v>
      </c>
      <c r="E1158">
        <v>6673.7</v>
      </c>
      <c r="F1158">
        <v>117.324</v>
      </c>
      <c r="G1158">
        <v>0</v>
      </c>
      <c r="H1158">
        <v>21.277000000000001</v>
      </c>
      <c r="I1158">
        <v>1.2302400000000001E-3</v>
      </c>
      <c r="J1158">
        <v>0.995116</v>
      </c>
      <c r="K1158">
        <v>0</v>
      </c>
      <c r="L1158" t="s">
        <v>42</v>
      </c>
    </row>
    <row r="1159" spans="1:12" x14ac:dyDescent="0.25">
      <c r="A1159" t="s">
        <v>70</v>
      </c>
      <c r="B1159">
        <v>7528.25</v>
      </c>
      <c r="C1159">
        <v>7288.47</v>
      </c>
      <c r="D1159">
        <v>7288.32</v>
      </c>
      <c r="E1159">
        <v>6677.01</v>
      </c>
      <c r="F1159">
        <v>119.246</v>
      </c>
      <c r="G1159">
        <v>0</v>
      </c>
      <c r="H1159">
        <v>20.937100000000001</v>
      </c>
      <c r="I1159">
        <v>1.2359599999999999E-3</v>
      </c>
      <c r="J1159">
        <v>0.99511099999999997</v>
      </c>
      <c r="K1159">
        <v>0</v>
      </c>
      <c r="L1159" t="s">
        <v>42</v>
      </c>
    </row>
    <row r="1160" spans="1:12" x14ac:dyDescent="0.25">
      <c r="A1160" t="s">
        <v>70</v>
      </c>
      <c r="B1160">
        <v>7485.4</v>
      </c>
      <c r="C1160">
        <v>7258.14</v>
      </c>
      <c r="D1160">
        <v>7257.68</v>
      </c>
      <c r="E1160">
        <v>6650.27</v>
      </c>
      <c r="F1160">
        <v>120.099</v>
      </c>
      <c r="G1160">
        <v>0</v>
      </c>
      <c r="H1160">
        <v>21.385999999999999</v>
      </c>
      <c r="I1160">
        <v>1.3669400000000001E-3</v>
      </c>
      <c r="J1160">
        <v>0.995116</v>
      </c>
      <c r="K1160">
        <v>0</v>
      </c>
      <c r="L1160" t="s">
        <v>42</v>
      </c>
    </row>
    <row r="1161" spans="1:12" x14ac:dyDescent="0.25">
      <c r="A1161" t="s">
        <v>70</v>
      </c>
      <c r="B1161">
        <v>7417.31</v>
      </c>
      <c r="C1161">
        <v>7188.55</v>
      </c>
      <c r="D1161">
        <v>7188.4</v>
      </c>
      <c r="E1161">
        <v>6583.73</v>
      </c>
      <c r="F1161">
        <v>115.35899999999999</v>
      </c>
      <c r="G1161">
        <v>0</v>
      </c>
      <c r="H1161">
        <v>21.254999999999999</v>
      </c>
      <c r="I1161">
        <v>1.2338799999999999E-3</v>
      </c>
      <c r="J1161">
        <v>0.99511499999999997</v>
      </c>
      <c r="K1161">
        <v>0</v>
      </c>
      <c r="L1161" t="s">
        <v>42</v>
      </c>
    </row>
    <row r="1162" spans="1:12" x14ac:dyDescent="0.25">
      <c r="A1162" t="s">
        <v>70</v>
      </c>
      <c r="B1162">
        <v>7515.48</v>
      </c>
      <c r="C1162">
        <v>7285.8</v>
      </c>
      <c r="D1162">
        <v>7285.65</v>
      </c>
      <c r="E1162">
        <v>6680.65</v>
      </c>
      <c r="F1162">
        <v>118.11499999999999</v>
      </c>
      <c r="G1162">
        <v>0</v>
      </c>
      <c r="H1162">
        <v>22.1768</v>
      </c>
      <c r="I1162">
        <v>1.28604E-3</v>
      </c>
      <c r="J1162">
        <v>0.995116</v>
      </c>
      <c r="K1162">
        <v>0</v>
      </c>
      <c r="L1162" t="s">
        <v>42</v>
      </c>
    </row>
    <row r="1163" spans="1:12" x14ac:dyDescent="0.25">
      <c r="A1163" t="s">
        <v>70</v>
      </c>
      <c r="B1163">
        <v>7560.89</v>
      </c>
      <c r="C1163">
        <v>7331.2</v>
      </c>
      <c r="D1163">
        <v>7331.04</v>
      </c>
      <c r="E1163">
        <v>6718.05</v>
      </c>
      <c r="F1163">
        <v>121.40600000000001</v>
      </c>
      <c r="G1163">
        <v>0</v>
      </c>
      <c r="H1163">
        <v>21.343699999999998</v>
      </c>
      <c r="I1163">
        <v>1.35921E-3</v>
      </c>
      <c r="J1163">
        <v>0.995116</v>
      </c>
      <c r="K1163">
        <v>0</v>
      </c>
      <c r="L1163" t="s">
        <v>42</v>
      </c>
    </row>
    <row r="1164" spans="1:12" x14ac:dyDescent="0.25">
      <c r="A1164" t="s">
        <v>70</v>
      </c>
      <c r="B1164">
        <v>7328.7</v>
      </c>
      <c r="C1164">
        <v>7100.63</v>
      </c>
      <c r="D1164">
        <v>7100.39</v>
      </c>
      <c r="E1164">
        <v>6500.36</v>
      </c>
      <c r="F1164">
        <v>115.48399999999999</v>
      </c>
      <c r="G1164">
        <v>0</v>
      </c>
      <c r="H1164">
        <v>20.798300000000001</v>
      </c>
      <c r="I1164">
        <v>1.2539599999999999E-3</v>
      </c>
      <c r="J1164">
        <v>0.995112</v>
      </c>
      <c r="K1164">
        <v>0</v>
      </c>
      <c r="L1164" t="s">
        <v>42</v>
      </c>
    </row>
    <row r="1165" spans="1:12" x14ac:dyDescent="0.25">
      <c r="A1165" t="s">
        <v>70</v>
      </c>
      <c r="B1165">
        <v>7256.55</v>
      </c>
      <c r="C1165">
        <v>7029.77</v>
      </c>
      <c r="D1165">
        <v>7029.62</v>
      </c>
      <c r="E1165">
        <v>6437.11</v>
      </c>
      <c r="F1165">
        <v>115.11799999999999</v>
      </c>
      <c r="G1165">
        <v>0</v>
      </c>
      <c r="H1165">
        <v>20.565100000000001</v>
      </c>
      <c r="I1165">
        <v>1.25523E-3</v>
      </c>
      <c r="J1165">
        <v>0.99511300000000003</v>
      </c>
      <c r="K1165">
        <v>0</v>
      </c>
      <c r="L1165" t="s">
        <v>42</v>
      </c>
    </row>
    <row r="1166" spans="1:12" x14ac:dyDescent="0.25">
      <c r="A1166" t="s">
        <v>70</v>
      </c>
      <c r="B1166">
        <v>7279.28</v>
      </c>
      <c r="C1166">
        <v>7046.09</v>
      </c>
      <c r="D1166">
        <v>7045.94</v>
      </c>
      <c r="E1166">
        <v>6446.42</v>
      </c>
      <c r="F1166">
        <v>112.997</v>
      </c>
      <c r="G1166">
        <v>0</v>
      </c>
      <c r="H1166">
        <v>20.608599999999999</v>
      </c>
      <c r="I1166">
        <v>1.2302400000000001E-3</v>
      </c>
      <c r="J1166">
        <v>0.995116</v>
      </c>
      <c r="K1166">
        <v>0</v>
      </c>
      <c r="L1166" t="s">
        <v>42</v>
      </c>
    </row>
    <row r="1167" spans="1:12" x14ac:dyDescent="0.25">
      <c r="A1167" t="s">
        <v>70</v>
      </c>
      <c r="B1167">
        <v>7282.61</v>
      </c>
      <c r="C1167">
        <v>7057.15</v>
      </c>
      <c r="D1167">
        <v>7056.99</v>
      </c>
      <c r="E1167">
        <v>6461.34</v>
      </c>
      <c r="F1167">
        <v>115.614</v>
      </c>
      <c r="G1167">
        <v>0</v>
      </c>
      <c r="H1167">
        <v>20.5627</v>
      </c>
      <c r="I1167">
        <v>1.2305899999999999E-3</v>
      </c>
      <c r="J1167">
        <v>0.995116</v>
      </c>
      <c r="K1167">
        <v>0</v>
      </c>
      <c r="L1167" t="s">
        <v>42</v>
      </c>
    </row>
    <row r="1168" spans="1:12" x14ac:dyDescent="0.25">
      <c r="A1168" t="s">
        <v>70</v>
      </c>
      <c r="B1168">
        <v>7274.12</v>
      </c>
      <c r="C1168">
        <v>7046.4</v>
      </c>
      <c r="D1168">
        <v>7046.25</v>
      </c>
      <c r="E1168">
        <v>6451.86</v>
      </c>
      <c r="F1168">
        <v>115.917</v>
      </c>
      <c r="G1168">
        <v>0</v>
      </c>
      <c r="H1168">
        <v>20.666399999999999</v>
      </c>
      <c r="I1168">
        <v>1.2603099999999999E-3</v>
      </c>
      <c r="J1168">
        <v>0.995116</v>
      </c>
      <c r="K1168">
        <v>0</v>
      </c>
      <c r="L1168" t="s">
        <v>42</v>
      </c>
    </row>
    <row r="1169" spans="1:25" x14ac:dyDescent="0.25">
      <c r="A1169" t="s">
        <v>70</v>
      </c>
      <c r="B1169">
        <v>7266.72</v>
      </c>
      <c r="C1169">
        <v>7040.22</v>
      </c>
      <c r="D1169">
        <v>7040.08</v>
      </c>
      <c r="E1169">
        <v>6447.84</v>
      </c>
      <c r="F1169">
        <v>115.268</v>
      </c>
      <c r="G1169">
        <v>0</v>
      </c>
      <c r="H1169">
        <v>20.5688</v>
      </c>
      <c r="I1169">
        <v>1.2317000000000001E-3</v>
      </c>
      <c r="J1169">
        <v>0.995116</v>
      </c>
      <c r="K1169">
        <v>0</v>
      </c>
      <c r="L1169" t="s">
        <v>42</v>
      </c>
    </row>
    <row r="1170" spans="1:25" x14ac:dyDescent="0.25">
      <c r="A1170" t="s">
        <v>70</v>
      </c>
      <c r="B1170">
        <v>7260.65</v>
      </c>
      <c r="C1170">
        <v>7032.64</v>
      </c>
      <c r="D1170">
        <v>7032.49</v>
      </c>
      <c r="E1170">
        <v>6440.86</v>
      </c>
      <c r="F1170">
        <v>113.833</v>
      </c>
      <c r="G1170">
        <v>0</v>
      </c>
      <c r="H1170">
        <v>20.506900000000002</v>
      </c>
      <c r="I1170">
        <v>1.2325299999999999E-3</v>
      </c>
      <c r="J1170">
        <v>0.995116</v>
      </c>
      <c r="K1170">
        <v>0</v>
      </c>
      <c r="L1170" t="s">
        <v>42</v>
      </c>
    </row>
    <row r="1171" spans="1:25" x14ac:dyDescent="0.25">
      <c r="A1171" t="s">
        <v>70</v>
      </c>
      <c r="B1171">
        <v>7138.35</v>
      </c>
      <c r="C1171">
        <v>6912.49</v>
      </c>
      <c r="D1171">
        <v>6912.34</v>
      </c>
      <c r="E1171">
        <v>6326.53</v>
      </c>
      <c r="F1171">
        <v>111.98399999999999</v>
      </c>
      <c r="G1171">
        <v>0</v>
      </c>
      <c r="H1171">
        <v>20.548200000000001</v>
      </c>
      <c r="I1171">
        <v>1.2610200000000001E-3</v>
      </c>
      <c r="J1171">
        <v>0.995116</v>
      </c>
      <c r="K1171">
        <v>0</v>
      </c>
      <c r="L1171" t="s">
        <v>42</v>
      </c>
    </row>
    <row r="1172" spans="1:25" x14ac:dyDescent="0.25">
      <c r="A1172" t="s">
        <v>70</v>
      </c>
      <c r="B1172">
        <v>7357.81</v>
      </c>
      <c r="C1172">
        <v>7121.71</v>
      </c>
      <c r="D1172">
        <v>7121.56</v>
      </c>
      <c r="E1172">
        <v>6522.88</v>
      </c>
      <c r="F1172">
        <v>116.742</v>
      </c>
      <c r="G1172">
        <v>0</v>
      </c>
      <c r="H1172">
        <v>21.290500000000002</v>
      </c>
      <c r="I1172">
        <v>1.3962899999999999E-3</v>
      </c>
      <c r="J1172">
        <v>0.995116</v>
      </c>
      <c r="K1172">
        <v>0</v>
      </c>
      <c r="L1172" t="s">
        <v>42</v>
      </c>
    </row>
    <row r="1173" spans="1:25" x14ac:dyDescent="0.25">
      <c r="A1173" t="s">
        <v>70</v>
      </c>
      <c r="B1173">
        <v>7403.35</v>
      </c>
      <c r="C1173">
        <v>7174.15</v>
      </c>
      <c r="D1173">
        <v>7174</v>
      </c>
      <c r="E1173">
        <v>6573.52</v>
      </c>
      <c r="F1173">
        <v>118.36</v>
      </c>
      <c r="G1173">
        <v>0</v>
      </c>
      <c r="H1173">
        <v>20.939699999999998</v>
      </c>
      <c r="I1173">
        <v>1.3283100000000001E-3</v>
      </c>
      <c r="J1173">
        <v>0.99511499999999997</v>
      </c>
      <c r="K1173">
        <v>0</v>
      </c>
      <c r="L1173" t="s">
        <v>42</v>
      </c>
    </row>
    <row r="1174" spans="1:25" x14ac:dyDescent="0.25">
      <c r="A1174" t="s">
        <v>70</v>
      </c>
      <c r="B1174">
        <v>7429.7</v>
      </c>
      <c r="C1174">
        <v>7196.2</v>
      </c>
      <c r="D1174">
        <v>7196.05</v>
      </c>
      <c r="E1174">
        <v>6595.67</v>
      </c>
      <c r="F1174">
        <v>117.43600000000001</v>
      </c>
      <c r="G1174">
        <v>0</v>
      </c>
      <c r="H1174">
        <v>20.581199999999999</v>
      </c>
      <c r="I1174">
        <v>1.2564E-3</v>
      </c>
      <c r="J1174">
        <v>0.995116</v>
      </c>
      <c r="K1174">
        <v>0</v>
      </c>
      <c r="L1174" t="s">
        <v>42</v>
      </c>
    </row>
    <row r="1175" spans="1:25" x14ac:dyDescent="0.25">
      <c r="A1175" t="s">
        <v>70</v>
      </c>
      <c r="B1175">
        <v>7409.13</v>
      </c>
      <c r="C1175">
        <v>7181.96</v>
      </c>
      <c r="D1175">
        <v>7181.81</v>
      </c>
      <c r="E1175">
        <v>6581.98</v>
      </c>
      <c r="F1175">
        <v>116.931</v>
      </c>
      <c r="G1175">
        <v>0</v>
      </c>
      <c r="H1175">
        <v>20.710899999999999</v>
      </c>
      <c r="I1175">
        <v>1.7480499999999999E-3</v>
      </c>
      <c r="J1175">
        <v>0.995116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7368.32</v>
      </c>
      <c r="C1176">
        <v>7142.17</v>
      </c>
      <c r="D1176">
        <v>7142.01</v>
      </c>
      <c r="E1176">
        <v>6541.64</v>
      </c>
      <c r="F1176">
        <v>116.60299999999999</v>
      </c>
      <c r="G1176">
        <v>0</v>
      </c>
      <c r="H1176">
        <v>20.565200000000001</v>
      </c>
      <c r="I1176">
        <v>1.2712299999999999E-3</v>
      </c>
      <c r="J1176">
        <v>0.995116</v>
      </c>
      <c r="K1176">
        <v>0</v>
      </c>
      <c r="L1176" t="s">
        <v>42</v>
      </c>
      <c r="R1176">
        <f>AVERAGE(B1127:B1176)</f>
        <v>7406.9615999999987</v>
      </c>
      <c r="S1176">
        <f>AVERAGE(C1127:C1176)</f>
        <v>7178.138600000002</v>
      </c>
      <c r="U1176">
        <f>_xlfn.VAR.P(B1127:B1176)</f>
        <v>12894.380261440003</v>
      </c>
      <c r="V1176">
        <f>_xlfn.VAR.P(C1127:C1176)</f>
        <v>12659.823916039995</v>
      </c>
      <c r="X1176">
        <f>1.96*SQRT(U1176)/50</f>
        <v>4.4512942482989333</v>
      </c>
      <c r="Y1176">
        <f>1.96*SQRT(V1176)/50</f>
        <v>4.4106226116438139</v>
      </c>
    </row>
    <row r="1177" spans="1:25" x14ac:dyDescent="0.25">
      <c r="A1177" t="s">
        <v>70</v>
      </c>
      <c r="B1177">
        <v>370465.35399999999</v>
      </c>
      <c r="C1177" t="s">
        <v>36</v>
      </c>
    </row>
    <row r="1178" spans="1:25" x14ac:dyDescent="0.25">
      <c r="A1178" t="s">
        <v>153</v>
      </c>
      <c r="B1178">
        <v>14698.3</v>
      </c>
      <c r="C1178">
        <v>14405.4</v>
      </c>
      <c r="D1178">
        <v>14405.1</v>
      </c>
      <c r="E1178">
        <v>13459.3</v>
      </c>
      <c r="F1178">
        <v>198.61099999999999</v>
      </c>
      <c r="G1178">
        <v>141.29300000000001</v>
      </c>
      <c r="H1178">
        <v>23.467199999999998</v>
      </c>
      <c r="I1178">
        <v>14.4377</v>
      </c>
      <c r="J1178">
        <v>77.986999999999995</v>
      </c>
      <c r="K1178">
        <v>13097</v>
      </c>
      <c r="L1178">
        <v>1.28539E-3</v>
      </c>
      <c r="M1178">
        <v>0.995116</v>
      </c>
      <c r="N1178">
        <v>0</v>
      </c>
      <c r="O1178" t="s">
        <v>42</v>
      </c>
    </row>
    <row r="1179" spans="1:25" x14ac:dyDescent="0.25">
      <c r="A1179" t="s">
        <v>153</v>
      </c>
      <c r="B1179">
        <v>14494.4</v>
      </c>
      <c r="C1179">
        <v>14202.3</v>
      </c>
      <c r="D1179">
        <v>14202</v>
      </c>
      <c r="E1179">
        <v>13282.4</v>
      </c>
      <c r="F1179">
        <v>191.155</v>
      </c>
      <c r="G1179">
        <v>144.541</v>
      </c>
      <c r="H1179">
        <v>24.168700000000001</v>
      </c>
      <c r="I1179">
        <v>14.5426</v>
      </c>
      <c r="J1179">
        <v>80.179900000000004</v>
      </c>
      <c r="K1179">
        <v>12923.9</v>
      </c>
      <c r="L1179">
        <v>1.41303E-3</v>
      </c>
      <c r="M1179">
        <v>0.995116</v>
      </c>
      <c r="N1179">
        <v>0</v>
      </c>
      <c r="O1179" t="s">
        <v>42</v>
      </c>
    </row>
    <row r="1180" spans="1:25" x14ac:dyDescent="0.25">
      <c r="A1180" t="s">
        <v>153</v>
      </c>
      <c r="B1180">
        <v>14770.1</v>
      </c>
      <c r="C1180">
        <v>14481.3</v>
      </c>
      <c r="D1180">
        <v>14481</v>
      </c>
      <c r="E1180">
        <v>13548.2</v>
      </c>
      <c r="F1180">
        <v>187.96600000000001</v>
      </c>
      <c r="G1180">
        <v>141.405</v>
      </c>
      <c r="H1180">
        <v>23.3781</v>
      </c>
      <c r="I1180">
        <v>14.3954</v>
      </c>
      <c r="J1180">
        <v>77.911100000000005</v>
      </c>
      <c r="K1180">
        <v>13195.7</v>
      </c>
      <c r="L1180">
        <v>1.3734299999999999E-3</v>
      </c>
      <c r="M1180">
        <v>0.99511499999999997</v>
      </c>
      <c r="N1180">
        <v>0</v>
      </c>
      <c r="O1180" t="s">
        <v>42</v>
      </c>
    </row>
    <row r="1181" spans="1:25" x14ac:dyDescent="0.25">
      <c r="A1181" t="s">
        <v>153</v>
      </c>
      <c r="B1181">
        <v>14739</v>
      </c>
      <c r="C1181">
        <v>14450.2</v>
      </c>
      <c r="D1181">
        <v>14450</v>
      </c>
      <c r="E1181">
        <v>13535</v>
      </c>
      <c r="F1181">
        <v>190.06899999999999</v>
      </c>
      <c r="G1181">
        <v>143.465</v>
      </c>
      <c r="H1181">
        <v>23.5886</v>
      </c>
      <c r="I1181">
        <v>14.381500000000001</v>
      </c>
      <c r="J1181">
        <v>80.070099999999996</v>
      </c>
      <c r="K1181">
        <v>13178.9</v>
      </c>
      <c r="L1181">
        <v>1.2301899999999999E-3</v>
      </c>
      <c r="M1181">
        <v>0.995116</v>
      </c>
      <c r="N1181">
        <v>0</v>
      </c>
      <c r="O1181" t="s">
        <v>42</v>
      </c>
    </row>
    <row r="1182" spans="1:25" x14ac:dyDescent="0.25">
      <c r="A1182" t="s">
        <v>153</v>
      </c>
      <c r="B1182">
        <v>14768.4</v>
      </c>
      <c r="C1182">
        <v>14472.1</v>
      </c>
      <c r="D1182">
        <v>14471.8</v>
      </c>
      <c r="E1182">
        <v>13558.4</v>
      </c>
      <c r="F1182">
        <v>189.65299999999999</v>
      </c>
      <c r="G1182">
        <v>143.411</v>
      </c>
      <c r="H1182">
        <v>23.9648</v>
      </c>
      <c r="I1182">
        <v>14.402799999999999</v>
      </c>
      <c r="J1182">
        <v>79.451999999999998</v>
      </c>
      <c r="K1182">
        <v>13202.8</v>
      </c>
      <c r="L1182">
        <v>1.24076E-3</v>
      </c>
      <c r="M1182">
        <v>0.995116</v>
      </c>
      <c r="N1182">
        <v>0</v>
      </c>
      <c r="O1182" t="s">
        <v>42</v>
      </c>
    </row>
    <row r="1183" spans="1:25" x14ac:dyDescent="0.25">
      <c r="A1183" t="s">
        <v>153</v>
      </c>
      <c r="B1183">
        <v>14614.7</v>
      </c>
      <c r="C1183">
        <v>14318.7</v>
      </c>
      <c r="D1183">
        <v>14318.4</v>
      </c>
      <c r="E1183">
        <v>13391.8</v>
      </c>
      <c r="F1183">
        <v>194.02699999999999</v>
      </c>
      <c r="G1183">
        <v>144.517</v>
      </c>
      <c r="H1183">
        <v>24.0688</v>
      </c>
      <c r="I1183">
        <v>14.3728</v>
      </c>
      <c r="J1183">
        <v>80.257300000000001</v>
      </c>
      <c r="K1183">
        <v>13030.5</v>
      </c>
      <c r="L1183">
        <v>1.32182E-3</v>
      </c>
      <c r="M1183">
        <v>0.995116</v>
      </c>
      <c r="N1183">
        <v>0</v>
      </c>
      <c r="O1183" t="s">
        <v>42</v>
      </c>
    </row>
    <row r="1184" spans="1:25" x14ac:dyDescent="0.25">
      <c r="A1184" t="s">
        <v>153</v>
      </c>
      <c r="B1184">
        <v>14777.5</v>
      </c>
      <c r="C1184">
        <v>14487.3</v>
      </c>
      <c r="D1184">
        <v>14487.1</v>
      </c>
      <c r="E1184">
        <v>13544.5</v>
      </c>
      <c r="F1184">
        <v>196.56</v>
      </c>
      <c r="G1184">
        <v>143.93799999999999</v>
      </c>
      <c r="H1184">
        <v>24.3977</v>
      </c>
      <c r="I1184">
        <v>14.414099999999999</v>
      </c>
      <c r="J1184">
        <v>79.866799999999998</v>
      </c>
      <c r="K1184">
        <v>13181.2</v>
      </c>
      <c r="L1184">
        <v>1.26958E-3</v>
      </c>
      <c r="M1184">
        <v>0.99511499999999997</v>
      </c>
      <c r="N1184">
        <v>0</v>
      </c>
      <c r="O1184" t="s">
        <v>42</v>
      </c>
    </row>
    <row r="1185" spans="1:15" x14ac:dyDescent="0.25">
      <c r="A1185" t="s">
        <v>153</v>
      </c>
      <c r="B1185">
        <v>14899.3</v>
      </c>
      <c r="C1185">
        <v>14607.1</v>
      </c>
      <c r="D1185">
        <v>14606.9</v>
      </c>
      <c r="E1185">
        <v>13665.8</v>
      </c>
      <c r="F1185">
        <v>198.26</v>
      </c>
      <c r="G1185">
        <v>143.03200000000001</v>
      </c>
      <c r="H1185">
        <v>24.454999999999998</v>
      </c>
      <c r="I1185">
        <v>14.6557</v>
      </c>
      <c r="J1185">
        <v>78.385400000000004</v>
      </c>
      <c r="K1185">
        <v>13301.2</v>
      </c>
      <c r="L1185">
        <v>1.23201E-3</v>
      </c>
      <c r="M1185">
        <v>0.995116</v>
      </c>
      <c r="N1185">
        <v>0</v>
      </c>
      <c r="O1185" t="s">
        <v>42</v>
      </c>
    </row>
    <row r="1186" spans="1:15" x14ac:dyDescent="0.25">
      <c r="A1186" t="s">
        <v>153</v>
      </c>
      <c r="B1186">
        <v>14759.6</v>
      </c>
      <c r="C1186">
        <v>14463</v>
      </c>
      <c r="D1186">
        <v>14462.8</v>
      </c>
      <c r="E1186">
        <v>13526.6</v>
      </c>
      <c r="F1186">
        <v>196.93600000000001</v>
      </c>
      <c r="G1186">
        <v>142.22999999999999</v>
      </c>
      <c r="H1186">
        <v>24.640699999999999</v>
      </c>
      <c r="I1186">
        <v>14.505599999999999</v>
      </c>
      <c r="J1186">
        <v>77.332599999999999</v>
      </c>
      <c r="K1186">
        <v>13164.4</v>
      </c>
      <c r="L1186">
        <v>1.2403E-3</v>
      </c>
      <c r="M1186">
        <v>0.995116</v>
      </c>
      <c r="N1186">
        <v>0</v>
      </c>
      <c r="O1186" t="s">
        <v>42</v>
      </c>
    </row>
    <row r="1187" spans="1:15" x14ac:dyDescent="0.25">
      <c r="A1187" t="s">
        <v>153</v>
      </c>
      <c r="B1187">
        <v>14801.4</v>
      </c>
      <c r="C1187">
        <v>14506</v>
      </c>
      <c r="D1187">
        <v>14505.8</v>
      </c>
      <c r="E1187">
        <v>13565.3</v>
      </c>
      <c r="F1187">
        <v>197.649</v>
      </c>
      <c r="G1187">
        <v>145.13499999999999</v>
      </c>
      <c r="H1187">
        <v>23.9954</v>
      </c>
      <c r="I1187">
        <v>14.3422</v>
      </c>
      <c r="J1187">
        <v>81.176100000000005</v>
      </c>
      <c r="K1187">
        <v>13199.7</v>
      </c>
      <c r="L1187">
        <v>1.27199E-3</v>
      </c>
      <c r="M1187">
        <v>0.995116</v>
      </c>
      <c r="N1187">
        <v>0</v>
      </c>
      <c r="O1187" t="s">
        <v>42</v>
      </c>
    </row>
    <row r="1188" spans="1:15" x14ac:dyDescent="0.25">
      <c r="A1188" t="s">
        <v>153</v>
      </c>
      <c r="B1188">
        <v>14826.1</v>
      </c>
      <c r="C1188">
        <v>14532.5</v>
      </c>
      <c r="D1188">
        <v>14532.3</v>
      </c>
      <c r="E1188">
        <v>13593.6</v>
      </c>
      <c r="F1188">
        <v>197.26599999999999</v>
      </c>
      <c r="G1188">
        <v>143.70099999999999</v>
      </c>
      <c r="H1188">
        <v>23.7193</v>
      </c>
      <c r="I1188">
        <v>14.6822</v>
      </c>
      <c r="J1188">
        <v>79.858099999999993</v>
      </c>
      <c r="K1188">
        <v>13229.5</v>
      </c>
      <c r="L1188">
        <v>1.3695199999999999E-3</v>
      </c>
      <c r="M1188">
        <v>0.995116</v>
      </c>
      <c r="N1188">
        <v>0</v>
      </c>
      <c r="O1188" t="s">
        <v>42</v>
      </c>
    </row>
    <row r="1189" spans="1:15" x14ac:dyDescent="0.25">
      <c r="A1189" t="s">
        <v>153</v>
      </c>
      <c r="B1189">
        <v>14719.9</v>
      </c>
      <c r="C1189">
        <v>14428.1</v>
      </c>
      <c r="D1189">
        <v>14427.9</v>
      </c>
      <c r="E1189">
        <v>13496.8</v>
      </c>
      <c r="F1189">
        <v>193.089</v>
      </c>
      <c r="G1189">
        <v>144.28399999999999</v>
      </c>
      <c r="H1189">
        <v>24.377500000000001</v>
      </c>
      <c r="I1189">
        <v>14.475199999999999</v>
      </c>
      <c r="J1189">
        <v>79.801199999999994</v>
      </c>
      <c r="K1189">
        <v>13136.4</v>
      </c>
      <c r="L1189">
        <v>1.26862E-3</v>
      </c>
      <c r="M1189">
        <v>0.995116</v>
      </c>
      <c r="N1189">
        <v>0</v>
      </c>
      <c r="O1189" t="s">
        <v>42</v>
      </c>
    </row>
    <row r="1190" spans="1:15" x14ac:dyDescent="0.25">
      <c r="A1190" t="s">
        <v>153</v>
      </c>
      <c r="B1190">
        <v>14905.3</v>
      </c>
      <c r="C1190">
        <v>14612.9</v>
      </c>
      <c r="D1190">
        <v>14612.7</v>
      </c>
      <c r="E1190">
        <v>13686.2</v>
      </c>
      <c r="F1190">
        <v>192.203</v>
      </c>
      <c r="G1190">
        <v>143.03700000000001</v>
      </c>
      <c r="H1190">
        <v>24.435500000000001</v>
      </c>
      <c r="I1190">
        <v>14.6549</v>
      </c>
      <c r="J1190">
        <v>78.608000000000004</v>
      </c>
      <c r="K1190">
        <v>13328.5</v>
      </c>
      <c r="L1190">
        <v>1.2340599999999999E-3</v>
      </c>
      <c r="M1190">
        <v>0.995116</v>
      </c>
      <c r="N1190">
        <v>0</v>
      </c>
      <c r="O1190" t="s">
        <v>42</v>
      </c>
    </row>
    <row r="1191" spans="1:15" x14ac:dyDescent="0.25">
      <c r="A1191" t="s">
        <v>153</v>
      </c>
      <c r="B1191">
        <v>14915.8</v>
      </c>
      <c r="C1191">
        <v>14623.6</v>
      </c>
      <c r="D1191">
        <v>14623.4</v>
      </c>
      <c r="E1191">
        <v>13689.4</v>
      </c>
      <c r="F1191">
        <v>194.417</v>
      </c>
      <c r="G1191">
        <v>143.482</v>
      </c>
      <c r="H1191">
        <v>23.4786</v>
      </c>
      <c r="I1191">
        <v>14.5326</v>
      </c>
      <c r="J1191">
        <v>79.691199999999995</v>
      </c>
      <c r="K1191">
        <v>13328.8</v>
      </c>
      <c r="L1191">
        <v>1.32533E-3</v>
      </c>
      <c r="M1191">
        <v>0.995112</v>
      </c>
      <c r="N1191">
        <v>0</v>
      </c>
      <c r="O1191" t="s">
        <v>42</v>
      </c>
    </row>
    <row r="1192" spans="1:15" x14ac:dyDescent="0.25">
      <c r="A1192" t="s">
        <v>153</v>
      </c>
      <c r="B1192">
        <v>14641.2</v>
      </c>
      <c r="C1192">
        <v>14351.9</v>
      </c>
      <c r="D1192">
        <v>14351.7</v>
      </c>
      <c r="E1192">
        <v>13440.7</v>
      </c>
      <c r="F1192">
        <v>188.982</v>
      </c>
      <c r="G1192">
        <v>141.43799999999999</v>
      </c>
      <c r="H1192">
        <v>23.1663</v>
      </c>
      <c r="I1192">
        <v>14.352600000000001</v>
      </c>
      <c r="J1192">
        <v>78.594899999999996</v>
      </c>
      <c r="K1192">
        <v>13087.8</v>
      </c>
      <c r="L1192">
        <v>1.2301199999999999E-3</v>
      </c>
      <c r="M1192">
        <v>0.99511400000000005</v>
      </c>
      <c r="N1192">
        <v>0</v>
      </c>
      <c r="O1192" t="s">
        <v>42</v>
      </c>
    </row>
    <row r="1193" spans="1:15" x14ac:dyDescent="0.25">
      <c r="A1193" t="s">
        <v>153</v>
      </c>
      <c r="B1193">
        <v>14561.8</v>
      </c>
      <c r="C1193">
        <v>14267.9</v>
      </c>
      <c r="D1193">
        <v>14267.7</v>
      </c>
      <c r="E1193">
        <v>13357.4</v>
      </c>
      <c r="F1193">
        <v>187.28399999999999</v>
      </c>
      <c r="G1193">
        <v>141.06</v>
      </c>
      <c r="H1193">
        <v>23.639199999999999</v>
      </c>
      <c r="I1193">
        <v>14.286099999999999</v>
      </c>
      <c r="J1193">
        <v>77.8386</v>
      </c>
      <c r="K1193">
        <v>13006.5</v>
      </c>
      <c r="L1193">
        <v>1.2784199999999999E-3</v>
      </c>
      <c r="M1193">
        <v>0.99511300000000003</v>
      </c>
      <c r="N1193">
        <v>0</v>
      </c>
      <c r="O1193" t="s">
        <v>42</v>
      </c>
    </row>
    <row r="1194" spans="1:15" x14ac:dyDescent="0.25">
      <c r="A1194" t="s">
        <v>153</v>
      </c>
      <c r="B1194">
        <v>14676</v>
      </c>
      <c r="C1194">
        <v>14387.1</v>
      </c>
      <c r="D1194">
        <v>14386.8</v>
      </c>
      <c r="E1194">
        <v>13474.1</v>
      </c>
      <c r="F1194">
        <v>188.49799999999999</v>
      </c>
      <c r="G1194">
        <v>140.97399999999999</v>
      </c>
      <c r="H1194">
        <v>23.735800000000001</v>
      </c>
      <c r="I1194">
        <v>14.4481</v>
      </c>
      <c r="J1194">
        <v>77.5672</v>
      </c>
      <c r="K1194">
        <v>13122.2</v>
      </c>
      <c r="L1194">
        <v>1.2312099999999999E-3</v>
      </c>
      <c r="M1194">
        <v>0.995116</v>
      </c>
      <c r="N1194">
        <v>0</v>
      </c>
      <c r="O1194" t="s">
        <v>42</v>
      </c>
    </row>
    <row r="1195" spans="1:15" x14ac:dyDescent="0.25">
      <c r="A1195" t="s">
        <v>153</v>
      </c>
      <c r="B1195">
        <v>14763.8</v>
      </c>
      <c r="C1195">
        <v>14473</v>
      </c>
      <c r="D1195">
        <v>14472.8</v>
      </c>
      <c r="E1195">
        <v>13553.9</v>
      </c>
      <c r="F1195">
        <v>190.86500000000001</v>
      </c>
      <c r="G1195">
        <v>143.11600000000001</v>
      </c>
      <c r="H1195">
        <v>23.512499999999999</v>
      </c>
      <c r="I1195">
        <v>14.510400000000001</v>
      </c>
      <c r="J1195">
        <v>79.801000000000002</v>
      </c>
      <c r="K1195">
        <v>13197.2</v>
      </c>
      <c r="L1195">
        <v>1.23536E-3</v>
      </c>
      <c r="M1195">
        <v>0.995116</v>
      </c>
      <c r="N1195">
        <v>0</v>
      </c>
      <c r="O1195" t="s">
        <v>42</v>
      </c>
    </row>
    <row r="1196" spans="1:15" x14ac:dyDescent="0.25">
      <c r="A1196" t="s">
        <v>153</v>
      </c>
      <c r="B1196">
        <v>14601.1</v>
      </c>
      <c r="C1196">
        <v>14310.2</v>
      </c>
      <c r="D1196">
        <v>14310</v>
      </c>
      <c r="E1196">
        <v>13391.3</v>
      </c>
      <c r="F1196">
        <v>190.92</v>
      </c>
      <c r="G1196">
        <v>141.483</v>
      </c>
      <c r="H1196">
        <v>23.224699999999999</v>
      </c>
      <c r="I1196">
        <v>14.4238</v>
      </c>
      <c r="J1196">
        <v>78.433800000000005</v>
      </c>
      <c r="K1196">
        <v>13036.2</v>
      </c>
      <c r="L1196">
        <v>1.2336700000000001E-3</v>
      </c>
      <c r="M1196">
        <v>0.995116</v>
      </c>
      <c r="N1196">
        <v>0</v>
      </c>
      <c r="O1196" t="s">
        <v>42</v>
      </c>
    </row>
    <row r="1197" spans="1:15" x14ac:dyDescent="0.25">
      <c r="A1197" t="s">
        <v>153</v>
      </c>
      <c r="B1197">
        <v>14707.3</v>
      </c>
      <c r="C1197">
        <v>14419.6</v>
      </c>
      <c r="D1197">
        <v>14419.4</v>
      </c>
      <c r="E1197">
        <v>13506.8</v>
      </c>
      <c r="F1197">
        <v>188.184</v>
      </c>
      <c r="G1197">
        <v>141.69200000000001</v>
      </c>
      <c r="H1197">
        <v>23.922699999999999</v>
      </c>
      <c r="I1197">
        <v>14.489100000000001</v>
      </c>
      <c r="J1197">
        <v>77.771100000000004</v>
      </c>
      <c r="K1197">
        <v>13154.1</v>
      </c>
      <c r="L1197">
        <v>1.2301300000000001E-3</v>
      </c>
      <c r="M1197">
        <v>0.995116</v>
      </c>
      <c r="N1197">
        <v>0</v>
      </c>
      <c r="O1197" t="s">
        <v>42</v>
      </c>
    </row>
    <row r="1198" spans="1:15" x14ac:dyDescent="0.25">
      <c r="A1198" t="s">
        <v>153</v>
      </c>
      <c r="B1198">
        <v>14789.9</v>
      </c>
      <c r="C1198">
        <v>14501.3</v>
      </c>
      <c r="D1198">
        <v>14501</v>
      </c>
      <c r="E1198">
        <v>13598.4</v>
      </c>
      <c r="F1198">
        <v>185.304</v>
      </c>
      <c r="G1198">
        <v>143.155</v>
      </c>
      <c r="H1198">
        <v>23.695499999999999</v>
      </c>
      <c r="I1198">
        <v>14.4016</v>
      </c>
      <c r="J1198">
        <v>79.4589</v>
      </c>
      <c r="K1198">
        <v>13247.3</v>
      </c>
      <c r="L1198">
        <v>1.23007E-3</v>
      </c>
      <c r="M1198">
        <v>0.995116</v>
      </c>
      <c r="N1198">
        <v>0</v>
      </c>
      <c r="O1198" t="s">
        <v>42</v>
      </c>
    </row>
    <row r="1199" spans="1:15" x14ac:dyDescent="0.25">
      <c r="A1199" t="s">
        <v>153</v>
      </c>
      <c r="B1199">
        <v>14657.7</v>
      </c>
      <c r="C1199">
        <v>14365.2</v>
      </c>
      <c r="D1199">
        <v>14365</v>
      </c>
      <c r="E1199">
        <v>13440.6</v>
      </c>
      <c r="F1199">
        <v>192.80600000000001</v>
      </c>
      <c r="G1199">
        <v>143.56100000000001</v>
      </c>
      <c r="H1199">
        <v>23.8491</v>
      </c>
      <c r="I1199">
        <v>14.461399999999999</v>
      </c>
      <c r="J1199">
        <v>79.809100000000001</v>
      </c>
      <c r="K1199">
        <v>13081.6</v>
      </c>
      <c r="L1199">
        <v>1.2358200000000001E-3</v>
      </c>
      <c r="M1199">
        <v>0.99511400000000005</v>
      </c>
      <c r="N1199">
        <v>0</v>
      </c>
      <c r="O1199" t="s">
        <v>42</v>
      </c>
    </row>
    <row r="1200" spans="1:15" x14ac:dyDescent="0.25">
      <c r="A1200" t="s">
        <v>153</v>
      </c>
      <c r="B1200">
        <v>14831.4</v>
      </c>
      <c r="C1200">
        <v>14539.8</v>
      </c>
      <c r="D1200">
        <v>14539.6</v>
      </c>
      <c r="E1200">
        <v>13620.7</v>
      </c>
      <c r="F1200">
        <v>187.13200000000001</v>
      </c>
      <c r="G1200">
        <v>143.12</v>
      </c>
      <c r="H1200">
        <v>23.732399999999998</v>
      </c>
      <c r="I1200">
        <v>14.5825</v>
      </c>
      <c r="J1200">
        <v>79.192300000000003</v>
      </c>
      <c r="K1200">
        <v>13268</v>
      </c>
      <c r="L1200">
        <v>1.2300600000000001E-3</v>
      </c>
      <c r="M1200">
        <v>0.995116</v>
      </c>
      <c r="N1200">
        <v>0</v>
      </c>
      <c r="O1200" t="s">
        <v>42</v>
      </c>
    </row>
    <row r="1201" spans="1:15" x14ac:dyDescent="0.25">
      <c r="A1201" t="s">
        <v>153</v>
      </c>
      <c r="B1201">
        <v>14750.3</v>
      </c>
      <c r="C1201">
        <v>14460.1</v>
      </c>
      <c r="D1201">
        <v>14459.9</v>
      </c>
      <c r="E1201">
        <v>13547.6</v>
      </c>
      <c r="F1201">
        <v>185.91399999999999</v>
      </c>
      <c r="G1201">
        <v>142.64099999999999</v>
      </c>
      <c r="H1201">
        <v>23.321300000000001</v>
      </c>
      <c r="I1201">
        <v>14.2667</v>
      </c>
      <c r="J1201">
        <v>79.719700000000003</v>
      </c>
      <c r="K1201">
        <v>13196.5</v>
      </c>
      <c r="L1201">
        <v>1.2852600000000001E-3</v>
      </c>
      <c r="M1201">
        <v>0.99511300000000003</v>
      </c>
      <c r="N1201">
        <v>0</v>
      </c>
      <c r="O1201" t="s">
        <v>42</v>
      </c>
    </row>
    <row r="1202" spans="1:15" x14ac:dyDescent="0.25">
      <c r="A1202" t="s">
        <v>153</v>
      </c>
      <c r="B1202">
        <v>14797.2</v>
      </c>
      <c r="C1202">
        <v>14504.4</v>
      </c>
      <c r="D1202">
        <v>14504.2</v>
      </c>
      <c r="E1202">
        <v>13590.4</v>
      </c>
      <c r="F1202">
        <v>185.441</v>
      </c>
      <c r="G1202">
        <v>142.47900000000001</v>
      </c>
      <c r="H1202">
        <v>23.796099999999999</v>
      </c>
      <c r="I1202">
        <v>14.641299999999999</v>
      </c>
      <c r="J1202">
        <v>78.477699999999999</v>
      </c>
      <c r="K1202">
        <v>13239.6</v>
      </c>
      <c r="L1202">
        <v>1.2391500000000001E-3</v>
      </c>
      <c r="M1202">
        <v>0.99511300000000003</v>
      </c>
      <c r="N1202">
        <v>0</v>
      </c>
      <c r="O1202" t="s">
        <v>42</v>
      </c>
    </row>
    <row r="1203" spans="1:15" x14ac:dyDescent="0.25">
      <c r="A1203" t="s">
        <v>153</v>
      </c>
      <c r="B1203">
        <v>14773.1</v>
      </c>
      <c r="C1203">
        <v>14484.9</v>
      </c>
      <c r="D1203">
        <v>14484.7</v>
      </c>
      <c r="E1203">
        <v>13562.9</v>
      </c>
      <c r="F1203">
        <v>187.809</v>
      </c>
      <c r="G1203">
        <v>145.572</v>
      </c>
      <c r="H1203">
        <v>23.823899999999998</v>
      </c>
      <c r="I1203">
        <v>14.595499999999999</v>
      </c>
      <c r="J1203">
        <v>81.572000000000003</v>
      </c>
      <c r="K1203">
        <v>13206.5</v>
      </c>
      <c r="L1203">
        <v>1.253E-3</v>
      </c>
      <c r="M1203">
        <v>0.99511499999999997</v>
      </c>
      <c r="N1203">
        <v>0</v>
      </c>
      <c r="O1203" t="s">
        <v>42</v>
      </c>
    </row>
    <row r="1204" spans="1:15" x14ac:dyDescent="0.25">
      <c r="A1204" t="s">
        <v>153</v>
      </c>
      <c r="B1204">
        <v>14969.6</v>
      </c>
      <c r="C1204">
        <v>14679</v>
      </c>
      <c r="D1204">
        <v>14678.8</v>
      </c>
      <c r="E1204">
        <v>13749.8</v>
      </c>
      <c r="F1204">
        <v>192.43199999999999</v>
      </c>
      <c r="G1204">
        <v>143.92500000000001</v>
      </c>
      <c r="H1204">
        <v>24.030200000000001</v>
      </c>
      <c r="I1204">
        <v>14.510999999999999</v>
      </c>
      <c r="J1204">
        <v>79.829300000000003</v>
      </c>
      <c r="K1204">
        <v>13390.7</v>
      </c>
      <c r="L1204">
        <v>1.34643E-3</v>
      </c>
      <c r="M1204">
        <v>0.99511499999999997</v>
      </c>
      <c r="N1204">
        <v>0</v>
      </c>
      <c r="O1204" t="s">
        <v>42</v>
      </c>
    </row>
    <row r="1205" spans="1:15" x14ac:dyDescent="0.25">
      <c r="A1205" t="s">
        <v>153</v>
      </c>
      <c r="B1205">
        <v>14820.7</v>
      </c>
      <c r="C1205">
        <v>14529.2</v>
      </c>
      <c r="D1205">
        <v>14529</v>
      </c>
      <c r="E1205">
        <v>13587.3</v>
      </c>
      <c r="F1205">
        <v>194.79400000000001</v>
      </c>
      <c r="G1205">
        <v>143.167</v>
      </c>
      <c r="H1205">
        <v>23.7837</v>
      </c>
      <c r="I1205">
        <v>14.311400000000001</v>
      </c>
      <c r="J1205">
        <v>79.739599999999996</v>
      </c>
      <c r="K1205">
        <v>13226.8</v>
      </c>
      <c r="L1205">
        <v>1.2605100000000001E-3</v>
      </c>
      <c r="M1205">
        <v>0.99511499999999997</v>
      </c>
      <c r="N1205">
        <v>0</v>
      </c>
      <c r="O1205" t="s">
        <v>42</v>
      </c>
    </row>
    <row r="1206" spans="1:15" x14ac:dyDescent="0.25">
      <c r="A1206" t="s">
        <v>153</v>
      </c>
      <c r="B1206">
        <v>14687.4</v>
      </c>
      <c r="C1206">
        <v>14396.9</v>
      </c>
      <c r="D1206">
        <v>14396.7</v>
      </c>
      <c r="E1206">
        <v>13466.5</v>
      </c>
      <c r="F1206">
        <v>192.25299999999999</v>
      </c>
      <c r="G1206">
        <v>142.33600000000001</v>
      </c>
      <c r="H1206">
        <v>23.705400000000001</v>
      </c>
      <c r="I1206">
        <v>14.7363</v>
      </c>
      <c r="J1206">
        <v>78.647900000000007</v>
      </c>
      <c r="K1206">
        <v>13109.6</v>
      </c>
      <c r="L1206">
        <v>1.23044E-3</v>
      </c>
      <c r="M1206">
        <v>0.995116</v>
      </c>
      <c r="N1206">
        <v>0</v>
      </c>
      <c r="O1206" t="s">
        <v>42</v>
      </c>
    </row>
    <row r="1207" spans="1:15" x14ac:dyDescent="0.25">
      <c r="A1207" t="s">
        <v>153</v>
      </c>
      <c r="B1207">
        <v>14863.7</v>
      </c>
      <c r="C1207">
        <v>14570.2</v>
      </c>
      <c r="D1207">
        <v>14570</v>
      </c>
      <c r="E1207">
        <v>13630.7</v>
      </c>
      <c r="F1207">
        <v>199.358</v>
      </c>
      <c r="G1207">
        <v>143.024</v>
      </c>
      <c r="H1207">
        <v>24.505299999999998</v>
      </c>
      <c r="I1207">
        <v>14.740500000000001</v>
      </c>
      <c r="J1207">
        <v>77.930599999999998</v>
      </c>
      <c r="K1207">
        <v>13264.2</v>
      </c>
      <c r="L1207">
        <v>1.2300600000000001E-3</v>
      </c>
      <c r="M1207">
        <v>0.995116</v>
      </c>
      <c r="N1207">
        <v>0</v>
      </c>
      <c r="O1207" t="s">
        <v>42</v>
      </c>
    </row>
    <row r="1208" spans="1:15" x14ac:dyDescent="0.25">
      <c r="A1208" t="s">
        <v>153</v>
      </c>
      <c r="B1208">
        <v>14823.9</v>
      </c>
      <c r="C1208">
        <v>14528</v>
      </c>
      <c r="D1208">
        <v>14527.8</v>
      </c>
      <c r="E1208">
        <v>13612</v>
      </c>
      <c r="F1208">
        <v>188.99100000000001</v>
      </c>
      <c r="G1208">
        <v>144.45099999999999</v>
      </c>
      <c r="H1208">
        <v>23.4602</v>
      </c>
      <c r="I1208">
        <v>14.4549</v>
      </c>
      <c r="J1208">
        <v>81.028599999999997</v>
      </c>
      <c r="K1208">
        <v>13255.8</v>
      </c>
      <c r="L1208">
        <v>1.23094E-3</v>
      </c>
      <c r="M1208">
        <v>0.995116</v>
      </c>
      <c r="N1208">
        <v>0</v>
      </c>
      <c r="O1208" t="s">
        <v>42</v>
      </c>
    </row>
    <row r="1209" spans="1:15" x14ac:dyDescent="0.25">
      <c r="A1209" t="s">
        <v>153</v>
      </c>
      <c r="B1209">
        <v>14755.5</v>
      </c>
      <c r="C1209">
        <v>14465.1</v>
      </c>
      <c r="D1209">
        <v>14464.9</v>
      </c>
      <c r="E1209">
        <v>13544.2</v>
      </c>
      <c r="F1209">
        <v>192.179</v>
      </c>
      <c r="G1209">
        <v>143.624</v>
      </c>
      <c r="H1209">
        <v>23.7638</v>
      </c>
      <c r="I1209">
        <v>14.504099999999999</v>
      </c>
      <c r="J1209">
        <v>79.983800000000002</v>
      </c>
      <c r="K1209">
        <v>13185.9</v>
      </c>
      <c r="L1209">
        <v>1.2318299999999999E-3</v>
      </c>
      <c r="M1209">
        <v>0.995116</v>
      </c>
      <c r="N1209">
        <v>0</v>
      </c>
      <c r="O1209" t="s">
        <v>42</v>
      </c>
    </row>
    <row r="1210" spans="1:15" x14ac:dyDescent="0.25">
      <c r="A1210" t="s">
        <v>153</v>
      </c>
      <c r="B1210">
        <v>14779.5</v>
      </c>
      <c r="C1210">
        <v>14490.1</v>
      </c>
      <c r="D1210">
        <v>14489.8</v>
      </c>
      <c r="E1210">
        <v>13576.9</v>
      </c>
      <c r="F1210">
        <v>189.41800000000001</v>
      </c>
      <c r="G1210">
        <v>142.405</v>
      </c>
      <c r="H1210">
        <v>23.7699</v>
      </c>
      <c r="I1210">
        <v>14.391400000000001</v>
      </c>
      <c r="J1210">
        <v>78.539400000000001</v>
      </c>
      <c r="K1210">
        <v>13221.8</v>
      </c>
      <c r="L1210">
        <v>1.25405E-3</v>
      </c>
      <c r="M1210">
        <v>0.995116</v>
      </c>
      <c r="N1210">
        <v>0</v>
      </c>
      <c r="O1210" t="s">
        <v>42</v>
      </c>
    </row>
    <row r="1211" spans="1:15" x14ac:dyDescent="0.25">
      <c r="A1211" t="s">
        <v>153</v>
      </c>
      <c r="B1211">
        <v>14553.3</v>
      </c>
      <c r="C1211">
        <v>14265.4</v>
      </c>
      <c r="D1211">
        <v>14265.2</v>
      </c>
      <c r="E1211">
        <v>13347.9</v>
      </c>
      <c r="F1211">
        <v>190.19</v>
      </c>
      <c r="G1211">
        <v>141.905</v>
      </c>
      <c r="H1211">
        <v>23.7363</v>
      </c>
      <c r="I1211">
        <v>14.399800000000001</v>
      </c>
      <c r="J1211">
        <v>78.443299999999994</v>
      </c>
      <c r="K1211">
        <v>12993.2</v>
      </c>
      <c r="L1211">
        <v>1.3067E-3</v>
      </c>
      <c r="M1211">
        <v>0.995116</v>
      </c>
      <c r="N1211">
        <v>0</v>
      </c>
      <c r="O1211" t="s">
        <v>42</v>
      </c>
    </row>
    <row r="1212" spans="1:15" x14ac:dyDescent="0.25">
      <c r="A1212" t="s">
        <v>153</v>
      </c>
      <c r="B1212">
        <v>14780.2</v>
      </c>
      <c r="C1212">
        <v>14485.1</v>
      </c>
      <c r="D1212">
        <v>14484.9</v>
      </c>
      <c r="E1212">
        <v>13568.5</v>
      </c>
      <c r="F1212">
        <v>189.76599999999999</v>
      </c>
      <c r="G1212">
        <v>142.56399999999999</v>
      </c>
      <c r="H1212">
        <v>23.397300000000001</v>
      </c>
      <c r="I1212">
        <v>14.3461</v>
      </c>
      <c r="J1212">
        <v>79.223100000000002</v>
      </c>
      <c r="K1212">
        <v>13213</v>
      </c>
      <c r="L1212">
        <v>1.2660900000000001E-3</v>
      </c>
      <c r="M1212">
        <v>0.995116</v>
      </c>
      <c r="N1212">
        <v>0</v>
      </c>
      <c r="O1212" t="s">
        <v>42</v>
      </c>
    </row>
    <row r="1213" spans="1:15" x14ac:dyDescent="0.25">
      <c r="A1213" t="s">
        <v>153</v>
      </c>
      <c r="B1213">
        <v>14743.2</v>
      </c>
      <c r="C1213">
        <v>14453.8</v>
      </c>
      <c r="D1213">
        <v>14453.6</v>
      </c>
      <c r="E1213">
        <v>13552</v>
      </c>
      <c r="F1213">
        <v>183.86699999999999</v>
      </c>
      <c r="G1213">
        <v>142.036</v>
      </c>
      <c r="H1213">
        <v>23.388000000000002</v>
      </c>
      <c r="I1213">
        <v>14.3992</v>
      </c>
      <c r="J1213">
        <v>78.653099999999995</v>
      </c>
      <c r="K1213">
        <v>13203.5</v>
      </c>
      <c r="L1213">
        <v>1.24636E-3</v>
      </c>
      <c r="M1213">
        <v>0.99511499999999997</v>
      </c>
      <c r="N1213">
        <v>0</v>
      </c>
      <c r="O1213" t="s">
        <v>42</v>
      </c>
    </row>
    <row r="1214" spans="1:15" x14ac:dyDescent="0.25">
      <c r="A1214" t="s">
        <v>153</v>
      </c>
      <c r="B1214">
        <v>14659.8</v>
      </c>
      <c r="C1214">
        <v>14365.8</v>
      </c>
      <c r="D1214">
        <v>14365.6</v>
      </c>
      <c r="E1214">
        <v>13455</v>
      </c>
      <c r="F1214">
        <v>187.33199999999999</v>
      </c>
      <c r="G1214">
        <v>140.74299999999999</v>
      </c>
      <c r="H1214">
        <v>23.353400000000001</v>
      </c>
      <c r="I1214">
        <v>14.275700000000001</v>
      </c>
      <c r="J1214">
        <v>77.6554</v>
      </c>
      <c r="K1214">
        <v>13104.5</v>
      </c>
      <c r="L1214">
        <v>1.2318299999999999E-3</v>
      </c>
      <c r="M1214">
        <v>0.99511300000000003</v>
      </c>
      <c r="N1214">
        <v>0</v>
      </c>
      <c r="O1214" t="s">
        <v>42</v>
      </c>
    </row>
    <row r="1215" spans="1:15" x14ac:dyDescent="0.25">
      <c r="A1215" t="s">
        <v>153</v>
      </c>
      <c r="B1215">
        <v>14698.2</v>
      </c>
      <c r="C1215">
        <v>14403.9</v>
      </c>
      <c r="D1215">
        <v>14403.6</v>
      </c>
      <c r="E1215">
        <v>13481.1</v>
      </c>
      <c r="F1215">
        <v>191.55099999999999</v>
      </c>
      <c r="G1215">
        <v>144.22</v>
      </c>
      <c r="H1215">
        <v>23.857399999999998</v>
      </c>
      <c r="I1215">
        <v>14.3241</v>
      </c>
      <c r="J1215">
        <v>80.371799999999993</v>
      </c>
      <c r="K1215">
        <v>13122.2</v>
      </c>
      <c r="L1215">
        <v>1.2515499999999999E-3</v>
      </c>
      <c r="M1215">
        <v>0.995116</v>
      </c>
      <c r="N1215">
        <v>0</v>
      </c>
      <c r="O1215" t="s">
        <v>42</v>
      </c>
    </row>
    <row r="1216" spans="1:15" x14ac:dyDescent="0.25">
      <c r="A1216" t="s">
        <v>153</v>
      </c>
      <c r="B1216">
        <v>14779</v>
      </c>
      <c r="C1216">
        <v>14488</v>
      </c>
      <c r="D1216">
        <v>14487.8</v>
      </c>
      <c r="E1216">
        <v>13572</v>
      </c>
      <c r="F1216">
        <v>187.13200000000001</v>
      </c>
      <c r="G1216">
        <v>142.64500000000001</v>
      </c>
      <c r="H1216">
        <v>23.252700000000001</v>
      </c>
      <c r="I1216">
        <v>14.3437</v>
      </c>
      <c r="J1216">
        <v>79.4679</v>
      </c>
      <c r="K1216">
        <v>13219.4</v>
      </c>
      <c r="L1216">
        <v>1.24635E-3</v>
      </c>
      <c r="M1216">
        <v>0.995116</v>
      </c>
      <c r="N1216">
        <v>0</v>
      </c>
      <c r="O1216" t="s">
        <v>42</v>
      </c>
    </row>
    <row r="1217" spans="1:25" x14ac:dyDescent="0.25">
      <c r="A1217" t="s">
        <v>153</v>
      </c>
      <c r="B1217">
        <v>14697.8</v>
      </c>
      <c r="C1217">
        <v>14406.9</v>
      </c>
      <c r="D1217">
        <v>14406.6</v>
      </c>
      <c r="E1217">
        <v>13485</v>
      </c>
      <c r="F1217">
        <v>189.11699999999999</v>
      </c>
      <c r="G1217">
        <v>140.75299999999999</v>
      </c>
      <c r="H1217">
        <v>23.628799999999998</v>
      </c>
      <c r="I1217">
        <v>14.4276</v>
      </c>
      <c r="J1217">
        <v>77.173299999999998</v>
      </c>
      <c r="K1217">
        <v>13133</v>
      </c>
      <c r="L1217">
        <v>1.2342200000000001E-3</v>
      </c>
      <c r="M1217">
        <v>0.995116</v>
      </c>
      <c r="N1217">
        <v>0</v>
      </c>
      <c r="O1217" t="s">
        <v>42</v>
      </c>
    </row>
    <row r="1218" spans="1:25" x14ac:dyDescent="0.25">
      <c r="A1218" t="s">
        <v>153</v>
      </c>
      <c r="B1218">
        <v>14824.5</v>
      </c>
      <c r="C1218">
        <v>14536.9</v>
      </c>
      <c r="D1218">
        <v>14536.7</v>
      </c>
      <c r="E1218">
        <v>13618.8</v>
      </c>
      <c r="F1218">
        <v>186.95099999999999</v>
      </c>
      <c r="G1218">
        <v>142.52799999999999</v>
      </c>
      <c r="H1218">
        <v>23.371300000000002</v>
      </c>
      <c r="I1218">
        <v>14.3142</v>
      </c>
      <c r="J1218">
        <v>79.237399999999994</v>
      </c>
      <c r="K1218">
        <v>13267</v>
      </c>
      <c r="L1218">
        <v>1.23017E-3</v>
      </c>
      <c r="M1218">
        <v>0.995116</v>
      </c>
      <c r="N1218">
        <v>0</v>
      </c>
      <c r="O1218" t="s">
        <v>42</v>
      </c>
    </row>
    <row r="1219" spans="1:25" x14ac:dyDescent="0.25">
      <c r="A1219" t="s">
        <v>153</v>
      </c>
      <c r="B1219">
        <v>15006.8</v>
      </c>
      <c r="C1219">
        <v>14713.1</v>
      </c>
      <c r="D1219">
        <v>14712.9</v>
      </c>
      <c r="E1219">
        <v>13781.5</v>
      </c>
      <c r="F1219">
        <v>190.47800000000001</v>
      </c>
      <c r="G1219">
        <v>141.86199999999999</v>
      </c>
      <c r="H1219">
        <v>24.004300000000001</v>
      </c>
      <c r="I1219">
        <v>14.385999999999999</v>
      </c>
      <c r="J1219">
        <v>78.098299999999995</v>
      </c>
      <c r="K1219">
        <v>13426.9</v>
      </c>
      <c r="L1219">
        <v>1.3330900000000001E-3</v>
      </c>
      <c r="M1219">
        <v>0.99511400000000005</v>
      </c>
      <c r="N1219">
        <v>0</v>
      </c>
      <c r="O1219" t="s">
        <v>42</v>
      </c>
    </row>
    <row r="1220" spans="1:25" x14ac:dyDescent="0.25">
      <c r="A1220" t="s">
        <v>153</v>
      </c>
      <c r="B1220">
        <v>14819.7</v>
      </c>
      <c r="C1220">
        <v>14531.1</v>
      </c>
      <c r="D1220">
        <v>14530.9</v>
      </c>
      <c r="E1220">
        <v>13599.3</v>
      </c>
      <c r="F1220">
        <v>194.79900000000001</v>
      </c>
      <c r="G1220">
        <v>143.69999999999999</v>
      </c>
      <c r="H1220">
        <v>23.664100000000001</v>
      </c>
      <c r="I1220">
        <v>14.342599999999999</v>
      </c>
      <c r="J1220">
        <v>80.009799999999998</v>
      </c>
      <c r="K1220">
        <v>13238.4</v>
      </c>
      <c r="L1220">
        <v>1.23061E-3</v>
      </c>
      <c r="M1220">
        <v>0.995116</v>
      </c>
      <c r="N1220">
        <v>0</v>
      </c>
      <c r="O1220" t="s">
        <v>42</v>
      </c>
    </row>
    <row r="1221" spans="1:25" x14ac:dyDescent="0.25">
      <c r="A1221" t="s">
        <v>153</v>
      </c>
      <c r="B1221">
        <v>14900.3</v>
      </c>
      <c r="C1221">
        <v>14597.5</v>
      </c>
      <c r="D1221">
        <v>14597.3</v>
      </c>
      <c r="E1221">
        <v>13671.9</v>
      </c>
      <c r="F1221">
        <v>191.50899999999999</v>
      </c>
      <c r="G1221">
        <v>145.00800000000001</v>
      </c>
      <c r="H1221">
        <v>24.352799999999998</v>
      </c>
      <c r="I1221">
        <v>14.703200000000001</v>
      </c>
      <c r="J1221">
        <v>80.582599999999999</v>
      </c>
      <c r="K1221">
        <v>13312.7</v>
      </c>
      <c r="L1221">
        <v>1.2612000000000001E-3</v>
      </c>
      <c r="M1221">
        <v>0.995116</v>
      </c>
      <c r="N1221">
        <v>0</v>
      </c>
      <c r="O1221" t="s">
        <v>42</v>
      </c>
    </row>
    <row r="1222" spans="1:25" x14ac:dyDescent="0.25">
      <c r="A1222" t="s">
        <v>153</v>
      </c>
      <c r="B1222">
        <v>14950.9</v>
      </c>
      <c r="C1222">
        <v>14658.7</v>
      </c>
      <c r="D1222">
        <v>14658.4</v>
      </c>
      <c r="E1222">
        <v>13735.6</v>
      </c>
      <c r="F1222">
        <v>192.286</v>
      </c>
      <c r="G1222">
        <v>143.874</v>
      </c>
      <c r="H1222">
        <v>23.673100000000002</v>
      </c>
      <c r="I1222">
        <v>14.491400000000001</v>
      </c>
      <c r="J1222">
        <v>80.077299999999994</v>
      </c>
      <c r="K1222">
        <v>13377</v>
      </c>
      <c r="L1222">
        <v>1.23007E-3</v>
      </c>
      <c r="M1222">
        <v>0.995116</v>
      </c>
      <c r="N1222">
        <v>0</v>
      </c>
      <c r="O1222" t="s">
        <v>42</v>
      </c>
    </row>
    <row r="1223" spans="1:25" x14ac:dyDescent="0.25">
      <c r="A1223" t="s">
        <v>153</v>
      </c>
      <c r="B1223">
        <v>14778.1</v>
      </c>
      <c r="C1223">
        <v>14484.2</v>
      </c>
      <c r="D1223">
        <v>14484</v>
      </c>
      <c r="E1223">
        <v>13537.6</v>
      </c>
      <c r="F1223">
        <v>198.36199999999999</v>
      </c>
      <c r="G1223">
        <v>142.04599999999999</v>
      </c>
      <c r="H1223">
        <v>24.195599999999999</v>
      </c>
      <c r="I1223">
        <v>14.526899999999999</v>
      </c>
      <c r="J1223">
        <v>77.623199999999997</v>
      </c>
      <c r="K1223">
        <v>13174.6</v>
      </c>
      <c r="L1223">
        <v>1.23295E-3</v>
      </c>
      <c r="M1223">
        <v>0.99511499999999997</v>
      </c>
      <c r="N1223">
        <v>0</v>
      </c>
      <c r="O1223" t="s">
        <v>42</v>
      </c>
    </row>
    <row r="1224" spans="1:25" x14ac:dyDescent="0.25">
      <c r="A1224" t="s">
        <v>153</v>
      </c>
      <c r="B1224">
        <v>14733.2</v>
      </c>
      <c r="C1224">
        <v>14440.1</v>
      </c>
      <c r="D1224">
        <v>14439.9</v>
      </c>
      <c r="E1224">
        <v>13510.2</v>
      </c>
      <c r="F1224">
        <v>195.21199999999999</v>
      </c>
      <c r="G1224">
        <v>141.83799999999999</v>
      </c>
      <c r="H1224">
        <v>23.802199999999999</v>
      </c>
      <c r="I1224">
        <v>14.469900000000001</v>
      </c>
      <c r="J1224">
        <v>77.738399999999999</v>
      </c>
      <c r="K1224">
        <v>13150.1</v>
      </c>
      <c r="L1224">
        <v>1.2350499999999999E-3</v>
      </c>
      <c r="M1224">
        <v>0.995116</v>
      </c>
      <c r="N1224">
        <v>0</v>
      </c>
      <c r="O1224" t="s">
        <v>42</v>
      </c>
    </row>
    <row r="1225" spans="1:25" x14ac:dyDescent="0.25">
      <c r="A1225" t="s">
        <v>153</v>
      </c>
      <c r="B1225">
        <v>14214.2</v>
      </c>
      <c r="C1225">
        <v>13922</v>
      </c>
      <c r="D1225">
        <v>13921.8</v>
      </c>
      <c r="E1225">
        <v>12997.1</v>
      </c>
      <c r="F1225">
        <v>193.05699999999999</v>
      </c>
      <c r="G1225">
        <v>144.375</v>
      </c>
      <c r="H1225">
        <v>23.607600000000001</v>
      </c>
      <c r="I1225">
        <v>15.1592</v>
      </c>
      <c r="J1225">
        <v>80.121700000000004</v>
      </c>
      <c r="K1225">
        <v>12637</v>
      </c>
      <c r="L1225">
        <v>1.2307399999999999E-3</v>
      </c>
      <c r="M1225">
        <v>0.995116</v>
      </c>
      <c r="N1225">
        <v>0</v>
      </c>
      <c r="O1225" t="s">
        <v>42</v>
      </c>
    </row>
    <row r="1226" spans="1:25" x14ac:dyDescent="0.25">
      <c r="A1226" t="s">
        <v>153</v>
      </c>
      <c r="B1226">
        <v>14741</v>
      </c>
      <c r="C1226">
        <v>14452.2</v>
      </c>
      <c r="D1226">
        <v>14452</v>
      </c>
      <c r="E1226">
        <v>13531.5</v>
      </c>
      <c r="F1226">
        <v>188.67699999999999</v>
      </c>
      <c r="G1226">
        <v>141.84299999999999</v>
      </c>
      <c r="H1226">
        <v>23.191800000000001</v>
      </c>
      <c r="I1226">
        <v>14.4068</v>
      </c>
      <c r="J1226">
        <v>78.863699999999994</v>
      </c>
      <c r="K1226">
        <v>13178.7</v>
      </c>
      <c r="L1226">
        <v>1.2301E-3</v>
      </c>
      <c r="M1226">
        <v>0.99511499999999997</v>
      </c>
      <c r="N1226">
        <v>0</v>
      </c>
      <c r="O1226" t="s">
        <v>42</v>
      </c>
    </row>
    <row r="1227" spans="1:25" x14ac:dyDescent="0.25">
      <c r="A1227" t="s">
        <v>153</v>
      </c>
      <c r="B1227">
        <v>14684.3</v>
      </c>
      <c r="C1227">
        <v>14394.6</v>
      </c>
      <c r="D1227">
        <v>14394.4</v>
      </c>
      <c r="E1227">
        <v>13472.5</v>
      </c>
      <c r="F1227">
        <v>191.00399999999999</v>
      </c>
      <c r="G1227">
        <v>142.73099999999999</v>
      </c>
      <c r="H1227">
        <v>23.730399999999999</v>
      </c>
      <c r="I1227">
        <v>14.5185</v>
      </c>
      <c r="J1227">
        <v>79.183599999999998</v>
      </c>
      <c r="K1227">
        <v>13116.3</v>
      </c>
      <c r="L1227">
        <v>1.28287E-3</v>
      </c>
      <c r="M1227">
        <v>0.99510699999999996</v>
      </c>
      <c r="N1227">
        <v>0</v>
      </c>
      <c r="O1227" t="s">
        <v>42</v>
      </c>
    </row>
    <row r="1228" spans="1:25" x14ac:dyDescent="0.25">
      <c r="A1228" t="s">
        <v>153</v>
      </c>
      <c r="B1228">
        <v>14641.5</v>
      </c>
      <c r="C1228">
        <v>14341.9</v>
      </c>
      <c r="D1228">
        <v>14341.7</v>
      </c>
      <c r="E1228">
        <v>13423.9</v>
      </c>
      <c r="F1228">
        <v>190.441</v>
      </c>
      <c r="G1228">
        <v>144.404</v>
      </c>
      <c r="H1228">
        <v>23.646599999999999</v>
      </c>
      <c r="I1228">
        <v>14.4702</v>
      </c>
      <c r="J1228">
        <v>80.709199999999996</v>
      </c>
      <c r="K1228">
        <v>13066.3</v>
      </c>
      <c r="L1228">
        <v>1.23222E-3</v>
      </c>
      <c r="M1228">
        <v>0.995116</v>
      </c>
      <c r="N1228">
        <v>0</v>
      </c>
      <c r="O1228" t="s">
        <v>42</v>
      </c>
    </row>
    <row r="1229" spans="1:25" x14ac:dyDescent="0.25">
      <c r="A1229" t="s">
        <v>153</v>
      </c>
      <c r="B1229">
        <v>14781.2</v>
      </c>
      <c r="C1229">
        <v>14489.5</v>
      </c>
      <c r="D1229">
        <v>14489.3</v>
      </c>
      <c r="E1229">
        <v>13577.1</v>
      </c>
      <c r="F1229">
        <v>189.37</v>
      </c>
      <c r="G1229">
        <v>141.57</v>
      </c>
      <c r="H1229">
        <v>23.480899999999998</v>
      </c>
      <c r="I1229">
        <v>14.4519</v>
      </c>
      <c r="J1229">
        <v>77.981499999999997</v>
      </c>
      <c r="K1229">
        <v>13223.2</v>
      </c>
      <c r="L1229">
        <v>1.2723700000000001E-3</v>
      </c>
      <c r="M1229">
        <v>0.995116</v>
      </c>
      <c r="N1229">
        <v>0</v>
      </c>
      <c r="O1229" t="s">
        <v>42</v>
      </c>
    </row>
    <row r="1230" spans="1:25" x14ac:dyDescent="0.25">
      <c r="A1230" t="s">
        <v>153</v>
      </c>
      <c r="B1230">
        <v>14737</v>
      </c>
      <c r="C1230">
        <v>14449.3</v>
      </c>
      <c r="D1230">
        <v>14449</v>
      </c>
      <c r="E1230">
        <v>13540.6</v>
      </c>
      <c r="F1230">
        <v>186.73699999999999</v>
      </c>
      <c r="G1230">
        <v>141.852</v>
      </c>
      <c r="H1230">
        <v>23.141100000000002</v>
      </c>
      <c r="I1230">
        <v>14.4321</v>
      </c>
      <c r="J1230">
        <v>78.875600000000006</v>
      </c>
      <c r="K1230">
        <v>13189.8</v>
      </c>
      <c r="L1230">
        <v>1.2302299999999999E-3</v>
      </c>
      <c r="M1230">
        <v>0.995116</v>
      </c>
      <c r="N1230">
        <v>0</v>
      </c>
      <c r="O1230" t="s">
        <v>42</v>
      </c>
    </row>
    <row r="1231" spans="1:25" x14ac:dyDescent="0.25">
      <c r="A1231" t="s">
        <v>153</v>
      </c>
      <c r="B1231">
        <v>14493.2</v>
      </c>
      <c r="C1231">
        <v>14202</v>
      </c>
      <c r="D1231">
        <v>14201.8</v>
      </c>
      <c r="E1231">
        <v>13289.6</v>
      </c>
      <c r="F1231">
        <v>188.45</v>
      </c>
      <c r="G1231">
        <v>143.43600000000001</v>
      </c>
      <c r="H1231">
        <v>23.7745</v>
      </c>
      <c r="I1231">
        <v>14.4611</v>
      </c>
      <c r="J1231">
        <v>79.7042</v>
      </c>
      <c r="K1231">
        <v>12935.1</v>
      </c>
      <c r="L1231">
        <v>1.2302999999999999E-3</v>
      </c>
      <c r="M1231">
        <v>0.995116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14704.2</v>
      </c>
      <c r="C1232">
        <v>14410.1</v>
      </c>
      <c r="D1232">
        <v>14409.9</v>
      </c>
      <c r="E1232">
        <v>13492</v>
      </c>
      <c r="F1232">
        <v>187.059</v>
      </c>
      <c r="G1232">
        <v>143.768</v>
      </c>
      <c r="H1232">
        <v>23.351099999999999</v>
      </c>
      <c r="I1232">
        <v>14.626099999999999</v>
      </c>
      <c r="J1232">
        <v>80.497100000000003</v>
      </c>
      <c r="K1232">
        <v>13138.7</v>
      </c>
      <c r="L1232">
        <v>1.24726E-3</v>
      </c>
      <c r="M1232">
        <v>0.995116</v>
      </c>
      <c r="N1232">
        <v>0</v>
      </c>
      <c r="O1232" t="s">
        <v>42</v>
      </c>
      <c r="R1232">
        <f>AVERAGE(B1183:B1232)</f>
        <v>14747.845999999996</v>
      </c>
      <c r="S1232">
        <f>AVERAGE(C1183:C1232)</f>
        <v>14455.903999999999</v>
      </c>
      <c r="U1232">
        <f>_xlfn.VAR.P(B1183:B1232)</f>
        <v>16837.12928399997</v>
      </c>
      <c r="V1232">
        <f>_xlfn.VAR.P(C1183:C1232)</f>
        <v>16772.165984000014</v>
      </c>
      <c r="X1232">
        <f>1.96*SQRT(U1232)/50</f>
        <v>5.086512198251933</v>
      </c>
      <c r="Y1232">
        <f>1.96*SQRT(V1232)/50</f>
        <v>5.0766899784853701</v>
      </c>
    </row>
    <row r="1233" spans="1:14" x14ac:dyDescent="0.25">
      <c r="A1233" t="s">
        <v>154</v>
      </c>
      <c r="B1233">
        <v>737541.30599999998</v>
      </c>
      <c r="C1233" t="s">
        <v>36</v>
      </c>
    </row>
    <row r="1234" spans="1:14" x14ac:dyDescent="0.25">
      <c r="A1234" t="s">
        <v>155</v>
      </c>
      <c r="B1234">
        <v>12167.2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1.2568200000000001E-3</v>
      </c>
      <c r="L1234">
        <v>0.99511499999999997</v>
      </c>
      <c r="M1234">
        <v>0</v>
      </c>
      <c r="N1234" t="s">
        <v>42</v>
      </c>
    </row>
    <row r="1235" spans="1:14" x14ac:dyDescent="0.25">
      <c r="A1235" t="s">
        <v>155</v>
      </c>
      <c r="B1235">
        <v>12333.2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1.23066E-3</v>
      </c>
      <c r="L1235">
        <v>0.995116</v>
      </c>
      <c r="M1235">
        <v>0</v>
      </c>
      <c r="N1235" t="s">
        <v>42</v>
      </c>
    </row>
    <row r="1236" spans="1:14" x14ac:dyDescent="0.25">
      <c r="A1236" t="s">
        <v>155</v>
      </c>
      <c r="B1236">
        <v>12278.6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1.23277E-3</v>
      </c>
      <c r="L1236">
        <v>0.995116</v>
      </c>
      <c r="M1236">
        <v>0</v>
      </c>
      <c r="N1236" t="s">
        <v>42</v>
      </c>
    </row>
    <row r="1237" spans="1:14" x14ac:dyDescent="0.25">
      <c r="A1237" t="s">
        <v>155</v>
      </c>
      <c r="B1237">
        <v>12304.7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1.23055E-3</v>
      </c>
      <c r="L1237">
        <v>0.995116</v>
      </c>
      <c r="M1237">
        <v>0</v>
      </c>
      <c r="N1237" t="s">
        <v>42</v>
      </c>
    </row>
    <row r="1238" spans="1:14" x14ac:dyDescent="0.25">
      <c r="A1238" t="s">
        <v>155</v>
      </c>
      <c r="B1238">
        <v>12316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1.23022E-3</v>
      </c>
      <c r="L1238">
        <v>0.995116</v>
      </c>
      <c r="M1238">
        <v>0</v>
      </c>
      <c r="N1238" t="s">
        <v>42</v>
      </c>
    </row>
    <row r="1239" spans="1:14" x14ac:dyDescent="0.25">
      <c r="A1239" t="s">
        <v>155</v>
      </c>
      <c r="B1239">
        <v>12352.8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1.2382300000000001E-3</v>
      </c>
      <c r="L1239">
        <v>0.99511099999999997</v>
      </c>
      <c r="M1239">
        <v>0</v>
      </c>
      <c r="N1239" t="s">
        <v>42</v>
      </c>
    </row>
    <row r="1240" spans="1:14" x14ac:dyDescent="0.25">
      <c r="A1240" t="s">
        <v>155</v>
      </c>
      <c r="B1240">
        <v>12436.8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1.23197E-3</v>
      </c>
      <c r="L1240">
        <v>0.99511499999999997</v>
      </c>
      <c r="M1240">
        <v>0</v>
      </c>
      <c r="N1240" t="s">
        <v>42</v>
      </c>
    </row>
    <row r="1241" spans="1:14" x14ac:dyDescent="0.25">
      <c r="A1241" t="s">
        <v>155</v>
      </c>
      <c r="B1241">
        <v>12388.5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1.24547E-3</v>
      </c>
      <c r="L1241">
        <v>0.995116</v>
      </c>
      <c r="M1241">
        <v>0</v>
      </c>
      <c r="N1241" t="s">
        <v>42</v>
      </c>
    </row>
    <row r="1242" spans="1:14" x14ac:dyDescent="0.25">
      <c r="A1242" t="s">
        <v>155</v>
      </c>
      <c r="B1242">
        <v>12373.4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1.2312099999999999E-3</v>
      </c>
      <c r="L1242">
        <v>0.995116</v>
      </c>
      <c r="M1242">
        <v>0</v>
      </c>
      <c r="N1242" t="s">
        <v>42</v>
      </c>
    </row>
    <row r="1243" spans="1:14" x14ac:dyDescent="0.25">
      <c r="A1243" t="s">
        <v>155</v>
      </c>
      <c r="B1243">
        <v>12174.2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1.2373E-3</v>
      </c>
      <c r="L1243">
        <v>0.99511499999999997</v>
      </c>
      <c r="M1243">
        <v>0</v>
      </c>
      <c r="N1243" t="s">
        <v>42</v>
      </c>
    </row>
    <row r="1244" spans="1:14" x14ac:dyDescent="0.25">
      <c r="A1244" t="s">
        <v>155</v>
      </c>
      <c r="B1244">
        <v>12356.2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1.2366199999999999E-3</v>
      </c>
      <c r="L1244">
        <v>0.99511499999999997</v>
      </c>
      <c r="M1244">
        <v>0</v>
      </c>
      <c r="N1244" t="s">
        <v>42</v>
      </c>
    </row>
    <row r="1245" spans="1:14" x14ac:dyDescent="0.25">
      <c r="A1245" t="s">
        <v>155</v>
      </c>
      <c r="B1245">
        <v>12467.2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1.2463999999999999E-3</v>
      </c>
      <c r="L1245">
        <v>0.99511400000000005</v>
      </c>
      <c r="M1245">
        <v>0</v>
      </c>
      <c r="N1245" t="s">
        <v>42</v>
      </c>
    </row>
    <row r="1246" spans="1:14" x14ac:dyDescent="0.25">
      <c r="A1246" t="s">
        <v>155</v>
      </c>
      <c r="B1246">
        <v>12266.3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1.27446E-3</v>
      </c>
      <c r="L1246">
        <v>0.995116</v>
      </c>
      <c r="M1246">
        <v>0</v>
      </c>
      <c r="N1246" t="s">
        <v>42</v>
      </c>
    </row>
    <row r="1247" spans="1:14" x14ac:dyDescent="0.25">
      <c r="A1247" t="s">
        <v>155</v>
      </c>
      <c r="B1247">
        <v>12361.6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1.3472E-3</v>
      </c>
      <c r="L1247">
        <v>0.995116</v>
      </c>
      <c r="M1247">
        <v>0</v>
      </c>
      <c r="N1247" t="s">
        <v>42</v>
      </c>
    </row>
    <row r="1248" spans="1:14" x14ac:dyDescent="0.25">
      <c r="A1248" t="s">
        <v>155</v>
      </c>
      <c r="B1248">
        <v>12354.1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1.2315799999999999E-3</v>
      </c>
      <c r="L1248">
        <v>0.995116</v>
      </c>
      <c r="M1248">
        <v>0</v>
      </c>
      <c r="N1248" t="s">
        <v>42</v>
      </c>
    </row>
    <row r="1249" spans="1:14" x14ac:dyDescent="0.25">
      <c r="A1249" t="s">
        <v>155</v>
      </c>
      <c r="B1249">
        <v>12370.5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1.3137100000000001E-3</v>
      </c>
      <c r="L1249">
        <v>0.99511499999999997</v>
      </c>
      <c r="M1249">
        <v>0</v>
      </c>
      <c r="N1249" t="s">
        <v>42</v>
      </c>
    </row>
    <row r="1250" spans="1:14" x14ac:dyDescent="0.25">
      <c r="A1250" t="s">
        <v>155</v>
      </c>
      <c r="B1250">
        <v>12358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1.24803E-3</v>
      </c>
      <c r="L1250">
        <v>0.995116</v>
      </c>
      <c r="M1250">
        <v>0</v>
      </c>
      <c r="N1250" t="s">
        <v>42</v>
      </c>
    </row>
    <row r="1251" spans="1:14" x14ac:dyDescent="0.25">
      <c r="A1251" t="s">
        <v>155</v>
      </c>
      <c r="B1251">
        <v>12358.3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1.2300600000000001E-3</v>
      </c>
      <c r="L1251">
        <v>0.99511499999999997</v>
      </c>
      <c r="M1251">
        <v>0</v>
      </c>
      <c r="N1251" t="s">
        <v>42</v>
      </c>
    </row>
    <row r="1252" spans="1:14" x14ac:dyDescent="0.25">
      <c r="A1252" t="s">
        <v>155</v>
      </c>
      <c r="B1252">
        <v>12400.4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1.2444699999999999E-3</v>
      </c>
      <c r="L1252">
        <v>0.995116</v>
      </c>
      <c r="M1252">
        <v>0</v>
      </c>
      <c r="N1252" t="s">
        <v>42</v>
      </c>
    </row>
    <row r="1253" spans="1:14" x14ac:dyDescent="0.25">
      <c r="A1253" t="s">
        <v>155</v>
      </c>
      <c r="B1253">
        <v>12252.7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1.2404200000000001E-3</v>
      </c>
      <c r="L1253">
        <v>0.995116</v>
      </c>
      <c r="M1253">
        <v>0</v>
      </c>
      <c r="N1253" t="s">
        <v>42</v>
      </c>
    </row>
    <row r="1254" spans="1:14" x14ac:dyDescent="0.25">
      <c r="A1254" t="s">
        <v>155</v>
      </c>
      <c r="B1254">
        <v>12356.5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1.4806800000000001E-3</v>
      </c>
      <c r="L1254">
        <v>0.99511300000000003</v>
      </c>
      <c r="M1254">
        <v>0</v>
      </c>
      <c r="N1254" t="s">
        <v>42</v>
      </c>
    </row>
    <row r="1255" spans="1:14" x14ac:dyDescent="0.25">
      <c r="A1255" t="s">
        <v>155</v>
      </c>
      <c r="B1255">
        <v>12352.7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1.2304900000000001E-3</v>
      </c>
      <c r="L1255">
        <v>0.99511499999999997</v>
      </c>
      <c r="M1255">
        <v>0</v>
      </c>
      <c r="N1255" t="s">
        <v>42</v>
      </c>
    </row>
    <row r="1256" spans="1:14" x14ac:dyDescent="0.25">
      <c r="A1256" t="s">
        <v>155</v>
      </c>
      <c r="B1256">
        <v>12238.4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1.2715300000000001E-3</v>
      </c>
      <c r="L1256">
        <v>0.995116</v>
      </c>
      <c r="M1256">
        <v>0</v>
      </c>
      <c r="N1256" t="s">
        <v>42</v>
      </c>
    </row>
    <row r="1257" spans="1:14" x14ac:dyDescent="0.25">
      <c r="A1257" t="s">
        <v>155</v>
      </c>
      <c r="B1257">
        <v>12255.4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1.2528999999999999E-3</v>
      </c>
      <c r="L1257">
        <v>0.99511499999999997</v>
      </c>
      <c r="M1257">
        <v>0</v>
      </c>
      <c r="N1257" t="s">
        <v>42</v>
      </c>
    </row>
    <row r="1258" spans="1:14" x14ac:dyDescent="0.25">
      <c r="A1258" t="s">
        <v>155</v>
      </c>
      <c r="B1258">
        <v>12459.8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1.2714499999999999E-3</v>
      </c>
      <c r="L1258">
        <v>0.995116</v>
      </c>
      <c r="M1258">
        <v>0</v>
      </c>
      <c r="N1258" t="s">
        <v>42</v>
      </c>
    </row>
    <row r="1259" spans="1:14" x14ac:dyDescent="0.25">
      <c r="A1259" t="s">
        <v>155</v>
      </c>
      <c r="B1259">
        <v>12377.8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1.66047E-3</v>
      </c>
      <c r="L1259">
        <v>0.99511499999999997</v>
      </c>
      <c r="M1259">
        <v>0</v>
      </c>
      <c r="N1259" t="s">
        <v>42</v>
      </c>
    </row>
    <row r="1260" spans="1:14" x14ac:dyDescent="0.25">
      <c r="A1260" t="s">
        <v>155</v>
      </c>
      <c r="B1260">
        <v>12317.2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1.2343199999999999E-3</v>
      </c>
      <c r="L1260">
        <v>0.995116</v>
      </c>
      <c r="M1260">
        <v>0</v>
      </c>
      <c r="N1260" t="s">
        <v>42</v>
      </c>
    </row>
    <row r="1261" spans="1:14" x14ac:dyDescent="0.25">
      <c r="A1261" t="s">
        <v>155</v>
      </c>
      <c r="B1261">
        <v>12355.3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1.2324E-3</v>
      </c>
      <c r="L1261">
        <v>0.995116</v>
      </c>
      <c r="M1261">
        <v>0</v>
      </c>
      <c r="N1261" t="s">
        <v>42</v>
      </c>
    </row>
    <row r="1262" spans="1:14" x14ac:dyDescent="0.25">
      <c r="A1262" t="s">
        <v>155</v>
      </c>
      <c r="B1262">
        <v>12388.5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1.2809799999999999E-3</v>
      </c>
      <c r="L1262">
        <v>0.995116</v>
      </c>
      <c r="M1262">
        <v>0</v>
      </c>
      <c r="N1262" t="s">
        <v>42</v>
      </c>
    </row>
    <row r="1263" spans="1:14" x14ac:dyDescent="0.25">
      <c r="A1263" t="s">
        <v>155</v>
      </c>
      <c r="B1263">
        <v>12430.3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1.2529799999999999E-3</v>
      </c>
      <c r="L1263">
        <v>0.99511499999999997</v>
      </c>
      <c r="M1263">
        <v>0</v>
      </c>
      <c r="N1263" t="s">
        <v>42</v>
      </c>
    </row>
    <row r="1264" spans="1:14" x14ac:dyDescent="0.25">
      <c r="A1264" t="s">
        <v>155</v>
      </c>
      <c r="B1264">
        <v>12395.8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1.30663E-3</v>
      </c>
      <c r="L1264">
        <v>0.99511400000000005</v>
      </c>
      <c r="M1264">
        <v>0</v>
      </c>
      <c r="N1264" t="s">
        <v>42</v>
      </c>
    </row>
    <row r="1265" spans="1:14" x14ac:dyDescent="0.25">
      <c r="A1265" t="s">
        <v>155</v>
      </c>
      <c r="B1265">
        <v>12317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1.2322800000000001E-3</v>
      </c>
      <c r="L1265">
        <v>0.995116</v>
      </c>
      <c r="M1265">
        <v>0</v>
      </c>
      <c r="N1265" t="s">
        <v>42</v>
      </c>
    </row>
    <row r="1266" spans="1:14" x14ac:dyDescent="0.25">
      <c r="A1266" t="s">
        <v>155</v>
      </c>
      <c r="B1266">
        <v>12241.6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1.23667E-3</v>
      </c>
      <c r="L1266">
        <v>0.995116</v>
      </c>
      <c r="M1266">
        <v>0</v>
      </c>
      <c r="N1266" t="s">
        <v>42</v>
      </c>
    </row>
    <row r="1267" spans="1:14" x14ac:dyDescent="0.25">
      <c r="A1267" t="s">
        <v>155</v>
      </c>
      <c r="B1267">
        <v>12337.2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1.29543E-3</v>
      </c>
      <c r="L1267">
        <v>0.99510900000000002</v>
      </c>
      <c r="M1267">
        <v>0</v>
      </c>
      <c r="N1267" t="s">
        <v>42</v>
      </c>
    </row>
    <row r="1268" spans="1:14" x14ac:dyDescent="0.25">
      <c r="A1268" t="s">
        <v>155</v>
      </c>
      <c r="B1268">
        <v>12291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1.23039E-3</v>
      </c>
      <c r="L1268">
        <v>0.99511300000000003</v>
      </c>
      <c r="M1268">
        <v>0</v>
      </c>
      <c r="N1268" t="s">
        <v>42</v>
      </c>
    </row>
    <row r="1269" spans="1:14" x14ac:dyDescent="0.25">
      <c r="A1269" t="s">
        <v>155</v>
      </c>
      <c r="B1269">
        <v>12289.9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1.2555699999999999E-3</v>
      </c>
      <c r="L1269">
        <v>0.995116</v>
      </c>
      <c r="M1269">
        <v>0</v>
      </c>
      <c r="N1269" t="s">
        <v>42</v>
      </c>
    </row>
    <row r="1270" spans="1:14" x14ac:dyDescent="0.25">
      <c r="A1270" t="s">
        <v>155</v>
      </c>
      <c r="B1270">
        <v>12387.4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1.23543E-3</v>
      </c>
      <c r="L1270">
        <v>0.995116</v>
      </c>
      <c r="M1270">
        <v>0</v>
      </c>
      <c r="N1270" t="s">
        <v>42</v>
      </c>
    </row>
    <row r="1271" spans="1:14" x14ac:dyDescent="0.25">
      <c r="A1271" t="s">
        <v>155</v>
      </c>
      <c r="B1271">
        <v>12338.8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1.2319399999999999E-3</v>
      </c>
      <c r="L1271">
        <v>0.995116</v>
      </c>
      <c r="M1271">
        <v>0</v>
      </c>
      <c r="N1271" t="s">
        <v>42</v>
      </c>
    </row>
    <row r="1272" spans="1:14" x14ac:dyDescent="0.25">
      <c r="A1272" t="s">
        <v>155</v>
      </c>
      <c r="B1272">
        <v>12323.3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1.23376E-3</v>
      </c>
      <c r="L1272">
        <v>0.99511499999999997</v>
      </c>
      <c r="M1272">
        <v>0</v>
      </c>
      <c r="N1272" t="s">
        <v>42</v>
      </c>
    </row>
    <row r="1273" spans="1:14" x14ac:dyDescent="0.25">
      <c r="A1273" t="s">
        <v>155</v>
      </c>
      <c r="B1273">
        <v>12242.6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1.24588E-3</v>
      </c>
      <c r="L1273">
        <v>0.995116</v>
      </c>
      <c r="M1273">
        <v>0</v>
      </c>
      <c r="N1273" t="s">
        <v>42</v>
      </c>
    </row>
    <row r="1274" spans="1:14" x14ac:dyDescent="0.25">
      <c r="A1274" t="s">
        <v>155</v>
      </c>
      <c r="B1274">
        <v>12314.8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1.2583200000000001E-3</v>
      </c>
      <c r="L1274">
        <v>0.995116</v>
      </c>
      <c r="M1274">
        <v>0</v>
      </c>
      <c r="N1274" t="s">
        <v>42</v>
      </c>
    </row>
    <row r="1275" spans="1:14" x14ac:dyDescent="0.25">
      <c r="A1275" t="s">
        <v>155</v>
      </c>
      <c r="B1275">
        <v>12409.8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1.2303100000000001E-3</v>
      </c>
      <c r="L1275">
        <v>0.99511499999999997</v>
      </c>
      <c r="M1275">
        <v>0</v>
      </c>
      <c r="N1275" t="s">
        <v>42</v>
      </c>
    </row>
    <row r="1276" spans="1:14" x14ac:dyDescent="0.25">
      <c r="A1276" t="s">
        <v>155</v>
      </c>
      <c r="B1276">
        <v>12235.7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1.2301300000000001E-3</v>
      </c>
      <c r="L1276">
        <v>0.995116</v>
      </c>
      <c r="M1276">
        <v>0</v>
      </c>
      <c r="N1276" t="s">
        <v>42</v>
      </c>
    </row>
    <row r="1277" spans="1:14" x14ac:dyDescent="0.25">
      <c r="A1277" t="s">
        <v>155</v>
      </c>
      <c r="B1277">
        <v>12318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1.23028E-3</v>
      </c>
      <c r="L1277">
        <v>0.995116</v>
      </c>
      <c r="M1277">
        <v>0</v>
      </c>
      <c r="N1277" t="s">
        <v>42</v>
      </c>
    </row>
    <row r="1278" spans="1:14" x14ac:dyDescent="0.25">
      <c r="A1278" t="s">
        <v>155</v>
      </c>
      <c r="B1278">
        <v>12464.4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1.23025E-3</v>
      </c>
      <c r="L1278">
        <v>0.995116</v>
      </c>
      <c r="M1278">
        <v>0</v>
      </c>
      <c r="N1278" t="s">
        <v>42</v>
      </c>
    </row>
    <row r="1279" spans="1:14" x14ac:dyDescent="0.25">
      <c r="A1279" t="s">
        <v>155</v>
      </c>
      <c r="B1279">
        <v>12454.8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1.2402100000000001E-3</v>
      </c>
      <c r="L1279">
        <v>0.995116</v>
      </c>
      <c r="M1279">
        <v>0</v>
      </c>
      <c r="N1279" t="s">
        <v>42</v>
      </c>
    </row>
    <row r="1280" spans="1:14" x14ac:dyDescent="0.25">
      <c r="A1280" t="s">
        <v>155</v>
      </c>
      <c r="B1280">
        <v>12379.4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1.2300600000000001E-3</v>
      </c>
      <c r="L1280">
        <v>0.995116</v>
      </c>
      <c r="M1280">
        <v>0</v>
      </c>
      <c r="N1280" t="s">
        <v>42</v>
      </c>
    </row>
    <row r="1281" spans="1:25" x14ac:dyDescent="0.25">
      <c r="A1281" t="s">
        <v>155</v>
      </c>
      <c r="B1281">
        <v>12379.9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1.23854E-3</v>
      </c>
      <c r="L1281">
        <v>0.995116</v>
      </c>
      <c r="M1281">
        <v>0</v>
      </c>
      <c r="N1281" t="s">
        <v>42</v>
      </c>
    </row>
    <row r="1282" spans="1:25" x14ac:dyDescent="0.25">
      <c r="A1282" t="s">
        <v>155</v>
      </c>
      <c r="B1282">
        <v>12379.9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1.2923399999999999E-3</v>
      </c>
      <c r="L1282">
        <v>0.995116</v>
      </c>
      <c r="M1282">
        <v>0</v>
      </c>
      <c r="N1282" t="s">
        <v>42</v>
      </c>
    </row>
    <row r="1283" spans="1:25" x14ac:dyDescent="0.25">
      <c r="A1283" t="s">
        <v>155</v>
      </c>
      <c r="B1283">
        <v>12432.7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1.23051E-3</v>
      </c>
      <c r="L1283">
        <v>0.995116</v>
      </c>
      <c r="M1283">
        <v>0</v>
      </c>
      <c r="N1283" t="s">
        <v>42</v>
      </c>
    </row>
    <row r="1284" spans="1:25" x14ac:dyDescent="0.25">
      <c r="A1284" t="s">
        <v>155</v>
      </c>
      <c r="B1284">
        <v>12447.4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1.23364E-3</v>
      </c>
      <c r="L1284">
        <v>0.995116</v>
      </c>
      <c r="M1284">
        <v>0</v>
      </c>
      <c r="N1284" t="s">
        <v>42</v>
      </c>
    </row>
    <row r="1285" spans="1:25" x14ac:dyDescent="0.25">
      <c r="A1285" t="s">
        <v>155</v>
      </c>
      <c r="B1285">
        <v>12474.4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1.25282E-3</v>
      </c>
      <c r="L1285">
        <v>0.99511300000000003</v>
      </c>
      <c r="M1285">
        <v>0</v>
      </c>
      <c r="N1285" t="s">
        <v>42</v>
      </c>
    </row>
    <row r="1286" spans="1:25" x14ac:dyDescent="0.25">
      <c r="A1286" t="s">
        <v>155</v>
      </c>
      <c r="B1286">
        <v>12514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1.237E-3</v>
      </c>
      <c r="L1286">
        <v>0.99511499999999997</v>
      </c>
      <c r="M1286">
        <v>0</v>
      </c>
      <c r="N1286" t="s">
        <v>42</v>
      </c>
    </row>
    <row r="1287" spans="1:25" x14ac:dyDescent="0.25">
      <c r="A1287" t="s">
        <v>155</v>
      </c>
      <c r="B1287">
        <v>12158.1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1.2318800000000001E-3</v>
      </c>
      <c r="L1287">
        <v>0.995116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12247.9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1.23123E-3</v>
      </c>
      <c r="L1288">
        <v>0.995116</v>
      </c>
      <c r="M1288">
        <v>0</v>
      </c>
      <c r="N1288" t="s">
        <v>42</v>
      </c>
      <c r="R1288">
        <f>AVERAGE(B1239:B1288)</f>
        <v>12351.573999999999</v>
      </c>
      <c r="S1288">
        <f>AVERAGE(C1239:C1288)</f>
        <v>0</v>
      </c>
      <c r="U1288">
        <f>_xlfn.VAR.P(B1239:B1288)</f>
        <v>6094.0335239999749</v>
      </c>
      <c r="V1288">
        <f>_xlfn.VAR.P(C1239:C1288)</f>
        <v>0</v>
      </c>
      <c r="X1288">
        <f>1.96*SQRT(U1288)/50</f>
        <v>3.0601202058610903</v>
      </c>
      <c r="Y1288">
        <f>1.96*SQRT(V1288)/50</f>
        <v>0</v>
      </c>
    </row>
    <row r="1289" spans="1:25" x14ac:dyDescent="0.25">
      <c r="A1289" t="s">
        <v>156</v>
      </c>
      <c r="B1289">
        <v>617688.10360000003</v>
      </c>
      <c r="C1289" t="s">
        <v>36</v>
      </c>
    </row>
    <row r="1290" spans="1:25" x14ac:dyDescent="0.25">
      <c r="A1290" t="s">
        <v>157</v>
      </c>
      <c r="B1290">
        <v>8660.76</v>
      </c>
      <c r="C1290">
        <v>8433.6200000000008</v>
      </c>
      <c r="D1290">
        <v>8433.44</v>
      </c>
      <c r="E1290">
        <v>7544.19</v>
      </c>
      <c r="F1290">
        <v>176.73099999999999</v>
      </c>
      <c r="G1290">
        <v>0</v>
      </c>
      <c r="H1290">
        <v>21.956299999999999</v>
      </c>
      <c r="I1290">
        <v>0</v>
      </c>
      <c r="J1290">
        <v>1.2478700000000001E-3</v>
      </c>
      <c r="K1290">
        <v>0.995116</v>
      </c>
      <c r="L1290">
        <v>0</v>
      </c>
      <c r="M1290" t="s">
        <v>42</v>
      </c>
    </row>
    <row r="1291" spans="1:25" x14ac:dyDescent="0.25">
      <c r="A1291" t="s">
        <v>157</v>
      </c>
      <c r="B1291">
        <v>8912.9699999999993</v>
      </c>
      <c r="C1291">
        <v>8685.7099999999991</v>
      </c>
      <c r="D1291">
        <v>8685.5</v>
      </c>
      <c r="E1291">
        <v>7792.68</v>
      </c>
      <c r="F1291">
        <v>179.16300000000001</v>
      </c>
      <c r="G1291">
        <v>0</v>
      </c>
      <c r="H1291">
        <v>22.1357</v>
      </c>
      <c r="I1291">
        <v>0</v>
      </c>
      <c r="J1291">
        <v>1.2371400000000001E-3</v>
      </c>
      <c r="K1291">
        <v>0.99511400000000005</v>
      </c>
      <c r="L1291">
        <v>0</v>
      </c>
      <c r="M1291" t="s">
        <v>42</v>
      </c>
    </row>
    <row r="1292" spans="1:25" x14ac:dyDescent="0.25">
      <c r="A1292" t="s">
        <v>157</v>
      </c>
      <c r="B1292">
        <v>8717.64</v>
      </c>
      <c r="C1292">
        <v>8490.74</v>
      </c>
      <c r="D1292">
        <v>8490.51</v>
      </c>
      <c r="E1292">
        <v>7600.53</v>
      </c>
      <c r="F1292">
        <v>177.09700000000001</v>
      </c>
      <c r="G1292">
        <v>0</v>
      </c>
      <c r="H1292">
        <v>21.988399999999999</v>
      </c>
      <c r="I1292">
        <v>0</v>
      </c>
      <c r="J1292">
        <v>1.2323099999999999E-3</v>
      </c>
      <c r="K1292">
        <v>0.995116</v>
      </c>
      <c r="L1292">
        <v>0</v>
      </c>
      <c r="M1292" t="s">
        <v>42</v>
      </c>
    </row>
    <row r="1293" spans="1:25" x14ac:dyDescent="0.25">
      <c r="A1293" t="s">
        <v>157</v>
      </c>
      <c r="B1293">
        <v>8978.7199999999993</v>
      </c>
      <c r="C1293">
        <v>8741.8799999999992</v>
      </c>
      <c r="D1293">
        <v>8741.67</v>
      </c>
      <c r="E1293">
        <v>7818.99</v>
      </c>
      <c r="F1293">
        <v>185.20400000000001</v>
      </c>
      <c r="G1293">
        <v>0</v>
      </c>
      <c r="H1293">
        <v>22.881799999999998</v>
      </c>
      <c r="I1293">
        <v>0</v>
      </c>
      <c r="J1293">
        <v>1.2415600000000001E-3</v>
      </c>
      <c r="K1293">
        <v>0.995116</v>
      </c>
      <c r="L1293">
        <v>0</v>
      </c>
      <c r="M1293" t="s">
        <v>42</v>
      </c>
    </row>
    <row r="1294" spans="1:25" x14ac:dyDescent="0.25">
      <c r="A1294" t="s">
        <v>157</v>
      </c>
      <c r="B1294">
        <v>8839.7900000000009</v>
      </c>
      <c r="C1294">
        <v>8611.8700000000008</v>
      </c>
      <c r="D1294">
        <v>8611.67</v>
      </c>
      <c r="E1294">
        <v>7706.85</v>
      </c>
      <c r="F1294">
        <v>178.441</v>
      </c>
      <c r="G1294">
        <v>0</v>
      </c>
      <c r="H1294">
        <v>22.7166</v>
      </c>
      <c r="I1294">
        <v>0</v>
      </c>
      <c r="J1294">
        <v>1.2395500000000001E-3</v>
      </c>
      <c r="K1294">
        <v>0.995116</v>
      </c>
      <c r="L1294">
        <v>0</v>
      </c>
      <c r="M1294" t="s">
        <v>42</v>
      </c>
    </row>
    <row r="1295" spans="1:25" x14ac:dyDescent="0.25">
      <c r="A1295" t="s">
        <v>157</v>
      </c>
      <c r="B1295">
        <v>9305.26</v>
      </c>
      <c r="C1295">
        <v>9079.2000000000007</v>
      </c>
      <c r="D1295">
        <v>9078.99</v>
      </c>
      <c r="E1295">
        <v>8180.07</v>
      </c>
      <c r="F1295">
        <v>176.376</v>
      </c>
      <c r="G1295">
        <v>0</v>
      </c>
      <c r="H1295">
        <v>22.8385</v>
      </c>
      <c r="I1295">
        <v>0</v>
      </c>
      <c r="J1295">
        <v>1.26862E-3</v>
      </c>
      <c r="K1295">
        <v>0.99511499999999997</v>
      </c>
      <c r="L1295">
        <v>0</v>
      </c>
      <c r="M1295" t="s">
        <v>42</v>
      </c>
    </row>
    <row r="1296" spans="1:25" x14ac:dyDescent="0.25">
      <c r="A1296" t="s">
        <v>157</v>
      </c>
      <c r="B1296">
        <v>8720.16</v>
      </c>
      <c r="C1296">
        <v>8492.0300000000007</v>
      </c>
      <c r="D1296">
        <v>8491.82</v>
      </c>
      <c r="E1296">
        <v>7588.63</v>
      </c>
      <c r="F1296">
        <v>178.005</v>
      </c>
      <c r="G1296">
        <v>0</v>
      </c>
      <c r="H1296">
        <v>22.0655</v>
      </c>
      <c r="I1296">
        <v>0</v>
      </c>
      <c r="J1296">
        <v>1.28852E-3</v>
      </c>
      <c r="K1296">
        <v>0.995116</v>
      </c>
      <c r="L1296">
        <v>0</v>
      </c>
      <c r="M1296" t="s">
        <v>42</v>
      </c>
    </row>
    <row r="1297" spans="1:13" x14ac:dyDescent="0.25">
      <c r="A1297" t="s">
        <v>157</v>
      </c>
      <c r="B1297">
        <v>8644.0400000000009</v>
      </c>
      <c r="C1297">
        <v>8417.14</v>
      </c>
      <c r="D1297">
        <v>8416.9599999999991</v>
      </c>
      <c r="E1297">
        <v>7517.02</v>
      </c>
      <c r="F1297">
        <v>174.26</v>
      </c>
      <c r="G1297">
        <v>0</v>
      </c>
      <c r="H1297">
        <v>22.361999999999998</v>
      </c>
      <c r="I1297">
        <v>0</v>
      </c>
      <c r="J1297">
        <v>1.2421699999999999E-3</v>
      </c>
      <c r="K1297">
        <v>0.995116</v>
      </c>
      <c r="L1297">
        <v>0</v>
      </c>
      <c r="M1297" t="s">
        <v>42</v>
      </c>
    </row>
    <row r="1298" spans="1:13" x14ac:dyDescent="0.25">
      <c r="A1298" t="s">
        <v>157</v>
      </c>
      <c r="B1298">
        <v>8669.8700000000008</v>
      </c>
      <c r="C1298">
        <v>8443.9599999999991</v>
      </c>
      <c r="D1298">
        <v>8443.7800000000007</v>
      </c>
      <c r="E1298">
        <v>7543.15</v>
      </c>
      <c r="F1298">
        <v>175.52099999999999</v>
      </c>
      <c r="G1298">
        <v>0</v>
      </c>
      <c r="H1298">
        <v>22.934200000000001</v>
      </c>
      <c r="I1298">
        <v>0</v>
      </c>
      <c r="J1298">
        <v>1.2321000000000001E-3</v>
      </c>
      <c r="K1298">
        <v>0.995116</v>
      </c>
      <c r="L1298">
        <v>0</v>
      </c>
      <c r="M1298" t="s">
        <v>42</v>
      </c>
    </row>
    <row r="1299" spans="1:13" x14ac:dyDescent="0.25">
      <c r="A1299" t="s">
        <v>157</v>
      </c>
      <c r="B1299">
        <v>8764.82</v>
      </c>
      <c r="C1299">
        <v>8537.64</v>
      </c>
      <c r="D1299">
        <v>8537.44</v>
      </c>
      <c r="E1299">
        <v>7623.41</v>
      </c>
      <c r="F1299">
        <v>181.26599999999999</v>
      </c>
      <c r="G1299">
        <v>0</v>
      </c>
      <c r="H1299">
        <v>22.5168</v>
      </c>
      <c r="I1299">
        <v>0</v>
      </c>
      <c r="J1299">
        <v>1.2307399999999999E-3</v>
      </c>
      <c r="K1299">
        <v>0.995116</v>
      </c>
      <c r="L1299">
        <v>0</v>
      </c>
      <c r="M1299" t="s">
        <v>42</v>
      </c>
    </row>
    <row r="1300" spans="1:13" x14ac:dyDescent="0.25">
      <c r="A1300" t="s">
        <v>157</v>
      </c>
      <c r="B1300">
        <v>8971.33</v>
      </c>
      <c r="C1300">
        <v>8744.83</v>
      </c>
      <c r="D1300">
        <v>8744.6299999999992</v>
      </c>
      <c r="E1300">
        <v>7822.06</v>
      </c>
      <c r="F1300">
        <v>178.69200000000001</v>
      </c>
      <c r="G1300">
        <v>0</v>
      </c>
      <c r="H1300">
        <v>22.231200000000001</v>
      </c>
      <c r="I1300">
        <v>0</v>
      </c>
      <c r="J1300">
        <v>1.23572E-3</v>
      </c>
      <c r="K1300">
        <v>0.99511499999999997</v>
      </c>
      <c r="L1300">
        <v>0</v>
      </c>
      <c r="M1300" t="s">
        <v>42</v>
      </c>
    </row>
    <row r="1301" spans="1:13" x14ac:dyDescent="0.25">
      <c r="A1301" t="s">
        <v>157</v>
      </c>
      <c r="B1301">
        <v>8717.5</v>
      </c>
      <c r="C1301">
        <v>8491.93</v>
      </c>
      <c r="D1301">
        <v>8491.73</v>
      </c>
      <c r="E1301">
        <v>7579.54</v>
      </c>
      <c r="F1301">
        <v>182.953</v>
      </c>
      <c r="G1301">
        <v>0</v>
      </c>
      <c r="H1301">
        <v>22.045999999999999</v>
      </c>
      <c r="I1301">
        <v>0</v>
      </c>
      <c r="J1301">
        <v>1.23445E-3</v>
      </c>
      <c r="K1301">
        <v>0.995116</v>
      </c>
      <c r="L1301">
        <v>0</v>
      </c>
      <c r="M1301" t="s">
        <v>42</v>
      </c>
    </row>
    <row r="1302" spans="1:13" x14ac:dyDescent="0.25">
      <c r="A1302" t="s">
        <v>157</v>
      </c>
      <c r="B1302">
        <v>8778.3799999999992</v>
      </c>
      <c r="C1302">
        <v>8551.66</v>
      </c>
      <c r="D1302">
        <v>8551.4699999999993</v>
      </c>
      <c r="E1302">
        <v>7634.48</v>
      </c>
      <c r="F1302">
        <v>184.98699999999999</v>
      </c>
      <c r="G1302">
        <v>0</v>
      </c>
      <c r="H1302">
        <v>22.5471</v>
      </c>
      <c r="I1302">
        <v>0</v>
      </c>
      <c r="J1302">
        <v>1.2720699999999999E-3</v>
      </c>
      <c r="K1302">
        <v>0.995116</v>
      </c>
      <c r="L1302">
        <v>0</v>
      </c>
      <c r="M1302" t="s">
        <v>42</v>
      </c>
    </row>
    <row r="1303" spans="1:13" x14ac:dyDescent="0.25">
      <c r="A1303" t="s">
        <v>157</v>
      </c>
      <c r="B1303">
        <v>9994.7900000000009</v>
      </c>
      <c r="C1303">
        <v>9767.2099999999991</v>
      </c>
      <c r="D1303">
        <v>9767.02</v>
      </c>
      <c r="E1303">
        <v>8860.51</v>
      </c>
      <c r="F1303">
        <v>182.964</v>
      </c>
      <c r="G1303">
        <v>0</v>
      </c>
      <c r="H1303">
        <v>24.080100000000002</v>
      </c>
      <c r="I1303">
        <v>0</v>
      </c>
      <c r="J1303">
        <v>1.2325999999999999E-3</v>
      </c>
      <c r="K1303">
        <v>0.995116</v>
      </c>
      <c r="L1303">
        <v>0</v>
      </c>
      <c r="M1303" t="s">
        <v>42</v>
      </c>
    </row>
    <row r="1304" spans="1:13" x14ac:dyDescent="0.25">
      <c r="A1304" t="s">
        <v>157</v>
      </c>
      <c r="B1304">
        <v>8758.84</v>
      </c>
      <c r="C1304">
        <v>8530</v>
      </c>
      <c r="D1304">
        <v>8529.82</v>
      </c>
      <c r="E1304">
        <v>7618.15</v>
      </c>
      <c r="F1304">
        <v>182.37299999999999</v>
      </c>
      <c r="G1304">
        <v>0</v>
      </c>
      <c r="H1304">
        <v>21.917899999999999</v>
      </c>
      <c r="I1304">
        <v>0</v>
      </c>
      <c r="J1304">
        <v>1.2301899999999999E-3</v>
      </c>
      <c r="K1304">
        <v>0.995116</v>
      </c>
      <c r="L1304">
        <v>0</v>
      </c>
      <c r="M1304" t="s">
        <v>42</v>
      </c>
    </row>
    <row r="1305" spans="1:13" x14ac:dyDescent="0.25">
      <c r="A1305" t="s">
        <v>157</v>
      </c>
      <c r="B1305">
        <v>8721.14</v>
      </c>
      <c r="C1305">
        <v>8494.41</v>
      </c>
      <c r="D1305">
        <v>8494.2199999999993</v>
      </c>
      <c r="E1305">
        <v>7586.77</v>
      </c>
      <c r="F1305">
        <v>181.38300000000001</v>
      </c>
      <c r="G1305">
        <v>0</v>
      </c>
      <c r="H1305">
        <v>22.460899999999999</v>
      </c>
      <c r="I1305">
        <v>0</v>
      </c>
      <c r="J1305">
        <v>1.2439300000000001E-3</v>
      </c>
      <c r="K1305">
        <v>0.995116</v>
      </c>
      <c r="L1305">
        <v>0</v>
      </c>
      <c r="M1305" t="s">
        <v>42</v>
      </c>
    </row>
    <row r="1306" spans="1:13" x14ac:dyDescent="0.25">
      <c r="A1306" t="s">
        <v>157</v>
      </c>
      <c r="B1306">
        <v>8823.77</v>
      </c>
      <c r="C1306">
        <v>8597.08</v>
      </c>
      <c r="D1306">
        <v>8596.8799999999992</v>
      </c>
      <c r="E1306">
        <v>7675.42</v>
      </c>
      <c r="F1306">
        <v>187.928</v>
      </c>
      <c r="G1306">
        <v>0</v>
      </c>
      <c r="H1306">
        <v>23.138999999999999</v>
      </c>
      <c r="I1306">
        <v>0</v>
      </c>
      <c r="J1306">
        <v>1.24387E-3</v>
      </c>
      <c r="K1306">
        <v>0.99511300000000003</v>
      </c>
      <c r="L1306">
        <v>0</v>
      </c>
      <c r="M1306" t="s">
        <v>42</v>
      </c>
    </row>
    <row r="1307" spans="1:13" x14ac:dyDescent="0.25">
      <c r="A1307" t="s">
        <v>157</v>
      </c>
      <c r="B1307">
        <v>8852.98</v>
      </c>
      <c r="C1307">
        <v>8626.9</v>
      </c>
      <c r="D1307">
        <v>8626.7000000000007</v>
      </c>
      <c r="E1307">
        <v>7717.44</v>
      </c>
      <c r="F1307">
        <v>180.63</v>
      </c>
      <c r="G1307">
        <v>0</v>
      </c>
      <c r="H1307">
        <v>23.174800000000001</v>
      </c>
      <c r="I1307">
        <v>0</v>
      </c>
      <c r="J1307">
        <v>1.3536399999999999E-3</v>
      </c>
      <c r="K1307">
        <v>0.995116</v>
      </c>
      <c r="L1307">
        <v>0</v>
      </c>
      <c r="M1307" t="s">
        <v>42</v>
      </c>
    </row>
    <row r="1308" spans="1:13" x14ac:dyDescent="0.25">
      <c r="A1308" t="s">
        <v>157</v>
      </c>
      <c r="B1308">
        <v>8753.61</v>
      </c>
      <c r="C1308">
        <v>8528.68</v>
      </c>
      <c r="D1308">
        <v>8528.4599999999991</v>
      </c>
      <c r="E1308">
        <v>7633.06</v>
      </c>
      <c r="F1308">
        <v>179.887</v>
      </c>
      <c r="G1308">
        <v>0</v>
      </c>
      <c r="H1308">
        <v>22.409400000000002</v>
      </c>
      <c r="I1308">
        <v>0</v>
      </c>
      <c r="J1308">
        <v>1.33175E-3</v>
      </c>
      <c r="K1308">
        <v>0.99511499999999997</v>
      </c>
      <c r="L1308">
        <v>0</v>
      </c>
      <c r="M1308" t="s">
        <v>42</v>
      </c>
    </row>
    <row r="1309" spans="1:13" x14ac:dyDescent="0.25">
      <c r="A1309" t="s">
        <v>157</v>
      </c>
      <c r="B1309">
        <v>8698.4699999999993</v>
      </c>
      <c r="C1309">
        <v>8471.8799999999992</v>
      </c>
      <c r="D1309">
        <v>8471.68</v>
      </c>
      <c r="E1309">
        <v>7577.93</v>
      </c>
      <c r="F1309">
        <v>178.208</v>
      </c>
      <c r="G1309">
        <v>0</v>
      </c>
      <c r="H1309">
        <v>22.350200000000001</v>
      </c>
      <c r="I1309">
        <v>0</v>
      </c>
      <c r="J1309">
        <v>1.2661E-3</v>
      </c>
      <c r="K1309">
        <v>0.995116</v>
      </c>
      <c r="L1309">
        <v>0</v>
      </c>
      <c r="M1309" t="s">
        <v>42</v>
      </c>
    </row>
    <row r="1310" spans="1:13" x14ac:dyDescent="0.25">
      <c r="A1310" t="s">
        <v>157</v>
      </c>
      <c r="B1310">
        <v>8700.93</v>
      </c>
      <c r="C1310">
        <v>8474.7099999999991</v>
      </c>
      <c r="D1310">
        <v>8474.51</v>
      </c>
      <c r="E1310">
        <v>7583.33</v>
      </c>
      <c r="F1310">
        <v>177.74799999999999</v>
      </c>
      <c r="G1310">
        <v>0</v>
      </c>
      <c r="H1310">
        <v>22.1083</v>
      </c>
      <c r="I1310">
        <v>0</v>
      </c>
      <c r="J1310">
        <v>1.3090000000000001E-3</v>
      </c>
      <c r="K1310">
        <v>0.99511400000000005</v>
      </c>
      <c r="L1310">
        <v>0</v>
      </c>
      <c r="M1310" t="s">
        <v>42</v>
      </c>
    </row>
    <row r="1311" spans="1:13" x14ac:dyDescent="0.25">
      <c r="A1311" t="s">
        <v>157</v>
      </c>
      <c r="B1311">
        <v>8831.5499999999993</v>
      </c>
      <c r="C1311">
        <v>8605.98</v>
      </c>
      <c r="D1311">
        <v>8605.7800000000007</v>
      </c>
      <c r="E1311">
        <v>7716.45</v>
      </c>
      <c r="F1311">
        <v>177.714</v>
      </c>
      <c r="G1311">
        <v>0</v>
      </c>
      <c r="H1311">
        <v>22.2227</v>
      </c>
      <c r="I1311">
        <v>0</v>
      </c>
      <c r="J1311">
        <v>1.24423E-3</v>
      </c>
      <c r="K1311">
        <v>0.99511400000000005</v>
      </c>
      <c r="L1311">
        <v>0</v>
      </c>
      <c r="M1311" t="s">
        <v>42</v>
      </c>
    </row>
    <row r="1312" spans="1:13" x14ac:dyDescent="0.25">
      <c r="A1312" t="s">
        <v>157</v>
      </c>
      <c r="B1312">
        <v>8694.8700000000008</v>
      </c>
      <c r="C1312">
        <v>8469.65</v>
      </c>
      <c r="D1312">
        <v>8469.4599999999991</v>
      </c>
      <c r="E1312">
        <v>7573.1</v>
      </c>
      <c r="F1312">
        <v>180.33500000000001</v>
      </c>
      <c r="G1312">
        <v>0</v>
      </c>
      <c r="H1312">
        <v>22.549299999999999</v>
      </c>
      <c r="I1312">
        <v>0</v>
      </c>
      <c r="J1312">
        <v>1.23347E-3</v>
      </c>
      <c r="K1312">
        <v>0.99511499999999997</v>
      </c>
      <c r="L1312">
        <v>0</v>
      </c>
      <c r="M1312" t="s">
        <v>42</v>
      </c>
    </row>
    <row r="1313" spans="1:13" x14ac:dyDescent="0.25">
      <c r="A1313" t="s">
        <v>157</v>
      </c>
      <c r="B1313">
        <v>8813.16</v>
      </c>
      <c r="C1313">
        <v>8586.81</v>
      </c>
      <c r="D1313">
        <v>8586.61</v>
      </c>
      <c r="E1313">
        <v>7678.57</v>
      </c>
      <c r="F1313">
        <v>181.643</v>
      </c>
      <c r="G1313">
        <v>0</v>
      </c>
      <c r="H1313">
        <v>22.511299999999999</v>
      </c>
      <c r="I1313">
        <v>0</v>
      </c>
      <c r="J1313">
        <v>1.2780300000000001E-3</v>
      </c>
      <c r="K1313">
        <v>0.995116</v>
      </c>
      <c r="L1313">
        <v>0</v>
      </c>
      <c r="M1313" t="s">
        <v>42</v>
      </c>
    </row>
    <row r="1314" spans="1:13" x14ac:dyDescent="0.25">
      <c r="A1314" t="s">
        <v>157</v>
      </c>
      <c r="B1314">
        <v>8689.01</v>
      </c>
      <c r="C1314">
        <v>8463.7000000000007</v>
      </c>
      <c r="D1314">
        <v>8463.51</v>
      </c>
      <c r="E1314">
        <v>7573.31</v>
      </c>
      <c r="F1314">
        <v>175.96100000000001</v>
      </c>
      <c r="G1314">
        <v>0</v>
      </c>
      <c r="H1314">
        <v>22.357500000000002</v>
      </c>
      <c r="I1314">
        <v>0</v>
      </c>
      <c r="J1314">
        <v>1.2304600000000001E-3</v>
      </c>
      <c r="K1314">
        <v>0.99510900000000002</v>
      </c>
      <c r="L1314">
        <v>0</v>
      </c>
      <c r="M1314" t="s">
        <v>42</v>
      </c>
    </row>
    <row r="1315" spans="1:13" x14ac:dyDescent="0.25">
      <c r="A1315" t="s">
        <v>157</v>
      </c>
      <c r="B1315">
        <v>8692.6</v>
      </c>
      <c r="C1315">
        <v>8464.0400000000009</v>
      </c>
      <c r="D1315">
        <v>8463.84</v>
      </c>
      <c r="E1315">
        <v>7578.3</v>
      </c>
      <c r="F1315">
        <v>174.9</v>
      </c>
      <c r="G1315">
        <v>0</v>
      </c>
      <c r="H1315">
        <v>22.12</v>
      </c>
      <c r="I1315">
        <v>0</v>
      </c>
      <c r="J1315">
        <v>1.2305899999999999E-3</v>
      </c>
      <c r="K1315">
        <v>0.995116</v>
      </c>
      <c r="L1315">
        <v>0</v>
      </c>
      <c r="M1315" t="s">
        <v>42</v>
      </c>
    </row>
    <row r="1316" spans="1:13" x14ac:dyDescent="0.25">
      <c r="A1316" t="s">
        <v>157</v>
      </c>
      <c r="B1316">
        <v>8805.15</v>
      </c>
      <c r="C1316">
        <v>8578.73</v>
      </c>
      <c r="D1316">
        <v>8578.5400000000009</v>
      </c>
      <c r="E1316">
        <v>7689.57</v>
      </c>
      <c r="F1316">
        <v>176.685</v>
      </c>
      <c r="G1316">
        <v>0</v>
      </c>
      <c r="H1316">
        <v>22.666</v>
      </c>
      <c r="I1316">
        <v>0</v>
      </c>
      <c r="J1316">
        <v>1.23095E-3</v>
      </c>
      <c r="K1316">
        <v>0.995116</v>
      </c>
      <c r="L1316">
        <v>0</v>
      </c>
      <c r="M1316" t="s">
        <v>42</v>
      </c>
    </row>
    <row r="1317" spans="1:13" x14ac:dyDescent="0.25">
      <c r="A1317" t="s">
        <v>157</v>
      </c>
      <c r="B1317">
        <v>8651.39</v>
      </c>
      <c r="C1317">
        <v>8423.3799999999992</v>
      </c>
      <c r="D1317">
        <v>8423.17</v>
      </c>
      <c r="E1317">
        <v>7538.43</v>
      </c>
      <c r="F1317">
        <v>175.19200000000001</v>
      </c>
      <c r="G1317">
        <v>0</v>
      </c>
      <c r="H1317">
        <v>22.151</v>
      </c>
      <c r="I1317">
        <v>0</v>
      </c>
      <c r="J1317">
        <v>1.23076E-3</v>
      </c>
      <c r="K1317">
        <v>0.99511400000000005</v>
      </c>
      <c r="L1317">
        <v>0</v>
      </c>
      <c r="M1317" t="s">
        <v>42</v>
      </c>
    </row>
    <row r="1318" spans="1:13" x14ac:dyDescent="0.25">
      <c r="A1318" t="s">
        <v>157</v>
      </c>
      <c r="B1318">
        <v>8666.1200000000008</v>
      </c>
      <c r="C1318">
        <v>8440.08</v>
      </c>
      <c r="D1318">
        <v>8439.8799999999992</v>
      </c>
      <c r="E1318">
        <v>7555.96</v>
      </c>
      <c r="F1318">
        <v>175.93299999999999</v>
      </c>
      <c r="G1318">
        <v>0</v>
      </c>
      <c r="H1318">
        <v>22.063099999999999</v>
      </c>
      <c r="I1318">
        <v>0</v>
      </c>
      <c r="J1318">
        <v>1.2670400000000001E-3</v>
      </c>
      <c r="K1318">
        <v>0.995116</v>
      </c>
      <c r="L1318">
        <v>0</v>
      </c>
      <c r="M1318" t="s">
        <v>42</v>
      </c>
    </row>
    <row r="1319" spans="1:13" x14ac:dyDescent="0.25">
      <c r="A1319" t="s">
        <v>157</v>
      </c>
      <c r="B1319">
        <v>8696.06</v>
      </c>
      <c r="C1319">
        <v>8470.4</v>
      </c>
      <c r="D1319">
        <v>8470.2000000000007</v>
      </c>
      <c r="E1319">
        <v>7587.15</v>
      </c>
      <c r="F1319">
        <v>175.65600000000001</v>
      </c>
      <c r="G1319">
        <v>0</v>
      </c>
      <c r="H1319">
        <v>22.239000000000001</v>
      </c>
      <c r="I1319">
        <v>0</v>
      </c>
      <c r="J1319">
        <v>1.3408599999999999E-3</v>
      </c>
      <c r="K1319">
        <v>0.99511499999999997</v>
      </c>
      <c r="L1319">
        <v>0</v>
      </c>
      <c r="M1319" t="s">
        <v>42</v>
      </c>
    </row>
    <row r="1320" spans="1:13" x14ac:dyDescent="0.25">
      <c r="A1320" t="s">
        <v>157</v>
      </c>
      <c r="B1320">
        <v>8797.85</v>
      </c>
      <c r="C1320">
        <v>8571.11</v>
      </c>
      <c r="D1320">
        <v>8570.92</v>
      </c>
      <c r="E1320">
        <v>7645.22</v>
      </c>
      <c r="F1320">
        <v>181.08099999999999</v>
      </c>
      <c r="G1320">
        <v>0</v>
      </c>
      <c r="H1320">
        <v>22.628599999999999</v>
      </c>
      <c r="I1320">
        <v>0</v>
      </c>
      <c r="J1320">
        <v>1.23755E-3</v>
      </c>
      <c r="K1320">
        <v>0.995116</v>
      </c>
      <c r="L1320">
        <v>0</v>
      </c>
      <c r="M1320" t="s">
        <v>42</v>
      </c>
    </row>
    <row r="1321" spans="1:13" x14ac:dyDescent="0.25">
      <c r="A1321" t="s">
        <v>157</v>
      </c>
      <c r="B1321">
        <v>8722.59</v>
      </c>
      <c r="C1321">
        <v>8497.93</v>
      </c>
      <c r="D1321">
        <v>8497.76</v>
      </c>
      <c r="E1321">
        <v>7605.55</v>
      </c>
      <c r="F1321">
        <v>172.91200000000001</v>
      </c>
      <c r="G1321">
        <v>0</v>
      </c>
      <c r="H1321">
        <v>21.956900000000001</v>
      </c>
      <c r="I1321">
        <v>0</v>
      </c>
      <c r="J1321">
        <v>1.7524000000000001E-3</v>
      </c>
      <c r="K1321">
        <v>0.995116</v>
      </c>
      <c r="L1321">
        <v>0</v>
      </c>
      <c r="M1321" t="s">
        <v>42</v>
      </c>
    </row>
    <row r="1322" spans="1:13" x14ac:dyDescent="0.25">
      <c r="A1322" t="s">
        <v>157</v>
      </c>
      <c r="B1322">
        <v>9050.01</v>
      </c>
      <c r="C1322">
        <v>8823.82</v>
      </c>
      <c r="D1322">
        <v>8823.6299999999992</v>
      </c>
      <c r="E1322">
        <v>7935.28</v>
      </c>
      <c r="F1322">
        <v>173.93600000000001</v>
      </c>
      <c r="G1322">
        <v>0</v>
      </c>
      <c r="H1322">
        <v>22.570900000000002</v>
      </c>
      <c r="I1322">
        <v>0</v>
      </c>
      <c r="J1322">
        <v>1.23084E-3</v>
      </c>
      <c r="K1322">
        <v>0.99511400000000005</v>
      </c>
      <c r="L1322">
        <v>0</v>
      </c>
      <c r="M1322" t="s">
        <v>42</v>
      </c>
    </row>
    <row r="1323" spans="1:13" x14ac:dyDescent="0.25">
      <c r="A1323" t="s">
        <v>157</v>
      </c>
      <c r="B1323">
        <v>8658.74</v>
      </c>
      <c r="C1323">
        <v>8432.7900000000009</v>
      </c>
      <c r="D1323">
        <v>8432.6200000000008</v>
      </c>
      <c r="E1323">
        <v>7541.33</v>
      </c>
      <c r="F1323">
        <v>174.7</v>
      </c>
      <c r="G1323">
        <v>0</v>
      </c>
      <c r="H1323">
        <v>22.084900000000001</v>
      </c>
      <c r="I1323">
        <v>0</v>
      </c>
      <c r="J1323">
        <v>1.23328E-3</v>
      </c>
      <c r="K1323">
        <v>0.99511300000000003</v>
      </c>
      <c r="L1323">
        <v>0</v>
      </c>
      <c r="M1323" t="s">
        <v>42</v>
      </c>
    </row>
    <row r="1324" spans="1:13" x14ac:dyDescent="0.25">
      <c r="A1324" t="s">
        <v>157</v>
      </c>
      <c r="B1324">
        <v>8900.85</v>
      </c>
      <c r="C1324">
        <v>8675.5</v>
      </c>
      <c r="D1324">
        <v>8675.33</v>
      </c>
      <c r="E1324">
        <v>7780.56</v>
      </c>
      <c r="F1324">
        <v>175.52199999999999</v>
      </c>
      <c r="G1324">
        <v>0</v>
      </c>
      <c r="H1324">
        <v>22.411300000000001</v>
      </c>
      <c r="I1324">
        <v>0</v>
      </c>
      <c r="J1324">
        <v>1.2343E-3</v>
      </c>
      <c r="K1324">
        <v>0.995116</v>
      </c>
      <c r="L1324">
        <v>0</v>
      </c>
      <c r="M1324" t="s">
        <v>42</v>
      </c>
    </row>
    <row r="1325" spans="1:13" x14ac:dyDescent="0.25">
      <c r="A1325" t="s">
        <v>157</v>
      </c>
      <c r="B1325">
        <v>8795.48</v>
      </c>
      <c r="C1325">
        <v>8568.94</v>
      </c>
      <c r="D1325">
        <v>8568.77</v>
      </c>
      <c r="E1325">
        <v>7666.77</v>
      </c>
      <c r="F1325">
        <v>177.96799999999999</v>
      </c>
      <c r="G1325">
        <v>0</v>
      </c>
      <c r="H1325">
        <v>22.366599999999998</v>
      </c>
      <c r="I1325">
        <v>0</v>
      </c>
      <c r="J1325">
        <v>1.27808E-3</v>
      </c>
      <c r="K1325">
        <v>0.99511300000000003</v>
      </c>
      <c r="L1325">
        <v>0</v>
      </c>
      <c r="M1325" t="s">
        <v>42</v>
      </c>
    </row>
    <row r="1326" spans="1:13" x14ac:dyDescent="0.25">
      <c r="A1326" t="s">
        <v>157</v>
      </c>
      <c r="B1326">
        <v>8663.23</v>
      </c>
      <c r="C1326">
        <v>8434.2900000000009</v>
      </c>
      <c r="D1326">
        <v>8434.1200000000008</v>
      </c>
      <c r="E1326">
        <v>7534.05</v>
      </c>
      <c r="F1326">
        <v>176.75700000000001</v>
      </c>
      <c r="G1326">
        <v>0</v>
      </c>
      <c r="H1326">
        <v>22.2515</v>
      </c>
      <c r="I1326">
        <v>0</v>
      </c>
      <c r="J1326">
        <v>1.2303699999999999E-3</v>
      </c>
      <c r="K1326">
        <v>0.995116</v>
      </c>
      <c r="L1326">
        <v>0</v>
      </c>
      <c r="M1326" t="s">
        <v>42</v>
      </c>
    </row>
    <row r="1327" spans="1:13" x14ac:dyDescent="0.25">
      <c r="A1327" t="s">
        <v>157</v>
      </c>
      <c r="B1327">
        <v>8837.5499999999993</v>
      </c>
      <c r="C1327">
        <v>8604.0300000000007</v>
      </c>
      <c r="D1327">
        <v>8603.83</v>
      </c>
      <c r="E1327">
        <v>7682.01</v>
      </c>
      <c r="F1327">
        <v>181.15600000000001</v>
      </c>
      <c r="G1327">
        <v>0</v>
      </c>
      <c r="H1327">
        <v>22.663599999999999</v>
      </c>
      <c r="I1327">
        <v>0</v>
      </c>
      <c r="J1327">
        <v>1.2329800000000001E-3</v>
      </c>
      <c r="K1327">
        <v>0.99511499999999997</v>
      </c>
      <c r="L1327">
        <v>0</v>
      </c>
      <c r="M1327" t="s">
        <v>42</v>
      </c>
    </row>
    <row r="1328" spans="1:13" x14ac:dyDescent="0.25">
      <c r="A1328" t="s">
        <v>157</v>
      </c>
      <c r="B1328">
        <v>9043.0400000000009</v>
      </c>
      <c r="C1328">
        <v>8817.48</v>
      </c>
      <c r="D1328">
        <v>8817.2900000000009</v>
      </c>
      <c r="E1328">
        <v>7915.83</v>
      </c>
      <c r="F1328">
        <v>180.696</v>
      </c>
      <c r="G1328">
        <v>0</v>
      </c>
      <c r="H1328">
        <v>22.3035</v>
      </c>
      <c r="I1328">
        <v>0</v>
      </c>
      <c r="J1328">
        <v>1.2528999999999999E-3</v>
      </c>
      <c r="K1328">
        <v>0.995116</v>
      </c>
      <c r="L1328">
        <v>0</v>
      </c>
      <c r="M1328" t="s">
        <v>42</v>
      </c>
    </row>
    <row r="1329" spans="1:25" x14ac:dyDescent="0.25">
      <c r="A1329" t="s">
        <v>157</v>
      </c>
      <c r="B1329">
        <v>8732.84</v>
      </c>
      <c r="C1329">
        <v>8504.84</v>
      </c>
      <c r="D1329">
        <v>8504.65</v>
      </c>
      <c r="E1329">
        <v>7602.27</v>
      </c>
      <c r="F1329">
        <v>182.065</v>
      </c>
      <c r="G1329">
        <v>0</v>
      </c>
      <c r="H1329">
        <v>21.976700000000001</v>
      </c>
      <c r="I1329">
        <v>0</v>
      </c>
      <c r="J1329">
        <v>1.24321E-3</v>
      </c>
      <c r="K1329">
        <v>0.99511499999999997</v>
      </c>
      <c r="L1329">
        <v>0</v>
      </c>
      <c r="M1329" t="s">
        <v>42</v>
      </c>
    </row>
    <row r="1330" spans="1:25" x14ac:dyDescent="0.25">
      <c r="A1330" t="s">
        <v>157</v>
      </c>
      <c r="B1330">
        <v>8732.27</v>
      </c>
      <c r="C1330">
        <v>8506.07</v>
      </c>
      <c r="D1330">
        <v>8505.89</v>
      </c>
      <c r="E1330">
        <v>7598.57</v>
      </c>
      <c r="F1330">
        <v>183.14400000000001</v>
      </c>
      <c r="G1330">
        <v>0</v>
      </c>
      <c r="H1330">
        <v>22.6753</v>
      </c>
      <c r="I1330">
        <v>0</v>
      </c>
      <c r="J1330">
        <v>1.2477300000000001E-3</v>
      </c>
      <c r="K1330">
        <v>0.99511499999999997</v>
      </c>
      <c r="L1330">
        <v>0</v>
      </c>
      <c r="M1330" t="s">
        <v>42</v>
      </c>
    </row>
    <row r="1331" spans="1:25" x14ac:dyDescent="0.25">
      <c r="A1331" t="s">
        <v>157</v>
      </c>
      <c r="B1331">
        <v>8758.0300000000007</v>
      </c>
      <c r="C1331">
        <v>8529.85</v>
      </c>
      <c r="D1331">
        <v>8529.66</v>
      </c>
      <c r="E1331">
        <v>7620.27</v>
      </c>
      <c r="F1331">
        <v>183.41200000000001</v>
      </c>
      <c r="G1331">
        <v>0</v>
      </c>
      <c r="H1331">
        <v>22.407299999999999</v>
      </c>
      <c r="I1331">
        <v>0</v>
      </c>
      <c r="J1331">
        <v>1.2300600000000001E-3</v>
      </c>
      <c r="K1331">
        <v>0.995116</v>
      </c>
      <c r="L1331">
        <v>0</v>
      </c>
      <c r="M1331" t="s">
        <v>42</v>
      </c>
    </row>
    <row r="1332" spans="1:25" x14ac:dyDescent="0.25">
      <c r="A1332" t="s">
        <v>157</v>
      </c>
      <c r="B1332">
        <v>8744.07</v>
      </c>
      <c r="C1332">
        <v>8518.7000000000007</v>
      </c>
      <c r="D1332">
        <v>8518.5</v>
      </c>
      <c r="E1332">
        <v>7613.13</v>
      </c>
      <c r="F1332">
        <v>183.29300000000001</v>
      </c>
      <c r="G1332">
        <v>0</v>
      </c>
      <c r="H1332">
        <v>22.338799999999999</v>
      </c>
      <c r="I1332">
        <v>0</v>
      </c>
      <c r="J1332">
        <v>1.23065E-3</v>
      </c>
      <c r="K1332">
        <v>0.995116</v>
      </c>
      <c r="L1332">
        <v>0</v>
      </c>
      <c r="M1332" t="s">
        <v>42</v>
      </c>
    </row>
    <row r="1333" spans="1:25" x14ac:dyDescent="0.25">
      <c r="A1333" t="s">
        <v>157</v>
      </c>
      <c r="B1333">
        <v>8802.25</v>
      </c>
      <c r="C1333">
        <v>8575.36</v>
      </c>
      <c r="D1333">
        <v>8575.16</v>
      </c>
      <c r="E1333">
        <v>7660.25</v>
      </c>
      <c r="F1333">
        <v>184.483</v>
      </c>
      <c r="G1333">
        <v>0</v>
      </c>
      <c r="H1333">
        <v>22.7773</v>
      </c>
      <c r="I1333">
        <v>0</v>
      </c>
      <c r="J1333">
        <v>1.96451E-3</v>
      </c>
      <c r="K1333">
        <v>0.99511400000000005</v>
      </c>
      <c r="L1333">
        <v>0</v>
      </c>
      <c r="M1333" t="s">
        <v>42</v>
      </c>
    </row>
    <row r="1334" spans="1:25" x14ac:dyDescent="0.25">
      <c r="A1334" t="s">
        <v>157</v>
      </c>
      <c r="B1334">
        <v>8939.89</v>
      </c>
      <c r="C1334">
        <v>8712.09</v>
      </c>
      <c r="D1334">
        <v>8711.89</v>
      </c>
      <c r="E1334">
        <v>7788.96</v>
      </c>
      <c r="F1334">
        <v>184.215</v>
      </c>
      <c r="G1334">
        <v>0</v>
      </c>
      <c r="H1334">
        <v>23.1571</v>
      </c>
      <c r="I1334">
        <v>0</v>
      </c>
      <c r="J1334">
        <v>1.23697E-3</v>
      </c>
      <c r="K1334">
        <v>0.99511400000000005</v>
      </c>
      <c r="L1334">
        <v>0</v>
      </c>
      <c r="M1334" t="s">
        <v>42</v>
      </c>
    </row>
    <row r="1335" spans="1:25" x14ac:dyDescent="0.25">
      <c r="A1335" t="s">
        <v>157</v>
      </c>
      <c r="B1335">
        <v>8728.6200000000008</v>
      </c>
      <c r="C1335">
        <v>8502.91</v>
      </c>
      <c r="D1335">
        <v>8502.7000000000007</v>
      </c>
      <c r="E1335">
        <v>7608.96</v>
      </c>
      <c r="F1335">
        <v>177.64500000000001</v>
      </c>
      <c r="G1335">
        <v>0</v>
      </c>
      <c r="H1335">
        <v>22.607500000000002</v>
      </c>
      <c r="I1335">
        <v>0</v>
      </c>
      <c r="J1335">
        <v>1.2392499999999999E-3</v>
      </c>
      <c r="K1335">
        <v>0.995116</v>
      </c>
      <c r="L1335">
        <v>0</v>
      </c>
      <c r="M1335" t="s">
        <v>42</v>
      </c>
    </row>
    <row r="1336" spans="1:25" x14ac:dyDescent="0.25">
      <c r="A1336" t="s">
        <v>157</v>
      </c>
      <c r="B1336">
        <v>8747.91</v>
      </c>
      <c r="C1336">
        <v>8520.66</v>
      </c>
      <c r="D1336">
        <v>8520.4500000000007</v>
      </c>
      <c r="E1336">
        <v>7622.83</v>
      </c>
      <c r="F1336">
        <v>180.44</v>
      </c>
      <c r="G1336">
        <v>0</v>
      </c>
      <c r="H1336">
        <v>22.4175</v>
      </c>
      <c r="I1336">
        <v>0</v>
      </c>
      <c r="J1336">
        <v>1.23785E-3</v>
      </c>
      <c r="K1336">
        <v>0.99511499999999997</v>
      </c>
      <c r="L1336">
        <v>0</v>
      </c>
      <c r="M1336" t="s">
        <v>42</v>
      </c>
    </row>
    <row r="1337" spans="1:25" x14ac:dyDescent="0.25">
      <c r="A1337" t="s">
        <v>157</v>
      </c>
      <c r="B1337">
        <v>8754.73</v>
      </c>
      <c r="C1337">
        <v>8530.23</v>
      </c>
      <c r="D1337">
        <v>8530.0300000000007</v>
      </c>
      <c r="E1337">
        <v>7638.63</v>
      </c>
      <c r="F1337">
        <v>177.827</v>
      </c>
      <c r="G1337">
        <v>0</v>
      </c>
      <c r="H1337">
        <v>22.411899999999999</v>
      </c>
      <c r="I1337">
        <v>0</v>
      </c>
      <c r="J1337">
        <v>1.28998E-3</v>
      </c>
      <c r="K1337">
        <v>0.995116</v>
      </c>
      <c r="L1337">
        <v>0</v>
      </c>
      <c r="M1337" t="s">
        <v>42</v>
      </c>
    </row>
    <row r="1338" spans="1:25" x14ac:dyDescent="0.25">
      <c r="A1338" t="s">
        <v>157</v>
      </c>
      <c r="B1338">
        <v>8701.52</v>
      </c>
      <c r="C1338">
        <v>8475.4</v>
      </c>
      <c r="D1338">
        <v>8475.19</v>
      </c>
      <c r="E1338">
        <v>7578.86</v>
      </c>
      <c r="F1338">
        <v>179.43100000000001</v>
      </c>
      <c r="G1338">
        <v>0</v>
      </c>
      <c r="H1338">
        <v>22.7821</v>
      </c>
      <c r="I1338">
        <v>0</v>
      </c>
      <c r="J1338">
        <v>1.53265E-3</v>
      </c>
      <c r="K1338">
        <v>0.995116</v>
      </c>
      <c r="L1338">
        <v>0</v>
      </c>
      <c r="M1338" t="s">
        <v>42</v>
      </c>
    </row>
    <row r="1339" spans="1:25" x14ac:dyDescent="0.25">
      <c r="A1339" t="s">
        <v>157</v>
      </c>
      <c r="B1339">
        <v>8821.24</v>
      </c>
      <c r="C1339">
        <v>8596.0499999999993</v>
      </c>
      <c r="D1339">
        <v>8595.83</v>
      </c>
      <c r="E1339">
        <v>7694.99</v>
      </c>
      <c r="F1339">
        <v>180.928</v>
      </c>
      <c r="G1339">
        <v>0</v>
      </c>
      <c r="H1339">
        <v>22.173300000000001</v>
      </c>
      <c r="I1339">
        <v>0</v>
      </c>
      <c r="J1339">
        <v>1.2465499999999999E-3</v>
      </c>
      <c r="K1339">
        <v>0.995116</v>
      </c>
      <c r="L1339">
        <v>0</v>
      </c>
      <c r="M1339" t="s">
        <v>42</v>
      </c>
    </row>
    <row r="1340" spans="1:25" x14ac:dyDescent="0.25">
      <c r="A1340" t="s">
        <v>157</v>
      </c>
      <c r="B1340">
        <v>8770.01</v>
      </c>
      <c r="C1340">
        <v>8541.99</v>
      </c>
      <c r="D1340">
        <v>8541.77</v>
      </c>
      <c r="E1340">
        <v>7611.18</v>
      </c>
      <c r="F1340">
        <v>186.852</v>
      </c>
      <c r="G1340">
        <v>0</v>
      </c>
      <c r="H1340">
        <v>22.482199999999999</v>
      </c>
      <c r="I1340">
        <v>0</v>
      </c>
      <c r="J1340">
        <v>1.23419E-3</v>
      </c>
      <c r="K1340">
        <v>0.995116</v>
      </c>
      <c r="L1340">
        <v>0</v>
      </c>
      <c r="M1340" t="s">
        <v>42</v>
      </c>
    </row>
    <row r="1341" spans="1:25" x14ac:dyDescent="0.25">
      <c r="A1341" t="s">
        <v>157</v>
      </c>
      <c r="B1341">
        <v>8726.39</v>
      </c>
      <c r="C1341">
        <v>8501.7099999999991</v>
      </c>
      <c r="D1341">
        <v>8501.5</v>
      </c>
      <c r="E1341">
        <v>7592.44</v>
      </c>
      <c r="F1341">
        <v>178.661</v>
      </c>
      <c r="G1341">
        <v>0</v>
      </c>
      <c r="H1341">
        <v>22.14</v>
      </c>
      <c r="I1341">
        <v>0</v>
      </c>
      <c r="J1341">
        <v>1.2828200000000001E-3</v>
      </c>
      <c r="K1341">
        <v>0.995116</v>
      </c>
      <c r="L1341">
        <v>0</v>
      </c>
      <c r="M1341" t="s">
        <v>42</v>
      </c>
    </row>
    <row r="1342" spans="1:25" x14ac:dyDescent="0.25">
      <c r="A1342" t="s">
        <v>157</v>
      </c>
      <c r="B1342">
        <v>8755.77</v>
      </c>
      <c r="C1342">
        <v>8529.5499999999993</v>
      </c>
      <c r="D1342">
        <v>8529.33</v>
      </c>
      <c r="E1342">
        <v>7632.12</v>
      </c>
      <c r="F1342">
        <v>181.43199999999999</v>
      </c>
      <c r="G1342">
        <v>0</v>
      </c>
      <c r="H1342">
        <v>22.4788</v>
      </c>
      <c r="I1342">
        <v>0</v>
      </c>
      <c r="J1342">
        <v>1.2367299999999999E-3</v>
      </c>
      <c r="K1342">
        <v>0.99511499999999997</v>
      </c>
      <c r="L1342">
        <v>0</v>
      </c>
      <c r="M1342" t="s">
        <v>42</v>
      </c>
    </row>
    <row r="1343" spans="1:25" x14ac:dyDescent="0.25">
      <c r="A1343" t="s">
        <v>157</v>
      </c>
      <c r="B1343">
        <v>8731.7099999999991</v>
      </c>
      <c r="C1343">
        <v>8506.25</v>
      </c>
      <c r="D1343">
        <v>8506.0400000000009</v>
      </c>
      <c r="E1343">
        <v>7622.67</v>
      </c>
      <c r="F1343">
        <v>176.459</v>
      </c>
      <c r="G1343">
        <v>0</v>
      </c>
      <c r="H1343">
        <v>22.073599999999999</v>
      </c>
      <c r="I1343">
        <v>0</v>
      </c>
      <c r="J1343">
        <v>1.2517800000000001E-3</v>
      </c>
      <c r="K1343">
        <v>0.995116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8687.2900000000009</v>
      </c>
      <c r="C1344">
        <v>8460.2099999999991</v>
      </c>
      <c r="D1344">
        <v>8460.01</v>
      </c>
      <c r="E1344">
        <v>7566.25</v>
      </c>
      <c r="F1344">
        <v>179.804</v>
      </c>
      <c r="G1344">
        <v>0</v>
      </c>
      <c r="H1344">
        <v>22.493300000000001</v>
      </c>
      <c r="I1344">
        <v>0</v>
      </c>
      <c r="J1344">
        <v>1.3005899999999999E-3</v>
      </c>
      <c r="K1344">
        <v>0.995116</v>
      </c>
      <c r="L1344">
        <v>0</v>
      </c>
      <c r="M1344" t="s">
        <v>42</v>
      </c>
      <c r="R1344">
        <f>AVERAGE(B1295:B1344)</f>
        <v>8800.3935999999994</v>
      </c>
      <c r="S1344">
        <f>AVERAGE(C1295:C1344)</f>
        <v>8573.7957999999999</v>
      </c>
      <c r="U1344">
        <f>_xlfn.VAR.P(B1295:B1344)</f>
        <v>42916.314667040038</v>
      </c>
      <c r="V1344">
        <f>_xlfn.VAR.P(C1295:C1344)</f>
        <v>42880.80711235998</v>
      </c>
      <c r="X1344">
        <f>1.96*SQRT(U1344)/50</f>
        <v>8.1207712546260282</v>
      </c>
      <c r="Y1344">
        <f>1.96*SQRT(V1344)/50</f>
        <v>8.1174111292416899</v>
      </c>
    </row>
    <row r="1345" spans="1:15" x14ac:dyDescent="0.25">
      <c r="A1345" t="s">
        <v>158</v>
      </c>
      <c r="B1345">
        <v>440135.47590000002</v>
      </c>
      <c r="C1345" t="s">
        <v>36</v>
      </c>
    </row>
    <row r="1346" spans="1:15" x14ac:dyDescent="0.25">
      <c r="A1346" t="s">
        <v>172</v>
      </c>
      <c r="B1346">
        <v>7562.02</v>
      </c>
      <c r="C1346">
        <v>7271.91</v>
      </c>
      <c r="D1346">
        <v>7271.71</v>
      </c>
      <c r="E1346">
        <v>6778.65</v>
      </c>
      <c r="F1346">
        <v>104.04300000000001</v>
      </c>
      <c r="G1346">
        <v>161.661</v>
      </c>
      <c r="H1346">
        <v>56.107100000000003</v>
      </c>
      <c r="I1346">
        <v>12.917</v>
      </c>
      <c r="J1346">
        <v>67.839399999999998</v>
      </c>
      <c r="K1346">
        <v>6493.34</v>
      </c>
      <c r="L1346">
        <v>1.2432299999999999E-3</v>
      </c>
      <c r="M1346">
        <v>0.995116</v>
      </c>
      <c r="N1346">
        <v>0</v>
      </c>
      <c r="O1346" t="s">
        <v>42</v>
      </c>
    </row>
    <row r="1347" spans="1:15" x14ac:dyDescent="0.25">
      <c r="A1347" t="s">
        <v>172</v>
      </c>
      <c r="B1347">
        <v>7480.79</v>
      </c>
      <c r="C1347">
        <v>7191.4</v>
      </c>
      <c r="D1347">
        <v>7191.2</v>
      </c>
      <c r="E1347">
        <v>6706.19</v>
      </c>
      <c r="F1347">
        <v>101.27</v>
      </c>
      <c r="G1347">
        <v>161.72200000000001</v>
      </c>
      <c r="H1347">
        <v>56.895499999999998</v>
      </c>
      <c r="I1347">
        <v>12.915900000000001</v>
      </c>
      <c r="J1347">
        <v>67.130099999999999</v>
      </c>
      <c r="K1347">
        <v>6423.65</v>
      </c>
      <c r="L1347">
        <v>1.3156699999999999E-3</v>
      </c>
      <c r="M1347">
        <v>0.995116</v>
      </c>
      <c r="N1347">
        <v>0</v>
      </c>
      <c r="O1347" t="s">
        <v>42</v>
      </c>
    </row>
    <row r="1348" spans="1:15" x14ac:dyDescent="0.25">
      <c r="A1348" t="s">
        <v>172</v>
      </c>
      <c r="B1348">
        <v>7481.4</v>
      </c>
      <c r="C1348">
        <v>7191.26</v>
      </c>
      <c r="D1348">
        <v>7191.07</v>
      </c>
      <c r="E1348">
        <v>6708.29</v>
      </c>
      <c r="F1348">
        <v>100.31</v>
      </c>
      <c r="G1348">
        <v>164.953</v>
      </c>
      <c r="H1348">
        <v>59.040799999999997</v>
      </c>
      <c r="I1348">
        <v>13.0008</v>
      </c>
      <c r="J1348">
        <v>68.034700000000001</v>
      </c>
      <c r="K1348">
        <v>6423.36</v>
      </c>
      <c r="L1348">
        <v>1.23007E-3</v>
      </c>
      <c r="M1348">
        <v>0.995116</v>
      </c>
      <c r="N1348">
        <v>0</v>
      </c>
      <c r="O1348" t="s">
        <v>42</v>
      </c>
    </row>
    <row r="1349" spans="1:15" x14ac:dyDescent="0.25">
      <c r="A1349" t="s">
        <v>172</v>
      </c>
      <c r="B1349">
        <v>7396.56</v>
      </c>
      <c r="C1349">
        <v>7104.11</v>
      </c>
      <c r="D1349">
        <v>7103.93</v>
      </c>
      <c r="E1349">
        <v>6623.95</v>
      </c>
      <c r="F1349">
        <v>100.313</v>
      </c>
      <c r="G1349">
        <v>163.64500000000001</v>
      </c>
      <c r="H1349">
        <v>58.013599999999997</v>
      </c>
      <c r="I1349">
        <v>13.0273</v>
      </c>
      <c r="J1349">
        <v>67.796199999999999</v>
      </c>
      <c r="K1349">
        <v>6340.36</v>
      </c>
      <c r="L1349">
        <v>1.25512E-3</v>
      </c>
      <c r="M1349">
        <v>0.995116</v>
      </c>
      <c r="N1349">
        <v>0</v>
      </c>
      <c r="O1349" t="s">
        <v>42</v>
      </c>
    </row>
    <row r="1350" spans="1:15" x14ac:dyDescent="0.25">
      <c r="A1350" t="s">
        <v>172</v>
      </c>
      <c r="B1350">
        <v>7634.01</v>
      </c>
      <c r="C1350">
        <v>7344.38</v>
      </c>
      <c r="D1350">
        <v>7344.22</v>
      </c>
      <c r="E1350">
        <v>6843.74</v>
      </c>
      <c r="F1350">
        <v>106.111</v>
      </c>
      <c r="G1350">
        <v>158.50700000000001</v>
      </c>
      <c r="H1350">
        <v>54.186100000000003</v>
      </c>
      <c r="I1350">
        <v>12.887700000000001</v>
      </c>
      <c r="J1350">
        <v>66.563800000000001</v>
      </c>
      <c r="K1350">
        <v>6559.48</v>
      </c>
      <c r="L1350">
        <v>1.25281E-3</v>
      </c>
      <c r="M1350">
        <v>0.995116</v>
      </c>
      <c r="N1350">
        <v>0</v>
      </c>
      <c r="O1350" t="s">
        <v>42</v>
      </c>
    </row>
    <row r="1351" spans="1:15" x14ac:dyDescent="0.25">
      <c r="A1351" t="s">
        <v>172</v>
      </c>
      <c r="B1351">
        <v>7541.7</v>
      </c>
      <c r="C1351">
        <v>7249.55</v>
      </c>
      <c r="D1351">
        <v>7249.4</v>
      </c>
      <c r="E1351">
        <v>6758.54</v>
      </c>
      <c r="F1351">
        <v>104.10299999999999</v>
      </c>
      <c r="G1351">
        <v>160.43899999999999</v>
      </c>
      <c r="H1351">
        <v>56.550899999999999</v>
      </c>
      <c r="I1351">
        <v>12.9389</v>
      </c>
      <c r="J1351">
        <v>66.047499999999999</v>
      </c>
      <c r="K1351">
        <v>6474.43</v>
      </c>
      <c r="L1351">
        <v>1.2718300000000001E-3</v>
      </c>
      <c r="M1351">
        <v>0.995112</v>
      </c>
      <c r="N1351">
        <v>0</v>
      </c>
      <c r="O1351" t="s">
        <v>42</v>
      </c>
    </row>
    <row r="1352" spans="1:15" x14ac:dyDescent="0.25">
      <c r="A1352" t="s">
        <v>172</v>
      </c>
      <c r="B1352">
        <v>7561.47</v>
      </c>
      <c r="C1352">
        <v>7272.76</v>
      </c>
      <c r="D1352">
        <v>7272.62</v>
      </c>
      <c r="E1352">
        <v>6781.91</v>
      </c>
      <c r="F1352">
        <v>102.241</v>
      </c>
      <c r="G1352">
        <v>159.94800000000001</v>
      </c>
      <c r="H1352">
        <v>56.045699999999997</v>
      </c>
      <c r="I1352">
        <v>12.891400000000001</v>
      </c>
      <c r="J1352">
        <v>66.181200000000004</v>
      </c>
      <c r="K1352">
        <v>6500.04</v>
      </c>
      <c r="L1352">
        <v>1.2317999999999999E-3</v>
      </c>
      <c r="M1352">
        <v>0.995116</v>
      </c>
      <c r="N1352">
        <v>0</v>
      </c>
      <c r="O1352" t="s">
        <v>42</v>
      </c>
    </row>
    <row r="1353" spans="1:15" x14ac:dyDescent="0.25">
      <c r="A1353" t="s">
        <v>172</v>
      </c>
      <c r="B1353">
        <v>7471.44</v>
      </c>
      <c r="C1353">
        <v>7179.78</v>
      </c>
      <c r="D1353">
        <v>7179.64</v>
      </c>
      <c r="E1353">
        <v>6694.25</v>
      </c>
      <c r="F1353">
        <v>100.81100000000001</v>
      </c>
      <c r="G1353">
        <v>160.94800000000001</v>
      </c>
      <c r="H1353">
        <v>57.192700000000002</v>
      </c>
      <c r="I1353">
        <v>12.891400000000001</v>
      </c>
      <c r="J1353">
        <v>66.075900000000004</v>
      </c>
      <c r="K1353">
        <v>6412.78</v>
      </c>
      <c r="L1353">
        <v>1.38955E-3</v>
      </c>
      <c r="M1353">
        <v>0.99511499999999997</v>
      </c>
      <c r="N1353">
        <v>0</v>
      </c>
      <c r="O1353" t="s">
        <v>42</v>
      </c>
    </row>
    <row r="1354" spans="1:15" x14ac:dyDescent="0.25">
      <c r="A1354" t="s">
        <v>172</v>
      </c>
      <c r="B1354">
        <v>7673.02</v>
      </c>
      <c r="C1354">
        <v>7383.08</v>
      </c>
      <c r="D1354">
        <v>7382.92</v>
      </c>
      <c r="E1354">
        <v>6878.35</v>
      </c>
      <c r="F1354">
        <v>107.636</v>
      </c>
      <c r="G1354">
        <v>157.94</v>
      </c>
      <c r="H1354">
        <v>53.339300000000001</v>
      </c>
      <c r="I1354">
        <v>12.994</v>
      </c>
      <c r="J1354">
        <v>66.762500000000003</v>
      </c>
      <c r="K1354">
        <v>6593.59</v>
      </c>
      <c r="L1354">
        <v>1.37236E-3</v>
      </c>
      <c r="M1354">
        <v>0.99510600000000005</v>
      </c>
      <c r="N1354">
        <v>0</v>
      </c>
      <c r="O1354" t="s">
        <v>42</v>
      </c>
    </row>
    <row r="1355" spans="1:15" x14ac:dyDescent="0.25">
      <c r="A1355" t="s">
        <v>172</v>
      </c>
      <c r="B1355">
        <v>7538.28</v>
      </c>
      <c r="C1355">
        <v>7244.69</v>
      </c>
      <c r="D1355">
        <v>7244.53</v>
      </c>
      <c r="E1355">
        <v>6755.68</v>
      </c>
      <c r="F1355">
        <v>102.11</v>
      </c>
      <c r="G1355">
        <v>161.965</v>
      </c>
      <c r="H1355">
        <v>56.363500000000002</v>
      </c>
      <c r="I1355">
        <v>13.4602</v>
      </c>
      <c r="J1355">
        <v>67.392600000000002</v>
      </c>
      <c r="K1355">
        <v>6472.04</v>
      </c>
      <c r="L1355">
        <v>1.23029E-3</v>
      </c>
      <c r="M1355">
        <v>0.99511300000000003</v>
      </c>
      <c r="N1355">
        <v>0</v>
      </c>
      <c r="O1355" t="s">
        <v>42</v>
      </c>
    </row>
    <row r="1356" spans="1:15" x14ac:dyDescent="0.25">
      <c r="A1356" t="s">
        <v>172</v>
      </c>
      <c r="B1356">
        <v>7562.74</v>
      </c>
      <c r="C1356">
        <v>7272.43</v>
      </c>
      <c r="D1356">
        <v>7272.26</v>
      </c>
      <c r="E1356">
        <v>6777.81</v>
      </c>
      <c r="F1356">
        <v>105.30800000000001</v>
      </c>
      <c r="G1356">
        <v>164.67</v>
      </c>
      <c r="H1356">
        <v>56.995800000000003</v>
      </c>
      <c r="I1356">
        <v>12.985300000000001</v>
      </c>
      <c r="J1356">
        <v>68.835099999999997</v>
      </c>
      <c r="K1356">
        <v>6488.27</v>
      </c>
      <c r="L1356">
        <v>1.23485E-3</v>
      </c>
      <c r="M1356">
        <v>0.99511400000000005</v>
      </c>
      <c r="N1356">
        <v>0</v>
      </c>
      <c r="O1356" t="s">
        <v>42</v>
      </c>
    </row>
    <row r="1357" spans="1:15" x14ac:dyDescent="0.25">
      <c r="A1357" t="s">
        <v>172</v>
      </c>
      <c r="B1357">
        <v>7661.54</v>
      </c>
      <c r="C1357">
        <v>7371.04</v>
      </c>
      <c r="D1357">
        <v>7370.89</v>
      </c>
      <c r="E1357">
        <v>6868.31</v>
      </c>
      <c r="F1357">
        <v>108.22</v>
      </c>
      <c r="G1357">
        <v>160.114</v>
      </c>
      <c r="H1357">
        <v>55.370199999999997</v>
      </c>
      <c r="I1357">
        <v>12.909700000000001</v>
      </c>
      <c r="J1357">
        <v>67.0261</v>
      </c>
      <c r="K1357">
        <v>6580.51</v>
      </c>
      <c r="L1357">
        <v>1.30046E-3</v>
      </c>
      <c r="M1357">
        <v>0.995116</v>
      </c>
      <c r="N1357">
        <v>0</v>
      </c>
      <c r="O1357" t="s">
        <v>42</v>
      </c>
    </row>
    <row r="1358" spans="1:15" x14ac:dyDescent="0.25">
      <c r="A1358" t="s">
        <v>172</v>
      </c>
      <c r="B1358">
        <v>7612.77</v>
      </c>
      <c r="C1358">
        <v>7319.89</v>
      </c>
      <c r="D1358">
        <v>7319.73</v>
      </c>
      <c r="E1358">
        <v>6820.06</v>
      </c>
      <c r="F1358">
        <v>104.992</v>
      </c>
      <c r="G1358">
        <v>161.922</v>
      </c>
      <c r="H1358">
        <v>56.331499999999998</v>
      </c>
      <c r="I1358">
        <v>12.941800000000001</v>
      </c>
      <c r="J1358">
        <v>67.6738</v>
      </c>
      <c r="K1358">
        <v>6533.64</v>
      </c>
      <c r="L1358">
        <v>1.2359999999999999E-3</v>
      </c>
      <c r="M1358">
        <v>0.99511400000000005</v>
      </c>
      <c r="N1358">
        <v>0</v>
      </c>
      <c r="O1358" t="s">
        <v>42</v>
      </c>
    </row>
    <row r="1359" spans="1:15" x14ac:dyDescent="0.25">
      <c r="A1359" t="s">
        <v>172</v>
      </c>
      <c r="B1359">
        <v>7648.35</v>
      </c>
      <c r="C1359">
        <v>7355.99</v>
      </c>
      <c r="D1359">
        <v>7355.84</v>
      </c>
      <c r="E1359">
        <v>6854.14</v>
      </c>
      <c r="F1359">
        <v>104.876</v>
      </c>
      <c r="G1359">
        <v>160.96299999999999</v>
      </c>
      <c r="H1359">
        <v>55.770600000000002</v>
      </c>
      <c r="I1359">
        <v>13.019600000000001</v>
      </c>
      <c r="J1359">
        <v>67.298500000000004</v>
      </c>
      <c r="K1359">
        <v>6568.6</v>
      </c>
      <c r="L1359">
        <v>1.34508E-3</v>
      </c>
      <c r="M1359">
        <v>0.995116</v>
      </c>
      <c r="N1359">
        <v>0</v>
      </c>
      <c r="O1359" t="s">
        <v>42</v>
      </c>
    </row>
    <row r="1360" spans="1:15" x14ac:dyDescent="0.25">
      <c r="A1360" t="s">
        <v>172</v>
      </c>
      <c r="B1360">
        <v>7378.11</v>
      </c>
      <c r="C1360">
        <v>7085.68</v>
      </c>
      <c r="D1360">
        <v>7085.51</v>
      </c>
      <c r="E1360">
        <v>6607.76</v>
      </c>
      <c r="F1360">
        <v>96.436599999999999</v>
      </c>
      <c r="G1360">
        <v>164.77</v>
      </c>
      <c r="H1360">
        <v>59.239199999999997</v>
      </c>
      <c r="I1360">
        <v>13.1495</v>
      </c>
      <c r="J1360">
        <v>67.620999999999995</v>
      </c>
      <c r="K1360">
        <v>6326.76</v>
      </c>
      <c r="L1360">
        <v>1.2334399999999999E-3</v>
      </c>
      <c r="M1360">
        <v>0.995116</v>
      </c>
      <c r="N1360">
        <v>0</v>
      </c>
      <c r="O1360" t="s">
        <v>42</v>
      </c>
    </row>
    <row r="1361" spans="1:15" x14ac:dyDescent="0.25">
      <c r="A1361" t="s">
        <v>172</v>
      </c>
      <c r="B1361">
        <v>7608.11</v>
      </c>
      <c r="C1361">
        <v>7317.07</v>
      </c>
      <c r="D1361">
        <v>7316.92</v>
      </c>
      <c r="E1361">
        <v>6825.24</v>
      </c>
      <c r="F1361">
        <v>102.675</v>
      </c>
      <c r="G1361">
        <v>162.57499999999999</v>
      </c>
      <c r="H1361">
        <v>56.450800000000001</v>
      </c>
      <c r="I1361">
        <v>13.3429</v>
      </c>
      <c r="J1361">
        <v>67.841499999999996</v>
      </c>
      <c r="K1361">
        <v>6540.15</v>
      </c>
      <c r="L1361">
        <v>1.25515E-3</v>
      </c>
      <c r="M1361">
        <v>0.99511499999999997</v>
      </c>
      <c r="N1361">
        <v>0</v>
      </c>
      <c r="O1361" t="s">
        <v>42</v>
      </c>
    </row>
    <row r="1362" spans="1:15" x14ac:dyDescent="0.25">
      <c r="A1362" t="s">
        <v>172</v>
      </c>
      <c r="B1362">
        <v>7567.12</v>
      </c>
      <c r="C1362">
        <v>7276.53</v>
      </c>
      <c r="D1362">
        <v>7276.35</v>
      </c>
      <c r="E1362">
        <v>6785.07</v>
      </c>
      <c r="F1362">
        <v>102.126</v>
      </c>
      <c r="G1362">
        <v>162.48400000000001</v>
      </c>
      <c r="H1362">
        <v>56.7896</v>
      </c>
      <c r="I1362">
        <v>13.0031</v>
      </c>
      <c r="J1362">
        <v>67.832400000000007</v>
      </c>
      <c r="K1362">
        <v>6500.82</v>
      </c>
      <c r="L1362">
        <v>1.3048000000000001E-3</v>
      </c>
      <c r="M1362">
        <v>0.995116</v>
      </c>
      <c r="N1362">
        <v>0</v>
      </c>
      <c r="O1362" t="s">
        <v>42</v>
      </c>
    </row>
    <row r="1363" spans="1:15" x14ac:dyDescent="0.25">
      <c r="A1363" t="s">
        <v>172</v>
      </c>
      <c r="B1363">
        <v>7524.55</v>
      </c>
      <c r="C1363">
        <v>7228.59</v>
      </c>
      <c r="D1363">
        <v>7228.41</v>
      </c>
      <c r="E1363">
        <v>6740.06</v>
      </c>
      <c r="F1363">
        <v>102.03100000000001</v>
      </c>
      <c r="G1363">
        <v>162.786</v>
      </c>
      <c r="H1363">
        <v>56.922800000000002</v>
      </c>
      <c r="I1363">
        <v>12.987399999999999</v>
      </c>
      <c r="J1363">
        <v>68.034700000000001</v>
      </c>
      <c r="K1363">
        <v>6455.63</v>
      </c>
      <c r="L1363">
        <v>1.27221E-3</v>
      </c>
      <c r="M1363">
        <v>0.99511499999999997</v>
      </c>
      <c r="N1363">
        <v>0</v>
      </c>
      <c r="O1363" t="s">
        <v>42</v>
      </c>
    </row>
    <row r="1364" spans="1:15" x14ac:dyDescent="0.25">
      <c r="A1364" t="s">
        <v>172</v>
      </c>
      <c r="B1364">
        <v>7715.13</v>
      </c>
      <c r="C1364">
        <v>7425.18</v>
      </c>
      <c r="D1364">
        <v>7425.01</v>
      </c>
      <c r="E1364">
        <v>6922.59</v>
      </c>
      <c r="F1364">
        <v>108.38200000000001</v>
      </c>
      <c r="G1364">
        <v>164.523</v>
      </c>
      <c r="H1364">
        <v>56.684199999999997</v>
      </c>
      <c r="I1364">
        <v>13.132899999999999</v>
      </c>
      <c r="J1364">
        <v>69.474999999999994</v>
      </c>
      <c r="K1364">
        <v>6628.69</v>
      </c>
      <c r="L1364">
        <v>1.2417699999999999E-3</v>
      </c>
      <c r="M1364">
        <v>0.995116</v>
      </c>
      <c r="N1364">
        <v>0</v>
      </c>
      <c r="O1364" t="s">
        <v>42</v>
      </c>
    </row>
    <row r="1365" spans="1:15" x14ac:dyDescent="0.25">
      <c r="A1365" t="s">
        <v>172</v>
      </c>
      <c r="B1365">
        <v>7523.64</v>
      </c>
      <c r="C1365">
        <v>7233.97</v>
      </c>
      <c r="D1365">
        <v>7233.8</v>
      </c>
      <c r="E1365">
        <v>6744.2</v>
      </c>
      <c r="F1365">
        <v>102.262</v>
      </c>
      <c r="G1365">
        <v>162.93600000000001</v>
      </c>
      <c r="H1365">
        <v>57.161000000000001</v>
      </c>
      <c r="I1365">
        <v>13.0656</v>
      </c>
      <c r="J1365">
        <v>67.870699999999999</v>
      </c>
      <c r="K1365">
        <v>6459.66</v>
      </c>
      <c r="L1365">
        <v>1.27922E-3</v>
      </c>
      <c r="M1365">
        <v>0.99511499999999997</v>
      </c>
      <c r="N1365">
        <v>0</v>
      </c>
      <c r="O1365" t="s">
        <v>42</v>
      </c>
    </row>
    <row r="1366" spans="1:15" x14ac:dyDescent="0.25">
      <c r="A1366" t="s">
        <v>172</v>
      </c>
      <c r="B1366">
        <v>7412.57</v>
      </c>
      <c r="C1366">
        <v>7122.44</v>
      </c>
      <c r="D1366">
        <v>7122.24</v>
      </c>
      <c r="E1366">
        <v>6642.21</v>
      </c>
      <c r="F1366">
        <v>99.260599999999997</v>
      </c>
      <c r="G1366">
        <v>162.91499999999999</v>
      </c>
      <c r="H1366">
        <v>58.3399</v>
      </c>
      <c r="I1366">
        <v>12.871700000000001</v>
      </c>
      <c r="J1366">
        <v>66.973200000000006</v>
      </c>
      <c r="K1366">
        <v>6360.6</v>
      </c>
      <c r="L1366">
        <v>1.2496499999999999E-3</v>
      </c>
      <c r="M1366">
        <v>0.995116</v>
      </c>
      <c r="N1366">
        <v>0</v>
      </c>
      <c r="O1366" t="s">
        <v>42</v>
      </c>
    </row>
    <row r="1367" spans="1:15" x14ac:dyDescent="0.25">
      <c r="A1367" t="s">
        <v>172</v>
      </c>
      <c r="B1367">
        <v>7451.46</v>
      </c>
      <c r="C1367">
        <v>7162.92</v>
      </c>
      <c r="D1367">
        <v>7162.74</v>
      </c>
      <c r="E1367">
        <v>6681.6</v>
      </c>
      <c r="F1367">
        <v>100.34399999999999</v>
      </c>
      <c r="G1367">
        <v>164.101</v>
      </c>
      <c r="H1367">
        <v>58.756399999999999</v>
      </c>
      <c r="I1367">
        <v>12.963800000000001</v>
      </c>
      <c r="J1367">
        <v>67.589799999999997</v>
      </c>
      <c r="K1367">
        <v>6397.63</v>
      </c>
      <c r="L1367">
        <v>1.23157E-3</v>
      </c>
      <c r="M1367">
        <v>0.99511499999999997</v>
      </c>
      <c r="N1367">
        <v>0</v>
      </c>
      <c r="O1367" t="s">
        <v>42</v>
      </c>
    </row>
    <row r="1368" spans="1:15" x14ac:dyDescent="0.25">
      <c r="A1368" t="s">
        <v>172</v>
      </c>
      <c r="B1368">
        <v>7415.27</v>
      </c>
      <c r="C1368">
        <v>7130.54</v>
      </c>
      <c r="D1368">
        <v>7130.34</v>
      </c>
      <c r="E1368">
        <v>6650.89</v>
      </c>
      <c r="F1368">
        <v>99.429699999999997</v>
      </c>
      <c r="G1368">
        <v>163.41499999999999</v>
      </c>
      <c r="H1368">
        <v>58.306600000000003</v>
      </c>
      <c r="I1368">
        <v>12.9114</v>
      </c>
      <c r="J1368">
        <v>67.380099999999999</v>
      </c>
      <c r="K1368">
        <v>6368.71</v>
      </c>
      <c r="L1368">
        <v>1.23255E-3</v>
      </c>
      <c r="M1368">
        <v>0.99511499999999997</v>
      </c>
      <c r="N1368">
        <v>0</v>
      </c>
      <c r="O1368" t="s">
        <v>42</v>
      </c>
    </row>
    <row r="1369" spans="1:15" x14ac:dyDescent="0.25">
      <c r="A1369" t="s">
        <v>172</v>
      </c>
      <c r="B1369">
        <v>7478.92</v>
      </c>
      <c r="C1369">
        <v>7192.43</v>
      </c>
      <c r="D1369">
        <v>7192.23</v>
      </c>
      <c r="E1369">
        <v>6713.79</v>
      </c>
      <c r="F1369">
        <v>98.971900000000005</v>
      </c>
      <c r="G1369">
        <v>163.71600000000001</v>
      </c>
      <c r="H1369">
        <v>58.511899999999997</v>
      </c>
      <c r="I1369">
        <v>12.9434</v>
      </c>
      <c r="J1369">
        <v>67.380799999999994</v>
      </c>
      <c r="K1369">
        <v>6431.93</v>
      </c>
      <c r="L1369">
        <v>1.2368699999999999E-3</v>
      </c>
      <c r="M1369">
        <v>0.995116</v>
      </c>
      <c r="N1369">
        <v>0</v>
      </c>
      <c r="O1369" t="s">
        <v>42</v>
      </c>
    </row>
    <row r="1370" spans="1:15" x14ac:dyDescent="0.25">
      <c r="A1370" t="s">
        <v>172</v>
      </c>
      <c r="B1370">
        <v>7448.72</v>
      </c>
      <c r="C1370">
        <v>7158.58</v>
      </c>
      <c r="D1370">
        <v>7158.39</v>
      </c>
      <c r="E1370">
        <v>6676.65</v>
      </c>
      <c r="F1370">
        <v>99.231700000000004</v>
      </c>
      <c r="G1370">
        <v>162.70400000000001</v>
      </c>
      <c r="H1370">
        <v>57.729700000000001</v>
      </c>
      <c r="I1370">
        <v>12.911899999999999</v>
      </c>
      <c r="J1370">
        <v>67.126900000000006</v>
      </c>
      <c r="K1370">
        <v>6395.41</v>
      </c>
      <c r="L1370">
        <v>1.2319900000000001E-3</v>
      </c>
      <c r="M1370">
        <v>0.99511300000000003</v>
      </c>
      <c r="N1370">
        <v>0</v>
      </c>
      <c r="O1370" t="s">
        <v>42</v>
      </c>
    </row>
    <row r="1371" spans="1:15" x14ac:dyDescent="0.25">
      <c r="A1371" t="s">
        <v>172</v>
      </c>
      <c r="B1371">
        <v>7430.48</v>
      </c>
      <c r="C1371">
        <v>7139.16</v>
      </c>
      <c r="D1371">
        <v>7138.97</v>
      </c>
      <c r="E1371">
        <v>6657.76</v>
      </c>
      <c r="F1371">
        <v>100.629</v>
      </c>
      <c r="G1371">
        <v>163.69300000000001</v>
      </c>
      <c r="H1371">
        <v>58.480499999999999</v>
      </c>
      <c r="I1371">
        <v>12.9153</v>
      </c>
      <c r="J1371">
        <v>67.506699999999995</v>
      </c>
      <c r="K1371">
        <v>6374.01</v>
      </c>
      <c r="L1371">
        <v>1.2369600000000001E-3</v>
      </c>
      <c r="M1371">
        <v>0.995116</v>
      </c>
      <c r="N1371">
        <v>0</v>
      </c>
      <c r="O1371" t="s">
        <v>42</v>
      </c>
    </row>
    <row r="1372" spans="1:15" x14ac:dyDescent="0.25">
      <c r="A1372" t="s">
        <v>172</v>
      </c>
      <c r="B1372">
        <v>7640.47</v>
      </c>
      <c r="C1372">
        <v>7354.52</v>
      </c>
      <c r="D1372">
        <v>7354.33</v>
      </c>
      <c r="E1372">
        <v>6859.91</v>
      </c>
      <c r="F1372">
        <v>106.161</v>
      </c>
      <c r="G1372">
        <v>162.99</v>
      </c>
      <c r="H1372">
        <v>56.157499999999999</v>
      </c>
      <c r="I1372">
        <v>13.0951</v>
      </c>
      <c r="J1372">
        <v>68.750699999999995</v>
      </c>
      <c r="K1372">
        <v>6570.95</v>
      </c>
      <c r="L1372">
        <v>1.5002800000000001E-3</v>
      </c>
      <c r="M1372">
        <v>0.995116</v>
      </c>
      <c r="N1372">
        <v>0</v>
      </c>
      <c r="O1372" t="s">
        <v>42</v>
      </c>
    </row>
    <row r="1373" spans="1:15" x14ac:dyDescent="0.25">
      <c r="A1373" t="s">
        <v>172</v>
      </c>
      <c r="B1373">
        <v>7591.16</v>
      </c>
      <c r="C1373">
        <v>7300.65</v>
      </c>
      <c r="D1373">
        <v>7300.46</v>
      </c>
      <c r="E1373">
        <v>6806.52</v>
      </c>
      <c r="F1373">
        <v>104.05800000000001</v>
      </c>
      <c r="G1373">
        <v>160.964</v>
      </c>
      <c r="H1373">
        <v>55.837800000000001</v>
      </c>
      <c r="I1373">
        <v>12.8993</v>
      </c>
      <c r="J1373">
        <v>67.387699999999995</v>
      </c>
      <c r="K1373">
        <v>6521.89</v>
      </c>
      <c r="L1373">
        <v>1.2306800000000001E-3</v>
      </c>
      <c r="M1373">
        <v>0.995116</v>
      </c>
      <c r="N1373">
        <v>0</v>
      </c>
      <c r="O1373" t="s">
        <v>42</v>
      </c>
    </row>
    <row r="1374" spans="1:15" x14ac:dyDescent="0.25">
      <c r="A1374" t="s">
        <v>172</v>
      </c>
      <c r="B1374">
        <v>7402.74</v>
      </c>
      <c r="C1374">
        <v>7110.6</v>
      </c>
      <c r="D1374">
        <v>7110.42</v>
      </c>
      <c r="E1374">
        <v>6635.04</v>
      </c>
      <c r="F1374">
        <v>98.076700000000002</v>
      </c>
      <c r="G1374">
        <v>163.661</v>
      </c>
      <c r="H1374">
        <v>58.670099999999998</v>
      </c>
      <c r="I1374">
        <v>12.962</v>
      </c>
      <c r="J1374">
        <v>67.379199999999997</v>
      </c>
      <c r="K1374">
        <v>6353.69</v>
      </c>
      <c r="L1374">
        <v>1.2313199999999999E-3</v>
      </c>
      <c r="M1374">
        <v>0.99511400000000005</v>
      </c>
      <c r="N1374">
        <v>0</v>
      </c>
      <c r="O1374" t="s">
        <v>42</v>
      </c>
    </row>
    <row r="1375" spans="1:15" x14ac:dyDescent="0.25">
      <c r="A1375" t="s">
        <v>172</v>
      </c>
      <c r="B1375">
        <v>7340.22</v>
      </c>
      <c r="C1375">
        <v>7053.33</v>
      </c>
      <c r="D1375">
        <v>7053.16</v>
      </c>
      <c r="E1375">
        <v>6577.17</v>
      </c>
      <c r="F1375">
        <v>97.459000000000003</v>
      </c>
      <c r="G1375">
        <v>163.84399999999999</v>
      </c>
      <c r="H1375">
        <v>58.040999999999997</v>
      </c>
      <c r="I1375">
        <v>12.9368</v>
      </c>
      <c r="J1375">
        <v>68.061499999999995</v>
      </c>
      <c r="K1375">
        <v>6296.26</v>
      </c>
      <c r="L1375">
        <v>1.23036E-3</v>
      </c>
      <c r="M1375">
        <v>0.995116</v>
      </c>
      <c r="N1375">
        <v>0</v>
      </c>
      <c r="O1375" t="s">
        <v>42</v>
      </c>
    </row>
    <row r="1376" spans="1:15" x14ac:dyDescent="0.25">
      <c r="A1376" t="s">
        <v>172</v>
      </c>
      <c r="B1376">
        <v>7323.34</v>
      </c>
      <c r="C1376">
        <v>7037.28</v>
      </c>
      <c r="D1376">
        <v>7037.12</v>
      </c>
      <c r="E1376">
        <v>6566.18</v>
      </c>
      <c r="F1376">
        <v>96.308300000000003</v>
      </c>
      <c r="G1376">
        <v>165.63399999999999</v>
      </c>
      <c r="H1376">
        <v>60.553899999999999</v>
      </c>
      <c r="I1376">
        <v>12.9674</v>
      </c>
      <c r="J1376">
        <v>67.355400000000003</v>
      </c>
      <c r="K1376">
        <v>6284.78</v>
      </c>
      <c r="L1376">
        <v>1.3867E-3</v>
      </c>
      <c r="M1376">
        <v>0.995116</v>
      </c>
      <c r="N1376">
        <v>0</v>
      </c>
      <c r="O1376" t="s">
        <v>42</v>
      </c>
    </row>
    <row r="1377" spans="1:15" x14ac:dyDescent="0.25">
      <c r="A1377" t="s">
        <v>172</v>
      </c>
      <c r="B1377">
        <v>7360.09</v>
      </c>
      <c r="C1377">
        <v>7071.72</v>
      </c>
      <c r="D1377">
        <v>7071.56</v>
      </c>
      <c r="E1377">
        <v>6594.24</v>
      </c>
      <c r="F1377">
        <v>98.802099999999996</v>
      </c>
      <c r="G1377">
        <v>163.99199999999999</v>
      </c>
      <c r="H1377">
        <v>58.906500000000001</v>
      </c>
      <c r="I1377">
        <v>12.997199999999999</v>
      </c>
      <c r="J1377">
        <v>67.266499999999994</v>
      </c>
      <c r="K1377">
        <v>6312.19</v>
      </c>
      <c r="L1377">
        <v>1.2396799999999999E-3</v>
      </c>
      <c r="M1377">
        <v>0.995116</v>
      </c>
      <c r="N1377">
        <v>0</v>
      </c>
      <c r="O1377" t="s">
        <v>42</v>
      </c>
    </row>
    <row r="1378" spans="1:15" x14ac:dyDescent="0.25">
      <c r="A1378" t="s">
        <v>172</v>
      </c>
      <c r="B1378">
        <v>7362.19</v>
      </c>
      <c r="C1378">
        <v>7076.13</v>
      </c>
      <c r="D1378">
        <v>7075.96</v>
      </c>
      <c r="E1378">
        <v>6594.07</v>
      </c>
      <c r="F1378">
        <v>95.559799999999996</v>
      </c>
      <c r="G1378">
        <v>164.12200000000001</v>
      </c>
      <c r="H1378">
        <v>58.963099999999997</v>
      </c>
      <c r="I1378">
        <v>12.9155</v>
      </c>
      <c r="J1378">
        <v>67.458699999999993</v>
      </c>
      <c r="K1378">
        <v>6314.96</v>
      </c>
      <c r="L1378">
        <v>1.23066E-3</v>
      </c>
      <c r="M1378">
        <v>0.995116</v>
      </c>
      <c r="N1378">
        <v>0</v>
      </c>
      <c r="O1378" t="s">
        <v>42</v>
      </c>
    </row>
    <row r="1379" spans="1:15" x14ac:dyDescent="0.25">
      <c r="A1379" t="s">
        <v>172</v>
      </c>
      <c r="B1379">
        <v>7299.69</v>
      </c>
      <c r="C1379">
        <v>7014.02</v>
      </c>
      <c r="D1379">
        <v>7013.83</v>
      </c>
      <c r="E1379">
        <v>6542.07</v>
      </c>
      <c r="F1379">
        <v>96.661000000000001</v>
      </c>
      <c r="G1379">
        <v>164.29400000000001</v>
      </c>
      <c r="H1379">
        <v>58.623800000000003</v>
      </c>
      <c r="I1379">
        <v>12.9816</v>
      </c>
      <c r="J1379">
        <v>67.923500000000004</v>
      </c>
      <c r="K1379">
        <v>6261.66</v>
      </c>
      <c r="L1379">
        <v>1.2305199999999999E-3</v>
      </c>
      <c r="M1379">
        <v>0.995116</v>
      </c>
      <c r="N1379">
        <v>0</v>
      </c>
      <c r="O1379" t="s">
        <v>42</v>
      </c>
    </row>
    <row r="1380" spans="1:15" x14ac:dyDescent="0.25">
      <c r="A1380" t="s">
        <v>172</v>
      </c>
      <c r="B1380">
        <v>7404.97</v>
      </c>
      <c r="C1380">
        <v>7111.65</v>
      </c>
      <c r="D1380">
        <v>7111.47</v>
      </c>
      <c r="E1380">
        <v>6637.56</v>
      </c>
      <c r="F1380">
        <v>97.590699999999998</v>
      </c>
      <c r="G1380">
        <v>166.38800000000001</v>
      </c>
      <c r="H1380">
        <v>60.0017</v>
      </c>
      <c r="I1380">
        <v>13.069100000000001</v>
      </c>
      <c r="J1380">
        <v>68.229699999999994</v>
      </c>
      <c r="K1380">
        <v>6353.71</v>
      </c>
      <c r="L1380">
        <v>1.2429400000000001E-3</v>
      </c>
      <c r="M1380">
        <v>0.99511499999999997</v>
      </c>
      <c r="N1380">
        <v>0</v>
      </c>
      <c r="O1380" t="s">
        <v>42</v>
      </c>
    </row>
    <row r="1381" spans="1:15" x14ac:dyDescent="0.25">
      <c r="A1381" t="s">
        <v>172</v>
      </c>
      <c r="B1381">
        <v>7358.06</v>
      </c>
      <c r="C1381">
        <v>7067.04</v>
      </c>
      <c r="D1381">
        <v>7066.87</v>
      </c>
      <c r="E1381">
        <v>6592.37</v>
      </c>
      <c r="F1381">
        <v>97.976500000000001</v>
      </c>
      <c r="G1381">
        <v>164.857</v>
      </c>
      <c r="H1381">
        <v>59.381399999999999</v>
      </c>
      <c r="I1381">
        <v>13.0611</v>
      </c>
      <c r="J1381">
        <v>67.702100000000002</v>
      </c>
      <c r="K1381">
        <v>6310.05</v>
      </c>
      <c r="L1381">
        <v>1.25428E-3</v>
      </c>
      <c r="M1381">
        <v>0.995116</v>
      </c>
      <c r="N1381">
        <v>0</v>
      </c>
      <c r="O1381" t="s">
        <v>42</v>
      </c>
    </row>
    <row r="1382" spans="1:15" x14ac:dyDescent="0.25">
      <c r="A1382" t="s">
        <v>172</v>
      </c>
      <c r="B1382">
        <v>7582.61</v>
      </c>
      <c r="C1382">
        <v>7291.27</v>
      </c>
      <c r="D1382">
        <v>7291.1</v>
      </c>
      <c r="E1382">
        <v>6799.37</v>
      </c>
      <c r="F1382">
        <v>103.79900000000001</v>
      </c>
      <c r="G1382">
        <v>160.547</v>
      </c>
      <c r="H1382">
        <v>55.4236</v>
      </c>
      <c r="I1382">
        <v>13.014200000000001</v>
      </c>
      <c r="J1382">
        <v>67.090299999999999</v>
      </c>
      <c r="K1382">
        <v>6515.39</v>
      </c>
      <c r="L1382">
        <v>1.2846800000000001E-3</v>
      </c>
      <c r="M1382">
        <v>0.99511300000000003</v>
      </c>
      <c r="N1382">
        <v>0</v>
      </c>
      <c r="O1382" t="s">
        <v>42</v>
      </c>
    </row>
    <row r="1383" spans="1:15" x14ac:dyDescent="0.25">
      <c r="A1383" t="s">
        <v>172</v>
      </c>
      <c r="B1383">
        <v>7555.15</v>
      </c>
      <c r="C1383">
        <v>7263.76</v>
      </c>
      <c r="D1383">
        <v>7263.61</v>
      </c>
      <c r="E1383">
        <v>6774.36</v>
      </c>
      <c r="F1383">
        <v>102.881</v>
      </c>
      <c r="G1383">
        <v>162.01900000000001</v>
      </c>
      <c r="H1383">
        <v>56.958399999999997</v>
      </c>
      <c r="I1383">
        <v>12.982699999999999</v>
      </c>
      <c r="J1383">
        <v>66.977599999999995</v>
      </c>
      <c r="K1383">
        <v>6490.2</v>
      </c>
      <c r="L1383">
        <v>1.2338399999999999E-3</v>
      </c>
      <c r="M1383">
        <v>0.99511300000000003</v>
      </c>
      <c r="N1383">
        <v>0</v>
      </c>
      <c r="O1383" t="s">
        <v>42</v>
      </c>
    </row>
    <row r="1384" spans="1:15" x14ac:dyDescent="0.25">
      <c r="A1384" t="s">
        <v>172</v>
      </c>
      <c r="B1384">
        <v>7508.63</v>
      </c>
      <c r="C1384">
        <v>7223.85</v>
      </c>
      <c r="D1384">
        <v>7223.7</v>
      </c>
      <c r="E1384">
        <v>6740.39</v>
      </c>
      <c r="F1384">
        <v>99.526600000000002</v>
      </c>
      <c r="G1384">
        <v>161.17400000000001</v>
      </c>
      <c r="H1384">
        <v>57.151499999999999</v>
      </c>
      <c r="I1384">
        <v>12.917999999999999</v>
      </c>
      <c r="J1384">
        <v>66.278400000000005</v>
      </c>
      <c r="K1384">
        <v>6460</v>
      </c>
      <c r="L1384">
        <v>1.2476399999999999E-3</v>
      </c>
      <c r="M1384">
        <v>0.995116</v>
      </c>
      <c r="N1384">
        <v>0</v>
      </c>
      <c r="O1384" t="s">
        <v>42</v>
      </c>
    </row>
    <row r="1385" spans="1:15" x14ac:dyDescent="0.25">
      <c r="A1385" t="s">
        <v>172</v>
      </c>
      <c r="B1385">
        <v>7549.08</v>
      </c>
      <c r="C1385">
        <v>7260.95</v>
      </c>
      <c r="D1385">
        <v>7260.81</v>
      </c>
      <c r="E1385">
        <v>6768.92</v>
      </c>
      <c r="F1385">
        <v>103.85</v>
      </c>
      <c r="G1385">
        <v>158.90100000000001</v>
      </c>
      <c r="H1385">
        <v>54.818300000000001</v>
      </c>
      <c r="I1385">
        <v>12.9177</v>
      </c>
      <c r="J1385">
        <v>66.025800000000004</v>
      </c>
      <c r="K1385">
        <v>6486.48</v>
      </c>
      <c r="L1385">
        <v>1.26553E-3</v>
      </c>
      <c r="M1385">
        <v>0.99511300000000003</v>
      </c>
      <c r="N1385">
        <v>0</v>
      </c>
      <c r="O1385" t="s">
        <v>42</v>
      </c>
    </row>
    <row r="1386" spans="1:15" x14ac:dyDescent="0.25">
      <c r="A1386" t="s">
        <v>172</v>
      </c>
      <c r="B1386">
        <v>7607.57</v>
      </c>
      <c r="C1386">
        <v>7317.73</v>
      </c>
      <c r="D1386">
        <v>7317.58</v>
      </c>
      <c r="E1386">
        <v>6825.06</v>
      </c>
      <c r="F1386">
        <v>103.229</v>
      </c>
      <c r="G1386">
        <v>161.07300000000001</v>
      </c>
      <c r="H1386">
        <v>55.903100000000002</v>
      </c>
      <c r="I1386">
        <v>12.8812</v>
      </c>
      <c r="J1386">
        <v>66.688000000000002</v>
      </c>
      <c r="K1386">
        <v>6541.36</v>
      </c>
      <c r="L1386">
        <v>1.25067E-3</v>
      </c>
      <c r="M1386">
        <v>0.995116</v>
      </c>
      <c r="N1386">
        <v>0</v>
      </c>
      <c r="O1386" t="s">
        <v>42</v>
      </c>
    </row>
    <row r="1387" spans="1:15" x14ac:dyDescent="0.25">
      <c r="A1387" t="s">
        <v>172</v>
      </c>
      <c r="B1387">
        <v>7554.9</v>
      </c>
      <c r="C1387">
        <v>7265.15</v>
      </c>
      <c r="D1387">
        <v>7265</v>
      </c>
      <c r="E1387">
        <v>6773.78</v>
      </c>
      <c r="F1387">
        <v>103.163</v>
      </c>
      <c r="G1387">
        <v>161.74299999999999</v>
      </c>
      <c r="H1387">
        <v>57.103400000000001</v>
      </c>
      <c r="I1387">
        <v>12.991300000000001</v>
      </c>
      <c r="J1387">
        <v>66.626199999999997</v>
      </c>
      <c r="K1387">
        <v>6489.32</v>
      </c>
      <c r="L1387">
        <v>1.2552100000000001E-3</v>
      </c>
      <c r="M1387">
        <v>0.99511499999999997</v>
      </c>
      <c r="N1387">
        <v>0</v>
      </c>
      <c r="O1387" t="s">
        <v>42</v>
      </c>
    </row>
    <row r="1388" spans="1:15" x14ac:dyDescent="0.25">
      <c r="A1388" t="s">
        <v>172</v>
      </c>
      <c r="B1388">
        <v>7680.04</v>
      </c>
      <c r="C1388">
        <v>7384.67</v>
      </c>
      <c r="D1388">
        <v>7384.51</v>
      </c>
      <c r="E1388">
        <v>6881.51</v>
      </c>
      <c r="F1388">
        <v>108.92</v>
      </c>
      <c r="G1388">
        <v>160.405</v>
      </c>
      <c r="H1388">
        <v>54.715200000000003</v>
      </c>
      <c r="I1388">
        <v>12.968</v>
      </c>
      <c r="J1388">
        <v>67.638599999999997</v>
      </c>
      <c r="K1388">
        <v>6592.37</v>
      </c>
      <c r="L1388">
        <v>1.2752799999999999E-3</v>
      </c>
      <c r="M1388">
        <v>0.995116</v>
      </c>
      <c r="N1388">
        <v>0</v>
      </c>
      <c r="O1388" t="s">
        <v>42</v>
      </c>
    </row>
    <row r="1389" spans="1:15" x14ac:dyDescent="0.25">
      <c r="A1389" t="s">
        <v>172</v>
      </c>
      <c r="B1389">
        <v>7648.97</v>
      </c>
      <c r="C1389">
        <v>7361.31</v>
      </c>
      <c r="D1389">
        <v>7361.17</v>
      </c>
      <c r="E1389">
        <v>6863.14</v>
      </c>
      <c r="F1389">
        <v>106.023</v>
      </c>
      <c r="G1389">
        <v>159.096</v>
      </c>
      <c r="H1389">
        <v>54.677300000000002</v>
      </c>
      <c r="I1389">
        <v>12.8277</v>
      </c>
      <c r="J1389">
        <v>66.664299999999997</v>
      </c>
      <c r="K1389">
        <v>6578.42</v>
      </c>
      <c r="L1389">
        <v>1.2335099999999999E-3</v>
      </c>
      <c r="M1389">
        <v>0.995116</v>
      </c>
      <c r="N1389">
        <v>0</v>
      </c>
      <c r="O1389" t="s">
        <v>42</v>
      </c>
    </row>
    <row r="1390" spans="1:15" x14ac:dyDescent="0.25">
      <c r="A1390" t="s">
        <v>172</v>
      </c>
      <c r="B1390">
        <v>7622.53</v>
      </c>
      <c r="C1390">
        <v>7329.92</v>
      </c>
      <c r="D1390">
        <v>7329.74</v>
      </c>
      <c r="E1390">
        <v>6832.02</v>
      </c>
      <c r="F1390">
        <v>102.11799999999999</v>
      </c>
      <c r="G1390">
        <v>161.92400000000001</v>
      </c>
      <c r="H1390">
        <v>55.475700000000003</v>
      </c>
      <c r="I1390">
        <v>13.0571</v>
      </c>
      <c r="J1390">
        <v>68.214200000000005</v>
      </c>
      <c r="K1390">
        <v>6547.97</v>
      </c>
      <c r="L1390">
        <v>1.25322E-3</v>
      </c>
      <c r="M1390">
        <v>0.995116</v>
      </c>
      <c r="N1390">
        <v>0</v>
      </c>
      <c r="O1390" t="s">
        <v>42</v>
      </c>
    </row>
    <row r="1391" spans="1:15" x14ac:dyDescent="0.25">
      <c r="A1391" t="s">
        <v>172</v>
      </c>
      <c r="B1391">
        <v>7507.14</v>
      </c>
      <c r="C1391">
        <v>7214.62</v>
      </c>
      <c r="D1391">
        <v>7214.47</v>
      </c>
      <c r="E1391">
        <v>6729.65</v>
      </c>
      <c r="F1391">
        <v>101.395</v>
      </c>
      <c r="G1391">
        <v>163.465</v>
      </c>
      <c r="H1391">
        <v>57.8444</v>
      </c>
      <c r="I1391">
        <v>12.9612</v>
      </c>
      <c r="J1391">
        <v>67.796199999999999</v>
      </c>
      <c r="K1391">
        <v>6445.67</v>
      </c>
      <c r="L1391">
        <v>1.2304900000000001E-3</v>
      </c>
      <c r="M1391">
        <v>0.99511499999999997</v>
      </c>
      <c r="N1391">
        <v>0</v>
      </c>
      <c r="O1391" t="s">
        <v>42</v>
      </c>
    </row>
    <row r="1392" spans="1:15" x14ac:dyDescent="0.25">
      <c r="A1392" t="s">
        <v>172</v>
      </c>
      <c r="B1392">
        <v>7487.09</v>
      </c>
      <c r="C1392">
        <v>7193.5</v>
      </c>
      <c r="D1392">
        <v>7193.33</v>
      </c>
      <c r="E1392">
        <v>6709.93</v>
      </c>
      <c r="F1392">
        <v>99.805499999999995</v>
      </c>
      <c r="G1392">
        <v>163.184</v>
      </c>
      <c r="H1392">
        <v>57.4054</v>
      </c>
      <c r="I1392">
        <v>12.9534</v>
      </c>
      <c r="J1392">
        <v>67.625500000000002</v>
      </c>
      <c r="K1392">
        <v>6427.32</v>
      </c>
      <c r="L1392">
        <v>1.23358E-3</v>
      </c>
      <c r="M1392">
        <v>0.995116</v>
      </c>
      <c r="N1392">
        <v>0</v>
      </c>
      <c r="O1392" t="s">
        <v>42</v>
      </c>
    </row>
    <row r="1393" spans="1:25" x14ac:dyDescent="0.25">
      <c r="A1393" t="s">
        <v>172</v>
      </c>
      <c r="B1393">
        <v>7610.54</v>
      </c>
      <c r="C1393">
        <v>7316.68</v>
      </c>
      <c r="D1393">
        <v>7316.51</v>
      </c>
      <c r="E1393">
        <v>6819.09</v>
      </c>
      <c r="F1393">
        <v>103.241</v>
      </c>
      <c r="G1393">
        <v>161.99600000000001</v>
      </c>
      <c r="H1393">
        <v>55.925899999999999</v>
      </c>
      <c r="I1393">
        <v>13.0314</v>
      </c>
      <c r="J1393">
        <v>67.878</v>
      </c>
      <c r="K1393">
        <v>6533.74</v>
      </c>
      <c r="L1393">
        <v>1.27023E-3</v>
      </c>
      <c r="M1393">
        <v>0.995116</v>
      </c>
      <c r="N1393">
        <v>0</v>
      </c>
      <c r="O1393" t="s">
        <v>42</v>
      </c>
    </row>
    <row r="1394" spans="1:25" x14ac:dyDescent="0.25">
      <c r="A1394" t="s">
        <v>172</v>
      </c>
      <c r="B1394">
        <v>7565.51</v>
      </c>
      <c r="C1394">
        <v>7276.81</v>
      </c>
      <c r="D1394">
        <v>7276.64</v>
      </c>
      <c r="E1394">
        <v>6784.73</v>
      </c>
      <c r="F1394">
        <v>103.417</v>
      </c>
      <c r="G1394">
        <v>162.36699999999999</v>
      </c>
      <c r="H1394">
        <v>56.49</v>
      </c>
      <c r="I1394">
        <v>12.9719</v>
      </c>
      <c r="J1394">
        <v>67.778599999999997</v>
      </c>
      <c r="K1394">
        <v>6499.25</v>
      </c>
      <c r="L1394">
        <v>1.23029E-3</v>
      </c>
      <c r="M1394">
        <v>0.995116</v>
      </c>
      <c r="N1394">
        <v>0</v>
      </c>
      <c r="O1394" t="s">
        <v>42</v>
      </c>
    </row>
    <row r="1395" spans="1:25" x14ac:dyDescent="0.25">
      <c r="A1395" t="s">
        <v>172</v>
      </c>
      <c r="B1395">
        <v>7542.58</v>
      </c>
      <c r="C1395">
        <v>7237.72</v>
      </c>
      <c r="D1395">
        <v>7237.55</v>
      </c>
      <c r="E1395">
        <v>6747.98</v>
      </c>
      <c r="F1395">
        <v>102.50700000000001</v>
      </c>
      <c r="G1395">
        <v>163.404</v>
      </c>
      <c r="H1395">
        <v>56.8703</v>
      </c>
      <c r="I1395">
        <v>13.125500000000001</v>
      </c>
      <c r="J1395">
        <v>68.248599999999996</v>
      </c>
      <c r="K1395">
        <v>6462.4</v>
      </c>
      <c r="L1395">
        <v>1.2507600000000001E-3</v>
      </c>
      <c r="M1395">
        <v>0.995116</v>
      </c>
      <c r="N1395">
        <v>0</v>
      </c>
      <c r="O1395" t="s">
        <v>42</v>
      </c>
    </row>
    <row r="1396" spans="1:25" x14ac:dyDescent="0.25">
      <c r="A1396" t="s">
        <v>172</v>
      </c>
      <c r="B1396">
        <v>7650.33</v>
      </c>
      <c r="C1396">
        <v>7357.43</v>
      </c>
      <c r="D1396">
        <v>7357.26</v>
      </c>
      <c r="E1396">
        <v>6856.73</v>
      </c>
      <c r="F1396">
        <v>107.16200000000001</v>
      </c>
      <c r="G1396">
        <v>164.90100000000001</v>
      </c>
      <c r="H1396">
        <v>57.152500000000003</v>
      </c>
      <c r="I1396">
        <v>13.1915</v>
      </c>
      <c r="J1396">
        <v>69.381699999999995</v>
      </c>
      <c r="K1396">
        <v>6564.48</v>
      </c>
      <c r="L1396">
        <v>1.2487100000000001E-3</v>
      </c>
      <c r="M1396">
        <v>0.995116</v>
      </c>
      <c r="N1396">
        <v>0</v>
      </c>
      <c r="O1396" t="s">
        <v>42</v>
      </c>
    </row>
    <row r="1397" spans="1:25" x14ac:dyDescent="0.25">
      <c r="A1397" t="s">
        <v>172</v>
      </c>
      <c r="B1397">
        <v>7488.12</v>
      </c>
      <c r="C1397">
        <v>7199.29</v>
      </c>
      <c r="D1397">
        <v>7199.12</v>
      </c>
      <c r="E1397">
        <v>6713.55</v>
      </c>
      <c r="F1397">
        <v>99.961100000000002</v>
      </c>
      <c r="G1397">
        <v>164.297</v>
      </c>
      <c r="H1397">
        <v>58.326099999999997</v>
      </c>
      <c r="I1397">
        <v>12.9537</v>
      </c>
      <c r="J1397">
        <v>68.045199999999994</v>
      </c>
      <c r="K1397">
        <v>6429.82</v>
      </c>
      <c r="L1397">
        <v>1.2309599999999999E-3</v>
      </c>
      <c r="M1397">
        <v>0.99511400000000005</v>
      </c>
      <c r="N1397">
        <v>0</v>
      </c>
      <c r="O1397" t="s">
        <v>42</v>
      </c>
    </row>
    <row r="1398" spans="1:25" x14ac:dyDescent="0.25">
      <c r="A1398" t="s">
        <v>172</v>
      </c>
      <c r="B1398">
        <v>7410.98</v>
      </c>
      <c r="C1398">
        <v>7116.32</v>
      </c>
      <c r="D1398">
        <v>7116.14</v>
      </c>
      <c r="E1398">
        <v>6641.78</v>
      </c>
      <c r="F1398">
        <v>96.566699999999997</v>
      </c>
      <c r="G1398">
        <v>162.85</v>
      </c>
      <c r="H1398">
        <v>58.368000000000002</v>
      </c>
      <c r="I1398">
        <v>12.9057</v>
      </c>
      <c r="J1398">
        <v>66.815799999999996</v>
      </c>
      <c r="K1398">
        <v>6363.26</v>
      </c>
      <c r="L1398">
        <v>1.2301199999999999E-3</v>
      </c>
      <c r="M1398">
        <v>0.995116</v>
      </c>
      <c r="N1398">
        <v>0</v>
      </c>
      <c r="O1398" t="s">
        <v>42</v>
      </c>
    </row>
    <row r="1399" spans="1:25" x14ac:dyDescent="0.25">
      <c r="A1399" t="s">
        <v>172</v>
      </c>
      <c r="B1399">
        <v>7384.72</v>
      </c>
      <c r="C1399">
        <v>7100.04</v>
      </c>
      <c r="D1399">
        <v>7099.87</v>
      </c>
      <c r="E1399">
        <v>6620.42</v>
      </c>
      <c r="F1399">
        <v>99.524299999999997</v>
      </c>
      <c r="G1399">
        <v>162.245</v>
      </c>
      <c r="H1399">
        <v>57.162399999999998</v>
      </c>
      <c r="I1399">
        <v>12.954599999999999</v>
      </c>
      <c r="J1399">
        <v>67.246499999999997</v>
      </c>
      <c r="K1399">
        <v>6339.23</v>
      </c>
      <c r="L1399">
        <v>1.2431199999999999E-3</v>
      </c>
      <c r="M1399">
        <v>0.995116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7466.93</v>
      </c>
      <c r="C1400">
        <v>7175.34</v>
      </c>
      <c r="D1400">
        <v>7175.17</v>
      </c>
      <c r="E1400">
        <v>6693.42</v>
      </c>
      <c r="F1400">
        <v>100.807</v>
      </c>
      <c r="G1400">
        <v>162.41900000000001</v>
      </c>
      <c r="H1400">
        <v>57.432000000000002</v>
      </c>
      <c r="I1400">
        <v>12.857799999999999</v>
      </c>
      <c r="J1400">
        <v>67.227599999999995</v>
      </c>
      <c r="K1400">
        <v>6410.89</v>
      </c>
      <c r="L1400">
        <v>1.27856E-3</v>
      </c>
      <c r="M1400">
        <v>0.995116</v>
      </c>
      <c r="N1400">
        <v>0</v>
      </c>
      <c r="O1400" t="s">
        <v>42</v>
      </c>
      <c r="R1400">
        <f>AVERAGE(B1351:B1400)</f>
        <v>7514.6348000000007</v>
      </c>
      <c r="S1400">
        <f>AVERAGE(C1351:C1400)</f>
        <v>7224.1119999999983</v>
      </c>
      <c r="U1400">
        <f>_xlfn.VAR.P(B1351:B1400)</f>
        <v>11152.252068960006</v>
      </c>
      <c r="V1400">
        <f>_xlfn.VAR.P(C1351:C1400)</f>
        <v>10960.76385600001</v>
      </c>
      <c r="X1400">
        <f>1.96*SQRT(U1400)/50</f>
        <v>4.1396855700942679</v>
      </c>
      <c r="Y1400">
        <f>1.96*SQRT(V1400)/50</f>
        <v>4.1039917363079397</v>
      </c>
    </row>
    <row r="1401" spans="1:25" x14ac:dyDescent="0.25">
      <c r="A1401" t="s">
        <v>173</v>
      </c>
      <c r="B1401">
        <v>375877.17190000002</v>
      </c>
      <c r="C1401" t="s">
        <v>36</v>
      </c>
    </row>
    <row r="1402" spans="1:25" x14ac:dyDescent="0.25">
      <c r="A1402" t="s">
        <v>174</v>
      </c>
      <c r="B1402">
        <v>14880.3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1.41888E-3</v>
      </c>
      <c r="L1402">
        <v>0.995116</v>
      </c>
      <c r="M1402">
        <v>0</v>
      </c>
      <c r="N1402" t="s">
        <v>42</v>
      </c>
    </row>
    <row r="1403" spans="1:25" x14ac:dyDescent="0.25">
      <c r="A1403" t="s">
        <v>174</v>
      </c>
      <c r="B1403">
        <v>14888.5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1.2300499999999999E-3</v>
      </c>
      <c r="L1403">
        <v>0.995116</v>
      </c>
      <c r="M1403">
        <v>0</v>
      </c>
      <c r="N1403" t="s">
        <v>42</v>
      </c>
    </row>
    <row r="1404" spans="1:25" x14ac:dyDescent="0.25">
      <c r="A1404" t="s">
        <v>174</v>
      </c>
      <c r="B1404">
        <v>15081.1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1.2318800000000001E-3</v>
      </c>
      <c r="L1404">
        <v>0.99511499999999997</v>
      </c>
      <c r="M1404">
        <v>0</v>
      </c>
      <c r="N1404" t="s">
        <v>42</v>
      </c>
    </row>
    <row r="1405" spans="1:25" x14ac:dyDescent="0.25">
      <c r="A1405" t="s">
        <v>174</v>
      </c>
      <c r="B1405">
        <v>14946.7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1.2392099999999999E-3</v>
      </c>
      <c r="L1405">
        <v>0.995116</v>
      </c>
      <c r="M1405">
        <v>0</v>
      </c>
      <c r="N1405" t="s">
        <v>42</v>
      </c>
    </row>
    <row r="1406" spans="1:25" x14ac:dyDescent="0.25">
      <c r="A1406" t="s">
        <v>174</v>
      </c>
      <c r="B1406">
        <v>14963.6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1.23054E-3</v>
      </c>
      <c r="L1406">
        <v>0.99511499999999997</v>
      </c>
      <c r="M1406">
        <v>0</v>
      </c>
      <c r="N1406" t="s">
        <v>42</v>
      </c>
    </row>
    <row r="1407" spans="1:25" x14ac:dyDescent="0.25">
      <c r="A1407" t="s">
        <v>174</v>
      </c>
      <c r="B1407">
        <v>14594.2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1.23288E-3</v>
      </c>
      <c r="L1407">
        <v>0.995116</v>
      </c>
      <c r="M1407">
        <v>0</v>
      </c>
      <c r="N1407" t="s">
        <v>42</v>
      </c>
    </row>
    <row r="1408" spans="1:25" x14ac:dyDescent="0.25">
      <c r="A1408" t="s">
        <v>174</v>
      </c>
      <c r="B1408">
        <v>15078.1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1.2838599999999999E-3</v>
      </c>
      <c r="L1408">
        <v>0.99511499999999997</v>
      </c>
      <c r="M1408">
        <v>0</v>
      </c>
      <c r="N1408" t="s">
        <v>42</v>
      </c>
    </row>
    <row r="1409" spans="1:14" x14ac:dyDescent="0.25">
      <c r="A1409" t="s">
        <v>174</v>
      </c>
      <c r="B1409">
        <v>14744.5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1.5736000000000001E-3</v>
      </c>
      <c r="L1409">
        <v>0.995116</v>
      </c>
      <c r="M1409">
        <v>0</v>
      </c>
      <c r="N1409" t="s">
        <v>42</v>
      </c>
    </row>
    <row r="1410" spans="1:14" x14ac:dyDescent="0.25">
      <c r="A1410" t="s">
        <v>174</v>
      </c>
      <c r="B1410">
        <v>14688.7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1.2369E-3</v>
      </c>
      <c r="L1410">
        <v>0.995116</v>
      </c>
      <c r="M1410">
        <v>0</v>
      </c>
      <c r="N1410" t="s">
        <v>42</v>
      </c>
    </row>
    <row r="1411" spans="1:14" x14ac:dyDescent="0.25">
      <c r="A1411" t="s">
        <v>174</v>
      </c>
      <c r="B1411">
        <v>14792.4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1.2416899999999999E-3</v>
      </c>
      <c r="L1411">
        <v>0.995116</v>
      </c>
      <c r="M1411">
        <v>0</v>
      </c>
      <c r="N1411" t="s">
        <v>42</v>
      </c>
    </row>
    <row r="1412" spans="1:14" x14ac:dyDescent="0.25">
      <c r="A1412" t="s">
        <v>174</v>
      </c>
      <c r="B1412">
        <v>14853.9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1.2300600000000001E-3</v>
      </c>
      <c r="L1412">
        <v>0.995116</v>
      </c>
      <c r="M1412">
        <v>0</v>
      </c>
      <c r="N1412" t="s">
        <v>42</v>
      </c>
    </row>
    <row r="1413" spans="1:14" x14ac:dyDescent="0.25">
      <c r="A1413" t="s">
        <v>174</v>
      </c>
      <c r="B1413">
        <v>15050.2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1.23015E-3</v>
      </c>
      <c r="L1413">
        <v>0.995116</v>
      </c>
      <c r="M1413">
        <v>0</v>
      </c>
      <c r="N1413" t="s">
        <v>42</v>
      </c>
    </row>
    <row r="1414" spans="1:14" x14ac:dyDescent="0.25">
      <c r="A1414" t="s">
        <v>174</v>
      </c>
      <c r="B1414">
        <v>15003.6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1.23964E-3</v>
      </c>
      <c r="L1414">
        <v>0.99511499999999997</v>
      </c>
      <c r="M1414">
        <v>0</v>
      </c>
      <c r="N1414" t="s">
        <v>42</v>
      </c>
    </row>
    <row r="1415" spans="1:14" x14ac:dyDescent="0.25">
      <c r="A1415" t="s">
        <v>174</v>
      </c>
      <c r="B1415">
        <v>15081.7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1.2618099999999999E-3</v>
      </c>
      <c r="L1415">
        <v>0.99511499999999997</v>
      </c>
      <c r="M1415">
        <v>0</v>
      </c>
      <c r="N1415" t="s">
        <v>42</v>
      </c>
    </row>
    <row r="1416" spans="1:14" x14ac:dyDescent="0.25">
      <c r="A1416" t="s">
        <v>174</v>
      </c>
      <c r="B1416">
        <v>14829.9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1.23044E-3</v>
      </c>
      <c r="L1416">
        <v>0.995116</v>
      </c>
      <c r="M1416">
        <v>0</v>
      </c>
      <c r="N1416" t="s">
        <v>42</v>
      </c>
    </row>
    <row r="1417" spans="1:14" x14ac:dyDescent="0.25">
      <c r="A1417" t="s">
        <v>174</v>
      </c>
      <c r="B1417">
        <v>15050.5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1.2301199999999999E-3</v>
      </c>
      <c r="L1417">
        <v>0.995116</v>
      </c>
      <c r="M1417">
        <v>0</v>
      </c>
      <c r="N1417" t="s">
        <v>42</v>
      </c>
    </row>
    <row r="1418" spans="1:14" x14ac:dyDescent="0.25">
      <c r="A1418" t="s">
        <v>174</v>
      </c>
      <c r="B1418">
        <v>14871.7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1.23072E-3</v>
      </c>
      <c r="L1418">
        <v>0.99511499999999997</v>
      </c>
      <c r="M1418">
        <v>0</v>
      </c>
      <c r="N1418" t="s">
        <v>42</v>
      </c>
    </row>
    <row r="1419" spans="1:14" x14ac:dyDescent="0.25">
      <c r="A1419" t="s">
        <v>174</v>
      </c>
      <c r="B1419">
        <v>15074.3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1.24536E-3</v>
      </c>
      <c r="L1419">
        <v>0.99511099999999997</v>
      </c>
      <c r="M1419">
        <v>0</v>
      </c>
      <c r="N1419" t="s">
        <v>42</v>
      </c>
    </row>
    <row r="1420" spans="1:14" x14ac:dyDescent="0.25">
      <c r="A1420" t="s">
        <v>174</v>
      </c>
      <c r="B1420">
        <v>15195.9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1.23752E-3</v>
      </c>
      <c r="L1420">
        <v>0.99511499999999997</v>
      </c>
      <c r="M1420">
        <v>0</v>
      </c>
      <c r="N1420" t="s">
        <v>42</v>
      </c>
    </row>
    <row r="1421" spans="1:14" x14ac:dyDescent="0.25">
      <c r="A1421" t="s">
        <v>174</v>
      </c>
      <c r="B1421">
        <v>14898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1.3671200000000001E-3</v>
      </c>
      <c r="L1421">
        <v>0.995116</v>
      </c>
      <c r="M1421">
        <v>0</v>
      </c>
      <c r="N1421" t="s">
        <v>42</v>
      </c>
    </row>
    <row r="1422" spans="1:14" x14ac:dyDescent="0.25">
      <c r="A1422" t="s">
        <v>174</v>
      </c>
      <c r="B1422">
        <v>14979.5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1.23653E-3</v>
      </c>
      <c r="L1422">
        <v>0.99511499999999997</v>
      </c>
      <c r="M1422">
        <v>0</v>
      </c>
      <c r="N1422" t="s">
        <v>42</v>
      </c>
    </row>
    <row r="1423" spans="1:14" x14ac:dyDescent="0.25">
      <c r="A1423" t="s">
        <v>174</v>
      </c>
      <c r="B1423">
        <v>14878.2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1.26702E-3</v>
      </c>
      <c r="L1423">
        <v>0.99511499999999997</v>
      </c>
      <c r="M1423">
        <v>0</v>
      </c>
      <c r="N1423" t="s">
        <v>42</v>
      </c>
    </row>
    <row r="1424" spans="1:14" x14ac:dyDescent="0.25">
      <c r="A1424" t="s">
        <v>174</v>
      </c>
      <c r="B1424">
        <v>14924.6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1.3904200000000001E-3</v>
      </c>
      <c r="L1424">
        <v>0.995116</v>
      </c>
      <c r="M1424">
        <v>0</v>
      </c>
      <c r="N1424" t="s">
        <v>42</v>
      </c>
    </row>
    <row r="1425" spans="1:14" x14ac:dyDescent="0.25">
      <c r="A1425" t="s">
        <v>174</v>
      </c>
      <c r="B1425">
        <v>14937.9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1.23007E-3</v>
      </c>
      <c r="L1425">
        <v>0.995116</v>
      </c>
      <c r="M1425">
        <v>0</v>
      </c>
      <c r="N1425" t="s">
        <v>42</v>
      </c>
    </row>
    <row r="1426" spans="1:14" x14ac:dyDescent="0.25">
      <c r="A1426" t="s">
        <v>174</v>
      </c>
      <c r="B1426">
        <v>14891.7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1.2324300000000001E-3</v>
      </c>
      <c r="L1426">
        <v>0.99511499999999997</v>
      </c>
      <c r="M1426">
        <v>0</v>
      </c>
      <c r="N1426" t="s">
        <v>42</v>
      </c>
    </row>
    <row r="1427" spans="1:14" x14ac:dyDescent="0.25">
      <c r="A1427" t="s">
        <v>174</v>
      </c>
      <c r="B1427">
        <v>15025.1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1.27268E-3</v>
      </c>
      <c r="L1427">
        <v>0.995116</v>
      </c>
      <c r="M1427">
        <v>0</v>
      </c>
      <c r="N1427" t="s">
        <v>42</v>
      </c>
    </row>
    <row r="1428" spans="1:14" x14ac:dyDescent="0.25">
      <c r="A1428" t="s">
        <v>174</v>
      </c>
      <c r="B1428">
        <v>14894.4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1.2301E-3</v>
      </c>
      <c r="L1428">
        <v>0.995116</v>
      </c>
      <c r="M1428">
        <v>0</v>
      </c>
      <c r="N1428" t="s">
        <v>42</v>
      </c>
    </row>
    <row r="1429" spans="1:14" x14ac:dyDescent="0.25">
      <c r="A1429" t="s">
        <v>174</v>
      </c>
      <c r="B1429">
        <v>14983.4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1.23511E-3</v>
      </c>
      <c r="L1429">
        <v>0.995116</v>
      </c>
      <c r="M1429">
        <v>0</v>
      </c>
      <c r="N1429" t="s">
        <v>42</v>
      </c>
    </row>
    <row r="1430" spans="1:14" x14ac:dyDescent="0.25">
      <c r="A1430" t="s">
        <v>174</v>
      </c>
      <c r="B1430">
        <v>15065.2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1.23098E-3</v>
      </c>
      <c r="L1430">
        <v>0.99511099999999997</v>
      </c>
      <c r="M1430">
        <v>0</v>
      </c>
      <c r="N1430" t="s">
        <v>42</v>
      </c>
    </row>
    <row r="1431" spans="1:14" x14ac:dyDescent="0.25">
      <c r="A1431" t="s">
        <v>174</v>
      </c>
      <c r="B1431">
        <v>14890.7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1.24614E-3</v>
      </c>
      <c r="L1431">
        <v>0.99511400000000005</v>
      </c>
      <c r="M1431">
        <v>0</v>
      </c>
      <c r="N1431" t="s">
        <v>42</v>
      </c>
    </row>
    <row r="1432" spans="1:14" x14ac:dyDescent="0.25">
      <c r="A1432" t="s">
        <v>174</v>
      </c>
      <c r="B1432">
        <v>14817.1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1.2575399999999999E-3</v>
      </c>
      <c r="L1432">
        <v>0.995116</v>
      </c>
      <c r="M1432">
        <v>0</v>
      </c>
      <c r="N1432" t="s">
        <v>42</v>
      </c>
    </row>
    <row r="1433" spans="1:14" x14ac:dyDescent="0.25">
      <c r="A1433" t="s">
        <v>174</v>
      </c>
      <c r="B1433">
        <v>15043.4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1.30514E-3</v>
      </c>
      <c r="L1433">
        <v>0.995116</v>
      </c>
      <c r="M1433">
        <v>0</v>
      </c>
      <c r="N1433" t="s">
        <v>42</v>
      </c>
    </row>
    <row r="1434" spans="1:14" x14ac:dyDescent="0.25">
      <c r="A1434" t="s">
        <v>174</v>
      </c>
      <c r="B1434">
        <v>14809.9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1.23145E-3</v>
      </c>
      <c r="L1434">
        <v>0.99511499999999997</v>
      </c>
      <c r="M1434">
        <v>0</v>
      </c>
      <c r="N1434" t="s">
        <v>42</v>
      </c>
    </row>
    <row r="1435" spans="1:14" x14ac:dyDescent="0.25">
      <c r="A1435" t="s">
        <v>174</v>
      </c>
      <c r="B1435">
        <v>14953.3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1.24401E-3</v>
      </c>
      <c r="L1435">
        <v>0.99511300000000003</v>
      </c>
      <c r="M1435">
        <v>0</v>
      </c>
      <c r="N1435" t="s">
        <v>42</v>
      </c>
    </row>
    <row r="1436" spans="1:14" x14ac:dyDescent="0.25">
      <c r="A1436" t="s">
        <v>174</v>
      </c>
      <c r="B1436">
        <v>14756.7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1.23591E-3</v>
      </c>
      <c r="L1436">
        <v>0.995116</v>
      </c>
      <c r="M1436">
        <v>0</v>
      </c>
      <c r="N1436" t="s">
        <v>42</v>
      </c>
    </row>
    <row r="1437" spans="1:14" x14ac:dyDescent="0.25">
      <c r="A1437" t="s">
        <v>174</v>
      </c>
      <c r="B1437">
        <v>14873.1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1.2428999999999999E-3</v>
      </c>
      <c r="L1437">
        <v>0.995116</v>
      </c>
      <c r="M1437">
        <v>0</v>
      </c>
      <c r="N1437" t="s">
        <v>42</v>
      </c>
    </row>
    <row r="1438" spans="1:14" x14ac:dyDescent="0.25">
      <c r="A1438" t="s">
        <v>174</v>
      </c>
      <c r="B1438">
        <v>15020.6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1.2684599999999999E-3</v>
      </c>
      <c r="L1438">
        <v>0.995116</v>
      </c>
      <c r="M1438">
        <v>0</v>
      </c>
      <c r="N1438" t="s">
        <v>42</v>
      </c>
    </row>
    <row r="1439" spans="1:14" x14ac:dyDescent="0.25">
      <c r="A1439" t="s">
        <v>174</v>
      </c>
      <c r="B1439">
        <v>14988.2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1.23467E-3</v>
      </c>
      <c r="L1439">
        <v>0.995116</v>
      </c>
      <c r="M1439">
        <v>0</v>
      </c>
      <c r="N1439" t="s">
        <v>42</v>
      </c>
    </row>
    <row r="1440" spans="1:14" x14ac:dyDescent="0.25">
      <c r="A1440" t="s">
        <v>174</v>
      </c>
      <c r="B1440">
        <v>14926.2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1.2488499999999999E-3</v>
      </c>
      <c r="L1440">
        <v>0.995116</v>
      </c>
      <c r="M1440">
        <v>0</v>
      </c>
      <c r="N1440" t="s">
        <v>42</v>
      </c>
    </row>
    <row r="1441" spans="1:25" x14ac:dyDescent="0.25">
      <c r="A1441" t="s">
        <v>174</v>
      </c>
      <c r="B1441">
        <v>14901.8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1.4886000000000001E-3</v>
      </c>
      <c r="L1441">
        <v>0.995116</v>
      </c>
      <c r="M1441">
        <v>0</v>
      </c>
      <c r="N1441" t="s">
        <v>42</v>
      </c>
    </row>
    <row r="1442" spans="1:25" x14ac:dyDescent="0.25">
      <c r="A1442" t="s">
        <v>174</v>
      </c>
      <c r="B1442">
        <v>14722.1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1.38966E-3</v>
      </c>
      <c r="L1442">
        <v>0.995116</v>
      </c>
      <c r="M1442">
        <v>0</v>
      </c>
      <c r="N1442" t="s">
        <v>42</v>
      </c>
    </row>
    <row r="1443" spans="1:25" x14ac:dyDescent="0.25">
      <c r="A1443" t="s">
        <v>174</v>
      </c>
      <c r="B1443">
        <v>14651.6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1.25976E-3</v>
      </c>
      <c r="L1443">
        <v>0.99511499999999997</v>
      </c>
      <c r="M1443">
        <v>0</v>
      </c>
      <c r="N1443" t="s">
        <v>42</v>
      </c>
    </row>
    <row r="1444" spans="1:25" x14ac:dyDescent="0.25">
      <c r="A1444" t="s">
        <v>174</v>
      </c>
      <c r="B1444">
        <v>14730.8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1.2461E-3</v>
      </c>
      <c r="L1444">
        <v>0.99511499999999997</v>
      </c>
      <c r="M1444">
        <v>0</v>
      </c>
      <c r="N1444" t="s">
        <v>42</v>
      </c>
    </row>
    <row r="1445" spans="1:25" x14ac:dyDescent="0.25">
      <c r="A1445" t="s">
        <v>174</v>
      </c>
      <c r="B1445">
        <v>15021.7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1.2573700000000001E-3</v>
      </c>
      <c r="L1445">
        <v>0.995116</v>
      </c>
      <c r="M1445">
        <v>0</v>
      </c>
      <c r="N1445" t="s">
        <v>42</v>
      </c>
    </row>
    <row r="1446" spans="1:25" x14ac:dyDescent="0.25">
      <c r="A1446" t="s">
        <v>174</v>
      </c>
      <c r="B1446">
        <v>14870.9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1.3326900000000001E-3</v>
      </c>
      <c r="L1446">
        <v>0.995116</v>
      </c>
      <c r="M1446">
        <v>0</v>
      </c>
      <c r="N1446" t="s">
        <v>42</v>
      </c>
    </row>
    <row r="1447" spans="1:25" x14ac:dyDescent="0.25">
      <c r="A1447" t="s">
        <v>174</v>
      </c>
      <c r="B1447">
        <v>14906.4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1.2450600000000001E-3</v>
      </c>
      <c r="L1447">
        <v>0.995116</v>
      </c>
      <c r="M1447">
        <v>0</v>
      </c>
      <c r="N1447" t="s">
        <v>42</v>
      </c>
    </row>
    <row r="1448" spans="1:25" x14ac:dyDescent="0.25">
      <c r="A1448" t="s">
        <v>174</v>
      </c>
      <c r="B1448">
        <v>15009.2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1.24917E-3</v>
      </c>
      <c r="L1448">
        <v>0.995116</v>
      </c>
      <c r="M1448">
        <v>0</v>
      </c>
      <c r="N1448" t="s">
        <v>42</v>
      </c>
    </row>
    <row r="1449" spans="1:25" x14ac:dyDescent="0.25">
      <c r="A1449" t="s">
        <v>174</v>
      </c>
      <c r="B1449">
        <v>14957.7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1.3255700000000001E-3</v>
      </c>
      <c r="L1449">
        <v>0.995116</v>
      </c>
      <c r="M1449">
        <v>0</v>
      </c>
      <c r="N1449" t="s">
        <v>42</v>
      </c>
    </row>
    <row r="1450" spans="1:25" x14ac:dyDescent="0.25">
      <c r="A1450" t="s">
        <v>174</v>
      </c>
      <c r="B1450">
        <v>15128.5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1.2893500000000001E-3</v>
      </c>
      <c r="L1450">
        <v>0.995116</v>
      </c>
      <c r="M1450">
        <v>0</v>
      </c>
      <c r="N1450" t="s">
        <v>42</v>
      </c>
    </row>
    <row r="1451" spans="1:25" x14ac:dyDescent="0.25">
      <c r="A1451" t="s">
        <v>174</v>
      </c>
      <c r="B1451">
        <v>15088.3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1.23062E-3</v>
      </c>
      <c r="L1451">
        <v>0.995116</v>
      </c>
      <c r="M1451">
        <v>0</v>
      </c>
      <c r="N1451" t="s">
        <v>42</v>
      </c>
    </row>
    <row r="1452" spans="1:25" x14ac:dyDescent="0.25">
      <c r="A1452" t="s">
        <v>174</v>
      </c>
      <c r="B1452">
        <v>14947.2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1.2391699999999999E-3</v>
      </c>
      <c r="L1452">
        <v>0.995116</v>
      </c>
      <c r="M1452">
        <v>0</v>
      </c>
      <c r="N1452" t="s">
        <v>42</v>
      </c>
    </row>
    <row r="1453" spans="1:25" x14ac:dyDescent="0.25">
      <c r="A1453" t="s">
        <v>174</v>
      </c>
      <c r="B1453">
        <v>14711.6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1.4364499999999999E-3</v>
      </c>
      <c r="L1453">
        <v>0.995112</v>
      </c>
      <c r="M1453">
        <v>0</v>
      </c>
      <c r="N1453" t="s">
        <v>42</v>
      </c>
    </row>
    <row r="1454" spans="1:25" x14ac:dyDescent="0.25">
      <c r="A1454" t="s">
        <v>174</v>
      </c>
      <c r="B1454">
        <v>14809.1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1.2300600000000001E-3</v>
      </c>
      <c r="L1454">
        <v>0.995116</v>
      </c>
      <c r="M1454">
        <v>0</v>
      </c>
      <c r="N1454" t="s">
        <v>42</v>
      </c>
    </row>
    <row r="1455" spans="1:25" x14ac:dyDescent="0.25">
      <c r="A1455" t="s">
        <v>174</v>
      </c>
      <c r="B1455">
        <v>15040.9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1.2310800000000001E-3</v>
      </c>
      <c r="L1455">
        <v>0.995116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14962.8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1.35256E-3</v>
      </c>
      <c r="L1456">
        <v>0.99511099999999997</v>
      </c>
      <c r="M1456">
        <v>0</v>
      </c>
      <c r="N1456" t="s">
        <v>42</v>
      </c>
      <c r="R1456">
        <f>AVERAGE(B1407:B1456)</f>
        <v>14918.548000000001</v>
      </c>
      <c r="S1456">
        <f>AVERAGE(C1407:C1456)</f>
        <v>0</v>
      </c>
      <c r="U1456">
        <f>_xlfn.VAR.P(B1407:B1456)</f>
        <v>17102.946895999987</v>
      </c>
      <c r="V1456">
        <f>_xlfn.VAR.P(C1407:C1456)</f>
        <v>0</v>
      </c>
      <c r="X1456">
        <f>1.96*SQRT(U1456)/50</f>
        <v>5.1265068339239939</v>
      </c>
      <c r="Y1456">
        <f>1.96*SQRT(V1456)/50</f>
        <v>0</v>
      </c>
    </row>
    <row r="1457" spans="1:13" x14ac:dyDescent="0.25">
      <c r="A1457" t="s">
        <v>175</v>
      </c>
      <c r="B1457">
        <v>746034.80130000005</v>
      </c>
      <c r="C1457" t="s">
        <v>36</v>
      </c>
    </row>
    <row r="1458" spans="1:13" x14ac:dyDescent="0.25">
      <c r="A1458" t="s">
        <v>176</v>
      </c>
      <c r="B1458">
        <v>7392.11</v>
      </c>
      <c r="C1458">
        <v>7163.6</v>
      </c>
      <c r="D1458">
        <v>7163.42</v>
      </c>
      <c r="E1458">
        <v>6656.47</v>
      </c>
      <c r="F1458">
        <v>106.37</v>
      </c>
      <c r="G1458">
        <v>0</v>
      </c>
      <c r="H1458">
        <v>52.384799999999998</v>
      </c>
      <c r="I1458">
        <v>0</v>
      </c>
      <c r="J1458">
        <v>1.2300600000000001E-3</v>
      </c>
      <c r="K1458">
        <v>0.995116</v>
      </c>
      <c r="L1458">
        <v>0</v>
      </c>
      <c r="M1458" t="s">
        <v>42</v>
      </c>
    </row>
    <row r="1459" spans="1:13" x14ac:dyDescent="0.25">
      <c r="A1459" t="s">
        <v>176</v>
      </c>
      <c r="B1459">
        <v>7359.59</v>
      </c>
      <c r="C1459">
        <v>7134.28</v>
      </c>
      <c r="D1459">
        <v>7134.11</v>
      </c>
      <c r="E1459">
        <v>6630.39</v>
      </c>
      <c r="F1459">
        <v>106.474</v>
      </c>
      <c r="G1459">
        <v>0</v>
      </c>
      <c r="H1459">
        <v>52.677100000000003</v>
      </c>
      <c r="I1459">
        <v>0</v>
      </c>
      <c r="J1459">
        <v>1.2447999999999999E-3</v>
      </c>
      <c r="K1459">
        <v>0.995116</v>
      </c>
      <c r="L1459">
        <v>0</v>
      </c>
      <c r="M1459" t="s">
        <v>42</v>
      </c>
    </row>
    <row r="1460" spans="1:13" x14ac:dyDescent="0.25">
      <c r="A1460" t="s">
        <v>176</v>
      </c>
      <c r="B1460">
        <v>7344.15</v>
      </c>
      <c r="C1460">
        <v>7118.55</v>
      </c>
      <c r="D1460">
        <v>7118.38</v>
      </c>
      <c r="E1460">
        <v>6615.97</v>
      </c>
      <c r="F1460">
        <v>105.224</v>
      </c>
      <c r="G1460">
        <v>0</v>
      </c>
      <c r="H1460">
        <v>52.882899999999999</v>
      </c>
      <c r="I1460">
        <v>0</v>
      </c>
      <c r="J1460">
        <v>1.2305599999999999E-3</v>
      </c>
      <c r="K1460">
        <v>0.99511499999999997</v>
      </c>
      <c r="L1460">
        <v>0</v>
      </c>
      <c r="M1460" t="s">
        <v>42</v>
      </c>
    </row>
    <row r="1461" spans="1:13" x14ac:dyDescent="0.25">
      <c r="A1461" t="s">
        <v>176</v>
      </c>
      <c r="B1461">
        <v>7346.93</v>
      </c>
      <c r="C1461">
        <v>7120.07</v>
      </c>
      <c r="D1461">
        <v>7119.89</v>
      </c>
      <c r="E1461">
        <v>6616.52</v>
      </c>
      <c r="F1461">
        <v>105.631</v>
      </c>
      <c r="G1461">
        <v>0</v>
      </c>
      <c r="H1461">
        <v>52.849200000000003</v>
      </c>
      <c r="I1461">
        <v>0</v>
      </c>
      <c r="J1461">
        <v>1.2333699999999999E-3</v>
      </c>
      <c r="K1461">
        <v>0.99511499999999997</v>
      </c>
      <c r="L1461">
        <v>0</v>
      </c>
      <c r="M1461" t="s">
        <v>42</v>
      </c>
    </row>
    <row r="1462" spans="1:13" x14ac:dyDescent="0.25">
      <c r="A1462" t="s">
        <v>176</v>
      </c>
      <c r="B1462">
        <v>7300.7</v>
      </c>
      <c r="C1462">
        <v>7075.06</v>
      </c>
      <c r="D1462">
        <v>7074.86</v>
      </c>
      <c r="E1462">
        <v>6573.7</v>
      </c>
      <c r="F1462">
        <v>105.261</v>
      </c>
      <c r="G1462">
        <v>0</v>
      </c>
      <c r="H1462">
        <v>54.794400000000003</v>
      </c>
      <c r="I1462">
        <v>0</v>
      </c>
      <c r="J1462">
        <v>1.23996E-3</v>
      </c>
      <c r="K1462">
        <v>0.99511499999999997</v>
      </c>
      <c r="L1462">
        <v>0</v>
      </c>
      <c r="M1462" t="s">
        <v>42</v>
      </c>
    </row>
    <row r="1463" spans="1:13" x14ac:dyDescent="0.25">
      <c r="A1463" t="s">
        <v>176</v>
      </c>
      <c r="B1463">
        <v>7402.63</v>
      </c>
      <c r="C1463">
        <v>7176</v>
      </c>
      <c r="D1463">
        <v>7175.82</v>
      </c>
      <c r="E1463">
        <v>6668.77</v>
      </c>
      <c r="F1463">
        <v>109.154</v>
      </c>
      <c r="G1463">
        <v>0</v>
      </c>
      <c r="H1463">
        <v>52.716099999999997</v>
      </c>
      <c r="I1463">
        <v>0</v>
      </c>
      <c r="J1463">
        <v>1.24446E-3</v>
      </c>
      <c r="K1463">
        <v>0.99511499999999997</v>
      </c>
      <c r="L1463">
        <v>0</v>
      </c>
      <c r="M1463" t="s">
        <v>42</v>
      </c>
    </row>
    <row r="1464" spans="1:13" x14ac:dyDescent="0.25">
      <c r="A1464" t="s">
        <v>176</v>
      </c>
      <c r="B1464">
        <v>7370.88</v>
      </c>
      <c r="C1464">
        <v>7143.56</v>
      </c>
      <c r="D1464">
        <v>7143.37</v>
      </c>
      <c r="E1464">
        <v>6639.02</v>
      </c>
      <c r="F1464">
        <v>106.342</v>
      </c>
      <c r="G1464">
        <v>0</v>
      </c>
      <c r="H1464">
        <v>54.524099999999997</v>
      </c>
      <c r="I1464">
        <v>0</v>
      </c>
      <c r="J1464">
        <v>1.26924E-3</v>
      </c>
      <c r="K1464">
        <v>0.99511499999999997</v>
      </c>
      <c r="L1464">
        <v>0</v>
      </c>
      <c r="M1464" t="s">
        <v>42</v>
      </c>
    </row>
    <row r="1465" spans="1:13" x14ac:dyDescent="0.25">
      <c r="A1465" t="s">
        <v>176</v>
      </c>
      <c r="B1465">
        <v>7318.23</v>
      </c>
      <c r="C1465">
        <v>7093.15</v>
      </c>
      <c r="D1465">
        <v>7092.97</v>
      </c>
      <c r="E1465">
        <v>6593.05</v>
      </c>
      <c r="F1465">
        <v>104.071</v>
      </c>
      <c r="G1465">
        <v>0</v>
      </c>
      <c r="H1465">
        <v>52.858499999999999</v>
      </c>
      <c r="I1465">
        <v>0</v>
      </c>
      <c r="J1465">
        <v>1.2906599999999999E-3</v>
      </c>
      <c r="K1465">
        <v>0.995116</v>
      </c>
      <c r="L1465">
        <v>0</v>
      </c>
      <c r="M1465" t="s">
        <v>42</v>
      </c>
    </row>
    <row r="1466" spans="1:13" x14ac:dyDescent="0.25">
      <c r="A1466" t="s">
        <v>176</v>
      </c>
      <c r="B1466">
        <v>7181.12</v>
      </c>
      <c r="C1466">
        <v>6956.31</v>
      </c>
      <c r="D1466">
        <v>6956.13</v>
      </c>
      <c r="E1466">
        <v>6468.84</v>
      </c>
      <c r="F1466">
        <v>99.896000000000001</v>
      </c>
      <c r="G1466">
        <v>0</v>
      </c>
      <c r="H1466">
        <v>53.546500000000002</v>
      </c>
      <c r="I1466">
        <v>0</v>
      </c>
      <c r="J1466">
        <v>1.2325000000000001E-3</v>
      </c>
      <c r="K1466">
        <v>0.995116</v>
      </c>
      <c r="L1466">
        <v>0</v>
      </c>
      <c r="M1466" t="s">
        <v>42</v>
      </c>
    </row>
    <row r="1467" spans="1:13" x14ac:dyDescent="0.25">
      <c r="A1467" t="s">
        <v>176</v>
      </c>
      <c r="B1467">
        <v>7195.52</v>
      </c>
      <c r="C1467">
        <v>6968.61</v>
      </c>
      <c r="D1467">
        <v>6968.43</v>
      </c>
      <c r="E1467">
        <v>6475.78</v>
      </c>
      <c r="F1467">
        <v>100.9</v>
      </c>
      <c r="G1467">
        <v>0</v>
      </c>
      <c r="H1467">
        <v>54.823900000000002</v>
      </c>
      <c r="I1467">
        <v>0</v>
      </c>
      <c r="J1467">
        <v>1.2359300000000001E-3</v>
      </c>
      <c r="K1467">
        <v>0.99511499999999997</v>
      </c>
      <c r="L1467">
        <v>0</v>
      </c>
      <c r="M1467" t="s">
        <v>42</v>
      </c>
    </row>
    <row r="1468" spans="1:13" x14ac:dyDescent="0.25">
      <c r="A1468" t="s">
        <v>176</v>
      </c>
      <c r="B1468">
        <v>7286.75</v>
      </c>
      <c r="C1468">
        <v>7060.43</v>
      </c>
      <c r="D1468">
        <v>7060.25</v>
      </c>
      <c r="E1468">
        <v>6559.8</v>
      </c>
      <c r="F1468">
        <v>104.715</v>
      </c>
      <c r="G1468">
        <v>0</v>
      </c>
      <c r="H1468">
        <v>53.2682</v>
      </c>
      <c r="I1468">
        <v>0</v>
      </c>
      <c r="J1468">
        <v>1.2327E-3</v>
      </c>
      <c r="K1468">
        <v>0.995116</v>
      </c>
      <c r="L1468">
        <v>0</v>
      </c>
      <c r="M1468" t="s">
        <v>42</v>
      </c>
    </row>
    <row r="1469" spans="1:13" x14ac:dyDescent="0.25">
      <c r="A1469" t="s">
        <v>176</v>
      </c>
      <c r="B1469">
        <v>7111.62</v>
      </c>
      <c r="C1469">
        <v>6884.46</v>
      </c>
      <c r="D1469">
        <v>6884.27</v>
      </c>
      <c r="E1469">
        <v>6401.55</v>
      </c>
      <c r="F1469">
        <v>98.502200000000002</v>
      </c>
      <c r="G1469">
        <v>0</v>
      </c>
      <c r="H1469">
        <v>54.143799999999999</v>
      </c>
      <c r="I1469">
        <v>0</v>
      </c>
      <c r="J1469">
        <v>1.3091299999999999E-3</v>
      </c>
      <c r="K1469">
        <v>0.995116</v>
      </c>
      <c r="L1469">
        <v>0</v>
      </c>
      <c r="M1469" t="s">
        <v>42</v>
      </c>
    </row>
    <row r="1470" spans="1:13" x14ac:dyDescent="0.25">
      <c r="A1470" t="s">
        <v>176</v>
      </c>
      <c r="B1470">
        <v>7066.94</v>
      </c>
      <c r="C1470">
        <v>6840.03</v>
      </c>
      <c r="D1470">
        <v>6839.86</v>
      </c>
      <c r="E1470">
        <v>6361.22</v>
      </c>
      <c r="F1470">
        <v>96.078100000000006</v>
      </c>
      <c r="G1470">
        <v>0</v>
      </c>
      <c r="H1470">
        <v>54.488799999999998</v>
      </c>
      <c r="I1470">
        <v>0</v>
      </c>
      <c r="J1470">
        <v>1.2986300000000001E-3</v>
      </c>
      <c r="K1470">
        <v>0.99511499999999997</v>
      </c>
      <c r="L1470">
        <v>0</v>
      </c>
      <c r="M1470" t="s">
        <v>42</v>
      </c>
    </row>
    <row r="1471" spans="1:13" x14ac:dyDescent="0.25">
      <c r="A1471" t="s">
        <v>176</v>
      </c>
      <c r="B1471">
        <v>7136.59</v>
      </c>
      <c r="C1471">
        <v>6910.53</v>
      </c>
      <c r="D1471">
        <v>6910.34</v>
      </c>
      <c r="E1471">
        <v>6423.29</v>
      </c>
      <c r="F1471">
        <v>97.885599999999997</v>
      </c>
      <c r="G1471">
        <v>0</v>
      </c>
      <c r="H1471">
        <v>54.010199999999998</v>
      </c>
      <c r="I1471">
        <v>0</v>
      </c>
      <c r="J1471">
        <v>1.2388099999999999E-3</v>
      </c>
      <c r="K1471">
        <v>0.995116</v>
      </c>
      <c r="L1471">
        <v>0</v>
      </c>
      <c r="M1471" t="s">
        <v>42</v>
      </c>
    </row>
    <row r="1472" spans="1:13" x14ac:dyDescent="0.25">
      <c r="A1472" t="s">
        <v>176</v>
      </c>
      <c r="B1472">
        <v>7212.03</v>
      </c>
      <c r="C1472">
        <v>6986.62</v>
      </c>
      <c r="D1472">
        <v>6986.43</v>
      </c>
      <c r="E1472">
        <v>6497.08</v>
      </c>
      <c r="F1472">
        <v>100.676</v>
      </c>
      <c r="G1472">
        <v>0</v>
      </c>
      <c r="H1472">
        <v>54.807899999999997</v>
      </c>
      <c r="I1472">
        <v>0</v>
      </c>
      <c r="J1472">
        <v>1.23905E-3</v>
      </c>
      <c r="K1472">
        <v>0.995112</v>
      </c>
      <c r="L1472">
        <v>0</v>
      </c>
      <c r="M1472" t="s">
        <v>42</v>
      </c>
    </row>
    <row r="1473" spans="1:13" x14ac:dyDescent="0.25">
      <c r="A1473" t="s">
        <v>176</v>
      </c>
      <c r="B1473">
        <v>7146.05</v>
      </c>
      <c r="C1473">
        <v>6919.29</v>
      </c>
      <c r="D1473">
        <v>6919.11</v>
      </c>
      <c r="E1473">
        <v>6432.3</v>
      </c>
      <c r="F1473">
        <v>98.361699999999999</v>
      </c>
      <c r="G1473">
        <v>0</v>
      </c>
      <c r="H1473">
        <v>54.1721</v>
      </c>
      <c r="I1473">
        <v>0</v>
      </c>
      <c r="J1473">
        <v>1.2774799999999999E-3</v>
      </c>
      <c r="K1473">
        <v>0.995116</v>
      </c>
      <c r="L1473">
        <v>0</v>
      </c>
      <c r="M1473" t="s">
        <v>42</v>
      </c>
    </row>
    <row r="1474" spans="1:13" x14ac:dyDescent="0.25">
      <c r="A1474" t="s">
        <v>176</v>
      </c>
      <c r="B1474">
        <v>7193.23</v>
      </c>
      <c r="C1474">
        <v>6966.28</v>
      </c>
      <c r="D1474">
        <v>6966.09</v>
      </c>
      <c r="E1474">
        <v>6477.16</v>
      </c>
      <c r="F1474">
        <v>100.511</v>
      </c>
      <c r="G1474">
        <v>0</v>
      </c>
      <c r="H1474">
        <v>53.902200000000001</v>
      </c>
      <c r="I1474">
        <v>0</v>
      </c>
      <c r="J1474">
        <v>1.2457799999999999E-3</v>
      </c>
      <c r="K1474">
        <v>0.99511499999999997</v>
      </c>
      <c r="L1474">
        <v>0</v>
      </c>
      <c r="M1474" t="s">
        <v>42</v>
      </c>
    </row>
    <row r="1475" spans="1:13" x14ac:dyDescent="0.25">
      <c r="A1475" t="s">
        <v>176</v>
      </c>
      <c r="B1475">
        <v>7069.58</v>
      </c>
      <c r="C1475">
        <v>6845.11</v>
      </c>
      <c r="D1475">
        <v>6844.92</v>
      </c>
      <c r="E1475">
        <v>6366.36</v>
      </c>
      <c r="F1475">
        <v>95.387</v>
      </c>
      <c r="G1475">
        <v>0</v>
      </c>
      <c r="H1475">
        <v>55.110199999999999</v>
      </c>
      <c r="I1475">
        <v>0</v>
      </c>
      <c r="J1475">
        <v>1.2303100000000001E-3</v>
      </c>
      <c r="K1475">
        <v>0.995116</v>
      </c>
      <c r="L1475">
        <v>0</v>
      </c>
      <c r="M1475" t="s">
        <v>42</v>
      </c>
    </row>
    <row r="1476" spans="1:13" x14ac:dyDescent="0.25">
      <c r="A1476" t="s">
        <v>176</v>
      </c>
      <c r="B1476">
        <v>6987.49</v>
      </c>
      <c r="C1476">
        <v>6762.98</v>
      </c>
      <c r="D1476">
        <v>6762.79</v>
      </c>
      <c r="E1476">
        <v>6289.98</v>
      </c>
      <c r="F1476">
        <v>93.472200000000001</v>
      </c>
      <c r="G1476">
        <v>0</v>
      </c>
      <c r="H1476">
        <v>57.011499999999998</v>
      </c>
      <c r="I1476">
        <v>0</v>
      </c>
      <c r="J1476">
        <v>1.3910299999999999E-3</v>
      </c>
      <c r="K1476">
        <v>0.995116</v>
      </c>
      <c r="L1476">
        <v>0</v>
      </c>
      <c r="M1476" t="s">
        <v>42</v>
      </c>
    </row>
    <row r="1477" spans="1:13" x14ac:dyDescent="0.25">
      <c r="A1477" t="s">
        <v>176</v>
      </c>
      <c r="B1477">
        <v>7020.44</v>
      </c>
      <c r="C1477">
        <v>6795.56</v>
      </c>
      <c r="D1477">
        <v>6795.37</v>
      </c>
      <c r="E1477">
        <v>6319.58</v>
      </c>
      <c r="F1477">
        <v>94.388499999999993</v>
      </c>
      <c r="G1477">
        <v>0</v>
      </c>
      <c r="H1477">
        <v>54.399099999999997</v>
      </c>
      <c r="I1477">
        <v>0</v>
      </c>
      <c r="J1477">
        <v>1.2639400000000001E-3</v>
      </c>
      <c r="K1477">
        <v>0.995116</v>
      </c>
      <c r="L1477">
        <v>0</v>
      </c>
      <c r="M1477" t="s">
        <v>42</v>
      </c>
    </row>
    <row r="1478" spans="1:13" x14ac:dyDescent="0.25">
      <c r="A1478" t="s">
        <v>176</v>
      </c>
      <c r="B1478">
        <v>6904.82</v>
      </c>
      <c r="C1478">
        <v>6678.14</v>
      </c>
      <c r="D1478">
        <v>6677.96</v>
      </c>
      <c r="E1478">
        <v>6211.82</v>
      </c>
      <c r="F1478">
        <v>89.552300000000002</v>
      </c>
      <c r="G1478">
        <v>0</v>
      </c>
      <c r="H1478">
        <v>55.626100000000001</v>
      </c>
      <c r="I1478">
        <v>0</v>
      </c>
      <c r="J1478">
        <v>1.3695999999999999E-3</v>
      </c>
      <c r="K1478">
        <v>0.995116</v>
      </c>
      <c r="L1478">
        <v>0</v>
      </c>
      <c r="M1478" t="s">
        <v>42</v>
      </c>
    </row>
    <row r="1479" spans="1:13" x14ac:dyDescent="0.25">
      <c r="A1479" t="s">
        <v>176</v>
      </c>
      <c r="B1479">
        <v>6954.4</v>
      </c>
      <c r="C1479">
        <v>6729.79</v>
      </c>
      <c r="D1479">
        <v>6729.62</v>
      </c>
      <c r="E1479">
        <v>6260.18</v>
      </c>
      <c r="F1479">
        <v>91.638900000000007</v>
      </c>
      <c r="G1479">
        <v>0</v>
      </c>
      <c r="H1479">
        <v>56.835000000000001</v>
      </c>
      <c r="I1479">
        <v>0</v>
      </c>
      <c r="J1479">
        <v>1.2380799999999999E-3</v>
      </c>
      <c r="K1479">
        <v>0.99511400000000005</v>
      </c>
      <c r="L1479">
        <v>0</v>
      </c>
      <c r="M1479" t="s">
        <v>42</v>
      </c>
    </row>
    <row r="1480" spans="1:13" x14ac:dyDescent="0.25">
      <c r="A1480" t="s">
        <v>176</v>
      </c>
      <c r="B1480">
        <v>6898.69</v>
      </c>
      <c r="C1480">
        <v>6673.65</v>
      </c>
      <c r="D1480">
        <v>6673.48</v>
      </c>
      <c r="E1480">
        <v>6187.62</v>
      </c>
      <c r="F1480">
        <v>88.286299999999997</v>
      </c>
      <c r="G1480">
        <v>0</v>
      </c>
      <c r="H1480">
        <v>57.538699999999999</v>
      </c>
      <c r="I1480">
        <v>0</v>
      </c>
      <c r="J1480">
        <v>1.27713E-3</v>
      </c>
      <c r="K1480">
        <v>0.995116</v>
      </c>
      <c r="L1480">
        <v>0</v>
      </c>
      <c r="M1480" t="s">
        <v>42</v>
      </c>
    </row>
    <row r="1481" spans="1:13" x14ac:dyDescent="0.25">
      <c r="A1481" t="s">
        <v>176</v>
      </c>
      <c r="B1481">
        <v>7114.36</v>
      </c>
      <c r="C1481">
        <v>6889.93</v>
      </c>
      <c r="D1481">
        <v>6889.75</v>
      </c>
      <c r="E1481">
        <v>6392.61</v>
      </c>
      <c r="F1481">
        <v>97.533500000000004</v>
      </c>
      <c r="G1481">
        <v>0</v>
      </c>
      <c r="H1481">
        <v>55.9011</v>
      </c>
      <c r="I1481">
        <v>0</v>
      </c>
      <c r="J1481">
        <v>1.24273E-3</v>
      </c>
      <c r="K1481">
        <v>0.995116</v>
      </c>
      <c r="L1481">
        <v>0</v>
      </c>
      <c r="M1481" t="s">
        <v>42</v>
      </c>
    </row>
    <row r="1482" spans="1:13" x14ac:dyDescent="0.25">
      <c r="A1482" t="s">
        <v>176</v>
      </c>
      <c r="B1482">
        <v>7010.4</v>
      </c>
      <c r="C1482">
        <v>6784.9</v>
      </c>
      <c r="D1482">
        <v>6784.73</v>
      </c>
      <c r="E1482">
        <v>6311.21</v>
      </c>
      <c r="F1482">
        <v>93.917299999999997</v>
      </c>
      <c r="G1482">
        <v>0</v>
      </c>
      <c r="H1482">
        <v>55.592799999999997</v>
      </c>
      <c r="I1482">
        <v>0</v>
      </c>
      <c r="J1482">
        <v>1.23613E-3</v>
      </c>
      <c r="K1482">
        <v>0.99511499999999997</v>
      </c>
      <c r="L1482">
        <v>0</v>
      </c>
      <c r="M1482" t="s">
        <v>42</v>
      </c>
    </row>
    <row r="1483" spans="1:13" x14ac:dyDescent="0.25">
      <c r="A1483" t="s">
        <v>176</v>
      </c>
      <c r="B1483">
        <v>7136.8</v>
      </c>
      <c r="C1483">
        <v>6912.4</v>
      </c>
      <c r="D1483">
        <v>6912.24</v>
      </c>
      <c r="E1483">
        <v>6426.76</v>
      </c>
      <c r="F1483">
        <v>100.13</v>
      </c>
      <c r="G1483">
        <v>0</v>
      </c>
      <c r="H1483">
        <v>54.005200000000002</v>
      </c>
      <c r="I1483">
        <v>0</v>
      </c>
      <c r="J1483">
        <v>1.23583E-3</v>
      </c>
      <c r="K1483">
        <v>0.995116</v>
      </c>
      <c r="L1483">
        <v>0</v>
      </c>
      <c r="M1483" t="s">
        <v>42</v>
      </c>
    </row>
    <row r="1484" spans="1:13" x14ac:dyDescent="0.25">
      <c r="A1484" t="s">
        <v>176</v>
      </c>
      <c r="B1484">
        <v>7106.24</v>
      </c>
      <c r="C1484">
        <v>6881.68</v>
      </c>
      <c r="D1484">
        <v>6881.5</v>
      </c>
      <c r="E1484">
        <v>6398.8</v>
      </c>
      <c r="F1484">
        <v>97.391800000000003</v>
      </c>
      <c r="G1484">
        <v>0</v>
      </c>
      <c r="H1484">
        <v>54.295000000000002</v>
      </c>
      <c r="I1484">
        <v>0</v>
      </c>
      <c r="J1484">
        <v>1.32007E-3</v>
      </c>
      <c r="K1484">
        <v>0.99511499999999997</v>
      </c>
      <c r="L1484">
        <v>0</v>
      </c>
      <c r="M1484" t="s">
        <v>42</v>
      </c>
    </row>
    <row r="1485" spans="1:13" x14ac:dyDescent="0.25">
      <c r="A1485" t="s">
        <v>176</v>
      </c>
      <c r="B1485">
        <v>7155.27</v>
      </c>
      <c r="C1485">
        <v>6929.94</v>
      </c>
      <c r="D1485">
        <v>6929.76</v>
      </c>
      <c r="E1485">
        <v>6440.22</v>
      </c>
      <c r="F1485">
        <v>101.024</v>
      </c>
      <c r="G1485">
        <v>0</v>
      </c>
      <c r="H1485">
        <v>53.881500000000003</v>
      </c>
      <c r="I1485">
        <v>0</v>
      </c>
      <c r="J1485">
        <v>1.2324199999999999E-3</v>
      </c>
      <c r="K1485">
        <v>0.99511499999999997</v>
      </c>
      <c r="L1485">
        <v>0</v>
      </c>
      <c r="M1485" t="s">
        <v>42</v>
      </c>
    </row>
    <row r="1486" spans="1:13" x14ac:dyDescent="0.25">
      <c r="A1486" t="s">
        <v>176</v>
      </c>
      <c r="B1486">
        <v>7057.11</v>
      </c>
      <c r="C1486">
        <v>6832.21</v>
      </c>
      <c r="D1486">
        <v>6832.03</v>
      </c>
      <c r="E1486">
        <v>6354</v>
      </c>
      <c r="F1486">
        <v>96.093699999999998</v>
      </c>
      <c r="G1486">
        <v>0</v>
      </c>
      <c r="H1486">
        <v>55.0505</v>
      </c>
      <c r="I1486">
        <v>0</v>
      </c>
      <c r="J1486">
        <v>1.23656E-3</v>
      </c>
      <c r="K1486">
        <v>0.99511499999999997</v>
      </c>
      <c r="L1486">
        <v>0</v>
      </c>
      <c r="M1486" t="s">
        <v>42</v>
      </c>
    </row>
    <row r="1487" spans="1:13" x14ac:dyDescent="0.25">
      <c r="A1487" t="s">
        <v>176</v>
      </c>
      <c r="B1487">
        <v>7007.95</v>
      </c>
      <c r="C1487">
        <v>6782.39</v>
      </c>
      <c r="D1487">
        <v>6782.21</v>
      </c>
      <c r="E1487">
        <v>6308.17</v>
      </c>
      <c r="F1487">
        <v>93.240099999999998</v>
      </c>
      <c r="G1487">
        <v>0</v>
      </c>
      <c r="H1487">
        <v>55.277099999999997</v>
      </c>
      <c r="I1487">
        <v>0</v>
      </c>
      <c r="J1487">
        <v>1.2300499999999999E-3</v>
      </c>
      <c r="K1487">
        <v>0.995116</v>
      </c>
      <c r="L1487">
        <v>0</v>
      </c>
      <c r="M1487" t="s">
        <v>42</v>
      </c>
    </row>
    <row r="1488" spans="1:13" x14ac:dyDescent="0.25">
      <c r="A1488" t="s">
        <v>176</v>
      </c>
      <c r="B1488">
        <v>7040.44</v>
      </c>
      <c r="C1488">
        <v>6815.68</v>
      </c>
      <c r="D1488">
        <v>6815.5</v>
      </c>
      <c r="E1488">
        <v>6339.08</v>
      </c>
      <c r="F1488">
        <v>94.786000000000001</v>
      </c>
      <c r="G1488">
        <v>0</v>
      </c>
      <c r="H1488">
        <v>56.218499999999999</v>
      </c>
      <c r="I1488">
        <v>0</v>
      </c>
      <c r="J1488">
        <v>1.2375000000000001E-3</v>
      </c>
      <c r="K1488">
        <v>0.99511499999999997</v>
      </c>
      <c r="L1488">
        <v>0</v>
      </c>
      <c r="M1488" t="s">
        <v>42</v>
      </c>
    </row>
    <row r="1489" spans="1:13" x14ac:dyDescent="0.25">
      <c r="A1489" t="s">
        <v>176</v>
      </c>
      <c r="B1489">
        <v>7152.74</v>
      </c>
      <c r="C1489">
        <v>6928.23</v>
      </c>
      <c r="D1489">
        <v>6928.05</v>
      </c>
      <c r="E1489">
        <v>6443.04</v>
      </c>
      <c r="F1489">
        <v>99.321899999999999</v>
      </c>
      <c r="G1489">
        <v>0</v>
      </c>
      <c r="H1489">
        <v>55.307600000000001</v>
      </c>
      <c r="I1489">
        <v>0</v>
      </c>
      <c r="J1489">
        <v>1.28097E-3</v>
      </c>
      <c r="K1489">
        <v>0.995116</v>
      </c>
      <c r="L1489">
        <v>0</v>
      </c>
      <c r="M1489" t="s">
        <v>42</v>
      </c>
    </row>
    <row r="1490" spans="1:13" x14ac:dyDescent="0.25">
      <c r="A1490" t="s">
        <v>176</v>
      </c>
      <c r="B1490">
        <v>7126.26</v>
      </c>
      <c r="C1490">
        <v>6899.2</v>
      </c>
      <c r="D1490">
        <v>6899.03</v>
      </c>
      <c r="E1490">
        <v>6415.32</v>
      </c>
      <c r="F1490">
        <v>98.244299999999996</v>
      </c>
      <c r="G1490">
        <v>0</v>
      </c>
      <c r="H1490">
        <v>54.591299999999997</v>
      </c>
      <c r="I1490">
        <v>0</v>
      </c>
      <c r="J1490">
        <v>1.3149500000000001E-3</v>
      </c>
      <c r="K1490">
        <v>0.995116</v>
      </c>
      <c r="L1490">
        <v>0</v>
      </c>
      <c r="M1490" t="s">
        <v>42</v>
      </c>
    </row>
    <row r="1491" spans="1:13" x14ac:dyDescent="0.25">
      <c r="A1491" t="s">
        <v>176</v>
      </c>
      <c r="B1491">
        <v>7371.81</v>
      </c>
      <c r="C1491">
        <v>7145.06</v>
      </c>
      <c r="D1491">
        <v>7144.89</v>
      </c>
      <c r="E1491">
        <v>6639.98</v>
      </c>
      <c r="F1491">
        <v>108.408</v>
      </c>
      <c r="G1491">
        <v>0</v>
      </c>
      <c r="H1491">
        <v>52.236199999999997</v>
      </c>
      <c r="I1491">
        <v>0</v>
      </c>
      <c r="J1491">
        <v>1.23409E-3</v>
      </c>
      <c r="K1491">
        <v>0.995116</v>
      </c>
      <c r="L1491">
        <v>0</v>
      </c>
      <c r="M1491" t="s">
        <v>42</v>
      </c>
    </row>
    <row r="1492" spans="1:13" x14ac:dyDescent="0.25">
      <c r="A1492" t="s">
        <v>176</v>
      </c>
      <c r="B1492">
        <v>7362.14</v>
      </c>
      <c r="C1492">
        <v>7136.45</v>
      </c>
      <c r="D1492">
        <v>7136.27</v>
      </c>
      <c r="E1492">
        <v>6632.04</v>
      </c>
      <c r="F1492">
        <v>106.47799999999999</v>
      </c>
      <c r="G1492">
        <v>0</v>
      </c>
      <c r="H1492">
        <v>52.617800000000003</v>
      </c>
      <c r="I1492">
        <v>0</v>
      </c>
      <c r="J1492">
        <v>1.2487900000000001E-3</v>
      </c>
      <c r="K1492">
        <v>0.995116</v>
      </c>
      <c r="L1492">
        <v>0</v>
      </c>
      <c r="M1492" t="s">
        <v>42</v>
      </c>
    </row>
    <row r="1493" spans="1:13" x14ac:dyDescent="0.25">
      <c r="A1493" t="s">
        <v>176</v>
      </c>
      <c r="B1493">
        <v>7348.17</v>
      </c>
      <c r="C1493">
        <v>7123.05</v>
      </c>
      <c r="D1493">
        <v>7122.87</v>
      </c>
      <c r="E1493">
        <v>6619.2</v>
      </c>
      <c r="F1493">
        <v>106.01300000000001</v>
      </c>
      <c r="G1493">
        <v>0</v>
      </c>
      <c r="H1493">
        <v>54.485300000000002</v>
      </c>
      <c r="I1493">
        <v>0</v>
      </c>
      <c r="J1493">
        <v>1.23533E-3</v>
      </c>
      <c r="K1493">
        <v>0.995116</v>
      </c>
      <c r="L1493">
        <v>0</v>
      </c>
      <c r="M1493" t="s">
        <v>42</v>
      </c>
    </row>
    <row r="1494" spans="1:13" x14ac:dyDescent="0.25">
      <c r="A1494" t="s">
        <v>176</v>
      </c>
      <c r="B1494">
        <v>7340.15</v>
      </c>
      <c r="C1494">
        <v>7115.02</v>
      </c>
      <c r="D1494">
        <v>7114.84</v>
      </c>
      <c r="E1494">
        <v>6614</v>
      </c>
      <c r="F1494">
        <v>106.916</v>
      </c>
      <c r="G1494">
        <v>0</v>
      </c>
      <c r="H1494">
        <v>52.025799999999997</v>
      </c>
      <c r="I1494">
        <v>0</v>
      </c>
      <c r="J1494">
        <v>1.2781800000000001E-3</v>
      </c>
      <c r="K1494">
        <v>0.995116</v>
      </c>
      <c r="L1494">
        <v>0</v>
      </c>
      <c r="M1494" t="s">
        <v>42</v>
      </c>
    </row>
    <row r="1495" spans="1:13" x14ac:dyDescent="0.25">
      <c r="A1495" t="s">
        <v>176</v>
      </c>
      <c r="B1495">
        <v>7355.75</v>
      </c>
      <c r="C1495">
        <v>7129.47</v>
      </c>
      <c r="D1495">
        <v>7129.3</v>
      </c>
      <c r="E1495">
        <v>6625.93</v>
      </c>
      <c r="F1495">
        <v>105.346</v>
      </c>
      <c r="G1495">
        <v>0</v>
      </c>
      <c r="H1495">
        <v>52.552100000000003</v>
      </c>
      <c r="I1495">
        <v>0</v>
      </c>
      <c r="J1495">
        <v>1.2356100000000001E-3</v>
      </c>
      <c r="K1495">
        <v>0.99511499999999997</v>
      </c>
      <c r="L1495">
        <v>0</v>
      </c>
      <c r="M1495" t="s">
        <v>42</v>
      </c>
    </row>
    <row r="1496" spans="1:13" x14ac:dyDescent="0.25">
      <c r="A1496" t="s">
        <v>176</v>
      </c>
      <c r="B1496">
        <v>7358.3</v>
      </c>
      <c r="C1496">
        <v>7132.41</v>
      </c>
      <c r="D1496">
        <v>7132.24</v>
      </c>
      <c r="E1496">
        <v>6626.04</v>
      </c>
      <c r="F1496">
        <v>106.176</v>
      </c>
      <c r="G1496">
        <v>0</v>
      </c>
      <c r="H1496">
        <v>52.5886</v>
      </c>
      <c r="I1496">
        <v>0</v>
      </c>
      <c r="J1496">
        <v>1.23774E-3</v>
      </c>
      <c r="K1496">
        <v>0.995116</v>
      </c>
      <c r="L1496">
        <v>0</v>
      </c>
      <c r="M1496" t="s">
        <v>42</v>
      </c>
    </row>
    <row r="1497" spans="1:13" x14ac:dyDescent="0.25">
      <c r="A1497" t="s">
        <v>176</v>
      </c>
      <c r="B1497">
        <v>7400.56</v>
      </c>
      <c r="C1497">
        <v>7175.22</v>
      </c>
      <c r="D1497">
        <v>7175.04</v>
      </c>
      <c r="E1497">
        <v>6669.15</v>
      </c>
      <c r="F1497">
        <v>107.539</v>
      </c>
      <c r="G1497">
        <v>0</v>
      </c>
      <c r="H1497">
        <v>52.808199999999999</v>
      </c>
      <c r="I1497">
        <v>0</v>
      </c>
      <c r="J1497">
        <v>1.2313700000000001E-3</v>
      </c>
      <c r="K1497">
        <v>0.99511000000000005</v>
      </c>
      <c r="L1497">
        <v>0</v>
      </c>
      <c r="M1497" t="s">
        <v>42</v>
      </c>
    </row>
    <row r="1498" spans="1:13" x14ac:dyDescent="0.25">
      <c r="A1498" t="s">
        <v>176</v>
      </c>
      <c r="B1498">
        <v>7412.12</v>
      </c>
      <c r="C1498">
        <v>7172.19</v>
      </c>
      <c r="D1498">
        <v>7172.01</v>
      </c>
      <c r="E1498">
        <v>6661.86</v>
      </c>
      <c r="F1498">
        <v>107.441</v>
      </c>
      <c r="G1498">
        <v>0</v>
      </c>
      <c r="H1498">
        <v>52.518900000000002</v>
      </c>
      <c r="I1498">
        <v>0</v>
      </c>
      <c r="J1498">
        <v>1.2667900000000001E-3</v>
      </c>
      <c r="K1498">
        <v>0.995116</v>
      </c>
      <c r="L1498">
        <v>0</v>
      </c>
      <c r="M1498" t="s">
        <v>42</v>
      </c>
    </row>
    <row r="1499" spans="1:13" x14ac:dyDescent="0.25">
      <c r="A1499" t="s">
        <v>176</v>
      </c>
      <c r="B1499">
        <v>7234.36</v>
      </c>
      <c r="C1499">
        <v>7006.45</v>
      </c>
      <c r="D1499">
        <v>7006.28</v>
      </c>
      <c r="E1499">
        <v>6508.96</v>
      </c>
      <c r="F1499">
        <v>100.803</v>
      </c>
      <c r="G1499">
        <v>0</v>
      </c>
      <c r="H1499">
        <v>53.101199999999999</v>
      </c>
      <c r="I1499">
        <v>0</v>
      </c>
      <c r="J1499">
        <v>1.5111199999999999E-3</v>
      </c>
      <c r="K1499">
        <v>0.995116</v>
      </c>
      <c r="L1499">
        <v>0</v>
      </c>
      <c r="M1499" t="s">
        <v>42</v>
      </c>
    </row>
    <row r="1500" spans="1:13" x14ac:dyDescent="0.25">
      <c r="A1500" t="s">
        <v>176</v>
      </c>
      <c r="B1500">
        <v>7116.84</v>
      </c>
      <c r="C1500">
        <v>6890.31</v>
      </c>
      <c r="D1500">
        <v>6890.13</v>
      </c>
      <c r="E1500">
        <v>6406.65</v>
      </c>
      <c r="F1500">
        <v>96.160799999999995</v>
      </c>
      <c r="G1500">
        <v>0</v>
      </c>
      <c r="H1500">
        <v>54.629300000000001</v>
      </c>
      <c r="I1500">
        <v>0</v>
      </c>
      <c r="J1500">
        <v>1.23029E-3</v>
      </c>
      <c r="K1500">
        <v>0.995116</v>
      </c>
      <c r="L1500">
        <v>0</v>
      </c>
      <c r="M1500" t="s">
        <v>42</v>
      </c>
    </row>
    <row r="1501" spans="1:13" x14ac:dyDescent="0.25">
      <c r="A1501" t="s">
        <v>176</v>
      </c>
      <c r="B1501">
        <v>7174.29</v>
      </c>
      <c r="C1501">
        <v>6948.6</v>
      </c>
      <c r="D1501">
        <v>6948.42</v>
      </c>
      <c r="E1501">
        <v>6458.67</v>
      </c>
      <c r="F1501">
        <v>99.9589</v>
      </c>
      <c r="G1501">
        <v>0</v>
      </c>
      <c r="H1501">
        <v>55.078600000000002</v>
      </c>
      <c r="I1501">
        <v>0</v>
      </c>
      <c r="J1501">
        <v>1.2616299999999999E-3</v>
      </c>
      <c r="K1501">
        <v>0.995116</v>
      </c>
      <c r="L1501">
        <v>0</v>
      </c>
      <c r="M1501" t="s">
        <v>42</v>
      </c>
    </row>
    <row r="1502" spans="1:13" x14ac:dyDescent="0.25">
      <c r="A1502" t="s">
        <v>176</v>
      </c>
      <c r="B1502">
        <v>7183.23</v>
      </c>
      <c r="C1502">
        <v>6957.02</v>
      </c>
      <c r="D1502">
        <v>6956.85</v>
      </c>
      <c r="E1502">
        <v>6468.37</v>
      </c>
      <c r="F1502">
        <v>99.6858</v>
      </c>
      <c r="G1502">
        <v>0</v>
      </c>
      <c r="H1502">
        <v>54.503100000000003</v>
      </c>
      <c r="I1502">
        <v>0</v>
      </c>
      <c r="J1502">
        <v>1.7798899999999999E-3</v>
      </c>
      <c r="K1502">
        <v>0.995116</v>
      </c>
      <c r="L1502">
        <v>0</v>
      </c>
      <c r="M1502" t="s">
        <v>42</v>
      </c>
    </row>
    <row r="1503" spans="1:13" x14ac:dyDescent="0.25">
      <c r="A1503" t="s">
        <v>176</v>
      </c>
      <c r="B1503">
        <v>7223.11</v>
      </c>
      <c r="C1503">
        <v>6994.22</v>
      </c>
      <c r="D1503">
        <v>6994.04</v>
      </c>
      <c r="E1503">
        <v>6500.89</v>
      </c>
      <c r="F1503">
        <v>101.485</v>
      </c>
      <c r="G1503">
        <v>0</v>
      </c>
      <c r="H1503">
        <v>53.681199999999997</v>
      </c>
      <c r="I1503">
        <v>0</v>
      </c>
      <c r="J1503">
        <v>1.2866799999999999E-3</v>
      </c>
      <c r="K1503">
        <v>0.995116</v>
      </c>
      <c r="L1503">
        <v>0</v>
      </c>
      <c r="M1503" t="s">
        <v>42</v>
      </c>
    </row>
    <row r="1504" spans="1:13" x14ac:dyDescent="0.25">
      <c r="A1504" t="s">
        <v>176</v>
      </c>
      <c r="B1504">
        <v>7057.78</v>
      </c>
      <c r="C1504">
        <v>6831.18</v>
      </c>
      <c r="D1504">
        <v>6830.98</v>
      </c>
      <c r="E1504">
        <v>6352.55</v>
      </c>
      <c r="F1504">
        <v>95.250299999999996</v>
      </c>
      <c r="G1504">
        <v>0</v>
      </c>
      <c r="H1504">
        <v>54.653100000000002</v>
      </c>
      <c r="I1504">
        <v>0</v>
      </c>
      <c r="J1504">
        <v>1.2302700000000001E-3</v>
      </c>
      <c r="K1504">
        <v>0.99511400000000005</v>
      </c>
      <c r="L1504">
        <v>0</v>
      </c>
      <c r="M1504" t="s">
        <v>42</v>
      </c>
    </row>
    <row r="1505" spans="1:25" x14ac:dyDescent="0.25">
      <c r="A1505" t="s">
        <v>176</v>
      </c>
      <c r="B1505">
        <v>7034.22</v>
      </c>
      <c r="C1505">
        <v>6806.26</v>
      </c>
      <c r="D1505">
        <v>6806.08</v>
      </c>
      <c r="E1505">
        <v>6319.2</v>
      </c>
      <c r="F1505">
        <v>92.639499999999998</v>
      </c>
      <c r="G1505">
        <v>0</v>
      </c>
      <c r="H1505">
        <v>55.914900000000003</v>
      </c>
      <c r="I1505">
        <v>0</v>
      </c>
      <c r="J1505">
        <v>1.23073E-3</v>
      </c>
      <c r="K1505">
        <v>0.99511499999999997</v>
      </c>
      <c r="L1505">
        <v>0</v>
      </c>
      <c r="M1505" t="s">
        <v>42</v>
      </c>
    </row>
    <row r="1506" spans="1:25" x14ac:dyDescent="0.25">
      <c r="A1506" t="s">
        <v>176</v>
      </c>
      <c r="B1506">
        <v>7194.06</v>
      </c>
      <c r="C1506">
        <v>6965.91</v>
      </c>
      <c r="D1506">
        <v>6965.71</v>
      </c>
      <c r="E1506">
        <v>6477.4</v>
      </c>
      <c r="F1506">
        <v>100.178</v>
      </c>
      <c r="G1506">
        <v>0</v>
      </c>
      <c r="H1506">
        <v>55.199300000000001</v>
      </c>
      <c r="I1506">
        <v>0</v>
      </c>
      <c r="J1506">
        <v>1.30678E-3</v>
      </c>
      <c r="K1506">
        <v>0.99511400000000005</v>
      </c>
      <c r="L1506">
        <v>0</v>
      </c>
      <c r="M1506" t="s">
        <v>42</v>
      </c>
    </row>
    <row r="1507" spans="1:25" x14ac:dyDescent="0.25">
      <c r="A1507" t="s">
        <v>176</v>
      </c>
      <c r="B1507">
        <v>7098.84</v>
      </c>
      <c r="C1507">
        <v>6872.98</v>
      </c>
      <c r="D1507">
        <v>6872.79</v>
      </c>
      <c r="E1507">
        <v>6391.17</v>
      </c>
      <c r="F1507">
        <v>96.805999999999997</v>
      </c>
      <c r="G1507">
        <v>0</v>
      </c>
      <c r="H1507">
        <v>54.4833</v>
      </c>
      <c r="I1507">
        <v>0</v>
      </c>
      <c r="J1507">
        <v>1.2325599999999999E-3</v>
      </c>
      <c r="K1507">
        <v>0.995116</v>
      </c>
      <c r="L1507">
        <v>0</v>
      </c>
      <c r="M1507" t="s">
        <v>42</v>
      </c>
    </row>
    <row r="1508" spans="1:25" x14ac:dyDescent="0.25">
      <c r="A1508" t="s">
        <v>176</v>
      </c>
      <c r="B1508">
        <v>6967.21</v>
      </c>
      <c r="C1508">
        <v>6742.59</v>
      </c>
      <c r="D1508">
        <v>6742.39</v>
      </c>
      <c r="E1508">
        <v>6271.68</v>
      </c>
      <c r="F1508">
        <v>91.502399999999994</v>
      </c>
      <c r="G1508">
        <v>0</v>
      </c>
      <c r="H1508">
        <v>54.778599999999997</v>
      </c>
      <c r="I1508">
        <v>0</v>
      </c>
      <c r="J1508">
        <v>1.2597699999999999E-3</v>
      </c>
      <c r="K1508">
        <v>0.995116</v>
      </c>
      <c r="L1508">
        <v>0</v>
      </c>
      <c r="M1508" t="s">
        <v>42</v>
      </c>
    </row>
    <row r="1509" spans="1:25" x14ac:dyDescent="0.25">
      <c r="A1509" t="s">
        <v>176</v>
      </c>
      <c r="B1509">
        <v>6996.32</v>
      </c>
      <c r="C1509">
        <v>6771.73</v>
      </c>
      <c r="D1509">
        <v>6771.55</v>
      </c>
      <c r="E1509">
        <v>6297.34</v>
      </c>
      <c r="F1509">
        <v>94.260800000000003</v>
      </c>
      <c r="G1509">
        <v>0</v>
      </c>
      <c r="H1509">
        <v>54.873399999999997</v>
      </c>
      <c r="I1509">
        <v>0</v>
      </c>
      <c r="J1509">
        <v>1.23028E-3</v>
      </c>
      <c r="K1509">
        <v>0.995116</v>
      </c>
      <c r="L1509">
        <v>0</v>
      </c>
      <c r="M1509" t="s">
        <v>42</v>
      </c>
    </row>
    <row r="1510" spans="1:25" x14ac:dyDescent="0.25">
      <c r="A1510" t="s">
        <v>176</v>
      </c>
      <c r="B1510">
        <v>7010.64</v>
      </c>
      <c r="C1510">
        <v>6785.83</v>
      </c>
      <c r="D1510">
        <v>6785.66</v>
      </c>
      <c r="E1510">
        <v>6310.34</v>
      </c>
      <c r="F1510">
        <v>94.0321</v>
      </c>
      <c r="G1510">
        <v>0</v>
      </c>
      <c r="H1510">
        <v>55.182499999999997</v>
      </c>
      <c r="I1510">
        <v>0</v>
      </c>
      <c r="J1510">
        <v>1.24569E-3</v>
      </c>
      <c r="K1510">
        <v>0.995116</v>
      </c>
      <c r="L1510">
        <v>0</v>
      </c>
      <c r="M1510" t="s">
        <v>42</v>
      </c>
    </row>
    <row r="1511" spans="1:25" x14ac:dyDescent="0.25">
      <c r="A1511" t="s">
        <v>176</v>
      </c>
      <c r="B1511">
        <v>7112.41</v>
      </c>
      <c r="C1511">
        <v>6887.82</v>
      </c>
      <c r="D1511">
        <v>6887.64</v>
      </c>
      <c r="E1511">
        <v>6405.05</v>
      </c>
      <c r="F1511">
        <v>98.538300000000007</v>
      </c>
      <c r="G1511">
        <v>0</v>
      </c>
      <c r="H1511">
        <v>53.8752</v>
      </c>
      <c r="I1511">
        <v>0</v>
      </c>
      <c r="J1511">
        <v>1.2311900000000001E-3</v>
      </c>
      <c r="K1511">
        <v>0.995116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7009.75</v>
      </c>
      <c r="C1512">
        <v>6784.89</v>
      </c>
      <c r="D1512">
        <v>6784.72</v>
      </c>
      <c r="E1512">
        <v>6310.18</v>
      </c>
      <c r="F1512">
        <v>93.961799999999997</v>
      </c>
      <c r="G1512">
        <v>0</v>
      </c>
      <c r="H1512">
        <v>56.314700000000002</v>
      </c>
      <c r="I1512">
        <v>0</v>
      </c>
      <c r="J1512">
        <v>1.2508E-3</v>
      </c>
      <c r="K1512">
        <v>0.995116</v>
      </c>
      <c r="L1512">
        <v>0</v>
      </c>
      <c r="M1512" t="s">
        <v>42</v>
      </c>
      <c r="R1512">
        <f>AVERAGE(B1463:B1512)</f>
        <v>7154.532799999999</v>
      </c>
      <c r="S1512">
        <f>AVERAGE(C1463:C1512)</f>
        <v>6928.4343999999992</v>
      </c>
      <c r="U1512">
        <f>_xlfn.VAR.P(B1463:B1512)</f>
        <v>19549.115536160021</v>
      </c>
      <c r="V1512">
        <f>_xlfn.VAR.P(C1463:C1512)</f>
        <v>19320.700236640008</v>
      </c>
      <c r="X1512">
        <f>1.96*SQRT(U1512)/50</f>
        <v>5.4808715454282391</v>
      </c>
      <c r="Y1512">
        <f>1.96*SQRT(V1512)/50</f>
        <v>5.4487577310457196</v>
      </c>
    </row>
    <row r="1513" spans="1:25" x14ac:dyDescent="0.25">
      <c r="A1513" t="s">
        <v>176</v>
      </c>
      <c r="B1513">
        <v>357839.52110000001</v>
      </c>
      <c r="C1513" t="s">
        <v>36</v>
      </c>
    </row>
    <row r="1514" spans="1:25" x14ac:dyDescent="0.25">
      <c r="A1514" t="s">
        <v>177</v>
      </c>
      <c r="B1514">
        <v>14634.2</v>
      </c>
      <c r="C1514">
        <v>14342</v>
      </c>
      <c r="D1514">
        <v>14341.8</v>
      </c>
      <c r="E1514">
        <v>13824.7</v>
      </c>
      <c r="F1514">
        <v>112.637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1.26964E-3</v>
      </c>
      <c r="M1514">
        <v>0.99511499999999997</v>
      </c>
      <c r="N1514">
        <v>0</v>
      </c>
      <c r="O1514" t="s">
        <v>42</v>
      </c>
    </row>
    <row r="1515" spans="1:25" x14ac:dyDescent="0.25">
      <c r="A1515" t="s">
        <v>177</v>
      </c>
      <c r="B1515">
        <v>14755</v>
      </c>
      <c r="C1515">
        <v>14462.4</v>
      </c>
      <c r="D1515">
        <v>14462.2</v>
      </c>
      <c r="E1515">
        <v>13972.4</v>
      </c>
      <c r="F1515">
        <v>104.97499999999999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1.23375E-3</v>
      </c>
      <c r="M1515">
        <v>0.995116</v>
      </c>
      <c r="N1515">
        <v>0</v>
      </c>
      <c r="O1515" t="s">
        <v>42</v>
      </c>
    </row>
    <row r="1516" spans="1:25" x14ac:dyDescent="0.25">
      <c r="A1516" t="s">
        <v>177</v>
      </c>
      <c r="B1516">
        <v>14810.4</v>
      </c>
      <c r="C1516">
        <v>14519</v>
      </c>
      <c r="D1516">
        <v>14518.8</v>
      </c>
      <c r="E1516">
        <v>14022.9</v>
      </c>
      <c r="F1516">
        <v>107.554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1.2989500000000001E-3</v>
      </c>
      <c r="M1516">
        <v>0.99511499999999997</v>
      </c>
      <c r="N1516">
        <v>0</v>
      </c>
      <c r="O1516" t="s">
        <v>42</v>
      </c>
    </row>
    <row r="1517" spans="1:25" x14ac:dyDescent="0.25">
      <c r="A1517" t="s">
        <v>177</v>
      </c>
      <c r="B1517">
        <v>15054.9</v>
      </c>
      <c r="C1517">
        <v>14767.3</v>
      </c>
      <c r="D1517">
        <v>14767.2</v>
      </c>
      <c r="E1517">
        <v>14283.2</v>
      </c>
      <c r="F1517">
        <v>103.538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1.2823999999999999E-3</v>
      </c>
      <c r="M1517">
        <v>0.995116</v>
      </c>
      <c r="N1517">
        <v>0</v>
      </c>
      <c r="O1517" t="s">
        <v>42</v>
      </c>
    </row>
    <row r="1518" spans="1:25" x14ac:dyDescent="0.25">
      <c r="A1518" t="s">
        <v>177</v>
      </c>
      <c r="B1518">
        <v>14915</v>
      </c>
      <c r="C1518">
        <v>14623.8</v>
      </c>
      <c r="D1518">
        <v>14623.6</v>
      </c>
      <c r="E1518">
        <v>14131.8</v>
      </c>
      <c r="F1518">
        <v>106.20699999999999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1.23029E-3</v>
      </c>
      <c r="M1518">
        <v>0.995116</v>
      </c>
      <c r="N1518">
        <v>0</v>
      </c>
      <c r="O1518" t="s">
        <v>42</v>
      </c>
    </row>
    <row r="1519" spans="1:25" x14ac:dyDescent="0.25">
      <c r="A1519" t="s">
        <v>177</v>
      </c>
      <c r="B1519">
        <v>15012.3</v>
      </c>
      <c r="C1519">
        <v>14715.2</v>
      </c>
      <c r="D1519">
        <v>14715</v>
      </c>
      <c r="E1519">
        <v>14226.9</v>
      </c>
      <c r="F1519">
        <v>104.71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1.23032E-3</v>
      </c>
      <c r="M1519">
        <v>0.995116</v>
      </c>
      <c r="N1519">
        <v>0</v>
      </c>
      <c r="O1519" t="s">
        <v>42</v>
      </c>
    </row>
    <row r="1520" spans="1:25" x14ac:dyDescent="0.25">
      <c r="A1520" t="s">
        <v>177</v>
      </c>
      <c r="B1520">
        <v>15022.9</v>
      </c>
      <c r="C1520">
        <v>14734.3</v>
      </c>
      <c r="D1520">
        <v>14734.2</v>
      </c>
      <c r="E1520">
        <v>14224.6</v>
      </c>
      <c r="F1520">
        <v>109.05800000000001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1.2628299999999999E-3</v>
      </c>
      <c r="M1520">
        <v>0.995116</v>
      </c>
      <c r="N1520">
        <v>0</v>
      </c>
      <c r="O1520" t="s">
        <v>42</v>
      </c>
    </row>
    <row r="1521" spans="1:15" x14ac:dyDescent="0.25">
      <c r="A1521" t="s">
        <v>177</v>
      </c>
      <c r="B1521">
        <v>14676.1</v>
      </c>
      <c r="C1521">
        <v>14388</v>
      </c>
      <c r="D1521">
        <v>14387.9</v>
      </c>
      <c r="E1521">
        <v>13898.8</v>
      </c>
      <c r="F1521">
        <v>103.93600000000001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1.3841599999999999E-3</v>
      </c>
      <c r="M1521">
        <v>0.995116</v>
      </c>
      <c r="N1521">
        <v>0</v>
      </c>
      <c r="O1521" t="s">
        <v>42</v>
      </c>
    </row>
    <row r="1522" spans="1:15" x14ac:dyDescent="0.25">
      <c r="A1522" t="s">
        <v>177</v>
      </c>
      <c r="B1522">
        <v>14631.1</v>
      </c>
      <c r="C1522">
        <v>14340.5</v>
      </c>
      <c r="D1522">
        <v>14340.4</v>
      </c>
      <c r="E1522">
        <v>13856.7</v>
      </c>
      <c r="F1522">
        <v>102.798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1.2818E-3</v>
      </c>
      <c r="M1522">
        <v>0.99511499999999997</v>
      </c>
      <c r="N1522">
        <v>0</v>
      </c>
      <c r="O1522" t="s">
        <v>42</v>
      </c>
    </row>
    <row r="1523" spans="1:15" x14ac:dyDescent="0.25">
      <c r="A1523" t="s">
        <v>177</v>
      </c>
      <c r="B1523">
        <v>14963.9</v>
      </c>
      <c r="C1523">
        <v>14668.1</v>
      </c>
      <c r="D1523">
        <v>14668</v>
      </c>
      <c r="E1523">
        <v>14176.6</v>
      </c>
      <c r="F1523">
        <v>105.89700000000001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1.38854E-3</v>
      </c>
      <c r="M1523">
        <v>0.99511499999999997</v>
      </c>
      <c r="N1523">
        <v>0</v>
      </c>
      <c r="O1523" t="s">
        <v>42</v>
      </c>
    </row>
    <row r="1524" spans="1:15" x14ac:dyDescent="0.25">
      <c r="A1524" t="s">
        <v>177</v>
      </c>
      <c r="B1524">
        <v>14987.6</v>
      </c>
      <c r="C1524">
        <v>14695.1</v>
      </c>
      <c r="D1524">
        <v>14695</v>
      </c>
      <c r="E1524">
        <v>14199.1</v>
      </c>
      <c r="F1524">
        <v>106.926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1.2843500000000001E-3</v>
      </c>
      <c r="M1524">
        <v>0.99511499999999997</v>
      </c>
      <c r="N1524">
        <v>0</v>
      </c>
      <c r="O1524" t="s">
        <v>42</v>
      </c>
    </row>
    <row r="1525" spans="1:15" x14ac:dyDescent="0.25">
      <c r="A1525" t="s">
        <v>177</v>
      </c>
      <c r="B1525">
        <v>14837.3</v>
      </c>
      <c r="C1525">
        <v>14547.1</v>
      </c>
      <c r="D1525">
        <v>14546.9</v>
      </c>
      <c r="E1525">
        <v>14055.3</v>
      </c>
      <c r="F1525">
        <v>106.136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1.2410100000000001E-3</v>
      </c>
      <c r="M1525">
        <v>0.99511499999999997</v>
      </c>
      <c r="N1525">
        <v>0</v>
      </c>
      <c r="O1525" t="s">
        <v>42</v>
      </c>
    </row>
    <row r="1526" spans="1:15" x14ac:dyDescent="0.25">
      <c r="A1526" t="s">
        <v>177</v>
      </c>
      <c r="B1526">
        <v>14750.5</v>
      </c>
      <c r="C1526">
        <v>14461.3</v>
      </c>
      <c r="D1526">
        <v>14461.1</v>
      </c>
      <c r="E1526">
        <v>13964.2</v>
      </c>
      <c r="F1526">
        <v>108.29900000000001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1.2664900000000001E-3</v>
      </c>
      <c r="M1526">
        <v>0.995116</v>
      </c>
      <c r="N1526">
        <v>0</v>
      </c>
      <c r="O1526" t="s">
        <v>42</v>
      </c>
    </row>
    <row r="1527" spans="1:15" x14ac:dyDescent="0.25">
      <c r="A1527" t="s">
        <v>177</v>
      </c>
      <c r="B1527">
        <v>15082.5</v>
      </c>
      <c r="C1527">
        <v>14788.3</v>
      </c>
      <c r="D1527">
        <v>14788.1</v>
      </c>
      <c r="E1527">
        <v>14295.2</v>
      </c>
      <c r="F1527">
        <v>107.128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1.24215E-3</v>
      </c>
      <c r="M1527">
        <v>0.99511300000000003</v>
      </c>
      <c r="N1527">
        <v>0</v>
      </c>
      <c r="O1527" t="s">
        <v>42</v>
      </c>
    </row>
    <row r="1528" spans="1:15" x14ac:dyDescent="0.25">
      <c r="A1528" t="s">
        <v>177</v>
      </c>
      <c r="B1528">
        <v>14895.3</v>
      </c>
      <c r="C1528">
        <v>14605.5</v>
      </c>
      <c r="D1528">
        <v>14605.4</v>
      </c>
      <c r="E1528">
        <v>14123.4</v>
      </c>
      <c r="F1528">
        <v>102.889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1.49617E-3</v>
      </c>
      <c r="M1528">
        <v>0.99511499999999997</v>
      </c>
      <c r="N1528">
        <v>0</v>
      </c>
      <c r="O1528" t="s">
        <v>42</v>
      </c>
    </row>
    <row r="1529" spans="1:15" x14ac:dyDescent="0.25">
      <c r="A1529" t="s">
        <v>177</v>
      </c>
      <c r="B1529">
        <v>14756</v>
      </c>
      <c r="C1529">
        <v>14469.7</v>
      </c>
      <c r="D1529">
        <v>14469.5</v>
      </c>
      <c r="E1529">
        <v>13994.2</v>
      </c>
      <c r="F1529">
        <v>100.87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1.23346E-3</v>
      </c>
      <c r="M1529">
        <v>0.995116</v>
      </c>
      <c r="N1529">
        <v>0</v>
      </c>
      <c r="O1529" t="s">
        <v>42</v>
      </c>
    </row>
    <row r="1530" spans="1:15" x14ac:dyDescent="0.25">
      <c r="A1530" t="s">
        <v>177</v>
      </c>
      <c r="B1530">
        <v>14741.4</v>
      </c>
      <c r="C1530">
        <v>14454.2</v>
      </c>
      <c r="D1530">
        <v>14454.1</v>
      </c>
      <c r="E1530">
        <v>13962.3</v>
      </c>
      <c r="F1530">
        <v>105.298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1.3154900000000001E-3</v>
      </c>
      <c r="M1530">
        <v>0.99511499999999997</v>
      </c>
      <c r="N1530">
        <v>0</v>
      </c>
      <c r="O1530" t="s">
        <v>42</v>
      </c>
    </row>
    <row r="1531" spans="1:15" x14ac:dyDescent="0.25">
      <c r="A1531" t="s">
        <v>177</v>
      </c>
      <c r="B1531">
        <v>14620.9</v>
      </c>
      <c r="C1531">
        <v>14327.5</v>
      </c>
      <c r="D1531">
        <v>14327.3</v>
      </c>
      <c r="E1531">
        <v>13829.4</v>
      </c>
      <c r="F1531">
        <v>110.244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1.23204E-3</v>
      </c>
      <c r="M1531">
        <v>0.99511300000000003</v>
      </c>
      <c r="N1531">
        <v>0</v>
      </c>
      <c r="O1531" t="s">
        <v>42</v>
      </c>
    </row>
    <row r="1532" spans="1:15" x14ac:dyDescent="0.25">
      <c r="A1532" t="s">
        <v>177</v>
      </c>
      <c r="B1532">
        <v>14990.1</v>
      </c>
      <c r="C1532">
        <v>14702</v>
      </c>
      <c r="D1532">
        <v>14701.8</v>
      </c>
      <c r="E1532">
        <v>14228.4</v>
      </c>
      <c r="F1532">
        <v>101.46299999999999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1.2319799999999999E-3</v>
      </c>
      <c r="M1532">
        <v>0.995116</v>
      </c>
      <c r="N1532">
        <v>0</v>
      </c>
      <c r="O1532" t="s">
        <v>42</v>
      </c>
    </row>
    <row r="1533" spans="1:15" x14ac:dyDescent="0.25">
      <c r="A1533" t="s">
        <v>177</v>
      </c>
      <c r="B1533">
        <v>14825.6</v>
      </c>
      <c r="C1533">
        <v>14540.2</v>
      </c>
      <c r="D1533">
        <v>14540</v>
      </c>
      <c r="E1533">
        <v>14054.1</v>
      </c>
      <c r="F1533">
        <v>99.384500000000003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1.24734E-3</v>
      </c>
      <c r="M1533">
        <v>0.99511499999999997</v>
      </c>
      <c r="N1533">
        <v>0</v>
      </c>
      <c r="O1533" t="s">
        <v>42</v>
      </c>
    </row>
    <row r="1534" spans="1:15" x14ac:dyDescent="0.25">
      <c r="A1534" t="s">
        <v>177</v>
      </c>
      <c r="B1534">
        <v>14979.3</v>
      </c>
      <c r="C1534">
        <v>14687.7</v>
      </c>
      <c r="D1534">
        <v>14687.5</v>
      </c>
      <c r="E1534">
        <v>14200.5</v>
      </c>
      <c r="F1534">
        <v>104.684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1.2312099999999999E-3</v>
      </c>
      <c r="M1534">
        <v>0.995116</v>
      </c>
      <c r="N1534">
        <v>0</v>
      </c>
      <c r="O1534" t="s">
        <v>42</v>
      </c>
    </row>
    <row r="1535" spans="1:15" x14ac:dyDescent="0.25">
      <c r="A1535" t="s">
        <v>177</v>
      </c>
      <c r="B1535">
        <v>14738</v>
      </c>
      <c r="C1535">
        <v>14451.2</v>
      </c>
      <c r="D1535">
        <v>14451.1</v>
      </c>
      <c r="E1535">
        <v>13963.5</v>
      </c>
      <c r="F1535">
        <v>105.70699999999999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1.2301E-3</v>
      </c>
      <c r="M1535">
        <v>0.99511499999999997</v>
      </c>
      <c r="N1535">
        <v>0</v>
      </c>
      <c r="O1535" t="s">
        <v>42</v>
      </c>
    </row>
    <row r="1536" spans="1:15" x14ac:dyDescent="0.25">
      <c r="A1536" t="s">
        <v>177</v>
      </c>
      <c r="B1536">
        <v>14652</v>
      </c>
      <c r="C1536">
        <v>14365.1</v>
      </c>
      <c r="D1536">
        <v>14365</v>
      </c>
      <c r="E1536">
        <v>13846.6</v>
      </c>
      <c r="F1536">
        <v>113.26900000000001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1.23252E-3</v>
      </c>
      <c r="M1536">
        <v>0.995116</v>
      </c>
      <c r="N1536">
        <v>0</v>
      </c>
      <c r="O1536" t="s">
        <v>42</v>
      </c>
    </row>
    <row r="1537" spans="1:15" x14ac:dyDescent="0.25">
      <c r="A1537" t="s">
        <v>177</v>
      </c>
      <c r="B1537">
        <v>14633.9</v>
      </c>
      <c r="C1537">
        <v>14328.5</v>
      </c>
      <c r="D1537">
        <v>14328.3</v>
      </c>
      <c r="E1537">
        <v>13809.1</v>
      </c>
      <c r="F1537">
        <v>113.93300000000001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1.23632E-3</v>
      </c>
      <c r="M1537">
        <v>0.995116</v>
      </c>
      <c r="N1537">
        <v>0</v>
      </c>
      <c r="O1537" t="s">
        <v>42</v>
      </c>
    </row>
    <row r="1538" spans="1:15" x14ac:dyDescent="0.25">
      <c r="A1538" t="s">
        <v>177</v>
      </c>
      <c r="B1538">
        <v>14610.4</v>
      </c>
      <c r="C1538">
        <v>14316.6</v>
      </c>
      <c r="D1538">
        <v>14316.5</v>
      </c>
      <c r="E1538">
        <v>13796.5</v>
      </c>
      <c r="F1538">
        <v>112.693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1.2629E-3</v>
      </c>
      <c r="M1538">
        <v>0.99511499999999997</v>
      </c>
      <c r="N1538">
        <v>0</v>
      </c>
      <c r="O1538" t="s">
        <v>42</v>
      </c>
    </row>
    <row r="1539" spans="1:15" x14ac:dyDescent="0.25">
      <c r="A1539" t="s">
        <v>177</v>
      </c>
      <c r="B1539">
        <v>14729.5</v>
      </c>
      <c r="C1539">
        <v>14439</v>
      </c>
      <c r="D1539">
        <v>14438.8</v>
      </c>
      <c r="E1539">
        <v>13926.2</v>
      </c>
      <c r="F1539">
        <v>112.566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1.2705500000000001E-3</v>
      </c>
      <c r="M1539">
        <v>0.995116</v>
      </c>
      <c r="N1539">
        <v>0</v>
      </c>
      <c r="O1539" t="s">
        <v>42</v>
      </c>
    </row>
    <row r="1540" spans="1:15" x14ac:dyDescent="0.25">
      <c r="A1540" t="s">
        <v>177</v>
      </c>
      <c r="B1540">
        <v>15111.1</v>
      </c>
      <c r="C1540">
        <v>14823.9</v>
      </c>
      <c r="D1540">
        <v>14823.7</v>
      </c>
      <c r="E1540">
        <v>14329.2</v>
      </c>
      <c r="F1540">
        <v>106.392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1.27713E-3</v>
      </c>
      <c r="M1540">
        <v>0.995116</v>
      </c>
      <c r="N1540">
        <v>0</v>
      </c>
      <c r="O1540" t="s">
        <v>42</v>
      </c>
    </row>
    <row r="1541" spans="1:15" x14ac:dyDescent="0.25">
      <c r="A1541" t="s">
        <v>177</v>
      </c>
      <c r="B1541">
        <v>14737.4</v>
      </c>
      <c r="C1541">
        <v>14446.1</v>
      </c>
      <c r="D1541">
        <v>14445.9</v>
      </c>
      <c r="E1541">
        <v>13942.4</v>
      </c>
      <c r="F1541">
        <v>109.714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1.2303800000000001E-3</v>
      </c>
      <c r="M1541">
        <v>0.995116</v>
      </c>
      <c r="N1541">
        <v>0</v>
      </c>
      <c r="O1541" t="s">
        <v>42</v>
      </c>
    </row>
    <row r="1542" spans="1:15" x14ac:dyDescent="0.25">
      <c r="A1542" t="s">
        <v>177</v>
      </c>
      <c r="B1542">
        <v>15085.6</v>
      </c>
      <c r="C1542">
        <v>14798.2</v>
      </c>
      <c r="D1542">
        <v>14798</v>
      </c>
      <c r="E1542">
        <v>14307.8</v>
      </c>
      <c r="F1542">
        <v>105.633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1.274E-3</v>
      </c>
      <c r="M1542">
        <v>0.995116</v>
      </c>
      <c r="N1542">
        <v>0</v>
      </c>
      <c r="O1542" t="s">
        <v>42</v>
      </c>
    </row>
    <row r="1543" spans="1:15" x14ac:dyDescent="0.25">
      <c r="A1543" t="s">
        <v>177</v>
      </c>
      <c r="B1543">
        <v>14801.1</v>
      </c>
      <c r="C1543">
        <v>14513.5</v>
      </c>
      <c r="D1543">
        <v>14513.3</v>
      </c>
      <c r="E1543">
        <v>14017.4</v>
      </c>
      <c r="F1543">
        <v>109.41500000000001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1.2360299999999999E-3</v>
      </c>
      <c r="M1543">
        <v>0.995116</v>
      </c>
      <c r="N1543">
        <v>0</v>
      </c>
      <c r="O1543" t="s">
        <v>42</v>
      </c>
    </row>
    <row r="1544" spans="1:15" x14ac:dyDescent="0.25">
      <c r="A1544" t="s">
        <v>177</v>
      </c>
      <c r="B1544">
        <v>14860</v>
      </c>
      <c r="C1544">
        <v>14572.8</v>
      </c>
      <c r="D1544">
        <v>14572.7</v>
      </c>
      <c r="E1544">
        <v>14092.5</v>
      </c>
      <c r="F1544">
        <v>102.114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1.2307900000000001E-3</v>
      </c>
      <c r="M1544">
        <v>0.99511400000000005</v>
      </c>
      <c r="N1544">
        <v>0</v>
      </c>
      <c r="O1544" t="s">
        <v>42</v>
      </c>
    </row>
    <row r="1545" spans="1:15" x14ac:dyDescent="0.25">
      <c r="A1545" t="s">
        <v>177</v>
      </c>
      <c r="B1545">
        <v>14778.7</v>
      </c>
      <c r="C1545">
        <v>14491.5</v>
      </c>
      <c r="D1545">
        <v>14491.3</v>
      </c>
      <c r="E1545">
        <v>14005.5</v>
      </c>
      <c r="F1545">
        <v>103.773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1.2356999999999999E-3</v>
      </c>
      <c r="M1545">
        <v>0.995116</v>
      </c>
      <c r="N1545">
        <v>0</v>
      </c>
      <c r="O1545" t="s">
        <v>42</v>
      </c>
    </row>
    <row r="1546" spans="1:15" x14ac:dyDescent="0.25">
      <c r="A1546" t="s">
        <v>177</v>
      </c>
      <c r="B1546">
        <v>14826</v>
      </c>
      <c r="C1546">
        <v>14539.1</v>
      </c>
      <c r="D1546">
        <v>14538.9</v>
      </c>
      <c r="E1546">
        <v>14059.2</v>
      </c>
      <c r="F1546">
        <v>101.974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1.23062E-3</v>
      </c>
      <c r="M1546">
        <v>0.99511499999999997</v>
      </c>
      <c r="N1546">
        <v>0</v>
      </c>
      <c r="O1546" t="s">
        <v>42</v>
      </c>
    </row>
    <row r="1547" spans="1:15" x14ac:dyDescent="0.25">
      <c r="A1547" t="s">
        <v>177</v>
      </c>
      <c r="B1547">
        <v>14749.2</v>
      </c>
      <c r="C1547">
        <v>14460.2</v>
      </c>
      <c r="D1547">
        <v>14460</v>
      </c>
      <c r="E1547">
        <v>13973.2</v>
      </c>
      <c r="F1547">
        <v>105.652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1.2880999999999999E-3</v>
      </c>
      <c r="M1547">
        <v>0.995116</v>
      </c>
      <c r="N1547">
        <v>0</v>
      </c>
      <c r="O1547" t="s">
        <v>42</v>
      </c>
    </row>
    <row r="1548" spans="1:15" x14ac:dyDescent="0.25">
      <c r="A1548" t="s">
        <v>177</v>
      </c>
      <c r="B1548">
        <v>14792.8</v>
      </c>
      <c r="C1548">
        <v>14498.3</v>
      </c>
      <c r="D1548">
        <v>14498.1</v>
      </c>
      <c r="E1548">
        <v>14013.9</v>
      </c>
      <c r="F1548">
        <v>104.435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1.2330500000000001E-3</v>
      </c>
      <c r="M1548">
        <v>0.995116</v>
      </c>
      <c r="N1548">
        <v>0</v>
      </c>
      <c r="O1548" t="s">
        <v>42</v>
      </c>
    </row>
    <row r="1549" spans="1:15" x14ac:dyDescent="0.25">
      <c r="A1549" t="s">
        <v>177</v>
      </c>
      <c r="B1549">
        <v>14785.2</v>
      </c>
      <c r="C1549">
        <v>14494.9</v>
      </c>
      <c r="D1549">
        <v>14494.7</v>
      </c>
      <c r="E1549">
        <v>14012.6</v>
      </c>
      <c r="F1549">
        <v>102.52200000000001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1.2321700000000001E-3</v>
      </c>
      <c r="M1549">
        <v>0.995116</v>
      </c>
      <c r="N1549">
        <v>0</v>
      </c>
      <c r="O1549" t="s">
        <v>42</v>
      </c>
    </row>
    <row r="1550" spans="1:15" x14ac:dyDescent="0.25">
      <c r="A1550" t="s">
        <v>177</v>
      </c>
      <c r="B1550">
        <v>14976</v>
      </c>
      <c r="C1550">
        <v>14686.7</v>
      </c>
      <c r="D1550">
        <v>14686.5</v>
      </c>
      <c r="E1550">
        <v>14214</v>
      </c>
      <c r="F1550">
        <v>100.693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1.45224E-3</v>
      </c>
      <c r="M1550">
        <v>0.995116</v>
      </c>
      <c r="N1550">
        <v>0</v>
      </c>
      <c r="O1550" t="s">
        <v>42</v>
      </c>
    </row>
    <row r="1551" spans="1:15" x14ac:dyDescent="0.25">
      <c r="A1551" t="s">
        <v>177</v>
      </c>
      <c r="B1551">
        <v>14987.1</v>
      </c>
      <c r="C1551">
        <v>14698.5</v>
      </c>
      <c r="D1551">
        <v>14698.3</v>
      </c>
      <c r="E1551">
        <v>14216.6</v>
      </c>
      <c r="F1551">
        <v>103.098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1.2313599999999999E-3</v>
      </c>
      <c r="M1551">
        <v>0.995116</v>
      </c>
      <c r="N1551">
        <v>0</v>
      </c>
      <c r="O1551" t="s">
        <v>42</v>
      </c>
    </row>
    <row r="1552" spans="1:15" x14ac:dyDescent="0.25">
      <c r="A1552" t="s">
        <v>177</v>
      </c>
      <c r="B1552">
        <v>14823.6</v>
      </c>
      <c r="C1552">
        <v>14536.3</v>
      </c>
      <c r="D1552">
        <v>14536.2</v>
      </c>
      <c r="E1552">
        <v>14046.2</v>
      </c>
      <c r="F1552">
        <v>104.124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1.2343499999999999E-3</v>
      </c>
      <c r="M1552">
        <v>0.995116</v>
      </c>
      <c r="N1552">
        <v>0</v>
      </c>
      <c r="O1552" t="s">
        <v>42</v>
      </c>
    </row>
    <row r="1553" spans="1:25" x14ac:dyDescent="0.25">
      <c r="A1553" t="s">
        <v>177</v>
      </c>
      <c r="B1553">
        <v>14623.2</v>
      </c>
      <c r="C1553">
        <v>14332.9</v>
      </c>
      <c r="D1553">
        <v>14332.7</v>
      </c>
      <c r="E1553">
        <v>13827.9</v>
      </c>
      <c r="F1553">
        <v>108.61799999999999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1.2316600000000001E-3</v>
      </c>
      <c r="M1553">
        <v>0.99511400000000005</v>
      </c>
      <c r="N1553">
        <v>0</v>
      </c>
      <c r="O1553" t="s">
        <v>42</v>
      </c>
    </row>
    <row r="1554" spans="1:25" x14ac:dyDescent="0.25">
      <c r="A1554" t="s">
        <v>177</v>
      </c>
      <c r="B1554">
        <v>14802.9</v>
      </c>
      <c r="C1554">
        <v>14514.6</v>
      </c>
      <c r="D1554">
        <v>14514.4</v>
      </c>
      <c r="E1554">
        <v>14014.9</v>
      </c>
      <c r="F1554">
        <v>106.898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1.23656E-3</v>
      </c>
      <c r="M1554">
        <v>0.99511499999999997</v>
      </c>
      <c r="N1554">
        <v>0</v>
      </c>
      <c r="O1554" t="s">
        <v>42</v>
      </c>
    </row>
    <row r="1555" spans="1:25" x14ac:dyDescent="0.25">
      <c r="A1555" t="s">
        <v>177</v>
      </c>
      <c r="B1555">
        <v>14753.6</v>
      </c>
      <c r="C1555">
        <v>14460.1</v>
      </c>
      <c r="D1555">
        <v>14460</v>
      </c>
      <c r="E1555">
        <v>13955.2</v>
      </c>
      <c r="F1555">
        <v>109.26300000000001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1.2300799999999999E-3</v>
      </c>
      <c r="M1555">
        <v>0.99511499999999997</v>
      </c>
      <c r="N1555">
        <v>0</v>
      </c>
      <c r="O1555" t="s">
        <v>42</v>
      </c>
    </row>
    <row r="1556" spans="1:25" x14ac:dyDescent="0.25">
      <c r="A1556" t="s">
        <v>177</v>
      </c>
      <c r="B1556">
        <v>14921.9</v>
      </c>
      <c r="C1556">
        <v>14634.1</v>
      </c>
      <c r="D1556">
        <v>14633.9</v>
      </c>
      <c r="E1556">
        <v>14132.6</v>
      </c>
      <c r="F1556">
        <v>108.376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1.23196E-3</v>
      </c>
      <c r="M1556">
        <v>0.995116</v>
      </c>
      <c r="N1556">
        <v>0</v>
      </c>
      <c r="O1556" t="s">
        <v>42</v>
      </c>
    </row>
    <row r="1557" spans="1:25" x14ac:dyDescent="0.25">
      <c r="A1557" t="s">
        <v>177</v>
      </c>
      <c r="B1557">
        <v>14815.5</v>
      </c>
      <c r="C1557">
        <v>14523.2</v>
      </c>
      <c r="D1557">
        <v>14523</v>
      </c>
      <c r="E1557">
        <v>14027.2</v>
      </c>
      <c r="F1557">
        <v>106.78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1.23022E-3</v>
      </c>
      <c r="M1557">
        <v>0.99510699999999996</v>
      </c>
      <c r="N1557">
        <v>0</v>
      </c>
      <c r="O1557" t="s">
        <v>42</v>
      </c>
    </row>
    <row r="1558" spans="1:25" x14ac:dyDescent="0.25">
      <c r="A1558" t="s">
        <v>177</v>
      </c>
      <c r="B1558">
        <v>15088</v>
      </c>
      <c r="C1558">
        <v>14800.1</v>
      </c>
      <c r="D1558">
        <v>14799.9</v>
      </c>
      <c r="E1558">
        <v>14312.1</v>
      </c>
      <c r="F1558">
        <v>106.773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1.2406299999999999E-3</v>
      </c>
      <c r="M1558">
        <v>0.995116</v>
      </c>
      <c r="N1558">
        <v>0</v>
      </c>
      <c r="O1558" t="s">
        <v>42</v>
      </c>
    </row>
    <row r="1559" spans="1:25" x14ac:dyDescent="0.25">
      <c r="A1559" t="s">
        <v>177</v>
      </c>
      <c r="B1559">
        <v>14947.9</v>
      </c>
      <c r="C1559">
        <v>14657.3</v>
      </c>
      <c r="D1559">
        <v>14657.1</v>
      </c>
      <c r="E1559">
        <v>14158.7</v>
      </c>
      <c r="F1559">
        <v>109.283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1.42979E-3</v>
      </c>
      <c r="M1559">
        <v>0.995116</v>
      </c>
      <c r="N1559">
        <v>0</v>
      </c>
      <c r="O1559" t="s">
        <v>42</v>
      </c>
    </row>
    <row r="1560" spans="1:25" x14ac:dyDescent="0.25">
      <c r="A1560" t="s">
        <v>177</v>
      </c>
      <c r="B1560">
        <v>14791.9</v>
      </c>
      <c r="C1560">
        <v>14501.2</v>
      </c>
      <c r="D1560">
        <v>14501</v>
      </c>
      <c r="E1560">
        <v>14024.4</v>
      </c>
      <c r="F1560">
        <v>101.932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1.2475100000000001E-3</v>
      </c>
      <c r="M1560">
        <v>0.995116</v>
      </c>
      <c r="N1560">
        <v>0</v>
      </c>
      <c r="O1560" t="s">
        <v>42</v>
      </c>
    </row>
    <row r="1561" spans="1:25" x14ac:dyDescent="0.25">
      <c r="A1561" t="s">
        <v>177</v>
      </c>
      <c r="B1561">
        <v>14454.7</v>
      </c>
      <c r="C1561">
        <v>14143.3</v>
      </c>
      <c r="D1561">
        <v>14143.1</v>
      </c>
      <c r="E1561">
        <v>13650.8</v>
      </c>
      <c r="F1561">
        <v>106.71299999999999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1.4140299999999999E-3</v>
      </c>
      <c r="M1561">
        <v>0.99511499999999997</v>
      </c>
      <c r="N1561">
        <v>0</v>
      </c>
      <c r="O1561" t="s">
        <v>42</v>
      </c>
    </row>
    <row r="1562" spans="1:25" x14ac:dyDescent="0.25">
      <c r="A1562" t="s">
        <v>177</v>
      </c>
      <c r="B1562">
        <v>14803.6</v>
      </c>
      <c r="C1562">
        <v>14518.3</v>
      </c>
      <c r="D1562">
        <v>14518.1</v>
      </c>
      <c r="E1562">
        <v>14034.2</v>
      </c>
      <c r="F1562">
        <v>102.41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1.2306400000000001E-3</v>
      </c>
      <c r="M1562">
        <v>0.995116</v>
      </c>
      <c r="N1562">
        <v>0</v>
      </c>
      <c r="O1562" t="s">
        <v>42</v>
      </c>
    </row>
    <row r="1563" spans="1:25" x14ac:dyDescent="0.25">
      <c r="A1563" t="s">
        <v>177</v>
      </c>
      <c r="B1563">
        <v>14950.2</v>
      </c>
      <c r="C1563">
        <v>14659.3</v>
      </c>
      <c r="D1563">
        <v>14659.1</v>
      </c>
      <c r="E1563">
        <v>14172</v>
      </c>
      <c r="F1563">
        <v>105.49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1.3666500000000001E-3</v>
      </c>
      <c r="M1563">
        <v>0.995116</v>
      </c>
      <c r="N1563">
        <v>0</v>
      </c>
      <c r="O1563" t="s">
        <v>42</v>
      </c>
    </row>
    <row r="1564" spans="1:25" x14ac:dyDescent="0.25">
      <c r="A1564" t="s">
        <v>177</v>
      </c>
      <c r="B1564">
        <v>15064</v>
      </c>
      <c r="C1564">
        <v>14775.1</v>
      </c>
      <c r="D1564">
        <v>14774.9</v>
      </c>
      <c r="E1564">
        <v>14290.4</v>
      </c>
      <c r="F1564">
        <v>104.67100000000001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1.39061E-3</v>
      </c>
      <c r="M1564">
        <v>0.995116</v>
      </c>
      <c r="N1564">
        <v>0</v>
      </c>
      <c r="O1564" t="s">
        <v>42</v>
      </c>
    </row>
    <row r="1565" spans="1:25" x14ac:dyDescent="0.25">
      <c r="A1565" t="s">
        <v>177</v>
      </c>
      <c r="B1565">
        <v>14843.1</v>
      </c>
      <c r="C1565">
        <v>14556.7</v>
      </c>
      <c r="D1565">
        <v>14556.5</v>
      </c>
      <c r="E1565">
        <v>14081.2</v>
      </c>
      <c r="F1565">
        <v>101.63500000000001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1.37761E-3</v>
      </c>
      <c r="M1565">
        <v>0.99511300000000003</v>
      </c>
      <c r="N1565">
        <v>0</v>
      </c>
      <c r="O1565" t="s">
        <v>42</v>
      </c>
    </row>
    <row r="1566" spans="1:25" x14ac:dyDescent="0.25">
      <c r="A1566" t="s">
        <v>177</v>
      </c>
      <c r="B1566">
        <v>15062.8</v>
      </c>
      <c r="C1566">
        <v>14771.7</v>
      </c>
      <c r="D1566">
        <v>14771.6</v>
      </c>
      <c r="E1566">
        <v>14289.6</v>
      </c>
      <c r="F1566">
        <v>103.248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1.23039E-3</v>
      </c>
      <c r="M1566">
        <v>0.995116</v>
      </c>
      <c r="N1566">
        <v>0</v>
      </c>
      <c r="O1566" t="s">
        <v>42</v>
      </c>
    </row>
    <row r="1567" spans="1:25" x14ac:dyDescent="0.25">
      <c r="A1567" t="s">
        <v>177</v>
      </c>
      <c r="B1567">
        <v>14878.9</v>
      </c>
      <c r="C1567">
        <v>14591.3</v>
      </c>
      <c r="D1567">
        <v>14591.1</v>
      </c>
      <c r="E1567">
        <v>14103.5</v>
      </c>
      <c r="F1567">
        <v>106.324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1.2431499999999999E-3</v>
      </c>
      <c r="M1567">
        <v>0.99511499999999997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14908.9</v>
      </c>
      <c r="C1568">
        <v>14618</v>
      </c>
      <c r="D1568">
        <v>14617.8</v>
      </c>
      <c r="E1568">
        <v>14114.1</v>
      </c>
      <c r="F1568">
        <v>108.182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1.2304900000000001E-3</v>
      </c>
      <c r="M1568">
        <v>0.995116</v>
      </c>
      <c r="N1568">
        <v>0</v>
      </c>
      <c r="O1568" t="s">
        <v>42</v>
      </c>
      <c r="R1568">
        <f>AVERAGE(B1519:B1568)</f>
        <v>14843.23</v>
      </c>
      <c r="S1568">
        <f>AVERAGE(C1519:C1568)</f>
        <v>14552.846000000001</v>
      </c>
      <c r="U1568">
        <f>_xlfn.VAR.P(B1519:B1568)</f>
        <v>22218.502899999974</v>
      </c>
      <c r="V1568">
        <f>_xlfn.VAR.P(C1519:C1568)</f>
        <v>22672.018484000015</v>
      </c>
      <c r="X1568">
        <f>1.96*SQRT(U1568)/50</f>
        <v>5.8431019412856351</v>
      </c>
      <c r="Y1568">
        <f>1.96*SQRT(V1568)/50</f>
        <v>5.9024342845349649</v>
      </c>
    </row>
    <row r="1569" spans="1:14" x14ac:dyDescent="0.25">
      <c r="A1569" t="s">
        <v>178</v>
      </c>
      <c r="B1569">
        <v>742283.94900000002</v>
      </c>
      <c r="C1569" t="s">
        <v>36</v>
      </c>
    </row>
    <row r="1570" spans="1:14" x14ac:dyDescent="0.25">
      <c r="A1570" t="s">
        <v>179</v>
      </c>
      <c r="B1570">
        <v>14768.6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1.2311399999999999E-3</v>
      </c>
      <c r="L1570">
        <v>0.99511499999999997</v>
      </c>
      <c r="M1570">
        <v>0</v>
      </c>
      <c r="N1570" t="s">
        <v>42</v>
      </c>
    </row>
    <row r="1571" spans="1:14" x14ac:dyDescent="0.25">
      <c r="A1571" t="s">
        <v>179</v>
      </c>
      <c r="B1571">
        <v>14542.1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1.25876E-3</v>
      </c>
      <c r="L1571">
        <v>0.995116</v>
      </c>
      <c r="M1571">
        <v>0</v>
      </c>
      <c r="N1571" t="s">
        <v>42</v>
      </c>
    </row>
    <row r="1572" spans="1:14" x14ac:dyDescent="0.25">
      <c r="A1572" t="s">
        <v>179</v>
      </c>
      <c r="B1572">
        <v>14641.5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1.2324199999999999E-3</v>
      </c>
      <c r="L1572">
        <v>0.99511499999999997</v>
      </c>
      <c r="M1572">
        <v>0</v>
      </c>
      <c r="N1572" t="s">
        <v>42</v>
      </c>
    </row>
    <row r="1573" spans="1:14" x14ac:dyDescent="0.25">
      <c r="A1573" t="s">
        <v>179</v>
      </c>
      <c r="B1573">
        <v>14968.1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1.24402E-3</v>
      </c>
      <c r="L1573">
        <v>0.995116</v>
      </c>
      <c r="M1573">
        <v>0</v>
      </c>
      <c r="N1573" t="s">
        <v>42</v>
      </c>
    </row>
    <row r="1574" spans="1:14" x14ac:dyDescent="0.25">
      <c r="A1574" t="s">
        <v>179</v>
      </c>
      <c r="B1574">
        <v>14823.9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1.2484099999999999E-3</v>
      </c>
      <c r="L1574">
        <v>0.995116</v>
      </c>
      <c r="M1574">
        <v>0</v>
      </c>
      <c r="N1574" t="s">
        <v>42</v>
      </c>
    </row>
    <row r="1575" spans="1:14" x14ac:dyDescent="0.25">
      <c r="A1575" t="s">
        <v>179</v>
      </c>
      <c r="B1575">
        <v>14738.4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2.0058900000000002E-3</v>
      </c>
      <c r="L1575">
        <v>0.995116</v>
      </c>
      <c r="M1575">
        <v>0</v>
      </c>
      <c r="N1575" t="s">
        <v>42</v>
      </c>
    </row>
    <row r="1576" spans="1:14" x14ac:dyDescent="0.25">
      <c r="A1576" t="s">
        <v>179</v>
      </c>
      <c r="B1576">
        <v>15000.5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1.24142E-3</v>
      </c>
      <c r="L1576">
        <v>0.995116</v>
      </c>
      <c r="M1576">
        <v>0</v>
      </c>
      <c r="N1576" t="s">
        <v>42</v>
      </c>
    </row>
    <row r="1577" spans="1:14" x14ac:dyDescent="0.25">
      <c r="A1577" t="s">
        <v>179</v>
      </c>
      <c r="B1577">
        <v>14850.6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1.23117E-3</v>
      </c>
      <c r="L1577">
        <v>0.995116</v>
      </c>
      <c r="M1577">
        <v>0</v>
      </c>
      <c r="N1577" t="s">
        <v>42</v>
      </c>
    </row>
    <row r="1578" spans="1:14" x14ac:dyDescent="0.25">
      <c r="A1578" t="s">
        <v>179</v>
      </c>
      <c r="B1578">
        <v>14841.2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1.26972E-3</v>
      </c>
      <c r="L1578">
        <v>0.99511300000000003</v>
      </c>
      <c r="M1578">
        <v>0</v>
      </c>
      <c r="N1578" t="s">
        <v>42</v>
      </c>
    </row>
    <row r="1579" spans="1:14" x14ac:dyDescent="0.25">
      <c r="A1579" t="s">
        <v>179</v>
      </c>
      <c r="B1579">
        <v>14895.6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1.2305899999999999E-3</v>
      </c>
      <c r="L1579">
        <v>0.99511499999999997</v>
      </c>
      <c r="M1579">
        <v>0</v>
      </c>
      <c r="N1579" t="s">
        <v>42</v>
      </c>
    </row>
    <row r="1580" spans="1:14" x14ac:dyDescent="0.25">
      <c r="A1580" t="s">
        <v>179</v>
      </c>
      <c r="B1580">
        <v>14830.8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1.23197E-3</v>
      </c>
      <c r="L1580">
        <v>0.99511499999999997</v>
      </c>
      <c r="M1580">
        <v>0</v>
      </c>
      <c r="N1580" t="s">
        <v>42</v>
      </c>
    </row>
    <row r="1581" spans="1:14" x14ac:dyDescent="0.25">
      <c r="A1581" t="s">
        <v>179</v>
      </c>
      <c r="B1581">
        <v>15101.2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1.23088E-3</v>
      </c>
      <c r="L1581">
        <v>0.995116</v>
      </c>
      <c r="M1581">
        <v>0</v>
      </c>
      <c r="N1581" t="s">
        <v>42</v>
      </c>
    </row>
    <row r="1582" spans="1:14" x14ac:dyDescent="0.25">
      <c r="A1582" t="s">
        <v>179</v>
      </c>
      <c r="B1582">
        <v>15079.6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1.23189E-3</v>
      </c>
      <c r="L1582">
        <v>0.995116</v>
      </c>
      <c r="M1582">
        <v>0</v>
      </c>
      <c r="N1582" t="s">
        <v>42</v>
      </c>
    </row>
    <row r="1583" spans="1:14" x14ac:dyDescent="0.25">
      <c r="A1583" t="s">
        <v>179</v>
      </c>
      <c r="B1583">
        <v>15100.1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1.23317E-3</v>
      </c>
      <c r="L1583">
        <v>0.995116</v>
      </c>
      <c r="M1583">
        <v>0</v>
      </c>
      <c r="N1583" t="s">
        <v>42</v>
      </c>
    </row>
    <row r="1584" spans="1:14" x14ac:dyDescent="0.25">
      <c r="A1584" t="s">
        <v>179</v>
      </c>
      <c r="B1584">
        <v>14881.9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1.2321299999999999E-3</v>
      </c>
      <c r="L1584">
        <v>0.995116</v>
      </c>
      <c r="M1584">
        <v>0</v>
      </c>
      <c r="N1584" t="s">
        <v>42</v>
      </c>
    </row>
    <row r="1585" spans="1:14" x14ac:dyDescent="0.25">
      <c r="A1585" t="s">
        <v>179</v>
      </c>
      <c r="B1585">
        <v>14908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1.2300600000000001E-3</v>
      </c>
      <c r="L1585">
        <v>0.99511400000000005</v>
      </c>
      <c r="M1585">
        <v>0</v>
      </c>
      <c r="N1585" t="s">
        <v>42</v>
      </c>
    </row>
    <row r="1586" spans="1:14" x14ac:dyDescent="0.25">
      <c r="A1586" t="s">
        <v>179</v>
      </c>
      <c r="B1586">
        <v>14903.6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1.2334500000000001E-3</v>
      </c>
      <c r="L1586">
        <v>0.995116</v>
      </c>
      <c r="M1586">
        <v>0</v>
      </c>
      <c r="N1586" t="s">
        <v>42</v>
      </c>
    </row>
    <row r="1587" spans="1:14" x14ac:dyDescent="0.25">
      <c r="A1587" t="s">
        <v>179</v>
      </c>
      <c r="B1587">
        <v>14691.5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1.2303800000000001E-3</v>
      </c>
      <c r="L1587">
        <v>0.99511499999999997</v>
      </c>
      <c r="M1587">
        <v>0</v>
      </c>
      <c r="N1587" t="s">
        <v>42</v>
      </c>
    </row>
    <row r="1588" spans="1:14" x14ac:dyDescent="0.25">
      <c r="A1588" t="s">
        <v>179</v>
      </c>
      <c r="B1588">
        <v>14635.6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1.2309E-3</v>
      </c>
      <c r="L1588">
        <v>0.99511499999999997</v>
      </c>
      <c r="M1588">
        <v>0</v>
      </c>
      <c r="N1588" t="s">
        <v>42</v>
      </c>
    </row>
    <row r="1589" spans="1:14" x14ac:dyDescent="0.25">
      <c r="A1589" t="s">
        <v>179</v>
      </c>
      <c r="B1589">
        <v>15092.2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1.3366700000000001E-3</v>
      </c>
      <c r="L1589">
        <v>0.99511499999999997</v>
      </c>
      <c r="M1589">
        <v>0</v>
      </c>
      <c r="N1589" t="s">
        <v>42</v>
      </c>
    </row>
    <row r="1590" spans="1:14" x14ac:dyDescent="0.25">
      <c r="A1590" t="s">
        <v>179</v>
      </c>
      <c r="B1590">
        <v>14943.9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1.27216E-3</v>
      </c>
      <c r="L1590">
        <v>0.995112</v>
      </c>
      <c r="M1590">
        <v>0</v>
      </c>
      <c r="N1590" t="s">
        <v>42</v>
      </c>
    </row>
    <row r="1591" spans="1:14" x14ac:dyDescent="0.25">
      <c r="A1591" t="s">
        <v>179</v>
      </c>
      <c r="B1591">
        <v>15073.2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1.2930999999999999E-3</v>
      </c>
      <c r="L1591">
        <v>0.995116</v>
      </c>
      <c r="M1591">
        <v>0</v>
      </c>
      <c r="N1591" t="s">
        <v>42</v>
      </c>
    </row>
    <row r="1592" spans="1:14" x14ac:dyDescent="0.25">
      <c r="A1592" t="s">
        <v>179</v>
      </c>
      <c r="B1592">
        <v>14950.6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1.23369E-3</v>
      </c>
      <c r="L1592">
        <v>0.995116</v>
      </c>
      <c r="M1592">
        <v>0</v>
      </c>
      <c r="N1592" t="s">
        <v>42</v>
      </c>
    </row>
    <row r="1593" spans="1:14" x14ac:dyDescent="0.25">
      <c r="A1593" t="s">
        <v>179</v>
      </c>
      <c r="B1593">
        <v>15078.1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1.3474299999999999E-3</v>
      </c>
      <c r="L1593">
        <v>0.995116</v>
      </c>
      <c r="M1593">
        <v>0</v>
      </c>
      <c r="N1593" t="s">
        <v>42</v>
      </c>
    </row>
    <row r="1594" spans="1:14" x14ac:dyDescent="0.25">
      <c r="A1594" t="s">
        <v>179</v>
      </c>
      <c r="B1594">
        <v>14793.8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1.3236700000000001E-3</v>
      </c>
      <c r="L1594">
        <v>0.995116</v>
      </c>
      <c r="M1594">
        <v>0</v>
      </c>
      <c r="N1594" t="s">
        <v>42</v>
      </c>
    </row>
    <row r="1595" spans="1:14" x14ac:dyDescent="0.25">
      <c r="A1595" t="s">
        <v>179</v>
      </c>
      <c r="B1595">
        <v>15037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1.2435600000000001E-3</v>
      </c>
      <c r="L1595">
        <v>0.995116</v>
      </c>
      <c r="M1595">
        <v>0</v>
      </c>
      <c r="N1595" t="s">
        <v>42</v>
      </c>
    </row>
    <row r="1596" spans="1:14" x14ac:dyDescent="0.25">
      <c r="A1596" t="s">
        <v>179</v>
      </c>
      <c r="B1596">
        <v>14960.1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1.23047E-3</v>
      </c>
      <c r="L1596">
        <v>0.99511499999999997</v>
      </c>
      <c r="M1596">
        <v>0</v>
      </c>
      <c r="N1596" t="s">
        <v>42</v>
      </c>
    </row>
    <row r="1597" spans="1:14" x14ac:dyDescent="0.25">
      <c r="A1597" t="s">
        <v>179</v>
      </c>
      <c r="B1597">
        <v>15181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1.49186E-3</v>
      </c>
      <c r="L1597">
        <v>0.995116</v>
      </c>
      <c r="M1597">
        <v>0</v>
      </c>
      <c r="N1597" t="s">
        <v>42</v>
      </c>
    </row>
    <row r="1598" spans="1:14" x14ac:dyDescent="0.25">
      <c r="A1598" t="s">
        <v>179</v>
      </c>
      <c r="B1598">
        <v>15095.6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1.2376399999999999E-3</v>
      </c>
      <c r="L1598">
        <v>0.995116</v>
      </c>
      <c r="M1598">
        <v>0</v>
      </c>
      <c r="N1598" t="s">
        <v>42</v>
      </c>
    </row>
    <row r="1599" spans="1:14" x14ac:dyDescent="0.25">
      <c r="A1599" t="s">
        <v>179</v>
      </c>
      <c r="B1599">
        <v>14805.1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1.32391E-3</v>
      </c>
      <c r="L1599">
        <v>0.995116</v>
      </c>
      <c r="M1599">
        <v>0</v>
      </c>
      <c r="N1599" t="s">
        <v>42</v>
      </c>
    </row>
    <row r="1600" spans="1:14" x14ac:dyDescent="0.25">
      <c r="A1600" t="s">
        <v>179</v>
      </c>
      <c r="B1600">
        <v>15046.8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1.2832E-3</v>
      </c>
      <c r="L1600">
        <v>0.995116</v>
      </c>
      <c r="M1600">
        <v>0</v>
      </c>
      <c r="N1600" t="s">
        <v>42</v>
      </c>
    </row>
    <row r="1601" spans="1:14" x14ac:dyDescent="0.25">
      <c r="A1601" t="s">
        <v>179</v>
      </c>
      <c r="B1601">
        <v>15034.9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1.2315799999999999E-3</v>
      </c>
      <c r="L1601">
        <v>0.995116</v>
      </c>
      <c r="M1601">
        <v>0</v>
      </c>
      <c r="N1601" t="s">
        <v>42</v>
      </c>
    </row>
    <row r="1602" spans="1:14" x14ac:dyDescent="0.25">
      <c r="A1602" t="s">
        <v>179</v>
      </c>
      <c r="B1602">
        <v>14686.8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1.24866E-3</v>
      </c>
      <c r="L1602">
        <v>0.99511499999999997</v>
      </c>
      <c r="M1602">
        <v>0</v>
      </c>
      <c r="N1602" t="s">
        <v>42</v>
      </c>
    </row>
    <row r="1603" spans="1:14" x14ac:dyDescent="0.25">
      <c r="A1603" t="s">
        <v>179</v>
      </c>
      <c r="B1603">
        <v>14646.8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1.2810199999999999E-3</v>
      </c>
      <c r="L1603">
        <v>0.995116</v>
      </c>
      <c r="M1603">
        <v>0</v>
      </c>
      <c r="N1603" t="s">
        <v>42</v>
      </c>
    </row>
    <row r="1604" spans="1:14" x14ac:dyDescent="0.25">
      <c r="A1604" t="s">
        <v>179</v>
      </c>
      <c r="B1604">
        <v>15019.6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1.2600199999999999E-3</v>
      </c>
      <c r="L1604">
        <v>0.995116</v>
      </c>
      <c r="M1604">
        <v>0</v>
      </c>
      <c r="N1604" t="s">
        <v>42</v>
      </c>
    </row>
    <row r="1605" spans="1:14" x14ac:dyDescent="0.25">
      <c r="A1605" t="s">
        <v>179</v>
      </c>
      <c r="B1605">
        <v>15119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1.2829E-3</v>
      </c>
      <c r="L1605">
        <v>0.995116</v>
      </c>
      <c r="M1605">
        <v>0</v>
      </c>
      <c r="N1605" t="s">
        <v>42</v>
      </c>
    </row>
    <row r="1606" spans="1:14" x14ac:dyDescent="0.25">
      <c r="A1606" t="s">
        <v>179</v>
      </c>
      <c r="B1606">
        <v>14893.8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1.2310699999999999E-3</v>
      </c>
      <c r="L1606">
        <v>0.995116</v>
      </c>
      <c r="M1606">
        <v>0</v>
      </c>
      <c r="N1606" t="s">
        <v>42</v>
      </c>
    </row>
    <row r="1607" spans="1:14" x14ac:dyDescent="0.25">
      <c r="A1607" t="s">
        <v>179</v>
      </c>
      <c r="B1607">
        <v>14938.3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1.2642899999999999E-3</v>
      </c>
      <c r="L1607">
        <v>0.995116</v>
      </c>
      <c r="M1607">
        <v>0</v>
      </c>
      <c r="N1607" t="s">
        <v>42</v>
      </c>
    </row>
    <row r="1608" spans="1:14" x14ac:dyDescent="0.25">
      <c r="A1608" t="s">
        <v>179</v>
      </c>
      <c r="B1608">
        <v>14925.7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1.2336700000000001E-3</v>
      </c>
      <c r="L1608">
        <v>0.995116</v>
      </c>
      <c r="M1608">
        <v>0</v>
      </c>
      <c r="N1608" t="s">
        <v>42</v>
      </c>
    </row>
    <row r="1609" spans="1:14" x14ac:dyDescent="0.25">
      <c r="A1609" t="s">
        <v>179</v>
      </c>
      <c r="B1609">
        <v>14973.1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1.23252E-3</v>
      </c>
      <c r="L1609">
        <v>0.99511499999999997</v>
      </c>
      <c r="M1609">
        <v>0</v>
      </c>
      <c r="N1609" t="s">
        <v>42</v>
      </c>
    </row>
    <row r="1610" spans="1:14" x14ac:dyDescent="0.25">
      <c r="A1610" t="s">
        <v>179</v>
      </c>
      <c r="B1610">
        <v>14769.4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1.2691099999999999E-3</v>
      </c>
      <c r="L1610">
        <v>0.995116</v>
      </c>
      <c r="M1610">
        <v>0</v>
      </c>
      <c r="N1610" t="s">
        <v>42</v>
      </c>
    </row>
    <row r="1611" spans="1:14" x14ac:dyDescent="0.25">
      <c r="A1611" t="s">
        <v>179</v>
      </c>
      <c r="B1611">
        <v>14776.9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1.23387E-3</v>
      </c>
      <c r="L1611">
        <v>0.995116</v>
      </c>
      <c r="M1611">
        <v>0</v>
      </c>
      <c r="N1611" t="s">
        <v>42</v>
      </c>
    </row>
    <row r="1612" spans="1:14" x14ac:dyDescent="0.25">
      <c r="A1612" t="s">
        <v>179</v>
      </c>
      <c r="B1612">
        <v>14541.6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1.23427E-3</v>
      </c>
      <c r="L1612">
        <v>0.99511499999999997</v>
      </c>
      <c r="M1612">
        <v>0</v>
      </c>
      <c r="N1612" t="s">
        <v>42</v>
      </c>
    </row>
    <row r="1613" spans="1:14" x14ac:dyDescent="0.25">
      <c r="A1613" t="s">
        <v>179</v>
      </c>
      <c r="B1613">
        <v>14935.3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1.2627000000000001E-3</v>
      </c>
      <c r="L1613">
        <v>0.995116</v>
      </c>
      <c r="M1613">
        <v>0</v>
      </c>
      <c r="N1613" t="s">
        <v>42</v>
      </c>
    </row>
    <row r="1614" spans="1:14" x14ac:dyDescent="0.25">
      <c r="A1614" t="s">
        <v>179</v>
      </c>
      <c r="B1614">
        <v>15041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1.2311799999999999E-3</v>
      </c>
      <c r="L1614">
        <v>0.995116</v>
      </c>
      <c r="M1614">
        <v>0</v>
      </c>
      <c r="N1614" t="s">
        <v>42</v>
      </c>
    </row>
    <row r="1615" spans="1:14" x14ac:dyDescent="0.25">
      <c r="A1615" t="s">
        <v>179</v>
      </c>
      <c r="B1615">
        <v>14966.7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1.2309199999999999E-3</v>
      </c>
      <c r="L1615">
        <v>0.995116</v>
      </c>
      <c r="M1615">
        <v>0</v>
      </c>
      <c r="N1615" t="s">
        <v>42</v>
      </c>
    </row>
    <row r="1616" spans="1:14" x14ac:dyDescent="0.25">
      <c r="A1616" t="s">
        <v>179</v>
      </c>
      <c r="B1616">
        <v>14694.8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1.2692199999999999E-3</v>
      </c>
      <c r="L1616">
        <v>0.99511499999999997</v>
      </c>
      <c r="M1616">
        <v>0</v>
      </c>
      <c r="N1616" t="s">
        <v>42</v>
      </c>
    </row>
    <row r="1617" spans="1:25" x14ac:dyDescent="0.25">
      <c r="A1617" t="s">
        <v>179</v>
      </c>
      <c r="B1617">
        <v>14740.4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1.3334499999999999E-3</v>
      </c>
      <c r="L1617">
        <v>0.99511499999999997</v>
      </c>
      <c r="M1617">
        <v>0</v>
      </c>
      <c r="N1617" t="s">
        <v>42</v>
      </c>
    </row>
    <row r="1618" spans="1:25" x14ac:dyDescent="0.25">
      <c r="A1618" t="s">
        <v>179</v>
      </c>
      <c r="B1618">
        <v>14552.5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1.2856899999999999E-3</v>
      </c>
      <c r="L1618">
        <v>0.995116</v>
      </c>
      <c r="M1618">
        <v>0</v>
      </c>
      <c r="N1618" t="s">
        <v>42</v>
      </c>
    </row>
    <row r="1619" spans="1:25" x14ac:dyDescent="0.25">
      <c r="A1619" t="s">
        <v>179</v>
      </c>
      <c r="B1619">
        <v>14545.7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1.24263E-3</v>
      </c>
      <c r="L1619">
        <v>0.995116</v>
      </c>
      <c r="M1619">
        <v>0</v>
      </c>
      <c r="N1619" t="s">
        <v>42</v>
      </c>
    </row>
    <row r="1620" spans="1:25" x14ac:dyDescent="0.25">
      <c r="A1620" t="s">
        <v>179</v>
      </c>
      <c r="B1620">
        <v>14620.6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1.4409799999999999E-3</v>
      </c>
      <c r="L1620">
        <v>0.99511400000000005</v>
      </c>
      <c r="M1620">
        <v>0</v>
      </c>
      <c r="N1620" t="s">
        <v>42</v>
      </c>
    </row>
    <row r="1621" spans="1:25" x14ac:dyDescent="0.25">
      <c r="A1621" t="s">
        <v>179</v>
      </c>
      <c r="B1621">
        <v>14767.5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1.25033E-3</v>
      </c>
      <c r="L1621">
        <v>0.99511400000000005</v>
      </c>
      <c r="M1621">
        <v>0</v>
      </c>
      <c r="N1621" t="s">
        <v>42</v>
      </c>
    </row>
    <row r="1622" spans="1:25" x14ac:dyDescent="0.25">
      <c r="A1622" t="s">
        <v>179</v>
      </c>
      <c r="B1622">
        <v>14952.9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1.23744E-3</v>
      </c>
      <c r="L1622">
        <v>0.995116</v>
      </c>
      <c r="M1622">
        <v>0</v>
      </c>
      <c r="N1622" t="s">
        <v>42</v>
      </c>
    </row>
    <row r="1623" spans="1:25" x14ac:dyDescent="0.25">
      <c r="A1623" t="s">
        <v>179</v>
      </c>
      <c r="B1623">
        <v>11700.4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1.2301E-3</v>
      </c>
      <c r="L1623">
        <v>0.995116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14975.7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1.2393700000000001E-3</v>
      </c>
      <c r="L1624">
        <v>0.995116</v>
      </c>
      <c r="M1624">
        <v>0</v>
      </c>
      <c r="N1624" t="s">
        <v>42</v>
      </c>
      <c r="R1624">
        <f>AVERAGE(B1575:B1624)</f>
        <v>14826.707999999995</v>
      </c>
      <c r="S1624">
        <f>AVERAGE(C1575:C1624)</f>
        <v>0</v>
      </c>
      <c r="U1624">
        <f>_xlfn.VAR.P(B1575:B1624)</f>
        <v>226574.12113600009</v>
      </c>
      <c r="V1624">
        <f>_xlfn.VAR.P(C1575:C1624)</f>
        <v>0</v>
      </c>
      <c r="X1624">
        <f>1.96*SQRT(U1624)/50</f>
        <v>18.659122634851382</v>
      </c>
      <c r="Y1624">
        <f>1.96*SQRT(V1624)/50</f>
        <v>0</v>
      </c>
    </row>
    <row r="1625" spans="1:25" x14ac:dyDescent="0.25">
      <c r="A1625" t="s">
        <v>180</v>
      </c>
      <c r="B1625">
        <v>741437.88199999998</v>
      </c>
      <c r="C1625" t="s">
        <v>36</v>
      </c>
    </row>
    <row r="1626" spans="1:25" x14ac:dyDescent="0.25">
      <c r="A1626" t="s">
        <v>181</v>
      </c>
      <c r="B1626">
        <v>14713.7</v>
      </c>
      <c r="C1626">
        <v>14488</v>
      </c>
      <c r="D1626">
        <v>14487.8</v>
      </c>
      <c r="E1626">
        <v>13989.4</v>
      </c>
      <c r="F1626">
        <v>103.735</v>
      </c>
      <c r="G1626">
        <v>0</v>
      </c>
      <c r="H1626">
        <v>55.582799999999999</v>
      </c>
      <c r="I1626">
        <v>0</v>
      </c>
      <c r="J1626">
        <v>1.26147E-3</v>
      </c>
      <c r="K1626">
        <v>0.995116</v>
      </c>
      <c r="L1626">
        <v>0</v>
      </c>
      <c r="M1626" t="s">
        <v>42</v>
      </c>
    </row>
    <row r="1627" spans="1:25" x14ac:dyDescent="0.25">
      <c r="A1627" t="s">
        <v>181</v>
      </c>
      <c r="B1627">
        <v>15001.3</v>
      </c>
      <c r="C1627">
        <v>14777.2</v>
      </c>
      <c r="D1627">
        <v>14777</v>
      </c>
      <c r="E1627">
        <v>14299.7</v>
      </c>
      <c r="F1627">
        <v>97.273799999999994</v>
      </c>
      <c r="G1627">
        <v>0</v>
      </c>
      <c r="H1627">
        <v>56.859299999999998</v>
      </c>
      <c r="I1627">
        <v>0</v>
      </c>
      <c r="J1627">
        <v>1.2776199999999999E-3</v>
      </c>
      <c r="K1627">
        <v>0.995116</v>
      </c>
      <c r="L1627">
        <v>0</v>
      </c>
      <c r="M1627" t="s">
        <v>42</v>
      </c>
    </row>
    <row r="1628" spans="1:25" x14ac:dyDescent="0.25">
      <c r="A1628" t="s">
        <v>181</v>
      </c>
      <c r="B1628">
        <v>14710.7</v>
      </c>
      <c r="C1628">
        <v>14486.6</v>
      </c>
      <c r="D1628">
        <v>14486.4</v>
      </c>
      <c r="E1628">
        <v>14009.9</v>
      </c>
      <c r="F1628">
        <v>96.961100000000002</v>
      </c>
      <c r="G1628">
        <v>0</v>
      </c>
      <c r="H1628">
        <v>56.8611</v>
      </c>
      <c r="I1628">
        <v>0</v>
      </c>
      <c r="J1628">
        <v>1.2410100000000001E-3</v>
      </c>
      <c r="K1628">
        <v>0.99511499999999997</v>
      </c>
      <c r="L1628">
        <v>0</v>
      </c>
      <c r="M1628" t="s">
        <v>42</v>
      </c>
    </row>
    <row r="1629" spans="1:25" x14ac:dyDescent="0.25">
      <c r="A1629" t="s">
        <v>181</v>
      </c>
      <c r="B1629">
        <v>14678.6</v>
      </c>
      <c r="C1629">
        <v>14454.2</v>
      </c>
      <c r="D1629">
        <v>14454</v>
      </c>
      <c r="E1629">
        <v>13960.4</v>
      </c>
      <c r="F1629">
        <v>101.048</v>
      </c>
      <c r="G1629">
        <v>0</v>
      </c>
      <c r="H1629">
        <v>56.03</v>
      </c>
      <c r="I1629">
        <v>0</v>
      </c>
      <c r="J1629">
        <v>1.27625E-3</v>
      </c>
      <c r="K1629">
        <v>0.995112</v>
      </c>
      <c r="L1629">
        <v>0</v>
      </c>
      <c r="M1629" t="s">
        <v>42</v>
      </c>
    </row>
    <row r="1630" spans="1:25" x14ac:dyDescent="0.25">
      <c r="A1630" t="s">
        <v>181</v>
      </c>
      <c r="B1630">
        <v>14375</v>
      </c>
      <c r="C1630">
        <v>14150.9</v>
      </c>
      <c r="D1630">
        <v>14150.7</v>
      </c>
      <c r="E1630">
        <v>13656.7</v>
      </c>
      <c r="F1630">
        <v>103.146</v>
      </c>
      <c r="G1630">
        <v>0</v>
      </c>
      <c r="H1630">
        <v>56.112099999999998</v>
      </c>
      <c r="I1630">
        <v>0</v>
      </c>
      <c r="J1630">
        <v>1.25022E-3</v>
      </c>
      <c r="K1630">
        <v>0.995116</v>
      </c>
      <c r="L1630">
        <v>0</v>
      </c>
      <c r="M1630" t="s">
        <v>42</v>
      </c>
    </row>
    <row r="1631" spans="1:25" x14ac:dyDescent="0.25">
      <c r="A1631" t="s">
        <v>181</v>
      </c>
      <c r="B1631">
        <v>14898.7</v>
      </c>
      <c r="C1631">
        <v>14674.1</v>
      </c>
      <c r="D1631">
        <v>14673.9</v>
      </c>
      <c r="E1631">
        <v>14195.9</v>
      </c>
      <c r="F1631">
        <v>98.235500000000002</v>
      </c>
      <c r="G1631">
        <v>0</v>
      </c>
      <c r="H1631">
        <v>55.667299999999997</v>
      </c>
      <c r="I1631">
        <v>0</v>
      </c>
      <c r="J1631">
        <v>1.2302599999999999E-3</v>
      </c>
      <c r="K1631">
        <v>0.99511400000000005</v>
      </c>
      <c r="L1631">
        <v>0</v>
      </c>
      <c r="M1631" t="s">
        <v>42</v>
      </c>
    </row>
    <row r="1632" spans="1:25" x14ac:dyDescent="0.25">
      <c r="A1632" t="s">
        <v>181</v>
      </c>
      <c r="B1632">
        <v>14780.3</v>
      </c>
      <c r="C1632">
        <v>14555.7</v>
      </c>
      <c r="D1632">
        <v>14555.5</v>
      </c>
      <c r="E1632">
        <v>14079.6</v>
      </c>
      <c r="F1632">
        <v>97.5411</v>
      </c>
      <c r="G1632">
        <v>0</v>
      </c>
      <c r="H1632">
        <v>56.861800000000002</v>
      </c>
      <c r="I1632">
        <v>0</v>
      </c>
      <c r="J1632">
        <v>1.2300499999999999E-3</v>
      </c>
      <c r="K1632">
        <v>0.995116</v>
      </c>
      <c r="L1632">
        <v>0</v>
      </c>
      <c r="M1632" t="s">
        <v>42</v>
      </c>
    </row>
    <row r="1633" spans="1:13" x14ac:dyDescent="0.25">
      <c r="A1633" t="s">
        <v>181</v>
      </c>
      <c r="B1633">
        <v>14960.4</v>
      </c>
      <c r="C1633">
        <v>14736.2</v>
      </c>
      <c r="D1633">
        <v>14736.1</v>
      </c>
      <c r="E1633">
        <v>14259.2</v>
      </c>
      <c r="F1633">
        <v>97.485299999999995</v>
      </c>
      <c r="G1633">
        <v>0</v>
      </c>
      <c r="H1633">
        <v>57.315100000000001</v>
      </c>
      <c r="I1633">
        <v>0</v>
      </c>
      <c r="J1633">
        <v>1.23128E-3</v>
      </c>
      <c r="K1633">
        <v>0.99511400000000005</v>
      </c>
      <c r="L1633">
        <v>0</v>
      </c>
      <c r="M1633" t="s">
        <v>42</v>
      </c>
    </row>
    <row r="1634" spans="1:13" x14ac:dyDescent="0.25">
      <c r="A1634" t="s">
        <v>181</v>
      </c>
      <c r="B1634">
        <v>14717.8</v>
      </c>
      <c r="C1634">
        <v>14493.1</v>
      </c>
      <c r="D1634">
        <v>14492.9</v>
      </c>
      <c r="E1634">
        <v>14001.1</v>
      </c>
      <c r="F1634">
        <v>100.809</v>
      </c>
      <c r="G1634">
        <v>0</v>
      </c>
      <c r="H1634">
        <v>55.706899999999997</v>
      </c>
      <c r="I1634">
        <v>0</v>
      </c>
      <c r="J1634">
        <v>1.2359000000000001E-3</v>
      </c>
      <c r="K1634">
        <v>0.995116</v>
      </c>
      <c r="L1634">
        <v>0</v>
      </c>
      <c r="M1634" t="s">
        <v>42</v>
      </c>
    </row>
    <row r="1635" spans="1:13" x14ac:dyDescent="0.25">
      <c r="A1635" t="s">
        <v>181</v>
      </c>
      <c r="B1635">
        <v>14725.8</v>
      </c>
      <c r="C1635">
        <v>14499.2</v>
      </c>
      <c r="D1635">
        <v>14499</v>
      </c>
      <c r="E1635">
        <v>13987.4</v>
      </c>
      <c r="F1635">
        <v>105.623</v>
      </c>
      <c r="G1635">
        <v>0</v>
      </c>
      <c r="H1635">
        <v>54.0334</v>
      </c>
      <c r="I1635">
        <v>0</v>
      </c>
      <c r="J1635">
        <v>1.23828E-3</v>
      </c>
      <c r="K1635">
        <v>0.995116</v>
      </c>
      <c r="L1635">
        <v>0</v>
      </c>
      <c r="M1635" t="s">
        <v>42</v>
      </c>
    </row>
    <row r="1636" spans="1:13" x14ac:dyDescent="0.25">
      <c r="A1636" t="s">
        <v>181</v>
      </c>
      <c r="B1636">
        <v>14426</v>
      </c>
      <c r="C1636">
        <v>14200.5</v>
      </c>
      <c r="D1636">
        <v>14200.4</v>
      </c>
      <c r="E1636">
        <v>13688.2</v>
      </c>
      <c r="F1636">
        <v>107.607</v>
      </c>
      <c r="G1636">
        <v>0</v>
      </c>
      <c r="H1636">
        <v>53.764800000000001</v>
      </c>
      <c r="I1636">
        <v>0</v>
      </c>
      <c r="J1636">
        <v>1.23667E-3</v>
      </c>
      <c r="K1636">
        <v>0.995116</v>
      </c>
      <c r="L1636">
        <v>0</v>
      </c>
      <c r="M1636" t="s">
        <v>42</v>
      </c>
    </row>
    <row r="1637" spans="1:13" x14ac:dyDescent="0.25">
      <c r="A1637" t="s">
        <v>181</v>
      </c>
      <c r="B1637">
        <v>14622.3</v>
      </c>
      <c r="C1637">
        <v>14397</v>
      </c>
      <c r="D1637">
        <v>14396.8</v>
      </c>
      <c r="E1637">
        <v>13881.8</v>
      </c>
      <c r="F1637">
        <v>108.163</v>
      </c>
      <c r="G1637">
        <v>0</v>
      </c>
      <c r="H1637">
        <v>53.300800000000002</v>
      </c>
      <c r="I1637">
        <v>0</v>
      </c>
      <c r="J1637">
        <v>1.2361200000000001E-3</v>
      </c>
      <c r="K1637">
        <v>0.995116</v>
      </c>
      <c r="L1637">
        <v>0</v>
      </c>
      <c r="M1637" t="s">
        <v>42</v>
      </c>
    </row>
    <row r="1638" spans="1:13" x14ac:dyDescent="0.25">
      <c r="A1638" t="s">
        <v>181</v>
      </c>
      <c r="B1638">
        <v>14540.3</v>
      </c>
      <c r="C1638">
        <v>14315.3</v>
      </c>
      <c r="D1638">
        <v>14315.1</v>
      </c>
      <c r="E1638">
        <v>13801.3</v>
      </c>
      <c r="F1638">
        <v>109.337</v>
      </c>
      <c r="G1638">
        <v>0</v>
      </c>
      <c r="H1638">
        <v>54.856099999999998</v>
      </c>
      <c r="I1638">
        <v>0</v>
      </c>
      <c r="J1638">
        <v>1.2305300000000001E-3</v>
      </c>
      <c r="K1638">
        <v>0.99511400000000005</v>
      </c>
      <c r="L1638">
        <v>0</v>
      </c>
      <c r="M1638" t="s">
        <v>42</v>
      </c>
    </row>
    <row r="1639" spans="1:13" x14ac:dyDescent="0.25">
      <c r="A1639" t="s">
        <v>181</v>
      </c>
      <c r="B1639">
        <v>14829.1</v>
      </c>
      <c r="C1639">
        <v>14602.9</v>
      </c>
      <c r="D1639">
        <v>14602.7</v>
      </c>
      <c r="E1639">
        <v>14113.8</v>
      </c>
      <c r="F1639">
        <v>100.17400000000001</v>
      </c>
      <c r="G1639">
        <v>0</v>
      </c>
      <c r="H1639">
        <v>55.520499999999998</v>
      </c>
      <c r="I1639">
        <v>0</v>
      </c>
      <c r="J1639">
        <v>1.2303399999999999E-3</v>
      </c>
      <c r="K1639">
        <v>0.99511499999999997</v>
      </c>
      <c r="L1639">
        <v>0</v>
      </c>
      <c r="M1639" t="s">
        <v>42</v>
      </c>
    </row>
    <row r="1640" spans="1:13" x14ac:dyDescent="0.25">
      <c r="A1640" t="s">
        <v>181</v>
      </c>
      <c r="B1640">
        <v>14691.8</v>
      </c>
      <c r="C1640">
        <v>14466.5</v>
      </c>
      <c r="D1640">
        <v>14466.3</v>
      </c>
      <c r="E1640">
        <v>13976.8</v>
      </c>
      <c r="F1640">
        <v>100.479</v>
      </c>
      <c r="G1640">
        <v>0</v>
      </c>
      <c r="H1640">
        <v>56.110700000000001</v>
      </c>
      <c r="I1640">
        <v>0</v>
      </c>
      <c r="J1640">
        <v>1.23657E-3</v>
      </c>
      <c r="K1640">
        <v>0.995116</v>
      </c>
      <c r="L1640">
        <v>0</v>
      </c>
      <c r="M1640" t="s">
        <v>42</v>
      </c>
    </row>
    <row r="1641" spans="1:13" x14ac:dyDescent="0.25">
      <c r="A1641" t="s">
        <v>181</v>
      </c>
      <c r="B1641">
        <v>14614.2</v>
      </c>
      <c r="C1641">
        <v>14388.4</v>
      </c>
      <c r="D1641">
        <v>14388.3</v>
      </c>
      <c r="E1641">
        <v>13897.6</v>
      </c>
      <c r="F1641">
        <v>103.143</v>
      </c>
      <c r="G1641">
        <v>0</v>
      </c>
      <c r="H1641">
        <v>55.71</v>
      </c>
      <c r="I1641">
        <v>0</v>
      </c>
      <c r="J1641">
        <v>1.2831699999999999E-3</v>
      </c>
      <c r="K1641">
        <v>0.995116</v>
      </c>
      <c r="L1641">
        <v>0</v>
      </c>
      <c r="M1641" t="s">
        <v>42</v>
      </c>
    </row>
    <row r="1642" spans="1:13" x14ac:dyDescent="0.25">
      <c r="A1642" t="s">
        <v>181</v>
      </c>
      <c r="B1642">
        <v>14617.4</v>
      </c>
      <c r="C1642">
        <v>14391.5</v>
      </c>
      <c r="D1642">
        <v>14391.3</v>
      </c>
      <c r="E1642">
        <v>13898</v>
      </c>
      <c r="F1642">
        <v>101.693</v>
      </c>
      <c r="G1642">
        <v>0</v>
      </c>
      <c r="H1642">
        <v>56.158900000000003</v>
      </c>
      <c r="I1642">
        <v>0</v>
      </c>
      <c r="J1642">
        <v>1.36656E-3</v>
      </c>
      <c r="K1642">
        <v>0.995116</v>
      </c>
      <c r="L1642">
        <v>0</v>
      </c>
      <c r="M1642" t="s">
        <v>42</v>
      </c>
    </row>
    <row r="1643" spans="1:13" x14ac:dyDescent="0.25">
      <c r="A1643" t="s">
        <v>181</v>
      </c>
      <c r="B1643">
        <v>14842.2</v>
      </c>
      <c r="C1643">
        <v>14615.1</v>
      </c>
      <c r="D1643">
        <v>14614.9</v>
      </c>
      <c r="E1643">
        <v>14135.8</v>
      </c>
      <c r="F1643">
        <v>97.620699999999999</v>
      </c>
      <c r="G1643">
        <v>0</v>
      </c>
      <c r="H1643">
        <v>55.536099999999998</v>
      </c>
      <c r="I1643">
        <v>0</v>
      </c>
      <c r="J1643">
        <v>1.23007E-3</v>
      </c>
      <c r="K1643">
        <v>0.995116</v>
      </c>
      <c r="L1643">
        <v>0</v>
      </c>
      <c r="M1643" t="s">
        <v>42</v>
      </c>
    </row>
    <row r="1644" spans="1:13" x14ac:dyDescent="0.25">
      <c r="A1644" t="s">
        <v>181</v>
      </c>
      <c r="B1644">
        <v>14765.2</v>
      </c>
      <c r="C1644">
        <v>14538.7</v>
      </c>
      <c r="D1644">
        <v>14538.6</v>
      </c>
      <c r="E1644">
        <v>14053.7</v>
      </c>
      <c r="F1644">
        <v>99.638099999999994</v>
      </c>
      <c r="G1644">
        <v>0</v>
      </c>
      <c r="H1644">
        <v>56.182000000000002</v>
      </c>
      <c r="I1644">
        <v>0</v>
      </c>
      <c r="J1644">
        <v>1.2581700000000001E-3</v>
      </c>
      <c r="K1644">
        <v>0.995116</v>
      </c>
      <c r="L1644">
        <v>0</v>
      </c>
      <c r="M1644" t="s">
        <v>42</v>
      </c>
    </row>
    <row r="1645" spans="1:13" x14ac:dyDescent="0.25">
      <c r="A1645" t="s">
        <v>181</v>
      </c>
      <c r="B1645">
        <v>14784.7</v>
      </c>
      <c r="C1645">
        <v>14560.6</v>
      </c>
      <c r="D1645">
        <v>14560.4</v>
      </c>
      <c r="E1645">
        <v>14082.3</v>
      </c>
      <c r="F1645">
        <v>97.465800000000002</v>
      </c>
      <c r="G1645">
        <v>0</v>
      </c>
      <c r="H1645">
        <v>56.556199999999997</v>
      </c>
      <c r="I1645">
        <v>0</v>
      </c>
      <c r="J1645">
        <v>1.2578000000000001E-3</v>
      </c>
      <c r="K1645">
        <v>0.995116</v>
      </c>
      <c r="L1645">
        <v>0</v>
      </c>
      <c r="M1645" t="s">
        <v>42</v>
      </c>
    </row>
    <row r="1646" spans="1:13" x14ac:dyDescent="0.25">
      <c r="A1646" t="s">
        <v>181</v>
      </c>
      <c r="B1646">
        <v>14668.2</v>
      </c>
      <c r="C1646">
        <v>14443.7</v>
      </c>
      <c r="D1646">
        <v>14443.5</v>
      </c>
      <c r="E1646">
        <v>13955.1</v>
      </c>
      <c r="F1646">
        <v>100.875</v>
      </c>
      <c r="G1646">
        <v>0</v>
      </c>
      <c r="H1646">
        <v>56.291800000000002</v>
      </c>
      <c r="I1646">
        <v>0</v>
      </c>
      <c r="J1646">
        <v>1.2391800000000001E-3</v>
      </c>
      <c r="K1646">
        <v>0.995116</v>
      </c>
      <c r="L1646">
        <v>0</v>
      </c>
      <c r="M1646" t="s">
        <v>42</v>
      </c>
    </row>
    <row r="1647" spans="1:13" x14ac:dyDescent="0.25">
      <c r="A1647" t="s">
        <v>181</v>
      </c>
      <c r="B1647">
        <v>14716.7</v>
      </c>
      <c r="C1647">
        <v>14491</v>
      </c>
      <c r="D1647">
        <v>14490.7</v>
      </c>
      <c r="E1647">
        <v>14002.3</v>
      </c>
      <c r="F1647">
        <v>99.214200000000005</v>
      </c>
      <c r="G1647">
        <v>0</v>
      </c>
      <c r="H1647">
        <v>56.996600000000001</v>
      </c>
      <c r="I1647">
        <v>0</v>
      </c>
      <c r="J1647">
        <v>1.2397300000000001E-3</v>
      </c>
      <c r="K1647">
        <v>0.995116</v>
      </c>
      <c r="L1647">
        <v>0</v>
      </c>
      <c r="M1647" t="s">
        <v>42</v>
      </c>
    </row>
    <row r="1648" spans="1:13" x14ac:dyDescent="0.25">
      <c r="A1648" t="s">
        <v>181</v>
      </c>
      <c r="B1648">
        <v>14914.8</v>
      </c>
      <c r="C1648">
        <v>14691.3</v>
      </c>
      <c r="D1648">
        <v>14691.1</v>
      </c>
      <c r="E1648">
        <v>14210.5</v>
      </c>
      <c r="F1648">
        <v>98.180999999999997</v>
      </c>
      <c r="G1648">
        <v>0</v>
      </c>
      <c r="H1648">
        <v>57.1646</v>
      </c>
      <c r="I1648">
        <v>0</v>
      </c>
      <c r="J1648">
        <v>1.2348400000000001E-3</v>
      </c>
      <c r="K1648">
        <v>0.99511499999999997</v>
      </c>
      <c r="L1648">
        <v>0</v>
      </c>
      <c r="M1648" t="s">
        <v>42</v>
      </c>
    </row>
    <row r="1649" spans="1:13" x14ac:dyDescent="0.25">
      <c r="A1649" t="s">
        <v>181</v>
      </c>
      <c r="B1649">
        <v>14862.4</v>
      </c>
      <c r="C1649">
        <v>14638.1</v>
      </c>
      <c r="D1649">
        <v>14637.9</v>
      </c>
      <c r="E1649">
        <v>14163.7</v>
      </c>
      <c r="F1649">
        <v>97.398200000000003</v>
      </c>
      <c r="G1649">
        <v>0</v>
      </c>
      <c r="H1649">
        <v>57.748699999999999</v>
      </c>
      <c r="I1649">
        <v>0</v>
      </c>
      <c r="J1649">
        <v>1.2373799999999999E-3</v>
      </c>
      <c r="K1649">
        <v>0.995116</v>
      </c>
      <c r="L1649">
        <v>0</v>
      </c>
      <c r="M1649" t="s">
        <v>42</v>
      </c>
    </row>
    <row r="1650" spans="1:13" x14ac:dyDescent="0.25">
      <c r="A1650" t="s">
        <v>181</v>
      </c>
      <c r="B1650">
        <v>14526.2</v>
      </c>
      <c r="C1650">
        <v>14302</v>
      </c>
      <c r="D1650">
        <v>14301.8</v>
      </c>
      <c r="E1650">
        <v>13810.9</v>
      </c>
      <c r="F1650">
        <v>101.29300000000001</v>
      </c>
      <c r="G1650">
        <v>0</v>
      </c>
      <c r="H1650">
        <v>56.926200000000001</v>
      </c>
      <c r="I1650">
        <v>0</v>
      </c>
      <c r="J1650">
        <v>1.37714E-3</v>
      </c>
      <c r="K1650">
        <v>0.995116</v>
      </c>
      <c r="L1650">
        <v>0</v>
      </c>
      <c r="M1650" t="s">
        <v>42</v>
      </c>
    </row>
    <row r="1651" spans="1:13" x14ac:dyDescent="0.25">
      <c r="A1651" t="s">
        <v>181</v>
      </c>
      <c r="B1651">
        <v>14532</v>
      </c>
      <c r="C1651">
        <v>14307</v>
      </c>
      <c r="D1651">
        <v>14306.8</v>
      </c>
      <c r="E1651">
        <v>13800.4</v>
      </c>
      <c r="F1651">
        <v>105.41500000000001</v>
      </c>
      <c r="G1651">
        <v>0</v>
      </c>
      <c r="H1651">
        <v>53.609000000000002</v>
      </c>
      <c r="I1651">
        <v>0</v>
      </c>
      <c r="J1651">
        <v>1.2438900000000001E-3</v>
      </c>
      <c r="K1651">
        <v>0.995116</v>
      </c>
      <c r="L1651">
        <v>0</v>
      </c>
      <c r="M1651" t="s">
        <v>42</v>
      </c>
    </row>
    <row r="1652" spans="1:13" x14ac:dyDescent="0.25">
      <c r="A1652" t="s">
        <v>181</v>
      </c>
      <c r="B1652">
        <v>14637.2</v>
      </c>
      <c r="C1652">
        <v>14412.7</v>
      </c>
      <c r="D1652">
        <v>14412.5</v>
      </c>
      <c r="E1652">
        <v>13900.5</v>
      </c>
      <c r="F1652">
        <v>108.402</v>
      </c>
      <c r="G1652">
        <v>0</v>
      </c>
      <c r="H1652">
        <v>54.795099999999998</v>
      </c>
      <c r="I1652">
        <v>0</v>
      </c>
      <c r="J1652">
        <v>1.23824E-3</v>
      </c>
      <c r="K1652">
        <v>0.995116</v>
      </c>
      <c r="L1652">
        <v>0</v>
      </c>
      <c r="M1652" t="s">
        <v>42</v>
      </c>
    </row>
    <row r="1653" spans="1:13" x14ac:dyDescent="0.25">
      <c r="A1653" t="s">
        <v>181</v>
      </c>
      <c r="B1653">
        <v>14404.6</v>
      </c>
      <c r="C1653">
        <v>14179.1</v>
      </c>
      <c r="D1653">
        <v>14179</v>
      </c>
      <c r="E1653">
        <v>13668.2</v>
      </c>
      <c r="F1653">
        <v>107.104</v>
      </c>
      <c r="G1653">
        <v>0</v>
      </c>
      <c r="H1653">
        <v>55.009099999999997</v>
      </c>
      <c r="I1653">
        <v>0</v>
      </c>
      <c r="J1653">
        <v>1.2318699999999999E-3</v>
      </c>
      <c r="K1653">
        <v>0.995116</v>
      </c>
      <c r="L1653">
        <v>0</v>
      </c>
      <c r="M1653" t="s">
        <v>42</v>
      </c>
    </row>
    <row r="1654" spans="1:13" x14ac:dyDescent="0.25">
      <c r="A1654" t="s">
        <v>181</v>
      </c>
      <c r="B1654">
        <v>14562</v>
      </c>
      <c r="C1654">
        <v>14335.8</v>
      </c>
      <c r="D1654">
        <v>14335.6</v>
      </c>
      <c r="E1654">
        <v>13820.3</v>
      </c>
      <c r="F1654">
        <v>108.03</v>
      </c>
      <c r="G1654">
        <v>0</v>
      </c>
      <c r="H1654">
        <v>53.404499999999999</v>
      </c>
      <c r="I1654">
        <v>0</v>
      </c>
      <c r="J1654">
        <v>1.2358E-3</v>
      </c>
      <c r="K1654">
        <v>0.995116</v>
      </c>
      <c r="L1654">
        <v>0</v>
      </c>
      <c r="M1654" t="s">
        <v>42</v>
      </c>
    </row>
    <row r="1655" spans="1:13" x14ac:dyDescent="0.25">
      <c r="A1655" t="s">
        <v>181</v>
      </c>
      <c r="B1655">
        <v>14689.7</v>
      </c>
      <c r="C1655">
        <v>14464.1</v>
      </c>
      <c r="D1655">
        <v>14463.9</v>
      </c>
      <c r="E1655">
        <v>13966.2</v>
      </c>
      <c r="F1655">
        <v>103.212</v>
      </c>
      <c r="G1655">
        <v>0</v>
      </c>
      <c r="H1655">
        <v>55.0227</v>
      </c>
      <c r="I1655">
        <v>0</v>
      </c>
      <c r="J1655">
        <v>1.2497599999999999E-3</v>
      </c>
      <c r="K1655">
        <v>0.995116</v>
      </c>
      <c r="L1655">
        <v>0</v>
      </c>
      <c r="M1655" t="s">
        <v>42</v>
      </c>
    </row>
    <row r="1656" spans="1:13" x14ac:dyDescent="0.25">
      <c r="A1656" t="s">
        <v>181</v>
      </c>
      <c r="B1656">
        <v>14835.7</v>
      </c>
      <c r="C1656">
        <v>14607.5</v>
      </c>
      <c r="D1656">
        <v>14607.3</v>
      </c>
      <c r="E1656">
        <v>14126.3</v>
      </c>
      <c r="F1656">
        <v>98.067700000000002</v>
      </c>
      <c r="G1656">
        <v>0</v>
      </c>
      <c r="H1656">
        <v>55.869100000000003</v>
      </c>
      <c r="I1656">
        <v>0</v>
      </c>
      <c r="J1656">
        <v>1.2404499999999999E-3</v>
      </c>
      <c r="K1656">
        <v>0.995116</v>
      </c>
      <c r="L1656">
        <v>0</v>
      </c>
      <c r="M1656" t="s">
        <v>42</v>
      </c>
    </row>
    <row r="1657" spans="1:13" x14ac:dyDescent="0.25">
      <c r="A1657" t="s">
        <v>181</v>
      </c>
      <c r="B1657">
        <v>14854.4</v>
      </c>
      <c r="C1657">
        <v>14629.4</v>
      </c>
      <c r="D1657">
        <v>14629.2</v>
      </c>
      <c r="E1657">
        <v>14133.9</v>
      </c>
      <c r="F1657">
        <v>100.488</v>
      </c>
      <c r="G1657">
        <v>0</v>
      </c>
      <c r="H1657">
        <v>55.869700000000002</v>
      </c>
      <c r="I1657">
        <v>0</v>
      </c>
      <c r="J1657">
        <v>1.23007E-3</v>
      </c>
      <c r="K1657">
        <v>0.99511499999999997</v>
      </c>
      <c r="L1657">
        <v>0</v>
      </c>
      <c r="M1657" t="s">
        <v>42</v>
      </c>
    </row>
    <row r="1658" spans="1:13" x14ac:dyDescent="0.25">
      <c r="A1658" t="s">
        <v>181</v>
      </c>
      <c r="B1658">
        <v>14682.1</v>
      </c>
      <c r="C1658">
        <v>14456.6</v>
      </c>
      <c r="D1658">
        <v>14456.4</v>
      </c>
      <c r="E1658">
        <v>13954.9</v>
      </c>
      <c r="F1658">
        <v>104.292</v>
      </c>
      <c r="G1658">
        <v>0</v>
      </c>
      <c r="H1658">
        <v>54.895200000000003</v>
      </c>
      <c r="I1658">
        <v>0</v>
      </c>
      <c r="J1658">
        <v>1.3171400000000001E-3</v>
      </c>
      <c r="K1658">
        <v>0.995116</v>
      </c>
      <c r="L1658">
        <v>0</v>
      </c>
      <c r="M1658" t="s">
        <v>42</v>
      </c>
    </row>
    <row r="1659" spans="1:13" x14ac:dyDescent="0.25">
      <c r="A1659" t="s">
        <v>181</v>
      </c>
      <c r="B1659">
        <v>14825.8</v>
      </c>
      <c r="C1659">
        <v>14600.3</v>
      </c>
      <c r="D1659">
        <v>14600.1</v>
      </c>
      <c r="E1659">
        <v>14110.6</v>
      </c>
      <c r="F1659">
        <v>100.134</v>
      </c>
      <c r="G1659">
        <v>0</v>
      </c>
      <c r="H1659">
        <v>56.543199999999999</v>
      </c>
      <c r="I1659">
        <v>0</v>
      </c>
      <c r="J1659">
        <v>1.23028E-3</v>
      </c>
      <c r="K1659">
        <v>0.995116</v>
      </c>
      <c r="L1659">
        <v>0</v>
      </c>
      <c r="M1659" t="s">
        <v>42</v>
      </c>
    </row>
    <row r="1660" spans="1:13" x14ac:dyDescent="0.25">
      <c r="A1660" t="s">
        <v>181</v>
      </c>
      <c r="B1660">
        <v>14947.8</v>
      </c>
      <c r="C1660">
        <v>14724.2</v>
      </c>
      <c r="D1660">
        <v>14724</v>
      </c>
      <c r="E1660">
        <v>14249.5</v>
      </c>
      <c r="F1660">
        <v>96.183499999999995</v>
      </c>
      <c r="G1660">
        <v>0</v>
      </c>
      <c r="H1660">
        <v>57.909300000000002</v>
      </c>
      <c r="I1660">
        <v>0</v>
      </c>
      <c r="J1660">
        <v>1.2346E-3</v>
      </c>
      <c r="K1660">
        <v>0.99511499999999997</v>
      </c>
      <c r="L1660">
        <v>0</v>
      </c>
      <c r="M1660" t="s">
        <v>42</v>
      </c>
    </row>
    <row r="1661" spans="1:13" x14ac:dyDescent="0.25">
      <c r="A1661" t="s">
        <v>181</v>
      </c>
      <c r="B1661">
        <v>14877.5</v>
      </c>
      <c r="C1661">
        <v>14652</v>
      </c>
      <c r="D1661">
        <v>14651.8</v>
      </c>
      <c r="E1661">
        <v>14165.2</v>
      </c>
      <c r="F1661">
        <v>98.649799999999999</v>
      </c>
      <c r="G1661">
        <v>0</v>
      </c>
      <c r="H1661">
        <v>56.2836</v>
      </c>
      <c r="I1661">
        <v>0</v>
      </c>
      <c r="J1661">
        <v>1.29663E-3</v>
      </c>
      <c r="K1661">
        <v>0.99511499999999997</v>
      </c>
      <c r="L1661">
        <v>0</v>
      </c>
      <c r="M1661" t="s">
        <v>42</v>
      </c>
    </row>
    <row r="1662" spans="1:13" x14ac:dyDescent="0.25">
      <c r="A1662" t="s">
        <v>181</v>
      </c>
      <c r="B1662">
        <v>14617.7</v>
      </c>
      <c r="C1662">
        <v>14392.3</v>
      </c>
      <c r="D1662">
        <v>14392.1</v>
      </c>
      <c r="E1662">
        <v>13908.3</v>
      </c>
      <c r="F1662">
        <v>101.71</v>
      </c>
      <c r="G1662">
        <v>0</v>
      </c>
      <c r="H1662">
        <v>55.7316</v>
      </c>
      <c r="I1662">
        <v>0</v>
      </c>
      <c r="J1662">
        <v>1.23076E-3</v>
      </c>
      <c r="K1662">
        <v>0.995116</v>
      </c>
      <c r="L1662">
        <v>0</v>
      </c>
      <c r="M1662" t="s">
        <v>42</v>
      </c>
    </row>
    <row r="1663" spans="1:13" x14ac:dyDescent="0.25">
      <c r="A1663" t="s">
        <v>181</v>
      </c>
      <c r="B1663">
        <v>14901.2</v>
      </c>
      <c r="C1663">
        <v>14676.3</v>
      </c>
      <c r="D1663">
        <v>14676.1</v>
      </c>
      <c r="E1663">
        <v>14192.2</v>
      </c>
      <c r="F1663">
        <v>98.44</v>
      </c>
      <c r="G1663">
        <v>0</v>
      </c>
      <c r="H1663">
        <v>56.302100000000003</v>
      </c>
      <c r="I1663">
        <v>0</v>
      </c>
      <c r="J1663">
        <v>1.2311399999999999E-3</v>
      </c>
      <c r="K1663">
        <v>0.99511499999999997</v>
      </c>
      <c r="L1663">
        <v>0</v>
      </c>
      <c r="M1663" t="s">
        <v>42</v>
      </c>
    </row>
    <row r="1664" spans="1:13" x14ac:dyDescent="0.25">
      <c r="A1664" t="s">
        <v>181</v>
      </c>
      <c r="B1664">
        <v>14795.8</v>
      </c>
      <c r="C1664">
        <v>14571.9</v>
      </c>
      <c r="D1664">
        <v>14571.7</v>
      </c>
      <c r="E1664">
        <v>14089.2</v>
      </c>
      <c r="F1664">
        <v>98.927499999999995</v>
      </c>
      <c r="G1664">
        <v>0</v>
      </c>
      <c r="H1664">
        <v>56.381599999999999</v>
      </c>
      <c r="I1664">
        <v>0</v>
      </c>
      <c r="J1664">
        <v>1.2495799999999999E-3</v>
      </c>
      <c r="K1664">
        <v>0.995116</v>
      </c>
      <c r="L1664">
        <v>0</v>
      </c>
      <c r="M1664" t="s">
        <v>42</v>
      </c>
    </row>
    <row r="1665" spans="1:25" x14ac:dyDescent="0.25">
      <c r="A1665" t="s">
        <v>181</v>
      </c>
      <c r="B1665">
        <v>14919.7</v>
      </c>
      <c r="C1665">
        <v>14695.9</v>
      </c>
      <c r="D1665">
        <v>14695.7</v>
      </c>
      <c r="E1665">
        <v>14211.5</v>
      </c>
      <c r="F1665">
        <v>99.346199999999996</v>
      </c>
      <c r="G1665">
        <v>0</v>
      </c>
      <c r="H1665">
        <v>56.160600000000002</v>
      </c>
      <c r="I1665">
        <v>0</v>
      </c>
      <c r="J1665">
        <v>1.2838700000000001E-3</v>
      </c>
      <c r="K1665">
        <v>0.99510399999999999</v>
      </c>
      <c r="L1665">
        <v>0</v>
      </c>
      <c r="M1665" t="s">
        <v>42</v>
      </c>
    </row>
    <row r="1666" spans="1:25" x14ac:dyDescent="0.25">
      <c r="A1666" t="s">
        <v>181</v>
      </c>
      <c r="B1666">
        <v>14707.4</v>
      </c>
      <c r="C1666">
        <v>14483.2</v>
      </c>
      <c r="D1666">
        <v>14483</v>
      </c>
      <c r="E1666">
        <v>13995.6</v>
      </c>
      <c r="F1666">
        <v>100.65300000000001</v>
      </c>
      <c r="G1666">
        <v>0</v>
      </c>
      <c r="H1666">
        <v>56.926400000000001</v>
      </c>
      <c r="I1666">
        <v>0</v>
      </c>
      <c r="J1666">
        <v>1.2308600000000001E-3</v>
      </c>
      <c r="K1666">
        <v>0.995116</v>
      </c>
      <c r="L1666">
        <v>0</v>
      </c>
      <c r="M1666" t="s">
        <v>42</v>
      </c>
    </row>
    <row r="1667" spans="1:25" x14ac:dyDescent="0.25">
      <c r="A1667" t="s">
        <v>181</v>
      </c>
      <c r="B1667">
        <v>14807.6</v>
      </c>
      <c r="C1667">
        <v>14582.8</v>
      </c>
      <c r="D1667">
        <v>14582.6</v>
      </c>
      <c r="E1667">
        <v>14091.2</v>
      </c>
      <c r="F1667">
        <v>101.123</v>
      </c>
      <c r="G1667">
        <v>0</v>
      </c>
      <c r="H1667">
        <v>54.661000000000001</v>
      </c>
      <c r="I1667">
        <v>0</v>
      </c>
      <c r="J1667">
        <v>1.24398E-3</v>
      </c>
      <c r="K1667">
        <v>0.99511499999999997</v>
      </c>
      <c r="L1667">
        <v>0</v>
      </c>
      <c r="M1667" t="s">
        <v>42</v>
      </c>
    </row>
    <row r="1668" spans="1:25" x14ac:dyDescent="0.25">
      <c r="A1668" t="s">
        <v>181</v>
      </c>
      <c r="B1668">
        <v>14715.9</v>
      </c>
      <c r="C1668">
        <v>14489.8</v>
      </c>
      <c r="D1668">
        <v>14489.6</v>
      </c>
      <c r="E1668">
        <v>13974.6</v>
      </c>
      <c r="F1668">
        <v>106.96899999999999</v>
      </c>
      <c r="G1668">
        <v>0</v>
      </c>
      <c r="H1668">
        <v>53.904000000000003</v>
      </c>
      <c r="I1668">
        <v>0</v>
      </c>
      <c r="J1668">
        <v>1.2319500000000001E-3</v>
      </c>
      <c r="K1668">
        <v>0.995116</v>
      </c>
      <c r="L1668">
        <v>0</v>
      </c>
      <c r="M1668" t="s">
        <v>42</v>
      </c>
    </row>
    <row r="1669" spans="1:25" x14ac:dyDescent="0.25">
      <c r="A1669" t="s">
        <v>181</v>
      </c>
      <c r="B1669">
        <v>14475.6</v>
      </c>
      <c r="C1669">
        <v>14249.7</v>
      </c>
      <c r="D1669">
        <v>14249.5</v>
      </c>
      <c r="E1669">
        <v>13742.4</v>
      </c>
      <c r="F1669">
        <v>105.709</v>
      </c>
      <c r="G1669">
        <v>0</v>
      </c>
      <c r="H1669">
        <v>54.506399999999999</v>
      </c>
      <c r="I1669">
        <v>0</v>
      </c>
      <c r="J1669">
        <v>1.23018E-3</v>
      </c>
      <c r="K1669">
        <v>0.995116</v>
      </c>
      <c r="L1669">
        <v>0</v>
      </c>
      <c r="M1669" t="s">
        <v>42</v>
      </c>
    </row>
    <row r="1670" spans="1:25" x14ac:dyDescent="0.25">
      <c r="A1670" t="s">
        <v>181</v>
      </c>
      <c r="B1670">
        <v>14361.5</v>
      </c>
      <c r="C1670">
        <v>14133.5</v>
      </c>
      <c r="D1670">
        <v>14133.4</v>
      </c>
      <c r="E1670">
        <v>13617.7</v>
      </c>
      <c r="F1670">
        <v>108.32899999999999</v>
      </c>
      <c r="G1670">
        <v>0</v>
      </c>
      <c r="H1670">
        <v>53.233899999999998</v>
      </c>
      <c r="I1670">
        <v>0</v>
      </c>
      <c r="J1670">
        <v>1.23017E-3</v>
      </c>
      <c r="K1670">
        <v>0.995116</v>
      </c>
      <c r="L1670">
        <v>0</v>
      </c>
      <c r="M1670" t="s">
        <v>42</v>
      </c>
    </row>
    <row r="1671" spans="1:25" x14ac:dyDescent="0.25">
      <c r="A1671" t="s">
        <v>181</v>
      </c>
      <c r="B1671">
        <v>14633.4</v>
      </c>
      <c r="C1671">
        <v>14406.1</v>
      </c>
      <c r="D1671">
        <v>14405.9</v>
      </c>
      <c r="E1671">
        <v>13898.4</v>
      </c>
      <c r="F1671">
        <v>105.55200000000001</v>
      </c>
      <c r="G1671">
        <v>0</v>
      </c>
      <c r="H1671">
        <v>55.6038</v>
      </c>
      <c r="I1671">
        <v>0</v>
      </c>
      <c r="J1671">
        <v>1.2723000000000001E-3</v>
      </c>
      <c r="K1671">
        <v>0.995116</v>
      </c>
      <c r="L1671">
        <v>0</v>
      </c>
      <c r="M1671" t="s">
        <v>42</v>
      </c>
    </row>
    <row r="1672" spans="1:25" x14ac:dyDescent="0.25">
      <c r="A1672" t="s">
        <v>181</v>
      </c>
      <c r="B1672">
        <v>14845.2</v>
      </c>
      <c r="C1672">
        <v>14616.8</v>
      </c>
      <c r="D1672">
        <v>14616.6</v>
      </c>
      <c r="E1672">
        <v>14131.5</v>
      </c>
      <c r="F1672">
        <v>97.089299999999994</v>
      </c>
      <c r="G1672">
        <v>0</v>
      </c>
      <c r="H1672">
        <v>56.552799999999998</v>
      </c>
      <c r="I1672">
        <v>0</v>
      </c>
      <c r="J1672">
        <v>1.2847900000000001E-3</v>
      </c>
      <c r="K1672">
        <v>0.995116</v>
      </c>
      <c r="L1672">
        <v>0</v>
      </c>
      <c r="M1672" t="s">
        <v>42</v>
      </c>
    </row>
    <row r="1673" spans="1:25" x14ac:dyDescent="0.25">
      <c r="A1673" t="s">
        <v>181</v>
      </c>
      <c r="B1673">
        <v>14783.5</v>
      </c>
      <c r="C1673">
        <v>14558.8</v>
      </c>
      <c r="D1673">
        <v>14558.6</v>
      </c>
      <c r="E1673">
        <v>14076.3</v>
      </c>
      <c r="F1673">
        <v>98.315899999999999</v>
      </c>
      <c r="G1673">
        <v>0</v>
      </c>
      <c r="H1673">
        <v>56.5413</v>
      </c>
      <c r="I1673">
        <v>0</v>
      </c>
      <c r="J1673">
        <v>1.3393999999999999E-3</v>
      </c>
      <c r="K1673">
        <v>0.99511499999999997</v>
      </c>
      <c r="L1673">
        <v>0</v>
      </c>
      <c r="M1673" t="s">
        <v>42</v>
      </c>
    </row>
    <row r="1674" spans="1:25" x14ac:dyDescent="0.25">
      <c r="A1674" t="s">
        <v>181</v>
      </c>
      <c r="B1674">
        <v>14812.5</v>
      </c>
      <c r="C1674">
        <v>14587.3</v>
      </c>
      <c r="D1674">
        <v>14587.1</v>
      </c>
      <c r="E1674">
        <v>14097</v>
      </c>
      <c r="F1674">
        <v>101.23399999999999</v>
      </c>
      <c r="G1674">
        <v>0</v>
      </c>
      <c r="H1674">
        <v>56.626600000000003</v>
      </c>
      <c r="I1674">
        <v>0</v>
      </c>
      <c r="J1674">
        <v>1.2300499999999999E-3</v>
      </c>
      <c r="K1674">
        <v>0.995116</v>
      </c>
      <c r="L1674">
        <v>0</v>
      </c>
      <c r="M1674" t="s">
        <v>42</v>
      </c>
    </row>
    <row r="1675" spans="1:25" x14ac:dyDescent="0.25">
      <c r="A1675" t="s">
        <v>181</v>
      </c>
      <c r="B1675">
        <v>14743.4</v>
      </c>
      <c r="C1675">
        <v>14511.5</v>
      </c>
      <c r="D1675">
        <v>14511.3</v>
      </c>
      <c r="E1675">
        <v>14022.9</v>
      </c>
      <c r="F1675">
        <v>101.736</v>
      </c>
      <c r="G1675">
        <v>0</v>
      </c>
      <c r="H1675">
        <v>57.131500000000003</v>
      </c>
      <c r="I1675">
        <v>0</v>
      </c>
      <c r="J1675">
        <v>1.2300499999999999E-3</v>
      </c>
      <c r="K1675">
        <v>0.995116</v>
      </c>
      <c r="L1675">
        <v>0</v>
      </c>
      <c r="M1675" t="s">
        <v>42</v>
      </c>
    </row>
    <row r="1676" spans="1:25" x14ac:dyDescent="0.25">
      <c r="A1676" t="s">
        <v>181</v>
      </c>
      <c r="B1676">
        <v>14642.3</v>
      </c>
      <c r="C1676">
        <v>14417.8</v>
      </c>
      <c r="D1676">
        <v>14417.6</v>
      </c>
      <c r="E1676">
        <v>13939.4</v>
      </c>
      <c r="F1676">
        <v>97.221800000000002</v>
      </c>
      <c r="G1676">
        <v>0</v>
      </c>
      <c r="H1676">
        <v>56.718200000000003</v>
      </c>
      <c r="I1676">
        <v>0</v>
      </c>
      <c r="J1676">
        <v>1.23825E-3</v>
      </c>
      <c r="K1676">
        <v>0.99511499999999997</v>
      </c>
      <c r="L1676">
        <v>0</v>
      </c>
      <c r="M1676" t="s">
        <v>42</v>
      </c>
    </row>
    <row r="1677" spans="1:25" x14ac:dyDescent="0.25">
      <c r="A1677" t="s">
        <v>181</v>
      </c>
      <c r="B1677">
        <v>14605.3</v>
      </c>
      <c r="C1677">
        <v>14381.5</v>
      </c>
      <c r="D1677">
        <v>14381.3</v>
      </c>
      <c r="E1677">
        <v>13900.9</v>
      </c>
      <c r="F1677">
        <v>98.853700000000003</v>
      </c>
      <c r="G1677">
        <v>0</v>
      </c>
      <c r="H1677">
        <v>55.806699999999999</v>
      </c>
      <c r="I1677">
        <v>0</v>
      </c>
      <c r="J1677">
        <v>1.23123E-3</v>
      </c>
      <c r="K1677">
        <v>0.99511400000000005</v>
      </c>
      <c r="L1677">
        <v>0</v>
      </c>
      <c r="M1677" t="s">
        <v>42</v>
      </c>
    </row>
    <row r="1678" spans="1:25" x14ac:dyDescent="0.25">
      <c r="A1678" t="s">
        <v>181</v>
      </c>
      <c r="B1678">
        <v>15012.7</v>
      </c>
      <c r="C1678">
        <v>14788.1</v>
      </c>
      <c r="D1678">
        <v>14787.9</v>
      </c>
      <c r="E1678">
        <v>14306.9</v>
      </c>
      <c r="F1678">
        <v>99.071299999999994</v>
      </c>
      <c r="G1678">
        <v>0</v>
      </c>
      <c r="H1678">
        <v>56.763399999999997</v>
      </c>
      <c r="I1678">
        <v>0</v>
      </c>
      <c r="J1678">
        <v>1.2313700000000001E-3</v>
      </c>
      <c r="K1678">
        <v>0.995116</v>
      </c>
      <c r="L1678">
        <v>0</v>
      </c>
      <c r="M1678" t="s">
        <v>42</v>
      </c>
    </row>
    <row r="1679" spans="1:25" x14ac:dyDescent="0.25">
      <c r="A1679" t="s">
        <v>181</v>
      </c>
      <c r="B1679">
        <v>14675.9</v>
      </c>
      <c r="C1679">
        <v>14451.5</v>
      </c>
      <c r="D1679">
        <v>14451.3</v>
      </c>
      <c r="E1679">
        <v>13960.2</v>
      </c>
      <c r="F1679">
        <v>101.892</v>
      </c>
      <c r="G1679">
        <v>0</v>
      </c>
      <c r="H1679">
        <v>55.792000000000002</v>
      </c>
      <c r="I1679">
        <v>0</v>
      </c>
      <c r="J1679">
        <v>1.2343199999999999E-3</v>
      </c>
      <c r="K1679">
        <v>0.995116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14735.9</v>
      </c>
      <c r="C1680">
        <v>14511.7</v>
      </c>
      <c r="D1680">
        <v>14511.5</v>
      </c>
      <c r="E1680">
        <v>14025.8</v>
      </c>
      <c r="F1680">
        <v>98.065200000000004</v>
      </c>
      <c r="G1680">
        <v>0</v>
      </c>
      <c r="H1680">
        <v>57.240400000000001</v>
      </c>
      <c r="I1680">
        <v>0</v>
      </c>
      <c r="J1680">
        <v>1.2362499999999999E-3</v>
      </c>
      <c r="K1680">
        <v>0.995116</v>
      </c>
      <c r="L1680">
        <v>0</v>
      </c>
      <c r="M1680" t="s">
        <v>42</v>
      </c>
      <c r="R1680">
        <f>AVERAGE(B1631:B1680)</f>
        <v>14722.916000000003</v>
      </c>
      <c r="S1680">
        <f>AVERAGE(C1631:C1680)</f>
        <v>14497.522000000003</v>
      </c>
      <c r="U1680">
        <f>_xlfn.VAR.P(B1631:B1680)</f>
        <v>21840.937343999998</v>
      </c>
      <c r="V1680">
        <f>_xlfn.VAR.P(C1631:C1680)</f>
        <v>21919.188115999983</v>
      </c>
      <c r="X1680">
        <f>1.96*SQRT(U1680)/50</f>
        <v>5.7932424392808004</v>
      </c>
      <c r="Y1680">
        <f>1.96*SQRT(V1680)/50</f>
        <v>5.8036110505934326</v>
      </c>
    </row>
    <row r="1681" spans="1:9" x14ac:dyDescent="0.25">
      <c r="A1681" t="s">
        <v>182</v>
      </c>
      <c r="B1681">
        <v>736262.49140000006</v>
      </c>
      <c r="C1681" t="s">
        <v>36</v>
      </c>
    </row>
    <row r="1682" spans="1:9" x14ac:dyDescent="0.25">
      <c r="A1682" t="s">
        <v>183</v>
      </c>
      <c r="B1682">
        <v>19763.2</v>
      </c>
      <c r="C1682">
        <v>19443.900000000001</v>
      </c>
      <c r="D1682">
        <v>19415.2</v>
      </c>
      <c r="E1682">
        <v>18899.900000000001</v>
      </c>
      <c r="F1682">
        <v>114.354</v>
      </c>
      <c r="G1682">
        <v>1.35316E-3</v>
      </c>
      <c r="H1682">
        <v>0.995116</v>
      </c>
      <c r="I1682">
        <v>0</v>
      </c>
    </row>
    <row r="1683" spans="1:9" x14ac:dyDescent="0.25">
      <c r="A1683" t="s">
        <v>183</v>
      </c>
      <c r="B1683">
        <v>18885.7</v>
      </c>
      <c r="C1683">
        <v>18630</v>
      </c>
      <c r="D1683">
        <v>18602.5</v>
      </c>
      <c r="E1683">
        <v>18106.8</v>
      </c>
      <c r="F1683">
        <v>112.66200000000001</v>
      </c>
      <c r="G1683">
        <v>1.2370899999999999E-3</v>
      </c>
      <c r="H1683">
        <v>0.995116</v>
      </c>
      <c r="I1683">
        <v>0</v>
      </c>
    </row>
    <row r="1684" spans="1:9" x14ac:dyDescent="0.25">
      <c r="A1684" t="s">
        <v>183</v>
      </c>
      <c r="B1684">
        <v>18936.7</v>
      </c>
      <c r="C1684">
        <v>18703</v>
      </c>
      <c r="D1684">
        <v>18659</v>
      </c>
      <c r="E1684">
        <v>18148</v>
      </c>
      <c r="F1684">
        <v>112.098</v>
      </c>
      <c r="G1684">
        <v>1.2317599999999999E-3</v>
      </c>
      <c r="H1684">
        <v>0.995116</v>
      </c>
      <c r="I1684">
        <v>0</v>
      </c>
    </row>
    <row r="1685" spans="1:9" x14ac:dyDescent="0.25">
      <c r="A1685" t="s">
        <v>183</v>
      </c>
      <c r="B1685">
        <v>18957.900000000001</v>
      </c>
      <c r="C1685">
        <v>18723.599999999999</v>
      </c>
      <c r="D1685">
        <v>18693.900000000001</v>
      </c>
      <c r="E1685">
        <v>18167.099999999999</v>
      </c>
      <c r="F1685">
        <v>118.619</v>
      </c>
      <c r="G1685">
        <v>1.23164E-3</v>
      </c>
      <c r="H1685">
        <v>0.995116</v>
      </c>
      <c r="I1685">
        <v>0</v>
      </c>
    </row>
    <row r="1686" spans="1:9" x14ac:dyDescent="0.25">
      <c r="A1686" t="s">
        <v>183</v>
      </c>
      <c r="B1686">
        <v>18920.5</v>
      </c>
      <c r="C1686">
        <v>18684.400000000001</v>
      </c>
      <c r="D1686">
        <v>18630.2</v>
      </c>
      <c r="E1686">
        <v>18125.099999999999</v>
      </c>
      <c r="F1686">
        <v>109.82</v>
      </c>
      <c r="G1686">
        <v>1.23007E-3</v>
      </c>
      <c r="H1686">
        <v>0.99511499999999997</v>
      </c>
      <c r="I1686">
        <v>0</v>
      </c>
    </row>
    <row r="1687" spans="1:9" x14ac:dyDescent="0.25">
      <c r="A1687" t="s">
        <v>183</v>
      </c>
      <c r="B1687">
        <v>18947.5</v>
      </c>
      <c r="C1687">
        <v>18711.400000000001</v>
      </c>
      <c r="D1687">
        <v>18652</v>
      </c>
      <c r="E1687">
        <v>18146.2</v>
      </c>
      <c r="F1687">
        <v>108.896</v>
      </c>
      <c r="G1687">
        <v>1.3583899999999999E-3</v>
      </c>
      <c r="H1687">
        <v>0.995116</v>
      </c>
      <c r="I1687">
        <v>0</v>
      </c>
    </row>
    <row r="1688" spans="1:9" x14ac:dyDescent="0.25">
      <c r="A1688" t="s">
        <v>183</v>
      </c>
      <c r="B1688">
        <v>18984</v>
      </c>
      <c r="C1688">
        <v>18743.7</v>
      </c>
      <c r="D1688">
        <v>18717.5</v>
      </c>
      <c r="E1688">
        <v>18200.599999999999</v>
      </c>
      <c r="F1688">
        <v>118.642</v>
      </c>
      <c r="G1688">
        <v>1.2300600000000001E-3</v>
      </c>
      <c r="H1688">
        <v>0.995116</v>
      </c>
      <c r="I1688">
        <v>0</v>
      </c>
    </row>
    <row r="1689" spans="1:9" x14ac:dyDescent="0.25">
      <c r="A1689" t="s">
        <v>183</v>
      </c>
      <c r="B1689">
        <v>19025.099999999999</v>
      </c>
      <c r="C1689">
        <v>18787.8</v>
      </c>
      <c r="D1689">
        <v>18728.900000000001</v>
      </c>
      <c r="E1689">
        <v>18222.900000000001</v>
      </c>
      <c r="F1689">
        <v>108.965</v>
      </c>
      <c r="G1689">
        <v>1.23014E-3</v>
      </c>
      <c r="H1689">
        <v>0.99511400000000005</v>
      </c>
      <c r="I1689">
        <v>0</v>
      </c>
    </row>
    <row r="1690" spans="1:9" x14ac:dyDescent="0.25">
      <c r="A1690" t="s">
        <v>183</v>
      </c>
      <c r="B1690">
        <v>19000.099999999999</v>
      </c>
      <c r="C1690">
        <v>18761.2</v>
      </c>
      <c r="D1690">
        <v>18736.8</v>
      </c>
      <c r="E1690">
        <v>18224.900000000001</v>
      </c>
      <c r="F1690">
        <v>116.76</v>
      </c>
      <c r="G1690">
        <v>1.25719E-3</v>
      </c>
      <c r="H1690">
        <v>0.995116</v>
      </c>
      <c r="I1690">
        <v>0</v>
      </c>
    </row>
    <row r="1691" spans="1:9" x14ac:dyDescent="0.25">
      <c r="A1691" t="s">
        <v>183</v>
      </c>
      <c r="B1691">
        <v>18959.7</v>
      </c>
      <c r="C1691">
        <v>18720.400000000001</v>
      </c>
      <c r="D1691">
        <v>18697</v>
      </c>
      <c r="E1691">
        <v>18213.599999999999</v>
      </c>
      <c r="F1691">
        <v>104.777</v>
      </c>
      <c r="G1691">
        <v>1.23234E-3</v>
      </c>
      <c r="H1691">
        <v>0.995116</v>
      </c>
      <c r="I1691">
        <v>0</v>
      </c>
    </row>
    <row r="1692" spans="1:9" x14ac:dyDescent="0.25">
      <c r="A1692" t="s">
        <v>183</v>
      </c>
      <c r="B1692">
        <v>18999.099999999999</v>
      </c>
      <c r="C1692">
        <v>18757.7</v>
      </c>
      <c r="D1692">
        <v>18732.400000000001</v>
      </c>
      <c r="E1692">
        <v>18223.2</v>
      </c>
      <c r="F1692">
        <v>113.476</v>
      </c>
      <c r="G1692">
        <v>1.2412300000000001E-3</v>
      </c>
      <c r="H1692">
        <v>0.99511499999999997</v>
      </c>
      <c r="I1692">
        <v>0</v>
      </c>
    </row>
    <row r="1693" spans="1:9" x14ac:dyDescent="0.25">
      <c r="A1693" t="s">
        <v>183</v>
      </c>
      <c r="B1693">
        <v>18984.900000000001</v>
      </c>
      <c r="C1693">
        <v>18745.3</v>
      </c>
      <c r="D1693">
        <v>18720.3</v>
      </c>
      <c r="E1693">
        <v>18217.599999999999</v>
      </c>
      <c r="F1693">
        <v>111.01600000000001</v>
      </c>
      <c r="G1693">
        <v>1.23248E-3</v>
      </c>
      <c r="H1693">
        <v>0.995116</v>
      </c>
      <c r="I1693">
        <v>0</v>
      </c>
    </row>
    <row r="1694" spans="1:9" x14ac:dyDescent="0.25">
      <c r="A1694" t="s">
        <v>183</v>
      </c>
      <c r="B1694">
        <v>18973.400000000001</v>
      </c>
      <c r="C1694">
        <v>18730.400000000001</v>
      </c>
      <c r="D1694">
        <v>18704.599999999999</v>
      </c>
      <c r="E1694">
        <v>18218.3</v>
      </c>
      <c r="F1694">
        <v>107.262</v>
      </c>
      <c r="G1694">
        <v>1.2311500000000001E-3</v>
      </c>
      <c r="H1694">
        <v>0.99511499999999997</v>
      </c>
      <c r="I1694">
        <v>0</v>
      </c>
    </row>
    <row r="1695" spans="1:9" x14ac:dyDescent="0.25">
      <c r="A1695" t="s">
        <v>183</v>
      </c>
      <c r="B1695">
        <v>18972.599999999999</v>
      </c>
      <c r="C1695">
        <v>18727.2</v>
      </c>
      <c r="D1695">
        <v>18702.2</v>
      </c>
      <c r="E1695">
        <v>18215.2</v>
      </c>
      <c r="F1695">
        <v>107.125</v>
      </c>
      <c r="G1695">
        <v>1.2310800000000001E-3</v>
      </c>
      <c r="H1695">
        <v>0.99511499999999997</v>
      </c>
      <c r="I1695">
        <v>0</v>
      </c>
    </row>
    <row r="1696" spans="1:9" x14ac:dyDescent="0.25">
      <c r="A1696" t="s">
        <v>183</v>
      </c>
      <c r="B1696">
        <v>18983.3</v>
      </c>
      <c r="C1696">
        <v>18741.7</v>
      </c>
      <c r="D1696">
        <v>18710</v>
      </c>
      <c r="E1696">
        <v>18217</v>
      </c>
      <c r="F1696">
        <v>106.51</v>
      </c>
      <c r="G1696">
        <v>1.2479500000000001E-3</v>
      </c>
      <c r="H1696">
        <v>0.995116</v>
      </c>
      <c r="I1696">
        <v>0</v>
      </c>
    </row>
    <row r="1697" spans="1:9" x14ac:dyDescent="0.25">
      <c r="A1697" t="s">
        <v>183</v>
      </c>
      <c r="B1697">
        <v>19031.400000000001</v>
      </c>
      <c r="C1697">
        <v>18790.400000000001</v>
      </c>
      <c r="D1697">
        <v>18739.599999999999</v>
      </c>
      <c r="E1697">
        <v>18222.8</v>
      </c>
      <c r="F1697">
        <v>112.569</v>
      </c>
      <c r="G1697">
        <v>1.2455000000000001E-3</v>
      </c>
      <c r="H1697">
        <v>0.995116</v>
      </c>
      <c r="I1697">
        <v>0</v>
      </c>
    </row>
    <row r="1698" spans="1:9" x14ac:dyDescent="0.25">
      <c r="A1698" t="s">
        <v>183</v>
      </c>
      <c r="B1698">
        <v>19034.900000000001</v>
      </c>
      <c r="C1698">
        <v>18790.2</v>
      </c>
      <c r="D1698">
        <v>18741</v>
      </c>
      <c r="E1698">
        <v>18223.599999999999</v>
      </c>
      <c r="F1698">
        <v>112.93600000000001</v>
      </c>
      <c r="G1698">
        <v>1.2309199999999999E-3</v>
      </c>
      <c r="H1698">
        <v>0.995116</v>
      </c>
      <c r="I1698">
        <v>0</v>
      </c>
    </row>
    <row r="1699" spans="1:9" x14ac:dyDescent="0.25">
      <c r="A1699" t="s">
        <v>183</v>
      </c>
      <c r="B1699">
        <v>19032.400000000001</v>
      </c>
      <c r="C1699">
        <v>18785.8</v>
      </c>
      <c r="D1699">
        <v>18755.7</v>
      </c>
      <c r="E1699">
        <v>18238.400000000001</v>
      </c>
      <c r="F1699">
        <v>117.812</v>
      </c>
      <c r="G1699">
        <v>1.23015E-3</v>
      </c>
      <c r="H1699">
        <v>0.99511499999999997</v>
      </c>
      <c r="I1699">
        <v>0</v>
      </c>
    </row>
    <row r="1700" spans="1:9" x14ac:dyDescent="0.25">
      <c r="A1700" t="s">
        <v>183</v>
      </c>
      <c r="B1700">
        <v>18992.099999999999</v>
      </c>
      <c r="C1700">
        <v>18747</v>
      </c>
      <c r="D1700">
        <v>18723.2</v>
      </c>
      <c r="E1700">
        <v>18229.400000000001</v>
      </c>
      <c r="F1700">
        <v>108.986</v>
      </c>
      <c r="G1700">
        <v>1.2301899999999999E-3</v>
      </c>
      <c r="H1700">
        <v>0.995116</v>
      </c>
      <c r="I1700">
        <v>0</v>
      </c>
    </row>
    <row r="1701" spans="1:9" x14ac:dyDescent="0.25">
      <c r="A1701" t="s">
        <v>183</v>
      </c>
      <c r="B1701">
        <v>18995.2</v>
      </c>
      <c r="C1701">
        <v>18748.099999999999</v>
      </c>
      <c r="D1701">
        <v>18723.599999999999</v>
      </c>
      <c r="E1701">
        <v>18227.3</v>
      </c>
      <c r="F1701">
        <v>110.398</v>
      </c>
      <c r="G1701">
        <v>1.29244E-3</v>
      </c>
      <c r="H1701">
        <v>0.995116</v>
      </c>
      <c r="I1701">
        <v>0</v>
      </c>
    </row>
    <row r="1702" spans="1:9" x14ac:dyDescent="0.25">
      <c r="A1702" t="s">
        <v>183</v>
      </c>
      <c r="B1702">
        <v>19001.7</v>
      </c>
      <c r="C1702">
        <v>18751.7</v>
      </c>
      <c r="D1702">
        <v>18727.7</v>
      </c>
      <c r="E1702">
        <v>18227.3</v>
      </c>
      <c r="F1702">
        <v>110.248</v>
      </c>
      <c r="G1702">
        <v>1.2324300000000001E-3</v>
      </c>
      <c r="H1702">
        <v>0.995112</v>
      </c>
      <c r="I1702">
        <v>0</v>
      </c>
    </row>
    <row r="1703" spans="1:9" x14ac:dyDescent="0.25">
      <c r="A1703" t="s">
        <v>183</v>
      </c>
      <c r="B1703">
        <v>18985.099999999999</v>
      </c>
      <c r="C1703">
        <v>18738.7</v>
      </c>
      <c r="D1703">
        <v>18713.400000000001</v>
      </c>
      <c r="E1703">
        <v>18221.7</v>
      </c>
      <c r="F1703">
        <v>107.399</v>
      </c>
      <c r="G1703">
        <v>1.2304499999999999E-3</v>
      </c>
      <c r="H1703">
        <v>0.99510900000000002</v>
      </c>
      <c r="I1703">
        <v>0</v>
      </c>
    </row>
    <row r="1704" spans="1:9" x14ac:dyDescent="0.25">
      <c r="A1704" t="s">
        <v>183</v>
      </c>
      <c r="B1704">
        <v>18960.900000000001</v>
      </c>
      <c r="C1704">
        <v>18711.8</v>
      </c>
      <c r="D1704">
        <v>18688.7</v>
      </c>
      <c r="E1704">
        <v>18212.400000000001</v>
      </c>
      <c r="F1704">
        <v>102.24299999999999</v>
      </c>
      <c r="G1704">
        <v>1.23007E-3</v>
      </c>
      <c r="H1704">
        <v>0.995116</v>
      </c>
      <c r="I1704">
        <v>0</v>
      </c>
    </row>
    <row r="1705" spans="1:9" x14ac:dyDescent="0.25">
      <c r="A1705" t="s">
        <v>183</v>
      </c>
      <c r="B1705">
        <v>18999</v>
      </c>
      <c r="C1705">
        <v>18752.7</v>
      </c>
      <c r="D1705">
        <v>18729.2</v>
      </c>
      <c r="E1705">
        <v>18224.900000000001</v>
      </c>
      <c r="F1705">
        <v>114.533</v>
      </c>
      <c r="G1705">
        <v>1.23883E-3</v>
      </c>
      <c r="H1705">
        <v>0.995116</v>
      </c>
      <c r="I1705">
        <v>0</v>
      </c>
    </row>
    <row r="1706" spans="1:9" x14ac:dyDescent="0.25">
      <c r="A1706" t="s">
        <v>183</v>
      </c>
      <c r="B1706">
        <v>18995.599999999999</v>
      </c>
      <c r="C1706">
        <v>18743.7</v>
      </c>
      <c r="D1706">
        <v>18718.5</v>
      </c>
      <c r="E1706">
        <v>18219.3</v>
      </c>
      <c r="F1706">
        <v>110.178</v>
      </c>
      <c r="G1706">
        <v>1.37733E-3</v>
      </c>
      <c r="H1706">
        <v>0.995116</v>
      </c>
      <c r="I1706">
        <v>0</v>
      </c>
    </row>
    <row r="1707" spans="1:9" x14ac:dyDescent="0.25">
      <c r="A1707" t="s">
        <v>183</v>
      </c>
      <c r="B1707">
        <v>18985.900000000001</v>
      </c>
      <c r="C1707">
        <v>18739</v>
      </c>
      <c r="D1707">
        <v>18713.8</v>
      </c>
      <c r="E1707">
        <v>18218.8</v>
      </c>
      <c r="F1707">
        <v>109.652</v>
      </c>
      <c r="G1707">
        <v>1.2350499999999999E-3</v>
      </c>
      <c r="H1707">
        <v>0.99511499999999997</v>
      </c>
      <c r="I1707">
        <v>0</v>
      </c>
    </row>
    <row r="1708" spans="1:9" x14ac:dyDescent="0.25">
      <c r="A1708" t="s">
        <v>183</v>
      </c>
      <c r="B1708">
        <v>18967.7</v>
      </c>
      <c r="C1708">
        <v>18720.599999999999</v>
      </c>
      <c r="D1708">
        <v>18694.8</v>
      </c>
      <c r="E1708">
        <v>18216.2</v>
      </c>
      <c r="F1708">
        <v>103.559</v>
      </c>
      <c r="G1708">
        <v>1.23095E-3</v>
      </c>
      <c r="H1708">
        <v>0.995116</v>
      </c>
      <c r="I1708">
        <v>0</v>
      </c>
    </row>
    <row r="1709" spans="1:9" x14ac:dyDescent="0.25">
      <c r="A1709" t="s">
        <v>183</v>
      </c>
      <c r="B1709">
        <v>19018.599999999999</v>
      </c>
      <c r="C1709">
        <v>18768</v>
      </c>
      <c r="D1709">
        <v>18726.5</v>
      </c>
      <c r="E1709">
        <v>18221.7</v>
      </c>
      <c r="F1709">
        <v>109.708</v>
      </c>
      <c r="G1709">
        <v>1.2859099999999999E-3</v>
      </c>
      <c r="H1709">
        <v>0.995116</v>
      </c>
      <c r="I1709">
        <v>0</v>
      </c>
    </row>
    <row r="1710" spans="1:9" x14ac:dyDescent="0.25">
      <c r="A1710" t="s">
        <v>183</v>
      </c>
      <c r="B1710">
        <v>19032</v>
      </c>
      <c r="C1710">
        <v>18789.400000000001</v>
      </c>
      <c r="D1710">
        <v>18739.7</v>
      </c>
      <c r="E1710">
        <v>18222.7</v>
      </c>
      <c r="F1710">
        <v>113.381</v>
      </c>
      <c r="G1710">
        <v>1.27552E-3</v>
      </c>
      <c r="H1710">
        <v>0.995116</v>
      </c>
      <c r="I1710">
        <v>0</v>
      </c>
    </row>
    <row r="1711" spans="1:9" x14ac:dyDescent="0.25">
      <c r="A1711" t="s">
        <v>183</v>
      </c>
      <c r="B1711">
        <v>19044.599999999999</v>
      </c>
      <c r="C1711">
        <v>18796.099999999999</v>
      </c>
      <c r="D1711">
        <v>18748.099999999999</v>
      </c>
      <c r="E1711">
        <v>18228.8</v>
      </c>
      <c r="F1711">
        <v>113.735</v>
      </c>
      <c r="G1711">
        <v>1.23015E-3</v>
      </c>
      <c r="H1711">
        <v>0.99511499999999997</v>
      </c>
      <c r="I1711">
        <v>0</v>
      </c>
    </row>
    <row r="1712" spans="1:9" x14ac:dyDescent="0.25">
      <c r="A1712" t="s">
        <v>183</v>
      </c>
      <c r="B1712">
        <v>19028.3</v>
      </c>
      <c r="C1712">
        <v>18785.5</v>
      </c>
      <c r="D1712">
        <v>18756.099999999999</v>
      </c>
      <c r="E1712">
        <v>18238.599999999999</v>
      </c>
      <c r="F1712">
        <v>117.842</v>
      </c>
      <c r="G1712">
        <v>1.23529E-3</v>
      </c>
      <c r="H1712">
        <v>0.995116</v>
      </c>
      <c r="I1712">
        <v>0</v>
      </c>
    </row>
    <row r="1713" spans="1:9" x14ac:dyDescent="0.25">
      <c r="A1713" t="s">
        <v>183</v>
      </c>
      <c r="B1713">
        <v>19020.900000000001</v>
      </c>
      <c r="C1713">
        <v>18770.7</v>
      </c>
      <c r="D1713">
        <v>18746.400000000001</v>
      </c>
      <c r="E1713">
        <v>18232.5</v>
      </c>
      <c r="F1713">
        <v>116.846</v>
      </c>
      <c r="G1713">
        <v>1.2342500000000001E-3</v>
      </c>
      <c r="H1713">
        <v>0.995116</v>
      </c>
      <c r="I1713">
        <v>0</v>
      </c>
    </row>
    <row r="1714" spans="1:9" x14ac:dyDescent="0.25">
      <c r="A1714" t="s">
        <v>183</v>
      </c>
      <c r="B1714">
        <v>19028.900000000001</v>
      </c>
      <c r="C1714">
        <v>18773.099999999999</v>
      </c>
      <c r="D1714">
        <v>18748.900000000001</v>
      </c>
      <c r="E1714">
        <v>18234.8</v>
      </c>
      <c r="F1714">
        <v>117.122</v>
      </c>
      <c r="G1714">
        <v>1.4329499999999999E-3</v>
      </c>
      <c r="H1714">
        <v>0.995116</v>
      </c>
      <c r="I1714">
        <v>0</v>
      </c>
    </row>
    <row r="1715" spans="1:9" x14ac:dyDescent="0.25">
      <c r="A1715" t="s">
        <v>183</v>
      </c>
      <c r="B1715">
        <v>19015.8</v>
      </c>
      <c r="C1715">
        <v>18766</v>
      </c>
      <c r="D1715">
        <v>18720.599999999999</v>
      </c>
      <c r="E1715">
        <v>18220.400000000001</v>
      </c>
      <c r="F1715">
        <v>109.25700000000001</v>
      </c>
      <c r="G1715">
        <v>1.23723E-3</v>
      </c>
      <c r="H1715">
        <v>0.995116</v>
      </c>
      <c r="I1715">
        <v>0</v>
      </c>
    </row>
    <row r="1716" spans="1:9" x14ac:dyDescent="0.25">
      <c r="A1716" t="s">
        <v>183</v>
      </c>
      <c r="B1716">
        <v>18973.400000000001</v>
      </c>
      <c r="C1716">
        <v>18720.400000000001</v>
      </c>
      <c r="D1716">
        <v>18697.3</v>
      </c>
      <c r="E1716">
        <v>18211</v>
      </c>
      <c r="F1716">
        <v>106.163</v>
      </c>
      <c r="G1716">
        <v>1.2405599999999999E-3</v>
      </c>
      <c r="H1716">
        <v>0.995116</v>
      </c>
      <c r="I1716">
        <v>0</v>
      </c>
    </row>
    <row r="1717" spans="1:9" x14ac:dyDescent="0.25">
      <c r="A1717" t="s">
        <v>183</v>
      </c>
      <c r="B1717">
        <v>18977.5</v>
      </c>
      <c r="C1717">
        <v>18721.5</v>
      </c>
      <c r="D1717">
        <v>18697.900000000001</v>
      </c>
      <c r="E1717">
        <v>18214.5</v>
      </c>
      <c r="F1717">
        <v>104.614</v>
      </c>
      <c r="G1717">
        <v>1.3173499999999999E-3</v>
      </c>
      <c r="H1717">
        <v>0.995116</v>
      </c>
      <c r="I1717">
        <v>0</v>
      </c>
    </row>
    <row r="1718" spans="1:9" x14ac:dyDescent="0.25">
      <c r="A1718" t="s">
        <v>183</v>
      </c>
      <c r="B1718">
        <v>18984.7</v>
      </c>
      <c r="C1718">
        <v>18729.2</v>
      </c>
      <c r="D1718">
        <v>18705.099999999999</v>
      </c>
      <c r="E1718">
        <v>18214.099999999999</v>
      </c>
      <c r="F1718">
        <v>107.20099999999999</v>
      </c>
      <c r="G1718">
        <v>1.23083E-3</v>
      </c>
      <c r="H1718">
        <v>0.995116</v>
      </c>
      <c r="I1718">
        <v>0</v>
      </c>
    </row>
    <row r="1719" spans="1:9" x14ac:dyDescent="0.25">
      <c r="A1719" t="s">
        <v>183</v>
      </c>
      <c r="B1719">
        <v>18976.3</v>
      </c>
      <c r="C1719">
        <v>18725.3</v>
      </c>
      <c r="D1719">
        <v>18699</v>
      </c>
      <c r="E1719">
        <v>18212.900000000001</v>
      </c>
      <c r="F1719">
        <v>104.128</v>
      </c>
      <c r="G1719">
        <v>1.2328E-3</v>
      </c>
      <c r="H1719">
        <v>0.99511400000000005</v>
      </c>
      <c r="I1719">
        <v>0</v>
      </c>
    </row>
    <row r="1720" spans="1:9" x14ac:dyDescent="0.25">
      <c r="A1720" t="s">
        <v>183</v>
      </c>
      <c r="B1720">
        <v>18969.900000000001</v>
      </c>
      <c r="C1720">
        <v>18718.5</v>
      </c>
      <c r="D1720">
        <v>18693.599999999999</v>
      </c>
      <c r="E1720">
        <v>18212.900000000001</v>
      </c>
      <c r="F1720">
        <v>103.407</v>
      </c>
      <c r="G1720">
        <v>1.2322699999999999E-3</v>
      </c>
      <c r="H1720">
        <v>0.995116</v>
      </c>
      <c r="I1720">
        <v>0</v>
      </c>
    </row>
    <row r="1721" spans="1:9" x14ac:dyDescent="0.25">
      <c r="A1721" t="s">
        <v>183</v>
      </c>
      <c r="B1721">
        <v>19000.7</v>
      </c>
      <c r="C1721">
        <v>18751.5</v>
      </c>
      <c r="D1721">
        <v>18724.8</v>
      </c>
      <c r="E1721">
        <v>18224.599999999999</v>
      </c>
      <c r="F1721">
        <v>110.77200000000001</v>
      </c>
      <c r="G1721">
        <v>1.2510399999999999E-3</v>
      </c>
      <c r="H1721">
        <v>0.995116</v>
      </c>
      <c r="I1721">
        <v>0</v>
      </c>
    </row>
    <row r="1722" spans="1:9" x14ac:dyDescent="0.25">
      <c r="A1722" t="s">
        <v>183</v>
      </c>
      <c r="B1722">
        <v>19033.099999999999</v>
      </c>
      <c r="C1722">
        <v>18782.3</v>
      </c>
      <c r="D1722">
        <v>18733.3</v>
      </c>
      <c r="E1722">
        <v>18221.7</v>
      </c>
      <c r="F1722">
        <v>111.17700000000001</v>
      </c>
      <c r="G1722">
        <v>1.23821E-3</v>
      </c>
      <c r="H1722">
        <v>0.995116</v>
      </c>
      <c r="I1722">
        <v>0</v>
      </c>
    </row>
    <row r="1723" spans="1:9" x14ac:dyDescent="0.25">
      <c r="A1723" t="s">
        <v>183</v>
      </c>
      <c r="B1723">
        <v>18998.8</v>
      </c>
      <c r="C1723">
        <v>18749.099999999999</v>
      </c>
      <c r="D1723">
        <v>18720.900000000001</v>
      </c>
      <c r="E1723">
        <v>18228.5</v>
      </c>
      <c r="F1723">
        <v>109.42100000000001</v>
      </c>
      <c r="G1723">
        <v>1.2366300000000001E-3</v>
      </c>
      <c r="H1723">
        <v>0.99511499999999997</v>
      </c>
      <c r="I1723">
        <v>0</v>
      </c>
    </row>
    <row r="1724" spans="1:9" x14ac:dyDescent="0.25">
      <c r="A1724" t="s">
        <v>183</v>
      </c>
      <c r="B1724">
        <v>19047.7</v>
      </c>
      <c r="C1724">
        <v>18797.099999999999</v>
      </c>
      <c r="D1724">
        <v>18747.400000000001</v>
      </c>
      <c r="E1724">
        <v>18233.599999999999</v>
      </c>
      <c r="F1724">
        <v>114</v>
      </c>
      <c r="G1724">
        <v>1.3179699999999999E-3</v>
      </c>
      <c r="H1724">
        <v>0.995116</v>
      </c>
      <c r="I1724">
        <v>0</v>
      </c>
    </row>
    <row r="1725" spans="1:9" x14ac:dyDescent="0.25">
      <c r="A1725" t="s">
        <v>183</v>
      </c>
      <c r="B1725">
        <v>19028.900000000001</v>
      </c>
      <c r="C1725">
        <v>18770.900000000001</v>
      </c>
      <c r="D1725">
        <v>18746.3</v>
      </c>
      <c r="E1725">
        <v>18231.099999999999</v>
      </c>
      <c r="F1725">
        <v>116.82899999999999</v>
      </c>
      <c r="G1725">
        <v>1.2362199999999999E-3</v>
      </c>
      <c r="H1725">
        <v>0.99511499999999997</v>
      </c>
      <c r="I1725">
        <v>0</v>
      </c>
    </row>
    <row r="1726" spans="1:9" x14ac:dyDescent="0.25">
      <c r="A1726" t="s">
        <v>183</v>
      </c>
      <c r="B1726">
        <v>19027.900000000001</v>
      </c>
      <c r="C1726">
        <v>18782.900000000001</v>
      </c>
      <c r="D1726">
        <v>18721.8</v>
      </c>
      <c r="E1726">
        <v>18222.599999999999</v>
      </c>
      <c r="F1726">
        <v>107.889</v>
      </c>
      <c r="G1726">
        <v>1.23627E-3</v>
      </c>
      <c r="H1726">
        <v>0.995116</v>
      </c>
      <c r="I1726">
        <v>0</v>
      </c>
    </row>
    <row r="1727" spans="1:9" x14ac:dyDescent="0.25">
      <c r="A1727" t="s">
        <v>183</v>
      </c>
      <c r="B1727">
        <v>19017.400000000001</v>
      </c>
      <c r="C1727">
        <v>18766.599999999999</v>
      </c>
      <c r="D1727">
        <v>18743.099999999999</v>
      </c>
      <c r="E1727">
        <v>18229.2</v>
      </c>
      <c r="F1727">
        <v>116.93</v>
      </c>
      <c r="G1727">
        <v>1.2322800000000001E-3</v>
      </c>
      <c r="H1727">
        <v>0.99511499999999997</v>
      </c>
      <c r="I1727">
        <v>0</v>
      </c>
    </row>
    <row r="1728" spans="1:9" x14ac:dyDescent="0.25">
      <c r="A1728" t="s">
        <v>183</v>
      </c>
      <c r="B1728">
        <v>19014.099999999999</v>
      </c>
      <c r="C1728">
        <v>18768.2</v>
      </c>
      <c r="D1728">
        <v>18743.8</v>
      </c>
      <c r="E1728">
        <v>18226.400000000001</v>
      </c>
      <c r="F1728">
        <v>116.68300000000001</v>
      </c>
      <c r="G1728">
        <v>1.39354E-3</v>
      </c>
      <c r="H1728">
        <v>0.99511400000000005</v>
      </c>
      <c r="I1728">
        <v>0</v>
      </c>
    </row>
    <row r="1729" spans="1:25" x14ac:dyDescent="0.25">
      <c r="A1729" t="s">
        <v>183</v>
      </c>
      <c r="B1729">
        <v>19008</v>
      </c>
      <c r="C1729">
        <v>18757.7</v>
      </c>
      <c r="D1729">
        <v>18733</v>
      </c>
      <c r="E1729">
        <v>18222.2</v>
      </c>
      <c r="F1729">
        <v>116.27</v>
      </c>
      <c r="G1729">
        <v>1.2359700000000001E-3</v>
      </c>
      <c r="H1729">
        <v>0.995116</v>
      </c>
      <c r="I1729">
        <v>0</v>
      </c>
    </row>
    <row r="1730" spans="1:25" x14ac:dyDescent="0.25">
      <c r="A1730" t="s">
        <v>183</v>
      </c>
      <c r="B1730">
        <v>19008.3</v>
      </c>
      <c r="C1730">
        <v>18754.7</v>
      </c>
      <c r="D1730">
        <v>18730.400000000001</v>
      </c>
      <c r="E1730">
        <v>18219.7</v>
      </c>
      <c r="F1730">
        <v>115.246</v>
      </c>
      <c r="G1730">
        <v>1.2336000000000001E-3</v>
      </c>
      <c r="H1730">
        <v>0.995116</v>
      </c>
      <c r="I1730">
        <v>0</v>
      </c>
    </row>
    <row r="1731" spans="1:25" x14ac:dyDescent="0.25">
      <c r="A1731" t="s">
        <v>183</v>
      </c>
      <c r="B1731">
        <v>19010.7</v>
      </c>
      <c r="C1731">
        <v>18750.900000000001</v>
      </c>
      <c r="D1731">
        <v>18725.599999999999</v>
      </c>
      <c r="E1731">
        <v>18219.900000000001</v>
      </c>
      <c r="F1731">
        <v>112.654</v>
      </c>
      <c r="G1731">
        <v>1.2809900000000001E-3</v>
      </c>
      <c r="H1731">
        <v>0.995116</v>
      </c>
      <c r="I1731">
        <v>0</v>
      </c>
    </row>
    <row r="1732" spans="1:25" x14ac:dyDescent="0.25">
      <c r="A1732" t="s">
        <v>183</v>
      </c>
      <c r="B1732">
        <v>18986.400000000001</v>
      </c>
      <c r="C1732">
        <v>18732.5</v>
      </c>
      <c r="D1732">
        <v>18708.400000000001</v>
      </c>
      <c r="E1732">
        <v>18214.5</v>
      </c>
      <c r="F1732">
        <v>105.88800000000001</v>
      </c>
      <c r="G1732">
        <v>1.29458E-3</v>
      </c>
      <c r="H1732">
        <v>0.995116</v>
      </c>
      <c r="I1732">
        <v>0</v>
      </c>
    </row>
    <row r="1733" spans="1:25" x14ac:dyDescent="0.25">
      <c r="A1733" t="s">
        <v>183</v>
      </c>
      <c r="B1733">
        <v>18982.900000000001</v>
      </c>
      <c r="C1733">
        <v>18729.599999999999</v>
      </c>
      <c r="D1733">
        <v>18704.400000000001</v>
      </c>
      <c r="E1733">
        <v>18217.3</v>
      </c>
      <c r="F1733">
        <v>106.22799999999999</v>
      </c>
      <c r="G1733">
        <v>1.2356299999999999E-3</v>
      </c>
      <c r="H1733">
        <v>0.99511499999999997</v>
      </c>
      <c r="I1733">
        <v>0</v>
      </c>
    </row>
    <row r="1734" spans="1:25" x14ac:dyDescent="0.25">
      <c r="A1734" t="s">
        <v>183</v>
      </c>
      <c r="B1734">
        <v>19007.400000000001</v>
      </c>
      <c r="C1734">
        <v>18757.7</v>
      </c>
      <c r="D1734">
        <v>18730</v>
      </c>
      <c r="E1734">
        <v>18226.400000000001</v>
      </c>
      <c r="F1734">
        <v>113.625</v>
      </c>
      <c r="G1734">
        <v>1.23007E-3</v>
      </c>
      <c r="H1734">
        <v>0.995116</v>
      </c>
      <c r="I1734">
        <v>0</v>
      </c>
    </row>
    <row r="1735" spans="1:25" x14ac:dyDescent="0.25">
      <c r="A1735" t="s">
        <v>183</v>
      </c>
      <c r="B1735">
        <v>19022</v>
      </c>
      <c r="C1735">
        <v>18774.7</v>
      </c>
      <c r="D1735">
        <v>18722</v>
      </c>
      <c r="E1735">
        <v>18215.8</v>
      </c>
      <c r="F1735">
        <v>108.61799999999999</v>
      </c>
      <c r="G1735">
        <v>1.2356400000000001E-3</v>
      </c>
      <c r="H1735">
        <v>0.995116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19048.599999999999</v>
      </c>
      <c r="C1736">
        <v>18794.7</v>
      </c>
      <c r="D1736">
        <v>18745.900000000001</v>
      </c>
      <c r="E1736">
        <v>18227.400000000001</v>
      </c>
      <c r="F1736">
        <v>113.786</v>
      </c>
      <c r="G1736">
        <v>1.2303399999999999E-3</v>
      </c>
      <c r="H1736">
        <v>0.99511499999999997</v>
      </c>
      <c r="I1736">
        <v>0</v>
      </c>
      <c r="R1736">
        <f>AVERAGE(B1687:B1736)</f>
        <v>19002.508000000002</v>
      </c>
      <c r="S1736">
        <f>AVERAGE(C1687:C1736)</f>
        <v>18754.625999999997</v>
      </c>
      <c r="U1736">
        <f>_xlfn.VAR.P(B1687:B1736)</f>
        <v>619.67993599999306</v>
      </c>
      <c r="V1736">
        <f>_xlfn.VAR.P(C1687:C1736)</f>
        <v>603.50272399999665</v>
      </c>
      <c r="X1736">
        <f>1.96*SQRT(U1736)/50</f>
        <v>0.97582015599957217</v>
      </c>
      <c r="Y1736">
        <f>1.96*SQRT(V1736)/50</f>
        <v>0.96299866345045104</v>
      </c>
    </row>
    <row r="1737" spans="1:25" x14ac:dyDescent="0.25">
      <c r="A1737" t="s">
        <v>183</v>
      </c>
      <c r="B1737">
        <v>950207.47270000004</v>
      </c>
      <c r="C1737" t="s">
        <v>36</v>
      </c>
    </row>
    <row r="1738" spans="1:25" x14ac:dyDescent="0.25">
      <c r="A1738" t="s">
        <v>159</v>
      </c>
      <c r="B1738">
        <v>14669.7</v>
      </c>
      <c r="C1738">
        <v>14372.3</v>
      </c>
      <c r="D1738">
        <v>14372.1</v>
      </c>
      <c r="E1738">
        <v>13456.9</v>
      </c>
      <c r="F1738">
        <v>137.739</v>
      </c>
      <c r="G1738">
        <v>175.029</v>
      </c>
      <c r="H1738">
        <v>57.851900000000001</v>
      </c>
      <c r="I1738">
        <v>14.694699999999999</v>
      </c>
      <c r="J1738">
        <v>76.2911</v>
      </c>
      <c r="K1738">
        <v>13120.7</v>
      </c>
      <c r="L1738">
        <v>1.25388E-3</v>
      </c>
      <c r="M1738">
        <v>0.995116</v>
      </c>
      <c r="N1738">
        <v>0</v>
      </c>
      <c r="O1738" t="s">
        <v>42</v>
      </c>
    </row>
    <row r="1739" spans="1:25" x14ac:dyDescent="0.25">
      <c r="A1739" t="s">
        <v>159</v>
      </c>
      <c r="B1739">
        <v>14815.5</v>
      </c>
      <c r="C1739">
        <v>14520.1</v>
      </c>
      <c r="D1739">
        <v>14519.9</v>
      </c>
      <c r="E1739">
        <v>13634.8</v>
      </c>
      <c r="F1739">
        <v>130.84</v>
      </c>
      <c r="G1739">
        <v>177.952</v>
      </c>
      <c r="H1739">
        <v>61.023000000000003</v>
      </c>
      <c r="I1739">
        <v>14.619899999999999</v>
      </c>
      <c r="J1739">
        <v>76.6571</v>
      </c>
      <c r="K1739">
        <v>13303.5</v>
      </c>
      <c r="L1739">
        <v>1.26012E-3</v>
      </c>
      <c r="M1739">
        <v>0.995116</v>
      </c>
      <c r="N1739">
        <v>0</v>
      </c>
      <c r="O1739" t="s">
        <v>42</v>
      </c>
    </row>
    <row r="1740" spans="1:25" x14ac:dyDescent="0.25">
      <c r="A1740" t="s">
        <v>159</v>
      </c>
      <c r="B1740">
        <v>14807.9</v>
      </c>
      <c r="C1740">
        <v>14514.4</v>
      </c>
      <c r="D1740">
        <v>14514.2</v>
      </c>
      <c r="E1740">
        <v>13648.3</v>
      </c>
      <c r="F1740">
        <v>129.82499999999999</v>
      </c>
      <c r="G1740">
        <v>177.59800000000001</v>
      </c>
      <c r="H1740">
        <v>62.510300000000001</v>
      </c>
      <c r="I1740">
        <v>14.542299999999999</v>
      </c>
      <c r="J1740">
        <v>75.024799999999999</v>
      </c>
      <c r="K1740">
        <v>13318.5</v>
      </c>
      <c r="L1740">
        <v>1.26267E-3</v>
      </c>
      <c r="M1740">
        <v>0.995116</v>
      </c>
      <c r="N1740">
        <v>0</v>
      </c>
      <c r="O1740" t="s">
        <v>42</v>
      </c>
    </row>
    <row r="1741" spans="1:25" x14ac:dyDescent="0.25">
      <c r="A1741" t="s">
        <v>159</v>
      </c>
      <c r="B1741">
        <v>14878.9</v>
      </c>
      <c r="C1741">
        <v>14586.8</v>
      </c>
      <c r="D1741">
        <v>14586.6</v>
      </c>
      <c r="E1741">
        <v>13712.3</v>
      </c>
      <c r="F1741">
        <v>131.06200000000001</v>
      </c>
      <c r="G1741">
        <v>178.452</v>
      </c>
      <c r="H1741">
        <v>61.067399999999999</v>
      </c>
      <c r="I1741">
        <v>14.495900000000001</v>
      </c>
      <c r="J1741">
        <v>77.1554</v>
      </c>
      <c r="K1741">
        <v>13379.8</v>
      </c>
      <c r="L1741">
        <v>1.2313199999999999E-3</v>
      </c>
      <c r="M1741">
        <v>0.995116</v>
      </c>
      <c r="N1741">
        <v>0</v>
      </c>
      <c r="O1741" t="s">
        <v>42</v>
      </c>
    </row>
    <row r="1742" spans="1:25" x14ac:dyDescent="0.25">
      <c r="A1742" t="s">
        <v>159</v>
      </c>
      <c r="B1742">
        <v>14664.6</v>
      </c>
      <c r="C1742">
        <v>14377.8</v>
      </c>
      <c r="D1742">
        <v>14377.5</v>
      </c>
      <c r="E1742">
        <v>13478.4</v>
      </c>
      <c r="F1742">
        <v>135.626</v>
      </c>
      <c r="G1742">
        <v>174.917</v>
      </c>
      <c r="H1742">
        <v>59.169499999999999</v>
      </c>
      <c r="I1742">
        <v>14.490399999999999</v>
      </c>
      <c r="J1742">
        <v>75.706100000000006</v>
      </c>
      <c r="K1742">
        <v>13144.9</v>
      </c>
      <c r="L1742">
        <v>1.2307500000000001E-3</v>
      </c>
      <c r="M1742">
        <v>0.995116</v>
      </c>
      <c r="N1742">
        <v>0</v>
      </c>
      <c r="O1742" t="s">
        <v>42</v>
      </c>
    </row>
    <row r="1743" spans="1:25" x14ac:dyDescent="0.25">
      <c r="A1743" t="s">
        <v>159</v>
      </c>
      <c r="B1743">
        <v>14630.2</v>
      </c>
      <c r="C1743">
        <v>14345.5</v>
      </c>
      <c r="D1743">
        <v>14345.3</v>
      </c>
      <c r="E1743">
        <v>13491.8</v>
      </c>
      <c r="F1743">
        <v>127.824</v>
      </c>
      <c r="G1743">
        <v>178.166</v>
      </c>
      <c r="H1743">
        <v>62.962899999999998</v>
      </c>
      <c r="I1743">
        <v>14.6294</v>
      </c>
      <c r="J1743">
        <v>75.021799999999999</v>
      </c>
      <c r="K1743">
        <v>13163.6</v>
      </c>
      <c r="L1743">
        <v>1.2319500000000001E-3</v>
      </c>
      <c r="M1743">
        <v>0.995116</v>
      </c>
      <c r="N1743">
        <v>0</v>
      </c>
      <c r="O1743" t="s">
        <v>42</v>
      </c>
    </row>
    <row r="1744" spans="1:25" x14ac:dyDescent="0.25">
      <c r="A1744" t="s">
        <v>159</v>
      </c>
      <c r="B1744">
        <v>14800.6</v>
      </c>
      <c r="C1744">
        <v>14510</v>
      </c>
      <c r="D1744">
        <v>14509.7</v>
      </c>
      <c r="E1744">
        <v>13666.8</v>
      </c>
      <c r="F1744">
        <v>125.989</v>
      </c>
      <c r="G1744">
        <v>178.56899999999999</v>
      </c>
      <c r="H1744">
        <v>64.156700000000001</v>
      </c>
      <c r="I1744">
        <v>14.4293</v>
      </c>
      <c r="J1744">
        <v>74.605599999999995</v>
      </c>
      <c r="K1744">
        <v>13339.5</v>
      </c>
      <c r="L1744">
        <v>1.2321400000000001E-3</v>
      </c>
      <c r="M1744">
        <v>0.995116</v>
      </c>
      <c r="N1744">
        <v>0</v>
      </c>
      <c r="O1744" t="s">
        <v>42</v>
      </c>
    </row>
    <row r="1745" spans="1:15" x14ac:dyDescent="0.25">
      <c r="A1745" t="s">
        <v>159</v>
      </c>
      <c r="B1745">
        <v>14579.4</v>
      </c>
      <c r="C1745">
        <v>14291.7</v>
      </c>
      <c r="D1745">
        <v>14291.5</v>
      </c>
      <c r="E1745">
        <v>13443.3</v>
      </c>
      <c r="F1745">
        <v>127.071</v>
      </c>
      <c r="G1745">
        <v>178.928</v>
      </c>
      <c r="H1745">
        <v>63.305300000000003</v>
      </c>
      <c r="I1745">
        <v>14.615399999999999</v>
      </c>
      <c r="J1745">
        <v>75.273799999999994</v>
      </c>
      <c r="K1745">
        <v>13113.7</v>
      </c>
      <c r="L1745">
        <v>1.38258E-3</v>
      </c>
      <c r="M1745">
        <v>0.995116</v>
      </c>
      <c r="N1745">
        <v>0</v>
      </c>
      <c r="O1745" t="s">
        <v>42</v>
      </c>
    </row>
    <row r="1746" spans="1:15" x14ac:dyDescent="0.25">
      <c r="A1746" t="s">
        <v>159</v>
      </c>
      <c r="B1746">
        <v>14683.1</v>
      </c>
      <c r="C1746">
        <v>14396.8</v>
      </c>
      <c r="D1746">
        <v>14396.6</v>
      </c>
      <c r="E1746">
        <v>13541.7</v>
      </c>
      <c r="F1746">
        <v>129.51300000000001</v>
      </c>
      <c r="G1746">
        <v>179.37200000000001</v>
      </c>
      <c r="H1746">
        <v>63.7164</v>
      </c>
      <c r="I1746">
        <v>14.7492</v>
      </c>
      <c r="J1746">
        <v>75.147199999999998</v>
      </c>
      <c r="K1746">
        <v>13210.3</v>
      </c>
      <c r="L1746">
        <v>1.23397E-3</v>
      </c>
      <c r="M1746">
        <v>0.995116</v>
      </c>
      <c r="N1746">
        <v>0</v>
      </c>
      <c r="O1746" t="s">
        <v>42</v>
      </c>
    </row>
    <row r="1747" spans="1:15" x14ac:dyDescent="0.25">
      <c r="A1747" t="s">
        <v>159</v>
      </c>
      <c r="B1747">
        <v>14736.8</v>
      </c>
      <c r="C1747">
        <v>14452</v>
      </c>
      <c r="D1747">
        <v>14451.8</v>
      </c>
      <c r="E1747">
        <v>13598.6</v>
      </c>
      <c r="F1747">
        <v>127.91200000000001</v>
      </c>
      <c r="G1747">
        <v>178.136</v>
      </c>
      <c r="H1747">
        <v>63.120100000000001</v>
      </c>
      <c r="I1747">
        <v>14.536300000000001</v>
      </c>
      <c r="J1747">
        <v>75.131</v>
      </c>
      <c r="K1747">
        <v>13269.7</v>
      </c>
      <c r="L1747">
        <v>1.2637900000000001E-3</v>
      </c>
      <c r="M1747">
        <v>0.99511300000000003</v>
      </c>
      <c r="N1747">
        <v>0</v>
      </c>
      <c r="O1747" t="s">
        <v>42</v>
      </c>
    </row>
    <row r="1748" spans="1:15" x14ac:dyDescent="0.25">
      <c r="A1748" t="s">
        <v>159</v>
      </c>
      <c r="B1748">
        <v>14458.5</v>
      </c>
      <c r="C1748">
        <v>14173.6</v>
      </c>
      <c r="D1748">
        <v>14173.2</v>
      </c>
      <c r="E1748">
        <v>13320.4</v>
      </c>
      <c r="F1748">
        <v>127.746</v>
      </c>
      <c r="G1748">
        <v>178.74</v>
      </c>
      <c r="H1748">
        <v>63.5246</v>
      </c>
      <c r="I1748">
        <v>14.4261</v>
      </c>
      <c r="J1748">
        <v>75.401200000000003</v>
      </c>
      <c r="K1748">
        <v>12991.5</v>
      </c>
      <c r="L1748">
        <v>1.2355000000000001E-3</v>
      </c>
      <c r="M1748">
        <v>0.99510900000000002</v>
      </c>
      <c r="N1748">
        <v>0</v>
      </c>
      <c r="O1748" t="s">
        <v>42</v>
      </c>
    </row>
    <row r="1749" spans="1:15" x14ac:dyDescent="0.25">
      <c r="A1749" t="s">
        <v>159</v>
      </c>
      <c r="B1749">
        <v>14591.6</v>
      </c>
      <c r="C1749">
        <v>14304.5</v>
      </c>
      <c r="D1749">
        <v>14304.3</v>
      </c>
      <c r="E1749">
        <v>13462.8</v>
      </c>
      <c r="F1749">
        <v>125.84099999999999</v>
      </c>
      <c r="G1749">
        <v>180.58099999999999</v>
      </c>
      <c r="H1749">
        <v>65.257900000000006</v>
      </c>
      <c r="I1749">
        <v>14.6351</v>
      </c>
      <c r="J1749">
        <v>75.204700000000003</v>
      </c>
      <c r="K1749">
        <v>13133.9</v>
      </c>
      <c r="L1749">
        <v>1.25854E-3</v>
      </c>
      <c r="M1749">
        <v>0.995116</v>
      </c>
      <c r="N1749">
        <v>0</v>
      </c>
      <c r="O1749" t="s">
        <v>42</v>
      </c>
    </row>
    <row r="1750" spans="1:15" x14ac:dyDescent="0.25">
      <c r="A1750" t="s">
        <v>159</v>
      </c>
      <c r="B1750">
        <v>14514.5</v>
      </c>
      <c r="C1750">
        <v>14229.7</v>
      </c>
      <c r="D1750">
        <v>14229.4</v>
      </c>
      <c r="E1750">
        <v>13365.7</v>
      </c>
      <c r="F1750">
        <v>130.16900000000001</v>
      </c>
      <c r="G1750">
        <v>179.71199999999999</v>
      </c>
      <c r="H1750">
        <v>63.170900000000003</v>
      </c>
      <c r="I1750">
        <v>14.5785</v>
      </c>
      <c r="J1750">
        <v>76.418000000000006</v>
      </c>
      <c r="K1750">
        <v>13032.7</v>
      </c>
      <c r="L1750">
        <v>1.24996E-3</v>
      </c>
      <c r="M1750">
        <v>0.995116</v>
      </c>
      <c r="N1750">
        <v>0</v>
      </c>
      <c r="O1750" t="s">
        <v>42</v>
      </c>
    </row>
    <row r="1751" spans="1:15" x14ac:dyDescent="0.25">
      <c r="A1751" t="s">
        <v>159</v>
      </c>
      <c r="B1751">
        <v>14647.8</v>
      </c>
      <c r="C1751">
        <v>14364.2</v>
      </c>
      <c r="D1751">
        <v>14364</v>
      </c>
      <c r="E1751">
        <v>13497.5</v>
      </c>
      <c r="F1751">
        <v>127.721</v>
      </c>
      <c r="G1751">
        <v>174.386</v>
      </c>
      <c r="H1751">
        <v>60.504300000000001</v>
      </c>
      <c r="I1751">
        <v>14.5343</v>
      </c>
      <c r="J1751">
        <v>73.878799999999998</v>
      </c>
      <c r="K1751">
        <v>13173</v>
      </c>
      <c r="L1751">
        <v>1.36904E-3</v>
      </c>
      <c r="M1751">
        <v>0.995116</v>
      </c>
      <c r="N1751">
        <v>0</v>
      </c>
      <c r="O1751" t="s">
        <v>42</v>
      </c>
    </row>
    <row r="1752" spans="1:15" x14ac:dyDescent="0.25">
      <c r="A1752" t="s">
        <v>159</v>
      </c>
      <c r="B1752">
        <v>14736.6</v>
      </c>
      <c r="C1752">
        <v>14446.1</v>
      </c>
      <c r="D1752">
        <v>14445.9</v>
      </c>
      <c r="E1752">
        <v>13580.8</v>
      </c>
      <c r="F1752">
        <v>126.783</v>
      </c>
      <c r="G1752">
        <v>175.46</v>
      </c>
      <c r="H1752">
        <v>60.482700000000001</v>
      </c>
      <c r="I1752">
        <v>14.5291</v>
      </c>
      <c r="J1752">
        <v>74.761300000000006</v>
      </c>
      <c r="K1752">
        <v>13255.9</v>
      </c>
      <c r="L1752">
        <v>1.25026E-3</v>
      </c>
      <c r="M1752">
        <v>0.995116</v>
      </c>
      <c r="N1752">
        <v>0</v>
      </c>
      <c r="O1752" t="s">
        <v>42</v>
      </c>
    </row>
    <row r="1753" spans="1:15" x14ac:dyDescent="0.25">
      <c r="A1753" t="s">
        <v>159</v>
      </c>
      <c r="B1753">
        <v>14652.6</v>
      </c>
      <c r="C1753">
        <v>14367.3</v>
      </c>
      <c r="D1753">
        <v>14367.1</v>
      </c>
      <c r="E1753">
        <v>13486.7</v>
      </c>
      <c r="F1753">
        <v>130.393</v>
      </c>
      <c r="G1753">
        <v>173.15700000000001</v>
      </c>
      <c r="H1753">
        <v>59.532299999999999</v>
      </c>
      <c r="I1753">
        <v>14.498100000000001</v>
      </c>
      <c r="J1753">
        <v>73.629000000000005</v>
      </c>
      <c r="K1753">
        <v>13160.7</v>
      </c>
      <c r="L1753">
        <v>1.24877E-3</v>
      </c>
      <c r="M1753">
        <v>0.995116</v>
      </c>
      <c r="N1753">
        <v>0</v>
      </c>
      <c r="O1753" t="s">
        <v>42</v>
      </c>
    </row>
    <row r="1754" spans="1:15" x14ac:dyDescent="0.25">
      <c r="A1754" t="s">
        <v>159</v>
      </c>
      <c r="B1754">
        <v>14858.4</v>
      </c>
      <c r="C1754">
        <v>14568.9</v>
      </c>
      <c r="D1754">
        <v>14568.7</v>
      </c>
      <c r="E1754">
        <v>13694</v>
      </c>
      <c r="F1754">
        <v>130.91399999999999</v>
      </c>
      <c r="G1754">
        <v>177.31700000000001</v>
      </c>
      <c r="H1754">
        <v>61.596299999999999</v>
      </c>
      <c r="I1754">
        <v>14.605399999999999</v>
      </c>
      <c r="J1754">
        <v>75.453199999999995</v>
      </c>
      <c r="K1754">
        <v>13363</v>
      </c>
      <c r="L1754">
        <v>1.23007E-3</v>
      </c>
      <c r="M1754">
        <v>0.99511400000000005</v>
      </c>
      <c r="N1754">
        <v>0</v>
      </c>
      <c r="O1754" t="s">
        <v>42</v>
      </c>
    </row>
    <row r="1755" spans="1:15" x14ac:dyDescent="0.25">
      <c r="A1755" t="s">
        <v>159</v>
      </c>
      <c r="B1755">
        <v>14828.7</v>
      </c>
      <c r="C1755">
        <v>14537.2</v>
      </c>
      <c r="D1755">
        <v>14537</v>
      </c>
      <c r="E1755">
        <v>13664.9</v>
      </c>
      <c r="F1755">
        <v>129.06800000000001</v>
      </c>
      <c r="G1755">
        <v>177.12</v>
      </c>
      <c r="H1755">
        <v>60.988799999999998</v>
      </c>
      <c r="I1755">
        <v>14.388999999999999</v>
      </c>
      <c r="J1755">
        <v>76.239199999999997</v>
      </c>
      <c r="K1755">
        <v>13336.1</v>
      </c>
      <c r="L1755">
        <v>1.2408199999999999E-3</v>
      </c>
      <c r="M1755">
        <v>0.995116</v>
      </c>
      <c r="N1755">
        <v>0</v>
      </c>
      <c r="O1755" t="s">
        <v>42</v>
      </c>
    </row>
    <row r="1756" spans="1:15" x14ac:dyDescent="0.25">
      <c r="A1756" t="s">
        <v>159</v>
      </c>
      <c r="B1756">
        <v>14869.7</v>
      </c>
      <c r="C1756">
        <v>14584.6</v>
      </c>
      <c r="D1756">
        <v>14584.4</v>
      </c>
      <c r="E1756">
        <v>13721.8</v>
      </c>
      <c r="F1756">
        <v>127.646</v>
      </c>
      <c r="G1756">
        <v>178.214</v>
      </c>
      <c r="H1756">
        <v>62.7498</v>
      </c>
      <c r="I1756">
        <v>14.5549</v>
      </c>
      <c r="J1756">
        <v>75.233199999999997</v>
      </c>
      <c r="K1756">
        <v>13392.9</v>
      </c>
      <c r="L1756">
        <v>1.2331099999999999E-3</v>
      </c>
      <c r="M1756">
        <v>0.995116</v>
      </c>
      <c r="N1756">
        <v>0</v>
      </c>
      <c r="O1756" t="s">
        <v>42</v>
      </c>
    </row>
    <row r="1757" spans="1:15" x14ac:dyDescent="0.25">
      <c r="A1757" t="s">
        <v>159</v>
      </c>
      <c r="B1757">
        <v>14746.8</v>
      </c>
      <c r="C1757">
        <v>14455.7</v>
      </c>
      <c r="D1757">
        <v>14455.4</v>
      </c>
      <c r="E1757">
        <v>13571.9</v>
      </c>
      <c r="F1757">
        <v>131.34700000000001</v>
      </c>
      <c r="G1757">
        <v>176.66300000000001</v>
      </c>
      <c r="H1757">
        <v>60.216099999999997</v>
      </c>
      <c r="I1757">
        <v>14.4811</v>
      </c>
      <c r="J1757">
        <v>76.237499999999997</v>
      </c>
      <c r="K1757">
        <v>13241.5</v>
      </c>
      <c r="L1757">
        <v>1.2320199999999999E-3</v>
      </c>
      <c r="M1757">
        <v>0.995116</v>
      </c>
      <c r="N1757">
        <v>0</v>
      </c>
      <c r="O1757" t="s">
        <v>42</v>
      </c>
    </row>
    <row r="1758" spans="1:15" x14ac:dyDescent="0.25">
      <c r="A1758" t="s">
        <v>159</v>
      </c>
      <c r="B1758">
        <v>14791.8</v>
      </c>
      <c r="C1758">
        <v>14504.4</v>
      </c>
      <c r="D1758">
        <v>14504.1</v>
      </c>
      <c r="E1758">
        <v>13623.3</v>
      </c>
      <c r="F1758">
        <v>131.904</v>
      </c>
      <c r="G1758">
        <v>179.261</v>
      </c>
      <c r="H1758">
        <v>61.889400000000002</v>
      </c>
      <c r="I1758">
        <v>15.023899999999999</v>
      </c>
      <c r="J1758">
        <v>76.742099999999994</v>
      </c>
      <c r="K1758">
        <v>13289.3</v>
      </c>
      <c r="L1758">
        <v>1.40149E-3</v>
      </c>
      <c r="M1758">
        <v>0.995116</v>
      </c>
      <c r="N1758">
        <v>0</v>
      </c>
      <c r="O1758" t="s">
        <v>42</v>
      </c>
    </row>
    <row r="1759" spans="1:15" x14ac:dyDescent="0.25">
      <c r="A1759" t="s">
        <v>159</v>
      </c>
      <c r="B1759">
        <v>14740</v>
      </c>
      <c r="C1759">
        <v>14453.1</v>
      </c>
      <c r="D1759">
        <v>14452.9</v>
      </c>
      <c r="E1759">
        <v>13598.9</v>
      </c>
      <c r="F1759">
        <v>127.05800000000001</v>
      </c>
      <c r="G1759">
        <v>179.39</v>
      </c>
      <c r="H1759">
        <v>63.334800000000001</v>
      </c>
      <c r="I1759">
        <v>14.5884</v>
      </c>
      <c r="J1759">
        <v>76.096199999999996</v>
      </c>
      <c r="K1759">
        <v>13270</v>
      </c>
      <c r="L1759">
        <v>1.2302700000000001E-3</v>
      </c>
      <c r="M1759">
        <v>0.995116</v>
      </c>
      <c r="N1759">
        <v>0</v>
      </c>
      <c r="O1759" t="s">
        <v>42</v>
      </c>
    </row>
    <row r="1760" spans="1:15" x14ac:dyDescent="0.25">
      <c r="A1760" t="s">
        <v>159</v>
      </c>
      <c r="B1760">
        <v>14635.4</v>
      </c>
      <c r="C1760">
        <v>14350.5</v>
      </c>
      <c r="D1760">
        <v>14350.3</v>
      </c>
      <c r="E1760">
        <v>13487.8</v>
      </c>
      <c r="F1760">
        <v>130.59200000000001</v>
      </c>
      <c r="G1760">
        <v>176.822</v>
      </c>
      <c r="H1760">
        <v>61.680900000000001</v>
      </c>
      <c r="I1760">
        <v>14.4855</v>
      </c>
      <c r="J1760">
        <v>75.150499999999994</v>
      </c>
      <c r="K1760">
        <v>13157.9</v>
      </c>
      <c r="L1760">
        <v>1.23007E-3</v>
      </c>
      <c r="M1760">
        <v>0.995116</v>
      </c>
      <c r="N1760">
        <v>0</v>
      </c>
      <c r="O1760" t="s">
        <v>42</v>
      </c>
    </row>
    <row r="1761" spans="1:15" x14ac:dyDescent="0.25">
      <c r="A1761" t="s">
        <v>159</v>
      </c>
      <c r="B1761">
        <v>14651.3</v>
      </c>
      <c r="C1761">
        <v>14360.8</v>
      </c>
      <c r="D1761">
        <v>14360.6</v>
      </c>
      <c r="E1761">
        <v>13492.3</v>
      </c>
      <c r="F1761">
        <v>131.095</v>
      </c>
      <c r="G1761">
        <v>177.15100000000001</v>
      </c>
      <c r="H1761">
        <v>61.938099999999999</v>
      </c>
      <c r="I1761">
        <v>14.552199999999999</v>
      </c>
      <c r="J1761">
        <v>75.148300000000006</v>
      </c>
      <c r="K1761">
        <v>13161.7</v>
      </c>
      <c r="L1761">
        <v>1.2303800000000001E-3</v>
      </c>
      <c r="M1761">
        <v>0.995116</v>
      </c>
      <c r="N1761">
        <v>0</v>
      </c>
      <c r="O1761" t="s">
        <v>42</v>
      </c>
    </row>
    <row r="1762" spans="1:15" x14ac:dyDescent="0.25">
      <c r="A1762" t="s">
        <v>159</v>
      </c>
      <c r="B1762">
        <v>14577.2</v>
      </c>
      <c r="C1762">
        <v>14290.9</v>
      </c>
      <c r="D1762">
        <v>14290.7</v>
      </c>
      <c r="E1762">
        <v>13422.1</v>
      </c>
      <c r="F1762">
        <v>129.85</v>
      </c>
      <c r="G1762">
        <v>180.631</v>
      </c>
      <c r="H1762">
        <v>62.7759</v>
      </c>
      <c r="I1762">
        <v>14.5702</v>
      </c>
      <c r="J1762">
        <v>77.827299999999994</v>
      </c>
      <c r="K1762">
        <v>13088.9</v>
      </c>
      <c r="L1762">
        <v>1.23215E-3</v>
      </c>
      <c r="M1762">
        <v>0.995116</v>
      </c>
      <c r="N1762">
        <v>0</v>
      </c>
      <c r="O1762" t="s">
        <v>42</v>
      </c>
    </row>
    <row r="1763" spans="1:15" x14ac:dyDescent="0.25">
      <c r="A1763" t="s">
        <v>159</v>
      </c>
      <c r="B1763">
        <v>14757.5</v>
      </c>
      <c r="C1763">
        <v>14474.6</v>
      </c>
      <c r="D1763">
        <v>14474.4</v>
      </c>
      <c r="E1763">
        <v>13628</v>
      </c>
      <c r="F1763">
        <v>125.74299999999999</v>
      </c>
      <c r="G1763">
        <v>177.69499999999999</v>
      </c>
      <c r="H1763">
        <v>63.279499999999999</v>
      </c>
      <c r="I1763">
        <v>14.5288</v>
      </c>
      <c r="J1763">
        <v>74.511399999999995</v>
      </c>
      <c r="K1763">
        <v>13302.3</v>
      </c>
      <c r="L1763">
        <v>1.23127E-3</v>
      </c>
      <c r="M1763">
        <v>0.99511499999999997</v>
      </c>
      <c r="N1763">
        <v>0</v>
      </c>
      <c r="O1763" t="s">
        <v>42</v>
      </c>
    </row>
    <row r="1764" spans="1:15" x14ac:dyDescent="0.25">
      <c r="A1764" t="s">
        <v>159</v>
      </c>
      <c r="B1764">
        <v>14580.4</v>
      </c>
      <c r="C1764">
        <v>14294.3</v>
      </c>
      <c r="D1764">
        <v>14294</v>
      </c>
      <c r="E1764">
        <v>13448.1</v>
      </c>
      <c r="F1764">
        <v>126.414</v>
      </c>
      <c r="G1764">
        <v>179.34100000000001</v>
      </c>
      <c r="H1764">
        <v>63.371000000000002</v>
      </c>
      <c r="I1764">
        <v>14.687900000000001</v>
      </c>
      <c r="J1764">
        <v>75.932599999999994</v>
      </c>
      <c r="K1764">
        <v>13120.1</v>
      </c>
      <c r="L1764">
        <v>1.2507099999999999E-3</v>
      </c>
      <c r="M1764">
        <v>0.995116</v>
      </c>
      <c r="N1764">
        <v>0</v>
      </c>
      <c r="O1764" t="s">
        <v>42</v>
      </c>
    </row>
    <row r="1765" spans="1:15" x14ac:dyDescent="0.25">
      <c r="A1765" t="s">
        <v>159</v>
      </c>
      <c r="B1765">
        <v>14602.5</v>
      </c>
      <c r="C1765">
        <v>14317.5</v>
      </c>
      <c r="D1765">
        <v>14317.2</v>
      </c>
      <c r="E1765">
        <v>13482.4</v>
      </c>
      <c r="F1765">
        <v>124.05</v>
      </c>
      <c r="G1765">
        <v>180.32300000000001</v>
      </c>
      <c r="H1765">
        <v>65.409000000000006</v>
      </c>
      <c r="I1765">
        <v>14.601100000000001</v>
      </c>
      <c r="J1765">
        <v>74.885000000000005</v>
      </c>
      <c r="K1765">
        <v>13155.6</v>
      </c>
      <c r="L1765">
        <v>1.2308899999999999E-3</v>
      </c>
      <c r="M1765">
        <v>0.995116</v>
      </c>
      <c r="N1765">
        <v>0</v>
      </c>
      <c r="O1765" t="s">
        <v>42</v>
      </c>
    </row>
    <row r="1766" spans="1:15" x14ac:dyDescent="0.25">
      <c r="A1766" t="s">
        <v>159</v>
      </c>
      <c r="B1766">
        <v>14700</v>
      </c>
      <c r="C1766">
        <v>14414</v>
      </c>
      <c r="D1766">
        <v>14413.8</v>
      </c>
      <c r="E1766">
        <v>13561.4</v>
      </c>
      <c r="F1766">
        <v>128.21199999999999</v>
      </c>
      <c r="G1766">
        <v>178.44399999999999</v>
      </c>
      <c r="H1766">
        <v>63.095799999999997</v>
      </c>
      <c r="I1766">
        <v>14.539400000000001</v>
      </c>
      <c r="J1766">
        <v>75.387100000000004</v>
      </c>
      <c r="K1766">
        <v>13232.3</v>
      </c>
      <c r="L1766">
        <v>1.23274E-3</v>
      </c>
      <c r="M1766">
        <v>0.995116</v>
      </c>
      <c r="N1766">
        <v>0</v>
      </c>
      <c r="O1766" t="s">
        <v>42</v>
      </c>
    </row>
    <row r="1767" spans="1:15" x14ac:dyDescent="0.25">
      <c r="A1767" t="s">
        <v>159</v>
      </c>
      <c r="B1767">
        <v>14534.2</v>
      </c>
      <c r="C1767">
        <v>14239.6</v>
      </c>
      <c r="D1767">
        <v>14239.4</v>
      </c>
      <c r="E1767">
        <v>13374.6</v>
      </c>
      <c r="F1767">
        <v>129.303</v>
      </c>
      <c r="G1767">
        <v>176.566</v>
      </c>
      <c r="H1767">
        <v>61.548499999999997</v>
      </c>
      <c r="I1767">
        <v>14.4679</v>
      </c>
      <c r="J1767">
        <v>75.078400000000002</v>
      </c>
      <c r="K1767">
        <v>13046.1</v>
      </c>
      <c r="L1767">
        <v>1.2300900000000001E-3</v>
      </c>
      <c r="M1767">
        <v>0.99511300000000003</v>
      </c>
      <c r="N1767">
        <v>0</v>
      </c>
      <c r="O1767" t="s">
        <v>42</v>
      </c>
    </row>
    <row r="1768" spans="1:15" x14ac:dyDescent="0.25">
      <c r="A1768" t="s">
        <v>159</v>
      </c>
      <c r="B1768">
        <v>14901.1</v>
      </c>
      <c r="C1768">
        <v>14617.8</v>
      </c>
      <c r="D1768">
        <v>14617.6</v>
      </c>
      <c r="E1768">
        <v>13752.3</v>
      </c>
      <c r="F1768">
        <v>128.33600000000001</v>
      </c>
      <c r="G1768">
        <v>174.947</v>
      </c>
      <c r="H1768">
        <v>60.4724</v>
      </c>
      <c r="I1768">
        <v>14.617599999999999</v>
      </c>
      <c r="J1768">
        <v>74.303899999999999</v>
      </c>
      <c r="K1768">
        <v>13426.8</v>
      </c>
      <c r="L1768">
        <v>1.28984E-3</v>
      </c>
      <c r="M1768">
        <v>0.995116</v>
      </c>
      <c r="N1768">
        <v>0</v>
      </c>
      <c r="O1768" t="s">
        <v>42</v>
      </c>
    </row>
    <row r="1769" spans="1:15" x14ac:dyDescent="0.25">
      <c r="A1769" t="s">
        <v>159</v>
      </c>
      <c r="B1769">
        <v>14760.2</v>
      </c>
      <c r="C1769">
        <v>14471.9</v>
      </c>
      <c r="D1769">
        <v>14471.7</v>
      </c>
      <c r="E1769">
        <v>13588.1</v>
      </c>
      <c r="F1769">
        <v>130.649</v>
      </c>
      <c r="G1769">
        <v>171.55199999999999</v>
      </c>
      <c r="H1769">
        <v>58.410299999999999</v>
      </c>
      <c r="I1769">
        <v>14.568099999999999</v>
      </c>
      <c r="J1769">
        <v>73.014600000000002</v>
      </c>
      <c r="K1769">
        <v>13263.6</v>
      </c>
      <c r="L1769">
        <v>1.2314400000000001E-3</v>
      </c>
      <c r="M1769">
        <v>0.995116</v>
      </c>
      <c r="N1769">
        <v>0</v>
      </c>
      <c r="O1769" t="s">
        <v>42</v>
      </c>
    </row>
    <row r="1770" spans="1:15" x14ac:dyDescent="0.25">
      <c r="A1770" t="s">
        <v>159</v>
      </c>
      <c r="B1770">
        <v>14598.5</v>
      </c>
      <c r="C1770">
        <v>14307.4</v>
      </c>
      <c r="D1770">
        <v>14307.2</v>
      </c>
      <c r="E1770">
        <v>13437.4</v>
      </c>
      <c r="F1770">
        <v>128.88999999999999</v>
      </c>
      <c r="G1770">
        <v>174.607</v>
      </c>
      <c r="H1770">
        <v>60.517499999999998</v>
      </c>
      <c r="I1770">
        <v>14.551500000000001</v>
      </c>
      <c r="J1770">
        <v>73.987099999999998</v>
      </c>
      <c r="K1770">
        <v>13111</v>
      </c>
      <c r="L1770">
        <v>1.2344700000000001E-3</v>
      </c>
      <c r="M1770">
        <v>0.99511499999999997</v>
      </c>
      <c r="N1770">
        <v>0</v>
      </c>
      <c r="O1770" t="s">
        <v>42</v>
      </c>
    </row>
    <row r="1771" spans="1:15" x14ac:dyDescent="0.25">
      <c r="A1771" t="s">
        <v>159</v>
      </c>
      <c r="B1771">
        <v>14752.9</v>
      </c>
      <c r="C1771">
        <v>14464.4</v>
      </c>
      <c r="D1771">
        <v>14464.2</v>
      </c>
      <c r="E1771">
        <v>13583</v>
      </c>
      <c r="F1771">
        <v>132.46</v>
      </c>
      <c r="G1771">
        <v>177.86099999999999</v>
      </c>
      <c r="H1771">
        <v>61.067399999999999</v>
      </c>
      <c r="I1771">
        <v>14.679500000000001</v>
      </c>
      <c r="J1771">
        <v>76.1721</v>
      </c>
      <c r="K1771">
        <v>13250.3</v>
      </c>
      <c r="L1771">
        <v>1.2442899999999999E-3</v>
      </c>
      <c r="M1771">
        <v>0.99511499999999997</v>
      </c>
      <c r="N1771">
        <v>0</v>
      </c>
      <c r="O1771" t="s">
        <v>42</v>
      </c>
    </row>
    <row r="1772" spans="1:15" x14ac:dyDescent="0.25">
      <c r="A1772" t="s">
        <v>159</v>
      </c>
      <c r="B1772">
        <v>14806.3</v>
      </c>
      <c r="C1772">
        <v>14520.4</v>
      </c>
      <c r="D1772">
        <v>14520.2</v>
      </c>
      <c r="E1772">
        <v>13642.7</v>
      </c>
      <c r="F1772">
        <v>130.62100000000001</v>
      </c>
      <c r="G1772">
        <v>177.5</v>
      </c>
      <c r="H1772">
        <v>61.5991</v>
      </c>
      <c r="I1772">
        <v>14.677899999999999</v>
      </c>
      <c r="J1772">
        <v>75.769599999999997</v>
      </c>
      <c r="K1772">
        <v>13312.1</v>
      </c>
      <c r="L1772">
        <v>1.23913E-3</v>
      </c>
      <c r="M1772">
        <v>0.99511499999999997</v>
      </c>
      <c r="N1772">
        <v>0</v>
      </c>
      <c r="O1772" t="s">
        <v>42</v>
      </c>
    </row>
    <row r="1773" spans="1:15" x14ac:dyDescent="0.25">
      <c r="A1773" t="s">
        <v>159</v>
      </c>
      <c r="B1773">
        <v>14708.9</v>
      </c>
      <c r="C1773">
        <v>14425.9</v>
      </c>
      <c r="D1773">
        <v>14425.7</v>
      </c>
      <c r="E1773">
        <v>13543.9</v>
      </c>
      <c r="F1773">
        <v>131.792</v>
      </c>
      <c r="G1773">
        <v>176.91</v>
      </c>
      <c r="H1773">
        <v>60.358800000000002</v>
      </c>
      <c r="I1773">
        <v>14.512700000000001</v>
      </c>
      <c r="J1773">
        <v>76.650899999999993</v>
      </c>
      <c r="K1773">
        <v>13212.7</v>
      </c>
      <c r="L1773">
        <v>1.2301600000000001E-3</v>
      </c>
      <c r="M1773">
        <v>0.995116</v>
      </c>
      <c r="N1773">
        <v>0</v>
      </c>
      <c r="O1773" t="s">
        <v>42</v>
      </c>
    </row>
    <row r="1774" spans="1:15" x14ac:dyDescent="0.25">
      <c r="A1774" t="s">
        <v>159</v>
      </c>
      <c r="B1774">
        <v>14511.2</v>
      </c>
      <c r="C1774">
        <v>14218.6</v>
      </c>
      <c r="D1774">
        <v>14218.4</v>
      </c>
      <c r="E1774">
        <v>13333</v>
      </c>
      <c r="F1774">
        <v>132.63999999999999</v>
      </c>
      <c r="G1774">
        <v>177.28700000000001</v>
      </c>
      <c r="H1774">
        <v>60.831800000000001</v>
      </c>
      <c r="I1774">
        <v>14.6091</v>
      </c>
      <c r="J1774">
        <v>76.359200000000001</v>
      </c>
      <c r="K1774">
        <v>13000.1</v>
      </c>
      <c r="L1774">
        <v>1.23102E-3</v>
      </c>
      <c r="M1774">
        <v>0.995116</v>
      </c>
      <c r="N1774">
        <v>0</v>
      </c>
      <c r="O1774" t="s">
        <v>42</v>
      </c>
    </row>
    <row r="1775" spans="1:15" x14ac:dyDescent="0.25">
      <c r="A1775" t="s">
        <v>159</v>
      </c>
      <c r="B1775">
        <v>14707.3</v>
      </c>
      <c r="C1775">
        <v>14422</v>
      </c>
      <c r="D1775">
        <v>14421.8</v>
      </c>
      <c r="E1775">
        <v>13529.1</v>
      </c>
      <c r="F1775">
        <v>135.226</v>
      </c>
      <c r="G1775">
        <v>178.024</v>
      </c>
      <c r="H1775">
        <v>60.299500000000002</v>
      </c>
      <c r="I1775">
        <v>15.108599999999999</v>
      </c>
      <c r="J1775">
        <v>77.012299999999996</v>
      </c>
      <c r="K1775">
        <v>13193.1</v>
      </c>
      <c r="L1775">
        <v>1.26829E-3</v>
      </c>
      <c r="M1775">
        <v>0.995116</v>
      </c>
      <c r="N1775">
        <v>0</v>
      </c>
      <c r="O1775" t="s">
        <v>42</v>
      </c>
    </row>
    <row r="1776" spans="1:15" x14ac:dyDescent="0.25">
      <c r="A1776" t="s">
        <v>159</v>
      </c>
      <c r="B1776">
        <v>14543.2</v>
      </c>
      <c r="C1776">
        <v>14254.3</v>
      </c>
      <c r="D1776">
        <v>14254.1</v>
      </c>
      <c r="E1776">
        <v>13384.6</v>
      </c>
      <c r="F1776">
        <v>130.55799999999999</v>
      </c>
      <c r="G1776">
        <v>176.01300000000001</v>
      </c>
      <c r="H1776">
        <v>61.088799999999999</v>
      </c>
      <c r="I1776">
        <v>14.4613</v>
      </c>
      <c r="J1776">
        <v>75.172899999999998</v>
      </c>
      <c r="K1776">
        <v>13055.6</v>
      </c>
      <c r="L1776">
        <v>1.2341699999999999E-3</v>
      </c>
      <c r="M1776">
        <v>0.995116</v>
      </c>
      <c r="N1776">
        <v>0</v>
      </c>
      <c r="O1776" t="s">
        <v>42</v>
      </c>
    </row>
    <row r="1777" spans="1:25" x14ac:dyDescent="0.25">
      <c r="A1777" t="s">
        <v>159</v>
      </c>
      <c r="B1777">
        <v>14566.1</v>
      </c>
      <c r="C1777">
        <v>14284</v>
      </c>
      <c r="D1777">
        <v>14283.8</v>
      </c>
      <c r="E1777">
        <v>13434.2</v>
      </c>
      <c r="F1777">
        <v>127.056</v>
      </c>
      <c r="G1777">
        <v>178.59800000000001</v>
      </c>
      <c r="H1777">
        <v>63.490200000000002</v>
      </c>
      <c r="I1777">
        <v>14.4199</v>
      </c>
      <c r="J1777">
        <v>75.084400000000002</v>
      </c>
      <c r="K1777">
        <v>13106.1</v>
      </c>
      <c r="L1777">
        <v>1.2301199999999999E-3</v>
      </c>
      <c r="M1777">
        <v>0.995116</v>
      </c>
      <c r="N1777">
        <v>0</v>
      </c>
      <c r="O1777" t="s">
        <v>42</v>
      </c>
    </row>
    <row r="1778" spans="1:25" x14ac:dyDescent="0.25">
      <c r="A1778" t="s">
        <v>159</v>
      </c>
      <c r="B1778">
        <v>14570.6</v>
      </c>
      <c r="C1778">
        <v>14289.3</v>
      </c>
      <c r="D1778">
        <v>14289</v>
      </c>
      <c r="E1778">
        <v>13428.4</v>
      </c>
      <c r="F1778">
        <v>129.357</v>
      </c>
      <c r="G1778">
        <v>177.54900000000001</v>
      </c>
      <c r="H1778">
        <v>61.700299999999999</v>
      </c>
      <c r="I1778">
        <v>14.470700000000001</v>
      </c>
      <c r="J1778">
        <v>76.085400000000007</v>
      </c>
      <c r="K1778">
        <v>13099</v>
      </c>
      <c r="L1778">
        <v>1.2443300000000001E-3</v>
      </c>
      <c r="M1778">
        <v>0.995116</v>
      </c>
      <c r="N1778">
        <v>0</v>
      </c>
      <c r="O1778" t="s">
        <v>42</v>
      </c>
    </row>
    <row r="1779" spans="1:25" x14ac:dyDescent="0.25">
      <c r="A1779" t="s">
        <v>159</v>
      </c>
      <c r="B1779">
        <v>14616.7</v>
      </c>
      <c r="C1779">
        <v>14332.3</v>
      </c>
      <c r="D1779">
        <v>14332</v>
      </c>
      <c r="E1779">
        <v>13453.2</v>
      </c>
      <c r="F1779">
        <v>132.29400000000001</v>
      </c>
      <c r="G1779">
        <v>179.28399999999999</v>
      </c>
      <c r="H1779">
        <v>62.404299999999999</v>
      </c>
      <c r="I1779">
        <v>14.7087</v>
      </c>
      <c r="J1779">
        <v>76.371200000000002</v>
      </c>
      <c r="K1779">
        <v>13118.7</v>
      </c>
      <c r="L1779">
        <v>1.2685299999999999E-3</v>
      </c>
      <c r="M1779">
        <v>0.995116</v>
      </c>
      <c r="N1779">
        <v>0</v>
      </c>
      <c r="O1779" t="s">
        <v>42</v>
      </c>
    </row>
    <row r="1780" spans="1:25" x14ac:dyDescent="0.25">
      <c r="A1780" t="s">
        <v>159</v>
      </c>
      <c r="B1780">
        <v>14641.3</v>
      </c>
      <c r="C1780">
        <v>14357.4</v>
      </c>
      <c r="D1780">
        <v>14357.2</v>
      </c>
      <c r="E1780">
        <v>13504.6</v>
      </c>
      <c r="F1780">
        <v>128.62799999999999</v>
      </c>
      <c r="G1780">
        <v>178.15100000000001</v>
      </c>
      <c r="H1780">
        <v>63.140099999999997</v>
      </c>
      <c r="I1780">
        <v>14.4656</v>
      </c>
      <c r="J1780">
        <v>75.012699999999995</v>
      </c>
      <c r="K1780">
        <v>13175.6</v>
      </c>
      <c r="L1780">
        <v>1.2308099999999999E-3</v>
      </c>
      <c r="M1780">
        <v>0.995116</v>
      </c>
      <c r="N1780">
        <v>0</v>
      </c>
      <c r="O1780" t="s">
        <v>42</v>
      </c>
    </row>
    <row r="1781" spans="1:25" x14ac:dyDescent="0.25">
      <c r="A1781" t="s">
        <v>159</v>
      </c>
      <c r="B1781">
        <v>14590.5</v>
      </c>
      <c r="C1781">
        <v>14306.2</v>
      </c>
      <c r="D1781">
        <v>14306</v>
      </c>
      <c r="E1781">
        <v>13457.6</v>
      </c>
      <c r="F1781">
        <v>127.15300000000001</v>
      </c>
      <c r="G1781">
        <v>177.86799999999999</v>
      </c>
      <c r="H1781">
        <v>63.464799999999997</v>
      </c>
      <c r="I1781">
        <v>14.473100000000001</v>
      </c>
      <c r="J1781">
        <v>74.501099999999994</v>
      </c>
      <c r="K1781">
        <v>13130.1</v>
      </c>
      <c r="L1781">
        <v>1.3295500000000001E-3</v>
      </c>
      <c r="M1781">
        <v>0.995116</v>
      </c>
      <c r="N1781">
        <v>0</v>
      </c>
      <c r="O1781" t="s">
        <v>42</v>
      </c>
    </row>
    <row r="1782" spans="1:25" x14ac:dyDescent="0.25">
      <c r="A1782" t="s">
        <v>159</v>
      </c>
      <c r="B1782">
        <v>14502.4</v>
      </c>
      <c r="C1782">
        <v>14217.1</v>
      </c>
      <c r="D1782">
        <v>14216.8</v>
      </c>
      <c r="E1782">
        <v>13372.7</v>
      </c>
      <c r="F1782">
        <v>125.489</v>
      </c>
      <c r="G1782">
        <v>181.096</v>
      </c>
      <c r="H1782">
        <v>65.249399999999994</v>
      </c>
      <c r="I1782">
        <v>14.4938</v>
      </c>
      <c r="J1782">
        <v>75.791799999999995</v>
      </c>
      <c r="K1782">
        <v>13043.3</v>
      </c>
      <c r="L1782">
        <v>1.2363299999999999E-3</v>
      </c>
      <c r="M1782">
        <v>0.99511400000000005</v>
      </c>
      <c r="N1782">
        <v>0</v>
      </c>
      <c r="O1782" t="s">
        <v>42</v>
      </c>
    </row>
    <row r="1783" spans="1:25" x14ac:dyDescent="0.25">
      <c r="A1783" t="s">
        <v>159</v>
      </c>
      <c r="B1783">
        <v>14647.5</v>
      </c>
      <c r="C1783">
        <v>14364.3</v>
      </c>
      <c r="D1783">
        <v>14364</v>
      </c>
      <c r="E1783">
        <v>13509.5</v>
      </c>
      <c r="F1783">
        <v>126.625</v>
      </c>
      <c r="G1783">
        <v>180.72</v>
      </c>
      <c r="H1783">
        <v>64.742000000000004</v>
      </c>
      <c r="I1783">
        <v>14.5939</v>
      </c>
      <c r="J1783">
        <v>75.932500000000005</v>
      </c>
      <c r="K1783">
        <v>13179.4</v>
      </c>
      <c r="L1783">
        <v>1.32402E-3</v>
      </c>
      <c r="M1783">
        <v>0.995116</v>
      </c>
      <c r="N1783">
        <v>0</v>
      </c>
      <c r="O1783" t="s">
        <v>42</v>
      </c>
    </row>
    <row r="1784" spans="1:25" x14ac:dyDescent="0.25">
      <c r="A1784" t="s">
        <v>159</v>
      </c>
      <c r="B1784">
        <v>14709.8</v>
      </c>
      <c r="C1784">
        <v>14423.7</v>
      </c>
      <c r="D1784">
        <v>14423.5</v>
      </c>
      <c r="E1784">
        <v>13518.9</v>
      </c>
      <c r="F1784">
        <v>135.67400000000001</v>
      </c>
      <c r="G1784">
        <v>172.75800000000001</v>
      </c>
      <c r="H1784">
        <v>57.375900000000001</v>
      </c>
      <c r="I1784">
        <v>14.468400000000001</v>
      </c>
      <c r="J1784">
        <v>75.291700000000006</v>
      </c>
      <c r="K1784">
        <v>13187.6</v>
      </c>
      <c r="L1784">
        <v>1.2722300000000001E-3</v>
      </c>
      <c r="M1784">
        <v>0.995116</v>
      </c>
      <c r="N1784">
        <v>0</v>
      </c>
      <c r="O1784" t="s">
        <v>42</v>
      </c>
    </row>
    <row r="1785" spans="1:25" x14ac:dyDescent="0.25">
      <c r="A1785" t="s">
        <v>159</v>
      </c>
      <c r="B1785">
        <v>14754.4</v>
      </c>
      <c r="C1785">
        <v>14469.5</v>
      </c>
      <c r="D1785">
        <v>14469.3</v>
      </c>
      <c r="E1785">
        <v>13567.7</v>
      </c>
      <c r="F1785">
        <v>136.21799999999999</v>
      </c>
      <c r="G1785">
        <v>175.40600000000001</v>
      </c>
      <c r="H1785">
        <v>59.012599999999999</v>
      </c>
      <c r="I1785">
        <v>14.605499999999999</v>
      </c>
      <c r="J1785">
        <v>75.419600000000003</v>
      </c>
      <c r="K1785">
        <v>13233.3</v>
      </c>
      <c r="L1785">
        <v>1.2323799999999999E-3</v>
      </c>
      <c r="M1785">
        <v>0.995116</v>
      </c>
      <c r="N1785">
        <v>0</v>
      </c>
      <c r="O1785" t="s">
        <v>42</v>
      </c>
    </row>
    <row r="1786" spans="1:25" x14ac:dyDescent="0.25">
      <c r="A1786" t="s">
        <v>159</v>
      </c>
      <c r="B1786">
        <v>14461.3</v>
      </c>
      <c r="C1786">
        <v>14170.8</v>
      </c>
      <c r="D1786">
        <v>14170.5</v>
      </c>
      <c r="E1786">
        <v>13253.6</v>
      </c>
      <c r="F1786">
        <v>136.72499999999999</v>
      </c>
      <c r="G1786">
        <v>175.57400000000001</v>
      </c>
      <c r="H1786">
        <v>58.96</v>
      </c>
      <c r="I1786">
        <v>14.731</v>
      </c>
      <c r="J1786">
        <v>76.232600000000005</v>
      </c>
      <c r="K1786">
        <v>12918</v>
      </c>
      <c r="L1786">
        <v>1.23088E-3</v>
      </c>
      <c r="M1786">
        <v>0.99511499999999997</v>
      </c>
      <c r="N1786">
        <v>0</v>
      </c>
      <c r="O1786" t="s">
        <v>42</v>
      </c>
    </row>
    <row r="1787" spans="1:25" x14ac:dyDescent="0.25">
      <c r="A1787" t="s">
        <v>159</v>
      </c>
      <c r="B1787">
        <v>14701.4</v>
      </c>
      <c r="C1787">
        <v>14417.7</v>
      </c>
      <c r="D1787">
        <v>14417.5</v>
      </c>
      <c r="E1787">
        <v>13501.7</v>
      </c>
      <c r="F1787">
        <v>136.79499999999999</v>
      </c>
      <c r="G1787">
        <v>174.69499999999999</v>
      </c>
      <c r="H1787">
        <v>58.785800000000002</v>
      </c>
      <c r="I1787">
        <v>14.6426</v>
      </c>
      <c r="J1787">
        <v>75.583699999999993</v>
      </c>
      <c r="K1787">
        <v>13167.1</v>
      </c>
      <c r="L1787">
        <v>1.2312099999999999E-3</v>
      </c>
      <c r="M1787">
        <v>0.995116</v>
      </c>
      <c r="N1787">
        <v>0</v>
      </c>
      <c r="O1787" t="s">
        <v>42</v>
      </c>
    </row>
    <row r="1788" spans="1:25" x14ac:dyDescent="0.25">
      <c r="A1788" t="s">
        <v>159</v>
      </c>
      <c r="B1788">
        <v>14871.7</v>
      </c>
      <c r="C1788">
        <v>14582.5</v>
      </c>
      <c r="D1788">
        <v>14582.2</v>
      </c>
      <c r="E1788">
        <v>13695.4</v>
      </c>
      <c r="F1788">
        <v>131.607</v>
      </c>
      <c r="G1788">
        <v>175.77099999999999</v>
      </c>
      <c r="H1788">
        <v>61.104700000000001</v>
      </c>
      <c r="I1788">
        <v>14.680199999999999</v>
      </c>
      <c r="J1788">
        <v>74.402600000000007</v>
      </c>
      <c r="K1788">
        <v>13365.4</v>
      </c>
      <c r="L1788">
        <v>1.38244E-3</v>
      </c>
      <c r="M1788">
        <v>0.995116</v>
      </c>
      <c r="N1788">
        <v>0</v>
      </c>
      <c r="O1788" t="s">
        <v>42</v>
      </c>
    </row>
    <row r="1789" spans="1:25" x14ac:dyDescent="0.25">
      <c r="A1789" t="s">
        <v>159</v>
      </c>
      <c r="B1789">
        <v>14875.1</v>
      </c>
      <c r="C1789">
        <v>14588.3</v>
      </c>
      <c r="D1789">
        <v>14588.1</v>
      </c>
      <c r="E1789">
        <v>13717.2</v>
      </c>
      <c r="F1789">
        <v>130.589</v>
      </c>
      <c r="G1789">
        <v>177.80600000000001</v>
      </c>
      <c r="H1789">
        <v>61.991100000000003</v>
      </c>
      <c r="I1789">
        <v>14.6652</v>
      </c>
      <c r="J1789">
        <v>75.648300000000006</v>
      </c>
      <c r="K1789">
        <v>13386.2</v>
      </c>
      <c r="L1789">
        <v>1.29474E-3</v>
      </c>
      <c r="M1789">
        <v>0.995116</v>
      </c>
      <c r="N1789">
        <v>0</v>
      </c>
      <c r="O1789" t="s">
        <v>42</v>
      </c>
    </row>
    <row r="1790" spans="1:25" x14ac:dyDescent="0.25">
      <c r="A1790" t="s">
        <v>159</v>
      </c>
      <c r="B1790">
        <v>14535.4</v>
      </c>
      <c r="C1790">
        <v>14250.5</v>
      </c>
      <c r="D1790">
        <v>14250.3</v>
      </c>
      <c r="E1790">
        <v>13378</v>
      </c>
      <c r="F1790">
        <v>131.51300000000001</v>
      </c>
      <c r="G1790">
        <v>180.779</v>
      </c>
      <c r="H1790">
        <v>62.727499999999999</v>
      </c>
      <c r="I1790">
        <v>14.6593</v>
      </c>
      <c r="J1790">
        <v>77.754900000000006</v>
      </c>
      <c r="K1790">
        <v>13042.7</v>
      </c>
      <c r="L1790">
        <v>1.2302999999999999E-3</v>
      </c>
      <c r="M1790">
        <v>0.995116</v>
      </c>
      <c r="N1790">
        <v>0</v>
      </c>
      <c r="O1790" t="s">
        <v>42</v>
      </c>
    </row>
    <row r="1791" spans="1:25" x14ac:dyDescent="0.25">
      <c r="A1791" t="s">
        <v>159</v>
      </c>
      <c r="B1791">
        <v>14763.2</v>
      </c>
      <c r="C1791">
        <v>14466.7</v>
      </c>
      <c r="D1791">
        <v>14466.5</v>
      </c>
      <c r="E1791">
        <v>13582.1</v>
      </c>
      <c r="F1791">
        <v>133.12200000000001</v>
      </c>
      <c r="G1791">
        <v>175.30099999999999</v>
      </c>
      <c r="H1791">
        <v>60.756100000000004</v>
      </c>
      <c r="I1791">
        <v>14.574299999999999</v>
      </c>
      <c r="J1791">
        <v>74.478300000000004</v>
      </c>
      <c r="K1791">
        <v>13251.2</v>
      </c>
      <c r="L1791">
        <v>1.2320899999999999E-3</v>
      </c>
      <c r="M1791">
        <v>0.99511499999999997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14610.7</v>
      </c>
      <c r="C1792">
        <v>14323.7</v>
      </c>
      <c r="D1792">
        <v>14323.5</v>
      </c>
      <c r="E1792">
        <v>13449.6</v>
      </c>
      <c r="F1792">
        <v>131.52000000000001</v>
      </c>
      <c r="G1792">
        <v>175.553</v>
      </c>
      <c r="H1792">
        <v>60.6295</v>
      </c>
      <c r="I1792">
        <v>14.5357</v>
      </c>
      <c r="J1792">
        <v>74.898700000000005</v>
      </c>
      <c r="K1792">
        <v>13120.1</v>
      </c>
      <c r="L1792">
        <v>1.2882900000000001E-3</v>
      </c>
      <c r="M1792">
        <v>0.995116</v>
      </c>
      <c r="N1792">
        <v>0</v>
      </c>
      <c r="O1792" t="s">
        <v>42</v>
      </c>
      <c r="R1792">
        <f>AVERAGE(B1743:B1792)</f>
        <v>14672.266000000001</v>
      </c>
      <c r="S1792">
        <f>AVERAGE(C1743:C1792)</f>
        <v>14385.483999999999</v>
      </c>
      <c r="U1792">
        <f>_xlfn.VAR.P(B1743:B1792)</f>
        <v>12986.618644000006</v>
      </c>
      <c r="V1792">
        <f>_xlfn.VAR.P(C1743:C1792)</f>
        <v>12936.20494399999</v>
      </c>
      <c r="X1792">
        <f>1.96*SQRT(U1792)/50</f>
        <v>4.4671867739234017</v>
      </c>
      <c r="Y1792">
        <f>1.96*SQRT(V1792)/50</f>
        <v>4.458507593931869</v>
      </c>
    </row>
    <row r="1793" spans="1:14" x14ac:dyDescent="0.25">
      <c r="A1793" t="s">
        <v>160</v>
      </c>
      <c r="B1793">
        <v>733759.77800000005</v>
      </c>
      <c r="C1793" t="s">
        <v>36</v>
      </c>
    </row>
    <row r="1794" spans="1:14" x14ac:dyDescent="0.25">
      <c r="A1794" t="s">
        <v>161</v>
      </c>
      <c r="B1794">
        <v>12263.5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1.23029E-3</v>
      </c>
      <c r="L1794">
        <v>0.995116</v>
      </c>
      <c r="M1794">
        <v>0</v>
      </c>
      <c r="N1794" t="s">
        <v>42</v>
      </c>
    </row>
    <row r="1795" spans="1:14" x14ac:dyDescent="0.25">
      <c r="A1795" t="s">
        <v>161</v>
      </c>
      <c r="B1795">
        <v>12168.4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1.2450899999999999E-3</v>
      </c>
      <c r="L1795">
        <v>0.99511499999999997</v>
      </c>
      <c r="M1795">
        <v>0</v>
      </c>
      <c r="N1795" t="s">
        <v>42</v>
      </c>
    </row>
    <row r="1796" spans="1:14" x14ac:dyDescent="0.25">
      <c r="A1796" t="s">
        <v>161</v>
      </c>
      <c r="B1796">
        <v>12455.6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1.4052800000000001E-3</v>
      </c>
      <c r="L1796">
        <v>0.995116</v>
      </c>
      <c r="M1796">
        <v>0</v>
      </c>
      <c r="N1796" t="s">
        <v>42</v>
      </c>
    </row>
    <row r="1797" spans="1:14" x14ac:dyDescent="0.25">
      <c r="A1797" t="s">
        <v>161</v>
      </c>
      <c r="B1797">
        <v>12405.9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1.23032E-3</v>
      </c>
      <c r="L1797">
        <v>0.995116</v>
      </c>
      <c r="M1797">
        <v>0</v>
      </c>
      <c r="N1797" t="s">
        <v>42</v>
      </c>
    </row>
    <row r="1798" spans="1:14" x14ac:dyDescent="0.25">
      <c r="A1798" t="s">
        <v>161</v>
      </c>
      <c r="B1798">
        <v>12169.1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1.2325599999999999E-3</v>
      </c>
      <c r="L1798">
        <v>0.995116</v>
      </c>
      <c r="M1798">
        <v>0</v>
      </c>
      <c r="N1798" t="s">
        <v>42</v>
      </c>
    </row>
    <row r="1799" spans="1:14" x14ac:dyDescent="0.25">
      <c r="A1799" t="s">
        <v>161</v>
      </c>
      <c r="B1799">
        <v>12117.2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1.2753700000000001E-3</v>
      </c>
      <c r="L1799">
        <v>0.99511499999999997</v>
      </c>
      <c r="M1799">
        <v>0</v>
      </c>
      <c r="N1799" t="s">
        <v>42</v>
      </c>
    </row>
    <row r="1800" spans="1:14" x14ac:dyDescent="0.25">
      <c r="A1800" t="s">
        <v>161</v>
      </c>
      <c r="B1800">
        <v>12177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1.34121E-3</v>
      </c>
      <c r="L1800">
        <v>0.99511499999999997</v>
      </c>
      <c r="M1800">
        <v>0</v>
      </c>
      <c r="N1800" t="s">
        <v>42</v>
      </c>
    </row>
    <row r="1801" spans="1:14" x14ac:dyDescent="0.25">
      <c r="A1801" t="s">
        <v>161</v>
      </c>
      <c r="B1801">
        <v>12163.2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1.2313199999999999E-3</v>
      </c>
      <c r="L1801">
        <v>0.995116</v>
      </c>
      <c r="M1801">
        <v>0</v>
      </c>
      <c r="N1801" t="s">
        <v>42</v>
      </c>
    </row>
    <row r="1802" spans="1:14" x14ac:dyDescent="0.25">
      <c r="A1802" t="s">
        <v>161</v>
      </c>
      <c r="B1802">
        <v>12136.4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1.23022E-3</v>
      </c>
      <c r="L1802">
        <v>0.99511499999999997</v>
      </c>
      <c r="M1802">
        <v>0</v>
      </c>
      <c r="N1802" t="s">
        <v>42</v>
      </c>
    </row>
    <row r="1803" spans="1:14" x14ac:dyDescent="0.25">
      <c r="A1803" t="s">
        <v>161</v>
      </c>
      <c r="B1803">
        <v>12048.4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1.23091E-3</v>
      </c>
      <c r="L1803">
        <v>0.995116</v>
      </c>
      <c r="M1803">
        <v>0</v>
      </c>
      <c r="N1803" t="s">
        <v>42</v>
      </c>
    </row>
    <row r="1804" spans="1:14" x14ac:dyDescent="0.25">
      <c r="A1804" t="s">
        <v>161</v>
      </c>
      <c r="B1804">
        <v>12161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1.2765299999999999E-3</v>
      </c>
      <c r="L1804">
        <v>0.995116</v>
      </c>
      <c r="M1804">
        <v>0</v>
      </c>
      <c r="N1804" t="s">
        <v>42</v>
      </c>
    </row>
    <row r="1805" spans="1:14" x14ac:dyDescent="0.25">
      <c r="A1805" t="s">
        <v>161</v>
      </c>
      <c r="B1805">
        <v>12326.4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1.23785E-3</v>
      </c>
      <c r="L1805">
        <v>0.99511400000000005</v>
      </c>
      <c r="M1805">
        <v>0</v>
      </c>
      <c r="N1805" t="s">
        <v>42</v>
      </c>
    </row>
    <row r="1806" spans="1:14" x14ac:dyDescent="0.25">
      <c r="A1806" t="s">
        <v>161</v>
      </c>
      <c r="B1806">
        <v>12037.2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1.26588E-3</v>
      </c>
      <c r="L1806">
        <v>0.995116</v>
      </c>
      <c r="M1806">
        <v>0</v>
      </c>
      <c r="N1806" t="s">
        <v>42</v>
      </c>
    </row>
    <row r="1807" spans="1:14" x14ac:dyDescent="0.25">
      <c r="A1807" t="s">
        <v>161</v>
      </c>
      <c r="B1807">
        <v>12193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1.3063899999999999E-3</v>
      </c>
      <c r="L1807">
        <v>0.995116</v>
      </c>
      <c r="M1807">
        <v>0</v>
      </c>
      <c r="N1807" t="s">
        <v>42</v>
      </c>
    </row>
    <row r="1808" spans="1:14" x14ac:dyDescent="0.25">
      <c r="A1808" t="s">
        <v>161</v>
      </c>
      <c r="B1808">
        <v>12209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1.24153E-3</v>
      </c>
      <c r="L1808">
        <v>0.995116</v>
      </c>
      <c r="M1808">
        <v>0</v>
      </c>
      <c r="N1808" t="s">
        <v>42</v>
      </c>
    </row>
    <row r="1809" spans="1:14" x14ac:dyDescent="0.25">
      <c r="A1809" t="s">
        <v>161</v>
      </c>
      <c r="B1809">
        <v>12371.3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1.2311900000000001E-3</v>
      </c>
      <c r="L1809">
        <v>0.995116</v>
      </c>
      <c r="M1809">
        <v>0</v>
      </c>
      <c r="N1809" t="s">
        <v>42</v>
      </c>
    </row>
    <row r="1810" spans="1:14" x14ac:dyDescent="0.25">
      <c r="A1810" t="s">
        <v>161</v>
      </c>
      <c r="B1810">
        <v>12208.9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1.2514500000000001E-3</v>
      </c>
      <c r="L1810">
        <v>0.99511300000000003</v>
      </c>
      <c r="M1810">
        <v>0</v>
      </c>
      <c r="N1810" t="s">
        <v>42</v>
      </c>
    </row>
    <row r="1811" spans="1:14" x14ac:dyDescent="0.25">
      <c r="A1811" t="s">
        <v>161</v>
      </c>
      <c r="B1811">
        <v>12411.8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1.27972E-3</v>
      </c>
      <c r="L1811">
        <v>0.995116</v>
      </c>
      <c r="M1811">
        <v>0</v>
      </c>
      <c r="N1811" t="s">
        <v>42</v>
      </c>
    </row>
    <row r="1812" spans="1:14" x14ac:dyDescent="0.25">
      <c r="A1812" t="s">
        <v>161</v>
      </c>
      <c r="B1812">
        <v>12266.6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1.23354E-3</v>
      </c>
      <c r="L1812">
        <v>0.99511400000000005</v>
      </c>
      <c r="M1812">
        <v>0</v>
      </c>
      <c r="N1812" t="s">
        <v>42</v>
      </c>
    </row>
    <row r="1813" spans="1:14" x14ac:dyDescent="0.25">
      <c r="A1813" t="s">
        <v>161</v>
      </c>
      <c r="B1813">
        <v>12265.3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1.2325400000000001E-3</v>
      </c>
      <c r="L1813">
        <v>0.995116</v>
      </c>
      <c r="M1813">
        <v>0</v>
      </c>
      <c r="N1813" t="s">
        <v>42</v>
      </c>
    </row>
    <row r="1814" spans="1:14" x14ac:dyDescent="0.25">
      <c r="A1814" t="s">
        <v>161</v>
      </c>
      <c r="B1814">
        <v>12209.8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1.2451700000000001E-3</v>
      </c>
      <c r="L1814">
        <v>0.995116</v>
      </c>
      <c r="M1814">
        <v>0</v>
      </c>
      <c r="N1814" t="s">
        <v>42</v>
      </c>
    </row>
    <row r="1815" spans="1:14" x14ac:dyDescent="0.25">
      <c r="A1815" t="s">
        <v>161</v>
      </c>
      <c r="B1815">
        <v>12321.4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1.2303699999999999E-3</v>
      </c>
      <c r="L1815">
        <v>0.99511499999999997</v>
      </c>
      <c r="M1815">
        <v>0</v>
      </c>
      <c r="N1815" t="s">
        <v>42</v>
      </c>
    </row>
    <row r="1816" spans="1:14" x14ac:dyDescent="0.25">
      <c r="A1816" t="s">
        <v>161</v>
      </c>
      <c r="B1816">
        <v>12227.3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1.2436700000000001E-3</v>
      </c>
      <c r="L1816">
        <v>0.995116</v>
      </c>
      <c r="M1816">
        <v>0</v>
      </c>
      <c r="N1816" t="s">
        <v>42</v>
      </c>
    </row>
    <row r="1817" spans="1:14" x14ac:dyDescent="0.25">
      <c r="A1817" t="s">
        <v>161</v>
      </c>
      <c r="B1817">
        <v>12091.3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1.23796E-3</v>
      </c>
      <c r="L1817">
        <v>0.99511499999999997</v>
      </c>
      <c r="M1817">
        <v>0</v>
      </c>
      <c r="N1817" t="s">
        <v>42</v>
      </c>
    </row>
    <row r="1818" spans="1:14" x14ac:dyDescent="0.25">
      <c r="A1818" t="s">
        <v>161</v>
      </c>
      <c r="B1818">
        <v>12351.5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1.2316899999999999E-3</v>
      </c>
      <c r="L1818">
        <v>0.995116</v>
      </c>
      <c r="M1818">
        <v>0</v>
      </c>
      <c r="N1818" t="s">
        <v>42</v>
      </c>
    </row>
    <row r="1819" spans="1:14" x14ac:dyDescent="0.25">
      <c r="A1819" t="s">
        <v>161</v>
      </c>
      <c r="B1819">
        <v>12264.7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1.23247E-3</v>
      </c>
      <c r="L1819">
        <v>0.995116</v>
      </c>
      <c r="M1819">
        <v>0</v>
      </c>
      <c r="N1819" t="s">
        <v>42</v>
      </c>
    </row>
    <row r="1820" spans="1:14" x14ac:dyDescent="0.25">
      <c r="A1820" t="s">
        <v>161</v>
      </c>
      <c r="B1820">
        <v>12187.4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1.51907E-3</v>
      </c>
      <c r="L1820">
        <v>0.995116</v>
      </c>
      <c r="M1820">
        <v>0</v>
      </c>
      <c r="N1820" t="s">
        <v>42</v>
      </c>
    </row>
    <row r="1821" spans="1:14" x14ac:dyDescent="0.25">
      <c r="A1821" t="s">
        <v>161</v>
      </c>
      <c r="B1821">
        <v>12306.8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1.3054900000000001E-3</v>
      </c>
      <c r="L1821">
        <v>0.995116</v>
      </c>
      <c r="M1821">
        <v>0</v>
      </c>
      <c r="N1821" t="s">
        <v>42</v>
      </c>
    </row>
    <row r="1822" spans="1:14" x14ac:dyDescent="0.25">
      <c r="A1822" t="s">
        <v>161</v>
      </c>
      <c r="B1822">
        <v>12176.5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1.2301E-3</v>
      </c>
      <c r="L1822">
        <v>0.995116</v>
      </c>
      <c r="M1822">
        <v>0</v>
      </c>
      <c r="N1822" t="s">
        <v>42</v>
      </c>
    </row>
    <row r="1823" spans="1:14" x14ac:dyDescent="0.25">
      <c r="A1823" t="s">
        <v>161</v>
      </c>
      <c r="B1823">
        <v>12220.2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1.2354099999999999E-3</v>
      </c>
      <c r="L1823">
        <v>0.995116</v>
      </c>
      <c r="M1823">
        <v>0</v>
      </c>
      <c r="N1823" t="s">
        <v>42</v>
      </c>
    </row>
    <row r="1824" spans="1:14" x14ac:dyDescent="0.25">
      <c r="A1824" t="s">
        <v>161</v>
      </c>
      <c r="B1824">
        <v>12142.1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1.2569E-3</v>
      </c>
      <c r="L1824">
        <v>0.995116</v>
      </c>
      <c r="M1824">
        <v>0</v>
      </c>
      <c r="N1824" t="s">
        <v>42</v>
      </c>
    </row>
    <row r="1825" spans="1:14" x14ac:dyDescent="0.25">
      <c r="A1825" t="s">
        <v>161</v>
      </c>
      <c r="B1825">
        <v>12116.7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1.2497700000000001E-3</v>
      </c>
      <c r="L1825">
        <v>0.995116</v>
      </c>
      <c r="M1825">
        <v>0</v>
      </c>
      <c r="N1825" t="s">
        <v>42</v>
      </c>
    </row>
    <row r="1826" spans="1:14" x14ac:dyDescent="0.25">
      <c r="A1826" t="s">
        <v>161</v>
      </c>
      <c r="B1826">
        <v>12045.2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1.24211E-3</v>
      </c>
      <c r="L1826">
        <v>0.995116</v>
      </c>
      <c r="M1826">
        <v>0</v>
      </c>
      <c r="N1826" t="s">
        <v>42</v>
      </c>
    </row>
    <row r="1827" spans="1:14" x14ac:dyDescent="0.25">
      <c r="A1827" t="s">
        <v>161</v>
      </c>
      <c r="B1827">
        <v>12199.8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1.2365900000000001E-3</v>
      </c>
      <c r="L1827">
        <v>0.99511499999999997</v>
      </c>
      <c r="M1827">
        <v>0</v>
      </c>
      <c r="N1827" t="s">
        <v>42</v>
      </c>
    </row>
    <row r="1828" spans="1:14" x14ac:dyDescent="0.25">
      <c r="A1828" t="s">
        <v>161</v>
      </c>
      <c r="B1828">
        <v>12255.2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1.2338900000000001E-3</v>
      </c>
      <c r="L1828">
        <v>0.99511300000000003</v>
      </c>
      <c r="M1828">
        <v>0</v>
      </c>
      <c r="N1828" t="s">
        <v>42</v>
      </c>
    </row>
    <row r="1829" spans="1:14" x14ac:dyDescent="0.25">
      <c r="A1829" t="s">
        <v>161</v>
      </c>
      <c r="B1829">
        <v>12253.5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1.2321599999999999E-3</v>
      </c>
      <c r="L1829">
        <v>0.995116</v>
      </c>
      <c r="M1829">
        <v>0</v>
      </c>
      <c r="N1829" t="s">
        <v>42</v>
      </c>
    </row>
    <row r="1830" spans="1:14" x14ac:dyDescent="0.25">
      <c r="A1830" t="s">
        <v>161</v>
      </c>
      <c r="B1830">
        <v>12306.3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1.2540299999999999E-3</v>
      </c>
      <c r="L1830">
        <v>0.99511400000000005</v>
      </c>
      <c r="M1830">
        <v>0</v>
      </c>
      <c r="N1830" t="s">
        <v>42</v>
      </c>
    </row>
    <row r="1831" spans="1:14" x14ac:dyDescent="0.25">
      <c r="A1831" t="s">
        <v>161</v>
      </c>
      <c r="B1831">
        <v>12196.6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1.2477E-3</v>
      </c>
      <c r="L1831">
        <v>0.995116</v>
      </c>
      <c r="M1831">
        <v>0</v>
      </c>
      <c r="N1831" t="s">
        <v>42</v>
      </c>
    </row>
    <row r="1832" spans="1:14" x14ac:dyDescent="0.25">
      <c r="A1832" t="s">
        <v>161</v>
      </c>
      <c r="B1832">
        <v>12311.5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1.2352400000000001E-3</v>
      </c>
      <c r="L1832">
        <v>0.995116</v>
      </c>
      <c r="M1832">
        <v>0</v>
      </c>
      <c r="N1832" t="s">
        <v>42</v>
      </c>
    </row>
    <row r="1833" spans="1:14" x14ac:dyDescent="0.25">
      <c r="A1833" t="s">
        <v>161</v>
      </c>
      <c r="B1833">
        <v>12261.6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1.34487E-3</v>
      </c>
      <c r="L1833">
        <v>0.995116</v>
      </c>
      <c r="M1833">
        <v>0</v>
      </c>
      <c r="N1833" t="s">
        <v>42</v>
      </c>
    </row>
    <row r="1834" spans="1:14" x14ac:dyDescent="0.25">
      <c r="A1834" t="s">
        <v>161</v>
      </c>
      <c r="B1834">
        <v>12204.8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1.2435600000000001E-3</v>
      </c>
      <c r="L1834">
        <v>0.99511499999999997</v>
      </c>
      <c r="M1834">
        <v>0</v>
      </c>
      <c r="N1834" t="s">
        <v>42</v>
      </c>
    </row>
    <row r="1835" spans="1:14" x14ac:dyDescent="0.25">
      <c r="A1835" t="s">
        <v>161</v>
      </c>
      <c r="B1835">
        <v>12116.3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1.2586699999999999E-3</v>
      </c>
      <c r="L1835">
        <v>0.995116</v>
      </c>
      <c r="M1835">
        <v>0</v>
      </c>
      <c r="N1835" t="s">
        <v>42</v>
      </c>
    </row>
    <row r="1836" spans="1:14" x14ac:dyDescent="0.25">
      <c r="A1836" t="s">
        <v>161</v>
      </c>
      <c r="B1836">
        <v>12155.1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1.2688700000000001E-3</v>
      </c>
      <c r="L1836">
        <v>0.995116</v>
      </c>
      <c r="M1836">
        <v>0</v>
      </c>
      <c r="N1836" t="s">
        <v>42</v>
      </c>
    </row>
    <row r="1837" spans="1:14" x14ac:dyDescent="0.25">
      <c r="A1837" t="s">
        <v>161</v>
      </c>
      <c r="B1837">
        <v>12328.4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1.2311799999999999E-3</v>
      </c>
      <c r="L1837">
        <v>0.99511499999999997</v>
      </c>
      <c r="M1837">
        <v>0</v>
      </c>
      <c r="N1837" t="s">
        <v>42</v>
      </c>
    </row>
    <row r="1838" spans="1:14" x14ac:dyDescent="0.25">
      <c r="A1838" t="s">
        <v>161</v>
      </c>
      <c r="B1838">
        <v>12298.3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1.2321599999999999E-3</v>
      </c>
      <c r="L1838">
        <v>0.99511400000000005</v>
      </c>
      <c r="M1838">
        <v>0</v>
      </c>
      <c r="N1838" t="s">
        <v>42</v>
      </c>
    </row>
    <row r="1839" spans="1:14" x14ac:dyDescent="0.25">
      <c r="A1839" t="s">
        <v>161</v>
      </c>
      <c r="B1839">
        <v>12342.5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1.27366E-3</v>
      </c>
      <c r="L1839">
        <v>0.99511499999999997</v>
      </c>
      <c r="M1839">
        <v>0</v>
      </c>
      <c r="N1839" t="s">
        <v>42</v>
      </c>
    </row>
    <row r="1840" spans="1:14" x14ac:dyDescent="0.25">
      <c r="A1840" t="s">
        <v>161</v>
      </c>
      <c r="B1840">
        <v>12119.8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1.2300799999999999E-3</v>
      </c>
      <c r="L1840">
        <v>0.995116</v>
      </c>
      <c r="M1840">
        <v>0</v>
      </c>
      <c r="N1840" t="s">
        <v>42</v>
      </c>
    </row>
    <row r="1841" spans="1:25" x14ac:dyDescent="0.25">
      <c r="A1841" t="s">
        <v>161</v>
      </c>
      <c r="B1841">
        <v>12158.1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1.2602799999999999E-3</v>
      </c>
      <c r="L1841">
        <v>0.995116</v>
      </c>
      <c r="M1841">
        <v>0</v>
      </c>
      <c r="N1841" t="s">
        <v>42</v>
      </c>
    </row>
    <row r="1842" spans="1:25" x14ac:dyDescent="0.25">
      <c r="A1842" t="s">
        <v>161</v>
      </c>
      <c r="B1842">
        <v>12154.7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1.2356699999999999E-3</v>
      </c>
      <c r="L1842">
        <v>0.995116</v>
      </c>
      <c r="M1842">
        <v>0</v>
      </c>
      <c r="N1842" t="s">
        <v>42</v>
      </c>
    </row>
    <row r="1843" spans="1:25" x14ac:dyDescent="0.25">
      <c r="A1843" t="s">
        <v>161</v>
      </c>
      <c r="B1843">
        <v>12124.8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1.2381600000000001E-3</v>
      </c>
      <c r="L1843">
        <v>0.99511499999999997</v>
      </c>
      <c r="M1843">
        <v>0</v>
      </c>
      <c r="N1843" t="s">
        <v>42</v>
      </c>
    </row>
    <row r="1844" spans="1:25" x14ac:dyDescent="0.25">
      <c r="A1844" t="s">
        <v>161</v>
      </c>
      <c r="B1844">
        <v>11983.2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1.23149E-3</v>
      </c>
      <c r="L1844">
        <v>0.995116</v>
      </c>
      <c r="M1844">
        <v>0</v>
      </c>
      <c r="N1844" t="s">
        <v>42</v>
      </c>
    </row>
    <row r="1845" spans="1:25" x14ac:dyDescent="0.25">
      <c r="A1845" t="s">
        <v>161</v>
      </c>
      <c r="B1845">
        <v>12135.2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1.49855E-3</v>
      </c>
      <c r="L1845">
        <v>0.995116</v>
      </c>
      <c r="M1845">
        <v>0</v>
      </c>
      <c r="N1845" t="s">
        <v>42</v>
      </c>
    </row>
    <row r="1846" spans="1:25" x14ac:dyDescent="0.25">
      <c r="A1846" t="s">
        <v>161</v>
      </c>
      <c r="B1846">
        <v>12046.1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1.24514E-3</v>
      </c>
      <c r="L1846">
        <v>0.99511499999999997</v>
      </c>
      <c r="M1846">
        <v>0</v>
      </c>
      <c r="N1846" t="s">
        <v>42</v>
      </c>
    </row>
    <row r="1847" spans="1:25" x14ac:dyDescent="0.25">
      <c r="A1847" t="s">
        <v>161</v>
      </c>
      <c r="B1847">
        <v>12325.9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1.23128E-3</v>
      </c>
      <c r="L1847">
        <v>0.995116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12208.6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1.2337400000000001E-3</v>
      </c>
      <c r="L1848">
        <v>0.995116</v>
      </c>
      <c r="M1848">
        <v>0</v>
      </c>
      <c r="N1848" t="s">
        <v>42</v>
      </c>
      <c r="R1848">
        <f>AVERAGE(B1799:B1848)</f>
        <v>12204.797999999995</v>
      </c>
      <c r="S1848">
        <f>AVERAGE(C1799:C1848)</f>
        <v>0</v>
      </c>
      <c r="U1848">
        <f>_xlfn.VAR.P(B1799:B1848)</f>
        <v>9173.9193959999557</v>
      </c>
      <c r="V1848">
        <f>_xlfn.VAR.P(C1799:C1848)</f>
        <v>0</v>
      </c>
      <c r="X1848">
        <f>1.96*SQRT(U1848)/50</f>
        <v>3.754598713666931</v>
      </c>
      <c r="Y1848">
        <f>1.96*SQRT(V1848)/50</f>
        <v>0</v>
      </c>
    </row>
    <row r="1849" spans="1:25" x14ac:dyDescent="0.25">
      <c r="A1849" t="s">
        <v>162</v>
      </c>
      <c r="B1849">
        <v>610353.39720000001</v>
      </c>
      <c r="C1849" t="s">
        <v>36</v>
      </c>
    </row>
    <row r="1850" spans="1:25" x14ac:dyDescent="0.25">
      <c r="A1850" t="s">
        <v>163</v>
      </c>
      <c r="B1850">
        <v>8674.75</v>
      </c>
      <c r="C1850">
        <v>8444.86</v>
      </c>
      <c r="D1850">
        <v>8444.61</v>
      </c>
      <c r="E1850">
        <v>7598.69</v>
      </c>
      <c r="F1850">
        <v>125.44199999999999</v>
      </c>
      <c r="G1850">
        <v>0</v>
      </c>
      <c r="H1850">
        <v>60.267800000000001</v>
      </c>
      <c r="I1850">
        <v>0</v>
      </c>
      <c r="J1850">
        <v>1.2302599999999999E-3</v>
      </c>
      <c r="K1850">
        <v>0.99511400000000005</v>
      </c>
      <c r="L1850">
        <v>0</v>
      </c>
      <c r="M1850" t="s">
        <v>42</v>
      </c>
    </row>
    <row r="1851" spans="1:25" x14ac:dyDescent="0.25">
      <c r="A1851" t="s">
        <v>163</v>
      </c>
      <c r="B1851">
        <v>8701.32</v>
      </c>
      <c r="C1851">
        <v>8473.84</v>
      </c>
      <c r="D1851">
        <v>8473.65</v>
      </c>
      <c r="E1851">
        <v>7615.41</v>
      </c>
      <c r="F1851">
        <v>128.62200000000001</v>
      </c>
      <c r="G1851">
        <v>0</v>
      </c>
      <c r="H1851">
        <v>58.539200000000001</v>
      </c>
      <c r="I1851">
        <v>0</v>
      </c>
      <c r="J1851">
        <v>1.2320199999999999E-3</v>
      </c>
      <c r="K1851">
        <v>0.995116</v>
      </c>
      <c r="L1851">
        <v>0</v>
      </c>
      <c r="M1851" t="s">
        <v>42</v>
      </c>
    </row>
    <row r="1852" spans="1:25" x14ac:dyDescent="0.25">
      <c r="A1852" t="s">
        <v>163</v>
      </c>
      <c r="B1852">
        <v>8646.9500000000007</v>
      </c>
      <c r="C1852">
        <v>8420.1200000000008</v>
      </c>
      <c r="D1852">
        <v>8419.9500000000007</v>
      </c>
      <c r="E1852">
        <v>7576.04</v>
      </c>
      <c r="F1852">
        <v>124.126</v>
      </c>
      <c r="G1852">
        <v>0</v>
      </c>
      <c r="H1852">
        <v>61.373600000000003</v>
      </c>
      <c r="I1852">
        <v>0</v>
      </c>
      <c r="J1852">
        <v>1.43264E-3</v>
      </c>
      <c r="K1852">
        <v>0.99511499999999997</v>
      </c>
      <c r="L1852">
        <v>0</v>
      </c>
      <c r="M1852" t="s">
        <v>42</v>
      </c>
    </row>
    <row r="1853" spans="1:25" x14ac:dyDescent="0.25">
      <c r="A1853" t="s">
        <v>163</v>
      </c>
      <c r="B1853">
        <v>8770.24</v>
      </c>
      <c r="C1853">
        <v>8535.6</v>
      </c>
      <c r="D1853">
        <v>8535.41</v>
      </c>
      <c r="E1853">
        <v>7679.69</v>
      </c>
      <c r="F1853">
        <v>129.69300000000001</v>
      </c>
      <c r="G1853">
        <v>0</v>
      </c>
      <c r="H1853">
        <v>59.649099999999997</v>
      </c>
      <c r="I1853">
        <v>0</v>
      </c>
      <c r="J1853">
        <v>1.23993E-3</v>
      </c>
      <c r="K1853">
        <v>0.995116</v>
      </c>
      <c r="L1853">
        <v>0</v>
      </c>
      <c r="M1853" t="s">
        <v>42</v>
      </c>
    </row>
    <row r="1854" spans="1:25" x14ac:dyDescent="0.25">
      <c r="A1854" t="s">
        <v>163</v>
      </c>
      <c r="B1854">
        <v>8695.19</v>
      </c>
      <c r="C1854">
        <v>8468.74</v>
      </c>
      <c r="D1854">
        <v>8468.5499999999993</v>
      </c>
      <c r="E1854">
        <v>7620.31</v>
      </c>
      <c r="F1854">
        <v>126.542</v>
      </c>
      <c r="G1854">
        <v>0</v>
      </c>
      <c r="H1854">
        <v>59.082299999999996</v>
      </c>
      <c r="I1854">
        <v>0</v>
      </c>
      <c r="J1854">
        <v>1.2399500000000001E-3</v>
      </c>
      <c r="K1854">
        <v>0.995116</v>
      </c>
      <c r="L1854">
        <v>0</v>
      </c>
      <c r="M1854" t="s">
        <v>42</v>
      </c>
    </row>
    <row r="1855" spans="1:25" x14ac:dyDescent="0.25">
      <c r="A1855" t="s">
        <v>163</v>
      </c>
      <c r="B1855">
        <v>8614.4</v>
      </c>
      <c r="C1855">
        <v>8389.24</v>
      </c>
      <c r="D1855">
        <v>8389.06</v>
      </c>
      <c r="E1855">
        <v>7562.53</v>
      </c>
      <c r="F1855">
        <v>122.872</v>
      </c>
      <c r="G1855">
        <v>0</v>
      </c>
      <c r="H1855">
        <v>63.131300000000003</v>
      </c>
      <c r="I1855">
        <v>0</v>
      </c>
      <c r="J1855">
        <v>1.2466300000000001E-3</v>
      </c>
      <c r="K1855">
        <v>0.99511499999999997</v>
      </c>
      <c r="L1855">
        <v>0</v>
      </c>
      <c r="M1855" t="s">
        <v>42</v>
      </c>
    </row>
    <row r="1856" spans="1:25" x14ac:dyDescent="0.25">
      <c r="A1856" t="s">
        <v>163</v>
      </c>
      <c r="B1856">
        <v>8684</v>
      </c>
      <c r="C1856">
        <v>8457.4500000000007</v>
      </c>
      <c r="D1856">
        <v>8457.27</v>
      </c>
      <c r="E1856">
        <v>7627.54</v>
      </c>
      <c r="F1856">
        <v>124.114</v>
      </c>
      <c r="G1856">
        <v>0</v>
      </c>
      <c r="H1856">
        <v>61.750700000000002</v>
      </c>
      <c r="I1856">
        <v>0</v>
      </c>
      <c r="J1856">
        <v>1.23025E-3</v>
      </c>
      <c r="K1856">
        <v>0.99511499999999997</v>
      </c>
      <c r="L1856">
        <v>0</v>
      </c>
      <c r="M1856" t="s">
        <v>42</v>
      </c>
    </row>
    <row r="1857" spans="1:13" x14ac:dyDescent="0.25">
      <c r="A1857" t="s">
        <v>163</v>
      </c>
      <c r="B1857">
        <v>8677.07</v>
      </c>
      <c r="C1857">
        <v>8451.57</v>
      </c>
      <c r="D1857">
        <v>8451.3700000000008</v>
      </c>
      <c r="E1857">
        <v>7619.69</v>
      </c>
      <c r="F1857">
        <v>124.152</v>
      </c>
      <c r="G1857">
        <v>0</v>
      </c>
      <c r="H1857">
        <v>62.403500000000001</v>
      </c>
      <c r="I1857">
        <v>0</v>
      </c>
      <c r="J1857">
        <v>1.2356400000000001E-3</v>
      </c>
      <c r="K1857">
        <v>0.995116</v>
      </c>
      <c r="L1857">
        <v>0</v>
      </c>
      <c r="M1857" t="s">
        <v>42</v>
      </c>
    </row>
    <row r="1858" spans="1:13" x14ac:dyDescent="0.25">
      <c r="A1858" t="s">
        <v>163</v>
      </c>
      <c r="B1858">
        <v>8754.19</v>
      </c>
      <c r="C1858">
        <v>8526.56</v>
      </c>
      <c r="D1858">
        <v>8526.3700000000008</v>
      </c>
      <c r="E1858">
        <v>7688.34</v>
      </c>
      <c r="F1858">
        <v>126.455</v>
      </c>
      <c r="G1858">
        <v>0</v>
      </c>
      <c r="H1858">
        <v>61.145000000000003</v>
      </c>
      <c r="I1858">
        <v>0</v>
      </c>
      <c r="J1858">
        <v>1.2363000000000001E-3</v>
      </c>
      <c r="K1858">
        <v>0.99511499999999997</v>
      </c>
      <c r="L1858">
        <v>0</v>
      </c>
      <c r="M1858" t="s">
        <v>42</v>
      </c>
    </row>
    <row r="1859" spans="1:13" x14ac:dyDescent="0.25">
      <c r="A1859" t="s">
        <v>163</v>
      </c>
      <c r="B1859">
        <v>8620.7099999999991</v>
      </c>
      <c r="C1859">
        <v>8395.07</v>
      </c>
      <c r="D1859">
        <v>8394.8799999999992</v>
      </c>
      <c r="E1859">
        <v>7552.25</v>
      </c>
      <c r="F1859">
        <v>126.056</v>
      </c>
      <c r="G1859">
        <v>0</v>
      </c>
      <c r="H1859">
        <v>59.803899999999999</v>
      </c>
      <c r="I1859">
        <v>0</v>
      </c>
      <c r="J1859">
        <v>1.2303399999999999E-3</v>
      </c>
      <c r="K1859">
        <v>0.995116</v>
      </c>
      <c r="L1859">
        <v>0</v>
      </c>
      <c r="M1859" t="s">
        <v>42</v>
      </c>
    </row>
    <row r="1860" spans="1:13" x14ac:dyDescent="0.25">
      <c r="A1860" t="s">
        <v>163</v>
      </c>
      <c r="B1860">
        <v>8734.7800000000007</v>
      </c>
      <c r="C1860">
        <v>8498.66</v>
      </c>
      <c r="D1860">
        <v>8498.4699999999993</v>
      </c>
      <c r="E1860">
        <v>7669.3</v>
      </c>
      <c r="F1860">
        <v>123.506</v>
      </c>
      <c r="G1860">
        <v>0</v>
      </c>
      <c r="H1860">
        <v>64.034400000000005</v>
      </c>
      <c r="I1860">
        <v>0</v>
      </c>
      <c r="J1860">
        <v>1.25672E-3</v>
      </c>
      <c r="K1860">
        <v>0.995116</v>
      </c>
      <c r="L1860">
        <v>0</v>
      </c>
      <c r="M1860" t="s">
        <v>42</v>
      </c>
    </row>
    <row r="1861" spans="1:13" x14ac:dyDescent="0.25">
      <c r="A1861" t="s">
        <v>163</v>
      </c>
      <c r="B1861">
        <v>8609.33</v>
      </c>
      <c r="C1861">
        <v>8383.7900000000009</v>
      </c>
      <c r="D1861">
        <v>8383.6</v>
      </c>
      <c r="E1861">
        <v>7529.52</v>
      </c>
      <c r="F1861">
        <v>128.53700000000001</v>
      </c>
      <c r="G1861">
        <v>0</v>
      </c>
      <c r="H1861">
        <v>57.648200000000003</v>
      </c>
      <c r="I1861">
        <v>0</v>
      </c>
      <c r="J1861">
        <v>1.2426399999999999E-3</v>
      </c>
      <c r="K1861">
        <v>0.99511499999999997</v>
      </c>
      <c r="L1861">
        <v>0</v>
      </c>
      <c r="M1861" t="s">
        <v>42</v>
      </c>
    </row>
    <row r="1862" spans="1:13" x14ac:dyDescent="0.25">
      <c r="A1862" t="s">
        <v>163</v>
      </c>
      <c r="B1862">
        <v>8622.14</v>
      </c>
      <c r="C1862">
        <v>8396.32</v>
      </c>
      <c r="D1862">
        <v>8396.11</v>
      </c>
      <c r="E1862">
        <v>7559.15</v>
      </c>
      <c r="F1862">
        <v>124.357</v>
      </c>
      <c r="G1862">
        <v>0</v>
      </c>
      <c r="H1862">
        <v>60.5961</v>
      </c>
      <c r="I1862">
        <v>0</v>
      </c>
      <c r="J1862">
        <v>1.2312600000000001E-3</v>
      </c>
      <c r="K1862">
        <v>0.995116</v>
      </c>
      <c r="L1862">
        <v>0</v>
      </c>
      <c r="M1862" t="s">
        <v>42</v>
      </c>
    </row>
    <row r="1863" spans="1:13" x14ac:dyDescent="0.25">
      <c r="A1863" t="s">
        <v>163</v>
      </c>
      <c r="B1863">
        <v>8584.33</v>
      </c>
      <c r="C1863">
        <v>8359.23</v>
      </c>
      <c r="D1863">
        <v>8359.0400000000009</v>
      </c>
      <c r="E1863">
        <v>7539.04</v>
      </c>
      <c r="F1863">
        <v>122.08199999999999</v>
      </c>
      <c r="G1863">
        <v>0</v>
      </c>
      <c r="H1863">
        <v>63.564599999999999</v>
      </c>
      <c r="I1863">
        <v>0</v>
      </c>
      <c r="J1863">
        <v>1.25135E-3</v>
      </c>
      <c r="K1863">
        <v>0.99511499999999997</v>
      </c>
      <c r="L1863">
        <v>0</v>
      </c>
      <c r="M1863" t="s">
        <v>42</v>
      </c>
    </row>
    <row r="1864" spans="1:13" x14ac:dyDescent="0.25">
      <c r="A1864" t="s">
        <v>163</v>
      </c>
      <c r="B1864">
        <v>8709.9699999999993</v>
      </c>
      <c r="C1864">
        <v>8484.69</v>
      </c>
      <c r="D1864">
        <v>8484.5</v>
      </c>
      <c r="E1864">
        <v>7652.47</v>
      </c>
      <c r="F1864">
        <v>124.252</v>
      </c>
      <c r="G1864">
        <v>0</v>
      </c>
      <c r="H1864">
        <v>62.093899999999998</v>
      </c>
      <c r="I1864">
        <v>0</v>
      </c>
      <c r="J1864">
        <v>1.31924E-3</v>
      </c>
      <c r="K1864">
        <v>0.995116</v>
      </c>
      <c r="L1864">
        <v>0</v>
      </c>
      <c r="M1864" t="s">
        <v>42</v>
      </c>
    </row>
    <row r="1865" spans="1:13" x14ac:dyDescent="0.25">
      <c r="A1865" t="s">
        <v>163</v>
      </c>
      <c r="B1865">
        <v>8608.91</v>
      </c>
      <c r="C1865">
        <v>8380.8700000000008</v>
      </c>
      <c r="D1865">
        <v>8380.68</v>
      </c>
      <c r="E1865">
        <v>7546.75</v>
      </c>
      <c r="F1865">
        <v>124.676</v>
      </c>
      <c r="G1865">
        <v>0</v>
      </c>
      <c r="H1865">
        <v>62.328200000000002</v>
      </c>
      <c r="I1865">
        <v>0</v>
      </c>
      <c r="J1865">
        <v>1.29451E-3</v>
      </c>
      <c r="K1865">
        <v>0.995116</v>
      </c>
      <c r="L1865">
        <v>0</v>
      </c>
      <c r="M1865" t="s">
        <v>42</v>
      </c>
    </row>
    <row r="1866" spans="1:13" x14ac:dyDescent="0.25">
      <c r="A1866" t="s">
        <v>163</v>
      </c>
      <c r="B1866">
        <v>8836.11</v>
      </c>
      <c r="C1866">
        <v>8610.7900000000009</v>
      </c>
      <c r="D1866">
        <v>8610.61</v>
      </c>
      <c r="E1866">
        <v>7777.53</v>
      </c>
      <c r="F1866">
        <v>124.91800000000001</v>
      </c>
      <c r="G1866">
        <v>0</v>
      </c>
      <c r="H1866">
        <v>63.167299999999997</v>
      </c>
      <c r="I1866">
        <v>0</v>
      </c>
      <c r="J1866">
        <v>1.57435E-3</v>
      </c>
      <c r="K1866">
        <v>0.995116</v>
      </c>
      <c r="L1866">
        <v>0</v>
      </c>
      <c r="M1866" t="s">
        <v>42</v>
      </c>
    </row>
    <row r="1867" spans="1:13" x14ac:dyDescent="0.25">
      <c r="A1867" t="s">
        <v>163</v>
      </c>
      <c r="B1867">
        <v>8613.15</v>
      </c>
      <c r="C1867">
        <v>8385.27</v>
      </c>
      <c r="D1867">
        <v>8385.1</v>
      </c>
      <c r="E1867">
        <v>7535.11</v>
      </c>
      <c r="F1867">
        <v>127.434</v>
      </c>
      <c r="G1867">
        <v>0</v>
      </c>
      <c r="H1867">
        <v>59.386200000000002</v>
      </c>
      <c r="I1867">
        <v>0</v>
      </c>
      <c r="J1867">
        <v>1.24062E-3</v>
      </c>
      <c r="K1867">
        <v>0.995116</v>
      </c>
      <c r="L1867">
        <v>0</v>
      </c>
      <c r="M1867" t="s">
        <v>42</v>
      </c>
    </row>
    <row r="1868" spans="1:13" x14ac:dyDescent="0.25">
      <c r="A1868" t="s">
        <v>163</v>
      </c>
      <c r="B1868">
        <v>8719.14</v>
      </c>
      <c r="C1868">
        <v>8492.48</v>
      </c>
      <c r="D1868">
        <v>8492.2999999999993</v>
      </c>
      <c r="E1868">
        <v>7611.29</v>
      </c>
      <c r="F1868">
        <v>132.62700000000001</v>
      </c>
      <c r="G1868">
        <v>0</v>
      </c>
      <c r="H1868">
        <v>54.881700000000002</v>
      </c>
      <c r="I1868">
        <v>0</v>
      </c>
      <c r="J1868">
        <v>1.23072E-3</v>
      </c>
      <c r="K1868">
        <v>0.99511499999999997</v>
      </c>
      <c r="L1868">
        <v>0</v>
      </c>
      <c r="M1868" t="s">
        <v>42</v>
      </c>
    </row>
    <row r="1869" spans="1:13" x14ac:dyDescent="0.25">
      <c r="A1869" t="s">
        <v>163</v>
      </c>
      <c r="B1869">
        <v>8771.02</v>
      </c>
      <c r="C1869">
        <v>8543.8700000000008</v>
      </c>
      <c r="D1869">
        <v>8543.69</v>
      </c>
      <c r="E1869">
        <v>7661.21</v>
      </c>
      <c r="F1869">
        <v>132.102</v>
      </c>
      <c r="G1869">
        <v>0</v>
      </c>
      <c r="H1869">
        <v>55.118400000000001</v>
      </c>
      <c r="I1869">
        <v>0</v>
      </c>
      <c r="J1869">
        <v>1.2348700000000001E-3</v>
      </c>
      <c r="K1869">
        <v>0.995116</v>
      </c>
      <c r="L1869">
        <v>0</v>
      </c>
      <c r="M1869" t="s">
        <v>42</v>
      </c>
    </row>
    <row r="1870" spans="1:13" x14ac:dyDescent="0.25">
      <c r="A1870" t="s">
        <v>163</v>
      </c>
      <c r="B1870">
        <v>8671.98</v>
      </c>
      <c r="C1870">
        <v>8445.23</v>
      </c>
      <c r="D1870">
        <v>8445.07</v>
      </c>
      <c r="E1870">
        <v>7568.59</v>
      </c>
      <c r="F1870">
        <v>131.44999999999999</v>
      </c>
      <c r="G1870">
        <v>0</v>
      </c>
      <c r="H1870">
        <v>55.01</v>
      </c>
      <c r="I1870">
        <v>0</v>
      </c>
      <c r="J1870">
        <v>1.2312600000000001E-3</v>
      </c>
      <c r="K1870">
        <v>0.995112</v>
      </c>
      <c r="L1870">
        <v>0</v>
      </c>
      <c r="M1870" t="s">
        <v>42</v>
      </c>
    </row>
    <row r="1871" spans="1:13" x14ac:dyDescent="0.25">
      <c r="A1871" t="s">
        <v>163</v>
      </c>
      <c r="B1871">
        <v>8666.06</v>
      </c>
      <c r="C1871">
        <v>8438.19</v>
      </c>
      <c r="D1871">
        <v>8438</v>
      </c>
      <c r="E1871">
        <v>7566.37</v>
      </c>
      <c r="F1871">
        <v>130.279</v>
      </c>
      <c r="G1871">
        <v>0</v>
      </c>
      <c r="H1871">
        <v>56.119</v>
      </c>
      <c r="I1871">
        <v>0</v>
      </c>
      <c r="J1871">
        <v>1.23007E-3</v>
      </c>
      <c r="K1871">
        <v>0.995116</v>
      </c>
      <c r="L1871">
        <v>0</v>
      </c>
      <c r="M1871" t="s">
        <v>42</v>
      </c>
    </row>
    <row r="1872" spans="1:13" x14ac:dyDescent="0.25">
      <c r="A1872" t="s">
        <v>163</v>
      </c>
      <c r="B1872">
        <v>8683.1200000000008</v>
      </c>
      <c r="C1872">
        <v>8453.8700000000008</v>
      </c>
      <c r="D1872">
        <v>8453.68</v>
      </c>
      <c r="E1872">
        <v>7576.49</v>
      </c>
      <c r="F1872">
        <v>131.81700000000001</v>
      </c>
      <c r="G1872">
        <v>0</v>
      </c>
      <c r="H1872">
        <v>56.827300000000001</v>
      </c>
      <c r="I1872">
        <v>0</v>
      </c>
      <c r="J1872">
        <v>1.3131E-3</v>
      </c>
      <c r="K1872">
        <v>0.995116</v>
      </c>
      <c r="L1872">
        <v>0</v>
      </c>
      <c r="M1872" t="s">
        <v>42</v>
      </c>
    </row>
    <row r="1873" spans="1:13" x14ac:dyDescent="0.25">
      <c r="A1873" t="s">
        <v>163</v>
      </c>
      <c r="B1873">
        <v>8712.57</v>
      </c>
      <c r="C1873">
        <v>8486.2999999999993</v>
      </c>
      <c r="D1873">
        <v>8486.11</v>
      </c>
      <c r="E1873">
        <v>7600.14</v>
      </c>
      <c r="F1873">
        <v>134.93100000000001</v>
      </c>
      <c r="G1873">
        <v>0</v>
      </c>
      <c r="H1873">
        <v>54.388300000000001</v>
      </c>
      <c r="I1873">
        <v>0</v>
      </c>
      <c r="J1873">
        <v>1.26913E-3</v>
      </c>
      <c r="K1873">
        <v>0.995116</v>
      </c>
      <c r="L1873">
        <v>0</v>
      </c>
      <c r="M1873" t="s">
        <v>42</v>
      </c>
    </row>
    <row r="1874" spans="1:13" x14ac:dyDescent="0.25">
      <c r="A1874" t="s">
        <v>163</v>
      </c>
      <c r="B1874">
        <v>8691.2099999999991</v>
      </c>
      <c r="C1874">
        <v>8464.34</v>
      </c>
      <c r="D1874">
        <v>8464.15</v>
      </c>
      <c r="E1874">
        <v>7584.23</v>
      </c>
      <c r="F1874">
        <v>131.548</v>
      </c>
      <c r="G1874">
        <v>0</v>
      </c>
      <c r="H1874">
        <v>54.773099999999999</v>
      </c>
      <c r="I1874">
        <v>0</v>
      </c>
      <c r="J1874">
        <v>1.3594200000000001E-3</v>
      </c>
      <c r="K1874">
        <v>0.995116</v>
      </c>
      <c r="L1874">
        <v>0</v>
      </c>
      <c r="M1874" t="s">
        <v>42</v>
      </c>
    </row>
    <row r="1875" spans="1:13" x14ac:dyDescent="0.25">
      <c r="A1875" t="s">
        <v>163</v>
      </c>
      <c r="B1875">
        <v>8690.7000000000007</v>
      </c>
      <c r="C1875">
        <v>8459.4599999999991</v>
      </c>
      <c r="D1875">
        <v>8459.2900000000009</v>
      </c>
      <c r="E1875">
        <v>7609.72</v>
      </c>
      <c r="F1875">
        <v>126.613</v>
      </c>
      <c r="G1875">
        <v>0</v>
      </c>
      <c r="H1875">
        <v>61.1235</v>
      </c>
      <c r="I1875">
        <v>0</v>
      </c>
      <c r="J1875">
        <v>1.2311900000000001E-3</v>
      </c>
      <c r="K1875">
        <v>0.995116</v>
      </c>
      <c r="L1875">
        <v>0</v>
      </c>
      <c r="M1875" t="s">
        <v>42</v>
      </c>
    </row>
    <row r="1876" spans="1:13" x14ac:dyDescent="0.25">
      <c r="A1876" t="s">
        <v>163</v>
      </c>
      <c r="B1876">
        <v>8660.7000000000007</v>
      </c>
      <c r="C1876">
        <v>8434.36</v>
      </c>
      <c r="D1876">
        <v>8434.17</v>
      </c>
      <c r="E1876">
        <v>7564.13</v>
      </c>
      <c r="F1876">
        <v>129.49799999999999</v>
      </c>
      <c r="G1876">
        <v>0</v>
      </c>
      <c r="H1876">
        <v>57.278799999999997</v>
      </c>
      <c r="I1876">
        <v>0</v>
      </c>
      <c r="J1876">
        <v>1.24456E-3</v>
      </c>
      <c r="K1876">
        <v>0.995116</v>
      </c>
      <c r="L1876">
        <v>0</v>
      </c>
      <c r="M1876" t="s">
        <v>42</v>
      </c>
    </row>
    <row r="1877" spans="1:13" x14ac:dyDescent="0.25">
      <c r="A1877" t="s">
        <v>163</v>
      </c>
      <c r="B1877">
        <v>8692.5300000000007</v>
      </c>
      <c r="C1877">
        <v>8465.07</v>
      </c>
      <c r="D1877">
        <v>8464.89</v>
      </c>
      <c r="E1877">
        <v>7617.68</v>
      </c>
      <c r="F1877">
        <v>125.002</v>
      </c>
      <c r="G1877">
        <v>0</v>
      </c>
      <c r="H1877">
        <v>61.050800000000002</v>
      </c>
      <c r="I1877">
        <v>0</v>
      </c>
      <c r="J1877">
        <v>1.40784E-3</v>
      </c>
      <c r="K1877">
        <v>0.995116</v>
      </c>
      <c r="L1877">
        <v>0</v>
      </c>
      <c r="M1877" t="s">
        <v>42</v>
      </c>
    </row>
    <row r="1878" spans="1:13" x14ac:dyDescent="0.25">
      <c r="A1878" t="s">
        <v>163</v>
      </c>
      <c r="B1878">
        <v>8703.86</v>
      </c>
      <c r="C1878">
        <v>8477.48</v>
      </c>
      <c r="D1878">
        <v>8477.2999999999993</v>
      </c>
      <c r="E1878">
        <v>7598.04</v>
      </c>
      <c r="F1878">
        <v>132.51499999999999</v>
      </c>
      <c r="G1878">
        <v>0</v>
      </c>
      <c r="H1878">
        <v>56.525100000000002</v>
      </c>
      <c r="I1878">
        <v>0</v>
      </c>
      <c r="J1878">
        <v>1.23284E-3</v>
      </c>
      <c r="K1878">
        <v>0.99511300000000003</v>
      </c>
      <c r="L1878">
        <v>0</v>
      </c>
      <c r="M1878" t="s">
        <v>42</v>
      </c>
    </row>
    <row r="1879" spans="1:13" x14ac:dyDescent="0.25">
      <c r="A1879" t="s">
        <v>163</v>
      </c>
      <c r="B1879">
        <v>8811.76</v>
      </c>
      <c r="C1879">
        <v>8583.18</v>
      </c>
      <c r="D1879">
        <v>8582.98</v>
      </c>
      <c r="E1879">
        <v>7718.77</v>
      </c>
      <c r="F1879">
        <v>129.036</v>
      </c>
      <c r="G1879">
        <v>0</v>
      </c>
      <c r="H1879">
        <v>58.604900000000001</v>
      </c>
      <c r="I1879">
        <v>0</v>
      </c>
      <c r="J1879">
        <v>1.23218E-3</v>
      </c>
      <c r="K1879">
        <v>0.995116</v>
      </c>
      <c r="L1879">
        <v>0</v>
      </c>
      <c r="M1879" t="s">
        <v>42</v>
      </c>
    </row>
    <row r="1880" spans="1:13" x14ac:dyDescent="0.25">
      <c r="A1880" t="s">
        <v>163</v>
      </c>
      <c r="B1880">
        <v>8877.24</v>
      </c>
      <c r="C1880">
        <v>8651.26</v>
      </c>
      <c r="D1880">
        <v>8651.07</v>
      </c>
      <c r="E1880">
        <v>7779.61</v>
      </c>
      <c r="F1880">
        <v>131.083</v>
      </c>
      <c r="G1880">
        <v>0</v>
      </c>
      <c r="H1880">
        <v>59.5458</v>
      </c>
      <c r="I1880">
        <v>0</v>
      </c>
      <c r="J1880">
        <v>1.26877E-3</v>
      </c>
      <c r="K1880">
        <v>0.995116</v>
      </c>
      <c r="L1880">
        <v>0</v>
      </c>
      <c r="M1880" t="s">
        <v>42</v>
      </c>
    </row>
    <row r="1881" spans="1:13" x14ac:dyDescent="0.25">
      <c r="A1881" t="s">
        <v>163</v>
      </c>
      <c r="B1881">
        <v>8713.2800000000007</v>
      </c>
      <c r="C1881">
        <v>8487.11</v>
      </c>
      <c r="D1881">
        <v>8486.92</v>
      </c>
      <c r="E1881">
        <v>7632.36</v>
      </c>
      <c r="F1881">
        <v>127.663</v>
      </c>
      <c r="G1881">
        <v>0</v>
      </c>
      <c r="H1881">
        <v>59.7151</v>
      </c>
      <c r="I1881">
        <v>0</v>
      </c>
      <c r="J1881">
        <v>1.23011E-3</v>
      </c>
      <c r="K1881">
        <v>0.99511499999999997</v>
      </c>
      <c r="L1881">
        <v>0</v>
      </c>
      <c r="M1881" t="s">
        <v>42</v>
      </c>
    </row>
    <row r="1882" spans="1:13" x14ac:dyDescent="0.25">
      <c r="A1882" t="s">
        <v>163</v>
      </c>
      <c r="B1882">
        <v>8844.9599999999991</v>
      </c>
      <c r="C1882">
        <v>8618.24</v>
      </c>
      <c r="D1882">
        <v>8618.06</v>
      </c>
      <c r="E1882">
        <v>7789.91</v>
      </c>
      <c r="F1882">
        <v>123.489</v>
      </c>
      <c r="G1882">
        <v>0</v>
      </c>
      <c r="H1882">
        <v>62.935499999999998</v>
      </c>
      <c r="I1882">
        <v>0</v>
      </c>
      <c r="J1882">
        <v>1.23047E-3</v>
      </c>
      <c r="K1882">
        <v>0.995116</v>
      </c>
      <c r="L1882">
        <v>0</v>
      </c>
      <c r="M1882" t="s">
        <v>42</v>
      </c>
    </row>
    <row r="1883" spans="1:13" x14ac:dyDescent="0.25">
      <c r="A1883" t="s">
        <v>163</v>
      </c>
      <c r="B1883">
        <v>8630.0400000000009</v>
      </c>
      <c r="C1883">
        <v>8402.16</v>
      </c>
      <c r="D1883">
        <v>8401.9699999999993</v>
      </c>
      <c r="E1883">
        <v>7565.89</v>
      </c>
      <c r="F1883">
        <v>124.893</v>
      </c>
      <c r="G1883">
        <v>0</v>
      </c>
      <c r="H1883">
        <v>60.990099999999998</v>
      </c>
      <c r="I1883">
        <v>0</v>
      </c>
      <c r="J1883">
        <v>1.23145E-3</v>
      </c>
      <c r="K1883">
        <v>0.995116</v>
      </c>
      <c r="L1883">
        <v>0</v>
      </c>
      <c r="M1883" t="s">
        <v>42</v>
      </c>
    </row>
    <row r="1884" spans="1:13" x14ac:dyDescent="0.25">
      <c r="A1884" t="s">
        <v>163</v>
      </c>
      <c r="B1884">
        <v>8761.44</v>
      </c>
      <c r="C1884">
        <v>8535.4</v>
      </c>
      <c r="D1884">
        <v>8535.2199999999993</v>
      </c>
      <c r="E1884">
        <v>7694.1</v>
      </c>
      <c r="F1884">
        <v>124.964</v>
      </c>
      <c r="G1884">
        <v>0</v>
      </c>
      <c r="H1884">
        <v>60.668199999999999</v>
      </c>
      <c r="I1884">
        <v>0</v>
      </c>
      <c r="J1884">
        <v>1.2332300000000001E-3</v>
      </c>
      <c r="K1884">
        <v>0.995116</v>
      </c>
      <c r="L1884">
        <v>0</v>
      </c>
      <c r="M1884" t="s">
        <v>42</v>
      </c>
    </row>
    <row r="1885" spans="1:13" x14ac:dyDescent="0.25">
      <c r="A1885" t="s">
        <v>163</v>
      </c>
      <c r="B1885">
        <v>8728.81</v>
      </c>
      <c r="C1885">
        <v>8503.1</v>
      </c>
      <c r="D1885">
        <v>8502.91</v>
      </c>
      <c r="E1885">
        <v>7653.1</v>
      </c>
      <c r="F1885">
        <v>128.07300000000001</v>
      </c>
      <c r="G1885">
        <v>0</v>
      </c>
      <c r="H1885">
        <v>58.7393</v>
      </c>
      <c r="I1885">
        <v>0</v>
      </c>
      <c r="J1885">
        <v>1.2300600000000001E-3</v>
      </c>
      <c r="K1885">
        <v>0.995116</v>
      </c>
      <c r="L1885">
        <v>0</v>
      </c>
      <c r="M1885" t="s">
        <v>42</v>
      </c>
    </row>
    <row r="1886" spans="1:13" x14ac:dyDescent="0.25">
      <c r="A1886" t="s">
        <v>163</v>
      </c>
      <c r="B1886">
        <v>8620.34</v>
      </c>
      <c r="C1886">
        <v>8394.8799999999992</v>
      </c>
      <c r="D1886">
        <v>8394.68</v>
      </c>
      <c r="E1886">
        <v>7564.37</v>
      </c>
      <c r="F1886">
        <v>123.614</v>
      </c>
      <c r="G1886">
        <v>0</v>
      </c>
      <c r="H1886">
        <v>62.237099999999998</v>
      </c>
      <c r="I1886">
        <v>0</v>
      </c>
      <c r="J1886">
        <v>1.23028E-3</v>
      </c>
      <c r="K1886">
        <v>0.99511099999999997</v>
      </c>
      <c r="L1886">
        <v>0</v>
      </c>
      <c r="M1886" t="s">
        <v>42</v>
      </c>
    </row>
    <row r="1887" spans="1:13" x14ac:dyDescent="0.25">
      <c r="A1887" t="s">
        <v>163</v>
      </c>
      <c r="B1887">
        <v>8689.74</v>
      </c>
      <c r="C1887">
        <v>8462.39</v>
      </c>
      <c r="D1887">
        <v>8462.19</v>
      </c>
      <c r="E1887">
        <v>7606.74</v>
      </c>
      <c r="F1887">
        <v>128.94399999999999</v>
      </c>
      <c r="G1887">
        <v>0</v>
      </c>
      <c r="H1887">
        <v>58.626199999999997</v>
      </c>
      <c r="I1887">
        <v>0</v>
      </c>
      <c r="J1887">
        <v>1.30751E-3</v>
      </c>
      <c r="K1887">
        <v>0.995116</v>
      </c>
      <c r="L1887">
        <v>0</v>
      </c>
      <c r="M1887" t="s">
        <v>42</v>
      </c>
    </row>
    <row r="1888" spans="1:13" x14ac:dyDescent="0.25">
      <c r="A1888" t="s">
        <v>163</v>
      </c>
      <c r="B1888">
        <v>8721.2999999999993</v>
      </c>
      <c r="C1888">
        <v>8495.3799999999992</v>
      </c>
      <c r="D1888">
        <v>8495.18</v>
      </c>
      <c r="E1888">
        <v>7643.69</v>
      </c>
      <c r="F1888">
        <v>128.126</v>
      </c>
      <c r="G1888">
        <v>0</v>
      </c>
      <c r="H1888">
        <v>57.7849</v>
      </c>
      <c r="I1888">
        <v>0</v>
      </c>
      <c r="J1888">
        <v>1.4537700000000001E-3</v>
      </c>
      <c r="K1888">
        <v>0.995116</v>
      </c>
      <c r="L1888">
        <v>0</v>
      </c>
      <c r="M1888" t="s">
        <v>42</v>
      </c>
    </row>
    <row r="1889" spans="1:25" x14ac:dyDescent="0.25">
      <c r="A1889" t="s">
        <v>163</v>
      </c>
      <c r="B1889">
        <v>8582.58</v>
      </c>
      <c r="C1889">
        <v>8357.17</v>
      </c>
      <c r="D1889">
        <v>8356.98</v>
      </c>
      <c r="E1889">
        <v>7518.78</v>
      </c>
      <c r="F1889">
        <v>124.877</v>
      </c>
      <c r="G1889">
        <v>0</v>
      </c>
      <c r="H1889">
        <v>60.481699999999996</v>
      </c>
      <c r="I1889">
        <v>0</v>
      </c>
      <c r="J1889">
        <v>1.2609699999999999E-3</v>
      </c>
      <c r="K1889">
        <v>0.995116</v>
      </c>
      <c r="L1889">
        <v>0</v>
      </c>
      <c r="M1889" t="s">
        <v>42</v>
      </c>
    </row>
    <row r="1890" spans="1:25" x14ac:dyDescent="0.25">
      <c r="A1890" t="s">
        <v>163</v>
      </c>
      <c r="B1890">
        <v>8722.4500000000007</v>
      </c>
      <c r="C1890">
        <v>8496.58</v>
      </c>
      <c r="D1890">
        <v>8496.39</v>
      </c>
      <c r="E1890">
        <v>7682.21</v>
      </c>
      <c r="F1890">
        <v>120.63200000000001</v>
      </c>
      <c r="G1890">
        <v>0</v>
      </c>
      <c r="H1890">
        <v>64.673000000000002</v>
      </c>
      <c r="I1890">
        <v>0</v>
      </c>
      <c r="J1890">
        <v>1.2328300000000001E-3</v>
      </c>
      <c r="K1890">
        <v>0.995116</v>
      </c>
      <c r="L1890">
        <v>0</v>
      </c>
      <c r="M1890" t="s">
        <v>42</v>
      </c>
    </row>
    <row r="1891" spans="1:25" x14ac:dyDescent="0.25">
      <c r="A1891" t="s">
        <v>163</v>
      </c>
      <c r="B1891">
        <v>8681.68</v>
      </c>
      <c r="C1891">
        <v>8456.64</v>
      </c>
      <c r="D1891">
        <v>8456.44</v>
      </c>
      <c r="E1891">
        <v>7627.21</v>
      </c>
      <c r="F1891">
        <v>123.179</v>
      </c>
      <c r="G1891">
        <v>0</v>
      </c>
      <c r="H1891">
        <v>62.430900000000001</v>
      </c>
      <c r="I1891">
        <v>0</v>
      </c>
      <c r="J1891">
        <v>1.2541900000000001E-3</v>
      </c>
      <c r="K1891">
        <v>0.99511499999999997</v>
      </c>
      <c r="L1891">
        <v>0</v>
      </c>
      <c r="M1891" t="s">
        <v>42</v>
      </c>
    </row>
    <row r="1892" spans="1:25" x14ac:dyDescent="0.25">
      <c r="A1892" t="s">
        <v>163</v>
      </c>
      <c r="B1892">
        <v>8681.1200000000008</v>
      </c>
      <c r="C1892">
        <v>8455.99</v>
      </c>
      <c r="D1892">
        <v>8455.7900000000009</v>
      </c>
      <c r="E1892">
        <v>7605.85</v>
      </c>
      <c r="F1892">
        <v>127.944</v>
      </c>
      <c r="G1892">
        <v>0</v>
      </c>
      <c r="H1892">
        <v>59.311599999999999</v>
      </c>
      <c r="I1892">
        <v>0</v>
      </c>
      <c r="J1892">
        <v>1.24361E-3</v>
      </c>
      <c r="K1892">
        <v>0.995116</v>
      </c>
      <c r="L1892">
        <v>0</v>
      </c>
      <c r="M1892" t="s">
        <v>42</v>
      </c>
    </row>
    <row r="1893" spans="1:25" x14ac:dyDescent="0.25">
      <c r="A1893" t="s">
        <v>163</v>
      </c>
      <c r="B1893">
        <v>8618.7000000000007</v>
      </c>
      <c r="C1893">
        <v>8390.25</v>
      </c>
      <c r="D1893">
        <v>8390.06</v>
      </c>
      <c r="E1893">
        <v>7556.38</v>
      </c>
      <c r="F1893">
        <v>123.783</v>
      </c>
      <c r="G1893">
        <v>0</v>
      </c>
      <c r="H1893">
        <v>61.6096</v>
      </c>
      <c r="I1893">
        <v>0</v>
      </c>
      <c r="J1893">
        <v>1.2376100000000001E-3</v>
      </c>
      <c r="K1893">
        <v>0.995116</v>
      </c>
      <c r="L1893">
        <v>0</v>
      </c>
      <c r="M1893" t="s">
        <v>42</v>
      </c>
    </row>
    <row r="1894" spans="1:25" x14ac:dyDescent="0.25">
      <c r="A1894" t="s">
        <v>163</v>
      </c>
      <c r="B1894">
        <v>8839.67</v>
      </c>
      <c r="C1894">
        <v>8613.81</v>
      </c>
      <c r="D1894">
        <v>8613.6200000000008</v>
      </c>
      <c r="E1894">
        <v>7776.09</v>
      </c>
      <c r="F1894">
        <v>126.79</v>
      </c>
      <c r="G1894">
        <v>0</v>
      </c>
      <c r="H1894">
        <v>64.198499999999996</v>
      </c>
      <c r="I1894">
        <v>0</v>
      </c>
      <c r="J1894">
        <v>1.23729E-3</v>
      </c>
      <c r="K1894">
        <v>0.995116</v>
      </c>
      <c r="L1894">
        <v>0</v>
      </c>
      <c r="M1894" t="s">
        <v>42</v>
      </c>
    </row>
    <row r="1895" spans="1:25" x14ac:dyDescent="0.25">
      <c r="A1895" t="s">
        <v>163</v>
      </c>
      <c r="B1895">
        <v>8707.4500000000007</v>
      </c>
      <c r="C1895">
        <v>8481.32</v>
      </c>
      <c r="D1895">
        <v>8481.1200000000008</v>
      </c>
      <c r="E1895">
        <v>7621.52</v>
      </c>
      <c r="F1895">
        <v>129.11799999999999</v>
      </c>
      <c r="G1895">
        <v>0</v>
      </c>
      <c r="H1895">
        <v>58.068899999999999</v>
      </c>
      <c r="I1895">
        <v>0</v>
      </c>
      <c r="J1895">
        <v>1.23178E-3</v>
      </c>
      <c r="K1895">
        <v>0.99511499999999997</v>
      </c>
      <c r="L1895">
        <v>0</v>
      </c>
      <c r="M1895" t="s">
        <v>42</v>
      </c>
    </row>
    <row r="1896" spans="1:25" x14ac:dyDescent="0.25">
      <c r="A1896" t="s">
        <v>163</v>
      </c>
      <c r="B1896">
        <v>8798.3700000000008</v>
      </c>
      <c r="C1896">
        <v>8570.4699999999993</v>
      </c>
      <c r="D1896">
        <v>8570.2800000000007</v>
      </c>
      <c r="E1896">
        <v>7689.92</v>
      </c>
      <c r="F1896">
        <v>132.30500000000001</v>
      </c>
      <c r="G1896">
        <v>0</v>
      </c>
      <c r="H1896">
        <v>55.377699999999997</v>
      </c>
      <c r="I1896">
        <v>0</v>
      </c>
      <c r="J1896">
        <v>1.24248E-3</v>
      </c>
      <c r="K1896">
        <v>0.995116</v>
      </c>
      <c r="L1896">
        <v>0</v>
      </c>
      <c r="M1896" t="s">
        <v>42</v>
      </c>
    </row>
    <row r="1897" spans="1:25" x14ac:dyDescent="0.25">
      <c r="A1897" t="s">
        <v>163</v>
      </c>
      <c r="B1897">
        <v>8673.4500000000007</v>
      </c>
      <c r="C1897">
        <v>8445.9699999999993</v>
      </c>
      <c r="D1897">
        <v>8445.7800000000007</v>
      </c>
      <c r="E1897">
        <v>7566.41</v>
      </c>
      <c r="F1897">
        <v>132.02500000000001</v>
      </c>
      <c r="G1897">
        <v>0</v>
      </c>
      <c r="H1897">
        <v>54.7926</v>
      </c>
      <c r="I1897">
        <v>0</v>
      </c>
      <c r="J1897">
        <v>1.26414E-3</v>
      </c>
      <c r="K1897">
        <v>0.995116</v>
      </c>
      <c r="L1897">
        <v>0</v>
      </c>
      <c r="M1897" t="s">
        <v>42</v>
      </c>
    </row>
    <row r="1898" spans="1:25" x14ac:dyDescent="0.25">
      <c r="A1898" t="s">
        <v>163</v>
      </c>
      <c r="B1898">
        <v>8663.16</v>
      </c>
      <c r="C1898">
        <v>8436.35</v>
      </c>
      <c r="D1898">
        <v>8436.17</v>
      </c>
      <c r="E1898">
        <v>7551.87</v>
      </c>
      <c r="F1898">
        <v>132.10400000000001</v>
      </c>
      <c r="G1898">
        <v>0</v>
      </c>
      <c r="H1898">
        <v>54.448799999999999</v>
      </c>
      <c r="I1898">
        <v>0</v>
      </c>
      <c r="J1898">
        <v>1.2303500000000001E-3</v>
      </c>
      <c r="K1898">
        <v>0.995116</v>
      </c>
      <c r="L1898">
        <v>0</v>
      </c>
      <c r="M1898" t="s">
        <v>42</v>
      </c>
    </row>
    <row r="1899" spans="1:25" x14ac:dyDescent="0.25">
      <c r="A1899" t="s">
        <v>163</v>
      </c>
      <c r="B1899">
        <v>8826.86</v>
      </c>
      <c r="C1899">
        <v>8600.01</v>
      </c>
      <c r="D1899">
        <v>8599.82</v>
      </c>
      <c r="E1899">
        <v>7719.63</v>
      </c>
      <c r="F1899">
        <v>131.68199999999999</v>
      </c>
      <c r="G1899">
        <v>0</v>
      </c>
      <c r="H1899">
        <v>55.899000000000001</v>
      </c>
      <c r="I1899">
        <v>0</v>
      </c>
      <c r="J1899">
        <v>1.2341299999999999E-3</v>
      </c>
      <c r="K1899">
        <v>0.995116</v>
      </c>
      <c r="L1899">
        <v>0</v>
      </c>
      <c r="M1899" t="s">
        <v>42</v>
      </c>
    </row>
    <row r="1900" spans="1:25" x14ac:dyDescent="0.25">
      <c r="A1900" t="s">
        <v>163</v>
      </c>
      <c r="B1900">
        <v>8736.7999999999993</v>
      </c>
      <c r="C1900">
        <v>8508.0300000000007</v>
      </c>
      <c r="D1900">
        <v>8507.83</v>
      </c>
      <c r="E1900">
        <v>7624.59</v>
      </c>
      <c r="F1900">
        <v>132.791</v>
      </c>
      <c r="G1900">
        <v>0</v>
      </c>
      <c r="H1900">
        <v>55.478299999999997</v>
      </c>
      <c r="I1900">
        <v>0</v>
      </c>
      <c r="J1900">
        <v>1.2394800000000001E-3</v>
      </c>
      <c r="K1900">
        <v>0.99511499999999997</v>
      </c>
      <c r="L1900">
        <v>0</v>
      </c>
      <c r="M1900" t="s">
        <v>42</v>
      </c>
    </row>
    <row r="1901" spans="1:25" x14ac:dyDescent="0.25">
      <c r="A1901" t="s">
        <v>163</v>
      </c>
      <c r="B1901">
        <v>8903.7999999999993</v>
      </c>
      <c r="C1901">
        <v>8676.23</v>
      </c>
      <c r="D1901">
        <v>8676.0400000000009</v>
      </c>
      <c r="E1901">
        <v>7789.22</v>
      </c>
      <c r="F1901">
        <v>133.43600000000001</v>
      </c>
      <c r="G1901">
        <v>0</v>
      </c>
      <c r="H1901">
        <v>56.876600000000003</v>
      </c>
      <c r="I1901">
        <v>0</v>
      </c>
      <c r="J1901">
        <v>1.2872000000000001E-3</v>
      </c>
      <c r="K1901">
        <v>0.99511499999999997</v>
      </c>
      <c r="L1901">
        <v>0</v>
      </c>
      <c r="M1901" t="s">
        <v>42</v>
      </c>
    </row>
    <row r="1902" spans="1:25" x14ac:dyDescent="0.25">
      <c r="A1902" t="s">
        <v>163</v>
      </c>
      <c r="B1902">
        <v>8717.82</v>
      </c>
      <c r="C1902">
        <v>8490.6299999999992</v>
      </c>
      <c r="D1902">
        <v>8490.4500000000007</v>
      </c>
      <c r="E1902">
        <v>7617.09</v>
      </c>
      <c r="F1902">
        <v>131.26300000000001</v>
      </c>
      <c r="G1902">
        <v>0</v>
      </c>
      <c r="H1902">
        <v>56.14</v>
      </c>
      <c r="I1902">
        <v>0</v>
      </c>
      <c r="J1902">
        <v>1.2958500000000001E-3</v>
      </c>
      <c r="K1902">
        <v>0.995116</v>
      </c>
      <c r="L1902">
        <v>0</v>
      </c>
      <c r="M1902" t="s">
        <v>42</v>
      </c>
    </row>
    <row r="1903" spans="1:25" x14ac:dyDescent="0.25">
      <c r="A1903" t="s">
        <v>163</v>
      </c>
      <c r="B1903">
        <v>8672.18</v>
      </c>
      <c r="C1903">
        <v>8444.8799999999992</v>
      </c>
      <c r="D1903">
        <v>8444.7099999999991</v>
      </c>
      <c r="E1903">
        <v>7570.59</v>
      </c>
      <c r="F1903">
        <v>130.227</v>
      </c>
      <c r="G1903">
        <v>0</v>
      </c>
      <c r="H1903">
        <v>56.849499999999999</v>
      </c>
      <c r="I1903">
        <v>0</v>
      </c>
      <c r="J1903">
        <v>1.23529E-3</v>
      </c>
      <c r="K1903">
        <v>0.995116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8719.83</v>
      </c>
      <c r="C1904">
        <v>8492.0499999999993</v>
      </c>
      <c r="D1904">
        <v>8491.8700000000008</v>
      </c>
      <c r="E1904">
        <v>7636.01</v>
      </c>
      <c r="F1904">
        <v>127.018</v>
      </c>
      <c r="G1904">
        <v>0</v>
      </c>
      <c r="H1904">
        <v>60.067</v>
      </c>
      <c r="I1904">
        <v>0</v>
      </c>
      <c r="J1904">
        <v>1.23021E-3</v>
      </c>
      <c r="K1904">
        <v>0.995116</v>
      </c>
      <c r="L1904">
        <v>0</v>
      </c>
      <c r="M1904" t="s">
        <v>42</v>
      </c>
      <c r="R1904">
        <f>AVERAGE(B1855:B1904)</f>
        <v>8705.5362000000005</v>
      </c>
      <c r="S1904">
        <f>AVERAGE(C1855:C1904)</f>
        <v>8478.5927999999985</v>
      </c>
      <c r="U1904">
        <f>_xlfn.VAR.P(B1855:B1904)</f>
        <v>5671.3480395600018</v>
      </c>
      <c r="V1904">
        <f>_xlfn.VAR.P(C1855:C1904)</f>
        <v>5646.4415481599981</v>
      </c>
      <c r="X1904">
        <f>1.96*SQRT(U1904)/50</f>
        <v>2.9520874396788255</v>
      </c>
      <c r="Y1904">
        <f>1.96*SQRT(V1904)/50</f>
        <v>2.9455980616106774</v>
      </c>
    </row>
    <row r="1905" spans="1:15" x14ac:dyDescent="0.25">
      <c r="A1905" t="s">
        <v>164</v>
      </c>
      <c r="B1905">
        <v>435393.46100000001</v>
      </c>
      <c r="C1905" t="s">
        <v>36</v>
      </c>
    </row>
    <row r="1906" spans="1:15" x14ac:dyDescent="0.25">
      <c r="A1906" t="s">
        <v>165</v>
      </c>
      <c r="B1906">
        <v>14794.5</v>
      </c>
      <c r="C1906">
        <v>14500.3</v>
      </c>
      <c r="D1906">
        <v>14500.1</v>
      </c>
      <c r="E1906">
        <v>13617</v>
      </c>
      <c r="F1906">
        <v>133.512</v>
      </c>
      <c r="G1906">
        <v>176.91300000000001</v>
      </c>
      <c r="H1906">
        <v>60.657200000000003</v>
      </c>
      <c r="I1906">
        <v>15.7178</v>
      </c>
      <c r="J1906">
        <v>75.096299999999999</v>
      </c>
      <c r="K1906">
        <v>13283.2</v>
      </c>
      <c r="L1906">
        <v>1.2434900000000001E-3</v>
      </c>
      <c r="M1906">
        <v>0.995116</v>
      </c>
      <c r="N1906">
        <v>0</v>
      </c>
      <c r="O1906" t="s">
        <v>42</v>
      </c>
    </row>
    <row r="1907" spans="1:15" x14ac:dyDescent="0.25">
      <c r="A1907" t="s">
        <v>165</v>
      </c>
      <c r="B1907">
        <v>14757.2</v>
      </c>
      <c r="C1907">
        <v>14469.9</v>
      </c>
      <c r="D1907">
        <v>14469.7</v>
      </c>
      <c r="E1907">
        <v>13592.4</v>
      </c>
      <c r="F1907">
        <v>131.18700000000001</v>
      </c>
      <c r="G1907">
        <v>178.25700000000001</v>
      </c>
      <c r="H1907">
        <v>62.311900000000001</v>
      </c>
      <c r="I1907">
        <v>14.5961</v>
      </c>
      <c r="J1907">
        <v>75.776499999999999</v>
      </c>
      <c r="K1907">
        <v>13260.2</v>
      </c>
      <c r="L1907">
        <v>1.30451E-3</v>
      </c>
      <c r="M1907">
        <v>0.995116</v>
      </c>
      <c r="N1907">
        <v>0</v>
      </c>
      <c r="O1907" t="s">
        <v>42</v>
      </c>
    </row>
    <row r="1908" spans="1:15" x14ac:dyDescent="0.25">
      <c r="A1908" t="s">
        <v>165</v>
      </c>
      <c r="B1908">
        <v>14842</v>
      </c>
      <c r="C1908">
        <v>14554.1</v>
      </c>
      <c r="D1908">
        <v>14553.9</v>
      </c>
      <c r="E1908">
        <v>13670.3</v>
      </c>
      <c r="F1908">
        <v>132.22</v>
      </c>
      <c r="G1908">
        <v>177.221</v>
      </c>
      <c r="H1908">
        <v>61.609699999999997</v>
      </c>
      <c r="I1908">
        <v>14.593400000000001</v>
      </c>
      <c r="J1908">
        <v>75.594800000000006</v>
      </c>
      <c r="K1908">
        <v>13338.5</v>
      </c>
      <c r="L1908">
        <v>1.2308600000000001E-3</v>
      </c>
      <c r="M1908">
        <v>0.99511499999999997</v>
      </c>
      <c r="N1908">
        <v>0</v>
      </c>
      <c r="O1908" t="s">
        <v>42</v>
      </c>
    </row>
    <row r="1909" spans="1:15" x14ac:dyDescent="0.25">
      <c r="A1909" t="s">
        <v>165</v>
      </c>
      <c r="B1909">
        <v>14702.5</v>
      </c>
      <c r="C1909">
        <v>14415</v>
      </c>
      <c r="D1909">
        <v>14414.8</v>
      </c>
      <c r="E1909">
        <v>13558.6</v>
      </c>
      <c r="F1909">
        <v>128.774</v>
      </c>
      <c r="G1909">
        <v>176.34299999999999</v>
      </c>
      <c r="H1909">
        <v>62.519500000000001</v>
      </c>
      <c r="I1909">
        <v>14.6251</v>
      </c>
      <c r="J1909">
        <v>73.859499999999997</v>
      </c>
      <c r="K1909">
        <v>13231.3</v>
      </c>
      <c r="L1909">
        <v>1.23803E-3</v>
      </c>
      <c r="M1909">
        <v>0.99511300000000003</v>
      </c>
      <c r="N1909">
        <v>0</v>
      </c>
      <c r="O1909" t="s">
        <v>42</v>
      </c>
    </row>
    <row r="1910" spans="1:15" x14ac:dyDescent="0.25">
      <c r="A1910" t="s">
        <v>165</v>
      </c>
      <c r="B1910">
        <v>14648.4</v>
      </c>
      <c r="C1910">
        <v>14361.1</v>
      </c>
      <c r="D1910">
        <v>14360.9</v>
      </c>
      <c r="E1910">
        <v>13507.4</v>
      </c>
      <c r="F1910">
        <v>128.291</v>
      </c>
      <c r="G1910">
        <v>176.934</v>
      </c>
      <c r="H1910">
        <v>63.052500000000002</v>
      </c>
      <c r="I1910">
        <v>14.506500000000001</v>
      </c>
      <c r="J1910">
        <v>73.865799999999993</v>
      </c>
      <c r="K1910">
        <v>13180</v>
      </c>
      <c r="L1910">
        <v>1.248E-3</v>
      </c>
      <c r="M1910">
        <v>0.99511300000000003</v>
      </c>
      <c r="N1910">
        <v>0</v>
      </c>
      <c r="O1910" t="s">
        <v>42</v>
      </c>
    </row>
    <row r="1911" spans="1:15" x14ac:dyDescent="0.25">
      <c r="A1911" t="s">
        <v>165</v>
      </c>
      <c r="B1911">
        <v>14606</v>
      </c>
      <c r="C1911">
        <v>14321.7</v>
      </c>
      <c r="D1911">
        <v>14321.5</v>
      </c>
      <c r="E1911">
        <v>13460.5</v>
      </c>
      <c r="F1911">
        <v>130.97300000000001</v>
      </c>
      <c r="G1911">
        <v>177.02699999999999</v>
      </c>
      <c r="H1911">
        <v>61.809600000000003</v>
      </c>
      <c r="I1911">
        <v>14.536</v>
      </c>
      <c r="J1911">
        <v>75.179900000000004</v>
      </c>
      <c r="K1911">
        <v>13129.8</v>
      </c>
      <c r="L1911">
        <v>1.25056E-3</v>
      </c>
      <c r="M1911">
        <v>0.995112</v>
      </c>
      <c r="N1911">
        <v>0</v>
      </c>
      <c r="O1911" t="s">
        <v>42</v>
      </c>
    </row>
    <row r="1912" spans="1:15" x14ac:dyDescent="0.25">
      <c r="A1912" t="s">
        <v>165</v>
      </c>
      <c r="B1912">
        <v>14694.6</v>
      </c>
      <c r="C1912">
        <v>14408.2</v>
      </c>
      <c r="D1912">
        <v>14408</v>
      </c>
      <c r="E1912">
        <v>13551.9</v>
      </c>
      <c r="F1912">
        <v>128.17599999999999</v>
      </c>
      <c r="G1912">
        <v>176.767</v>
      </c>
      <c r="H1912">
        <v>62.428800000000003</v>
      </c>
      <c r="I1912">
        <v>14.466799999999999</v>
      </c>
      <c r="J1912">
        <v>74.341099999999997</v>
      </c>
      <c r="K1912">
        <v>13224.5</v>
      </c>
      <c r="L1912">
        <v>1.23675E-3</v>
      </c>
      <c r="M1912">
        <v>0.995116</v>
      </c>
      <c r="N1912">
        <v>0</v>
      </c>
      <c r="O1912" t="s">
        <v>42</v>
      </c>
    </row>
    <row r="1913" spans="1:15" x14ac:dyDescent="0.25">
      <c r="A1913" t="s">
        <v>165</v>
      </c>
      <c r="B1913">
        <v>14702.5</v>
      </c>
      <c r="C1913">
        <v>14417.2</v>
      </c>
      <c r="D1913">
        <v>14417</v>
      </c>
      <c r="E1913">
        <v>13569.6</v>
      </c>
      <c r="F1913">
        <v>127.426</v>
      </c>
      <c r="G1913">
        <v>179.05099999999999</v>
      </c>
      <c r="H1913">
        <v>63.455599999999997</v>
      </c>
      <c r="I1913">
        <v>14.519600000000001</v>
      </c>
      <c r="J1913">
        <v>75.690899999999999</v>
      </c>
      <c r="K1913">
        <v>13240.6</v>
      </c>
      <c r="L1913">
        <v>1.24194E-3</v>
      </c>
      <c r="M1913">
        <v>0.995116</v>
      </c>
      <c r="N1913">
        <v>0</v>
      </c>
      <c r="O1913" t="s">
        <v>42</v>
      </c>
    </row>
    <row r="1914" spans="1:15" x14ac:dyDescent="0.25">
      <c r="A1914" t="s">
        <v>165</v>
      </c>
      <c r="B1914">
        <v>14656.5</v>
      </c>
      <c r="C1914">
        <v>14373.7</v>
      </c>
      <c r="D1914">
        <v>14373.5</v>
      </c>
      <c r="E1914">
        <v>13531.3</v>
      </c>
      <c r="F1914">
        <v>126.101</v>
      </c>
      <c r="G1914">
        <v>180.27099999999999</v>
      </c>
      <c r="H1914">
        <v>64.362399999999994</v>
      </c>
      <c r="I1914">
        <v>14.637700000000001</v>
      </c>
      <c r="J1914">
        <v>75.866100000000003</v>
      </c>
      <c r="K1914">
        <v>13202.4</v>
      </c>
      <c r="L1914">
        <v>1.41486E-3</v>
      </c>
      <c r="M1914">
        <v>0.995116</v>
      </c>
      <c r="N1914">
        <v>0</v>
      </c>
      <c r="O1914" t="s">
        <v>42</v>
      </c>
    </row>
    <row r="1915" spans="1:15" x14ac:dyDescent="0.25">
      <c r="A1915" t="s">
        <v>165</v>
      </c>
      <c r="B1915">
        <v>14639.4</v>
      </c>
      <c r="C1915">
        <v>14357.3</v>
      </c>
      <c r="D1915">
        <v>14357.1</v>
      </c>
      <c r="E1915">
        <v>13498.7</v>
      </c>
      <c r="F1915">
        <v>129.72800000000001</v>
      </c>
      <c r="G1915">
        <v>177.72300000000001</v>
      </c>
      <c r="H1915">
        <v>62.098399999999998</v>
      </c>
      <c r="I1915">
        <v>14.5244</v>
      </c>
      <c r="J1915">
        <v>75.6374</v>
      </c>
      <c r="K1915">
        <v>13168.8</v>
      </c>
      <c r="L1915">
        <v>1.23394E-3</v>
      </c>
      <c r="M1915">
        <v>0.99573800000000001</v>
      </c>
      <c r="N1915">
        <v>0</v>
      </c>
      <c r="O1915" t="s">
        <v>42</v>
      </c>
    </row>
    <row r="1916" spans="1:15" x14ac:dyDescent="0.25">
      <c r="A1916" t="s">
        <v>165</v>
      </c>
      <c r="B1916">
        <v>14561.5</v>
      </c>
      <c r="C1916">
        <v>14272</v>
      </c>
      <c r="D1916">
        <v>14271.8</v>
      </c>
      <c r="E1916">
        <v>13385.8</v>
      </c>
      <c r="F1916">
        <v>133.74799999999999</v>
      </c>
      <c r="G1916">
        <v>175.36199999999999</v>
      </c>
      <c r="H1916">
        <v>60.215499999999999</v>
      </c>
      <c r="I1916">
        <v>14.540100000000001</v>
      </c>
      <c r="J1916">
        <v>74.922600000000003</v>
      </c>
      <c r="K1916">
        <v>13054</v>
      </c>
      <c r="L1916">
        <v>1.23017E-3</v>
      </c>
      <c r="M1916">
        <v>0.995116</v>
      </c>
      <c r="N1916">
        <v>0</v>
      </c>
      <c r="O1916" t="s">
        <v>42</v>
      </c>
    </row>
    <row r="1917" spans="1:15" x14ac:dyDescent="0.25">
      <c r="A1917" t="s">
        <v>165</v>
      </c>
      <c r="B1917">
        <v>14701.1</v>
      </c>
      <c r="C1917">
        <v>14411.7</v>
      </c>
      <c r="D1917">
        <v>14411.5</v>
      </c>
      <c r="E1917">
        <v>13507.9</v>
      </c>
      <c r="F1917">
        <v>135.672</v>
      </c>
      <c r="G1917">
        <v>173.15799999999999</v>
      </c>
      <c r="H1917">
        <v>57.617600000000003</v>
      </c>
      <c r="I1917">
        <v>14.5745</v>
      </c>
      <c r="J1917">
        <v>74.554599999999994</v>
      </c>
      <c r="K1917">
        <v>13176.3</v>
      </c>
      <c r="L1917">
        <v>1.2301899999999999E-3</v>
      </c>
      <c r="M1917">
        <v>0.99511499999999997</v>
      </c>
      <c r="N1917">
        <v>0</v>
      </c>
      <c r="O1917" t="s">
        <v>42</v>
      </c>
    </row>
    <row r="1918" spans="1:15" x14ac:dyDescent="0.25">
      <c r="A1918" t="s">
        <v>165</v>
      </c>
      <c r="B1918">
        <v>14652.4</v>
      </c>
      <c r="C1918">
        <v>14361.9</v>
      </c>
      <c r="D1918">
        <v>14361.7</v>
      </c>
      <c r="E1918">
        <v>13460.3</v>
      </c>
      <c r="F1918">
        <v>135.18700000000001</v>
      </c>
      <c r="G1918">
        <v>172.89500000000001</v>
      </c>
      <c r="H1918">
        <v>57.690100000000001</v>
      </c>
      <c r="I1918">
        <v>14.5801</v>
      </c>
      <c r="J1918">
        <v>75.085300000000004</v>
      </c>
      <c r="K1918">
        <v>13128.5</v>
      </c>
      <c r="L1918">
        <v>1.28524E-3</v>
      </c>
      <c r="M1918">
        <v>0.995116</v>
      </c>
      <c r="N1918">
        <v>0</v>
      </c>
      <c r="O1918" t="s">
        <v>42</v>
      </c>
    </row>
    <row r="1919" spans="1:15" x14ac:dyDescent="0.25">
      <c r="A1919" t="s">
        <v>165</v>
      </c>
      <c r="B1919">
        <v>14287.1</v>
      </c>
      <c r="C1919">
        <v>14003.2</v>
      </c>
      <c r="D1919">
        <v>14003</v>
      </c>
      <c r="E1919">
        <v>13098</v>
      </c>
      <c r="F1919">
        <v>137.465</v>
      </c>
      <c r="G1919">
        <v>176.08</v>
      </c>
      <c r="H1919">
        <v>58.845100000000002</v>
      </c>
      <c r="I1919">
        <v>14.702199999999999</v>
      </c>
      <c r="J1919">
        <v>76.881399999999999</v>
      </c>
      <c r="K1919">
        <v>12761.5</v>
      </c>
      <c r="L1919">
        <v>1.23233E-3</v>
      </c>
      <c r="M1919">
        <v>0.99511300000000003</v>
      </c>
      <c r="N1919">
        <v>0</v>
      </c>
      <c r="O1919" t="s">
        <v>42</v>
      </c>
    </row>
    <row r="1920" spans="1:15" x14ac:dyDescent="0.25">
      <c r="A1920" t="s">
        <v>165</v>
      </c>
      <c r="B1920">
        <v>14667</v>
      </c>
      <c r="C1920">
        <v>14381.7</v>
      </c>
      <c r="D1920">
        <v>14381.5</v>
      </c>
      <c r="E1920">
        <v>13493</v>
      </c>
      <c r="F1920">
        <v>135.15600000000001</v>
      </c>
      <c r="G1920">
        <v>176.57400000000001</v>
      </c>
      <c r="H1920">
        <v>60.261800000000001</v>
      </c>
      <c r="I1920">
        <v>14.458</v>
      </c>
      <c r="J1920">
        <v>76.137799999999999</v>
      </c>
      <c r="K1920">
        <v>13157.8</v>
      </c>
      <c r="L1920">
        <v>1.3037700000000001E-3</v>
      </c>
      <c r="M1920">
        <v>0.995116</v>
      </c>
      <c r="N1920">
        <v>0</v>
      </c>
      <c r="O1920" t="s">
        <v>42</v>
      </c>
    </row>
    <row r="1921" spans="1:15" x14ac:dyDescent="0.25">
      <c r="A1921" t="s">
        <v>165</v>
      </c>
      <c r="B1921">
        <v>14905.5</v>
      </c>
      <c r="C1921">
        <v>14617.1</v>
      </c>
      <c r="D1921">
        <v>14616.9</v>
      </c>
      <c r="E1921">
        <v>13740.7</v>
      </c>
      <c r="F1921">
        <v>128.95099999999999</v>
      </c>
      <c r="G1921">
        <v>177.006</v>
      </c>
      <c r="H1921">
        <v>62.206200000000003</v>
      </c>
      <c r="I1921">
        <v>14.5969</v>
      </c>
      <c r="J1921">
        <v>74.845299999999995</v>
      </c>
      <c r="K1921">
        <v>13412.3</v>
      </c>
      <c r="L1921">
        <v>1.2659399999999999E-3</v>
      </c>
      <c r="M1921">
        <v>0.995116</v>
      </c>
      <c r="N1921">
        <v>0</v>
      </c>
      <c r="O1921" t="s">
        <v>42</v>
      </c>
    </row>
    <row r="1922" spans="1:15" x14ac:dyDescent="0.25">
      <c r="A1922" t="s">
        <v>165</v>
      </c>
      <c r="B1922">
        <v>14839.9</v>
      </c>
      <c r="C1922">
        <v>14550.3</v>
      </c>
      <c r="D1922">
        <v>14550.2</v>
      </c>
      <c r="E1922">
        <v>13671.5</v>
      </c>
      <c r="F1922">
        <v>132.35499999999999</v>
      </c>
      <c r="G1922">
        <v>175.947</v>
      </c>
      <c r="H1922">
        <v>60.8048</v>
      </c>
      <c r="I1922">
        <v>14.506</v>
      </c>
      <c r="J1922">
        <v>75.057400000000001</v>
      </c>
      <c r="K1922">
        <v>13340.5</v>
      </c>
      <c r="L1922">
        <v>1.2318800000000001E-3</v>
      </c>
      <c r="M1922">
        <v>0.995116</v>
      </c>
      <c r="N1922">
        <v>0</v>
      </c>
      <c r="O1922" t="s">
        <v>42</v>
      </c>
    </row>
    <row r="1923" spans="1:15" x14ac:dyDescent="0.25">
      <c r="A1923" t="s">
        <v>165</v>
      </c>
      <c r="B1923">
        <v>14636.6</v>
      </c>
      <c r="C1923">
        <v>14344.5</v>
      </c>
      <c r="D1923">
        <v>14344.3</v>
      </c>
      <c r="E1923">
        <v>13472.7</v>
      </c>
      <c r="F1923">
        <v>131.447</v>
      </c>
      <c r="G1923">
        <v>177.667</v>
      </c>
      <c r="H1923">
        <v>62.108699999999999</v>
      </c>
      <c r="I1923">
        <v>14.6866</v>
      </c>
      <c r="J1923">
        <v>75.455399999999997</v>
      </c>
      <c r="K1923">
        <v>13141</v>
      </c>
      <c r="L1923">
        <v>1.2363700000000001E-3</v>
      </c>
      <c r="M1923">
        <v>0.99511499999999997</v>
      </c>
      <c r="N1923">
        <v>0</v>
      </c>
      <c r="O1923" t="s">
        <v>42</v>
      </c>
    </row>
    <row r="1924" spans="1:15" x14ac:dyDescent="0.25">
      <c r="A1924" t="s">
        <v>165</v>
      </c>
      <c r="B1924">
        <v>14651.1</v>
      </c>
      <c r="C1924">
        <v>14366.6</v>
      </c>
      <c r="D1924">
        <v>14366.4</v>
      </c>
      <c r="E1924">
        <v>13490.1</v>
      </c>
      <c r="F1924">
        <v>131.88900000000001</v>
      </c>
      <c r="G1924">
        <v>177.48</v>
      </c>
      <c r="H1924">
        <v>61.668799999999997</v>
      </c>
      <c r="I1924">
        <v>14.559699999999999</v>
      </c>
      <c r="J1924">
        <v>75.661699999999996</v>
      </c>
      <c r="K1924">
        <v>13158.1</v>
      </c>
      <c r="L1924">
        <v>1.23587E-3</v>
      </c>
      <c r="M1924">
        <v>0.995116</v>
      </c>
      <c r="N1924">
        <v>0</v>
      </c>
      <c r="O1924" t="s">
        <v>42</v>
      </c>
    </row>
    <row r="1925" spans="1:15" x14ac:dyDescent="0.25">
      <c r="A1925" t="s">
        <v>165</v>
      </c>
      <c r="B1925">
        <v>14637.7</v>
      </c>
      <c r="C1925">
        <v>14350.1</v>
      </c>
      <c r="D1925">
        <v>14349.9</v>
      </c>
      <c r="E1925">
        <v>13496.1</v>
      </c>
      <c r="F1925">
        <v>127.654</v>
      </c>
      <c r="G1925">
        <v>177.678</v>
      </c>
      <c r="H1925">
        <v>62.663699999999999</v>
      </c>
      <c r="I1925">
        <v>14.4666</v>
      </c>
      <c r="J1925">
        <v>75.105199999999996</v>
      </c>
      <c r="K1925">
        <v>13168.1</v>
      </c>
      <c r="L1925">
        <v>1.24405E-3</v>
      </c>
      <c r="M1925">
        <v>0.995116</v>
      </c>
      <c r="N1925">
        <v>0</v>
      </c>
      <c r="O1925" t="s">
        <v>42</v>
      </c>
    </row>
    <row r="1926" spans="1:15" x14ac:dyDescent="0.25">
      <c r="A1926" t="s">
        <v>165</v>
      </c>
      <c r="B1926">
        <v>14768.2</v>
      </c>
      <c r="C1926">
        <v>14484.8</v>
      </c>
      <c r="D1926">
        <v>14484.6</v>
      </c>
      <c r="E1926">
        <v>13635.3</v>
      </c>
      <c r="F1926">
        <v>127.57299999999999</v>
      </c>
      <c r="G1926">
        <v>177.26300000000001</v>
      </c>
      <c r="H1926">
        <v>63.0336</v>
      </c>
      <c r="I1926">
        <v>14.626099999999999</v>
      </c>
      <c r="J1926">
        <v>74.134500000000003</v>
      </c>
      <c r="K1926">
        <v>13308</v>
      </c>
      <c r="L1926">
        <v>1.23572E-3</v>
      </c>
      <c r="M1926">
        <v>0.99511499999999997</v>
      </c>
      <c r="N1926">
        <v>0</v>
      </c>
      <c r="O1926" t="s">
        <v>42</v>
      </c>
    </row>
    <row r="1927" spans="1:15" x14ac:dyDescent="0.25">
      <c r="A1927" t="s">
        <v>165</v>
      </c>
      <c r="B1927">
        <v>14664.6</v>
      </c>
      <c r="C1927">
        <v>14378.1</v>
      </c>
      <c r="D1927">
        <v>14377.9</v>
      </c>
      <c r="E1927">
        <v>13514.4</v>
      </c>
      <c r="F1927">
        <v>129.62100000000001</v>
      </c>
      <c r="G1927">
        <v>177.892</v>
      </c>
      <c r="H1927">
        <v>62.532699999999998</v>
      </c>
      <c r="I1927">
        <v>14.5961</v>
      </c>
      <c r="J1927">
        <v>75.112799999999993</v>
      </c>
      <c r="K1927">
        <v>13184.4</v>
      </c>
      <c r="L1927">
        <v>1.2312E-3</v>
      </c>
      <c r="M1927">
        <v>0.99511499999999997</v>
      </c>
      <c r="N1927">
        <v>0</v>
      </c>
      <c r="O1927" t="s">
        <v>42</v>
      </c>
    </row>
    <row r="1928" spans="1:15" x14ac:dyDescent="0.25">
      <c r="A1928" t="s">
        <v>165</v>
      </c>
      <c r="B1928">
        <v>14589</v>
      </c>
      <c r="C1928">
        <v>14301.2</v>
      </c>
      <c r="D1928">
        <v>14301</v>
      </c>
      <c r="E1928">
        <v>13419.1</v>
      </c>
      <c r="F1928">
        <v>134.90600000000001</v>
      </c>
      <c r="G1928">
        <v>176.95699999999999</v>
      </c>
      <c r="H1928">
        <v>60.5291</v>
      </c>
      <c r="I1928">
        <v>14.607699999999999</v>
      </c>
      <c r="J1928">
        <v>76.280500000000004</v>
      </c>
      <c r="K1928">
        <v>13084.6</v>
      </c>
      <c r="L1928">
        <v>1.2306299999999999E-3</v>
      </c>
      <c r="M1928">
        <v>0.995112</v>
      </c>
      <c r="N1928">
        <v>0</v>
      </c>
      <c r="O1928" t="s">
        <v>42</v>
      </c>
    </row>
    <row r="1929" spans="1:15" x14ac:dyDescent="0.25">
      <c r="A1929" t="s">
        <v>165</v>
      </c>
      <c r="B1929">
        <v>14545.6</v>
      </c>
      <c r="C1929">
        <v>14261.7</v>
      </c>
      <c r="D1929">
        <v>14261.5</v>
      </c>
      <c r="E1929">
        <v>13403.4</v>
      </c>
      <c r="F1929">
        <v>129.28899999999999</v>
      </c>
      <c r="G1929">
        <v>178.04900000000001</v>
      </c>
      <c r="H1929">
        <v>62.585900000000002</v>
      </c>
      <c r="I1929">
        <v>14.4819</v>
      </c>
      <c r="J1929">
        <v>75.433700000000002</v>
      </c>
      <c r="K1929">
        <v>13073.6</v>
      </c>
      <c r="L1929">
        <v>1.3280200000000001E-3</v>
      </c>
      <c r="M1929">
        <v>0.99511499999999997</v>
      </c>
      <c r="N1929">
        <v>0</v>
      </c>
      <c r="O1929" t="s">
        <v>42</v>
      </c>
    </row>
    <row r="1930" spans="1:15" x14ac:dyDescent="0.25">
      <c r="A1930" t="s">
        <v>165</v>
      </c>
      <c r="B1930">
        <v>14655.2</v>
      </c>
      <c r="C1930">
        <v>14368.4</v>
      </c>
      <c r="D1930">
        <v>14368.2</v>
      </c>
      <c r="E1930">
        <v>13497.9</v>
      </c>
      <c r="F1930">
        <v>130.595</v>
      </c>
      <c r="G1930">
        <v>175.167</v>
      </c>
      <c r="H1930">
        <v>60.177100000000003</v>
      </c>
      <c r="I1930">
        <v>14.5084</v>
      </c>
      <c r="J1930">
        <v>75.1631</v>
      </c>
      <c r="K1930">
        <v>13169.8</v>
      </c>
      <c r="L1930">
        <v>1.26446E-3</v>
      </c>
      <c r="M1930">
        <v>0.99511499999999997</v>
      </c>
      <c r="N1930">
        <v>0</v>
      </c>
      <c r="O1930" t="s">
        <v>42</v>
      </c>
    </row>
    <row r="1931" spans="1:15" x14ac:dyDescent="0.25">
      <c r="A1931" t="s">
        <v>165</v>
      </c>
      <c r="B1931">
        <v>14402.3</v>
      </c>
      <c r="C1931">
        <v>14114.5</v>
      </c>
      <c r="D1931">
        <v>14114.3</v>
      </c>
      <c r="E1931">
        <v>13256.9</v>
      </c>
      <c r="F1931">
        <v>130.06899999999999</v>
      </c>
      <c r="G1931">
        <v>178.345</v>
      </c>
      <c r="H1931">
        <v>62.453800000000001</v>
      </c>
      <c r="I1931">
        <v>14.591900000000001</v>
      </c>
      <c r="J1931">
        <v>75.817400000000006</v>
      </c>
      <c r="K1931">
        <v>12925.6</v>
      </c>
      <c r="L1931">
        <v>1.2439300000000001E-3</v>
      </c>
      <c r="M1931">
        <v>0.995116</v>
      </c>
      <c r="N1931">
        <v>0</v>
      </c>
      <c r="O1931" t="s">
        <v>42</v>
      </c>
    </row>
    <row r="1932" spans="1:15" x14ac:dyDescent="0.25">
      <c r="A1932" t="s">
        <v>165</v>
      </c>
      <c r="B1932">
        <v>14623.7</v>
      </c>
      <c r="C1932">
        <v>14339.2</v>
      </c>
      <c r="D1932">
        <v>14339</v>
      </c>
      <c r="E1932">
        <v>13483.5</v>
      </c>
      <c r="F1932">
        <v>129.374</v>
      </c>
      <c r="G1932">
        <v>179.255</v>
      </c>
      <c r="H1932">
        <v>64.287300000000002</v>
      </c>
      <c r="I1932">
        <v>14.6424</v>
      </c>
      <c r="J1932">
        <v>74.877399999999994</v>
      </c>
      <c r="K1932">
        <v>13152.4</v>
      </c>
      <c r="L1932">
        <v>1.23478E-3</v>
      </c>
      <c r="M1932">
        <v>0.995116</v>
      </c>
      <c r="N1932">
        <v>0</v>
      </c>
      <c r="O1932" t="s">
        <v>42</v>
      </c>
    </row>
    <row r="1933" spans="1:15" x14ac:dyDescent="0.25">
      <c r="A1933" t="s">
        <v>165</v>
      </c>
      <c r="B1933">
        <v>14676.1</v>
      </c>
      <c r="C1933">
        <v>14393.3</v>
      </c>
      <c r="D1933">
        <v>14393.1</v>
      </c>
      <c r="E1933">
        <v>13489.1</v>
      </c>
      <c r="F1933">
        <v>134.74</v>
      </c>
      <c r="G1933">
        <v>174.69200000000001</v>
      </c>
      <c r="H1933">
        <v>58.794499999999999</v>
      </c>
      <c r="I1933">
        <v>14.529</v>
      </c>
      <c r="J1933">
        <v>75.931200000000004</v>
      </c>
      <c r="K1933">
        <v>13157</v>
      </c>
      <c r="L1933">
        <v>1.2447599999999999E-3</v>
      </c>
      <c r="M1933">
        <v>0.995116</v>
      </c>
      <c r="N1933">
        <v>0</v>
      </c>
      <c r="O1933" t="s">
        <v>42</v>
      </c>
    </row>
    <row r="1934" spans="1:15" x14ac:dyDescent="0.25">
      <c r="A1934" t="s">
        <v>165</v>
      </c>
      <c r="B1934">
        <v>14674.8</v>
      </c>
      <c r="C1934">
        <v>14386.6</v>
      </c>
      <c r="D1934">
        <v>14386.4</v>
      </c>
      <c r="E1934">
        <v>13485.5</v>
      </c>
      <c r="F1934">
        <v>134.58000000000001</v>
      </c>
      <c r="G1934">
        <v>173.971</v>
      </c>
      <c r="H1934">
        <v>57.927799999999998</v>
      </c>
      <c r="I1934">
        <v>14.379</v>
      </c>
      <c r="J1934">
        <v>75.846299999999999</v>
      </c>
      <c r="K1934">
        <v>13153.5</v>
      </c>
      <c r="L1934">
        <v>1.2313300000000001E-3</v>
      </c>
      <c r="M1934">
        <v>0.99511400000000005</v>
      </c>
      <c r="N1934">
        <v>0</v>
      </c>
      <c r="O1934" t="s">
        <v>42</v>
      </c>
    </row>
    <row r="1935" spans="1:15" x14ac:dyDescent="0.25">
      <c r="A1935" t="s">
        <v>165</v>
      </c>
      <c r="B1935">
        <v>14542.2</v>
      </c>
      <c r="C1935">
        <v>14255.2</v>
      </c>
      <c r="D1935">
        <v>14255.1</v>
      </c>
      <c r="E1935">
        <v>13354.9</v>
      </c>
      <c r="F1935">
        <v>135.28700000000001</v>
      </c>
      <c r="G1935">
        <v>175.44499999999999</v>
      </c>
      <c r="H1935">
        <v>58.4878</v>
      </c>
      <c r="I1935">
        <v>14.7805</v>
      </c>
      <c r="J1935">
        <v>76.469399999999993</v>
      </c>
      <c r="K1935">
        <v>13021</v>
      </c>
      <c r="L1935">
        <v>1.38003E-3</v>
      </c>
      <c r="M1935">
        <v>0.99511499999999997</v>
      </c>
      <c r="N1935">
        <v>0</v>
      </c>
      <c r="O1935" t="s">
        <v>42</v>
      </c>
    </row>
    <row r="1936" spans="1:15" x14ac:dyDescent="0.25">
      <c r="A1936" t="s">
        <v>165</v>
      </c>
      <c r="B1936">
        <v>14664.3</v>
      </c>
      <c r="C1936">
        <v>14381.1</v>
      </c>
      <c r="D1936">
        <v>14381</v>
      </c>
      <c r="E1936">
        <v>13469.8</v>
      </c>
      <c r="F1936">
        <v>136.38200000000001</v>
      </c>
      <c r="G1936">
        <v>174.608</v>
      </c>
      <c r="H1936">
        <v>58.754199999999997</v>
      </c>
      <c r="I1936">
        <v>14.581099999999999</v>
      </c>
      <c r="J1936">
        <v>75.738299999999995</v>
      </c>
      <c r="K1936">
        <v>13136</v>
      </c>
      <c r="L1936">
        <v>1.23204E-3</v>
      </c>
      <c r="M1936">
        <v>0.99511499999999997</v>
      </c>
      <c r="N1936">
        <v>0</v>
      </c>
      <c r="O1936" t="s">
        <v>42</v>
      </c>
    </row>
    <row r="1937" spans="1:15" x14ac:dyDescent="0.25">
      <c r="A1937" t="s">
        <v>165</v>
      </c>
      <c r="B1937">
        <v>14911.5</v>
      </c>
      <c r="C1937">
        <v>14620.3</v>
      </c>
      <c r="D1937">
        <v>14620.1</v>
      </c>
      <c r="E1937">
        <v>13743.1</v>
      </c>
      <c r="F1937">
        <v>130.41999999999999</v>
      </c>
      <c r="G1937">
        <v>179.24</v>
      </c>
      <c r="H1937">
        <v>62.234200000000001</v>
      </c>
      <c r="I1937">
        <v>14.719900000000001</v>
      </c>
      <c r="J1937">
        <v>76.601500000000001</v>
      </c>
      <c r="K1937">
        <v>13410.4</v>
      </c>
      <c r="L1937">
        <v>1.34147E-3</v>
      </c>
      <c r="M1937">
        <v>0.995116</v>
      </c>
      <c r="N1937">
        <v>0</v>
      </c>
      <c r="O1937" t="s">
        <v>42</v>
      </c>
    </row>
    <row r="1938" spans="1:15" x14ac:dyDescent="0.25">
      <c r="A1938" t="s">
        <v>165</v>
      </c>
      <c r="B1938">
        <v>14800.1</v>
      </c>
      <c r="C1938">
        <v>14509.6</v>
      </c>
      <c r="D1938">
        <v>14509.4</v>
      </c>
      <c r="E1938">
        <v>13619.6</v>
      </c>
      <c r="F1938">
        <v>132.279</v>
      </c>
      <c r="G1938">
        <v>174.697</v>
      </c>
      <c r="H1938">
        <v>59.825000000000003</v>
      </c>
      <c r="I1938">
        <v>14.534700000000001</v>
      </c>
      <c r="J1938">
        <v>74.828400000000002</v>
      </c>
      <c r="K1938">
        <v>13289.5</v>
      </c>
      <c r="L1938">
        <v>1.2315399999999999E-3</v>
      </c>
      <c r="M1938">
        <v>0.995116</v>
      </c>
      <c r="N1938">
        <v>0</v>
      </c>
      <c r="O1938" t="s">
        <v>42</v>
      </c>
    </row>
    <row r="1939" spans="1:15" x14ac:dyDescent="0.25">
      <c r="A1939" t="s">
        <v>165</v>
      </c>
      <c r="B1939">
        <v>14776.8</v>
      </c>
      <c r="C1939">
        <v>14485.7</v>
      </c>
      <c r="D1939">
        <v>14485.5</v>
      </c>
      <c r="E1939">
        <v>13606.4</v>
      </c>
      <c r="F1939">
        <v>131.904</v>
      </c>
      <c r="G1939">
        <v>177.53700000000001</v>
      </c>
      <c r="H1939">
        <v>61.827500000000001</v>
      </c>
      <c r="I1939">
        <v>14.8881</v>
      </c>
      <c r="J1939">
        <v>75.346000000000004</v>
      </c>
      <c r="K1939">
        <v>13274.2</v>
      </c>
      <c r="L1939">
        <v>1.268E-3</v>
      </c>
      <c r="M1939">
        <v>0.995116</v>
      </c>
      <c r="N1939">
        <v>0</v>
      </c>
      <c r="O1939" t="s">
        <v>42</v>
      </c>
    </row>
    <row r="1940" spans="1:15" x14ac:dyDescent="0.25">
      <c r="A1940" t="s">
        <v>165</v>
      </c>
      <c r="B1940">
        <v>14798.7</v>
      </c>
      <c r="C1940">
        <v>14509.3</v>
      </c>
      <c r="D1940">
        <v>14509.1</v>
      </c>
      <c r="E1940">
        <v>13624</v>
      </c>
      <c r="F1940">
        <v>132.49100000000001</v>
      </c>
      <c r="G1940">
        <v>177.55099999999999</v>
      </c>
      <c r="H1940">
        <v>60.9313</v>
      </c>
      <c r="I1940">
        <v>14.5665</v>
      </c>
      <c r="J1940">
        <v>76.490300000000005</v>
      </c>
      <c r="K1940">
        <v>13290.8</v>
      </c>
      <c r="L1940">
        <v>1.23036E-3</v>
      </c>
      <c r="M1940">
        <v>0.995116</v>
      </c>
      <c r="N1940">
        <v>0</v>
      </c>
      <c r="O1940" t="s">
        <v>42</v>
      </c>
    </row>
    <row r="1941" spans="1:15" x14ac:dyDescent="0.25">
      <c r="A1941" t="s">
        <v>165</v>
      </c>
      <c r="B1941">
        <v>14702.2</v>
      </c>
      <c r="C1941">
        <v>14418.1</v>
      </c>
      <c r="D1941">
        <v>14417.9</v>
      </c>
      <c r="E1941">
        <v>13549.7</v>
      </c>
      <c r="F1941">
        <v>130.851</v>
      </c>
      <c r="G1941">
        <v>174.68700000000001</v>
      </c>
      <c r="H1941">
        <v>60.392200000000003</v>
      </c>
      <c r="I1941">
        <v>14.4534</v>
      </c>
      <c r="J1941">
        <v>74.279200000000003</v>
      </c>
      <c r="K1941">
        <v>13221.8</v>
      </c>
      <c r="L1941">
        <v>1.24322E-3</v>
      </c>
      <c r="M1941">
        <v>0.995116</v>
      </c>
      <c r="N1941">
        <v>0</v>
      </c>
      <c r="O1941" t="s">
        <v>42</v>
      </c>
    </row>
    <row r="1942" spans="1:15" x14ac:dyDescent="0.25">
      <c r="A1942" t="s">
        <v>165</v>
      </c>
      <c r="B1942">
        <v>14671.7</v>
      </c>
      <c r="C1942">
        <v>14385.9</v>
      </c>
      <c r="D1942">
        <v>14385.7</v>
      </c>
      <c r="E1942">
        <v>13532.1</v>
      </c>
      <c r="F1942">
        <v>127.893</v>
      </c>
      <c r="G1942">
        <v>176.518</v>
      </c>
      <c r="H1942">
        <v>62.509700000000002</v>
      </c>
      <c r="I1942">
        <v>14.468299999999999</v>
      </c>
      <c r="J1942">
        <v>74.186599999999999</v>
      </c>
      <c r="K1942">
        <v>13205.3</v>
      </c>
      <c r="L1942">
        <v>1.3133800000000001E-3</v>
      </c>
      <c r="M1942">
        <v>0.995116</v>
      </c>
      <c r="N1942">
        <v>0</v>
      </c>
      <c r="O1942" t="s">
        <v>42</v>
      </c>
    </row>
    <row r="1943" spans="1:15" x14ac:dyDescent="0.25">
      <c r="A1943" t="s">
        <v>165</v>
      </c>
      <c r="B1943">
        <v>14529.8</v>
      </c>
      <c r="C1943">
        <v>14242.3</v>
      </c>
      <c r="D1943">
        <v>14242.1</v>
      </c>
      <c r="E1943">
        <v>13379.7</v>
      </c>
      <c r="F1943">
        <v>130.58500000000001</v>
      </c>
      <c r="G1943">
        <v>175.452</v>
      </c>
      <c r="H1943">
        <v>61.341099999999997</v>
      </c>
      <c r="I1943">
        <v>14.542299999999999</v>
      </c>
      <c r="J1943">
        <v>74.122500000000002</v>
      </c>
      <c r="K1943">
        <v>13050.9</v>
      </c>
      <c r="L1943">
        <v>1.24551E-3</v>
      </c>
      <c r="M1943">
        <v>0.995116</v>
      </c>
      <c r="N1943">
        <v>0</v>
      </c>
      <c r="O1943" t="s">
        <v>42</v>
      </c>
    </row>
    <row r="1944" spans="1:15" x14ac:dyDescent="0.25">
      <c r="A1944" t="s">
        <v>165</v>
      </c>
      <c r="B1944">
        <v>14506.1</v>
      </c>
      <c r="C1944">
        <v>14210.7</v>
      </c>
      <c r="D1944">
        <v>14210.5</v>
      </c>
      <c r="E1944">
        <v>13348.3</v>
      </c>
      <c r="F1944">
        <v>130.74199999999999</v>
      </c>
      <c r="G1944">
        <v>179.58600000000001</v>
      </c>
      <c r="H1944">
        <v>62.129800000000003</v>
      </c>
      <c r="I1944">
        <v>14.5219</v>
      </c>
      <c r="J1944">
        <v>77.351399999999998</v>
      </c>
      <c r="K1944">
        <v>13015.2</v>
      </c>
      <c r="L1944">
        <v>1.2606799999999999E-3</v>
      </c>
      <c r="M1944">
        <v>0.995116</v>
      </c>
      <c r="N1944">
        <v>0</v>
      </c>
      <c r="O1944" t="s">
        <v>42</v>
      </c>
    </row>
    <row r="1945" spans="1:15" x14ac:dyDescent="0.25">
      <c r="A1945" t="s">
        <v>165</v>
      </c>
      <c r="B1945">
        <v>14744.1</v>
      </c>
      <c r="C1945">
        <v>14456.2</v>
      </c>
      <c r="D1945">
        <v>14456</v>
      </c>
      <c r="E1945">
        <v>13613.6</v>
      </c>
      <c r="F1945">
        <v>126.19799999999999</v>
      </c>
      <c r="G1945">
        <v>180.47</v>
      </c>
      <c r="H1945">
        <v>64.908500000000004</v>
      </c>
      <c r="I1945">
        <v>14.5528</v>
      </c>
      <c r="J1945">
        <v>75.535300000000007</v>
      </c>
      <c r="K1945">
        <v>13284.6</v>
      </c>
      <c r="L1945">
        <v>1.31339E-3</v>
      </c>
      <c r="M1945">
        <v>0.995116</v>
      </c>
      <c r="N1945">
        <v>0</v>
      </c>
      <c r="O1945" t="s">
        <v>42</v>
      </c>
    </row>
    <row r="1946" spans="1:15" x14ac:dyDescent="0.25">
      <c r="A1946" t="s">
        <v>165</v>
      </c>
      <c r="B1946">
        <v>14643.6</v>
      </c>
      <c r="C1946">
        <v>14355.5</v>
      </c>
      <c r="D1946">
        <v>14355.3</v>
      </c>
      <c r="E1946">
        <v>13505.9</v>
      </c>
      <c r="F1946">
        <v>127.92</v>
      </c>
      <c r="G1946">
        <v>177.94499999999999</v>
      </c>
      <c r="H1946">
        <v>62.51</v>
      </c>
      <c r="I1946">
        <v>14.440899999999999</v>
      </c>
      <c r="J1946">
        <v>75.576999999999998</v>
      </c>
      <c r="K1946">
        <v>13177.6</v>
      </c>
      <c r="L1946">
        <v>1.23179E-3</v>
      </c>
      <c r="M1946">
        <v>0.995116</v>
      </c>
      <c r="N1946">
        <v>0</v>
      </c>
      <c r="O1946" t="s">
        <v>42</v>
      </c>
    </row>
    <row r="1947" spans="1:15" x14ac:dyDescent="0.25">
      <c r="A1947" t="s">
        <v>165</v>
      </c>
      <c r="B1947">
        <v>14615.5</v>
      </c>
      <c r="C1947">
        <v>14332.6</v>
      </c>
      <c r="D1947">
        <v>14332.4</v>
      </c>
      <c r="E1947">
        <v>13492.5</v>
      </c>
      <c r="F1947">
        <v>126.086</v>
      </c>
      <c r="G1947">
        <v>178.733</v>
      </c>
      <c r="H1947">
        <v>64.425700000000006</v>
      </c>
      <c r="I1947">
        <v>14.4697</v>
      </c>
      <c r="J1947">
        <v>74.457899999999995</v>
      </c>
      <c r="K1947">
        <v>13165.4</v>
      </c>
      <c r="L1947">
        <v>1.28381E-3</v>
      </c>
      <c r="M1947">
        <v>0.995116</v>
      </c>
      <c r="N1947">
        <v>0</v>
      </c>
      <c r="O1947" t="s">
        <v>42</v>
      </c>
    </row>
    <row r="1948" spans="1:15" x14ac:dyDescent="0.25">
      <c r="A1948" t="s">
        <v>165</v>
      </c>
      <c r="B1948">
        <v>14701.7</v>
      </c>
      <c r="C1948">
        <v>14414.2</v>
      </c>
      <c r="D1948">
        <v>14414</v>
      </c>
      <c r="E1948">
        <v>13561.3</v>
      </c>
      <c r="F1948">
        <v>128.221</v>
      </c>
      <c r="G1948">
        <v>180.709</v>
      </c>
      <c r="H1948">
        <v>64.216300000000004</v>
      </c>
      <c r="I1948">
        <v>14.6212</v>
      </c>
      <c r="J1948">
        <v>76.068899999999999</v>
      </c>
      <c r="K1948">
        <v>13228.7</v>
      </c>
      <c r="L1948">
        <v>1.23909E-3</v>
      </c>
      <c r="M1948">
        <v>0.995116</v>
      </c>
      <c r="N1948">
        <v>0</v>
      </c>
      <c r="O1948" t="s">
        <v>42</v>
      </c>
    </row>
    <row r="1949" spans="1:15" x14ac:dyDescent="0.25">
      <c r="A1949" t="s">
        <v>165</v>
      </c>
      <c r="B1949">
        <v>14718.4</v>
      </c>
      <c r="C1949">
        <v>14435.3</v>
      </c>
      <c r="D1949">
        <v>14435.1</v>
      </c>
      <c r="E1949">
        <v>13555.9</v>
      </c>
      <c r="F1949">
        <v>133.43199999999999</v>
      </c>
      <c r="G1949">
        <v>176.87899999999999</v>
      </c>
      <c r="H1949">
        <v>60.642400000000002</v>
      </c>
      <c r="I1949">
        <v>14.6457</v>
      </c>
      <c r="J1949">
        <v>76.122900000000001</v>
      </c>
      <c r="K1949">
        <v>13223</v>
      </c>
      <c r="L1949">
        <v>1.23369E-3</v>
      </c>
      <c r="M1949">
        <v>0.99511499999999997</v>
      </c>
      <c r="N1949">
        <v>0</v>
      </c>
      <c r="O1949" t="s">
        <v>42</v>
      </c>
    </row>
    <row r="1950" spans="1:15" x14ac:dyDescent="0.25">
      <c r="A1950" t="s">
        <v>165</v>
      </c>
      <c r="B1950">
        <v>14662.1</v>
      </c>
      <c r="C1950">
        <v>14371.1</v>
      </c>
      <c r="D1950">
        <v>14370.9</v>
      </c>
      <c r="E1950">
        <v>13466.5</v>
      </c>
      <c r="F1950">
        <v>136.62700000000001</v>
      </c>
      <c r="G1950">
        <v>171.70500000000001</v>
      </c>
      <c r="H1950">
        <v>57.037300000000002</v>
      </c>
      <c r="I1950">
        <v>14.547599999999999</v>
      </c>
      <c r="J1950">
        <v>74.664000000000001</v>
      </c>
      <c r="K1950">
        <v>13135.2</v>
      </c>
      <c r="L1950">
        <v>1.2300799999999999E-3</v>
      </c>
      <c r="M1950">
        <v>0.99511400000000005</v>
      </c>
      <c r="N1950">
        <v>0</v>
      </c>
      <c r="O1950" t="s">
        <v>42</v>
      </c>
    </row>
    <row r="1951" spans="1:15" x14ac:dyDescent="0.25">
      <c r="A1951" t="s">
        <v>165</v>
      </c>
      <c r="B1951">
        <v>14074.5</v>
      </c>
      <c r="C1951">
        <v>13784.9</v>
      </c>
      <c r="D1951">
        <v>13784.7</v>
      </c>
      <c r="E1951">
        <v>12877.2</v>
      </c>
      <c r="F1951">
        <v>135.93199999999999</v>
      </c>
      <c r="G1951">
        <v>176.96700000000001</v>
      </c>
      <c r="H1951">
        <v>58.1616</v>
      </c>
      <c r="I1951">
        <v>16.173200000000001</v>
      </c>
      <c r="J1951">
        <v>77.055999999999997</v>
      </c>
      <c r="K1951">
        <v>12541.3</v>
      </c>
      <c r="L1951">
        <v>1.23015E-3</v>
      </c>
      <c r="M1951">
        <v>0.995116</v>
      </c>
      <c r="N1951">
        <v>0</v>
      </c>
      <c r="O1951" t="s">
        <v>42</v>
      </c>
    </row>
    <row r="1952" spans="1:15" x14ac:dyDescent="0.25">
      <c r="A1952" t="s">
        <v>165</v>
      </c>
      <c r="B1952">
        <v>14460.8</v>
      </c>
      <c r="C1952">
        <v>14174.3</v>
      </c>
      <c r="D1952">
        <v>14174.1</v>
      </c>
      <c r="E1952">
        <v>13266</v>
      </c>
      <c r="F1952">
        <v>137.34700000000001</v>
      </c>
      <c r="G1952">
        <v>173.46100000000001</v>
      </c>
      <c r="H1952">
        <v>58.126800000000003</v>
      </c>
      <c r="I1952">
        <v>14.5383</v>
      </c>
      <c r="J1952">
        <v>75.221100000000007</v>
      </c>
      <c r="K1952">
        <v>12932</v>
      </c>
      <c r="L1952">
        <v>1.2306800000000001E-3</v>
      </c>
      <c r="M1952">
        <v>0.99511499999999997</v>
      </c>
      <c r="N1952">
        <v>0</v>
      </c>
      <c r="O1952" t="s">
        <v>42</v>
      </c>
    </row>
    <row r="1953" spans="1:25" x14ac:dyDescent="0.25">
      <c r="A1953" t="s">
        <v>165</v>
      </c>
      <c r="B1953">
        <v>14717</v>
      </c>
      <c r="C1953">
        <v>14419.3</v>
      </c>
      <c r="D1953">
        <v>14419.1</v>
      </c>
      <c r="E1953">
        <v>13516</v>
      </c>
      <c r="F1953">
        <v>135.23699999999999</v>
      </c>
      <c r="G1953">
        <v>172.99199999999999</v>
      </c>
      <c r="H1953">
        <v>58.291400000000003</v>
      </c>
      <c r="I1953">
        <v>14.6084</v>
      </c>
      <c r="J1953">
        <v>74.712900000000005</v>
      </c>
      <c r="K1953">
        <v>13183.5</v>
      </c>
      <c r="L1953">
        <v>1.3882899999999999E-3</v>
      </c>
      <c r="M1953">
        <v>0.995116</v>
      </c>
      <c r="N1953">
        <v>0</v>
      </c>
      <c r="O1953" t="s">
        <v>42</v>
      </c>
    </row>
    <row r="1954" spans="1:25" x14ac:dyDescent="0.25">
      <c r="A1954" t="s">
        <v>165</v>
      </c>
      <c r="B1954">
        <v>14849.8</v>
      </c>
      <c r="C1954">
        <v>14564.9</v>
      </c>
      <c r="D1954">
        <v>14564.7</v>
      </c>
      <c r="E1954">
        <v>13694.1</v>
      </c>
      <c r="F1954">
        <v>128.81</v>
      </c>
      <c r="G1954">
        <v>178.53100000000001</v>
      </c>
      <c r="H1954">
        <v>62.690300000000001</v>
      </c>
      <c r="I1954">
        <v>14.5403</v>
      </c>
      <c r="J1954">
        <v>75.926500000000004</v>
      </c>
      <c r="K1954">
        <v>13364.2</v>
      </c>
      <c r="L1954">
        <v>1.2301E-3</v>
      </c>
      <c r="M1954">
        <v>0.995116</v>
      </c>
      <c r="N1954">
        <v>0</v>
      </c>
      <c r="O1954" t="s">
        <v>42</v>
      </c>
    </row>
    <row r="1955" spans="1:25" x14ac:dyDescent="0.25">
      <c r="A1955" t="s">
        <v>165</v>
      </c>
      <c r="B1955">
        <v>14983.2</v>
      </c>
      <c r="C1955">
        <v>14694.4</v>
      </c>
      <c r="D1955">
        <v>14694.2</v>
      </c>
      <c r="E1955">
        <v>13820.6</v>
      </c>
      <c r="F1955">
        <v>129.798</v>
      </c>
      <c r="G1955">
        <v>175.59</v>
      </c>
      <c r="H1955">
        <v>60.7849</v>
      </c>
      <c r="I1955">
        <v>14.635400000000001</v>
      </c>
      <c r="J1955">
        <v>74.761600000000001</v>
      </c>
      <c r="K1955">
        <v>13492.8</v>
      </c>
      <c r="L1955">
        <v>1.25271E-3</v>
      </c>
      <c r="M1955">
        <v>0.99511499999999997</v>
      </c>
      <c r="N1955">
        <v>0</v>
      </c>
      <c r="O1955" t="s">
        <v>42</v>
      </c>
    </row>
    <row r="1956" spans="1:25" x14ac:dyDescent="0.25">
      <c r="A1956" t="s">
        <v>165</v>
      </c>
      <c r="B1956">
        <v>14569.3</v>
      </c>
      <c r="C1956">
        <v>14281</v>
      </c>
      <c r="D1956">
        <v>14280.8</v>
      </c>
      <c r="E1956">
        <v>13393.7</v>
      </c>
      <c r="F1956">
        <v>133.917</v>
      </c>
      <c r="G1956">
        <v>176.601</v>
      </c>
      <c r="H1956">
        <v>60.979300000000002</v>
      </c>
      <c r="I1956">
        <v>14.732100000000001</v>
      </c>
      <c r="J1956">
        <v>75.270899999999997</v>
      </c>
      <c r="K1956">
        <v>13060.4</v>
      </c>
      <c r="L1956">
        <v>1.2367299999999999E-3</v>
      </c>
      <c r="M1956">
        <v>0.995116</v>
      </c>
      <c r="N1956">
        <v>0</v>
      </c>
      <c r="O1956" t="s">
        <v>42</v>
      </c>
    </row>
    <row r="1957" spans="1:25" x14ac:dyDescent="0.25">
      <c r="A1957" t="s">
        <v>165</v>
      </c>
      <c r="B1957">
        <v>14832.2</v>
      </c>
      <c r="C1957">
        <v>14536.1</v>
      </c>
      <c r="D1957">
        <v>14535.9</v>
      </c>
      <c r="E1957">
        <v>13662.6</v>
      </c>
      <c r="F1957">
        <v>132.321</v>
      </c>
      <c r="G1957">
        <v>177.81299999999999</v>
      </c>
      <c r="H1957">
        <v>60.7714</v>
      </c>
      <c r="I1957">
        <v>14.413</v>
      </c>
      <c r="J1957">
        <v>76.973600000000005</v>
      </c>
      <c r="K1957">
        <v>13328.9</v>
      </c>
      <c r="L1957">
        <v>1.2328300000000001E-3</v>
      </c>
      <c r="M1957">
        <v>0.995116</v>
      </c>
      <c r="N1957">
        <v>0</v>
      </c>
      <c r="O1957" t="s">
        <v>42</v>
      </c>
    </row>
    <row r="1958" spans="1:25" x14ac:dyDescent="0.25">
      <c r="A1958" t="s">
        <v>165</v>
      </c>
      <c r="B1958">
        <v>14612.6</v>
      </c>
      <c r="C1958">
        <v>14327.6</v>
      </c>
      <c r="D1958">
        <v>14327.4</v>
      </c>
      <c r="E1958">
        <v>13463</v>
      </c>
      <c r="F1958">
        <v>130.364</v>
      </c>
      <c r="G1958">
        <v>177.05600000000001</v>
      </c>
      <c r="H1958">
        <v>62.054600000000001</v>
      </c>
      <c r="I1958">
        <v>14.496700000000001</v>
      </c>
      <c r="J1958">
        <v>74.6678</v>
      </c>
      <c r="K1958">
        <v>13132.7</v>
      </c>
      <c r="L1958">
        <v>1.23055E-3</v>
      </c>
      <c r="M1958">
        <v>0.995116</v>
      </c>
      <c r="N1958">
        <v>0</v>
      </c>
      <c r="O1958" t="s">
        <v>42</v>
      </c>
    </row>
    <row r="1959" spans="1:25" x14ac:dyDescent="0.25">
      <c r="A1959" t="s">
        <v>165</v>
      </c>
      <c r="B1959">
        <v>14632.3</v>
      </c>
      <c r="C1959">
        <v>14344.4</v>
      </c>
      <c r="D1959">
        <v>14344.2</v>
      </c>
      <c r="E1959">
        <v>13484.5</v>
      </c>
      <c r="F1959">
        <v>129.12799999999999</v>
      </c>
      <c r="G1959">
        <v>176.375</v>
      </c>
      <c r="H1959">
        <v>62.029200000000003</v>
      </c>
      <c r="I1959">
        <v>14.3597</v>
      </c>
      <c r="J1959">
        <v>74.529200000000003</v>
      </c>
      <c r="K1959">
        <v>13156.7</v>
      </c>
      <c r="L1959">
        <v>1.2301E-3</v>
      </c>
      <c r="M1959">
        <v>0.99511499999999997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14656.4</v>
      </c>
      <c r="C1960">
        <v>14369.9</v>
      </c>
      <c r="D1960">
        <v>14369.7</v>
      </c>
      <c r="E1960">
        <v>13526.9</v>
      </c>
      <c r="F1960">
        <v>127.066</v>
      </c>
      <c r="G1960">
        <v>181.018</v>
      </c>
      <c r="H1960">
        <v>63.986600000000003</v>
      </c>
      <c r="I1960">
        <v>14.476100000000001</v>
      </c>
      <c r="J1960">
        <v>77.036000000000001</v>
      </c>
      <c r="K1960">
        <v>13195.5</v>
      </c>
      <c r="L1960">
        <v>1.25219E-3</v>
      </c>
      <c r="M1960">
        <v>0.995116</v>
      </c>
      <c r="N1960">
        <v>0</v>
      </c>
      <c r="O1960" t="s">
        <v>42</v>
      </c>
      <c r="R1960">
        <f>AVERAGE(B1911:B1960)</f>
        <v>14656.306</v>
      </c>
      <c r="S1960">
        <f>AVERAGE(C1911:C1960)</f>
        <v>14368.898000000003</v>
      </c>
      <c r="U1960">
        <f>_xlfn.VAR.P(B1911:B1960)</f>
        <v>22037.692164000022</v>
      </c>
      <c r="V1960">
        <f>_xlfn.VAR.P(C1911:C1960)</f>
        <v>21911.976595999979</v>
      </c>
      <c r="X1960">
        <f>1.96*SQRT(U1960)/50</f>
        <v>5.8192782444981086</v>
      </c>
      <c r="Y1960">
        <f>1.96*SQRT(V1960)/50</f>
        <v>5.8026562638568739</v>
      </c>
    </row>
    <row r="1961" spans="1:25" x14ac:dyDescent="0.25">
      <c r="A1961" t="s">
        <v>166</v>
      </c>
      <c r="B1961">
        <v>732967.24890000001</v>
      </c>
      <c r="C1961" t="s">
        <v>36</v>
      </c>
    </row>
    <row r="1962" spans="1:25" x14ac:dyDescent="0.25">
      <c r="A1962" t="s">
        <v>167</v>
      </c>
      <c r="B1962">
        <v>12151.4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1.23208E-3</v>
      </c>
      <c r="L1962">
        <v>0.99511400000000005</v>
      </c>
      <c r="M1962">
        <v>0</v>
      </c>
      <c r="N1962" t="s">
        <v>42</v>
      </c>
    </row>
    <row r="1963" spans="1:25" x14ac:dyDescent="0.25">
      <c r="A1963" t="s">
        <v>167</v>
      </c>
      <c r="B1963">
        <v>12165.2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1.2328700000000001E-3</v>
      </c>
      <c r="L1963">
        <v>0.99511499999999997</v>
      </c>
      <c r="M1963">
        <v>0</v>
      </c>
      <c r="N1963" t="s">
        <v>42</v>
      </c>
    </row>
    <row r="1964" spans="1:25" x14ac:dyDescent="0.25">
      <c r="A1964" t="s">
        <v>167</v>
      </c>
      <c r="B1964">
        <v>12243.2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1.2641600000000001E-3</v>
      </c>
      <c r="L1964">
        <v>0.995116</v>
      </c>
      <c r="M1964">
        <v>0</v>
      </c>
      <c r="N1964" t="s">
        <v>42</v>
      </c>
    </row>
    <row r="1965" spans="1:25" x14ac:dyDescent="0.25">
      <c r="A1965" t="s">
        <v>167</v>
      </c>
      <c r="B1965">
        <v>12153.1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1.2300600000000001E-3</v>
      </c>
      <c r="L1965">
        <v>0.995116</v>
      </c>
      <c r="M1965">
        <v>0</v>
      </c>
      <c r="N1965" t="s">
        <v>42</v>
      </c>
    </row>
    <row r="1966" spans="1:25" x14ac:dyDescent="0.25">
      <c r="A1966" t="s">
        <v>167</v>
      </c>
      <c r="B1966">
        <v>12205.3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1.29945E-3</v>
      </c>
      <c r="L1966">
        <v>0.995116</v>
      </c>
      <c r="M1966">
        <v>0</v>
      </c>
      <c r="N1966" t="s">
        <v>42</v>
      </c>
    </row>
    <row r="1967" spans="1:25" x14ac:dyDescent="0.25">
      <c r="A1967" t="s">
        <v>167</v>
      </c>
      <c r="B1967">
        <v>12231.3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1.26928E-3</v>
      </c>
      <c r="L1967">
        <v>0.995116</v>
      </c>
      <c r="M1967">
        <v>0</v>
      </c>
      <c r="N1967" t="s">
        <v>42</v>
      </c>
    </row>
    <row r="1968" spans="1:25" x14ac:dyDescent="0.25">
      <c r="A1968" t="s">
        <v>167</v>
      </c>
      <c r="B1968">
        <v>12097.9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1.23102E-3</v>
      </c>
      <c r="L1968">
        <v>0.99511499999999997</v>
      </c>
      <c r="M1968">
        <v>0</v>
      </c>
      <c r="N1968" t="s">
        <v>42</v>
      </c>
    </row>
    <row r="1969" spans="1:14" x14ac:dyDescent="0.25">
      <c r="A1969" t="s">
        <v>167</v>
      </c>
      <c r="B1969">
        <v>12285.4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1.29396E-3</v>
      </c>
      <c r="L1969">
        <v>0.995116</v>
      </c>
      <c r="M1969">
        <v>0</v>
      </c>
      <c r="N1969" t="s">
        <v>42</v>
      </c>
    </row>
    <row r="1970" spans="1:14" x14ac:dyDescent="0.25">
      <c r="A1970" t="s">
        <v>167</v>
      </c>
      <c r="B1970">
        <v>12003.3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1.23985E-3</v>
      </c>
      <c r="L1970">
        <v>0.99511499999999997</v>
      </c>
      <c r="M1970">
        <v>0</v>
      </c>
      <c r="N1970" t="s">
        <v>42</v>
      </c>
    </row>
    <row r="1971" spans="1:14" x14ac:dyDescent="0.25">
      <c r="A1971" t="s">
        <v>167</v>
      </c>
      <c r="B1971">
        <v>12037.4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1.2324E-3</v>
      </c>
      <c r="L1971">
        <v>0.99511499999999997</v>
      </c>
      <c r="M1971">
        <v>0</v>
      </c>
      <c r="N1971" t="s">
        <v>42</v>
      </c>
    </row>
    <row r="1972" spans="1:14" x14ac:dyDescent="0.25">
      <c r="A1972" t="s">
        <v>167</v>
      </c>
      <c r="B1972">
        <v>12241.2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1.23284E-3</v>
      </c>
      <c r="L1972">
        <v>0.995116</v>
      </c>
      <c r="M1972">
        <v>0</v>
      </c>
      <c r="N1972" t="s">
        <v>42</v>
      </c>
    </row>
    <row r="1973" spans="1:14" x14ac:dyDescent="0.25">
      <c r="A1973" t="s">
        <v>167</v>
      </c>
      <c r="B1973">
        <v>12365.3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1.2340400000000001E-3</v>
      </c>
      <c r="L1973">
        <v>0.99511499999999997</v>
      </c>
      <c r="M1973">
        <v>0</v>
      </c>
      <c r="N1973" t="s">
        <v>42</v>
      </c>
    </row>
    <row r="1974" spans="1:14" x14ac:dyDescent="0.25">
      <c r="A1974" t="s">
        <v>167</v>
      </c>
      <c r="B1974">
        <v>12369.1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1.25384E-3</v>
      </c>
      <c r="L1974">
        <v>0.99511300000000003</v>
      </c>
      <c r="M1974">
        <v>0</v>
      </c>
      <c r="N1974" t="s">
        <v>42</v>
      </c>
    </row>
    <row r="1975" spans="1:14" x14ac:dyDescent="0.25">
      <c r="A1975" t="s">
        <v>167</v>
      </c>
      <c r="B1975">
        <v>12200.6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1.2315900000000001E-3</v>
      </c>
      <c r="L1975">
        <v>0.995116</v>
      </c>
      <c r="M1975">
        <v>0</v>
      </c>
      <c r="N1975" t="s">
        <v>42</v>
      </c>
    </row>
    <row r="1976" spans="1:14" x14ac:dyDescent="0.25">
      <c r="A1976" t="s">
        <v>167</v>
      </c>
      <c r="B1976">
        <v>12189.9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1.31197E-3</v>
      </c>
      <c r="L1976">
        <v>0.995116</v>
      </c>
      <c r="M1976">
        <v>0</v>
      </c>
      <c r="N1976" t="s">
        <v>42</v>
      </c>
    </row>
    <row r="1977" spans="1:14" x14ac:dyDescent="0.25">
      <c r="A1977" t="s">
        <v>167</v>
      </c>
      <c r="B1977">
        <v>12294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1.24405E-3</v>
      </c>
      <c r="L1977">
        <v>0.995112</v>
      </c>
      <c r="M1977">
        <v>0</v>
      </c>
      <c r="N1977" t="s">
        <v>42</v>
      </c>
    </row>
    <row r="1978" spans="1:14" x14ac:dyDescent="0.25">
      <c r="A1978" t="s">
        <v>167</v>
      </c>
      <c r="B1978">
        <v>12340.9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1.4174000000000001E-3</v>
      </c>
      <c r="L1978">
        <v>0.995112</v>
      </c>
      <c r="M1978">
        <v>0</v>
      </c>
      <c r="N1978" t="s">
        <v>42</v>
      </c>
    </row>
    <row r="1979" spans="1:14" x14ac:dyDescent="0.25">
      <c r="A1979" t="s">
        <v>167</v>
      </c>
      <c r="B1979">
        <v>12344.1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1.23668E-3</v>
      </c>
      <c r="L1979">
        <v>0.99511000000000005</v>
      </c>
      <c r="M1979">
        <v>0</v>
      </c>
      <c r="N1979" t="s">
        <v>42</v>
      </c>
    </row>
    <row r="1980" spans="1:14" x14ac:dyDescent="0.25">
      <c r="A1980" t="s">
        <v>167</v>
      </c>
      <c r="B1980">
        <v>12280.1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1.24069E-3</v>
      </c>
      <c r="L1980">
        <v>0.995116</v>
      </c>
      <c r="M1980">
        <v>0</v>
      </c>
      <c r="N1980" t="s">
        <v>42</v>
      </c>
    </row>
    <row r="1981" spans="1:14" x14ac:dyDescent="0.25">
      <c r="A1981" t="s">
        <v>167</v>
      </c>
      <c r="B1981">
        <v>12234.2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1.2321599999999999E-3</v>
      </c>
      <c r="L1981">
        <v>0.995116</v>
      </c>
      <c r="M1981">
        <v>0</v>
      </c>
      <c r="N1981" t="s">
        <v>42</v>
      </c>
    </row>
    <row r="1982" spans="1:14" x14ac:dyDescent="0.25">
      <c r="A1982" t="s">
        <v>167</v>
      </c>
      <c r="B1982">
        <v>12207.7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1.2527899999999999E-3</v>
      </c>
      <c r="L1982">
        <v>0.995112</v>
      </c>
      <c r="M1982">
        <v>0</v>
      </c>
      <c r="N1982" t="s">
        <v>42</v>
      </c>
    </row>
    <row r="1983" spans="1:14" x14ac:dyDescent="0.25">
      <c r="A1983" t="s">
        <v>167</v>
      </c>
      <c r="B1983">
        <v>12146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1.2307500000000001E-3</v>
      </c>
      <c r="L1983">
        <v>0.995116</v>
      </c>
      <c r="M1983">
        <v>0</v>
      </c>
      <c r="N1983" t="s">
        <v>42</v>
      </c>
    </row>
    <row r="1984" spans="1:14" x14ac:dyDescent="0.25">
      <c r="A1984" t="s">
        <v>167</v>
      </c>
      <c r="B1984">
        <v>12289.1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1.2326399999999999E-3</v>
      </c>
      <c r="L1984">
        <v>0.99511499999999997</v>
      </c>
      <c r="M1984">
        <v>0</v>
      </c>
      <c r="N1984" t="s">
        <v>42</v>
      </c>
    </row>
    <row r="1985" spans="1:14" x14ac:dyDescent="0.25">
      <c r="A1985" t="s">
        <v>167</v>
      </c>
      <c r="B1985">
        <v>12119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1.2301300000000001E-3</v>
      </c>
      <c r="L1985">
        <v>0.99511400000000005</v>
      </c>
      <c r="M1985">
        <v>0</v>
      </c>
      <c r="N1985" t="s">
        <v>42</v>
      </c>
    </row>
    <row r="1986" spans="1:14" x14ac:dyDescent="0.25">
      <c r="A1986" t="s">
        <v>167</v>
      </c>
      <c r="B1986">
        <v>12249.2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1.2403200000000001E-3</v>
      </c>
      <c r="L1986">
        <v>0.995116</v>
      </c>
      <c r="M1986">
        <v>0</v>
      </c>
      <c r="N1986" t="s">
        <v>42</v>
      </c>
    </row>
    <row r="1987" spans="1:14" x14ac:dyDescent="0.25">
      <c r="A1987" t="s">
        <v>167</v>
      </c>
      <c r="B1987">
        <v>12169.3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1.2331200000000001E-3</v>
      </c>
      <c r="L1987">
        <v>0.995116</v>
      </c>
      <c r="M1987">
        <v>0</v>
      </c>
      <c r="N1987" t="s">
        <v>42</v>
      </c>
    </row>
    <row r="1988" spans="1:14" x14ac:dyDescent="0.25">
      <c r="A1988" t="s">
        <v>167</v>
      </c>
      <c r="B1988">
        <v>12324.8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1.2301600000000001E-3</v>
      </c>
      <c r="L1988">
        <v>0.995116</v>
      </c>
      <c r="M1988">
        <v>0</v>
      </c>
      <c r="N1988" t="s">
        <v>42</v>
      </c>
    </row>
    <row r="1989" spans="1:14" x14ac:dyDescent="0.25">
      <c r="A1989" t="s">
        <v>167</v>
      </c>
      <c r="B1989">
        <v>12151.6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1.2403200000000001E-3</v>
      </c>
      <c r="L1989">
        <v>0.995116</v>
      </c>
      <c r="M1989">
        <v>0</v>
      </c>
      <c r="N1989" t="s">
        <v>42</v>
      </c>
    </row>
    <row r="1990" spans="1:14" x14ac:dyDescent="0.25">
      <c r="A1990" t="s">
        <v>167</v>
      </c>
      <c r="B1990">
        <v>12102.6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1.2301899999999999E-3</v>
      </c>
      <c r="L1990">
        <v>0.99511099999999997</v>
      </c>
      <c r="M1990">
        <v>0</v>
      </c>
      <c r="N1990" t="s">
        <v>42</v>
      </c>
    </row>
    <row r="1991" spans="1:14" x14ac:dyDescent="0.25">
      <c r="A1991" t="s">
        <v>167</v>
      </c>
      <c r="B1991">
        <v>11984.1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1.2857999999999999E-3</v>
      </c>
      <c r="L1991">
        <v>0.995116</v>
      </c>
      <c r="M1991">
        <v>0</v>
      </c>
      <c r="N1991" t="s">
        <v>42</v>
      </c>
    </row>
    <row r="1992" spans="1:14" x14ac:dyDescent="0.25">
      <c r="A1992" t="s">
        <v>167</v>
      </c>
      <c r="B1992">
        <v>12230.5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1.23139E-3</v>
      </c>
      <c r="L1992">
        <v>0.995112</v>
      </c>
      <c r="M1992">
        <v>0</v>
      </c>
      <c r="N1992" t="s">
        <v>42</v>
      </c>
    </row>
    <row r="1993" spans="1:14" x14ac:dyDescent="0.25">
      <c r="A1993" t="s">
        <v>167</v>
      </c>
      <c r="B1993">
        <v>12339.6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1.2643000000000001E-3</v>
      </c>
      <c r="L1993">
        <v>0.995116</v>
      </c>
      <c r="M1993">
        <v>0</v>
      </c>
      <c r="N1993" t="s">
        <v>42</v>
      </c>
    </row>
    <row r="1994" spans="1:14" x14ac:dyDescent="0.25">
      <c r="A1994" t="s">
        <v>167</v>
      </c>
      <c r="B1994">
        <v>12176.4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1.23069E-3</v>
      </c>
      <c r="L1994">
        <v>0.995116</v>
      </c>
      <c r="M1994">
        <v>0</v>
      </c>
      <c r="N1994" t="s">
        <v>42</v>
      </c>
    </row>
    <row r="1995" spans="1:14" x14ac:dyDescent="0.25">
      <c r="A1995" t="s">
        <v>167</v>
      </c>
      <c r="B1995">
        <v>12186.2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1.2317300000000001E-3</v>
      </c>
      <c r="L1995">
        <v>0.995116</v>
      </c>
      <c r="M1995">
        <v>0</v>
      </c>
      <c r="N1995" t="s">
        <v>42</v>
      </c>
    </row>
    <row r="1996" spans="1:14" x14ac:dyDescent="0.25">
      <c r="A1996" t="s">
        <v>167</v>
      </c>
      <c r="B1996">
        <v>12202.9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1.30584E-3</v>
      </c>
      <c r="L1996">
        <v>0.995116</v>
      </c>
      <c r="M1996">
        <v>0</v>
      </c>
      <c r="N1996" t="s">
        <v>42</v>
      </c>
    </row>
    <row r="1997" spans="1:14" x14ac:dyDescent="0.25">
      <c r="A1997" t="s">
        <v>167</v>
      </c>
      <c r="B1997">
        <v>12130.5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1.2876400000000001E-3</v>
      </c>
      <c r="L1997">
        <v>0.995116</v>
      </c>
      <c r="M1997">
        <v>0</v>
      </c>
      <c r="N1997" t="s">
        <v>42</v>
      </c>
    </row>
    <row r="1998" spans="1:14" x14ac:dyDescent="0.25">
      <c r="A1998" t="s">
        <v>167</v>
      </c>
      <c r="B1998">
        <v>12240.4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1.24249E-3</v>
      </c>
      <c r="L1998">
        <v>0.995116</v>
      </c>
      <c r="M1998">
        <v>0</v>
      </c>
      <c r="N1998" t="s">
        <v>42</v>
      </c>
    </row>
    <row r="1999" spans="1:14" x14ac:dyDescent="0.25">
      <c r="A1999" t="s">
        <v>167</v>
      </c>
      <c r="B1999">
        <v>12245.4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1.2527599999999999E-3</v>
      </c>
      <c r="L1999">
        <v>0.995116</v>
      </c>
      <c r="M1999">
        <v>0</v>
      </c>
      <c r="N1999" t="s">
        <v>42</v>
      </c>
    </row>
    <row r="2000" spans="1:14" x14ac:dyDescent="0.25">
      <c r="A2000" t="s">
        <v>167</v>
      </c>
      <c r="B2000">
        <v>12038.5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1.2399399999999999E-3</v>
      </c>
      <c r="L2000">
        <v>0.99511300000000003</v>
      </c>
      <c r="M2000">
        <v>0</v>
      </c>
      <c r="N2000" t="s">
        <v>42</v>
      </c>
    </row>
    <row r="2001" spans="1:25" x14ac:dyDescent="0.25">
      <c r="A2001" t="s">
        <v>167</v>
      </c>
      <c r="B2001">
        <v>12405.3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1.2384E-3</v>
      </c>
      <c r="L2001">
        <v>0.995116</v>
      </c>
      <c r="M2001">
        <v>0</v>
      </c>
      <c r="N2001" t="s">
        <v>42</v>
      </c>
    </row>
    <row r="2002" spans="1:25" x14ac:dyDescent="0.25">
      <c r="A2002" t="s">
        <v>167</v>
      </c>
      <c r="B2002">
        <v>12166.1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1.23773E-3</v>
      </c>
      <c r="L2002">
        <v>0.99511499999999997</v>
      </c>
      <c r="M2002">
        <v>0</v>
      </c>
      <c r="N2002" t="s">
        <v>42</v>
      </c>
    </row>
    <row r="2003" spans="1:25" x14ac:dyDescent="0.25">
      <c r="A2003" t="s">
        <v>167</v>
      </c>
      <c r="B2003">
        <v>12138.3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1.2317599999999999E-3</v>
      </c>
      <c r="L2003">
        <v>0.99511499999999997</v>
      </c>
      <c r="M2003">
        <v>0</v>
      </c>
      <c r="N2003" t="s">
        <v>42</v>
      </c>
    </row>
    <row r="2004" spans="1:25" x14ac:dyDescent="0.25">
      <c r="A2004" t="s">
        <v>167</v>
      </c>
      <c r="B2004">
        <v>12244.7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1.2492200000000001E-3</v>
      </c>
      <c r="L2004">
        <v>0.995116</v>
      </c>
      <c r="M2004">
        <v>0</v>
      </c>
      <c r="N2004" t="s">
        <v>42</v>
      </c>
    </row>
    <row r="2005" spans="1:25" x14ac:dyDescent="0.25">
      <c r="A2005" t="s">
        <v>167</v>
      </c>
      <c r="B2005">
        <v>12140.1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1.2319900000000001E-3</v>
      </c>
      <c r="L2005">
        <v>0.995116</v>
      </c>
      <c r="M2005">
        <v>0</v>
      </c>
      <c r="N2005" t="s">
        <v>42</v>
      </c>
    </row>
    <row r="2006" spans="1:25" x14ac:dyDescent="0.25">
      <c r="A2006" t="s">
        <v>167</v>
      </c>
      <c r="B2006">
        <v>12203.8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1.2936E-3</v>
      </c>
      <c r="L2006">
        <v>0.99511400000000005</v>
      </c>
      <c r="M2006">
        <v>0</v>
      </c>
      <c r="N2006" t="s">
        <v>42</v>
      </c>
    </row>
    <row r="2007" spans="1:25" x14ac:dyDescent="0.25">
      <c r="A2007" t="s">
        <v>167</v>
      </c>
      <c r="B2007">
        <v>12196.9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1.3982199999999999E-3</v>
      </c>
      <c r="L2007">
        <v>0.995112</v>
      </c>
      <c r="M2007">
        <v>0</v>
      </c>
      <c r="N2007" t="s">
        <v>42</v>
      </c>
    </row>
    <row r="2008" spans="1:25" x14ac:dyDescent="0.25">
      <c r="A2008" t="s">
        <v>167</v>
      </c>
      <c r="B2008">
        <v>12105.6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1.2575500000000001E-3</v>
      </c>
      <c r="L2008">
        <v>0.995116</v>
      </c>
      <c r="M2008">
        <v>0</v>
      </c>
      <c r="N2008" t="s">
        <v>42</v>
      </c>
    </row>
    <row r="2009" spans="1:25" x14ac:dyDescent="0.25">
      <c r="A2009" t="s">
        <v>167</v>
      </c>
      <c r="B2009">
        <v>12124.2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1.2460100000000001E-3</v>
      </c>
      <c r="L2009">
        <v>0.995116</v>
      </c>
      <c r="M2009">
        <v>0</v>
      </c>
      <c r="N2009" t="s">
        <v>42</v>
      </c>
    </row>
    <row r="2010" spans="1:25" x14ac:dyDescent="0.25">
      <c r="A2010" t="s">
        <v>167</v>
      </c>
      <c r="B2010">
        <v>12002.9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1.3233699999999999E-3</v>
      </c>
      <c r="L2010">
        <v>0.99511499999999997</v>
      </c>
      <c r="M2010">
        <v>0</v>
      </c>
      <c r="N2010" t="s">
        <v>42</v>
      </c>
    </row>
    <row r="2011" spans="1:25" x14ac:dyDescent="0.25">
      <c r="A2011" t="s">
        <v>167</v>
      </c>
      <c r="B2011">
        <v>12072.7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1.45313E-3</v>
      </c>
      <c r="L2011">
        <v>0.995116</v>
      </c>
      <c r="M2011">
        <v>0</v>
      </c>
      <c r="N2011" t="s">
        <v>42</v>
      </c>
    </row>
    <row r="2012" spans="1:25" x14ac:dyDescent="0.25">
      <c r="A2012" t="s">
        <v>167</v>
      </c>
      <c r="B2012">
        <v>12313.3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1.3693399999999999E-3</v>
      </c>
      <c r="L2012">
        <v>0.99511499999999997</v>
      </c>
      <c r="M2012">
        <v>0</v>
      </c>
      <c r="N2012" t="s">
        <v>42</v>
      </c>
    </row>
    <row r="2013" spans="1:25" x14ac:dyDescent="0.25">
      <c r="A2013" t="s">
        <v>167</v>
      </c>
      <c r="B2013">
        <v>12322.9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1.2724800000000001E-3</v>
      </c>
      <c r="L2013">
        <v>0.995116</v>
      </c>
      <c r="M2013">
        <v>0</v>
      </c>
      <c r="N2013" t="s">
        <v>42</v>
      </c>
    </row>
    <row r="2014" spans="1:25" x14ac:dyDescent="0.25">
      <c r="A2014" t="s">
        <v>167</v>
      </c>
      <c r="B2014">
        <v>12225.6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1.2750999999999999E-3</v>
      </c>
      <c r="L2014">
        <v>0.99511499999999997</v>
      </c>
      <c r="M2014">
        <v>0</v>
      </c>
      <c r="N2014" t="s">
        <v>42</v>
      </c>
    </row>
    <row r="2015" spans="1:25" x14ac:dyDescent="0.25">
      <c r="A2015" t="s">
        <v>167</v>
      </c>
      <c r="B2015">
        <v>12159.8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1.3454700000000001E-3</v>
      </c>
      <c r="L2015">
        <v>0.99511499999999997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12172.4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1.2731299999999999E-3</v>
      </c>
      <c r="L2016">
        <v>0.99511499999999997</v>
      </c>
      <c r="M2016">
        <v>0</v>
      </c>
      <c r="N2016" t="s">
        <v>42</v>
      </c>
      <c r="R2016">
        <f>AVERAGE(B1967:B2016)</f>
        <v>12200.862000000001</v>
      </c>
      <c r="S2016">
        <f>AVERAGE(C1967:C2016)</f>
        <v>0</v>
      </c>
      <c r="U2016">
        <f>_xlfn.VAR.P(B1967:B2016)</f>
        <v>10051.653555999992</v>
      </c>
      <c r="V2016">
        <f>_xlfn.VAR.P(C1967:C2016)</f>
        <v>0</v>
      </c>
      <c r="X2016">
        <f>1.96*SQRT(U2016)/50</f>
        <v>3.9301110569921338</v>
      </c>
      <c r="Y2016">
        <f>1.96*SQRT(V2016)/50</f>
        <v>0</v>
      </c>
    </row>
    <row r="2017" spans="1:22" x14ac:dyDescent="0.25">
      <c r="A2017" t="s">
        <v>168</v>
      </c>
      <c r="B2017">
        <v>610152.91390000004</v>
      </c>
      <c r="C2017" t="s">
        <v>36</v>
      </c>
      <c r="U2017" t="s">
        <v>75</v>
      </c>
    </row>
    <row r="2018" spans="1:22" x14ac:dyDescent="0.25">
      <c r="A2018" t="s">
        <v>169</v>
      </c>
      <c r="B2018">
        <v>8665.9699999999993</v>
      </c>
      <c r="C2018">
        <v>8439.84</v>
      </c>
      <c r="D2018">
        <v>8439.67</v>
      </c>
      <c r="E2018">
        <v>7580.23</v>
      </c>
      <c r="F2018">
        <v>129.31299999999999</v>
      </c>
      <c r="G2018">
        <v>0</v>
      </c>
      <c r="H2018">
        <v>57.480600000000003</v>
      </c>
      <c r="I2018">
        <v>0</v>
      </c>
      <c r="J2018">
        <v>1.23247E-3</v>
      </c>
      <c r="K2018">
        <v>0.995116</v>
      </c>
      <c r="L2018">
        <v>0</v>
      </c>
      <c r="M2018" t="s">
        <v>42</v>
      </c>
      <c r="U2018">
        <f>_xlfn.STDEV.P(B1967:B2016)</f>
        <v>100.25793512735035</v>
      </c>
      <c r="V2018">
        <f>_xlfn.STDEV.P(C1967:C2016)</f>
        <v>0</v>
      </c>
    </row>
    <row r="2019" spans="1:22" x14ac:dyDescent="0.25">
      <c r="A2019" t="s">
        <v>169</v>
      </c>
      <c r="B2019">
        <v>8612.25</v>
      </c>
      <c r="C2019">
        <v>8385.36</v>
      </c>
      <c r="D2019">
        <v>8385.16</v>
      </c>
      <c r="E2019">
        <v>7539.48</v>
      </c>
      <c r="F2019">
        <v>126.771</v>
      </c>
      <c r="G2019">
        <v>0</v>
      </c>
      <c r="H2019">
        <v>59.5274</v>
      </c>
      <c r="I2019">
        <v>0</v>
      </c>
      <c r="J2019">
        <v>1.2505400000000001E-3</v>
      </c>
      <c r="K2019">
        <v>0.99511499999999997</v>
      </c>
      <c r="L2019">
        <v>0</v>
      </c>
      <c r="M2019" t="s">
        <v>42</v>
      </c>
    </row>
    <row r="2020" spans="1:22" x14ac:dyDescent="0.25">
      <c r="A2020" t="s">
        <v>169</v>
      </c>
      <c r="B2020">
        <v>8612.7999999999993</v>
      </c>
      <c r="C2020">
        <v>8384.2800000000007</v>
      </c>
      <c r="D2020">
        <v>8384.09</v>
      </c>
      <c r="E2020">
        <v>7545.53</v>
      </c>
      <c r="F2020">
        <v>125.54300000000001</v>
      </c>
      <c r="G2020">
        <v>0</v>
      </c>
      <c r="H2020">
        <v>59.7363</v>
      </c>
      <c r="I2020">
        <v>0</v>
      </c>
      <c r="J2020">
        <v>1.2395399999999999E-3</v>
      </c>
      <c r="K2020">
        <v>0.99511499999999997</v>
      </c>
      <c r="L2020">
        <v>0</v>
      </c>
      <c r="M2020" t="s">
        <v>42</v>
      </c>
    </row>
    <row r="2021" spans="1:22" x14ac:dyDescent="0.25">
      <c r="A2021" t="s">
        <v>169</v>
      </c>
      <c r="B2021">
        <v>8634.82</v>
      </c>
      <c r="C2021">
        <v>8409.83</v>
      </c>
      <c r="D2021">
        <v>8409.64</v>
      </c>
      <c r="E2021">
        <v>7561.09</v>
      </c>
      <c r="F2021">
        <v>125.901</v>
      </c>
      <c r="G2021">
        <v>0</v>
      </c>
      <c r="H2021">
        <v>59.229799999999997</v>
      </c>
      <c r="I2021">
        <v>0</v>
      </c>
      <c r="J2021">
        <v>1.23109E-3</v>
      </c>
      <c r="K2021">
        <v>0.99511499999999997</v>
      </c>
      <c r="L2021">
        <v>0</v>
      </c>
      <c r="M2021" t="s">
        <v>42</v>
      </c>
    </row>
    <row r="2022" spans="1:22" x14ac:dyDescent="0.25">
      <c r="A2022" t="s">
        <v>169</v>
      </c>
      <c r="B2022">
        <v>8650.31</v>
      </c>
      <c r="C2022">
        <v>8424.4599999999991</v>
      </c>
      <c r="D2022">
        <v>8424.26</v>
      </c>
      <c r="E2022">
        <v>7592.59</v>
      </c>
      <c r="F2022">
        <v>124.84699999999999</v>
      </c>
      <c r="G2022">
        <v>0</v>
      </c>
      <c r="H2022">
        <v>61.924300000000002</v>
      </c>
      <c r="I2022">
        <v>0</v>
      </c>
      <c r="J2022">
        <v>1.23157E-3</v>
      </c>
      <c r="K2022">
        <v>0.995116</v>
      </c>
      <c r="L2022">
        <v>0</v>
      </c>
      <c r="M2022" t="s">
        <v>42</v>
      </c>
    </row>
    <row r="2023" spans="1:22" x14ac:dyDescent="0.25">
      <c r="A2023" t="s">
        <v>169</v>
      </c>
      <c r="B2023">
        <v>8692.1200000000008</v>
      </c>
      <c r="C2023">
        <v>8465.93</v>
      </c>
      <c r="D2023">
        <v>8465.74</v>
      </c>
      <c r="E2023">
        <v>7607.88</v>
      </c>
      <c r="F2023">
        <v>128.792</v>
      </c>
      <c r="G2023">
        <v>0</v>
      </c>
      <c r="H2023">
        <v>59.762900000000002</v>
      </c>
      <c r="I2023">
        <v>0</v>
      </c>
      <c r="J2023">
        <v>1.2438900000000001E-3</v>
      </c>
      <c r="K2023">
        <v>0.995116</v>
      </c>
      <c r="L2023">
        <v>0</v>
      </c>
      <c r="M2023" t="s">
        <v>42</v>
      </c>
    </row>
    <row r="2024" spans="1:22" x14ac:dyDescent="0.25">
      <c r="A2024" t="s">
        <v>169</v>
      </c>
      <c r="B2024">
        <v>8715.9599999999991</v>
      </c>
      <c r="C2024">
        <v>8489.76</v>
      </c>
      <c r="D2024">
        <v>8489.59</v>
      </c>
      <c r="E2024">
        <v>7647.15</v>
      </c>
      <c r="F2024">
        <v>125.072</v>
      </c>
      <c r="G2024">
        <v>0</v>
      </c>
      <c r="H2024">
        <v>61.690600000000003</v>
      </c>
      <c r="I2024">
        <v>0</v>
      </c>
      <c r="J2024">
        <v>1.26351E-3</v>
      </c>
      <c r="K2024">
        <v>0.995116</v>
      </c>
      <c r="L2024">
        <v>0</v>
      </c>
      <c r="M2024" t="s">
        <v>42</v>
      </c>
    </row>
    <row r="2025" spans="1:22" x14ac:dyDescent="0.25">
      <c r="A2025" t="s">
        <v>169</v>
      </c>
      <c r="B2025">
        <v>8618.07</v>
      </c>
      <c r="C2025">
        <v>8390.6200000000008</v>
      </c>
      <c r="D2025">
        <v>8390.44</v>
      </c>
      <c r="E2025">
        <v>7554.87</v>
      </c>
      <c r="F2025">
        <v>123.995</v>
      </c>
      <c r="G2025">
        <v>0</v>
      </c>
      <c r="H2025">
        <v>61.65</v>
      </c>
      <c r="I2025">
        <v>0</v>
      </c>
      <c r="J2025">
        <v>1.2448699999999999E-3</v>
      </c>
      <c r="K2025">
        <v>0.995116</v>
      </c>
      <c r="L2025">
        <v>0</v>
      </c>
      <c r="M2025" t="s">
        <v>42</v>
      </c>
    </row>
    <row r="2026" spans="1:22" x14ac:dyDescent="0.25">
      <c r="A2026" t="s">
        <v>169</v>
      </c>
      <c r="B2026">
        <v>8635.4699999999993</v>
      </c>
      <c r="C2026">
        <v>8409.92</v>
      </c>
      <c r="D2026">
        <v>8409.74</v>
      </c>
      <c r="E2026">
        <v>7582.88</v>
      </c>
      <c r="F2026">
        <v>122.386</v>
      </c>
      <c r="G2026">
        <v>0</v>
      </c>
      <c r="H2026">
        <v>62.945799999999998</v>
      </c>
      <c r="I2026">
        <v>0</v>
      </c>
      <c r="J2026">
        <v>1.3969900000000001E-3</v>
      </c>
      <c r="K2026">
        <v>0.99511499999999997</v>
      </c>
      <c r="L2026">
        <v>0</v>
      </c>
      <c r="M2026" t="s">
        <v>42</v>
      </c>
    </row>
    <row r="2027" spans="1:22" x14ac:dyDescent="0.25">
      <c r="A2027" t="s">
        <v>169</v>
      </c>
      <c r="B2027">
        <v>8603.56</v>
      </c>
      <c r="C2027">
        <v>8378.35</v>
      </c>
      <c r="D2027">
        <v>8378.17</v>
      </c>
      <c r="E2027">
        <v>7542.36</v>
      </c>
      <c r="F2027">
        <v>124.069</v>
      </c>
      <c r="G2027">
        <v>0</v>
      </c>
      <c r="H2027">
        <v>61.368899999999996</v>
      </c>
      <c r="I2027">
        <v>0</v>
      </c>
      <c r="J2027">
        <v>1.2303500000000001E-3</v>
      </c>
      <c r="K2027">
        <v>0.995116</v>
      </c>
      <c r="L2027">
        <v>0</v>
      </c>
      <c r="M2027" t="s">
        <v>42</v>
      </c>
    </row>
    <row r="2028" spans="1:22" x14ac:dyDescent="0.25">
      <c r="A2028" t="s">
        <v>169</v>
      </c>
      <c r="B2028">
        <v>8686.6200000000008</v>
      </c>
      <c r="C2028">
        <v>8459.81</v>
      </c>
      <c r="D2028">
        <v>8459.6200000000008</v>
      </c>
      <c r="E2028">
        <v>7622.02</v>
      </c>
      <c r="F2028">
        <v>125.779</v>
      </c>
      <c r="G2028">
        <v>0</v>
      </c>
      <c r="H2028">
        <v>62.088299999999997</v>
      </c>
      <c r="I2028">
        <v>0</v>
      </c>
      <c r="J2028">
        <v>1.2310999999999999E-3</v>
      </c>
      <c r="K2028">
        <v>0.99511499999999997</v>
      </c>
      <c r="L2028">
        <v>0</v>
      </c>
      <c r="M2028" t="s">
        <v>42</v>
      </c>
    </row>
    <row r="2029" spans="1:22" x14ac:dyDescent="0.25">
      <c r="A2029" t="s">
        <v>169</v>
      </c>
      <c r="B2029">
        <v>8760.2900000000009</v>
      </c>
      <c r="C2029">
        <v>8534.34</v>
      </c>
      <c r="D2029">
        <v>8534.14</v>
      </c>
      <c r="E2029">
        <v>7706.45</v>
      </c>
      <c r="F2029">
        <v>123.696</v>
      </c>
      <c r="G2029">
        <v>0</v>
      </c>
      <c r="H2029">
        <v>63.144300000000001</v>
      </c>
      <c r="I2029">
        <v>0</v>
      </c>
      <c r="J2029">
        <v>1.3032199999999999E-3</v>
      </c>
      <c r="K2029">
        <v>0.99511499999999997</v>
      </c>
      <c r="L2029">
        <v>0</v>
      </c>
      <c r="M2029" t="s">
        <v>42</v>
      </c>
    </row>
    <row r="2030" spans="1:22" x14ac:dyDescent="0.25">
      <c r="A2030" t="s">
        <v>169</v>
      </c>
      <c r="B2030">
        <v>8785.2900000000009</v>
      </c>
      <c r="C2030">
        <v>8559.08</v>
      </c>
      <c r="D2030">
        <v>8558.9</v>
      </c>
      <c r="E2030">
        <v>7714.28</v>
      </c>
      <c r="F2030">
        <v>128.32300000000001</v>
      </c>
      <c r="G2030">
        <v>0</v>
      </c>
      <c r="H2030">
        <v>61.903399999999998</v>
      </c>
      <c r="I2030">
        <v>0</v>
      </c>
      <c r="J2030">
        <v>1.23719E-3</v>
      </c>
      <c r="K2030">
        <v>0.99511499999999997</v>
      </c>
      <c r="L2030">
        <v>0</v>
      </c>
      <c r="M2030" t="s">
        <v>42</v>
      </c>
    </row>
    <row r="2031" spans="1:22" x14ac:dyDescent="0.25">
      <c r="A2031" t="s">
        <v>169</v>
      </c>
      <c r="B2031">
        <v>8645.07</v>
      </c>
      <c r="C2031">
        <v>8419.07</v>
      </c>
      <c r="D2031">
        <v>8418.89</v>
      </c>
      <c r="E2031">
        <v>7570.82</v>
      </c>
      <c r="F2031">
        <v>126.307</v>
      </c>
      <c r="G2031">
        <v>0</v>
      </c>
      <c r="H2031">
        <v>60.0426</v>
      </c>
      <c r="I2031">
        <v>0</v>
      </c>
      <c r="J2031">
        <v>1.27848E-3</v>
      </c>
      <c r="K2031">
        <v>0.99511499999999997</v>
      </c>
      <c r="L2031">
        <v>0</v>
      </c>
      <c r="M2031" t="s">
        <v>42</v>
      </c>
    </row>
    <row r="2032" spans="1:22" x14ac:dyDescent="0.25">
      <c r="A2032" t="s">
        <v>169</v>
      </c>
      <c r="B2032">
        <v>8649.36</v>
      </c>
      <c r="C2032">
        <v>8421.6299999999992</v>
      </c>
      <c r="D2032">
        <v>8421.4500000000007</v>
      </c>
      <c r="E2032">
        <v>7545.6</v>
      </c>
      <c r="F2032">
        <v>131.59100000000001</v>
      </c>
      <c r="G2032">
        <v>0</v>
      </c>
      <c r="H2032">
        <v>55.578400000000002</v>
      </c>
      <c r="I2032">
        <v>0</v>
      </c>
      <c r="J2032">
        <v>1.26245E-3</v>
      </c>
      <c r="K2032">
        <v>0.99511499999999997</v>
      </c>
      <c r="L2032">
        <v>0</v>
      </c>
      <c r="M2032" t="s">
        <v>42</v>
      </c>
    </row>
    <row r="2033" spans="1:13" x14ac:dyDescent="0.25">
      <c r="A2033" t="s">
        <v>169</v>
      </c>
      <c r="B2033">
        <v>8637.64</v>
      </c>
      <c r="C2033">
        <v>8410.39</v>
      </c>
      <c r="D2033">
        <v>8410.2199999999993</v>
      </c>
      <c r="E2033">
        <v>7534.86</v>
      </c>
      <c r="F2033">
        <v>132.446</v>
      </c>
      <c r="G2033">
        <v>0</v>
      </c>
      <c r="H2033">
        <v>55.238500000000002</v>
      </c>
      <c r="I2033">
        <v>0</v>
      </c>
      <c r="J2033">
        <v>1.2321599999999999E-3</v>
      </c>
      <c r="K2033">
        <v>0.995116</v>
      </c>
      <c r="L2033">
        <v>0</v>
      </c>
      <c r="M2033" t="s">
        <v>42</v>
      </c>
    </row>
    <row r="2034" spans="1:13" x14ac:dyDescent="0.25">
      <c r="A2034" t="s">
        <v>169</v>
      </c>
      <c r="B2034">
        <v>8648.57</v>
      </c>
      <c r="C2034">
        <v>8422.2999999999993</v>
      </c>
      <c r="D2034">
        <v>8422.1200000000008</v>
      </c>
      <c r="E2034">
        <v>7540.92</v>
      </c>
      <c r="F2034">
        <v>130.00200000000001</v>
      </c>
      <c r="G2034">
        <v>0</v>
      </c>
      <c r="H2034">
        <v>54.940800000000003</v>
      </c>
      <c r="I2034">
        <v>0</v>
      </c>
      <c r="J2034">
        <v>1.23015E-3</v>
      </c>
      <c r="K2034">
        <v>0.995116</v>
      </c>
      <c r="L2034">
        <v>0</v>
      </c>
      <c r="M2034" t="s">
        <v>42</v>
      </c>
    </row>
    <row r="2035" spans="1:13" x14ac:dyDescent="0.25">
      <c r="A2035" t="s">
        <v>169</v>
      </c>
      <c r="B2035">
        <v>8786.31</v>
      </c>
      <c r="C2035">
        <v>8558.2999999999993</v>
      </c>
      <c r="D2035">
        <v>8558.14</v>
      </c>
      <c r="E2035">
        <v>7673.51</v>
      </c>
      <c r="F2035">
        <v>131.52799999999999</v>
      </c>
      <c r="G2035">
        <v>0</v>
      </c>
      <c r="H2035">
        <v>55.326700000000002</v>
      </c>
      <c r="I2035">
        <v>0</v>
      </c>
      <c r="J2035">
        <v>1.2771099999999999E-3</v>
      </c>
      <c r="K2035">
        <v>0.99511499999999997</v>
      </c>
      <c r="L2035">
        <v>0</v>
      </c>
      <c r="M2035" t="s">
        <v>42</v>
      </c>
    </row>
    <row r="2036" spans="1:13" x14ac:dyDescent="0.25">
      <c r="A2036" t="s">
        <v>169</v>
      </c>
      <c r="B2036">
        <v>8712.7099999999991</v>
      </c>
      <c r="C2036">
        <v>8486.09</v>
      </c>
      <c r="D2036">
        <v>8485.9</v>
      </c>
      <c r="E2036">
        <v>7604.38</v>
      </c>
      <c r="F2036">
        <v>131.78800000000001</v>
      </c>
      <c r="G2036">
        <v>0</v>
      </c>
      <c r="H2036">
        <v>56.556399999999996</v>
      </c>
      <c r="I2036">
        <v>0</v>
      </c>
      <c r="J2036">
        <v>1.3266700000000001E-3</v>
      </c>
      <c r="K2036">
        <v>0.99511400000000005</v>
      </c>
      <c r="L2036">
        <v>0</v>
      </c>
      <c r="M2036" t="s">
        <v>42</v>
      </c>
    </row>
    <row r="2037" spans="1:13" x14ac:dyDescent="0.25">
      <c r="A2037" t="s">
        <v>169</v>
      </c>
      <c r="B2037">
        <v>8783</v>
      </c>
      <c r="C2037">
        <v>8556.43</v>
      </c>
      <c r="D2037">
        <v>8556.24</v>
      </c>
      <c r="E2037">
        <v>7669.37</v>
      </c>
      <c r="F2037">
        <v>133.46100000000001</v>
      </c>
      <c r="G2037">
        <v>0</v>
      </c>
      <c r="H2037">
        <v>55.241</v>
      </c>
      <c r="I2037">
        <v>0</v>
      </c>
      <c r="J2037">
        <v>1.23145E-3</v>
      </c>
      <c r="K2037">
        <v>0.995116</v>
      </c>
      <c r="L2037">
        <v>0</v>
      </c>
      <c r="M2037" t="s">
        <v>42</v>
      </c>
    </row>
    <row r="2038" spans="1:13" x14ac:dyDescent="0.25">
      <c r="A2038" t="s">
        <v>169</v>
      </c>
      <c r="B2038">
        <v>8677.2000000000007</v>
      </c>
      <c r="C2038">
        <v>8449.3700000000008</v>
      </c>
      <c r="D2038">
        <v>8449.2000000000007</v>
      </c>
      <c r="E2038">
        <v>7579.48</v>
      </c>
      <c r="F2038">
        <v>129.78</v>
      </c>
      <c r="G2038">
        <v>0</v>
      </c>
      <c r="H2038">
        <v>57.633600000000001</v>
      </c>
      <c r="I2038">
        <v>0</v>
      </c>
      <c r="J2038">
        <v>1.2905200000000001E-3</v>
      </c>
      <c r="K2038">
        <v>0.99511499999999997</v>
      </c>
      <c r="L2038">
        <v>0</v>
      </c>
      <c r="M2038" t="s">
        <v>42</v>
      </c>
    </row>
    <row r="2039" spans="1:13" x14ac:dyDescent="0.25">
      <c r="A2039" t="s">
        <v>169</v>
      </c>
      <c r="B2039">
        <v>8667.57</v>
      </c>
      <c r="C2039">
        <v>8437.23</v>
      </c>
      <c r="D2039">
        <v>8437.0499999999993</v>
      </c>
      <c r="E2039">
        <v>7574.56</v>
      </c>
      <c r="F2039">
        <v>129.035</v>
      </c>
      <c r="G2039">
        <v>0</v>
      </c>
      <c r="H2039">
        <v>56.886299999999999</v>
      </c>
      <c r="I2039">
        <v>0</v>
      </c>
      <c r="J2039">
        <v>1.35227E-3</v>
      </c>
      <c r="K2039">
        <v>0.995116</v>
      </c>
      <c r="L2039">
        <v>0</v>
      </c>
      <c r="M2039" t="s">
        <v>42</v>
      </c>
    </row>
    <row r="2040" spans="1:13" x14ac:dyDescent="0.25">
      <c r="A2040" t="s">
        <v>169</v>
      </c>
      <c r="B2040">
        <v>8667.99</v>
      </c>
      <c r="C2040">
        <v>8441.4</v>
      </c>
      <c r="D2040">
        <v>8441.2199999999993</v>
      </c>
      <c r="E2040">
        <v>7579.98</v>
      </c>
      <c r="F2040">
        <v>128.22999999999999</v>
      </c>
      <c r="G2040">
        <v>0</v>
      </c>
      <c r="H2040">
        <v>57.481999999999999</v>
      </c>
      <c r="I2040">
        <v>0</v>
      </c>
      <c r="J2040">
        <v>1.2302700000000001E-3</v>
      </c>
      <c r="K2040">
        <v>0.995116</v>
      </c>
      <c r="L2040">
        <v>0</v>
      </c>
      <c r="M2040" t="s">
        <v>42</v>
      </c>
    </row>
    <row r="2041" spans="1:13" x14ac:dyDescent="0.25">
      <c r="A2041" t="s">
        <v>169</v>
      </c>
      <c r="B2041">
        <v>8673.07</v>
      </c>
      <c r="C2041">
        <v>8444.89</v>
      </c>
      <c r="D2041">
        <v>8444.7000000000007</v>
      </c>
      <c r="E2041">
        <v>7580.52</v>
      </c>
      <c r="F2041">
        <v>127.66500000000001</v>
      </c>
      <c r="G2041">
        <v>0</v>
      </c>
      <c r="H2041">
        <v>57.932200000000002</v>
      </c>
      <c r="I2041">
        <v>0</v>
      </c>
      <c r="J2041">
        <v>1.4651200000000001E-3</v>
      </c>
      <c r="K2041">
        <v>0.995116</v>
      </c>
      <c r="L2041">
        <v>0</v>
      </c>
      <c r="M2041" t="s">
        <v>42</v>
      </c>
    </row>
    <row r="2042" spans="1:13" x14ac:dyDescent="0.25">
      <c r="A2042" t="s">
        <v>169</v>
      </c>
      <c r="B2042">
        <v>8663.8700000000008</v>
      </c>
      <c r="C2042">
        <v>8434.89</v>
      </c>
      <c r="D2042">
        <v>8434.7199999999993</v>
      </c>
      <c r="E2042">
        <v>7584.44</v>
      </c>
      <c r="F2042">
        <v>125.568</v>
      </c>
      <c r="G2042">
        <v>0</v>
      </c>
      <c r="H2042">
        <v>59.007100000000001</v>
      </c>
      <c r="I2042">
        <v>0</v>
      </c>
      <c r="J2042">
        <v>1.3142500000000001E-3</v>
      </c>
      <c r="K2042">
        <v>0.995116</v>
      </c>
      <c r="L2042">
        <v>0</v>
      </c>
      <c r="M2042" t="s">
        <v>42</v>
      </c>
    </row>
    <row r="2043" spans="1:13" x14ac:dyDescent="0.25">
      <c r="A2043" t="s">
        <v>169</v>
      </c>
      <c r="B2043">
        <v>8943.23</v>
      </c>
      <c r="C2043">
        <v>8715.14</v>
      </c>
      <c r="D2043">
        <v>8714.9599999999991</v>
      </c>
      <c r="E2043">
        <v>7850.52</v>
      </c>
      <c r="F2043">
        <v>130.07900000000001</v>
      </c>
      <c r="G2043">
        <v>0</v>
      </c>
      <c r="H2043">
        <v>59.613500000000002</v>
      </c>
      <c r="I2043">
        <v>0</v>
      </c>
      <c r="J2043">
        <v>1.2318699999999999E-3</v>
      </c>
      <c r="K2043">
        <v>0.99510799999999999</v>
      </c>
      <c r="L2043">
        <v>0</v>
      </c>
      <c r="M2043" t="s">
        <v>42</v>
      </c>
    </row>
    <row r="2044" spans="1:13" x14ac:dyDescent="0.25">
      <c r="A2044" t="s">
        <v>169</v>
      </c>
      <c r="B2044">
        <v>8737.14</v>
      </c>
      <c r="C2044">
        <v>8511.1</v>
      </c>
      <c r="D2044">
        <v>8510.93</v>
      </c>
      <c r="E2044">
        <v>7627.42</v>
      </c>
      <c r="F2044">
        <v>133.15299999999999</v>
      </c>
      <c r="G2044">
        <v>0</v>
      </c>
      <c r="H2044">
        <v>56.767699999999998</v>
      </c>
      <c r="I2044">
        <v>0</v>
      </c>
      <c r="J2044">
        <v>1.2620000000000001E-3</v>
      </c>
      <c r="K2044">
        <v>0.995116</v>
      </c>
      <c r="L2044">
        <v>0</v>
      </c>
      <c r="M2044" t="s">
        <v>42</v>
      </c>
    </row>
    <row r="2045" spans="1:13" x14ac:dyDescent="0.25">
      <c r="A2045" t="s">
        <v>169</v>
      </c>
      <c r="B2045">
        <v>8645.18</v>
      </c>
      <c r="C2045">
        <v>8418.56</v>
      </c>
      <c r="D2045">
        <v>8418.39</v>
      </c>
      <c r="E2045">
        <v>7570.19</v>
      </c>
      <c r="F2045">
        <v>126.474</v>
      </c>
      <c r="G2045">
        <v>0</v>
      </c>
      <c r="H2045">
        <v>59.357100000000003</v>
      </c>
      <c r="I2045">
        <v>0</v>
      </c>
      <c r="J2045">
        <v>1.23821E-3</v>
      </c>
      <c r="K2045">
        <v>0.995116</v>
      </c>
      <c r="L2045">
        <v>0</v>
      </c>
      <c r="M2045" t="s">
        <v>42</v>
      </c>
    </row>
    <row r="2046" spans="1:13" x14ac:dyDescent="0.25">
      <c r="A2046" t="s">
        <v>169</v>
      </c>
      <c r="B2046">
        <v>8614.27</v>
      </c>
      <c r="C2046">
        <v>8387.73</v>
      </c>
      <c r="D2046">
        <v>8387.5499999999993</v>
      </c>
      <c r="E2046">
        <v>7562.43</v>
      </c>
      <c r="F2046">
        <v>122.351</v>
      </c>
      <c r="G2046">
        <v>0</v>
      </c>
      <c r="H2046">
        <v>63.265700000000002</v>
      </c>
      <c r="I2046">
        <v>0</v>
      </c>
      <c r="J2046">
        <v>1.23066E-3</v>
      </c>
      <c r="K2046">
        <v>0.99511400000000005</v>
      </c>
      <c r="L2046">
        <v>0</v>
      </c>
      <c r="M2046" t="s">
        <v>42</v>
      </c>
    </row>
    <row r="2047" spans="1:13" x14ac:dyDescent="0.25">
      <c r="A2047" t="s">
        <v>169</v>
      </c>
      <c r="B2047">
        <v>8649.5400000000009</v>
      </c>
      <c r="C2047">
        <v>8423.7099999999991</v>
      </c>
      <c r="D2047">
        <v>8423.5499999999993</v>
      </c>
      <c r="E2047">
        <v>7588.08</v>
      </c>
      <c r="F2047">
        <v>124.28</v>
      </c>
      <c r="G2047">
        <v>0</v>
      </c>
      <c r="H2047">
        <v>60.279499999999999</v>
      </c>
      <c r="I2047">
        <v>0</v>
      </c>
      <c r="J2047">
        <v>1.2302599999999999E-3</v>
      </c>
      <c r="K2047">
        <v>0.995116</v>
      </c>
      <c r="L2047">
        <v>0</v>
      </c>
      <c r="M2047" t="s">
        <v>42</v>
      </c>
    </row>
    <row r="2048" spans="1:13" x14ac:dyDescent="0.25">
      <c r="A2048" t="s">
        <v>169</v>
      </c>
      <c r="B2048">
        <v>8637.11</v>
      </c>
      <c r="C2048">
        <v>8411.23</v>
      </c>
      <c r="D2048">
        <v>8411.0499999999993</v>
      </c>
      <c r="E2048">
        <v>7571.85</v>
      </c>
      <c r="F2048">
        <v>124.631</v>
      </c>
      <c r="G2048">
        <v>0</v>
      </c>
      <c r="H2048">
        <v>59.809600000000003</v>
      </c>
      <c r="I2048">
        <v>0</v>
      </c>
      <c r="J2048">
        <v>1.27016E-3</v>
      </c>
      <c r="K2048">
        <v>0.99511499999999997</v>
      </c>
      <c r="L2048">
        <v>0</v>
      </c>
      <c r="M2048" t="s">
        <v>42</v>
      </c>
    </row>
    <row r="2049" spans="1:13" x14ac:dyDescent="0.25">
      <c r="A2049" t="s">
        <v>169</v>
      </c>
      <c r="B2049">
        <v>8600.0400000000009</v>
      </c>
      <c r="C2049">
        <v>8373.52</v>
      </c>
      <c r="D2049">
        <v>8373.34</v>
      </c>
      <c r="E2049">
        <v>7508.76</v>
      </c>
      <c r="F2049">
        <v>130.886</v>
      </c>
      <c r="G2049">
        <v>0</v>
      </c>
      <c r="H2049">
        <v>55.738399999999999</v>
      </c>
      <c r="I2049">
        <v>0</v>
      </c>
      <c r="J2049">
        <v>1.2307399999999999E-3</v>
      </c>
      <c r="K2049">
        <v>0.995116</v>
      </c>
      <c r="L2049">
        <v>0</v>
      </c>
      <c r="M2049" t="s">
        <v>42</v>
      </c>
    </row>
    <row r="2050" spans="1:13" x14ac:dyDescent="0.25">
      <c r="A2050" t="s">
        <v>169</v>
      </c>
      <c r="B2050">
        <v>8730.31</v>
      </c>
      <c r="C2050">
        <v>8504.56</v>
      </c>
      <c r="D2050">
        <v>8504.3700000000008</v>
      </c>
      <c r="E2050">
        <v>7650.49</v>
      </c>
      <c r="F2050">
        <v>128.24100000000001</v>
      </c>
      <c r="G2050">
        <v>0</v>
      </c>
      <c r="H2050">
        <v>58.17</v>
      </c>
      <c r="I2050">
        <v>0</v>
      </c>
      <c r="J2050">
        <v>1.2861000000000001E-3</v>
      </c>
      <c r="K2050">
        <v>0.99511499999999997</v>
      </c>
      <c r="L2050">
        <v>0</v>
      </c>
      <c r="M2050" t="s">
        <v>42</v>
      </c>
    </row>
    <row r="2051" spans="1:13" x14ac:dyDescent="0.25">
      <c r="A2051" t="s">
        <v>169</v>
      </c>
      <c r="B2051">
        <v>8717.68</v>
      </c>
      <c r="C2051">
        <v>8491.9699999999993</v>
      </c>
      <c r="D2051">
        <v>8491.7800000000007</v>
      </c>
      <c r="E2051">
        <v>7634.38</v>
      </c>
      <c r="F2051">
        <v>129.66999999999999</v>
      </c>
      <c r="G2051">
        <v>0</v>
      </c>
      <c r="H2051">
        <v>58.626399999999997</v>
      </c>
      <c r="I2051">
        <v>0</v>
      </c>
      <c r="J2051">
        <v>1.2314299999999999E-3</v>
      </c>
      <c r="K2051">
        <v>0.99511499999999997</v>
      </c>
      <c r="L2051">
        <v>0</v>
      </c>
      <c r="M2051" t="s">
        <v>42</v>
      </c>
    </row>
    <row r="2052" spans="1:13" x14ac:dyDescent="0.25">
      <c r="A2052" t="s">
        <v>169</v>
      </c>
      <c r="B2052">
        <v>8649.19</v>
      </c>
      <c r="C2052">
        <v>8423.11</v>
      </c>
      <c r="D2052">
        <v>8422.93</v>
      </c>
      <c r="E2052">
        <v>7589.37</v>
      </c>
      <c r="F2052">
        <v>124.36199999999999</v>
      </c>
      <c r="G2052">
        <v>0</v>
      </c>
      <c r="H2052">
        <v>61.329500000000003</v>
      </c>
      <c r="I2052">
        <v>0</v>
      </c>
      <c r="J2052">
        <v>1.23017E-3</v>
      </c>
      <c r="K2052">
        <v>0.99511400000000005</v>
      </c>
      <c r="L2052">
        <v>0</v>
      </c>
      <c r="M2052" t="s">
        <v>42</v>
      </c>
    </row>
    <row r="2053" spans="1:13" x14ac:dyDescent="0.25">
      <c r="A2053" t="s">
        <v>169</v>
      </c>
      <c r="B2053">
        <v>8581.0499999999993</v>
      </c>
      <c r="C2053">
        <v>8355.64</v>
      </c>
      <c r="D2053">
        <v>8355.4599999999991</v>
      </c>
      <c r="E2053">
        <v>7534.34</v>
      </c>
      <c r="F2053">
        <v>121.953</v>
      </c>
      <c r="G2053">
        <v>0</v>
      </c>
      <c r="H2053">
        <v>63.5137</v>
      </c>
      <c r="I2053">
        <v>0</v>
      </c>
      <c r="J2053">
        <v>1.2361799999999999E-3</v>
      </c>
      <c r="K2053">
        <v>0.995116</v>
      </c>
      <c r="L2053">
        <v>0</v>
      </c>
      <c r="M2053" t="s">
        <v>42</v>
      </c>
    </row>
    <row r="2054" spans="1:13" x14ac:dyDescent="0.25">
      <c r="A2054" t="s">
        <v>169</v>
      </c>
      <c r="B2054">
        <v>8611.77</v>
      </c>
      <c r="C2054">
        <v>8386.4599999999991</v>
      </c>
      <c r="D2054">
        <v>8386.2800000000007</v>
      </c>
      <c r="E2054">
        <v>7553.92</v>
      </c>
      <c r="F2054">
        <v>124.648</v>
      </c>
      <c r="G2054">
        <v>0</v>
      </c>
      <c r="H2054">
        <v>60.822499999999998</v>
      </c>
      <c r="I2054">
        <v>0</v>
      </c>
      <c r="J2054">
        <v>1.2820500000000001E-3</v>
      </c>
      <c r="K2054">
        <v>0.99511499999999997</v>
      </c>
      <c r="L2054">
        <v>0</v>
      </c>
      <c r="M2054" t="s">
        <v>42</v>
      </c>
    </row>
    <row r="2055" spans="1:13" x14ac:dyDescent="0.25">
      <c r="A2055" t="s">
        <v>169</v>
      </c>
      <c r="B2055">
        <v>8629.6</v>
      </c>
      <c r="C2055">
        <v>8403.44</v>
      </c>
      <c r="D2055">
        <v>8403.25</v>
      </c>
      <c r="E2055">
        <v>7563.62</v>
      </c>
      <c r="F2055">
        <v>125.63</v>
      </c>
      <c r="G2055">
        <v>0</v>
      </c>
      <c r="H2055">
        <v>60.284700000000001</v>
      </c>
      <c r="I2055">
        <v>0</v>
      </c>
      <c r="J2055">
        <v>1.24394E-3</v>
      </c>
      <c r="K2055">
        <v>0.99511400000000005</v>
      </c>
      <c r="L2055">
        <v>0</v>
      </c>
      <c r="M2055" t="s">
        <v>42</v>
      </c>
    </row>
    <row r="2056" spans="1:13" x14ac:dyDescent="0.25">
      <c r="A2056" t="s">
        <v>169</v>
      </c>
      <c r="B2056">
        <v>8720.99</v>
      </c>
      <c r="C2056">
        <v>8496.09</v>
      </c>
      <c r="D2056">
        <v>8495.89</v>
      </c>
      <c r="E2056">
        <v>7655.1</v>
      </c>
      <c r="F2056">
        <v>125.729</v>
      </c>
      <c r="G2056">
        <v>0</v>
      </c>
      <c r="H2056">
        <v>59.755400000000002</v>
      </c>
      <c r="I2056">
        <v>0</v>
      </c>
      <c r="J2056">
        <v>1.2681000000000001E-3</v>
      </c>
      <c r="K2056">
        <v>0.995116</v>
      </c>
      <c r="L2056">
        <v>0</v>
      </c>
      <c r="M2056" t="s">
        <v>42</v>
      </c>
    </row>
    <row r="2057" spans="1:13" x14ac:dyDescent="0.25">
      <c r="A2057" t="s">
        <v>169</v>
      </c>
      <c r="B2057">
        <v>8813.0499999999993</v>
      </c>
      <c r="C2057">
        <v>8587.01</v>
      </c>
      <c r="D2057">
        <v>8586.84</v>
      </c>
      <c r="E2057">
        <v>7753.98</v>
      </c>
      <c r="F2057">
        <v>124.828</v>
      </c>
      <c r="G2057">
        <v>0</v>
      </c>
      <c r="H2057">
        <v>62.0623</v>
      </c>
      <c r="I2057">
        <v>0</v>
      </c>
      <c r="J2057">
        <v>1.2501400000000001E-3</v>
      </c>
      <c r="K2057">
        <v>0.995116</v>
      </c>
      <c r="L2057">
        <v>0</v>
      </c>
      <c r="M2057" t="s">
        <v>42</v>
      </c>
    </row>
    <row r="2058" spans="1:13" x14ac:dyDescent="0.25">
      <c r="A2058" t="s">
        <v>169</v>
      </c>
      <c r="B2058">
        <v>8672.2999999999993</v>
      </c>
      <c r="C2058">
        <v>8444.7999999999993</v>
      </c>
      <c r="D2058">
        <v>8444.6</v>
      </c>
      <c r="E2058">
        <v>7609.77</v>
      </c>
      <c r="F2058">
        <v>125.277</v>
      </c>
      <c r="G2058">
        <v>0</v>
      </c>
      <c r="H2058">
        <v>62.421900000000001</v>
      </c>
      <c r="I2058">
        <v>0</v>
      </c>
      <c r="J2058">
        <v>1.24142E-3</v>
      </c>
      <c r="K2058">
        <v>0.99511300000000003</v>
      </c>
      <c r="L2058">
        <v>0</v>
      </c>
      <c r="M2058" t="s">
        <v>42</v>
      </c>
    </row>
    <row r="2059" spans="1:13" x14ac:dyDescent="0.25">
      <c r="A2059" t="s">
        <v>169</v>
      </c>
      <c r="B2059">
        <v>8661.0300000000007</v>
      </c>
      <c r="C2059">
        <v>8435.41</v>
      </c>
      <c r="D2059">
        <v>8435.2099999999991</v>
      </c>
      <c r="E2059">
        <v>7573.16</v>
      </c>
      <c r="F2059">
        <v>129.80500000000001</v>
      </c>
      <c r="G2059">
        <v>0</v>
      </c>
      <c r="H2059">
        <v>56.876899999999999</v>
      </c>
      <c r="I2059">
        <v>0</v>
      </c>
      <c r="J2059">
        <v>1.25668E-3</v>
      </c>
      <c r="K2059">
        <v>0.995116</v>
      </c>
      <c r="L2059">
        <v>0</v>
      </c>
      <c r="M2059" t="s">
        <v>42</v>
      </c>
    </row>
    <row r="2060" spans="1:13" x14ac:dyDescent="0.25">
      <c r="A2060" t="s">
        <v>169</v>
      </c>
      <c r="B2060">
        <v>8649.27</v>
      </c>
      <c r="C2060">
        <v>8421.64</v>
      </c>
      <c r="D2060">
        <v>8421.4599999999991</v>
      </c>
      <c r="E2060">
        <v>7545.52</v>
      </c>
      <c r="F2060">
        <v>131.59899999999999</v>
      </c>
      <c r="G2060">
        <v>0</v>
      </c>
      <c r="H2060">
        <v>55.099600000000002</v>
      </c>
      <c r="I2060">
        <v>0</v>
      </c>
      <c r="J2060">
        <v>1.30893E-3</v>
      </c>
      <c r="K2060">
        <v>0.995116</v>
      </c>
      <c r="L2060">
        <v>0</v>
      </c>
      <c r="M2060" t="s">
        <v>42</v>
      </c>
    </row>
    <row r="2061" spans="1:13" x14ac:dyDescent="0.25">
      <c r="A2061" t="s">
        <v>169</v>
      </c>
      <c r="B2061">
        <v>8678.67</v>
      </c>
      <c r="C2061">
        <v>8450.3700000000008</v>
      </c>
      <c r="D2061">
        <v>8450.2000000000007</v>
      </c>
      <c r="E2061">
        <v>7571.57</v>
      </c>
      <c r="F2061">
        <v>132.87700000000001</v>
      </c>
      <c r="G2061">
        <v>0</v>
      </c>
      <c r="H2061">
        <v>55.346800000000002</v>
      </c>
      <c r="I2061">
        <v>0</v>
      </c>
      <c r="J2061">
        <v>1.32789E-3</v>
      </c>
      <c r="K2061">
        <v>0.995116</v>
      </c>
      <c r="L2061">
        <v>0</v>
      </c>
      <c r="M2061" t="s">
        <v>42</v>
      </c>
    </row>
    <row r="2062" spans="1:13" x14ac:dyDescent="0.25">
      <c r="A2062" t="s">
        <v>169</v>
      </c>
      <c r="B2062">
        <v>8668.93</v>
      </c>
      <c r="C2062">
        <v>8442.0300000000007</v>
      </c>
      <c r="D2062">
        <v>8441.86</v>
      </c>
      <c r="E2062">
        <v>7556.66</v>
      </c>
      <c r="F2062">
        <v>131.84800000000001</v>
      </c>
      <c r="G2062">
        <v>0</v>
      </c>
      <c r="H2062">
        <v>55.018599999999999</v>
      </c>
      <c r="I2062">
        <v>0</v>
      </c>
      <c r="J2062">
        <v>1.2313700000000001E-3</v>
      </c>
      <c r="K2062">
        <v>0.995116</v>
      </c>
      <c r="L2062">
        <v>0</v>
      </c>
      <c r="M2062" t="s">
        <v>42</v>
      </c>
    </row>
    <row r="2063" spans="1:13" x14ac:dyDescent="0.25">
      <c r="A2063" t="s">
        <v>169</v>
      </c>
      <c r="B2063">
        <v>8657.0499999999993</v>
      </c>
      <c r="C2063">
        <v>8429.9699999999993</v>
      </c>
      <c r="D2063">
        <v>8429.81</v>
      </c>
      <c r="E2063">
        <v>7552.46</v>
      </c>
      <c r="F2063">
        <v>132.458</v>
      </c>
      <c r="G2063">
        <v>0</v>
      </c>
      <c r="H2063">
        <v>55.475700000000003</v>
      </c>
      <c r="I2063">
        <v>0</v>
      </c>
      <c r="J2063">
        <v>1.2304600000000001E-3</v>
      </c>
      <c r="K2063">
        <v>0.995116</v>
      </c>
      <c r="L2063">
        <v>0</v>
      </c>
      <c r="M2063" t="s">
        <v>42</v>
      </c>
    </row>
    <row r="2064" spans="1:13" x14ac:dyDescent="0.25">
      <c r="A2064" t="s">
        <v>169</v>
      </c>
      <c r="B2064">
        <v>8738.17</v>
      </c>
      <c r="C2064">
        <v>8509.0499999999993</v>
      </c>
      <c r="D2064">
        <v>8508.8799999999992</v>
      </c>
      <c r="E2064">
        <v>7623.99</v>
      </c>
      <c r="F2064">
        <v>135.96700000000001</v>
      </c>
      <c r="G2064">
        <v>0</v>
      </c>
      <c r="H2064">
        <v>54.8367</v>
      </c>
      <c r="I2064">
        <v>0</v>
      </c>
      <c r="J2064">
        <v>1.2450600000000001E-3</v>
      </c>
      <c r="K2064">
        <v>0.99511499999999997</v>
      </c>
      <c r="L2064">
        <v>0</v>
      </c>
      <c r="M2064" t="s">
        <v>42</v>
      </c>
    </row>
    <row r="2065" spans="1:25" x14ac:dyDescent="0.25">
      <c r="A2065" t="s">
        <v>169</v>
      </c>
      <c r="B2065">
        <v>8791.6</v>
      </c>
      <c r="C2065">
        <v>8565.17</v>
      </c>
      <c r="D2065">
        <v>8565.02</v>
      </c>
      <c r="E2065">
        <v>7673.92</v>
      </c>
      <c r="F2065">
        <v>135.279</v>
      </c>
      <c r="G2065">
        <v>0</v>
      </c>
      <c r="H2065">
        <v>54.874699999999997</v>
      </c>
      <c r="I2065">
        <v>0</v>
      </c>
      <c r="J2065">
        <v>1.24442E-3</v>
      </c>
      <c r="K2065">
        <v>0.99511499999999997</v>
      </c>
      <c r="L2065">
        <v>0</v>
      </c>
      <c r="M2065" t="s">
        <v>42</v>
      </c>
    </row>
    <row r="2066" spans="1:25" x14ac:dyDescent="0.25">
      <c r="A2066" t="s">
        <v>169</v>
      </c>
      <c r="B2066">
        <v>8776.83</v>
      </c>
      <c r="C2066">
        <v>8550.14</v>
      </c>
      <c r="D2066">
        <v>8549.9699999999993</v>
      </c>
      <c r="E2066">
        <v>7681.67</v>
      </c>
      <c r="F2066">
        <v>130.22999999999999</v>
      </c>
      <c r="G2066">
        <v>0</v>
      </c>
      <c r="H2066">
        <v>56.313499999999998</v>
      </c>
      <c r="I2066">
        <v>0</v>
      </c>
      <c r="J2066">
        <v>1.3867599999999999E-3</v>
      </c>
      <c r="K2066">
        <v>0.995116</v>
      </c>
      <c r="L2066">
        <v>0</v>
      </c>
      <c r="M2066" t="s">
        <v>42</v>
      </c>
    </row>
    <row r="2067" spans="1:25" x14ac:dyDescent="0.25">
      <c r="A2067" t="s">
        <v>169</v>
      </c>
      <c r="B2067">
        <v>8629.92</v>
      </c>
      <c r="C2067">
        <v>8403.9500000000007</v>
      </c>
      <c r="D2067">
        <v>8403.77</v>
      </c>
      <c r="E2067">
        <v>7543.08</v>
      </c>
      <c r="F2067">
        <v>126.85299999999999</v>
      </c>
      <c r="G2067">
        <v>0</v>
      </c>
      <c r="H2067">
        <v>57.868499999999997</v>
      </c>
      <c r="I2067">
        <v>0</v>
      </c>
      <c r="J2067">
        <v>1.2301E-3</v>
      </c>
      <c r="K2067">
        <v>0.995116</v>
      </c>
      <c r="L2067">
        <v>0</v>
      </c>
      <c r="M2067" t="s">
        <v>42</v>
      </c>
    </row>
    <row r="2068" spans="1:25" x14ac:dyDescent="0.25">
      <c r="A2068" t="s">
        <v>169</v>
      </c>
      <c r="B2068">
        <v>8688.61</v>
      </c>
      <c r="C2068">
        <v>8458.94</v>
      </c>
      <c r="D2068">
        <v>8458.77</v>
      </c>
      <c r="E2068">
        <v>7617.4</v>
      </c>
      <c r="F2068">
        <v>124.584</v>
      </c>
      <c r="G2068">
        <v>0</v>
      </c>
      <c r="H2068">
        <v>62.757399999999997</v>
      </c>
      <c r="I2068">
        <v>0</v>
      </c>
      <c r="J2068">
        <v>1.2305E-3</v>
      </c>
      <c r="K2068">
        <v>0.99511499999999997</v>
      </c>
      <c r="L2068">
        <v>0</v>
      </c>
      <c r="M2068" t="s">
        <v>42</v>
      </c>
    </row>
    <row r="2069" spans="1:25" x14ac:dyDescent="0.25">
      <c r="A2069" t="s">
        <v>169</v>
      </c>
      <c r="B2069">
        <v>8850.3799999999992</v>
      </c>
      <c r="C2069">
        <v>8623.73</v>
      </c>
      <c r="D2069">
        <v>8623.5499999999993</v>
      </c>
      <c r="E2069">
        <v>7760.45</v>
      </c>
      <c r="F2069">
        <v>129.16499999999999</v>
      </c>
      <c r="G2069">
        <v>0</v>
      </c>
      <c r="H2069">
        <v>57.907800000000002</v>
      </c>
      <c r="I2069">
        <v>0</v>
      </c>
      <c r="J2069">
        <v>1.23017E-3</v>
      </c>
      <c r="K2069">
        <v>0.99511499999999997</v>
      </c>
      <c r="L2069">
        <v>0</v>
      </c>
      <c r="M2069" t="s">
        <v>42</v>
      </c>
    </row>
    <row r="2070" spans="1:25" x14ac:dyDescent="0.25">
      <c r="A2070" t="s">
        <v>169</v>
      </c>
      <c r="B2070">
        <v>8675.86</v>
      </c>
      <c r="C2070">
        <v>8449.68</v>
      </c>
      <c r="D2070">
        <v>8449.48</v>
      </c>
      <c r="E2070">
        <v>7602.16</v>
      </c>
      <c r="F2070">
        <v>126.517</v>
      </c>
      <c r="G2070">
        <v>0</v>
      </c>
      <c r="H2070">
        <v>60.459000000000003</v>
      </c>
      <c r="I2070">
        <v>0</v>
      </c>
      <c r="J2070">
        <v>1.23796E-3</v>
      </c>
      <c r="K2070">
        <v>0.995116</v>
      </c>
      <c r="L2070">
        <v>0</v>
      </c>
      <c r="M2070" t="s">
        <v>42</v>
      </c>
    </row>
    <row r="2071" spans="1:25" x14ac:dyDescent="0.25">
      <c r="A2071" t="s">
        <v>169</v>
      </c>
      <c r="B2071">
        <v>8698.6299999999992</v>
      </c>
      <c r="C2071">
        <v>8470.16</v>
      </c>
      <c r="D2071">
        <v>8469.99</v>
      </c>
      <c r="E2071">
        <v>7613.82</v>
      </c>
      <c r="F2071">
        <v>126.61799999999999</v>
      </c>
      <c r="G2071">
        <v>0</v>
      </c>
      <c r="H2071">
        <v>59.716500000000003</v>
      </c>
      <c r="I2071">
        <v>0</v>
      </c>
      <c r="J2071">
        <v>1.2405000000000001E-3</v>
      </c>
      <c r="K2071">
        <v>0.995116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8678.6200000000008</v>
      </c>
      <c r="C2072">
        <v>8452.74</v>
      </c>
      <c r="D2072">
        <v>8452.5400000000009</v>
      </c>
      <c r="E2072">
        <v>7584.11</v>
      </c>
      <c r="F2072">
        <v>131.304</v>
      </c>
      <c r="G2072">
        <v>0</v>
      </c>
      <c r="H2072">
        <v>58.4773</v>
      </c>
      <c r="I2072">
        <v>0</v>
      </c>
      <c r="J2072">
        <v>1.2329299999999999E-3</v>
      </c>
      <c r="K2072">
        <v>0.99511300000000003</v>
      </c>
      <c r="L2072">
        <v>0</v>
      </c>
      <c r="M2072" t="s">
        <v>42</v>
      </c>
      <c r="R2072">
        <f>AVERAGE(B2023:B2072)</f>
        <v>8690.1151999999984</v>
      </c>
      <c r="S2072">
        <f>AVERAGE(C2023:C2072)</f>
        <v>8463.3370000000014</v>
      </c>
      <c r="U2072">
        <f>_xlfn.VAR.P(B2023:B2072)</f>
        <v>4836.4591569599852</v>
      </c>
      <c r="V2072">
        <f>_xlfn.VAR.P(C2023:C2072)</f>
        <v>4815.1254289999924</v>
      </c>
      <c r="X2072">
        <f>1.96*SQRT(U2072)/50</f>
        <v>2.7261505092255987</v>
      </c>
      <c r="Y2072">
        <f>1.96*SQRT(V2072)/50</f>
        <v>2.7201313091868462</v>
      </c>
    </row>
    <row r="2073" spans="1:25" x14ac:dyDescent="0.25">
      <c r="A2073" t="s">
        <v>170</v>
      </c>
      <c r="B2073">
        <v>434626.02639999997</v>
      </c>
      <c r="C2073" t="s">
        <v>36</v>
      </c>
    </row>
    <row r="2074" spans="1:25" x14ac:dyDescent="0.25">
      <c r="A2074" t="s">
        <v>196</v>
      </c>
      <c r="B2074">
        <v>21244.7</v>
      </c>
      <c r="C2074">
        <v>20931.7</v>
      </c>
      <c r="D2074">
        <v>20906.5</v>
      </c>
      <c r="E2074">
        <v>20038.8</v>
      </c>
      <c r="F2074">
        <v>136.374</v>
      </c>
      <c r="G2074">
        <v>1.23942E-3</v>
      </c>
      <c r="H2074">
        <v>0.99511499999999997</v>
      </c>
      <c r="I2074">
        <v>0</v>
      </c>
    </row>
    <row r="2075" spans="1:25" x14ac:dyDescent="0.25">
      <c r="A2075" t="s">
        <v>196</v>
      </c>
      <c r="B2075">
        <v>21029.599999999999</v>
      </c>
      <c r="C2075">
        <v>20794.7</v>
      </c>
      <c r="D2075">
        <v>20771.5</v>
      </c>
      <c r="E2075">
        <v>19916.3</v>
      </c>
      <c r="F2075">
        <v>134.73699999999999</v>
      </c>
      <c r="G2075">
        <v>1.26523E-3</v>
      </c>
      <c r="H2075">
        <v>0.995116</v>
      </c>
      <c r="I2075">
        <v>0</v>
      </c>
    </row>
    <row r="2076" spans="1:25" x14ac:dyDescent="0.25">
      <c r="A2076" t="s">
        <v>196</v>
      </c>
      <c r="B2076">
        <v>21066.1</v>
      </c>
      <c r="C2076">
        <v>20829.8</v>
      </c>
      <c r="D2076">
        <v>20804.7</v>
      </c>
      <c r="E2076">
        <v>19931.400000000001</v>
      </c>
      <c r="F2076">
        <v>137.21799999999999</v>
      </c>
      <c r="G2076">
        <v>1.2457600000000001E-3</v>
      </c>
      <c r="H2076">
        <v>0.995116</v>
      </c>
      <c r="I2076">
        <v>0</v>
      </c>
    </row>
    <row r="2077" spans="1:25" x14ac:dyDescent="0.25">
      <c r="A2077" t="s">
        <v>196</v>
      </c>
      <c r="B2077">
        <v>21059.9</v>
      </c>
      <c r="C2077">
        <v>20823.900000000001</v>
      </c>
      <c r="D2077">
        <v>20796.400000000001</v>
      </c>
      <c r="E2077">
        <v>19937.7</v>
      </c>
      <c r="F2077">
        <v>134.79</v>
      </c>
      <c r="G2077">
        <v>1.2400899999999999E-3</v>
      </c>
      <c r="H2077">
        <v>0.995116</v>
      </c>
      <c r="I2077">
        <v>0</v>
      </c>
    </row>
    <row r="2078" spans="1:25" x14ac:dyDescent="0.25">
      <c r="A2078" t="s">
        <v>196</v>
      </c>
      <c r="B2078">
        <v>21082</v>
      </c>
      <c r="C2078">
        <v>20845.8</v>
      </c>
      <c r="D2078">
        <v>20814.8</v>
      </c>
      <c r="E2078">
        <v>19915.2</v>
      </c>
      <c r="F2078">
        <v>144.559</v>
      </c>
      <c r="G2078">
        <v>1.23182E-3</v>
      </c>
      <c r="H2078">
        <v>0.995116</v>
      </c>
      <c r="I2078">
        <v>0</v>
      </c>
    </row>
    <row r="2079" spans="1:25" x14ac:dyDescent="0.25">
      <c r="A2079" t="s">
        <v>196</v>
      </c>
      <c r="B2079">
        <v>21149.3</v>
      </c>
      <c r="C2079">
        <v>20912.599999999999</v>
      </c>
      <c r="D2079">
        <v>20879.5</v>
      </c>
      <c r="E2079">
        <v>20004.599999999999</v>
      </c>
      <c r="F2079">
        <v>137.62899999999999</v>
      </c>
      <c r="G2079">
        <v>1.2509699999999999E-3</v>
      </c>
      <c r="H2079">
        <v>0.99511400000000005</v>
      </c>
      <c r="I2079">
        <v>0</v>
      </c>
    </row>
    <row r="2080" spans="1:25" x14ac:dyDescent="0.25">
      <c r="A2080" t="s">
        <v>196</v>
      </c>
      <c r="B2080">
        <v>21257.3</v>
      </c>
      <c r="C2080">
        <v>21019.9</v>
      </c>
      <c r="D2080">
        <v>20989.9</v>
      </c>
      <c r="E2080">
        <v>20075.8</v>
      </c>
      <c r="F2080">
        <v>146.334</v>
      </c>
      <c r="G2080">
        <v>1.27644E-3</v>
      </c>
      <c r="H2080">
        <v>0.995116</v>
      </c>
      <c r="I2080">
        <v>0</v>
      </c>
    </row>
    <row r="2081" spans="1:9" x14ac:dyDescent="0.25">
      <c r="A2081" t="s">
        <v>196</v>
      </c>
      <c r="B2081">
        <v>21260.7</v>
      </c>
      <c r="C2081">
        <v>21023.3</v>
      </c>
      <c r="D2081">
        <v>20978.7</v>
      </c>
      <c r="E2081">
        <v>20070.7</v>
      </c>
      <c r="F2081">
        <v>144.054</v>
      </c>
      <c r="G2081">
        <v>1.28681E-3</v>
      </c>
      <c r="H2081">
        <v>0.99511499999999997</v>
      </c>
      <c r="I2081">
        <v>0</v>
      </c>
    </row>
    <row r="2082" spans="1:9" x14ac:dyDescent="0.25">
      <c r="A2082" t="s">
        <v>196</v>
      </c>
      <c r="B2082">
        <v>21268.9</v>
      </c>
      <c r="C2082">
        <v>21030.400000000001</v>
      </c>
      <c r="D2082">
        <v>21002.2</v>
      </c>
      <c r="E2082">
        <v>20085.3</v>
      </c>
      <c r="F2082">
        <v>147.53399999999999</v>
      </c>
      <c r="G2082">
        <v>1.2426399999999999E-3</v>
      </c>
      <c r="H2082">
        <v>0.995116</v>
      </c>
      <c r="I2082">
        <v>0</v>
      </c>
    </row>
    <row r="2083" spans="1:9" x14ac:dyDescent="0.25">
      <c r="A2083" t="s">
        <v>196</v>
      </c>
      <c r="B2083">
        <v>21249.9</v>
      </c>
      <c r="C2083">
        <v>21007.4</v>
      </c>
      <c r="D2083">
        <v>20982.9</v>
      </c>
      <c r="E2083">
        <v>20072.7</v>
      </c>
      <c r="F2083">
        <v>145.209</v>
      </c>
      <c r="G2083">
        <v>1.2301600000000001E-3</v>
      </c>
      <c r="H2083">
        <v>0.99511099999999997</v>
      </c>
      <c r="I2083">
        <v>0</v>
      </c>
    </row>
    <row r="2084" spans="1:9" x14ac:dyDescent="0.25">
      <c r="A2084" t="s">
        <v>196</v>
      </c>
      <c r="B2084">
        <v>21255.4</v>
      </c>
      <c r="C2084">
        <v>21012.6</v>
      </c>
      <c r="D2084">
        <v>20951.5</v>
      </c>
      <c r="E2084">
        <v>20058</v>
      </c>
      <c r="F2084">
        <v>136.559</v>
      </c>
      <c r="G2084">
        <v>1.27337E-3</v>
      </c>
      <c r="H2084">
        <v>0.99511099999999997</v>
      </c>
      <c r="I2084">
        <v>0</v>
      </c>
    </row>
    <row r="2085" spans="1:9" x14ac:dyDescent="0.25">
      <c r="A2085" t="s">
        <v>196</v>
      </c>
      <c r="B2085">
        <v>21253.3</v>
      </c>
      <c r="C2085">
        <v>20995.599999999999</v>
      </c>
      <c r="D2085">
        <v>20970.400000000001</v>
      </c>
      <c r="E2085">
        <v>20062.8</v>
      </c>
      <c r="F2085">
        <v>145.60599999999999</v>
      </c>
      <c r="G2085">
        <v>1.38664E-3</v>
      </c>
      <c r="H2085">
        <v>0.995116</v>
      </c>
      <c r="I2085">
        <v>0</v>
      </c>
    </row>
    <row r="2086" spans="1:9" x14ac:dyDescent="0.25">
      <c r="A2086" t="s">
        <v>196</v>
      </c>
      <c r="B2086">
        <v>21241.5</v>
      </c>
      <c r="C2086">
        <v>20989.1</v>
      </c>
      <c r="D2086">
        <v>20962.099999999999</v>
      </c>
      <c r="E2086">
        <v>20058.400000000001</v>
      </c>
      <c r="F2086">
        <v>144.95500000000001</v>
      </c>
      <c r="G2086">
        <v>1.2405599999999999E-3</v>
      </c>
      <c r="H2086">
        <v>0.995116</v>
      </c>
      <c r="I2086">
        <v>0</v>
      </c>
    </row>
    <row r="2087" spans="1:9" x14ac:dyDescent="0.25">
      <c r="A2087" t="s">
        <v>196</v>
      </c>
      <c r="B2087">
        <v>21179.9</v>
      </c>
      <c r="C2087">
        <v>20938.5</v>
      </c>
      <c r="D2087">
        <v>20911.900000000001</v>
      </c>
      <c r="E2087">
        <v>20046.3</v>
      </c>
      <c r="F2087">
        <v>134.71</v>
      </c>
      <c r="G2087">
        <v>1.2456500000000001E-3</v>
      </c>
      <c r="H2087">
        <v>0.995116</v>
      </c>
      <c r="I2087">
        <v>0</v>
      </c>
    </row>
    <row r="2088" spans="1:9" x14ac:dyDescent="0.25">
      <c r="A2088" t="s">
        <v>196</v>
      </c>
      <c r="B2088">
        <v>21220.799999999999</v>
      </c>
      <c r="C2088">
        <v>20969.3</v>
      </c>
      <c r="D2088">
        <v>20942.099999999999</v>
      </c>
      <c r="E2088">
        <v>20055</v>
      </c>
      <c r="F2088">
        <v>140.45500000000001</v>
      </c>
      <c r="G2088">
        <v>1.2303500000000001E-3</v>
      </c>
      <c r="H2088">
        <v>0.99511400000000005</v>
      </c>
      <c r="I2088">
        <v>0</v>
      </c>
    </row>
    <row r="2089" spans="1:9" x14ac:dyDescent="0.25">
      <c r="A2089" t="s">
        <v>196</v>
      </c>
      <c r="B2089">
        <v>21158.1</v>
      </c>
      <c r="C2089">
        <v>20907.099999999999</v>
      </c>
      <c r="D2089">
        <v>20882.5</v>
      </c>
      <c r="E2089">
        <v>20038.7</v>
      </c>
      <c r="F2089">
        <v>131.97</v>
      </c>
      <c r="G2089">
        <v>1.24671E-3</v>
      </c>
      <c r="H2089">
        <v>0.995116</v>
      </c>
      <c r="I2089">
        <v>0</v>
      </c>
    </row>
    <row r="2090" spans="1:9" x14ac:dyDescent="0.25">
      <c r="A2090" t="s">
        <v>196</v>
      </c>
      <c r="B2090">
        <v>21202</v>
      </c>
      <c r="C2090">
        <v>20953.099999999999</v>
      </c>
      <c r="D2090">
        <v>20926.3</v>
      </c>
      <c r="E2090">
        <v>20050.3</v>
      </c>
      <c r="F2090">
        <v>138.154</v>
      </c>
      <c r="G2090">
        <v>1.2505000000000001E-3</v>
      </c>
      <c r="H2090">
        <v>0.99511499999999997</v>
      </c>
      <c r="I2090">
        <v>0</v>
      </c>
    </row>
    <row r="2091" spans="1:9" x14ac:dyDescent="0.25">
      <c r="A2091" t="s">
        <v>196</v>
      </c>
      <c r="B2091">
        <v>21222.799999999999</v>
      </c>
      <c r="C2091">
        <v>20976.1</v>
      </c>
      <c r="D2091">
        <v>20946.5</v>
      </c>
      <c r="E2091">
        <v>20065</v>
      </c>
      <c r="F2091">
        <v>140.423</v>
      </c>
      <c r="G2091">
        <v>1.2783600000000001E-3</v>
      </c>
      <c r="H2091">
        <v>0.995116</v>
      </c>
      <c r="I2091">
        <v>0</v>
      </c>
    </row>
    <row r="2092" spans="1:9" x14ac:dyDescent="0.25">
      <c r="A2092" t="s">
        <v>196</v>
      </c>
      <c r="B2092">
        <v>21214.3</v>
      </c>
      <c r="C2092">
        <v>20967.8</v>
      </c>
      <c r="D2092">
        <v>20939.3</v>
      </c>
      <c r="E2092">
        <v>20059.400000000001</v>
      </c>
      <c r="F2092">
        <v>140.43799999999999</v>
      </c>
      <c r="G2092">
        <v>1.24664E-3</v>
      </c>
      <c r="H2092">
        <v>0.99511499999999997</v>
      </c>
      <c r="I2092">
        <v>0</v>
      </c>
    </row>
    <row r="2093" spans="1:9" x14ac:dyDescent="0.25">
      <c r="A2093" t="s">
        <v>196</v>
      </c>
      <c r="B2093">
        <v>21258.7</v>
      </c>
      <c r="C2093">
        <v>21014.7</v>
      </c>
      <c r="D2093">
        <v>20961.2</v>
      </c>
      <c r="E2093">
        <v>20062.900000000001</v>
      </c>
      <c r="F2093">
        <v>138.88499999999999</v>
      </c>
      <c r="G2093">
        <v>1.23331E-3</v>
      </c>
      <c r="H2093">
        <v>0.99511499999999997</v>
      </c>
      <c r="I2093">
        <v>0</v>
      </c>
    </row>
    <row r="2094" spans="1:9" x14ac:dyDescent="0.25">
      <c r="A2094" t="s">
        <v>196</v>
      </c>
      <c r="B2094">
        <v>21243.1</v>
      </c>
      <c r="C2094">
        <v>21000.400000000001</v>
      </c>
      <c r="D2094">
        <v>20975.7</v>
      </c>
      <c r="E2094">
        <v>20069.7</v>
      </c>
      <c r="F2094">
        <v>144.29400000000001</v>
      </c>
      <c r="G2094">
        <v>1.2335099999999999E-3</v>
      </c>
      <c r="H2094">
        <v>0.995116</v>
      </c>
      <c r="I2094">
        <v>0</v>
      </c>
    </row>
    <row r="2095" spans="1:9" x14ac:dyDescent="0.25">
      <c r="A2095" t="s">
        <v>196</v>
      </c>
      <c r="B2095">
        <v>21236.7</v>
      </c>
      <c r="C2095">
        <v>20992.799999999999</v>
      </c>
      <c r="D2095">
        <v>20930.7</v>
      </c>
      <c r="E2095">
        <v>20051.099999999999</v>
      </c>
      <c r="F2095">
        <v>132.52000000000001</v>
      </c>
      <c r="G2095">
        <v>1.2319500000000001E-3</v>
      </c>
      <c r="H2095">
        <v>0.995116</v>
      </c>
      <c r="I2095">
        <v>0</v>
      </c>
    </row>
    <row r="2096" spans="1:9" x14ac:dyDescent="0.25">
      <c r="A2096" t="s">
        <v>196</v>
      </c>
      <c r="B2096">
        <v>21247.9</v>
      </c>
      <c r="C2096">
        <v>20999.8</v>
      </c>
      <c r="D2096">
        <v>20974.400000000001</v>
      </c>
      <c r="E2096">
        <v>20069.8</v>
      </c>
      <c r="F2096">
        <v>144.61099999999999</v>
      </c>
      <c r="G2096">
        <v>1.2307900000000001E-3</v>
      </c>
      <c r="H2096">
        <v>0.995116</v>
      </c>
      <c r="I2096">
        <v>0</v>
      </c>
    </row>
    <row r="2097" spans="1:9" x14ac:dyDescent="0.25">
      <c r="A2097" t="s">
        <v>196</v>
      </c>
      <c r="B2097">
        <v>21150.6</v>
      </c>
      <c r="C2097">
        <v>20906.8</v>
      </c>
      <c r="D2097">
        <v>20882.599999999999</v>
      </c>
      <c r="E2097">
        <v>20036</v>
      </c>
      <c r="F2097">
        <v>131.89699999999999</v>
      </c>
      <c r="G2097">
        <v>1.2318100000000001E-3</v>
      </c>
      <c r="H2097">
        <v>0.995116</v>
      </c>
      <c r="I2097">
        <v>0</v>
      </c>
    </row>
    <row r="2098" spans="1:9" x14ac:dyDescent="0.25">
      <c r="A2098" t="s">
        <v>196</v>
      </c>
      <c r="B2098">
        <v>21196.5</v>
      </c>
      <c r="C2098">
        <v>20951.900000000001</v>
      </c>
      <c r="D2098">
        <v>20925.5</v>
      </c>
      <c r="E2098">
        <v>20052.599999999999</v>
      </c>
      <c r="F2098">
        <v>137.06200000000001</v>
      </c>
      <c r="G2098">
        <v>1.36196E-3</v>
      </c>
      <c r="H2098">
        <v>0.995116</v>
      </c>
      <c r="I2098">
        <v>0</v>
      </c>
    </row>
    <row r="2099" spans="1:9" x14ac:dyDescent="0.25">
      <c r="A2099" t="s">
        <v>196</v>
      </c>
      <c r="B2099">
        <v>21209.9</v>
      </c>
      <c r="C2099">
        <v>20966.3</v>
      </c>
      <c r="D2099">
        <v>20939</v>
      </c>
      <c r="E2099">
        <v>20056</v>
      </c>
      <c r="F2099">
        <v>140.45099999999999</v>
      </c>
      <c r="G2099">
        <v>1.2314699999999999E-3</v>
      </c>
      <c r="H2099">
        <v>0.995116</v>
      </c>
      <c r="I2099">
        <v>0</v>
      </c>
    </row>
    <row r="2100" spans="1:9" x14ac:dyDescent="0.25">
      <c r="A2100" t="s">
        <v>196</v>
      </c>
      <c r="B2100">
        <v>21132.799999999999</v>
      </c>
      <c r="C2100">
        <v>20896.099999999999</v>
      </c>
      <c r="D2100">
        <v>20871.099999999999</v>
      </c>
      <c r="E2100">
        <v>20029.599999999999</v>
      </c>
      <c r="F2100">
        <v>132.08500000000001</v>
      </c>
      <c r="G2100">
        <v>1.26082E-3</v>
      </c>
      <c r="H2100">
        <v>0.995116</v>
      </c>
      <c r="I2100">
        <v>0</v>
      </c>
    </row>
    <row r="2101" spans="1:9" x14ac:dyDescent="0.25">
      <c r="A2101" t="s">
        <v>196</v>
      </c>
      <c r="B2101">
        <v>21187.4</v>
      </c>
      <c r="C2101">
        <v>20948.900000000001</v>
      </c>
      <c r="D2101">
        <v>20921.900000000001</v>
      </c>
      <c r="E2101">
        <v>20052.400000000001</v>
      </c>
      <c r="F2101">
        <v>138.49700000000001</v>
      </c>
      <c r="G2101">
        <v>1.2319200000000001E-3</v>
      </c>
      <c r="H2101">
        <v>0.99511499999999997</v>
      </c>
      <c r="I2101">
        <v>0</v>
      </c>
    </row>
    <row r="2102" spans="1:9" x14ac:dyDescent="0.25">
      <c r="A2102" t="s">
        <v>196</v>
      </c>
      <c r="B2102">
        <v>21217.5</v>
      </c>
      <c r="C2102">
        <v>20977.9</v>
      </c>
      <c r="D2102">
        <v>20942.2</v>
      </c>
      <c r="E2102">
        <v>20059.8</v>
      </c>
      <c r="F2102">
        <v>139.32300000000001</v>
      </c>
      <c r="G2102">
        <v>1.23763E-3</v>
      </c>
      <c r="H2102">
        <v>0.995116</v>
      </c>
      <c r="I2102">
        <v>0</v>
      </c>
    </row>
    <row r="2103" spans="1:9" x14ac:dyDescent="0.25">
      <c r="A2103" t="s">
        <v>196</v>
      </c>
      <c r="B2103">
        <v>21255.3</v>
      </c>
      <c r="C2103">
        <v>21019.7</v>
      </c>
      <c r="D2103">
        <v>20980.9</v>
      </c>
      <c r="E2103">
        <v>20070.2</v>
      </c>
      <c r="F2103">
        <v>144.346</v>
      </c>
      <c r="G2103">
        <v>1.2600700000000001E-3</v>
      </c>
      <c r="H2103">
        <v>0.99511400000000005</v>
      </c>
      <c r="I2103">
        <v>0</v>
      </c>
    </row>
    <row r="2104" spans="1:9" x14ac:dyDescent="0.25">
      <c r="A2104" t="s">
        <v>196</v>
      </c>
      <c r="B2104">
        <v>21268.3</v>
      </c>
      <c r="C2104">
        <v>21032.7</v>
      </c>
      <c r="D2104">
        <v>20994.9</v>
      </c>
      <c r="E2104">
        <v>20072</v>
      </c>
      <c r="F2104">
        <v>145.78100000000001</v>
      </c>
      <c r="G2104">
        <v>1.2321000000000001E-3</v>
      </c>
      <c r="H2104">
        <v>0.995116</v>
      </c>
      <c r="I2104">
        <v>0</v>
      </c>
    </row>
    <row r="2105" spans="1:9" x14ac:dyDescent="0.25">
      <c r="A2105" t="s">
        <v>196</v>
      </c>
      <c r="B2105">
        <v>21258.799999999999</v>
      </c>
      <c r="C2105">
        <v>21022.3</v>
      </c>
      <c r="D2105">
        <v>20968.400000000001</v>
      </c>
      <c r="E2105">
        <v>20065.2</v>
      </c>
      <c r="F2105">
        <v>142.32599999999999</v>
      </c>
      <c r="G2105">
        <v>1.2389499999999999E-3</v>
      </c>
      <c r="H2105">
        <v>0.99511499999999997</v>
      </c>
      <c r="I2105">
        <v>0</v>
      </c>
    </row>
    <row r="2106" spans="1:9" x14ac:dyDescent="0.25">
      <c r="A2106" t="s">
        <v>196</v>
      </c>
      <c r="B2106">
        <v>21246.1</v>
      </c>
      <c r="C2106">
        <v>21006.799999999999</v>
      </c>
      <c r="D2106">
        <v>20946.3</v>
      </c>
      <c r="E2106">
        <v>20050.5</v>
      </c>
      <c r="F2106">
        <v>136.501</v>
      </c>
      <c r="G2106">
        <v>1.2334900000000001E-3</v>
      </c>
      <c r="H2106">
        <v>0.995116</v>
      </c>
      <c r="I2106">
        <v>0</v>
      </c>
    </row>
    <row r="2107" spans="1:9" x14ac:dyDescent="0.25">
      <c r="A2107" t="s">
        <v>196</v>
      </c>
      <c r="B2107">
        <v>21260.3</v>
      </c>
      <c r="C2107">
        <v>21022.400000000001</v>
      </c>
      <c r="D2107">
        <v>20966.900000000001</v>
      </c>
      <c r="E2107">
        <v>20066.900000000001</v>
      </c>
      <c r="F2107">
        <v>141.68</v>
      </c>
      <c r="G2107">
        <v>1.2300499999999999E-3</v>
      </c>
      <c r="H2107">
        <v>0.995116</v>
      </c>
      <c r="I2107">
        <v>0</v>
      </c>
    </row>
    <row r="2108" spans="1:9" x14ac:dyDescent="0.25">
      <c r="A2108" t="s">
        <v>196</v>
      </c>
      <c r="B2108">
        <v>21150.5</v>
      </c>
      <c r="C2108">
        <v>20912.3</v>
      </c>
      <c r="D2108">
        <v>20888.599999999999</v>
      </c>
      <c r="E2108">
        <v>20035.2</v>
      </c>
      <c r="F2108">
        <v>133.726</v>
      </c>
      <c r="G2108">
        <v>1.23189E-3</v>
      </c>
      <c r="H2108">
        <v>0.995116</v>
      </c>
      <c r="I2108">
        <v>0</v>
      </c>
    </row>
    <row r="2109" spans="1:9" x14ac:dyDescent="0.25">
      <c r="A2109" t="s">
        <v>196</v>
      </c>
      <c r="B2109">
        <v>21163.5</v>
      </c>
      <c r="C2109">
        <v>20925.8</v>
      </c>
      <c r="D2109">
        <v>20901.900000000001</v>
      </c>
      <c r="E2109">
        <v>20042.7</v>
      </c>
      <c r="F2109">
        <v>134.691</v>
      </c>
      <c r="G2109">
        <v>1.3029700000000001E-3</v>
      </c>
      <c r="H2109">
        <v>0.995116</v>
      </c>
      <c r="I2109">
        <v>0</v>
      </c>
    </row>
    <row r="2110" spans="1:9" x14ac:dyDescent="0.25">
      <c r="A2110" t="s">
        <v>196</v>
      </c>
      <c r="B2110">
        <v>21218.9</v>
      </c>
      <c r="C2110">
        <v>20981.200000000001</v>
      </c>
      <c r="D2110">
        <v>20955</v>
      </c>
      <c r="E2110">
        <v>20054.900000000001</v>
      </c>
      <c r="F2110">
        <v>143.828</v>
      </c>
      <c r="G2110">
        <v>1.23116E-3</v>
      </c>
      <c r="H2110">
        <v>0.99511499999999997</v>
      </c>
      <c r="I2110">
        <v>0</v>
      </c>
    </row>
    <row r="2111" spans="1:9" x14ac:dyDescent="0.25">
      <c r="A2111" t="s">
        <v>196</v>
      </c>
      <c r="B2111">
        <v>21226.400000000001</v>
      </c>
      <c r="C2111">
        <v>20989.599999999999</v>
      </c>
      <c r="D2111">
        <v>20961.400000000001</v>
      </c>
      <c r="E2111">
        <v>20062.900000000001</v>
      </c>
      <c r="F2111">
        <v>143.66300000000001</v>
      </c>
      <c r="G2111">
        <v>1.31558E-3</v>
      </c>
      <c r="H2111">
        <v>0.995116</v>
      </c>
      <c r="I2111">
        <v>0</v>
      </c>
    </row>
    <row r="2112" spans="1:9" x14ac:dyDescent="0.25">
      <c r="A2112" t="s">
        <v>196</v>
      </c>
      <c r="B2112">
        <v>21248.6</v>
      </c>
      <c r="C2112">
        <v>21012.6</v>
      </c>
      <c r="D2112">
        <v>20981.9</v>
      </c>
      <c r="E2112">
        <v>20069.5</v>
      </c>
      <c r="F2112">
        <v>144.77000000000001</v>
      </c>
      <c r="G2112">
        <v>1.34066E-3</v>
      </c>
      <c r="H2112">
        <v>0.99511499999999997</v>
      </c>
      <c r="I2112">
        <v>0</v>
      </c>
    </row>
    <row r="2113" spans="1:25" x14ac:dyDescent="0.25">
      <c r="A2113" t="s">
        <v>196</v>
      </c>
      <c r="B2113">
        <v>21202.6</v>
      </c>
      <c r="C2113">
        <v>20967.400000000001</v>
      </c>
      <c r="D2113">
        <v>20931.7</v>
      </c>
      <c r="E2113">
        <v>20053</v>
      </c>
      <c r="F2113">
        <v>136.36000000000001</v>
      </c>
      <c r="G2113">
        <v>1.2538E-3</v>
      </c>
      <c r="H2113">
        <v>0.99511499999999997</v>
      </c>
      <c r="I2113">
        <v>0</v>
      </c>
    </row>
    <row r="2114" spans="1:25" x14ac:dyDescent="0.25">
      <c r="A2114" t="s">
        <v>196</v>
      </c>
      <c r="B2114">
        <v>21255.200000000001</v>
      </c>
      <c r="C2114">
        <v>21019.7</v>
      </c>
      <c r="D2114">
        <v>20968.099999999999</v>
      </c>
      <c r="E2114">
        <v>20063.3</v>
      </c>
      <c r="F2114">
        <v>141.80699999999999</v>
      </c>
      <c r="G2114">
        <v>1.23873E-3</v>
      </c>
      <c r="H2114">
        <v>0.995116</v>
      </c>
      <c r="I2114">
        <v>0</v>
      </c>
    </row>
    <row r="2115" spans="1:25" x14ac:dyDescent="0.25">
      <c r="A2115" t="s">
        <v>196</v>
      </c>
      <c r="B2115">
        <v>21237.7</v>
      </c>
      <c r="C2115">
        <v>20999.4</v>
      </c>
      <c r="D2115">
        <v>20945.5</v>
      </c>
      <c r="E2115">
        <v>20063.7</v>
      </c>
      <c r="F2115">
        <v>134.59700000000001</v>
      </c>
      <c r="G2115">
        <v>1.2430799999999999E-3</v>
      </c>
      <c r="H2115">
        <v>0.995116</v>
      </c>
      <c r="I2115">
        <v>0</v>
      </c>
    </row>
    <row r="2116" spans="1:25" x14ac:dyDescent="0.25">
      <c r="A2116" t="s">
        <v>196</v>
      </c>
      <c r="B2116">
        <v>21246.9</v>
      </c>
      <c r="C2116">
        <v>21010.2</v>
      </c>
      <c r="D2116">
        <v>20953.3</v>
      </c>
      <c r="E2116">
        <v>20062</v>
      </c>
      <c r="F2116">
        <v>137.36799999999999</v>
      </c>
      <c r="G2116">
        <v>1.4800099999999999E-3</v>
      </c>
      <c r="H2116">
        <v>0.995116</v>
      </c>
      <c r="I2116">
        <v>0</v>
      </c>
    </row>
    <row r="2117" spans="1:25" x14ac:dyDescent="0.25">
      <c r="A2117" t="s">
        <v>196</v>
      </c>
      <c r="B2117">
        <v>21241</v>
      </c>
      <c r="C2117">
        <v>21002.7</v>
      </c>
      <c r="D2117">
        <v>20977.7</v>
      </c>
      <c r="E2117">
        <v>20067.599999999999</v>
      </c>
      <c r="F2117">
        <v>145.04599999999999</v>
      </c>
      <c r="G2117">
        <v>1.2313000000000001E-3</v>
      </c>
      <c r="H2117">
        <v>0.99511499999999997</v>
      </c>
      <c r="I2117">
        <v>0</v>
      </c>
    </row>
    <row r="2118" spans="1:25" x14ac:dyDescent="0.25">
      <c r="A2118" t="s">
        <v>196</v>
      </c>
      <c r="B2118">
        <v>21256</v>
      </c>
      <c r="C2118">
        <v>21020.5</v>
      </c>
      <c r="D2118">
        <v>20961.400000000001</v>
      </c>
      <c r="E2118">
        <v>20059.8</v>
      </c>
      <c r="F2118">
        <v>140.626</v>
      </c>
      <c r="G2118">
        <v>1.2322699999999999E-3</v>
      </c>
      <c r="H2118">
        <v>0.995116</v>
      </c>
      <c r="I2118">
        <v>0</v>
      </c>
    </row>
    <row r="2119" spans="1:25" x14ac:dyDescent="0.25">
      <c r="A2119" t="s">
        <v>196</v>
      </c>
      <c r="B2119">
        <v>21228</v>
      </c>
      <c r="C2119">
        <v>20988.5</v>
      </c>
      <c r="D2119">
        <v>20964.099999999999</v>
      </c>
      <c r="E2119">
        <v>20061.400000000001</v>
      </c>
      <c r="F2119">
        <v>144.53700000000001</v>
      </c>
      <c r="G2119">
        <v>1.2300499999999999E-3</v>
      </c>
      <c r="H2119">
        <v>0.995116</v>
      </c>
      <c r="I2119">
        <v>0</v>
      </c>
    </row>
    <row r="2120" spans="1:25" x14ac:dyDescent="0.25">
      <c r="A2120" t="s">
        <v>196</v>
      </c>
      <c r="B2120">
        <v>21146.2</v>
      </c>
      <c r="C2120">
        <v>20910</v>
      </c>
      <c r="D2120">
        <v>20885.8</v>
      </c>
      <c r="E2120">
        <v>20036.2</v>
      </c>
      <c r="F2120">
        <v>132.66399999999999</v>
      </c>
      <c r="G2120">
        <v>1.23894E-3</v>
      </c>
      <c r="H2120">
        <v>0.995116</v>
      </c>
      <c r="I2120">
        <v>0</v>
      </c>
    </row>
    <row r="2121" spans="1:25" x14ac:dyDescent="0.25">
      <c r="A2121" t="s">
        <v>196</v>
      </c>
      <c r="B2121">
        <v>21222.5</v>
      </c>
      <c r="C2121">
        <v>20987.3</v>
      </c>
      <c r="D2121">
        <v>20961.400000000001</v>
      </c>
      <c r="E2121">
        <v>20058</v>
      </c>
      <c r="F2121">
        <v>144.709</v>
      </c>
      <c r="G2121">
        <v>1.51683E-3</v>
      </c>
      <c r="H2121">
        <v>0.995116</v>
      </c>
      <c r="I2121">
        <v>0</v>
      </c>
    </row>
    <row r="2122" spans="1:25" x14ac:dyDescent="0.25">
      <c r="A2122" t="s">
        <v>196</v>
      </c>
      <c r="B2122">
        <v>21187.4</v>
      </c>
      <c r="C2122">
        <v>20951.7</v>
      </c>
      <c r="D2122">
        <v>20926.2</v>
      </c>
      <c r="E2122">
        <v>20048.400000000001</v>
      </c>
      <c r="F2122">
        <v>138.625</v>
      </c>
      <c r="G2122">
        <v>1.23317E-3</v>
      </c>
      <c r="H2122">
        <v>0.99511499999999997</v>
      </c>
      <c r="I2122">
        <v>0</v>
      </c>
    </row>
    <row r="2123" spans="1:25" x14ac:dyDescent="0.25">
      <c r="A2123" t="s">
        <v>196</v>
      </c>
      <c r="B2123">
        <v>21140.7</v>
      </c>
      <c r="C2123">
        <v>20905.3</v>
      </c>
      <c r="D2123">
        <v>20878.7</v>
      </c>
      <c r="E2123">
        <v>20032</v>
      </c>
      <c r="F2123">
        <v>132.82</v>
      </c>
      <c r="G2123">
        <v>1.23442E-3</v>
      </c>
      <c r="H2123">
        <v>0.99511499999999997</v>
      </c>
      <c r="I2123">
        <v>0</v>
      </c>
    </row>
    <row r="2124" spans="1:25" x14ac:dyDescent="0.25">
      <c r="A2124" t="s">
        <v>196</v>
      </c>
      <c r="B2124">
        <v>21169.599999999999</v>
      </c>
      <c r="C2124">
        <v>20933.7</v>
      </c>
      <c r="D2124">
        <v>20905.5</v>
      </c>
      <c r="E2124">
        <v>20044.3</v>
      </c>
      <c r="F2124">
        <v>136.69</v>
      </c>
      <c r="G2124">
        <v>1.2325299999999999E-3</v>
      </c>
      <c r="H2124">
        <v>0.99511499999999997</v>
      </c>
      <c r="I2124">
        <v>0</v>
      </c>
    </row>
    <row r="2125" spans="1:25" x14ac:dyDescent="0.25">
      <c r="A2125" t="s">
        <v>196</v>
      </c>
      <c r="B2125">
        <v>21250.6</v>
      </c>
      <c r="C2125">
        <v>21014.6</v>
      </c>
      <c r="D2125">
        <v>20963.7</v>
      </c>
      <c r="E2125">
        <v>20056.099999999999</v>
      </c>
      <c r="F2125">
        <v>141.45500000000001</v>
      </c>
      <c r="G2125">
        <v>1.2823699999999999E-3</v>
      </c>
      <c r="H2125">
        <v>0.99511400000000005</v>
      </c>
      <c r="I2125">
        <v>0</v>
      </c>
    </row>
    <row r="2126" spans="1:25" x14ac:dyDescent="0.25">
      <c r="A2126" t="s">
        <v>196</v>
      </c>
      <c r="B2126">
        <v>21263.9</v>
      </c>
      <c r="C2126">
        <v>21027.599999999999</v>
      </c>
      <c r="D2126">
        <v>20995.7</v>
      </c>
      <c r="E2126">
        <v>20081.3</v>
      </c>
      <c r="F2126">
        <v>146.61199999999999</v>
      </c>
      <c r="G2126">
        <v>1.23047E-3</v>
      </c>
      <c r="H2126">
        <v>0.995116</v>
      </c>
      <c r="I2126">
        <v>0</v>
      </c>
    </row>
    <row r="2127" spans="1:25" x14ac:dyDescent="0.25">
      <c r="A2127" t="s">
        <v>196</v>
      </c>
      <c r="B2127">
        <v>21278.9</v>
      </c>
      <c r="C2127">
        <v>21043.5</v>
      </c>
      <c r="D2127">
        <v>20990.799999999999</v>
      </c>
      <c r="E2127">
        <v>20079.599999999999</v>
      </c>
      <c r="F2127">
        <v>144.065</v>
      </c>
      <c r="G2127">
        <v>1.2377600000000001E-3</v>
      </c>
      <c r="H2127">
        <v>0.995116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196</v>
      </c>
      <c r="B2128">
        <v>21262</v>
      </c>
      <c r="C2128">
        <v>21025</v>
      </c>
      <c r="D2128">
        <v>20965.7</v>
      </c>
      <c r="E2128">
        <v>20064.900000000001</v>
      </c>
      <c r="F2128">
        <v>140.703</v>
      </c>
      <c r="G2128">
        <v>1.24215E-3</v>
      </c>
      <c r="H2128">
        <v>0.99511499999999997</v>
      </c>
      <c r="I2128">
        <v>0</v>
      </c>
      <c r="R2128">
        <f>AVERAGE(B2079:B2128)</f>
        <v>21222.023999999998</v>
      </c>
      <c r="S2128">
        <f>AVERAGE(C2079:C2128)</f>
        <v>20981.817999999999</v>
      </c>
      <c r="U2128">
        <f>_xlfn.VAR.P(B2079:B2128)</f>
        <v>1621.6110240000116</v>
      </c>
      <c r="V2128">
        <f>_xlfn.VAR.P(C2079:C2128)</f>
        <v>1653.4138760000203</v>
      </c>
      <c r="X2128">
        <f>1.96*SQRT(U2128)/50</f>
        <v>1.5785538837554385</v>
      </c>
      <c r="Y2128">
        <f>1.96*SQRT(V2128)/50</f>
        <v>1.5939579349583448</v>
      </c>
    </row>
    <row r="2129" spans="1:3" x14ac:dyDescent="0.25">
      <c r="A2129" t="s">
        <v>196</v>
      </c>
      <c r="B2129">
        <v>1061178.4458999999</v>
      </c>
      <c r="C2129" t="s">
        <v>36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6"/>
  <sheetViews>
    <sheetView topLeftCell="A170" workbookViewId="0">
      <selection activeCell="J170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235.97600000002421</v>
      </c>
      <c r="E3">
        <f ca="1">OFFSET('84p trace'!$S$56,(A3-1)*56,0)-OFFSET('84p stat'!$H$1,A3*20,0)</f>
        <v>104.70712499999354</v>
      </c>
      <c r="F3">
        <f ca="1">OFFSET('84p stat'!$H$1,A3*20,0)-OFFSET('84p stat'!$K$1,A3*20,0)</f>
        <v>46304.262754000003</v>
      </c>
      <c r="G3">
        <f ca="1">OFFSET('84p stat'!$K$1,A3*20,0)-OFFSET('84p stat'!$N$1,A3*20,0)</f>
        <v>3779.2958890000004</v>
      </c>
      <c r="H3">
        <f ca="1">OFFSET('84p stat'!$N$1,A3*20,0)</f>
        <v>3197.6382319999998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87.344399999995403</v>
      </c>
      <c r="E4" s="5">
        <f ca="1">OFFSET('84p trace'!$V$56,(A4-1)*56,0)</f>
        <v>81.141984000002765</v>
      </c>
      <c r="F4" s="5">
        <f ca="1">OFFSET('84p stat'!$H$1,A4*20,1)</f>
        <v>31.917028999999999</v>
      </c>
      <c r="G4" s="5">
        <f ca="1">OFFSET('84p stat'!$K$1,A4*20,1)</f>
        <v>5.0205029999999997</v>
      </c>
      <c r="H4" s="5">
        <f ca="1">OFFSET('84p stat'!$N$1,A4*20,1)</f>
        <v>0.10237599999999999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53615.49000000002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94.77929999998733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235.16000000000349</v>
      </c>
      <c r="E7">
        <f ca="1">OFFSET('84p trace'!$S$56,(A7-1)*56,0)-OFFSET('84p stat'!$H$1,A7*20,0)</f>
        <v>92.073718999992707</v>
      </c>
      <c r="F7">
        <f ca="1">OFFSET('84p stat'!$H$1,A7*20,0)-OFFSET('84p stat'!$K$1,A7*20,0)</f>
        <v>46587.497801999998</v>
      </c>
      <c r="G7">
        <f ca="1">OFFSET('84p stat'!$K$1,A7*20,0)-OFFSET('84p stat'!$N$1,A7*20,0)</f>
        <v>3608.8890529999999</v>
      </c>
      <c r="H7">
        <f ca="1">OFFSET('84p stat'!$N$1,A7*20,0)</f>
        <v>3213.2114259999998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8643.2853760000235</v>
      </c>
      <c r="E8" s="5">
        <f ca="1">OFFSET('84p trace'!$V$56,(A8-1)*56,0)</f>
        <v>9177.9128159999655</v>
      </c>
      <c r="F8" s="5">
        <f ca="1">OFFSET('84p stat'!$H$1,A8*20,1)</f>
        <v>8183.427248</v>
      </c>
      <c r="G8" s="5">
        <f ca="1">OFFSET('84p stat'!$K$1,A8*20,1)</f>
        <v>246.42148399999999</v>
      </c>
      <c r="H8" s="5">
        <f ca="1">OFFSET('84p stat'!$N$1,A8*20,1)</f>
        <v>33.253416000000001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238.53799999999319</v>
      </c>
      <c r="E9">
        <f ca="1">OFFSET('84p trace'!$S$56,(A9-1)*56,0)-OFFSET('84p stat'!$H$1,A9*20,0)</f>
        <v>106.70223400001123</v>
      </c>
      <c r="F9">
        <f ca="1">OFFSET('84p stat'!$H$1,A9*20,0)-OFFSET('84p stat'!$K$1,A9*20,0)</f>
        <v>42128.834570999999</v>
      </c>
      <c r="G9">
        <f ca="1">OFFSET('84p stat'!$K$1,A9*20,0)-OFFSET('84p stat'!$N$1,A9*20,0)</f>
        <v>18305.262099</v>
      </c>
      <c r="H9">
        <f ca="1">OFFSET('84p stat'!$N$1,A9*20,0)</f>
        <v>3176.3130959999999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34.856899999996074</v>
      </c>
      <c r="E10" s="5">
        <f ca="1">OFFSET('84p trace'!$V$56,(A10-1)*56,0)</f>
        <v>61.761855999999845</v>
      </c>
      <c r="F10" s="5">
        <f ca="1">OFFSET('84p stat'!$H$1,A10*20,1)</f>
        <v>6.342727</v>
      </c>
      <c r="G10" s="5">
        <f ca="1">OFFSET('84p stat'!$K$1,A10*20,1)</f>
        <v>1.1182319999999999</v>
      </c>
      <c r="H10" s="5">
        <f ca="1">OFFSET('84p stat'!$N$1,A10*20,1)</f>
        <v>3.16E-3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238.77200000001176</v>
      </c>
      <c r="E11">
        <f ca="1">OFFSET('84p trace'!$S$56,(A11-1)*56,0)-OFFSET('84p stat'!$H$1,A11*20,0)</f>
        <v>104.74975000000268</v>
      </c>
      <c r="F11">
        <f ca="1">OFFSET('84p stat'!$H$1,A11*20,0)-OFFSET('84p stat'!$K$1,A11*20,0)</f>
        <v>46611.736562999999</v>
      </c>
      <c r="G11">
        <f ca="1">OFFSET('84p stat'!$K$1,A11*20,0)-OFFSET('84p stat'!$N$1,A11*20,0)</f>
        <v>17149.319046999997</v>
      </c>
      <c r="H11">
        <f ca="1">OFFSET('84p stat'!$N$1,A11*20,0)</f>
        <v>3351.7506400000002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30.74521599999434</v>
      </c>
      <c r="E12" s="5">
        <f ca="1">OFFSET('84p trace'!$V$56,(A12-1)*56,0)</f>
        <v>73.015263999993692</v>
      </c>
      <c r="F12" s="5">
        <f ca="1">OFFSET('84p stat'!$H$1,A12*20,1)</f>
        <v>2.954879</v>
      </c>
      <c r="G12" s="5">
        <f ca="1">OFFSET('84p stat'!$K$1,A12*20,1)</f>
        <v>0.92647299999999999</v>
      </c>
      <c r="H12" s="5">
        <f ca="1">OFFSET('84p stat'!$N$1,A12*20,1)</f>
        <v>8.8099999999999995E-4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229.25400000005175</v>
      </c>
      <c r="E13">
        <f ca="1">OFFSET('84p trace'!$S$56,(A13-1)*56,0)-OFFSET('84p stat'!$H$1,A13*20,0)</f>
        <v>106.87279699995997</v>
      </c>
      <c r="F13">
        <f ca="1">OFFSET('84p stat'!$H$1,A13*20,0)-OFFSET('84p stat'!$K$1,A13*20,0)</f>
        <v>42128.281093999998</v>
      </c>
      <c r="G13">
        <f ca="1">OFFSET('84p stat'!$K$1,A13*20,0)-OFFSET('84p stat'!$N$1,A13*20,0)</f>
        <v>18279.493021999999</v>
      </c>
      <c r="H13">
        <f ca="1">OFFSET('84p stat'!$N$1,A13*20,0)</f>
        <v>3176.1090869999998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38.074499999998523</v>
      </c>
      <c r="E14" s="5">
        <f ca="1">OFFSET('84p trace'!$V$56,(A14-1)*56,0)</f>
        <v>38.081663999998078</v>
      </c>
      <c r="F14" s="5">
        <f ca="1">OFFSET('84p stat'!$H$1,A14*20,1)</f>
        <v>5.8630610000000001</v>
      </c>
      <c r="G14" s="5">
        <f ca="1">OFFSET('84p stat'!$K$1,A14*20,1)</f>
        <v>0.53650799999999998</v>
      </c>
      <c r="H14" s="5">
        <f ca="1">OFFSET('84p stat'!$N$1,A14*20,1)</f>
        <v>2.3140000000000001E-3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237.02599999999438</v>
      </c>
      <c r="E15">
        <f ca="1">OFFSET('84p trace'!$S$56,(A15-1)*56,0)-OFFSET('84p stat'!$H$1,A15*20,0)</f>
        <v>38.472633000001224</v>
      </c>
      <c r="F15">
        <f ca="1">OFFSET('84p stat'!$H$1,A15*20,0)-OFFSET('84p stat'!$K$1,A15*20,0)</f>
        <v>618.45499999999811</v>
      </c>
      <c r="G15">
        <f ca="1">OFFSET('84p stat'!$K$1,A15*20,0)-OFFSET('84p stat'!$N$1,A15*20,0)</f>
        <v>18269.814887</v>
      </c>
      <c r="H15">
        <f ca="1">OFFSET('84p stat'!$N$1,A15*20,0)</f>
        <v>131.69148000000001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91.277599999996994</v>
      </c>
      <c r="E16" s="5">
        <f ca="1">OFFSET('84p trace'!$V$56,(A16-1)*56,0)</f>
        <v>83.288244000002905</v>
      </c>
      <c r="F16" s="5">
        <f ca="1">OFFSET('84p stat'!$H$1,A16*20,1)</f>
        <v>53.205860000000001</v>
      </c>
      <c r="G16" s="5">
        <f ca="1">OFFSET('84p stat'!$K$1,A16*20,1)</f>
        <v>28.083051000000001</v>
      </c>
      <c r="H16" s="5">
        <f ca="1">OFFSET('84p stat'!$N$1,A16*20,1)</f>
        <v>3.6584379999999999</v>
      </c>
    </row>
    <row r="17" spans="1:12" x14ac:dyDescent="0.25">
      <c r="A17">
        <v>8</v>
      </c>
      <c r="C17" t="str">
        <f ca="1">OFFSET('84p stat'!$A$1,A17*20,0)</f>
        <v>CUDA ant add CPU12</v>
      </c>
      <c r="D17">
        <f ca="1">OFFSET('84p trace'!$R$56,(A17-1)*56,0)-OFFSET('84p trace'!$S$56,(A17-1)*56,0)</f>
        <v>278.72599999999511</v>
      </c>
      <c r="E17">
        <f ca="1">OFFSET('84p trace'!$S$56,(A17-1)*56,0)-OFFSET('84p stat'!$H$1,A17*20,0)</f>
        <v>15.347578000000794</v>
      </c>
      <c r="F17">
        <f ca="1">OFFSET('84p stat'!$H$1,A17*20,0)-OFFSET('84p stat'!$K$1,A17*20,0)</f>
        <v>46324.919844000004</v>
      </c>
      <c r="G17">
        <f ca="1">OFFSET('84p stat'!$K$1,A17*20,0)-OFFSET('84p stat'!$N$1,A17*20,0)</f>
        <v>14260.168506</v>
      </c>
      <c r="H17">
        <f ca="1">OFFSET('84p stat'!$N$1,A17*20,0)</f>
        <v>3339.6740719999998</v>
      </c>
    </row>
    <row r="18" spans="1:12" x14ac:dyDescent="0.25">
      <c r="A18">
        <v>8</v>
      </c>
      <c r="C18" t="str">
        <f ca="1">OFFSET('84p stat'!$A$1,A18*20,0)</f>
        <v>CUDA ant add CPU12</v>
      </c>
      <c r="D18" s="5">
        <f ca="1">OFFSET('84p trace'!$U$56,(A18-1)*56,0)</f>
        <v>217334.22550400018</v>
      </c>
      <c r="E18" s="5">
        <f ca="1">OFFSET('84p trace'!$V$56,(A18-1)*56,0)</f>
        <v>221777.48250000007</v>
      </c>
      <c r="F18" s="5">
        <f ca="1">OFFSET('84p stat'!$H$1,A18*20,1)</f>
        <v>224512.38000999999</v>
      </c>
      <c r="G18" s="5">
        <f ca="1">OFFSET('84p stat'!$K$1,A18*20,1)</f>
        <v>226340.420747</v>
      </c>
      <c r="H18" s="5">
        <f ca="1">OFFSET('84p stat'!$N$1,A18*20,1)</f>
        <v>6.9285399999999999</v>
      </c>
    </row>
    <row r="19" spans="1:12" x14ac:dyDescent="0.25">
      <c r="A19">
        <v>9</v>
      </c>
      <c r="C19" t="str">
        <f ca="1">OFFSET('84p stat'!$A$1,A19*20,0)</f>
        <v>CUDA opt</v>
      </c>
      <c r="D19">
        <f ca="1">OFFSET('84p trace'!$R$56,(A19-1)*56,0)-OFFSET('84p trace'!$S$56,(A19-1)*56,0)</f>
        <v>53614.041999999987</v>
      </c>
      <c r="E19">
        <f ca="1">OFFSET('84p trace'!$S$56,(A19-1)*56,0)-OFFSET('84p stat'!$H$1,A19*20,0)</f>
        <v>0</v>
      </c>
      <c r="F19">
        <f ca="1">OFFSET('84p stat'!$H$1,A19*20,0)-OFFSET('84p stat'!$K$1,A19*20,0)</f>
        <v>0</v>
      </c>
      <c r="G19">
        <f ca="1">OFFSET('84p stat'!$K$1,A19*20,0)-OFFSET('84p stat'!$N$1,A19*20,0)</f>
        <v>0</v>
      </c>
      <c r="H19">
        <f ca="1">OFFSET('84p stat'!$N$1,A19*20,0)</f>
        <v>0</v>
      </c>
    </row>
    <row r="20" spans="1:12" x14ac:dyDescent="0.25">
      <c r="A20">
        <v>9</v>
      </c>
      <c r="C20" t="str">
        <f ca="1">OFFSET('84p stat'!$A$1,A20*20,0)</f>
        <v>CUDA opt</v>
      </c>
      <c r="D20" s="5">
        <f ca="1">OFFSET('84p trace'!$U$56,(A20-1)*56,0)</f>
        <v>54.857235999994955</v>
      </c>
      <c r="E20" s="5">
        <f ca="1">OFFSET('84p trace'!$V$56,(A20-1)*56,0)</f>
        <v>0</v>
      </c>
      <c r="F20" s="5">
        <f ca="1">OFFSET('84p stat'!$H$1,A20*20,1)</f>
        <v>0</v>
      </c>
      <c r="G20" s="5">
        <f ca="1">OFFSET('84p stat'!$K$1,A20*20,1)</f>
        <v>0</v>
      </c>
      <c r="H20" s="5">
        <f ca="1">OFFSET('84p stat'!$N$1,A20*20,1)</f>
        <v>0</v>
      </c>
    </row>
    <row r="21" spans="1:12" x14ac:dyDescent="0.25">
      <c r="A21">
        <v>10</v>
      </c>
      <c r="C21" t="str">
        <f ca="1">OFFSET('84p stat'!$A$1,A21*20,0)</f>
        <v>CUDA opt Time</v>
      </c>
      <c r="D21">
        <f ca="1">OFFSET('84p trace'!$R$56,(A21-1)*56,0)-OFFSET('84p trace'!$S$56,(A21-1)*56,0)</f>
        <v>235.51199999999517</v>
      </c>
      <c r="E21">
        <f ca="1">OFFSET('84p trace'!$S$56,(A21-1)*56,0)-OFFSET('84p stat'!$H$1,A21*20,0)</f>
        <v>103.33435899999313</v>
      </c>
      <c r="F21">
        <f ca="1">OFFSET('84p stat'!$H$1,A21*20,0)-OFFSET('84p stat'!$K$1,A21*20,0)</f>
        <v>49501.109942000003</v>
      </c>
      <c r="G21">
        <f ca="1">OFFSET('84p stat'!$K$1,A21*20,0)-OFFSET('84p stat'!$N$1,A21*20,0)</f>
        <v>3780.0916990000001</v>
      </c>
      <c r="H21">
        <f ca="1">OFFSET('84p stat'!$N$1,A21*20,0)</f>
        <v>0</v>
      </c>
    </row>
    <row r="22" spans="1:12" x14ac:dyDescent="0.25">
      <c r="A22">
        <v>10</v>
      </c>
      <c r="C22" t="str">
        <f ca="1">OFFSET('84p stat'!$A$1,A22*20,0)</f>
        <v>CUDA opt Time</v>
      </c>
      <c r="D22" s="5">
        <f ca="1">OFFSET('84p trace'!$U$56,(A22-1)*56,0)</f>
        <v>81.768896000000865</v>
      </c>
      <c r="E22" s="5">
        <f ca="1">OFFSET('84p trace'!$V$56,(A22-1)*56,0)</f>
        <v>53.94150399999932</v>
      </c>
      <c r="F22" s="5">
        <f ca="1">OFFSET('84p stat'!$H$1,A22*20,1)</f>
        <v>18.031656999999999</v>
      </c>
      <c r="G22" s="5">
        <f ca="1">OFFSET('84p stat'!$K$1,A22*20,1)</f>
        <v>3.5769359999999999</v>
      </c>
      <c r="H22" s="5">
        <f ca="1">OFFSET('84p stat'!$N$1,A22*20,1)</f>
        <v>0</v>
      </c>
    </row>
    <row r="23" spans="1:12" x14ac:dyDescent="0.25">
      <c r="A23">
        <v>11</v>
      </c>
      <c r="C23" t="str">
        <f ca="1">OFFSET('84p stat'!$A$1,A23*20,0)</f>
        <v>CUDA opt non hash</v>
      </c>
      <c r="D23">
        <f ca="1">OFFSET('84p trace'!$R$56,(A23-1)*56,0)-OFFSET('84p trace'!$S$56,(A23-1)*56,0)</f>
        <v>229.71400000002905</v>
      </c>
      <c r="E23">
        <f ca="1">OFFSET('84p trace'!$S$56,(A23-1)*56,0)-OFFSET('84p stat'!$H$1,A23*20,0)</f>
        <v>101.0185159999819</v>
      </c>
      <c r="F23">
        <f ca="1">OFFSET('84p stat'!$H$1,A23*20,0)-OFFSET('84p stat'!$K$1,A23*20,0)</f>
        <v>49494.851904000003</v>
      </c>
      <c r="G23">
        <f ca="1">OFFSET('84p stat'!$K$1,A23*20,0)-OFFSET('84p stat'!$N$1,A23*20,0)</f>
        <v>3528.9795800000002</v>
      </c>
      <c r="H23">
        <f ca="1">OFFSET('84p stat'!$N$1,A23*20,0)</f>
        <v>0</v>
      </c>
    </row>
    <row r="24" spans="1:12" x14ac:dyDescent="0.25">
      <c r="A24">
        <v>11</v>
      </c>
      <c r="C24" t="str">
        <f ca="1">OFFSET('84p stat'!$A$1,A24*20,0)</f>
        <v>CUDA opt non hash</v>
      </c>
      <c r="D24" s="5">
        <f ca="1">OFFSET('84p trace'!$U$56,(A24-1)*56,0)</f>
        <v>93.477904000001686</v>
      </c>
      <c r="E24" s="5">
        <f ca="1">OFFSET('84p trace'!$V$56,(A24-1)*56,0)</f>
        <v>98.266500000002864</v>
      </c>
      <c r="F24" s="5">
        <f ca="1">OFFSET('84p stat'!$H$1,A24*20,1)</f>
        <v>28.707654000000002</v>
      </c>
      <c r="G24" s="5">
        <f ca="1">OFFSET('84p stat'!$K$1,A24*20,1)</f>
        <v>3.1320380000000001</v>
      </c>
      <c r="H24" s="5">
        <f ca="1">OFFSET('84p stat'!$N$1,A24*20,1)</f>
        <v>0</v>
      </c>
    </row>
    <row r="25" spans="1:12" x14ac:dyDescent="0.25">
      <c r="A25">
        <v>12</v>
      </c>
      <c r="C25" t="str">
        <f ca="1">OFFSET('84p stat'!$A$1,A25*20,0)</f>
        <v>CUDA opt ant</v>
      </c>
      <c r="D25">
        <f ca="1">OFFSET('84p trace'!$R$56,(A25-1)*56,0)-OFFSET('84p trace'!$S$56,(A25-1)*56,0)</f>
        <v>235.26800000003277</v>
      </c>
      <c r="E25">
        <f ca="1">OFFSET('84p trace'!$S$56,(A25-1)*56,0)-OFFSET('84p stat'!$H$1,A25*20,0)</f>
        <v>108.48946899998555</v>
      </c>
      <c r="F25">
        <f ca="1">OFFSET('84p stat'!$H$1,A25*20,0)-OFFSET('84p stat'!$K$1,A25*20,0)</f>
        <v>44886.609922000003</v>
      </c>
      <c r="G25">
        <f ca="1">OFFSET('84p stat'!$K$1,A25*20,0)-OFFSET('84p stat'!$N$1,A25*20,0)</f>
        <v>18194.734608999999</v>
      </c>
      <c r="H25">
        <f ca="1">OFFSET('84p stat'!$N$1,A25*20,0)</f>
        <v>0</v>
      </c>
    </row>
    <row r="26" spans="1:12" x14ac:dyDescent="0.25">
      <c r="A26">
        <v>12</v>
      </c>
      <c r="C26" t="str">
        <f ca="1">OFFSET('84p stat'!$A$1,A26*20,0)</f>
        <v>CUDA opt ant</v>
      </c>
      <c r="D26" s="5">
        <f ca="1">OFFSET('84p trace'!$U$56,(A26-1)*56,0)</f>
        <v>64.219396000000103</v>
      </c>
      <c r="E26" s="5">
        <f ca="1">OFFSET('84p trace'!$V$56,(A26-1)*56,0)</f>
        <v>55.859443999992301</v>
      </c>
      <c r="F26" s="5">
        <f ca="1">OFFSET('84p stat'!$H$1,A26*20,1)</f>
        <v>15.716473000000001</v>
      </c>
      <c r="G26" s="5">
        <f ca="1">OFFSET('84p stat'!$K$1,A26*20,1)</f>
        <v>1.113507</v>
      </c>
      <c r="H26" s="5">
        <f ca="1">OFFSET('84p stat'!$N$1,A26*20,1)</f>
        <v>0</v>
      </c>
    </row>
    <row r="27" spans="1:12" x14ac:dyDescent="0.25">
      <c r="A27">
        <v>13</v>
      </c>
      <c r="C27" t="str">
        <f ca="1">OFFSET('84p stat'!$A$1,A27*20,0)</f>
        <v>CUDA opt ant non hash</v>
      </c>
      <c r="D27">
        <f ca="1">OFFSET('84p trace'!$R$56,(A27-1)*56,0)-OFFSET('84p trace'!$S$56,(A27-1)*56,0)</f>
        <v>232.12200000001758</v>
      </c>
      <c r="E27">
        <f ca="1">OFFSET('84p trace'!$S$56,(A27-1)*56,0)-OFFSET('84p stat'!$H$1,A27*20,0)</f>
        <v>111.78046899998299</v>
      </c>
      <c r="F27">
        <f ca="1">OFFSET('84p stat'!$H$1,A27*20,0)-OFFSET('84p stat'!$K$1,A27*20,0)</f>
        <v>45160.827304000006</v>
      </c>
      <c r="G27">
        <f ca="1">OFFSET('84p stat'!$K$1,A27*20,0)-OFFSET('84p stat'!$N$1,A27*20,0)</f>
        <v>18263.352226999999</v>
      </c>
      <c r="H27">
        <f ca="1">OFFSET('84p stat'!$N$1,A27*20,0)</f>
        <v>0</v>
      </c>
    </row>
    <row r="28" spans="1:12" x14ac:dyDescent="0.25">
      <c r="A28">
        <v>13</v>
      </c>
      <c r="C28" t="str">
        <f ca="1">OFFSET('84p stat'!$A$1,A28*20,0)</f>
        <v>CUDA opt ant non hash</v>
      </c>
      <c r="D28" s="5">
        <f ca="1">OFFSET('84p trace'!$U$56,(A28-1)*56,0)</f>
        <v>19521.930275999992</v>
      </c>
      <c r="E28" s="5">
        <f ca="1">OFFSET('84p trace'!$V$56,(A28-1)*56,0)</f>
        <v>19493.664800000035</v>
      </c>
      <c r="F28" s="5">
        <f ca="1">OFFSET('84p stat'!$H$1,A28*20,1)</f>
        <v>19308.590767000002</v>
      </c>
      <c r="G28" s="5">
        <f ca="1">OFFSET('84p stat'!$K$1,A28*20,1)</f>
        <v>1277.7281359999999</v>
      </c>
      <c r="H28" s="5">
        <f ca="1">OFFSET('84p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235.97600000002421</v>
      </c>
      <c r="E31" s="5">
        <f ca="1">OFFSET('84p trace'!$S$56,(A31-1)*56,0)-OFFSET('84p stat'!$H$1,A31*20,0)</f>
        <v>104.70712499999354</v>
      </c>
      <c r="F31" s="5">
        <f ca="1">OFFSET('84p stat'!$H$1,A31*20,0)-OFFSET('84p stat'!$K$1,A31*20,0)</f>
        <v>46304.262754000003</v>
      </c>
      <c r="G31" s="5">
        <f ca="1">OFFSET('84p stat'!$K$1,A31*20,0)-OFFSET('84p stat'!$N$1,A31*20,0)</f>
        <v>3779.2958890000004</v>
      </c>
      <c r="H31" s="5">
        <f ca="1">OFFSET('84p stat'!$N$1,A31*20,0)</f>
        <v>3197.6382319999998</v>
      </c>
      <c r="I31" s="5"/>
      <c r="J31" s="5">
        <f ca="1">SUM(E31:H31)</f>
        <v>53385.903999999995</v>
      </c>
      <c r="K31" s="10">
        <f ca="1">G31/J31</f>
        <v>7.0792018226384271E-2</v>
      </c>
      <c r="L31">
        <f ca="1">$K$29*POWER(K31,2)*SQRT(G138/(POWER(G31,2)*$L$29)+J138/(POWER(J31,2)*$L$29))</f>
        <v>8.7079813455846586E-7</v>
      </c>
    </row>
    <row r="32" spans="1:12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53615.49000000002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53615.49000000002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235.16000000000349</v>
      </c>
      <c r="E33" s="5">
        <f ca="1">OFFSET('84p trace'!$S$56,(A33-1)*56,0)-OFFSET('84p stat'!$H$1,A33*20,0)</f>
        <v>92.073718999992707</v>
      </c>
      <c r="F33" s="5">
        <f ca="1">OFFSET('84p stat'!$H$1,A33*20,0)-OFFSET('84p stat'!$K$1,A33*20,0)</f>
        <v>46587.497801999998</v>
      </c>
      <c r="G33" s="5">
        <f ca="1">OFFSET('84p stat'!$K$1,A33*20,0)-OFFSET('84p stat'!$N$1,A33*20,0)</f>
        <v>3608.8890529999999</v>
      </c>
      <c r="H33" s="5">
        <f ca="1">OFFSET('84p stat'!$N$1,A33*20,0)</f>
        <v>3213.2114259999998</v>
      </c>
      <c r="I33" s="5"/>
      <c r="J33" s="5">
        <f t="shared" ref="J33:J68" ca="1" si="1">SUM(E33:H33)</f>
        <v>53501.671999999991</v>
      </c>
      <c r="K33" s="10">
        <f t="shared" ca="1" si="0"/>
        <v>6.7453762061866041E-2</v>
      </c>
      <c r="L33">
        <f ca="1">$K$29*POWER(K33,2)*SQRT(G140/(POWER(G33,2)*$L$29)+J140/(POWER(J33,2)*$L$29))</f>
        <v>6.3165024276150442E-6</v>
      </c>
    </row>
    <row r="34" spans="1:12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238.53799999999319</v>
      </c>
      <c r="E34" s="5">
        <f ca="1">OFFSET('84p trace'!$S$56,(A34-1)*56,0)-OFFSET('84p stat'!$H$1,A34*20,0)</f>
        <v>106.70223400001123</v>
      </c>
      <c r="F34" s="5">
        <f ca="1">OFFSET('84p stat'!$H$1,A34*20,0)-OFFSET('84p stat'!$K$1,A34*20,0)</f>
        <v>42128.834570999999</v>
      </c>
      <c r="G34" s="5">
        <f ca="1">OFFSET('84p stat'!$K$1,A34*20,0)-OFFSET('84p stat'!$N$1,A34*20,0)</f>
        <v>18305.262099</v>
      </c>
      <c r="H34" s="5">
        <f ca="1">OFFSET('84p stat'!$N$1,A34*20,0)</f>
        <v>3176.3130959999999</v>
      </c>
      <c r="I34" s="5"/>
      <c r="J34" s="5">
        <f t="shared" ca="1" si="1"/>
        <v>63717.112000000008</v>
      </c>
      <c r="K34" s="10">
        <f t="shared" ca="1" si="0"/>
        <v>0.28728957613458683</v>
      </c>
      <c r="L34">
        <f ca="1">$K$29*POWER(K34,2)*SQRT(G141/(POWER(G34,2)*$L$29)+J141/(POWER(J34,2)*$L$29))</f>
        <v>3.2666531170007942E-6</v>
      </c>
    </row>
    <row r="35" spans="1:12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238.77200000001176</v>
      </c>
      <c r="E35" s="5">
        <f ca="1">OFFSET('84p trace'!$S$56,(A35-1)*56,0)-OFFSET('84p stat'!$H$1,A35*20,0)</f>
        <v>104.74975000000268</v>
      </c>
      <c r="F35" s="5">
        <f ca="1">OFFSET('84p stat'!$H$1,A35*20,0)-OFFSET('84p stat'!$K$1,A35*20,0)</f>
        <v>46611.736562999999</v>
      </c>
      <c r="G35" s="5">
        <f ca="1">OFFSET('84p stat'!$K$1,A35*20,0)-OFFSET('84p stat'!$N$1,A35*20,0)</f>
        <v>17149.319046999997</v>
      </c>
      <c r="H35" s="5">
        <f ca="1">OFFSET('84p stat'!$N$1,A35*20,0)</f>
        <v>3351.7506400000002</v>
      </c>
      <c r="I35" s="5"/>
      <c r="J35" s="5">
        <f t="shared" ca="1" si="1"/>
        <v>67217.555999999997</v>
      </c>
      <c r="K35" s="10">
        <f ca="1">E35/J35</f>
        <v>1.5583689177869349E-3</v>
      </c>
      <c r="L35">
        <f ca="1">$K$29*POWER(K35,2)*SQRT(E142/(POWER(E35,2)*$L$29)+J142/(POWER(J35,2)*$L$29))</f>
        <v>5.4911842259965051E-8</v>
      </c>
    </row>
    <row r="36" spans="1:12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229.25400000005175</v>
      </c>
      <c r="E36" s="5">
        <f ca="1">OFFSET('84p trace'!$S$56,(A36-1)*56,0)-OFFSET('84p stat'!$H$1,A36*20,0)</f>
        <v>106.87279699995997</v>
      </c>
      <c r="F36" s="5">
        <f ca="1">OFFSET('84p stat'!$H$1,A36*20,0)-OFFSET('84p stat'!$K$1,A36*20,0)</f>
        <v>42128.281093999998</v>
      </c>
      <c r="G36" s="5">
        <f ca="1">OFFSET('84p stat'!$K$1,A36*20,0)-OFFSET('84p stat'!$N$1,A36*20,0)</f>
        <v>18279.493021999999</v>
      </c>
      <c r="H36" s="5">
        <f ca="1">OFFSET('84p stat'!$N$1,A36*20,0)</f>
        <v>3176.1090869999998</v>
      </c>
      <c r="I36" s="5"/>
      <c r="J36" s="5">
        <f t="shared" ca="1" si="1"/>
        <v>63690.755999999958</v>
      </c>
      <c r="K36" s="10">
        <f ca="1">E36/J36</f>
        <v>1.677995422129391E-3</v>
      </c>
      <c r="L36">
        <f ca="1">$K$29*POWER(K36,2)*SQRT(E143/(POWER(E36,2)*$L$29)+J143/(POWER(J36,2)*$L$29))</f>
        <v>4.5065491246773726E-8</v>
      </c>
    </row>
    <row r="37" spans="1:12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237.02599999999438</v>
      </c>
      <c r="E37" s="5">
        <f ca="1">OFFSET('84p trace'!$S$56,(A37-1)*56,0)-OFFSET('84p stat'!$H$1,A37*20,0)</f>
        <v>38.472633000001224</v>
      </c>
      <c r="F37" s="5">
        <f ca="1">OFFSET('84p stat'!$H$1,A37*20,0)-OFFSET('84p stat'!$K$1,A37*20,0)</f>
        <v>618.45499999999811</v>
      </c>
      <c r="G37" s="5">
        <f ca="1">OFFSET('84p stat'!$K$1,A37*20,0)-OFFSET('84p stat'!$N$1,A37*20,0)</f>
        <v>18269.814887</v>
      </c>
      <c r="H37" s="5">
        <f ca="1">OFFSET('84p stat'!$N$1,A37*20,0)</f>
        <v>131.69148000000001</v>
      </c>
      <c r="I37" s="5"/>
      <c r="J37" s="5">
        <f t="shared" ca="1" si="1"/>
        <v>19058.434000000001</v>
      </c>
      <c r="K37" s="10">
        <f t="shared" ca="1" si="0"/>
        <v>0.95862099094815445</v>
      </c>
      <c r="L37">
        <f t="shared" ref="L37:L59" ca="1" si="2">$K$29*POWER(K37,2)*SQRT(G144/(POWER(G37,2)*$L$29)+J144/(POWER(J37,2)*$L$29))</f>
        <v>1.8844337627498106E-4</v>
      </c>
    </row>
    <row r="38" spans="1:12" x14ac:dyDescent="0.25">
      <c r="A38">
        <v>8</v>
      </c>
      <c r="C38" t="str">
        <f ca="1">OFFSET('84p stat'!$A$1,A38*20,0)</f>
        <v>CUDA ant add CPU12</v>
      </c>
      <c r="D38" s="5">
        <f ca="1">OFFSET('84p trace'!$R$56,(A38-1)*56,0)-OFFSET('84p trace'!$S$56,(A38-1)*56,0)</f>
        <v>278.72599999999511</v>
      </c>
      <c r="E38" s="5">
        <f ca="1">OFFSET('84p trace'!$S$56,(A38-1)*56,0)-OFFSET('84p stat'!$H$1,A38*20,0)</f>
        <v>15.347578000000794</v>
      </c>
      <c r="F38" s="5">
        <f ca="1">OFFSET('84p stat'!$H$1,A38*20,0)-OFFSET('84p stat'!$K$1,A38*20,0)</f>
        <v>46324.919844000004</v>
      </c>
      <c r="G38" s="5">
        <f ca="1">OFFSET('84p stat'!$K$1,A38*20,0)-OFFSET('84p stat'!$N$1,A38*20,0)</f>
        <v>14260.168506</v>
      </c>
      <c r="H38" s="5">
        <f ca="1">OFFSET('84p stat'!$N$1,A38*20,0)</f>
        <v>3339.6740719999998</v>
      </c>
      <c r="I38" s="5"/>
      <c r="J38" s="5">
        <f t="shared" ca="1" si="1"/>
        <v>63940.110000000008</v>
      </c>
      <c r="K38" s="10">
        <f t="shared" ref="K38" ca="1" si="3">G38/J38</f>
        <v>0.22302383442881155</v>
      </c>
      <c r="L38">
        <f t="shared" ca="1" si="2"/>
        <v>4.9279484644924431E-4</v>
      </c>
    </row>
    <row r="39" spans="1:12" x14ac:dyDescent="0.25">
      <c r="A39">
        <v>9</v>
      </c>
      <c r="C39" t="str">
        <f ca="1">OFFSET('84p stat'!$A$1,A39*20,0)</f>
        <v>CUDA opt</v>
      </c>
      <c r="D39" s="5">
        <f ca="1">OFFSET('84p trace'!$R$56,(A39-1)*56,0)-OFFSET('84p trace'!$S$56,(A39-1)*56,0)</f>
        <v>53614.041999999987</v>
      </c>
      <c r="E39" s="5">
        <f ca="1">OFFSET('84p trace'!$S$56,(A39-1)*56,0)-OFFSET('84p stat'!$H$1,A39*20,0)</f>
        <v>0</v>
      </c>
      <c r="F39" s="5">
        <f ca="1">OFFSET('84p stat'!$H$1,A39*20,0)-OFFSET('84p stat'!$K$1,A39*20,0)</f>
        <v>0</v>
      </c>
      <c r="G39" s="5">
        <f ca="1">OFFSET('84p stat'!$K$1,A39*20,0)-OFFSET('84p stat'!$N$1,A39*20,0)</f>
        <v>0</v>
      </c>
      <c r="H39" s="5">
        <f ca="1">OFFSET('84p stat'!$N$1,A39*20,0)</f>
        <v>0</v>
      </c>
      <c r="I39" s="5"/>
      <c r="J39" s="5">
        <f ca="1">SUM(D39:H39)</f>
        <v>53614.041999999987</v>
      </c>
      <c r="K39" s="10">
        <f t="shared" ca="1" si="0"/>
        <v>0</v>
      </c>
      <c r="L39" t="e">
        <f t="shared" ca="1" si="2"/>
        <v>#DIV/0!</v>
      </c>
    </row>
    <row r="40" spans="1:12" x14ac:dyDescent="0.25">
      <c r="A40">
        <v>10</v>
      </c>
      <c r="C40" t="str">
        <f ca="1">OFFSET('84p stat'!$A$1,A40*20,0)</f>
        <v>CUDA opt Time</v>
      </c>
      <c r="D40" s="5">
        <f ca="1">OFFSET('84p trace'!$R$56,(A40-1)*56,0)-OFFSET('84p trace'!$S$56,(A40-1)*56,0)</f>
        <v>235.51199999999517</v>
      </c>
      <c r="E40" s="5">
        <f ca="1">OFFSET('84p trace'!$S$56,(A40-1)*56,0)-OFFSET('84p stat'!$H$1,A40*20,0)</f>
        <v>103.33435899999313</v>
      </c>
      <c r="F40" s="5">
        <f ca="1">OFFSET('84p stat'!$H$1,A40*20,0)-OFFSET('84p stat'!$K$1,A40*20,0)</f>
        <v>49501.109942000003</v>
      </c>
      <c r="G40" s="5">
        <f ca="1">OFFSET('84p stat'!$K$1,A40*20,0)-OFFSET('84p stat'!$N$1,A40*20,0)</f>
        <v>3780.0916990000001</v>
      </c>
      <c r="H40" s="5">
        <f ca="1">OFFSET('84p stat'!$N$1,A40*20,0)</f>
        <v>0</v>
      </c>
      <c r="I40" s="5"/>
      <c r="J40" s="5">
        <f t="shared" ca="1" si="1"/>
        <v>53384.535999999993</v>
      </c>
      <c r="K40" s="10">
        <f t="shared" ca="1" si="0"/>
        <v>7.0808739425964121E-2</v>
      </c>
      <c r="L40">
        <f t="shared" ca="1" si="2"/>
        <v>7.3123345249522818E-7</v>
      </c>
    </row>
    <row r="41" spans="1:12" x14ac:dyDescent="0.25">
      <c r="A41">
        <v>11</v>
      </c>
      <c r="C41" t="str">
        <f ca="1">OFFSET('84p stat'!$A$1,A41*20,0)</f>
        <v>CUDA opt non hash</v>
      </c>
      <c r="D41" s="5">
        <f ca="1">OFFSET('84p trace'!$R$56,(A41-1)*56,0)-OFFSET('84p trace'!$S$56,(A41-1)*56,0)</f>
        <v>229.71400000002905</v>
      </c>
      <c r="E41" s="5">
        <f ca="1">OFFSET('84p trace'!$S$56,(A41-1)*56,0)-OFFSET('84p stat'!$H$1,A41*20,0)</f>
        <v>101.0185159999819</v>
      </c>
      <c r="F41" s="5">
        <f ca="1">OFFSET('84p stat'!$H$1,A41*20,0)-OFFSET('84p stat'!$K$1,A41*20,0)</f>
        <v>49494.851904000003</v>
      </c>
      <c r="G41" s="5">
        <f ca="1">OFFSET('84p stat'!$K$1,A41*20,0)-OFFSET('84p stat'!$N$1,A41*20,0)</f>
        <v>3528.9795800000002</v>
      </c>
      <c r="H41" s="5">
        <f ca="1">OFFSET('84p stat'!$N$1,A41*20,0)</f>
        <v>0</v>
      </c>
      <c r="I41" s="5"/>
      <c r="J41" s="5">
        <f t="shared" ca="1" si="1"/>
        <v>53124.849999999984</v>
      </c>
      <c r="K41" s="10">
        <f t="shared" ca="1" si="0"/>
        <v>6.6428038479167492E-2</v>
      </c>
      <c r="L41">
        <f t="shared" ca="1" si="2"/>
        <v>6.672469579388849E-7</v>
      </c>
    </row>
    <row r="42" spans="1:12" x14ac:dyDescent="0.25">
      <c r="A42">
        <v>12</v>
      </c>
      <c r="C42" t="str">
        <f ca="1">OFFSET('84p stat'!$A$1,A42*20,0)</f>
        <v>CUDA opt ant</v>
      </c>
      <c r="D42" s="5">
        <f ca="1">OFFSET('84p trace'!$R$56,(A42-1)*56,0)-OFFSET('84p trace'!$S$56,(A42-1)*56,0)</f>
        <v>235.26800000003277</v>
      </c>
      <c r="E42" s="5">
        <f ca="1">OFFSET('84p trace'!$S$56,(A42-1)*56,0)-OFFSET('84p stat'!$H$1,A42*20,0)</f>
        <v>108.48946899998555</v>
      </c>
      <c r="F42" s="5">
        <f ca="1">OFFSET('84p stat'!$H$1,A42*20,0)-OFFSET('84p stat'!$K$1,A42*20,0)</f>
        <v>44886.609922000003</v>
      </c>
      <c r="G42" s="5">
        <f ca="1">OFFSET('84p stat'!$K$1,A42*20,0)-OFFSET('84p stat'!$N$1,A42*20,0)</f>
        <v>18194.734608999999</v>
      </c>
      <c r="H42" s="5">
        <f ca="1">OFFSET('84p stat'!$N$1,A42*20,0)</f>
        <v>0</v>
      </c>
      <c r="I42" s="5"/>
      <c r="J42" s="5">
        <f t="shared" ca="1" si="1"/>
        <v>63189.833999999988</v>
      </c>
      <c r="K42" s="10">
        <f t="shared" ca="1" si="0"/>
        <v>0.28793768644810813</v>
      </c>
      <c r="L42">
        <f t="shared" ca="1" si="2"/>
        <v>3.37499386412646E-6</v>
      </c>
    </row>
    <row r="43" spans="1:12" x14ac:dyDescent="0.25">
      <c r="A43">
        <v>13</v>
      </c>
      <c r="C43" t="str">
        <f ca="1">OFFSET('84p stat'!$A$1,A43*20,0)</f>
        <v>CUDA opt ant non hash</v>
      </c>
      <c r="D43" s="5">
        <f ca="1">OFFSET('84p trace'!$R$56,(A43-1)*56,0)-OFFSET('84p trace'!$S$56,(A43-1)*56,0)</f>
        <v>232.12200000001758</v>
      </c>
      <c r="E43" s="5">
        <f ca="1">OFFSET('84p trace'!$S$56,(A43-1)*56,0)-OFFSET('84p stat'!$H$1,A43*20,0)</f>
        <v>111.78046899998299</v>
      </c>
      <c r="F43" s="5">
        <f ca="1">OFFSET('84p stat'!$H$1,A43*20,0)-OFFSET('84p stat'!$K$1,A43*20,0)</f>
        <v>45160.827304000006</v>
      </c>
      <c r="G43" s="5">
        <f ca="1">OFFSET('84p stat'!$K$1,A43*20,0)-OFFSET('84p stat'!$N$1,A43*20,0)</f>
        <v>18263.352226999999</v>
      </c>
      <c r="H43" s="5">
        <f ca="1">OFFSET('84p stat'!$N$1,A43*20,0)</f>
        <v>0</v>
      </c>
      <c r="I43" s="5"/>
      <c r="J43" s="5">
        <f t="shared" ca="1" si="1"/>
        <v>63535.959999999992</v>
      </c>
      <c r="K43" s="10">
        <f t="shared" ca="1" si="0"/>
        <v>0.28744906391593045</v>
      </c>
      <c r="L43">
        <f t="shared" ca="1" si="2"/>
        <v>8.4955414190039365E-5</v>
      </c>
    </row>
    <row r="44" spans="1:12" x14ac:dyDescent="0.25">
      <c r="A44">
        <v>14</v>
      </c>
      <c r="C44" t="str">
        <f ca="1">OFFSET('84p stat'!$A$1,A44*20,0)</f>
        <v>CUDA opt ant par</v>
      </c>
      <c r="D44" s="5">
        <f ca="1">OFFSET('84p trace'!$R$56,(A44-1)*56,0)-OFFSET('84p trace'!$S$56,(A44-1)*56,0)</f>
        <v>236.56000000004133</v>
      </c>
      <c r="E44" s="5">
        <f ca="1">OFFSET('84p trace'!$S$56,(A44-1)*56,0)-OFFSET('84p stat'!$H$1,A44*20,0)</f>
        <v>109.16728099998727</v>
      </c>
      <c r="F44" s="5">
        <f ca="1">OFFSET('84p stat'!$H$1,A44*20,0)-OFFSET('84p stat'!$K$1,A44*20,0)</f>
        <v>49947.743985000001</v>
      </c>
      <c r="G44" s="5">
        <f ca="1">OFFSET('84p stat'!$K$1,A44*20,0)-OFFSET('84p stat'!$N$1,A44*20,0)</f>
        <v>17149.782734</v>
      </c>
      <c r="H44" s="5">
        <f ca="1">OFFSET('84p stat'!$N$1,A44*20,0)</f>
        <v>0</v>
      </c>
      <c r="I44" s="5"/>
      <c r="J44" s="5">
        <f t="shared" ca="1" si="1"/>
        <v>67206.693999999989</v>
      </c>
      <c r="K44" s="10">
        <f t="shared" ref="K44:K59" ca="1" si="4">G44/J44</f>
        <v>0.25517968097047006</v>
      </c>
      <c r="L44">
        <f t="shared" ca="1" si="2"/>
        <v>9.0647402353785477E-6</v>
      </c>
    </row>
    <row r="45" spans="1:12" x14ac:dyDescent="0.25">
      <c r="A45">
        <v>15</v>
      </c>
      <c r="C45" t="str">
        <f ca="1">OFFSET('84p stat'!$A$1,A45*20,0)</f>
        <v>non CUDA Time</v>
      </c>
      <c r="D45" s="5">
        <f ca="1">OFFSET('84p trace'!$R$56,(A45-1)*56,0)-OFFSET('84p trace'!$S$56,(A45-1)*56,0)</f>
        <v>285.01519999999891</v>
      </c>
      <c r="E45" s="5">
        <f ca="1">OFFSET('84p trace'!$S$56,(A45-1)*56,0)-OFFSET('84p stat'!$H$1,A45*20,0)</f>
        <v>0.15731000000141648</v>
      </c>
      <c r="F45" s="5">
        <f ca="1">OFFSET('84p stat'!$H$1,A45*20,0)-OFFSET('84p stat'!$K$1,A45*20,0)</f>
        <v>584.32646199999999</v>
      </c>
      <c r="G45" s="5">
        <f ca="1">OFFSET('84p stat'!$K$1,A45*20,0)-OFFSET('84p stat'!$N$1,A45*20,0)</f>
        <v>6543.5537459999996</v>
      </c>
      <c r="H45" s="5">
        <f ca="1">OFFSET('84p stat'!$N$1,A45*20,0)</f>
        <v>110.910882</v>
      </c>
      <c r="I45" s="5"/>
      <c r="J45" s="5">
        <f t="shared" ca="1" si="1"/>
        <v>7238.9484000000011</v>
      </c>
      <c r="K45" s="10">
        <f t="shared" ca="1" si="4"/>
        <v>0.90393706163176946</v>
      </c>
      <c r="L45">
        <f t="shared" ca="1" si="2"/>
        <v>8.6371082929928653E-3</v>
      </c>
    </row>
    <row r="46" spans="1:12" x14ac:dyDescent="0.25">
      <c r="A46">
        <v>16</v>
      </c>
      <c r="C46" t="str">
        <f ca="1">OFFSET('84p stat'!$A$1,A46*20,0)</f>
        <v>non CUDA</v>
      </c>
      <c r="D46" s="5">
        <f ca="1">OFFSET('84p trace'!$R$56,(A46-1)*56,0)-OFFSET('84p trace'!$S$56,(A46-1)*56,0)</f>
        <v>15216.365999999996</v>
      </c>
      <c r="E46" s="5">
        <f ca="1">OFFSET('84p trace'!$S$56,(A46-1)*56,0)-OFFSET('84p stat'!$H$1,A46*20,0)</f>
        <v>0</v>
      </c>
      <c r="F46" s="5">
        <f ca="1">OFFSET('84p stat'!$H$1,A46*20,0)-OFFSET('84p stat'!$K$1,A46*20,0)</f>
        <v>0</v>
      </c>
      <c r="G46" s="5">
        <f ca="1">OFFSET('84p stat'!$K$1,A46*20,0)-OFFSET('84p stat'!$N$1,A46*20,0)</f>
        <v>0</v>
      </c>
      <c r="H46" s="5">
        <f ca="1">OFFSET('84p stat'!$N$1,A46*20,0)</f>
        <v>0</v>
      </c>
      <c r="I46" s="5"/>
      <c r="J46" s="5">
        <f ca="1">SUM(D46:H46)</f>
        <v>15216.365999999996</v>
      </c>
      <c r="K46" s="10">
        <f t="shared" ca="1" si="4"/>
        <v>0</v>
      </c>
      <c r="L46" t="e">
        <f t="shared" ca="1" si="2"/>
        <v>#DIV/0!</v>
      </c>
    </row>
    <row r="47" spans="1:12" x14ac:dyDescent="0.25">
      <c r="A47">
        <v>17</v>
      </c>
      <c r="C47" t="str">
        <f ca="1">OFFSET('84p stat'!$A$1,A47*20,0)</f>
        <v>non CUDA non hash</v>
      </c>
      <c r="D47" s="5">
        <f ca="1">OFFSET('84p trace'!$R$56,(A47-1)*56,0)-OFFSET('84p trace'!$S$56,(A47-1)*56,0)</f>
        <v>226.11020000000372</v>
      </c>
      <c r="E47" s="5">
        <f ca="1">OFFSET('84p trace'!$S$56,(A47-1)*56,0)-OFFSET('84p stat'!$H$1,A47*20,0)</f>
        <v>0.13369999999849824</v>
      </c>
      <c r="F47" s="5">
        <f ca="1">OFFSET('84p stat'!$H$1,A47*20,0)-OFFSET('84p stat'!$K$1,A47*20,0)</f>
        <v>589.10344400000031</v>
      </c>
      <c r="G47" s="5">
        <f ca="1">OFFSET('84p stat'!$K$1,A47*20,0)-OFFSET('84p stat'!$N$1,A47*20,0)</f>
        <v>6286.0316480000001</v>
      </c>
      <c r="H47" s="5">
        <f ca="1">OFFSET('84p stat'!$N$1,A47*20,0)</f>
        <v>111.454408</v>
      </c>
      <c r="I47" s="5"/>
      <c r="J47" s="5">
        <f t="shared" ca="1" si="1"/>
        <v>6986.7231999999985</v>
      </c>
      <c r="K47" s="10">
        <f t="shared" ca="1" si="4"/>
        <v>0.89971099012481293</v>
      </c>
      <c r="L47">
        <f t="shared" ca="1" si="2"/>
        <v>9.7031819549189841E-3</v>
      </c>
    </row>
    <row r="48" spans="1:12" x14ac:dyDescent="0.25">
      <c r="A48">
        <v>18</v>
      </c>
      <c r="C48" t="str">
        <f ca="1">OFFSET('84p stat'!$A$1,A48*20,0)</f>
        <v>Classic ACO</v>
      </c>
      <c r="D48" s="5">
        <f ca="1">OFFSET('84p trace'!$R$56,(A48-1)*56,0)-OFFSET('84p trace'!$S$56,(A48-1)*56,0)</f>
        <v>5101.6326530611841</v>
      </c>
      <c r="E48" s="5">
        <f ca="1">OFFSET('84p trace'!$S$56,(A48-1)*56,0)-OFFSET('84p stat'!$H$1,A48*20,0)</f>
        <v>-2373.9050765305874</v>
      </c>
      <c r="F48" s="5">
        <f ca="1">OFFSET('84p stat'!$H$1,A48*20,0)-OFFSET('84p stat'!$K$1,A48*20,0)</f>
        <v>782.94750000000931</v>
      </c>
      <c r="G48" s="5">
        <f ca="1">OFFSET('84p stat'!$K$1,A48*20,0)-OFFSET('84p stat'!$N$1,A48*20,0)</f>
        <v>347709.64197599998</v>
      </c>
      <c r="H48" s="5">
        <f ca="1">OFFSET('84p stat'!$N$1,A48*20,0)</f>
        <v>284.49927400000001</v>
      </c>
      <c r="I48" s="5"/>
      <c r="J48" s="5">
        <f t="shared" ca="1" si="1"/>
        <v>346403.18367346941</v>
      </c>
      <c r="K48" s="10">
        <f t="shared" ca="1" si="4"/>
        <v>1.0037714962335973</v>
      </c>
      <c r="L48">
        <f t="shared" ca="1" si="2"/>
        <v>4.0406878227679917E-2</v>
      </c>
    </row>
    <row r="49" spans="1:12" x14ac:dyDescent="0.25">
      <c r="A49">
        <v>19</v>
      </c>
      <c r="C49" t="str">
        <f ca="1">OFFSET('84p stat'!$A$1,A49*20,0)</f>
        <v>Classic ACO non hash</v>
      </c>
      <c r="D49" s="5">
        <f ca="1">OFFSET('84p trace'!$R$56,(A49-1)*56,0)-OFFSET('84p trace'!$S$56,(A49-1)*56,0)</f>
        <v>276.14000000001397</v>
      </c>
      <c r="E49" s="5">
        <f ca="1">OFFSET('84p trace'!$S$56,(A49-1)*56,0)-OFFSET('84p stat'!$H$1,A49*20,0)</f>
        <v>49.153749999997672</v>
      </c>
      <c r="F49" s="5">
        <f ca="1">OFFSET('84p stat'!$H$1,A49*20,0)-OFFSET('84p stat'!$K$1,A49*20,0)</f>
        <v>769.7481249999837</v>
      </c>
      <c r="G49" s="5">
        <f ca="1">OFFSET('84p stat'!$K$1,A49*20,0)-OFFSET('84p stat'!$N$1,A49*20,0)</f>
        <v>316658.31621000002</v>
      </c>
      <c r="H49" s="5">
        <f ca="1">OFFSET('84p stat'!$N$1,A49*20,0)</f>
        <v>282.60191500000002</v>
      </c>
      <c r="I49" s="5"/>
      <c r="J49" s="5">
        <f t="shared" ca="1" si="1"/>
        <v>317759.82</v>
      </c>
      <c r="K49" s="10">
        <f t="shared" ca="1" si="4"/>
        <v>0.99653353344044571</v>
      </c>
      <c r="L49">
        <f t="shared" ca="1" si="2"/>
        <v>4.2607388480160194E-3</v>
      </c>
    </row>
    <row r="50" spans="1:12" x14ac:dyDescent="0.25">
      <c r="A50">
        <v>20</v>
      </c>
      <c r="C50" t="str">
        <f ca="1">OFFSET('84p stat'!$A$1,A50*20,0)</f>
        <v>omp</v>
      </c>
      <c r="D50" s="5">
        <f ca="1">OFFSET('84p trace'!$R$56,(A50-1)*56,0)-OFFSET('84p trace'!$S$56,(A50-1)*56,0)</f>
        <v>290.06680000000233</v>
      </c>
      <c r="E50" s="5">
        <f ca="1">OFFSET('84p trace'!$S$56,(A50-1)*56,0)-OFFSET('84p stat'!$H$1,A50*20,0)</f>
        <v>0.18071199999940291</v>
      </c>
      <c r="F50" s="5">
        <f ca="1">OFFSET('84p stat'!$H$1,A50*20,0)-OFFSET('84p stat'!$K$1,A50*20,0)</f>
        <v>602.1665439999997</v>
      </c>
      <c r="G50" s="5">
        <f ca="1">OFFSET('84p stat'!$K$1,A50*20,0)-OFFSET('84p stat'!$N$1,A50*20,0)</f>
        <v>6576.06934</v>
      </c>
      <c r="H50" s="5">
        <f ca="1">OFFSET('84p stat'!$N$1,A50*20,0)</f>
        <v>117.373204</v>
      </c>
      <c r="I50" s="5"/>
      <c r="J50" s="5">
        <f t="shared" ca="1" si="1"/>
        <v>7295.7897999999996</v>
      </c>
      <c r="K50" s="10">
        <f t="shared" ca="1" si="4"/>
        <v>0.90135126151797851</v>
      </c>
      <c r="L50">
        <f t="shared" ca="1" si="2"/>
        <v>6.1911519741739331E-3</v>
      </c>
    </row>
    <row r="51" spans="1:12" x14ac:dyDescent="0.25">
      <c r="A51">
        <v>21</v>
      </c>
      <c r="C51" t="str">
        <f ca="1">OFFSET('84p stat'!$A$1,A51*20,0)</f>
        <v>omp non hash</v>
      </c>
      <c r="D51" s="5">
        <f ca="1">OFFSET('84p trace'!$R$56,(A51-1)*56,0)-OFFSET('84p trace'!$S$56,(A51-1)*56,0)</f>
        <v>228.82299999999668</v>
      </c>
      <c r="E51" s="5">
        <f ca="1">OFFSET('84p trace'!$S$56,(A51-1)*56,0)-OFFSET('84p stat'!$H$1,A51*20,0)</f>
        <v>0.15827600000193343</v>
      </c>
      <c r="F51" s="5">
        <f ca="1">OFFSET('84p stat'!$H$1,A51*20,0)-OFFSET('84p stat'!$K$1,A51*20,0)</f>
        <v>602.23073999999997</v>
      </c>
      <c r="G51" s="5">
        <f ca="1">OFFSET('84p stat'!$K$1,A51*20,0)-OFFSET('84p stat'!$N$1,A51*20,0)</f>
        <v>6458.6391439999998</v>
      </c>
      <c r="H51" s="5">
        <f ca="1">OFFSET('84p stat'!$N$1,A51*20,0)</f>
        <v>117.11044</v>
      </c>
      <c r="I51" s="5"/>
      <c r="J51" s="5">
        <f t="shared" ca="1" si="1"/>
        <v>7178.138600000002</v>
      </c>
      <c r="K51" s="10">
        <f t="shared" ca="1" si="4"/>
        <v>0.89976517644838983</v>
      </c>
      <c r="L51">
        <f t="shared" ca="1" si="2"/>
        <v>7.0061489101393495E-3</v>
      </c>
    </row>
    <row r="52" spans="1:12" x14ac:dyDescent="0.25">
      <c r="A52">
        <v>22</v>
      </c>
      <c r="C52" t="str">
        <f ca="1">OFFSET('84p stat'!$A$1,A52*20,0)</f>
        <v>non CUDA transp Time</v>
      </c>
      <c r="D52" s="5">
        <f ca="1">OFFSET('84p trace'!$R$56,(A52-1)*56,0)-OFFSET('84p trace'!$S$56,(A52-1)*56,0)</f>
        <v>291.94199999999728</v>
      </c>
      <c r="E52" s="5">
        <f ca="1">OFFSET('84p trace'!$S$56,(A52-1)*56,0)-OFFSET('84p stat'!$H$1,A52*20,0)</f>
        <v>0.21677399999862246</v>
      </c>
      <c r="F52" s="5">
        <f ca="1">OFFSET('84p stat'!$H$1,A52*20,0)-OFFSET('84p stat'!$K$1,A52*20,0)</f>
        <v>922.63105800000085</v>
      </c>
      <c r="G52" s="5">
        <f ca="1">OFFSET('84p stat'!$K$1,A52*20,0)-OFFSET('84p stat'!$N$1,A52*20,0)</f>
        <v>13342.009765999999</v>
      </c>
      <c r="H52" s="5">
        <f ca="1">OFFSET('84p stat'!$N$1,A52*20,0)</f>
        <v>191.046402</v>
      </c>
      <c r="I52" s="5"/>
      <c r="J52" s="5">
        <f t="shared" ca="1" si="1"/>
        <v>14455.903999999999</v>
      </c>
      <c r="K52" s="10">
        <f t="shared" ca="1" si="4"/>
        <v>0.92294537692004597</v>
      </c>
      <c r="L52">
        <f t="shared" ca="1" si="2"/>
        <v>4.2718565895980172E-3</v>
      </c>
    </row>
    <row r="53" spans="1:12" x14ac:dyDescent="0.25">
      <c r="A53">
        <v>23</v>
      </c>
      <c r="C53" t="str">
        <f ca="1">OFFSET('84p stat'!$A$1,A53*20,0)</f>
        <v>non CUDA transp</v>
      </c>
      <c r="D53" s="5">
        <f ca="1">OFFSET('84p trace'!$R$56,(A53-1)*56,0)-OFFSET('84p trace'!$S$56,(A53-1)*56,0)</f>
        <v>12351.573999999999</v>
      </c>
      <c r="E53" s="5">
        <f ca="1">OFFSET('84p trace'!$S$56,(A53-1)*56,0)-OFFSET('84p stat'!$H$1,A53*20,0)</f>
        <v>0</v>
      </c>
      <c r="F53" s="5">
        <f ca="1">OFFSET('84p stat'!$H$1,A53*20,0)-OFFSET('84p stat'!$K$1,A53*20,0)</f>
        <v>0</v>
      </c>
      <c r="G53" s="5">
        <f ca="1">OFFSET('84p stat'!$K$1,A53*20,0)-OFFSET('84p stat'!$N$1,A53*20,0)</f>
        <v>0</v>
      </c>
      <c r="H53" s="5">
        <f ca="1">OFFSET('84p stat'!$N$1,A53*20,0)</f>
        <v>0</v>
      </c>
      <c r="I53" s="5"/>
      <c r="J53" s="5">
        <f ca="1">SUM(D53:H53)</f>
        <v>12351.573999999999</v>
      </c>
      <c r="K53" s="10">
        <f t="shared" ca="1" si="4"/>
        <v>0</v>
      </c>
      <c r="L53" t="e">
        <f t="shared" ca="1" si="2"/>
        <v>#DIV/0!</v>
      </c>
    </row>
    <row r="54" spans="1:12" x14ac:dyDescent="0.25">
      <c r="A54">
        <v>24</v>
      </c>
      <c r="C54" t="str">
        <f ca="1">OFFSET('84p stat'!$A$1,A54*20,0)</f>
        <v>non CUDA transp non hash</v>
      </c>
      <c r="D54" s="5">
        <f ca="1">OFFSET('84p trace'!$R$56,(A54-1)*56,0)-OFFSET('84p trace'!$S$56,(A54-1)*56,0)</f>
        <v>226.59779999999955</v>
      </c>
      <c r="E54" s="5">
        <f ca="1">OFFSET('84p trace'!$S$56,(A54-1)*56,0)-OFFSET('84p stat'!$H$1,A54*20,0)</f>
        <v>0.19618599999921571</v>
      </c>
      <c r="F54" s="5">
        <f ca="1">OFFSET('84p stat'!$H$1,A54*20,0)-OFFSET('84p stat'!$K$1,A54*20,0)</f>
        <v>901.78363000000081</v>
      </c>
      <c r="G54" s="5">
        <f ca="1">OFFSET('84p stat'!$K$1,A54*20,0)-OFFSET('84p stat'!$N$1,A54*20,0)</f>
        <v>7492.3755700000002</v>
      </c>
      <c r="H54" s="5">
        <f ca="1">OFFSET('84p stat'!$N$1,A54*20,0)</f>
        <v>179.440414</v>
      </c>
      <c r="I54" s="5"/>
      <c r="J54" s="5">
        <f t="shared" ca="1" si="1"/>
        <v>8573.7957999999999</v>
      </c>
      <c r="K54" s="10">
        <f t="shared" ca="1" si="4"/>
        <v>0.87386914090023005</v>
      </c>
      <c r="L54">
        <f t="shared" ca="1" si="2"/>
        <v>1.0563739082777504E-2</v>
      </c>
    </row>
    <row r="55" spans="1:12" x14ac:dyDescent="0.25">
      <c r="A55">
        <v>25</v>
      </c>
      <c r="C55" t="str">
        <f ca="1">OFFSET('84p stat'!$A$1,A55*20,0)</f>
        <v>non CUDA AVX Time</v>
      </c>
      <c r="D55" s="5">
        <f ca="1">OFFSET('84p trace'!$R$56,(A55-1)*56,0)-OFFSET('84p trace'!$S$56,(A55-1)*56,0)</f>
        <v>290.52280000000246</v>
      </c>
      <c r="E55" s="5">
        <f ca="1">OFFSET('84p trace'!$S$56,(A55-1)*56,0)-OFFSET('84p stat'!$H$1,A55*20,0)</f>
        <v>0.16854599999805941</v>
      </c>
      <c r="F55" s="5">
        <f ca="1">OFFSET('84p stat'!$H$1,A55*20,0)-OFFSET('84p stat'!$K$1,A55*20,0)</f>
        <v>487.58715000000029</v>
      </c>
      <c r="G55" s="5">
        <f ca="1">OFFSET('84p stat'!$K$1,A55*20,0)-OFFSET('84p stat'!$N$1,A55*20,0)</f>
        <v>6634.5838100000001</v>
      </c>
      <c r="H55" s="5">
        <f ca="1">OFFSET('84p stat'!$N$1,A55*20,0)</f>
        <v>101.77249399999999</v>
      </c>
      <c r="I55" s="5"/>
      <c r="J55" s="5">
        <f t="shared" ca="1" si="1"/>
        <v>7224.1119999999983</v>
      </c>
      <c r="K55" s="10">
        <f t="shared" ca="1" si="4"/>
        <v>0.91839437290008819</v>
      </c>
      <c r="L55">
        <f t="shared" ca="1" si="2"/>
        <v>6.6379960500742722E-3</v>
      </c>
    </row>
    <row r="56" spans="1:12" x14ac:dyDescent="0.25">
      <c r="A56">
        <v>26</v>
      </c>
      <c r="C56" t="str">
        <f ca="1">OFFSET('84p stat'!$A$1,A56*20,0)</f>
        <v>non CUDA AVX</v>
      </c>
      <c r="D56" s="5">
        <f ca="1">OFFSET('84p trace'!$R$56,(A56-1)*56,0)-OFFSET('84p trace'!$S$56,(A56-1)*56,0)</f>
        <v>14918.548000000001</v>
      </c>
      <c r="E56" s="5">
        <f ca="1">OFFSET('84p trace'!$S$56,(A56-1)*56,0)-OFFSET('84p stat'!$H$1,A56*20,0)</f>
        <v>0</v>
      </c>
      <c r="F56" s="5">
        <f ca="1">OFFSET('84p stat'!$H$1,A56*20,0)-OFFSET('84p stat'!$K$1,A56*20,0)</f>
        <v>0</v>
      </c>
      <c r="G56" s="5">
        <f ca="1">OFFSET('84p stat'!$K$1,A56*20,0)-OFFSET('84p stat'!$N$1,A56*20,0)</f>
        <v>0</v>
      </c>
      <c r="H56" s="5">
        <f ca="1">OFFSET('84p stat'!$N$1,A56*20,0)</f>
        <v>0</v>
      </c>
      <c r="I56" s="5"/>
      <c r="J56" s="5">
        <f ca="1">SUM(D56:H56)</f>
        <v>14918.548000000001</v>
      </c>
      <c r="K56" s="10">
        <f t="shared" ca="1" si="4"/>
        <v>0</v>
      </c>
      <c r="L56" t="e">
        <f t="shared" ca="1" si="2"/>
        <v>#DIV/0!</v>
      </c>
    </row>
    <row r="57" spans="1:12" x14ac:dyDescent="0.25">
      <c r="A57">
        <v>27</v>
      </c>
      <c r="C57" t="str">
        <f ca="1">OFFSET('84p stat'!$A$1,A57*20,0)</f>
        <v>non CUDA AVX non hash</v>
      </c>
      <c r="D57" s="5">
        <f ca="1">OFFSET('84p trace'!$R$56,(A57-1)*56,0)-OFFSET('84p trace'!$S$56,(A57-1)*56,0)</f>
        <v>226.09839999999986</v>
      </c>
      <c r="E57" s="5">
        <f ca="1">OFFSET('84p trace'!$S$56,(A57-1)*56,0)-OFFSET('84p stat'!$H$1,A57*20,0)</f>
        <v>0.18001599999934115</v>
      </c>
      <c r="F57" s="5">
        <f ca="1">OFFSET('84p stat'!$H$1,A57*20,0)-OFFSET('84p stat'!$K$1,A57*20,0)</f>
        <v>487.6680639999995</v>
      </c>
      <c r="G57" s="5">
        <f ca="1">OFFSET('84p stat'!$K$1,A57*20,0)-OFFSET('84p stat'!$N$1,A57*20,0)</f>
        <v>6341.5647060000001</v>
      </c>
      <c r="H57" s="5">
        <f ca="1">OFFSET('84p stat'!$N$1,A57*20,0)</f>
        <v>99.021614</v>
      </c>
      <c r="I57" s="5"/>
      <c r="J57" s="5">
        <f t="shared" ca="1" si="1"/>
        <v>6928.4343999999992</v>
      </c>
      <c r="K57" s="10">
        <f t="shared" ca="1" si="4"/>
        <v>0.91529548233869418</v>
      </c>
      <c r="L57">
        <f t="shared" ca="1" si="2"/>
        <v>9.1619023931837767E-3</v>
      </c>
    </row>
    <row r="58" spans="1:12" x14ac:dyDescent="0.25">
      <c r="A58">
        <v>28</v>
      </c>
      <c r="C58" t="str">
        <f ca="1">OFFSET('84p stat'!$A$1,A58*20,0)</f>
        <v>non CUDA AVX_OMP Time</v>
      </c>
      <c r="D58" s="5">
        <f ca="1">OFFSET('84p trace'!$R$56,(A58-1)*56,0)-OFFSET('84p trace'!$S$56,(A58-1)*56,0)</f>
        <v>290.3839999999982</v>
      </c>
      <c r="E58" s="5">
        <f ca="1">OFFSET('84p trace'!$S$56,(A58-1)*56,0)-OFFSET('84p stat'!$H$1,A58*20,0)</f>
        <v>0.17110200000206532</v>
      </c>
      <c r="F58" s="5">
        <f ca="1">OFFSET('84p stat'!$H$1,A58*20,0)-OFFSET('84p stat'!$K$1,A58*20,0)</f>
        <v>491.6659499999987</v>
      </c>
      <c r="G58" s="5">
        <f ca="1">OFFSET('84p stat'!$K$1,A58*20,0)-OFFSET('84p stat'!$N$1,A58*20,0)</f>
        <v>13955.128422</v>
      </c>
      <c r="H58" s="5">
        <f ca="1">OFFSET('84p stat'!$N$1,A58*20,0)</f>
        <v>105.880526</v>
      </c>
      <c r="I58" s="5"/>
      <c r="J58" s="5">
        <f t="shared" ca="1" si="1"/>
        <v>14552.846000000001</v>
      </c>
      <c r="K58" s="10">
        <f t="shared" ca="1" si="4"/>
        <v>0.95892778787049615</v>
      </c>
      <c r="L58">
        <f t="shared" ca="1" si="2"/>
        <v>5.4082308981883579E-3</v>
      </c>
    </row>
    <row r="59" spans="1:12" x14ac:dyDescent="0.25">
      <c r="A59">
        <v>29</v>
      </c>
      <c r="C59" t="str">
        <f ca="1">OFFSET('84p stat'!$A$1,A59*20,0)</f>
        <v>non CUDA AVX_OMP</v>
      </c>
      <c r="D59" s="5">
        <f ca="1">OFFSET('84p trace'!$R$56,(A59-1)*56,0)-OFFSET('84p trace'!$S$56,(A59-1)*56,0)</f>
        <v>14826.707999999995</v>
      </c>
      <c r="E59" s="5">
        <f ca="1">OFFSET('84p trace'!$S$56,(A59-1)*56,0)-OFFSET('84p stat'!$H$1,A59*20,0)</f>
        <v>0</v>
      </c>
      <c r="F59" s="5">
        <f ca="1">OFFSET('84p stat'!$H$1,A59*20,0)-OFFSET('84p stat'!$K$1,A59*20,0)</f>
        <v>0</v>
      </c>
      <c r="G59" s="5">
        <f ca="1">OFFSET('84p stat'!$K$1,A59*20,0)-OFFSET('84p stat'!$N$1,A59*20,0)</f>
        <v>0</v>
      </c>
      <c r="H59" s="5">
        <f ca="1">OFFSET('84p stat'!$N$1,A59*20,0)</f>
        <v>0</v>
      </c>
      <c r="I59" s="5"/>
      <c r="J59" s="5">
        <f ca="1">SUM(D59:H59)</f>
        <v>14826.707999999995</v>
      </c>
      <c r="K59" s="10">
        <f t="shared" ca="1" si="4"/>
        <v>0</v>
      </c>
      <c r="L59" t="e">
        <f t="shared" ca="1" si="2"/>
        <v>#DIV/0!</v>
      </c>
    </row>
    <row r="60" spans="1:12" x14ac:dyDescent="0.25">
      <c r="A60">
        <v>30</v>
      </c>
      <c r="C60" t="str">
        <f ca="1">OFFSET('84p stat'!$A$1,A60*20,0)</f>
        <v>non CUDA AVX_OMP non hash</v>
      </c>
      <c r="D60" s="5">
        <f ca="1">OFFSET('84p trace'!$R$56,(A60-1)*56,0)-OFFSET('84p trace'!$S$56,(A60-1)*56,0)</f>
        <v>225.39400000000023</v>
      </c>
      <c r="E60" s="5">
        <f ca="1">OFFSET('84p trace'!$S$56,(A60-1)*56,0)-OFFSET('84p stat'!$H$1,A60*20,0)</f>
        <v>0.18564600000354403</v>
      </c>
      <c r="F60" s="5">
        <f ca="1">OFFSET('84p stat'!$H$1,A60*20,0)-OFFSET('84p stat'!$K$1,A60*20,0)</f>
        <v>491.87545599999976</v>
      </c>
      <c r="G60" s="5">
        <f ca="1">OFFSET('84p stat'!$K$1,A60*20,0)-OFFSET('84p stat'!$N$1,A60*20,0)</f>
        <v>13904.01714</v>
      </c>
      <c r="H60" s="5">
        <f ca="1">OFFSET('84p stat'!$N$1,A60*20,0)</f>
        <v>101.443758</v>
      </c>
      <c r="I60" s="5"/>
      <c r="J60" s="5">
        <f t="shared" ca="1" si="1"/>
        <v>14497.522000000003</v>
      </c>
      <c r="K60" s="10">
        <f t="shared" ref="K60:K65" ca="1" si="5">G60/J60</f>
        <v>0.95906163411926515</v>
      </c>
      <c r="L60">
        <f t="shared" ref="L60:L80" ca="1" si="6">$K$29*POWER(K60,2)*SQRT(G188/(POWER(G60,2)*$L$29)+J188/(POWER(J60,2)*$L$29))</f>
        <v>0</v>
      </c>
    </row>
    <row r="61" spans="1:12" x14ac:dyDescent="0.25">
      <c r="A61">
        <v>31</v>
      </c>
      <c r="C61" t="str">
        <f ca="1">OFFSET('84p stat'!$A$1,A61*20,0)</f>
        <v>CUDA ant add CPU_AVX Time</v>
      </c>
      <c r="D61" s="5">
        <f ca="1">OFFSET('84p trace'!$R$56,(A61-1)*56,0)-OFFSET('84p trace'!$S$56,(A61-1)*56,0)</f>
        <v>247.88200000000506</v>
      </c>
      <c r="E61" s="5">
        <f ca="1">OFFSET('84p trace'!$S$56,(A61-1)*56,0)-OFFSET('84p stat'!$H$1,A61*20,0)</f>
        <v>32.001272999998037</v>
      </c>
      <c r="F61" s="5">
        <f ca="1">OFFSET('84p stat'!$H$1,A61*20,0)-OFFSET('84p stat'!$K$1,A61*20,0)</f>
        <v>502.08085999999821</v>
      </c>
      <c r="G61" s="5">
        <f ca="1">OFFSET('84p stat'!$K$1,A61*20,0)-OFFSET('84p stat'!$N$1,A61*20,0)</f>
        <v>18109.676672000001</v>
      </c>
      <c r="H61" s="5">
        <f ca="1">OFFSET('84p stat'!$N$1,A61*20,0)</f>
        <v>110.867195</v>
      </c>
      <c r="I61" s="5"/>
      <c r="J61" s="5">
        <f t="shared" ca="1" si="1"/>
        <v>18754.625999999997</v>
      </c>
      <c r="K61" s="10">
        <f t="shared" ca="1" si="5"/>
        <v>0.96561118691463133</v>
      </c>
      <c r="L61">
        <f t="shared" ca="1" si="6"/>
        <v>0</v>
      </c>
    </row>
    <row r="62" spans="1:12" x14ac:dyDescent="0.25">
      <c r="A62">
        <v>32</v>
      </c>
      <c r="C62" t="str">
        <f ca="1">OFFSET('84p stat'!$A$1,A62*20,0)</f>
        <v>non CUDA transp_AVX Time</v>
      </c>
      <c r="D62" s="5">
        <f ca="1">OFFSET('84p trace'!$R$56,(A62-1)*56,0)-OFFSET('84p trace'!$S$56,(A62-1)*56,0)</f>
        <v>286.78200000000288</v>
      </c>
      <c r="E62" s="5">
        <f ca="1">OFFSET('84p trace'!$S$56,(A62-1)*56,0)-OFFSET('84p stat'!$H$1,A62*20,0)</f>
        <v>0.22840799999903538</v>
      </c>
      <c r="F62" s="5">
        <f ca="1">OFFSET('84p stat'!$H$1,A62*20,0)-OFFSET('84p stat'!$K$1,A62*20,0)</f>
        <v>868.33342599999924</v>
      </c>
      <c r="G62" s="5">
        <f ca="1">OFFSET('84p stat'!$K$1,A62*20,0)-OFFSET('84p stat'!$N$1,A62*20,0)</f>
        <v>13387.088212000001</v>
      </c>
      <c r="H62" s="5">
        <f ca="1">OFFSET('84p stat'!$N$1,A62*20,0)</f>
        <v>129.83395400000001</v>
      </c>
      <c r="I62" s="5"/>
      <c r="J62" s="5">
        <f t="shared" ca="1" si="1"/>
        <v>14385.483999999999</v>
      </c>
      <c r="K62" s="10">
        <f t="shared" ca="1" si="5"/>
        <v>0.93059699708400512</v>
      </c>
      <c r="L62">
        <f t="shared" ca="1" si="6"/>
        <v>0</v>
      </c>
    </row>
    <row r="63" spans="1:12" x14ac:dyDescent="0.25">
      <c r="A63">
        <v>33</v>
      </c>
      <c r="C63" t="str">
        <f ca="1">OFFSET('84p stat'!$A$1,A63*20,0)</f>
        <v>non CUDA transp_AVX</v>
      </c>
      <c r="D63" s="5">
        <f ca="1">OFFSET('84p trace'!$R$56,(A63-1)*56,0)-OFFSET('84p trace'!$S$56,(A63-1)*56,0)</f>
        <v>12204.797999999995</v>
      </c>
      <c r="E63" s="5">
        <f ca="1">OFFSET('84p trace'!$S$56,(A63-1)*56,0)-OFFSET('84p stat'!$H$1,A63*20,0)</f>
        <v>0</v>
      </c>
      <c r="F63" s="5">
        <f ca="1">OFFSET('84p stat'!$H$1,A63*20,0)-OFFSET('84p stat'!$K$1,A63*20,0)</f>
        <v>0</v>
      </c>
      <c r="G63" s="5">
        <f ca="1">OFFSET('84p stat'!$K$1,A63*20,0)-OFFSET('84p stat'!$N$1,A63*20,0)</f>
        <v>0</v>
      </c>
      <c r="H63" s="5">
        <f ca="1">OFFSET('84p stat'!$N$1,A63*20,0)</f>
        <v>0</v>
      </c>
      <c r="I63" s="5"/>
      <c r="J63" s="5">
        <f ca="1">SUM(D63:H63)</f>
        <v>12204.797999999995</v>
      </c>
      <c r="K63" s="10">
        <f t="shared" ca="1" si="5"/>
        <v>0</v>
      </c>
      <c r="L63" t="e">
        <f t="shared" ca="1" si="6"/>
        <v>#DIV/0!</v>
      </c>
    </row>
    <row r="64" spans="1:12" x14ac:dyDescent="0.25">
      <c r="A64">
        <v>34</v>
      </c>
      <c r="C64" t="str">
        <f ca="1">OFFSET('84p stat'!$A$1,A64*20,0)</f>
        <v>non CUDA transp_AVX non hash</v>
      </c>
      <c r="D64" s="5">
        <f ca="1">OFFSET('84p trace'!$R$56,(A64-1)*56,0)-OFFSET('84p trace'!$S$56,(A64-1)*56,0)</f>
        <v>226.94340000000193</v>
      </c>
      <c r="E64" s="5">
        <f ca="1">OFFSET('84p trace'!$S$56,(A64-1)*56,0)-OFFSET('84p stat'!$H$1,A64*20,0)</f>
        <v>0.1882099999984348</v>
      </c>
      <c r="F64" s="5">
        <f ca="1">OFFSET('84p stat'!$H$1,A64*20,0)-OFFSET('84p stat'!$K$1,A64*20,0)</f>
        <v>854.02451199999996</v>
      </c>
      <c r="G64" s="5">
        <f ca="1">OFFSET('84p stat'!$K$1,A64*20,0)-OFFSET('84p stat'!$N$1,A64*20,0)</f>
        <v>7496.5630019999999</v>
      </c>
      <c r="H64" s="5">
        <f ca="1">OFFSET('84p stat'!$N$1,A64*20,0)</f>
        <v>127.817076</v>
      </c>
      <c r="I64" s="5"/>
      <c r="J64" s="5">
        <f t="shared" ca="1" si="1"/>
        <v>8478.5927999999985</v>
      </c>
      <c r="K64" s="10">
        <f t="shared" ca="1" si="5"/>
        <v>0.88417537896147125</v>
      </c>
      <c r="L64" t="e">
        <f t="shared" ca="1" si="6"/>
        <v>#VALUE!</v>
      </c>
    </row>
    <row r="65" spans="1:12" x14ac:dyDescent="0.25">
      <c r="A65">
        <v>35</v>
      </c>
      <c r="C65" t="str">
        <f ca="1">OFFSET('84p stat'!$A$1,A65*20,0)</f>
        <v>non CUDA transp_AVX_OMP Time</v>
      </c>
      <c r="D65" s="5">
        <f ca="1">OFFSET('84p trace'!$R$56,(A65-1)*56,0)-OFFSET('84p trace'!$S$56,(A65-1)*56,0)</f>
        <v>287.40799999999763</v>
      </c>
      <c r="E65" s="5">
        <f ca="1">OFFSET('84p trace'!$S$56,(A65-1)*56,0)-OFFSET('84p stat'!$H$1,A65*20,0)</f>
        <v>0.1977420000021084</v>
      </c>
      <c r="F65" s="5">
        <f ca="1">OFFSET('84p stat'!$H$1,A65*20,0)-OFFSET('84p stat'!$K$1,A65*20,0)</f>
        <v>873.87339800000154</v>
      </c>
      <c r="G65" s="5">
        <f ca="1">OFFSET('84p stat'!$K$1,A65*20,0)-OFFSET('84p stat'!$N$1,A65*20,0)</f>
        <v>13363.428603999999</v>
      </c>
      <c r="H65" s="5">
        <f ca="1">OFFSET('84p stat'!$N$1,A65*20,0)</f>
        <v>131.398256</v>
      </c>
      <c r="I65" s="5"/>
      <c r="J65" s="5">
        <f t="shared" ca="1" si="1"/>
        <v>14368.898000000003</v>
      </c>
      <c r="K65" s="10">
        <f t="shared" ca="1" si="5"/>
        <v>0.93002459924205716</v>
      </c>
      <c r="L65">
        <f t="shared" ca="1" si="6"/>
        <v>3.2230813242717988E-5</v>
      </c>
    </row>
    <row r="66" spans="1:12" x14ac:dyDescent="0.25">
      <c r="A66">
        <v>36</v>
      </c>
      <c r="C66" t="str">
        <f ca="1">OFFSET('84p stat'!$A$1,A66*20,0)</f>
        <v>non CUDA transp_AVX_OMP</v>
      </c>
      <c r="D66" s="5">
        <f ca="1">OFFSET('84p trace'!$R$56,(A66-1)*56,0)-OFFSET('84p trace'!$S$56,(A66-1)*56,0)</f>
        <v>12200.862000000001</v>
      </c>
      <c r="E66" s="5">
        <f ca="1">OFFSET('84p trace'!$S$56,(A66-1)*56,0)-OFFSET('84p stat'!$H$1,A66*20,0)</f>
        <v>0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>
        <f ca="1">SUM(D66:H66)</f>
        <v>12200.862000000001</v>
      </c>
      <c r="K66" s="10">
        <f t="shared" ref="K66:K80" ca="1" si="7">G66/J66</f>
        <v>0</v>
      </c>
      <c r="L66" t="e">
        <f t="shared" ca="1" si="6"/>
        <v>#DIV/0!</v>
      </c>
    </row>
    <row r="67" spans="1:12" x14ac:dyDescent="0.25">
      <c r="A67">
        <v>37</v>
      </c>
      <c r="C67" t="str">
        <f ca="1">OFFSET('84p stat'!$A$1,A67*20,0)</f>
        <v>non CUDA transp_AVX_OMP non hash</v>
      </c>
      <c r="D67" s="5">
        <f ca="1">OFFSET('84p trace'!$R$56,(A67-1)*56,0)-OFFSET('84p trace'!$S$56,(A67-1)*56,0)</f>
        <v>226.77819999999701</v>
      </c>
      <c r="E67" s="5">
        <f ca="1">OFFSET('84p trace'!$S$56,(A67-1)*56,0)-OFFSET('84p stat'!$H$1,A67*20,0)</f>
        <v>0.18034000000079686</v>
      </c>
      <c r="F67" s="5">
        <f ca="1">OFFSET('84p stat'!$H$1,A67*20,0)-OFFSET('84p stat'!$K$1,A67*20,0)</f>
        <v>856.34662800000024</v>
      </c>
      <c r="G67" s="5">
        <f ca="1">OFFSET('84p stat'!$K$1,A67*20,0)-OFFSET('84p stat'!$N$1,A67*20,0)</f>
        <v>7478.6738760000007</v>
      </c>
      <c r="H67" s="5">
        <f ca="1">OFFSET('84p stat'!$N$1,A67*20,0)</f>
        <v>128.136156</v>
      </c>
      <c r="I67" s="5"/>
      <c r="J67" s="5">
        <f t="shared" ca="1" si="1"/>
        <v>8463.3370000000032</v>
      </c>
      <c r="K67" s="10">
        <f t="shared" ca="1" si="7"/>
        <v>0.8836554512717617</v>
      </c>
      <c r="L67">
        <f t="shared" ca="1" si="6"/>
        <v>1.6650120554170965E-4</v>
      </c>
    </row>
    <row r="68" spans="1:12" x14ac:dyDescent="0.25">
      <c r="A68">
        <v>38</v>
      </c>
      <c r="C68" t="str">
        <f ca="1">OFFSET('84p stat'!$A$1,A68*20,0)</f>
        <v>CUDA ant add CPU_AVX_transp Time</v>
      </c>
      <c r="D68" s="5">
        <f ca="1">OFFSET('84p trace'!$R$56,(A68-1)*56,0)-OFFSET('84p trace'!$S$56,(A68-1)*56,0)</f>
        <v>240.20599999999831</v>
      </c>
      <c r="E68" s="5">
        <f ca="1">OFFSET('84p trace'!$S$56,(A68-1)*56,0)-OFFSET('84p stat'!$H$1,A68*20,0)</f>
        <v>35.583624999999302</v>
      </c>
      <c r="F68" s="5">
        <f ca="1">OFFSET('84p stat'!$H$1,A68*20,0)-OFFSET('84p stat'!$K$1,A68*20,0)</f>
        <v>888.94195300000138</v>
      </c>
      <c r="G68" s="5">
        <f ca="1">OFFSET('84p stat'!$K$1,A68*20,0)-OFFSET('84p stat'!$N$1,A68*20,0)</f>
        <v>19917.219388999998</v>
      </c>
      <c r="H68" s="5">
        <f ca="1">OFFSET('84p stat'!$N$1,A68*20,0)</f>
        <v>140.07303300000001</v>
      </c>
      <c r="I68" s="5"/>
      <c r="J68" s="5">
        <f t="shared" ca="1" si="1"/>
        <v>20981.817999999999</v>
      </c>
      <c r="K68" s="10">
        <f t="shared" ca="1" si="7"/>
        <v>0.94926089764957444</v>
      </c>
      <c r="L68">
        <f t="shared" ca="1" si="6"/>
        <v>1.931094312622513E-5</v>
      </c>
    </row>
    <row r="69" spans="1:12" x14ac:dyDescent="0.25">
      <c r="A69">
        <v>39</v>
      </c>
      <c r="C69">
        <f ca="1">OFFSET('84p stat'!$A$1,A69*20,0)</f>
        <v>0</v>
      </c>
      <c r="D69" s="5" t="e">
        <f ca="1">OFFSET('84p trace'!$R$56,(A69-1)*56,0)-OFFSET('84p trace'!$S$56,(A69-1)*56,0)</f>
        <v>#DIV/0!</v>
      </c>
      <c r="E69" s="5" t="e">
        <f ca="1">OFFSET('84p trace'!$S$56,(A69-1)*56,0)-OFFSET('84p stat'!$H$1,A69*20,0)</f>
        <v>#DIV/0!</v>
      </c>
      <c r="F69" s="5">
        <f ca="1">OFFSET('84p stat'!$H$1,A69*20,0)-OFFSET('84p stat'!$K$1,A69*20,0)</f>
        <v>0</v>
      </c>
      <c r="G69" s="5">
        <f ca="1">OFFSET('84p stat'!$K$1,A69*20,0)-OFFSET('84p stat'!$N$1,A69*20,0)</f>
        <v>0</v>
      </c>
      <c r="H69" s="5">
        <f ca="1">OFFSET('84p stat'!$N$1,A69*20,0)</f>
        <v>0</v>
      </c>
      <c r="I69" s="5"/>
      <c r="J69" s="5" t="e">
        <f t="shared" ref="J69:J80" ca="1" si="8">SUM(D69:H69)</f>
        <v>#DIV/0!</v>
      </c>
      <c r="K69" s="10" t="e">
        <f t="shared" ca="1" si="7"/>
        <v>#DIV/0!</v>
      </c>
      <c r="L69" t="e">
        <f t="shared" ca="1" si="6"/>
        <v>#DIV/0!</v>
      </c>
    </row>
    <row r="70" spans="1:12" x14ac:dyDescent="0.25">
      <c r="A70">
        <v>40</v>
      </c>
      <c r="C70">
        <f ca="1">OFFSET('84p stat'!$A$1,A70*20,0)</f>
        <v>0</v>
      </c>
      <c r="D70" s="5" t="e">
        <f ca="1">OFFSET('84p trace'!$R$56,(A70-1)*56,0)-OFFSET('84p trace'!$S$56,(A70-1)*56,0)</f>
        <v>#DIV/0!</v>
      </c>
      <c r="E70" s="5" t="e">
        <f ca="1">OFFSET('84p trace'!$S$56,(A70-1)*56,0)-OFFSET('84p stat'!$H$1,A70*20,0)</f>
        <v>#DIV/0!</v>
      </c>
      <c r="F70" s="5">
        <f ca="1">OFFSET('84p stat'!$H$1,A70*20,0)-OFFSET('84p stat'!$K$1,A70*20,0)</f>
        <v>0</v>
      </c>
      <c r="G70" s="5">
        <f ca="1">OFFSET('84p stat'!$K$1,A70*20,0)-OFFSET('84p stat'!$N$1,A70*20,0)</f>
        <v>0</v>
      </c>
      <c r="H70" s="5">
        <f ca="1">OFFSET('84p stat'!$N$1,A70*20,0)</f>
        <v>0</v>
      </c>
      <c r="I70" s="5"/>
      <c r="J70" s="5" t="e">
        <f t="shared" ca="1" si="8"/>
        <v>#DIV/0!</v>
      </c>
      <c r="K70" s="10" t="e">
        <f t="shared" ca="1" si="7"/>
        <v>#DIV/0!</v>
      </c>
      <c r="L70" t="e">
        <f t="shared" ca="1" si="6"/>
        <v>#DIV/0!</v>
      </c>
    </row>
    <row r="71" spans="1:12" x14ac:dyDescent="0.25">
      <c r="A71">
        <v>41</v>
      </c>
      <c r="C71">
        <f ca="1">OFFSET('84p stat'!$A$1,A71*20,0)</f>
        <v>0</v>
      </c>
      <c r="D71" s="5" t="e">
        <f ca="1">OFFSET('84p trace'!$R$56,(A71-1)*56,0)-OFFSET('84p trace'!$S$56,(A71-1)*56,0)</f>
        <v>#DIV/0!</v>
      </c>
      <c r="E71" s="5" t="e">
        <f ca="1">OFFSET('84p trace'!$S$56,(A71-1)*56,0)-OFFSET('84p stat'!$H$1,A71*20,0)</f>
        <v>#DIV/0!</v>
      </c>
      <c r="F71" s="5">
        <f ca="1">OFFSET('84p stat'!$H$1,A71*20,0)-OFFSET('84p stat'!$K$1,A71*20,0)</f>
        <v>0</v>
      </c>
      <c r="G71" s="5">
        <f ca="1">OFFSET('84p stat'!$K$1,A71*20,0)-OFFSET('84p stat'!$N$1,A71*20,0)</f>
        <v>0</v>
      </c>
      <c r="H71" s="5">
        <f ca="1">OFFSET('84p stat'!$N$1,A71*20,0)</f>
        <v>0</v>
      </c>
      <c r="I71" s="5"/>
      <c r="J71" s="5" t="e">
        <f t="shared" ca="1" si="8"/>
        <v>#DIV/0!</v>
      </c>
      <c r="K71" s="10" t="e">
        <f t="shared" ca="1" si="7"/>
        <v>#DIV/0!</v>
      </c>
      <c r="L71" t="e">
        <f t="shared" ca="1" si="6"/>
        <v>#DIV/0!</v>
      </c>
    </row>
    <row r="72" spans="1:12" x14ac:dyDescent="0.25">
      <c r="A72">
        <v>42</v>
      </c>
      <c r="C72">
        <f ca="1">OFFSET('84p stat'!$A$1,A72*20,0)</f>
        <v>0</v>
      </c>
      <c r="D72" s="5" t="e">
        <f ca="1">OFFSET('84p trace'!$R$56,(A72-1)*56,0)-OFFSET('84p trace'!$S$56,(A72-1)*56,0)</f>
        <v>#DIV/0!</v>
      </c>
      <c r="E72" s="5" t="e">
        <f ca="1">OFFSET('84p trace'!$S$56,(A72-1)*56,0)-OFFSET('84p stat'!$H$1,A72*20,0)</f>
        <v>#DIV/0!</v>
      </c>
      <c r="F72" s="5">
        <f ca="1">OFFSET('84p stat'!$H$1,A72*20,0)-OFFSET('84p stat'!$K$1,A72*20,0)</f>
        <v>0</v>
      </c>
      <c r="G72" s="5">
        <f ca="1">OFFSET('84p stat'!$K$1,A72*20,0)-OFFSET('84p stat'!$N$1,A72*20,0)</f>
        <v>0</v>
      </c>
      <c r="H72" s="5">
        <f ca="1">OFFSET('84p stat'!$N$1,A72*20,0)</f>
        <v>0</v>
      </c>
      <c r="I72" s="5"/>
      <c r="J72" s="5" t="e">
        <f t="shared" ca="1" si="8"/>
        <v>#DIV/0!</v>
      </c>
      <c r="K72" s="10" t="e">
        <f t="shared" ca="1" si="7"/>
        <v>#DIV/0!</v>
      </c>
      <c r="L72" t="e">
        <f t="shared" ca="1" si="6"/>
        <v>#DIV/0!</v>
      </c>
    </row>
    <row r="73" spans="1:12" x14ac:dyDescent="0.25">
      <c r="A73">
        <v>43</v>
      </c>
      <c r="C73">
        <f ca="1">OFFSET('84p stat'!$A$1,A73*20,0)</f>
        <v>0</v>
      </c>
      <c r="D73" s="5" t="e">
        <f ca="1">OFFSET('84p trace'!$R$56,(A73-1)*56,0)-OFFSET('84p trace'!$S$56,(A73-1)*56,0)</f>
        <v>#DIV/0!</v>
      </c>
      <c r="E73" s="5" t="e">
        <f ca="1">OFFSET('84p trace'!$S$56,(A73-1)*56,0)-OFFSET('84p stat'!$H$1,A73*20,0)</f>
        <v>#DIV/0!</v>
      </c>
      <c r="F73" s="5">
        <f ca="1">OFFSET('84p stat'!$H$1,A73*20,0)-OFFSET('84p stat'!$K$1,A73*20,0)</f>
        <v>0</v>
      </c>
      <c r="G73" s="5">
        <f ca="1">OFFSET('84p stat'!$K$1,A73*20,0)-OFFSET('84p stat'!$N$1,A73*20,0)</f>
        <v>0</v>
      </c>
      <c r="H73" s="5">
        <f ca="1">OFFSET('84p stat'!$N$1,A73*20,0)</f>
        <v>0</v>
      </c>
      <c r="I73" s="5"/>
      <c r="J73" s="5" t="e">
        <f t="shared" ca="1" si="8"/>
        <v>#DIV/0!</v>
      </c>
      <c r="K73" s="10" t="e">
        <f t="shared" ca="1" si="7"/>
        <v>#DIV/0!</v>
      </c>
      <c r="L73" t="e">
        <f t="shared" ca="1" si="6"/>
        <v>#DIV/0!</v>
      </c>
    </row>
    <row r="74" spans="1:12" x14ac:dyDescent="0.25">
      <c r="A74">
        <v>44</v>
      </c>
      <c r="C74">
        <f ca="1">OFFSET('84p stat'!$A$1,A74*20,0)</f>
        <v>0</v>
      </c>
      <c r="D74" s="5" t="e">
        <f ca="1">OFFSET('84p trace'!$R$56,(A74-1)*56,0)-OFFSET('84p trace'!$S$56,(A74-1)*56,0)</f>
        <v>#DIV/0!</v>
      </c>
      <c r="E74" s="5" t="e">
        <f ca="1">OFFSET('84p trace'!$S$56,(A74-1)*56,0)-OFFSET('84p stat'!$H$1,A74*20,0)</f>
        <v>#DIV/0!</v>
      </c>
      <c r="F74" s="5">
        <f ca="1">OFFSET('84p stat'!$H$1,A74*20,0)-OFFSET('84p stat'!$K$1,A74*20,0)</f>
        <v>0</v>
      </c>
      <c r="G74" s="5">
        <f ca="1">OFFSET('84p stat'!$K$1,A74*20,0)-OFFSET('84p stat'!$N$1,A74*20,0)</f>
        <v>0</v>
      </c>
      <c r="H74" s="5">
        <f ca="1">OFFSET('84p stat'!$N$1,A74*20,0)</f>
        <v>0</v>
      </c>
      <c r="I74" s="5"/>
      <c r="J74" s="5" t="e">
        <f t="shared" ca="1" si="8"/>
        <v>#DIV/0!</v>
      </c>
      <c r="K74" s="10" t="e">
        <f t="shared" ca="1" si="7"/>
        <v>#DIV/0!</v>
      </c>
      <c r="L74" t="e">
        <f t="shared" ca="1" si="6"/>
        <v>#DIV/0!</v>
      </c>
    </row>
    <row r="75" spans="1:12" x14ac:dyDescent="0.25">
      <c r="A75">
        <v>45</v>
      </c>
      <c r="C75">
        <f ca="1">OFFSET('84p stat'!$A$1,A75*20,0)</f>
        <v>0</v>
      </c>
      <c r="D75" s="5" t="e">
        <f ca="1">OFFSET('84p trace'!$R$56,(A75-1)*56,0)-OFFSET('84p trace'!$S$56,(A75-1)*56,0)</f>
        <v>#DIV/0!</v>
      </c>
      <c r="E75" s="5" t="e">
        <f ca="1">OFFSET('84p trace'!$S$56,(A75-1)*56,0)-OFFSET('84p stat'!$H$1,A75*20,0)</f>
        <v>#DIV/0!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 t="e">
        <f t="shared" ca="1" si="8"/>
        <v>#DIV/0!</v>
      </c>
      <c r="K75" s="10" t="e">
        <f t="shared" ca="1" si="7"/>
        <v>#DIV/0!</v>
      </c>
      <c r="L75" t="e">
        <f t="shared" ca="1" si="6"/>
        <v>#DIV/0!</v>
      </c>
    </row>
    <row r="76" spans="1:12" x14ac:dyDescent="0.25">
      <c r="A76">
        <v>46</v>
      </c>
      <c r="C76">
        <f ca="1">OFFSET('84p stat'!$A$1,A76*20,0)</f>
        <v>0</v>
      </c>
      <c r="D76" s="5" t="e">
        <f ca="1">OFFSET('84p trace'!$R$56,(A76-1)*56,0)-OFFSET('84p trace'!$S$56,(A76-1)*56,0)</f>
        <v>#DIV/0!</v>
      </c>
      <c r="E76" s="5" t="e">
        <f ca="1">OFFSET('84p trace'!$S$56,(A76-1)*56,0)-OFFSET('84p stat'!$H$1,A76*20,0)</f>
        <v>#DIV/0!</v>
      </c>
      <c r="F76" s="5">
        <f ca="1">OFFSET('84p stat'!$H$1,A76*20,0)-OFFSET('84p stat'!$K$1,A76*20,0)</f>
        <v>0</v>
      </c>
      <c r="G76" s="5">
        <f ca="1">OFFSET('84p stat'!$K$1,A76*20,0)-OFFSET('84p stat'!$N$1,A76*20,0)</f>
        <v>0</v>
      </c>
      <c r="H76" s="5">
        <f ca="1">OFFSET('84p stat'!$N$1,A76*20,0)</f>
        <v>0</v>
      </c>
      <c r="I76" s="5"/>
      <c r="J76" s="5" t="e">
        <f t="shared" ca="1" si="8"/>
        <v>#DIV/0!</v>
      </c>
      <c r="K76" s="10" t="e">
        <f t="shared" ca="1" si="7"/>
        <v>#DIV/0!</v>
      </c>
      <c r="L76" t="e">
        <f t="shared" ca="1" si="6"/>
        <v>#DIV/0!</v>
      </c>
    </row>
    <row r="77" spans="1:12" x14ac:dyDescent="0.25">
      <c r="A77">
        <v>47</v>
      </c>
      <c r="C77">
        <f ca="1">OFFSET('84p stat'!$A$1,A77*20,0)</f>
        <v>0</v>
      </c>
      <c r="D77" s="5">
        <f ca="1">OFFSET('84p trace'!$R$56,(A77-1)*56,0)-OFFSET('84p trace'!$S$56,(A77-1)*56,0)</f>
        <v>0</v>
      </c>
      <c r="E77" s="5">
        <f ca="1">OFFSET('84p trace'!$S$56,(A77-1)*56,0)-OFFSET('84p stat'!$H$1,A77*20,0)</f>
        <v>0</v>
      </c>
      <c r="F77" s="5">
        <f ca="1">OFFSET('84p stat'!$H$1,A77*20,0)-OFFSET('84p stat'!$K$1,A77*20,0)</f>
        <v>0</v>
      </c>
      <c r="G77" s="5">
        <f ca="1">OFFSET('84p stat'!$K$1,A77*20,0)-OFFSET('84p stat'!$N$1,A77*20,0)</f>
        <v>0</v>
      </c>
      <c r="H77" s="5">
        <f ca="1">OFFSET('84p stat'!$N$1,A77*20,0)</f>
        <v>0</v>
      </c>
      <c r="I77" s="5"/>
      <c r="J77" s="5">
        <f t="shared" ref="J77:J80" ca="1" si="9">SUM(D77:H77)</f>
        <v>0</v>
      </c>
      <c r="K77" s="10" t="e">
        <f t="shared" ref="K77:K80" ca="1" si="10">G77/J77</f>
        <v>#DIV/0!</v>
      </c>
      <c r="L77" t="e">
        <f t="shared" ref="L77:L80" ca="1" si="11">$K$29*POWER(K77,2)*SQRT(G205/(POWER(G77,2)*$L$29)+J205/(POWER(J77,2)*$L$29))</f>
        <v>#DIV/0!</v>
      </c>
    </row>
    <row r="78" spans="1:12" x14ac:dyDescent="0.25">
      <c r="A78">
        <v>48</v>
      </c>
      <c r="C78">
        <f ca="1">OFFSET('84p stat'!$A$1,A78*20,0)</f>
        <v>0</v>
      </c>
      <c r="D78" s="5">
        <f ca="1">OFFSET('84p trace'!$R$56,(A78-1)*56,0)-OFFSET('84p trace'!$S$56,(A78-1)*56,0)</f>
        <v>0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t="shared" ca="1" si="9"/>
        <v>0</v>
      </c>
      <c r="K78" s="10" t="e">
        <f t="shared" ca="1" si="10"/>
        <v>#DIV/0!</v>
      </c>
      <c r="L78" t="e">
        <f t="shared" ca="1" si="11"/>
        <v>#DIV/0!</v>
      </c>
    </row>
    <row r="79" spans="1:12" x14ac:dyDescent="0.25">
      <c r="A79">
        <v>49</v>
      </c>
      <c r="C79">
        <f ca="1">OFFSET('84p stat'!$A$1,A79*20,0)</f>
        <v>0</v>
      </c>
      <c r="D79" s="5">
        <f ca="1">OFFSET('84p trace'!$R$56,(A79-1)*56,0)-OFFSET('84p trace'!$S$56,(A79-1)*56,0)</f>
        <v>0</v>
      </c>
      <c r="E79" s="5">
        <f ca="1">OFFSET('84p trace'!$S$56,(A79-1)*56,0)-OFFSET('84p stat'!$H$1,A79*20,0)</f>
        <v>0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>
        <f t="shared" ca="1" si="9"/>
        <v>0</v>
      </c>
      <c r="K79" s="10" t="e">
        <f t="shared" ca="1" si="10"/>
        <v>#DIV/0!</v>
      </c>
      <c r="L79" t="e">
        <f t="shared" ca="1" si="11"/>
        <v>#DIV/0!</v>
      </c>
    </row>
    <row r="80" spans="1:12" x14ac:dyDescent="0.25">
      <c r="A80">
        <v>50</v>
      </c>
      <c r="C80">
        <f ca="1">OFFSET('84p stat'!$A$1,A80*20,0)</f>
        <v>0</v>
      </c>
      <c r="D80" s="5">
        <f ca="1">OFFSET('84p trace'!$R$56,(A80-1)*56,0)-OFFSET('84p trace'!$S$56,(A80-1)*56,0)</f>
        <v>0</v>
      </c>
      <c r="E80" s="5">
        <f ca="1">OFFSET('84p trace'!$S$56,(A80-1)*56,0)-OFFSET('84p stat'!$H$1,A80*20,0)</f>
        <v>0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>
        <f t="shared" ca="1" si="9"/>
        <v>0</v>
      </c>
      <c r="K80" s="10" t="e">
        <f t="shared" ca="1" si="10"/>
        <v>#DIV/0!</v>
      </c>
      <c r="L80" t="e">
        <f t="shared" ca="1" si="11"/>
        <v>#DIV/0!</v>
      </c>
    </row>
    <row r="82" spans="1:8" x14ac:dyDescent="0.25">
      <c r="D82" t="s">
        <v>68</v>
      </c>
    </row>
    <row r="83" spans="1:8" x14ac:dyDescent="0.25">
      <c r="D83" t="s">
        <v>57</v>
      </c>
      <c r="E83" t="s">
        <v>53</v>
      </c>
      <c r="F83" t="s">
        <v>54</v>
      </c>
      <c r="G83" t="s">
        <v>55</v>
      </c>
      <c r="H83" t="s">
        <v>56</v>
      </c>
    </row>
    <row r="84" spans="1:8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53621.880000000019</v>
      </c>
      <c r="E84" s="5">
        <f ca="1">OFFSET('84p trace'!$S$56,(A84-1)*56,0)</f>
        <v>53385.903999999995</v>
      </c>
      <c r="F84" s="5">
        <f ca="1">OFFSET('84p stat'!$H$1,A84*20,0)</f>
        <v>53281.196875000001</v>
      </c>
      <c r="G84" s="5">
        <f ca="1">OFFSET('84p stat'!$K$1,A84*20,0)</f>
        <v>6976.9341210000002</v>
      </c>
      <c r="H84" s="5">
        <f ca="1">OFFSET('84p stat'!$N$1,A84*20,0)</f>
        <v>3197.6382319999998</v>
      </c>
    </row>
    <row r="85" spans="1:8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53615.49000000002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8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53736.831999999995</v>
      </c>
      <c r="E86" s="5">
        <f ca="1">OFFSET('84p trace'!$S$56,(A86-1)*56,0)</f>
        <v>53501.671999999991</v>
      </c>
      <c r="F86" s="5">
        <f ca="1">OFFSET('84p stat'!$H$1,A86*20,0)</f>
        <v>53409.598280999999</v>
      </c>
      <c r="G86" s="5">
        <f ca="1">OFFSET('84p stat'!$K$1,A86*20,0)</f>
        <v>6822.1004789999997</v>
      </c>
      <c r="H86" s="5">
        <f ca="1">OFFSET('84p stat'!$N$1,A86*20,0)</f>
        <v>3213.2114259999998</v>
      </c>
    </row>
    <row r="87" spans="1:8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63955.65</v>
      </c>
      <c r="E87" s="5">
        <f ca="1">OFFSET('84p trace'!$S$56,(A87-1)*56,0)</f>
        <v>63717.112000000008</v>
      </c>
      <c r="F87" s="5">
        <f ca="1">OFFSET('84p stat'!$H$1,A87*20,0)</f>
        <v>63610.409765999997</v>
      </c>
      <c r="G87" s="5">
        <f ca="1">OFFSET('84p stat'!$K$1,A87*20,0)</f>
        <v>21481.575195000001</v>
      </c>
      <c r="H87" s="5">
        <f ca="1">OFFSET('84p stat'!$N$1,A87*20,0)</f>
        <v>3176.3130959999999</v>
      </c>
    </row>
    <row r="88" spans="1:8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67456.328000000009</v>
      </c>
      <c r="E88" s="5">
        <f ca="1">OFFSET('84p trace'!$S$56,(A88-1)*56,0)</f>
        <v>67217.555999999997</v>
      </c>
      <c r="F88" s="5">
        <f ca="1">OFFSET('84p stat'!$H$1,A88*20,0)</f>
        <v>67112.806249999994</v>
      </c>
      <c r="G88" s="5">
        <f ca="1">OFFSET('84p stat'!$K$1,A88*20,0)</f>
        <v>20501.069686999999</v>
      </c>
      <c r="H88" s="5">
        <f ca="1">OFFSET('84p stat'!$N$1,A88*20,0)</f>
        <v>3351.7506400000002</v>
      </c>
    </row>
    <row r="89" spans="1:8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63920.010000000009</v>
      </c>
      <c r="E89" s="5">
        <f ca="1">OFFSET('84p trace'!$S$56,(A89-1)*56,0)</f>
        <v>63690.755999999958</v>
      </c>
      <c r="F89" s="5">
        <f ca="1">OFFSET('84p stat'!$H$1,A89*20,0)</f>
        <v>63583.883202999998</v>
      </c>
      <c r="G89" s="5">
        <f ca="1">OFFSET('84p stat'!$K$1,A89*20,0)</f>
        <v>21455.602108999999</v>
      </c>
      <c r="H89" s="5">
        <f ca="1">OFFSET('84p stat'!$N$1,A89*20,0)</f>
        <v>3176.1090869999998</v>
      </c>
    </row>
    <row r="90" spans="1:8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19295.459999999995</v>
      </c>
      <c r="E90" s="5">
        <f ca="1">OFFSET('84p trace'!$S$56,(A90-1)*56,0)</f>
        <v>19058.434000000001</v>
      </c>
      <c r="F90" s="5">
        <f ca="1">OFFSET('84p stat'!$H$1,A90*20,0)</f>
        <v>19019.961367</v>
      </c>
      <c r="G90" s="5">
        <f ca="1">OFFSET('84p stat'!$K$1,A90*20,0)</f>
        <v>18401.506367000002</v>
      </c>
      <c r="H90" s="5">
        <f ca="1">OFFSET('84p stat'!$N$1,A90*20,0)</f>
        <v>131.69148000000001</v>
      </c>
    </row>
    <row r="91" spans="1:8" x14ac:dyDescent="0.25">
      <c r="A91">
        <v>8</v>
      </c>
      <c r="C91" t="str">
        <f ca="1">OFFSET('84p stat'!$A$1,A91*20,0)</f>
        <v>CUDA ant add CPU12</v>
      </c>
      <c r="D91" s="5">
        <f ca="1">OFFSET('84p trace'!$R$56,(A91-1)*56,0)</f>
        <v>64218.835999999996</v>
      </c>
      <c r="E91" s="5">
        <f ca="1">OFFSET('84p trace'!$S$56,(A91-1)*56,0)</f>
        <v>63940.11</v>
      </c>
      <c r="F91" s="5">
        <f ca="1">OFFSET('84p stat'!$H$1,A91*20,0)</f>
        <v>63924.762422</v>
      </c>
      <c r="G91" s="5">
        <f ca="1">OFFSET('84p stat'!$K$1,A91*20,0)</f>
        <v>17599.842578</v>
      </c>
      <c r="H91" s="5">
        <f ca="1">OFFSET('84p stat'!$N$1,A91*20,0)</f>
        <v>3339.6740719999998</v>
      </c>
    </row>
    <row r="92" spans="1:8" x14ac:dyDescent="0.25">
      <c r="A92">
        <v>9</v>
      </c>
      <c r="C92" t="str">
        <f ca="1">OFFSET('84p stat'!$A$1,A92*20,0)</f>
        <v>CUDA opt</v>
      </c>
      <c r="D92" s="5">
        <f ca="1">OFFSET('84p trace'!$R$56,(A92-1)*56,0)</f>
        <v>53614.041999999987</v>
      </c>
      <c r="E92" s="5">
        <f ca="1">OFFSET('84p trace'!$S$56,(A92-1)*56,0)</f>
        <v>0</v>
      </c>
      <c r="F92" s="5">
        <f ca="1">OFFSET('84p stat'!$H$1,A92*20,0)</f>
        <v>0</v>
      </c>
      <c r="G92" s="5">
        <f ca="1">OFFSET('84p stat'!$K$1,A92*20,0)</f>
        <v>0</v>
      </c>
      <c r="H92" s="5">
        <f ca="1">OFFSET('84p stat'!$N$1,A92*20,0)</f>
        <v>0</v>
      </c>
    </row>
    <row r="93" spans="1:8" x14ac:dyDescent="0.25">
      <c r="A93">
        <v>10</v>
      </c>
      <c r="C93" t="str">
        <f ca="1">OFFSET('84p stat'!$A$1,A93*20,0)</f>
        <v>CUDA opt Time</v>
      </c>
      <c r="D93" s="5">
        <f ca="1">OFFSET('84p trace'!$R$56,(A93-1)*56,0)</f>
        <v>53620.047999999988</v>
      </c>
      <c r="E93" s="5">
        <f ca="1">OFFSET('84p trace'!$S$56,(A93-1)*56,0)</f>
        <v>53384.535999999993</v>
      </c>
      <c r="F93" s="5">
        <f ca="1">OFFSET('84p stat'!$H$1,A93*20,0)</f>
        <v>53281.201641</v>
      </c>
      <c r="G93" s="5">
        <f ca="1">OFFSET('84p stat'!$K$1,A93*20,0)</f>
        <v>3780.0916990000001</v>
      </c>
      <c r="H93" s="5">
        <f ca="1">OFFSET('84p stat'!$N$1,A93*20,0)</f>
        <v>0</v>
      </c>
    </row>
    <row r="94" spans="1:8" x14ac:dyDescent="0.25">
      <c r="A94">
        <v>11</v>
      </c>
      <c r="C94" t="str">
        <f ca="1">OFFSET('84p stat'!$A$1,A94*20,0)</f>
        <v>CUDA opt non hash</v>
      </c>
      <c r="D94" s="5">
        <f ca="1">OFFSET('84p trace'!$R$56,(A94-1)*56,0)</f>
        <v>53354.564000000013</v>
      </c>
      <c r="E94" s="5">
        <f ca="1">OFFSET('84p trace'!$S$56,(A94-1)*56,0)</f>
        <v>53124.849999999984</v>
      </c>
      <c r="F94" s="5">
        <f ca="1">OFFSET('84p stat'!$H$1,A94*20,0)</f>
        <v>53023.831484000002</v>
      </c>
      <c r="G94" s="5">
        <f ca="1">OFFSET('84p stat'!$K$1,A94*20,0)</f>
        <v>3528.9795800000002</v>
      </c>
      <c r="H94" s="5">
        <f ca="1">OFFSET('84p stat'!$N$1,A94*20,0)</f>
        <v>0</v>
      </c>
    </row>
    <row r="95" spans="1:8" x14ac:dyDescent="0.25">
      <c r="A95">
        <v>12</v>
      </c>
      <c r="C95" t="str">
        <f ca="1">OFFSET('84p stat'!$A$1,A95*20,0)</f>
        <v>CUDA opt ant</v>
      </c>
      <c r="D95" s="5">
        <f ca="1">OFFSET('84p trace'!$R$56,(A95-1)*56,0)</f>
        <v>63425.102000000021</v>
      </c>
      <c r="E95" s="5">
        <f ca="1">OFFSET('84p trace'!$S$56,(A95-1)*56,0)</f>
        <v>63189.833999999988</v>
      </c>
      <c r="F95" s="5">
        <f ca="1">OFFSET('84p stat'!$H$1,A95*20,0)</f>
        <v>63081.344531000002</v>
      </c>
      <c r="G95" s="5">
        <f ca="1">OFFSET('84p stat'!$K$1,A95*20,0)</f>
        <v>18194.734608999999</v>
      </c>
      <c r="H95" s="5">
        <f ca="1">OFFSET('84p stat'!$N$1,A95*20,0)</f>
        <v>0</v>
      </c>
    </row>
    <row r="96" spans="1:8" x14ac:dyDescent="0.25">
      <c r="A96">
        <v>13</v>
      </c>
      <c r="C96" t="str">
        <f ca="1">OFFSET('84p stat'!$A$1,A96*20,0)</f>
        <v>CUDA opt ant non hash</v>
      </c>
      <c r="D96" s="5">
        <f ca="1">OFFSET('84p trace'!$R$56,(A96-1)*56,0)</f>
        <v>63768.082000000002</v>
      </c>
      <c r="E96" s="5">
        <f ca="1">OFFSET('84p trace'!$S$56,(A96-1)*56,0)</f>
        <v>63535.959999999985</v>
      </c>
      <c r="F96" s="5">
        <f ca="1">OFFSET('84p stat'!$H$1,A96*20,0)</f>
        <v>63424.179531000002</v>
      </c>
      <c r="G96" s="5">
        <f ca="1">OFFSET('84p stat'!$K$1,A96*20,0)</f>
        <v>18263.352226999999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 par</v>
      </c>
      <c r="D97" s="5">
        <f ca="1">OFFSET('84p trace'!$R$56,(A97-1)*56,0)</f>
        <v>67443.25400000003</v>
      </c>
      <c r="E97" s="5">
        <f ca="1">OFFSET('84p trace'!$S$56,(A97-1)*56,0)</f>
        <v>67206.693999999989</v>
      </c>
      <c r="F97" s="5">
        <f ca="1">OFFSET('84p stat'!$H$1,A97*20,0)</f>
        <v>67097.526719000001</v>
      </c>
      <c r="G97" s="5">
        <f ca="1">OFFSET('84p stat'!$K$1,A97*20,0)</f>
        <v>17149.782734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non CUDA Time</v>
      </c>
      <c r="D98" s="5">
        <f ca="1">OFFSET('84p trace'!$R$56,(A98-1)*56,0)</f>
        <v>7523.9636</v>
      </c>
      <c r="E98" s="5">
        <f ca="1">OFFSET('84p trace'!$S$56,(A98-1)*56,0)</f>
        <v>7238.9484000000011</v>
      </c>
      <c r="F98" s="5">
        <f ca="1">OFFSET('84p stat'!$H$1,A98*20,0)</f>
        <v>7238.7910899999997</v>
      </c>
      <c r="G98" s="5">
        <f ca="1">OFFSET('84p stat'!$K$1,A98*20,0)</f>
        <v>6654.4646279999997</v>
      </c>
      <c r="H98" s="5">
        <f ca="1">OFFSET('84p stat'!$N$1,A98*20,0)</f>
        <v>110.910882</v>
      </c>
    </row>
    <row r="99" spans="1:8" x14ac:dyDescent="0.25">
      <c r="A99">
        <v>16</v>
      </c>
      <c r="C99" t="str">
        <f ca="1">OFFSET('84p stat'!$A$1,A99*20,0)</f>
        <v>non CUDA</v>
      </c>
      <c r="D99" s="5">
        <f ca="1">OFFSET('84p trace'!$R$56,(A99-1)*56,0)</f>
        <v>15216.365999999996</v>
      </c>
      <c r="E99" s="5">
        <f ca="1">OFFSET('84p trace'!$S$56,(A99-1)*56,0)</f>
        <v>0</v>
      </c>
      <c r="F99" s="5">
        <f ca="1">OFFSET('84p stat'!$H$1,A99*20,0)</f>
        <v>0</v>
      </c>
      <c r="G99" s="5">
        <f ca="1">OFFSET('84p stat'!$K$1,A99*20,0)</f>
        <v>0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non hash</v>
      </c>
      <c r="D100" s="5">
        <f ca="1">OFFSET('84p trace'!$R$56,(A100-1)*56,0)</f>
        <v>7212.8334000000023</v>
      </c>
      <c r="E100" s="5">
        <f ca="1">OFFSET('84p trace'!$S$56,(A100-1)*56,0)</f>
        <v>6986.7231999999985</v>
      </c>
      <c r="F100" s="5">
        <f ca="1">OFFSET('84p stat'!$H$1,A100*20,0)</f>
        <v>6986.5895</v>
      </c>
      <c r="G100" s="5">
        <f ca="1">OFFSET('84p stat'!$K$1,A100*20,0)</f>
        <v>6397.4860559999997</v>
      </c>
      <c r="H100" s="5">
        <f ca="1">OFFSET('84p stat'!$N$1,A100*20,0)</f>
        <v>111.454408</v>
      </c>
    </row>
    <row r="101" spans="1:8" x14ac:dyDescent="0.25">
      <c r="A101">
        <v>18</v>
      </c>
      <c r="C101" t="str">
        <f ca="1">OFFSET('84p stat'!$A$1,A101*20,0)</f>
        <v>Classic ACO</v>
      </c>
      <c r="D101" s="5">
        <f ca="1">OFFSET('84p trace'!$R$56,(A101-1)*56,0)</f>
        <v>351504.81632653059</v>
      </c>
      <c r="E101" s="5">
        <f ca="1">OFFSET('84p trace'!$S$56,(A101-1)*56,0)</f>
        <v>346403.18367346941</v>
      </c>
      <c r="F101" s="5">
        <f ca="1">OFFSET('84p stat'!$H$1,A101*20,0)</f>
        <v>348777.08875</v>
      </c>
      <c r="G101" s="5">
        <f ca="1">OFFSET('84p stat'!$K$1,A101*20,0)</f>
        <v>347994.14124999999</v>
      </c>
      <c r="H101" s="5">
        <f ca="1">OFFSET('84p stat'!$N$1,A101*20,0)</f>
        <v>284.49927400000001</v>
      </c>
    </row>
    <row r="102" spans="1:8" x14ac:dyDescent="0.25">
      <c r="A102">
        <v>19</v>
      </c>
      <c r="C102" t="str">
        <f ca="1">OFFSET('84p stat'!$A$1,A102*20,0)</f>
        <v>Classic ACO non hash</v>
      </c>
      <c r="D102" s="5">
        <f ca="1">OFFSET('84p trace'!$R$56,(A102-1)*56,0)</f>
        <v>318035.96000000002</v>
      </c>
      <c r="E102" s="5">
        <f ca="1">OFFSET('84p trace'!$S$56,(A102-1)*56,0)</f>
        <v>317759.82</v>
      </c>
      <c r="F102" s="5">
        <f ca="1">OFFSET('84p stat'!$H$1,A102*20,0)</f>
        <v>317710.66625000001</v>
      </c>
      <c r="G102" s="5">
        <f ca="1">OFFSET('84p stat'!$K$1,A102*20,0)</f>
        <v>316940.91812500003</v>
      </c>
      <c r="H102" s="5">
        <f ca="1">OFFSET('84p stat'!$N$1,A102*20,0)</f>
        <v>282.60191500000002</v>
      </c>
    </row>
    <row r="103" spans="1:8" x14ac:dyDescent="0.25">
      <c r="A103">
        <v>20</v>
      </c>
      <c r="C103" t="str">
        <f ca="1">OFFSET('84p stat'!$A$1,A103*20,0)</f>
        <v>omp</v>
      </c>
      <c r="D103" s="5">
        <f ca="1">OFFSET('84p trace'!$R$56,(A103-1)*56,0)</f>
        <v>7585.8566000000019</v>
      </c>
      <c r="E103" s="5">
        <f ca="1">OFFSET('84p trace'!$S$56,(A103-1)*56,0)</f>
        <v>7295.7897999999996</v>
      </c>
      <c r="F103" s="5">
        <f ca="1">OFFSET('84p stat'!$H$1,A103*20,0)</f>
        <v>7295.6090880000002</v>
      </c>
      <c r="G103" s="5">
        <f ca="1">OFFSET('84p stat'!$K$1,A103*20,0)</f>
        <v>6693.4425440000005</v>
      </c>
      <c r="H103" s="5">
        <f ca="1">OFFSET('84p stat'!$N$1,A103*20,0)</f>
        <v>117.373204</v>
      </c>
    </row>
    <row r="104" spans="1:8" x14ac:dyDescent="0.25">
      <c r="A104">
        <v>21</v>
      </c>
      <c r="C104" t="str">
        <f ca="1">OFFSET('84p stat'!$A$1,A104*20,0)</f>
        <v>omp non hash</v>
      </c>
      <c r="D104" s="5">
        <f ca="1">OFFSET('84p trace'!$R$56,(A104-1)*56,0)</f>
        <v>7406.9615999999987</v>
      </c>
      <c r="E104" s="5">
        <f ca="1">OFFSET('84p trace'!$S$56,(A104-1)*56,0)</f>
        <v>7178.138600000002</v>
      </c>
      <c r="F104" s="5">
        <f ca="1">OFFSET('84p stat'!$H$1,A104*20,0)</f>
        <v>7177.9803240000001</v>
      </c>
      <c r="G104" s="5">
        <f ca="1">OFFSET('84p stat'!$K$1,A104*20,0)</f>
        <v>6575.7495840000001</v>
      </c>
      <c r="H104" s="5">
        <f ca="1">OFFSET('84p stat'!$N$1,A104*20,0)</f>
        <v>117.11044</v>
      </c>
    </row>
    <row r="105" spans="1:8" x14ac:dyDescent="0.25">
      <c r="A105">
        <v>22</v>
      </c>
      <c r="C105" t="str">
        <f ca="1">OFFSET('84p stat'!$A$1,A105*20,0)</f>
        <v>non CUDA transp Time</v>
      </c>
      <c r="D105" s="5">
        <f ca="1">OFFSET('84p trace'!$R$56,(A105-1)*56,0)</f>
        <v>14747.845999999996</v>
      </c>
      <c r="E105" s="5">
        <f ca="1">OFFSET('84p trace'!$S$56,(A105-1)*56,0)</f>
        <v>14455.903999999999</v>
      </c>
      <c r="F105" s="5">
        <f ca="1">OFFSET('84p stat'!$H$1,A105*20,0)</f>
        <v>14455.687226</v>
      </c>
      <c r="G105" s="5">
        <f ca="1">OFFSET('84p stat'!$K$1,A105*20,0)</f>
        <v>13533.056167999999</v>
      </c>
      <c r="H105" s="5">
        <f ca="1">OFFSET('84p stat'!$N$1,A105*20,0)</f>
        <v>191.046402</v>
      </c>
    </row>
    <row r="106" spans="1:8" x14ac:dyDescent="0.25">
      <c r="A106">
        <v>23</v>
      </c>
      <c r="C106" t="str">
        <f ca="1">OFFSET('84p stat'!$A$1,A106*20,0)</f>
        <v>non CUDA transp</v>
      </c>
      <c r="D106" s="5">
        <f ca="1">OFFSET('84p trace'!$R$56,(A106-1)*56,0)</f>
        <v>12351.573999999999</v>
      </c>
      <c r="E106" s="5">
        <f ca="1">OFFSET('84p trace'!$S$56,(A106-1)*56,0)</f>
        <v>0</v>
      </c>
      <c r="F106" s="5">
        <f ca="1">OFFSET('84p stat'!$H$1,A106*20,0)</f>
        <v>0</v>
      </c>
      <c r="G106" s="5">
        <f ca="1">OFFSET('84p stat'!$K$1,A106*20,0)</f>
        <v>0</v>
      </c>
      <c r="H106" s="5">
        <f ca="1">OFFSET('84p stat'!$N$1,A106*20,0)</f>
        <v>0</v>
      </c>
    </row>
    <row r="107" spans="1:8" x14ac:dyDescent="0.25">
      <c r="A107">
        <v>24</v>
      </c>
      <c r="C107" t="str">
        <f ca="1">OFFSET('84p stat'!$A$1,A107*20,0)</f>
        <v>non CUDA transp non hash</v>
      </c>
      <c r="D107" s="5">
        <f ca="1">OFFSET('84p trace'!$R$56,(A107-1)*56,0)</f>
        <v>8800.3935999999994</v>
      </c>
      <c r="E107" s="5">
        <f ca="1">OFFSET('84p trace'!$S$56,(A107-1)*56,0)</f>
        <v>8573.7957999999999</v>
      </c>
      <c r="F107" s="5">
        <f ca="1">OFFSET('84p stat'!$H$1,A107*20,0)</f>
        <v>8573.5996140000007</v>
      </c>
      <c r="G107" s="5">
        <f ca="1">OFFSET('84p stat'!$K$1,A107*20,0)</f>
        <v>7671.8159839999998</v>
      </c>
      <c r="H107" s="5">
        <f ca="1">OFFSET('84p stat'!$N$1,A107*20,0)</f>
        <v>179.440414</v>
      </c>
    </row>
    <row r="108" spans="1:8" x14ac:dyDescent="0.25">
      <c r="A108">
        <v>25</v>
      </c>
      <c r="C108" t="str">
        <f ca="1">OFFSET('84p stat'!$A$1,A108*20,0)</f>
        <v>non CUDA AVX Time</v>
      </c>
      <c r="D108" s="5">
        <f ca="1">OFFSET('84p trace'!$R$56,(A108-1)*56,0)</f>
        <v>7514.6348000000007</v>
      </c>
      <c r="E108" s="5">
        <f ca="1">OFFSET('84p trace'!$S$56,(A108-1)*56,0)</f>
        <v>7224.1119999999983</v>
      </c>
      <c r="F108" s="5">
        <f ca="1">OFFSET('84p stat'!$H$1,A108*20,0)</f>
        <v>7223.9434540000002</v>
      </c>
      <c r="G108" s="5">
        <f ca="1">OFFSET('84p stat'!$K$1,A108*20,0)</f>
        <v>6736.3563039999999</v>
      </c>
      <c r="H108" s="5">
        <f ca="1">OFFSET('84p stat'!$N$1,A108*20,0)</f>
        <v>101.77249399999999</v>
      </c>
    </row>
    <row r="109" spans="1:8" x14ac:dyDescent="0.25">
      <c r="A109">
        <v>26</v>
      </c>
      <c r="C109" t="str">
        <f ca="1">OFFSET('84p stat'!$A$1,A109*20,0)</f>
        <v>non CUDA AVX</v>
      </c>
      <c r="D109" s="5">
        <f ca="1">OFFSET('84p trace'!$R$56,(A109-1)*56,0)</f>
        <v>14918.548000000001</v>
      </c>
      <c r="E109" s="5">
        <f ca="1">OFFSET('84p trace'!$S$56,(A109-1)*56,0)</f>
        <v>0</v>
      </c>
      <c r="F109" s="5">
        <f ca="1">OFFSET('84p stat'!$H$1,A109*20,0)</f>
        <v>0</v>
      </c>
      <c r="G109" s="5">
        <f ca="1">OFFSET('84p stat'!$K$1,A109*20,0)</f>
        <v>0</v>
      </c>
      <c r="H109" s="5">
        <f ca="1">OFFSET('84p stat'!$N$1,A109*20,0)</f>
        <v>0</v>
      </c>
    </row>
    <row r="110" spans="1:8" x14ac:dyDescent="0.25">
      <c r="A110">
        <v>27</v>
      </c>
      <c r="C110" t="str">
        <f ca="1">OFFSET('84p stat'!$A$1,A110*20,0)</f>
        <v>non CUDA AVX non hash</v>
      </c>
      <c r="D110" s="5">
        <f ca="1">OFFSET('84p trace'!$R$56,(A110-1)*56,0)</f>
        <v>7154.532799999999</v>
      </c>
      <c r="E110" s="5">
        <f ca="1">OFFSET('84p trace'!$S$56,(A110-1)*56,0)</f>
        <v>6928.4343999999992</v>
      </c>
      <c r="F110" s="5">
        <f ca="1">OFFSET('84p stat'!$H$1,A110*20,0)</f>
        <v>6928.2543839999998</v>
      </c>
      <c r="G110" s="5">
        <f ca="1">OFFSET('84p stat'!$K$1,A110*20,0)</f>
        <v>6440.5863200000003</v>
      </c>
      <c r="H110" s="5">
        <f ca="1">OFFSET('84p stat'!$N$1,A110*20,0)</f>
        <v>99.021614</v>
      </c>
    </row>
    <row r="111" spans="1:8" x14ac:dyDescent="0.25">
      <c r="A111">
        <v>28</v>
      </c>
      <c r="C111" t="str">
        <f ca="1">OFFSET('84p stat'!$A$1,A111*20,0)</f>
        <v>non CUDA AVX_OMP Time</v>
      </c>
      <c r="D111" s="5">
        <f ca="1">OFFSET('84p trace'!$R$56,(A111-1)*56,0)</f>
        <v>14843.23</v>
      </c>
      <c r="E111" s="5">
        <f ca="1">OFFSET('84p trace'!$S$56,(A111-1)*56,0)</f>
        <v>14552.846000000001</v>
      </c>
      <c r="F111" s="5">
        <f ca="1">OFFSET('84p stat'!$H$1,A111*20,0)</f>
        <v>14552.674897999999</v>
      </c>
      <c r="G111" s="5">
        <f ca="1">OFFSET('84p stat'!$K$1,A111*20,0)</f>
        <v>14061.008948000001</v>
      </c>
      <c r="H111" s="5">
        <f ca="1">OFFSET('84p stat'!$N$1,A111*20,0)</f>
        <v>105.880526</v>
      </c>
    </row>
    <row r="112" spans="1:8" x14ac:dyDescent="0.25">
      <c r="A112">
        <v>29</v>
      </c>
      <c r="C112" t="str">
        <f ca="1">OFFSET('84p stat'!$A$1,A112*20,0)</f>
        <v>non CUDA AVX_OMP</v>
      </c>
      <c r="D112" s="5">
        <f ca="1">OFFSET('84p trace'!$R$56,(A112-1)*56,0)</f>
        <v>14826.707999999995</v>
      </c>
      <c r="E112" s="5">
        <f ca="1">OFFSET('84p trace'!$S$56,(A112-1)*56,0)</f>
        <v>0</v>
      </c>
      <c r="F112" s="5">
        <f ca="1">OFFSET('84p stat'!$H$1,A112*20,0)</f>
        <v>0</v>
      </c>
      <c r="G112" s="5">
        <f ca="1">OFFSET('84p stat'!$K$1,A112*20,0)</f>
        <v>0</v>
      </c>
      <c r="H112" s="5">
        <f ca="1">OFFSET('84p stat'!$N$1,A112*20,0)</f>
        <v>0</v>
      </c>
    </row>
    <row r="113" spans="1:8" x14ac:dyDescent="0.25">
      <c r="A113">
        <v>30</v>
      </c>
      <c r="C113" t="str">
        <f ca="1">OFFSET('84p stat'!$A$1,A113*20,0)</f>
        <v>non CUDA AVX_OMP non hash</v>
      </c>
      <c r="D113" s="5">
        <f ca="1">OFFSET('84p trace'!$R$56,(A113-1)*56,0)</f>
        <v>14722.916000000003</v>
      </c>
      <c r="E113" s="5">
        <f ca="1">OFFSET('84p trace'!$S$56,(A113-1)*56,0)</f>
        <v>14497.522000000003</v>
      </c>
      <c r="F113" s="5">
        <f ca="1">OFFSET('84p stat'!$H$1,A113*20,0)</f>
        <v>14497.336353999999</v>
      </c>
      <c r="G113" s="5">
        <f ca="1">OFFSET('84p stat'!$K$1,A113*20,0)</f>
        <v>14005.460897999999</v>
      </c>
      <c r="H113" s="5">
        <f ca="1">OFFSET('84p stat'!$N$1,A113*20,0)</f>
        <v>101.443758</v>
      </c>
    </row>
    <row r="114" spans="1:8" x14ac:dyDescent="0.25">
      <c r="A114">
        <v>31</v>
      </c>
      <c r="C114" t="str">
        <f ca="1">OFFSET('84p stat'!$A$1,A114*20,0)</f>
        <v>CUDA ant add CPU_AVX Time</v>
      </c>
      <c r="D114" s="5">
        <f ca="1">OFFSET('84p trace'!$R$56,(A114-1)*56,0)</f>
        <v>19002.508000000002</v>
      </c>
      <c r="E114" s="5">
        <f ca="1">OFFSET('84p trace'!$S$56,(A114-1)*56,0)</f>
        <v>18754.625999999997</v>
      </c>
      <c r="F114" s="5">
        <f ca="1">OFFSET('84p stat'!$H$1,A114*20,0)</f>
        <v>18722.624726999999</v>
      </c>
      <c r="G114" s="5">
        <f ca="1">OFFSET('84p stat'!$K$1,A114*20,0)</f>
        <v>18220.543867</v>
      </c>
      <c r="H114" s="5">
        <f ca="1">OFFSET('84p stat'!$N$1,A114*20,0)</f>
        <v>110.867195</v>
      </c>
    </row>
    <row r="115" spans="1:8" x14ac:dyDescent="0.25">
      <c r="A115">
        <v>32</v>
      </c>
      <c r="C115" t="str">
        <f ca="1">OFFSET('84p stat'!$A$1,A115*20,0)</f>
        <v>non CUDA transp_AVX Time</v>
      </c>
      <c r="D115" s="5">
        <f ca="1">OFFSET('84p trace'!$R$56,(A115-1)*56,0)</f>
        <v>14672.266000000001</v>
      </c>
      <c r="E115" s="5">
        <f ca="1">OFFSET('84p trace'!$S$56,(A115-1)*56,0)</f>
        <v>14385.483999999999</v>
      </c>
      <c r="F115" s="5">
        <f ca="1">OFFSET('84p stat'!$H$1,A115*20,0)</f>
        <v>14385.255592</v>
      </c>
      <c r="G115" s="5">
        <f ca="1">OFFSET('84p stat'!$K$1,A115*20,0)</f>
        <v>13516.922166</v>
      </c>
      <c r="H115" s="5">
        <f ca="1">OFFSET('84p stat'!$N$1,A115*20,0)</f>
        <v>129.83395400000001</v>
      </c>
    </row>
    <row r="116" spans="1:8" x14ac:dyDescent="0.25">
      <c r="A116">
        <v>33</v>
      </c>
      <c r="C116" t="str">
        <f ca="1">OFFSET('84p stat'!$A$1,A116*20,0)</f>
        <v>non CUDA transp_AVX</v>
      </c>
      <c r="D116" s="5">
        <f ca="1">OFFSET('84p trace'!$R$56,(A116-1)*56,0)</f>
        <v>12204.797999999995</v>
      </c>
      <c r="E116" s="5">
        <f ca="1">OFFSET('84p trace'!$S$56,(A116-1)*56,0)</f>
        <v>0</v>
      </c>
      <c r="F116" s="5">
        <f ca="1">OFFSET('84p stat'!$H$1,A116*20,0)</f>
        <v>0</v>
      </c>
      <c r="G116" s="5">
        <f ca="1">OFFSET('84p stat'!$K$1,A116*20,0)</f>
        <v>0</v>
      </c>
      <c r="H116" s="5">
        <f ca="1">OFFSET('84p stat'!$N$1,A116*20,0)</f>
        <v>0</v>
      </c>
    </row>
    <row r="117" spans="1:8" x14ac:dyDescent="0.25">
      <c r="A117">
        <v>34</v>
      </c>
      <c r="C117" t="str">
        <f ca="1">OFFSET('84p stat'!$A$1,A117*20,0)</f>
        <v>non CUDA transp_AVX non hash</v>
      </c>
      <c r="D117" s="5">
        <f ca="1">OFFSET('84p trace'!$R$56,(A117-1)*56,0)</f>
        <v>8705.5362000000005</v>
      </c>
      <c r="E117" s="5">
        <f ca="1">OFFSET('84p trace'!$S$56,(A117-1)*56,0)</f>
        <v>8478.5927999999985</v>
      </c>
      <c r="F117" s="5">
        <f ca="1">OFFSET('84p stat'!$H$1,A117*20,0)</f>
        <v>8478.4045900000001</v>
      </c>
      <c r="G117" s="5">
        <f ca="1">OFFSET('84p stat'!$K$1,A117*20,0)</f>
        <v>7624.3800780000001</v>
      </c>
      <c r="H117" s="5">
        <f ca="1">OFFSET('84p stat'!$N$1,A117*20,0)</f>
        <v>127.817076</v>
      </c>
    </row>
    <row r="118" spans="1:8" x14ac:dyDescent="0.25">
      <c r="A118">
        <v>35</v>
      </c>
      <c r="C118" t="str">
        <f ca="1">OFFSET('84p stat'!$A$1,A118*20,0)</f>
        <v>non CUDA transp_AVX_OMP Time</v>
      </c>
      <c r="D118" s="5">
        <f ca="1">OFFSET('84p trace'!$R$56,(A118-1)*56,0)</f>
        <v>14656.306</v>
      </c>
      <c r="E118" s="5">
        <f ca="1">OFFSET('84p trace'!$S$56,(A118-1)*56,0)</f>
        <v>14368.898000000003</v>
      </c>
      <c r="F118" s="5">
        <f ca="1">OFFSET('84p stat'!$H$1,A118*20,0)</f>
        <v>14368.700258000001</v>
      </c>
      <c r="G118" s="5">
        <f ca="1">OFFSET('84p stat'!$K$1,A118*20,0)</f>
        <v>13494.826859999999</v>
      </c>
      <c r="H118" s="5">
        <f ca="1">OFFSET('84p stat'!$N$1,A118*20,0)</f>
        <v>131.398256</v>
      </c>
    </row>
    <row r="119" spans="1:8" x14ac:dyDescent="0.25">
      <c r="A119">
        <v>36</v>
      </c>
      <c r="C119" t="str">
        <f ca="1">OFFSET('84p stat'!$A$1,A119*20,0)</f>
        <v>non CUDA transp_AVX_OMP</v>
      </c>
      <c r="D119" s="5">
        <f ca="1">OFFSET('84p trace'!$R$56,(A119-1)*56,0)</f>
        <v>12200.862000000001</v>
      </c>
      <c r="E119" s="5">
        <f ca="1">OFFSET('84p trace'!$S$56,(A119-1)*56,0)</f>
        <v>0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 t="str">
        <f ca="1">OFFSET('84p stat'!$A$1,A120*20,0)</f>
        <v>non CUDA transp_AVX_OMP non hash</v>
      </c>
      <c r="D120" s="5">
        <f ca="1">OFFSET('84p trace'!$R$56,(A120-1)*56,0)</f>
        <v>8690.1151999999984</v>
      </c>
      <c r="E120" s="5">
        <f ca="1">OFFSET('84p trace'!$S$56,(A120-1)*56,0)</f>
        <v>8463.3370000000014</v>
      </c>
      <c r="F120" s="5">
        <f ca="1">OFFSET('84p stat'!$H$1,A120*20,0)</f>
        <v>8463.1566600000006</v>
      </c>
      <c r="G120" s="5">
        <f ca="1">OFFSET('84p stat'!$K$1,A120*20,0)</f>
        <v>7606.8100320000003</v>
      </c>
      <c r="H120" s="5">
        <f ca="1">OFFSET('84p stat'!$N$1,A120*20,0)</f>
        <v>128.136156</v>
      </c>
    </row>
    <row r="121" spans="1:8" x14ac:dyDescent="0.25">
      <c r="A121">
        <v>38</v>
      </c>
      <c r="C121" t="str">
        <f ca="1">OFFSET('84p stat'!$A$1,A121*20,0)</f>
        <v>CUDA ant add CPU_AVX_transp Time</v>
      </c>
      <c r="D121" s="5">
        <f ca="1">OFFSET('84p trace'!$R$56,(A121-1)*56,0)</f>
        <v>21222.023999999998</v>
      </c>
      <c r="E121" s="5">
        <f ca="1">OFFSET('84p trace'!$S$56,(A121-1)*56,0)</f>
        <v>20981.817999999999</v>
      </c>
      <c r="F121" s="5">
        <f ca="1">OFFSET('84p stat'!$H$1,A121*20,0)</f>
        <v>20946.234375</v>
      </c>
      <c r="G121" s="5">
        <f ca="1">OFFSET('84p stat'!$K$1,A121*20,0)</f>
        <v>20057.292421999999</v>
      </c>
      <c r="H121" s="5">
        <f ca="1">OFFSET('84p stat'!$N$1,A121*20,0)</f>
        <v>140.07303300000001</v>
      </c>
    </row>
    <row r="122" spans="1:8" x14ac:dyDescent="0.25">
      <c r="A122">
        <v>39</v>
      </c>
      <c r="C122">
        <f ca="1">OFFSET('84p stat'!$A$1,A122*20,0)</f>
        <v>0</v>
      </c>
      <c r="D122" s="5" t="e">
        <f ca="1">OFFSET('84p trace'!$R$56,(A122-1)*56,0)</f>
        <v>#DIV/0!</v>
      </c>
      <c r="E122" s="5" t="e">
        <f ca="1">OFFSET('84p trace'!$S$56,(A122-1)*56,0)</f>
        <v>#DIV/0!</v>
      </c>
      <c r="F122" s="5">
        <f ca="1">OFFSET('84p stat'!$H$1,A122*20,0)</f>
        <v>0</v>
      </c>
      <c r="G122" s="5">
        <f ca="1">OFFSET('84p stat'!$K$1,A122*20,0)</f>
        <v>0</v>
      </c>
      <c r="H122" s="5">
        <f ca="1">OFFSET('84p stat'!$N$1,A122*20,0)</f>
        <v>0</v>
      </c>
    </row>
    <row r="123" spans="1:8" x14ac:dyDescent="0.25">
      <c r="A123">
        <v>40</v>
      </c>
      <c r="C123">
        <f ca="1">OFFSET('84p stat'!$A$1,A123*20,0)</f>
        <v>0</v>
      </c>
      <c r="D123" s="5" t="e">
        <f ca="1">OFFSET('84p trace'!$R$56,(A123-1)*56,0)</f>
        <v>#DIV/0!</v>
      </c>
      <c r="E123" s="5" t="e">
        <f ca="1">OFFSET('84p trace'!$S$56,(A123-1)*56,0)</f>
        <v>#DIV/0!</v>
      </c>
      <c r="F123" s="5">
        <f ca="1">OFFSET('84p stat'!$H$1,A123*20,0)</f>
        <v>0</v>
      </c>
      <c r="G123" s="5">
        <f ca="1">OFFSET('84p stat'!$K$1,A123*20,0)</f>
        <v>0</v>
      </c>
      <c r="H123" s="5">
        <f ca="1">OFFSET('84p stat'!$N$1,A123*20,0)</f>
        <v>0</v>
      </c>
    </row>
    <row r="124" spans="1:8" x14ac:dyDescent="0.25">
      <c r="A124">
        <v>41</v>
      </c>
      <c r="C124">
        <f ca="1">OFFSET('84p stat'!$A$1,A124*20,0)</f>
        <v>0</v>
      </c>
      <c r="D124" s="5" t="e">
        <f ca="1">OFFSET('84p trace'!$R$56,(A124-1)*56,0)</f>
        <v>#DIV/0!</v>
      </c>
      <c r="E124" s="5" t="e">
        <f ca="1">OFFSET('84p trace'!$S$56,(A124-1)*56,0)</f>
        <v>#DIV/0!</v>
      </c>
      <c r="F124" s="5">
        <f ca="1">OFFSET('84p stat'!$H$1,A124*20,0)</f>
        <v>0</v>
      </c>
      <c r="G124" s="5">
        <f ca="1">OFFSET('84p stat'!$K$1,A124*20,0)</f>
        <v>0</v>
      </c>
      <c r="H124" s="5">
        <f ca="1">OFFSET('84p stat'!$N$1,A124*20,0)</f>
        <v>0</v>
      </c>
    </row>
    <row r="125" spans="1:8" x14ac:dyDescent="0.25">
      <c r="A125">
        <v>42</v>
      </c>
      <c r="C125">
        <f ca="1">OFFSET('84p stat'!$A$1,A125*20,0)</f>
        <v>0</v>
      </c>
      <c r="D125" s="5" t="e">
        <f ca="1">OFFSET('84p trace'!$R$56,(A125-1)*56,0)</f>
        <v>#DIV/0!</v>
      </c>
      <c r="E125" s="5" t="e">
        <f ca="1">OFFSET('84p trace'!$S$56,(A125-1)*56,0)</f>
        <v>#DIV/0!</v>
      </c>
      <c r="F125" s="5">
        <f ca="1">OFFSET('84p stat'!$H$1,A125*20,0)</f>
        <v>0</v>
      </c>
      <c r="G125" s="5">
        <f ca="1">OFFSET('84p stat'!$K$1,A125*20,0)</f>
        <v>0</v>
      </c>
      <c r="H125" s="5">
        <f ca="1">OFFSET('84p stat'!$N$1,A125*20,0)</f>
        <v>0</v>
      </c>
    </row>
    <row r="126" spans="1:8" x14ac:dyDescent="0.25">
      <c r="A126">
        <v>43</v>
      </c>
      <c r="C126">
        <f ca="1">OFFSET('84p stat'!$A$1,A126*20,0)</f>
        <v>0</v>
      </c>
      <c r="D126" s="5" t="e">
        <f ca="1">OFFSET('84p trace'!$R$56,(A126-1)*56,0)</f>
        <v>#DIV/0!</v>
      </c>
      <c r="E126" s="5" t="e">
        <f ca="1">OFFSET('84p trace'!$S$56,(A126-1)*56,0)</f>
        <v>#DIV/0!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44</v>
      </c>
      <c r="C127">
        <f ca="1">OFFSET('84p stat'!$A$1,A127*20,0)</f>
        <v>0</v>
      </c>
      <c r="D127" s="5" t="e">
        <f ca="1">OFFSET('84p trace'!$R$56,(A127-1)*56,0)</f>
        <v>#DIV/0!</v>
      </c>
      <c r="E127" s="5" t="e">
        <f ca="1">OFFSET('84p trace'!$S$56,(A127-1)*56,0)</f>
        <v>#DIV/0!</v>
      </c>
      <c r="F127" s="5">
        <f ca="1">OFFSET('84p stat'!$H$1,A127*20,0)</f>
        <v>0</v>
      </c>
      <c r="G127" s="5">
        <f ca="1">OFFSET('84p stat'!$K$1,A127*20,0)</f>
        <v>0</v>
      </c>
      <c r="H127" s="5">
        <f ca="1">OFFSET('84p stat'!$N$1,A127*20,0)</f>
        <v>0</v>
      </c>
    </row>
    <row r="128" spans="1:8" x14ac:dyDescent="0.25">
      <c r="A128">
        <v>45</v>
      </c>
      <c r="C128">
        <f ca="1">OFFSET('84p stat'!$A$1,A128*20,0)</f>
        <v>0</v>
      </c>
      <c r="D128" s="5" t="e">
        <f ca="1">OFFSET('84p trace'!$R$56,(A128-1)*56,0)</f>
        <v>#DIV/0!</v>
      </c>
      <c r="E128" s="5" t="e">
        <f ca="1">OFFSET('84p trace'!$S$56,(A128-1)*56,0)</f>
        <v>#DIV/0!</v>
      </c>
      <c r="F128" s="5">
        <f ca="1">OFFSET('84p stat'!$H$1,A128*20,0)</f>
        <v>0</v>
      </c>
      <c r="G128" s="5">
        <f ca="1">OFFSET('84p stat'!$K$1,A128*20,0)</f>
        <v>0</v>
      </c>
      <c r="H128" s="5">
        <f ca="1">OFFSET('84p stat'!$N$1,A128*20,0)</f>
        <v>0</v>
      </c>
    </row>
    <row r="129" spans="1:10" x14ac:dyDescent="0.25">
      <c r="A129">
        <v>46</v>
      </c>
      <c r="C129">
        <f ca="1">OFFSET('84p stat'!$A$1,A129*20,0)</f>
        <v>0</v>
      </c>
      <c r="D129" s="5" t="e">
        <f ca="1">OFFSET('84p trace'!$R$56,(A129-1)*56,0)</f>
        <v>#DIV/0!</v>
      </c>
      <c r="E129" s="5" t="e">
        <f ca="1">OFFSET('84p trace'!$S$56,(A129-1)*56,0)</f>
        <v>#DIV/0!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10" x14ac:dyDescent="0.25">
      <c r="A130">
        <v>47</v>
      </c>
      <c r="C130">
        <f ca="1">OFFSET('84p stat'!$A$1,A130*20,0)</f>
        <v>0</v>
      </c>
      <c r="D130" s="5">
        <f ca="1">OFFSET('84p trace'!$R$56,(A130-1)*56,0)</f>
        <v>0</v>
      </c>
      <c r="E130" s="5">
        <f ca="1">OFFSET('84p trace'!$S$56,(A130-1)*56,0)</f>
        <v>0</v>
      </c>
      <c r="F130" s="5">
        <f ca="1">OFFSET('84p stat'!$H$1,A130*20,0)</f>
        <v>0</v>
      </c>
      <c r="G130" s="5">
        <f ca="1">OFFSET('84p stat'!$K$1,A130*20,0)</f>
        <v>0</v>
      </c>
      <c r="H130" s="5">
        <f ca="1">OFFSET('84p stat'!$N$1,A130*20,0)</f>
        <v>0</v>
      </c>
    </row>
    <row r="131" spans="1:10" x14ac:dyDescent="0.25">
      <c r="A131">
        <v>48</v>
      </c>
      <c r="C131">
        <f ca="1">OFFSET('84p stat'!$A$1,A131*20,0)</f>
        <v>0</v>
      </c>
      <c r="D131" s="5">
        <f ca="1">OFFSET('84p trace'!$R$56,(A131-1)*56,0)</f>
        <v>0</v>
      </c>
      <c r="E131" s="5">
        <f ca="1">OFFSET('84p trace'!$S$56,(A131-1)*56,0)</f>
        <v>0</v>
      </c>
      <c r="F131" s="5">
        <f ca="1">OFFSET('84p stat'!$H$1,A131*20,0)</f>
        <v>0</v>
      </c>
      <c r="G131" s="5">
        <f ca="1">OFFSET('84p stat'!$K$1,A131*20,0)</f>
        <v>0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>
        <f ca="1">OFFSET('84p trace'!$R$56,(A132-1)*56,0)</f>
        <v>0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>
        <f ca="1">OFFSET('84p trace'!$R$56,(A133-1)*56,0)</f>
        <v>0</v>
      </c>
      <c r="E133" s="5">
        <f ca="1">OFFSET('84p trace'!$S$56,(A133-1)*56,0)</f>
        <v>0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72</v>
      </c>
    </row>
    <row r="137" spans="1:10" x14ac:dyDescent="0.25">
      <c r="D137" t="s">
        <v>57</v>
      </c>
      <c r="E137" t="s">
        <v>53</v>
      </c>
      <c r="F137" t="s">
        <v>54</v>
      </c>
      <c r="G137" t="s">
        <v>55</v>
      </c>
      <c r="H137" t="s">
        <v>56</v>
      </c>
      <c r="J137" t="s">
        <v>71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87.344399999995403</v>
      </c>
      <c r="E138" s="5">
        <f ca="1">OFFSET('84p trace'!$V$56,(A31-1)*56,0)</f>
        <v>81.141984000002765</v>
      </c>
      <c r="F138" s="5">
        <f ca="1">OFFSET('84p stat'!$H$1,A138*20,1)</f>
        <v>31.917028999999999</v>
      </c>
      <c r="G138" s="5">
        <f ca="1">OFFSET('84p stat'!$K$1,A138*20,1)</f>
        <v>5.0205029999999997</v>
      </c>
      <c r="H138" s="5">
        <f ca="1">OFFSET('84p stat'!$N$1,A138*20,1)</f>
        <v>0.10237599999999999</v>
      </c>
      <c r="J138" s="5">
        <f ca="1">SUM(E138:H138)</f>
        <v>118.18189200000278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94.77929999998733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94.77929999998733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8643.2853760000235</v>
      </c>
      <c r="E140" s="5">
        <f ca="1">OFFSET('84p trace'!$V$56,(A33-1)*56,0)</f>
        <v>9177.9128159999655</v>
      </c>
      <c r="F140" s="5">
        <f ca="1">OFFSET('84p stat'!$H$1,A140*20,1)</f>
        <v>8183.427248</v>
      </c>
      <c r="G140" s="5">
        <f ca="1">OFFSET('84p stat'!$K$1,A140*20,1)</f>
        <v>246.42148399999999</v>
      </c>
      <c r="H140" s="5">
        <f ca="1">OFFSET('84p stat'!$N$1,A140*20,1)</f>
        <v>33.253416000000001</v>
      </c>
      <c r="J140" s="5">
        <f t="shared" ref="J140:J175" ca="1" si="12">SUM(E140:H140)</f>
        <v>17641.014963999965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34.856899999996074</v>
      </c>
      <c r="E141" s="5">
        <f ca="1">OFFSET('84p trace'!$V$56,(A34-1)*56,0)</f>
        <v>61.761855999999845</v>
      </c>
      <c r="F141" s="5">
        <f ca="1">OFFSET('84p stat'!$H$1,A141*20,1)</f>
        <v>6.342727</v>
      </c>
      <c r="G141" s="5">
        <f ca="1">OFFSET('84p stat'!$K$1,A141*20,1)</f>
        <v>1.1182319999999999</v>
      </c>
      <c r="H141" s="5">
        <f ca="1">OFFSET('84p stat'!$N$1,A141*20,1)</f>
        <v>3.16E-3</v>
      </c>
      <c r="J141" s="5">
        <f t="shared" ca="1" si="12"/>
        <v>69.225974999999849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30.74521599999434</v>
      </c>
      <c r="E142" s="5">
        <f ca="1">OFFSET('84p trace'!$V$56,(A35-1)*56,0)</f>
        <v>73.015263999993692</v>
      </c>
      <c r="F142" s="5">
        <f ca="1">OFFSET('84p stat'!$H$1,A142*20,1)</f>
        <v>2.954879</v>
      </c>
      <c r="G142" s="5">
        <f ca="1">OFFSET('84p stat'!$K$1,A142*20,1)</f>
        <v>0.92647299999999999</v>
      </c>
      <c r="H142" s="5">
        <f ca="1">OFFSET('84p stat'!$N$1,A142*20,1)</f>
        <v>8.8099999999999995E-4</v>
      </c>
      <c r="J142" s="5">
        <f t="shared" ca="1" si="12"/>
        <v>76.897496999993706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38.074499999998523</v>
      </c>
      <c r="E143" s="5">
        <f ca="1">OFFSET('84p trace'!$V$56,(A36-1)*56,0)</f>
        <v>38.081663999998078</v>
      </c>
      <c r="F143" s="5">
        <f ca="1">OFFSET('84p stat'!$H$1,A143*20,1)</f>
        <v>5.8630610000000001</v>
      </c>
      <c r="G143" s="5">
        <f ca="1">OFFSET('84p stat'!$K$1,A143*20,1)</f>
        <v>0.53650799999999998</v>
      </c>
      <c r="H143" s="5">
        <f ca="1">OFFSET('84p stat'!$N$1,A143*20,1)</f>
        <v>2.3140000000000001E-3</v>
      </c>
      <c r="J143" s="5">
        <f t="shared" ca="1" si="12"/>
        <v>44.483546999998076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91.277599999996994</v>
      </c>
      <c r="E144" s="5">
        <f ca="1">OFFSET('84p trace'!$V$56,(A37-1)*56,0)</f>
        <v>83.288244000002905</v>
      </c>
      <c r="F144" s="5">
        <f ca="1">OFFSET('84p stat'!$H$1,A144*20,1)</f>
        <v>53.205860000000001</v>
      </c>
      <c r="G144" s="5">
        <f ca="1">OFFSET('84p stat'!$K$1,A144*20,1)</f>
        <v>28.083051000000001</v>
      </c>
      <c r="H144" s="5">
        <f ca="1">OFFSET('84p stat'!$N$1,A144*20,1)</f>
        <v>3.6584379999999999</v>
      </c>
      <c r="J144" s="5">
        <f t="shared" ca="1" si="12"/>
        <v>168.23559300000289</v>
      </c>
    </row>
    <row r="145" spans="1:10" x14ac:dyDescent="0.25">
      <c r="A145">
        <v>8</v>
      </c>
      <c r="C145" t="str">
        <f ca="1">OFFSET('84p stat'!$A$1,A145*20,0)</f>
        <v>CUDA ant add CPU12</v>
      </c>
      <c r="D145" s="5">
        <f ca="1">OFFSET('84p trace'!$U$56,(A38-1)*56,0)</f>
        <v>217334.22550400018</v>
      </c>
      <c r="E145" s="5">
        <f ca="1">OFFSET('84p trace'!$V$56,(A38-1)*56,0)</f>
        <v>221777.48250000007</v>
      </c>
      <c r="F145" s="5">
        <f ca="1">OFFSET('84p stat'!$H$1,A145*20,1)</f>
        <v>224512.38000999999</v>
      </c>
      <c r="G145" s="5">
        <f ca="1">OFFSET('84p stat'!$K$1,A145*20,1)</f>
        <v>226340.420747</v>
      </c>
      <c r="H145" s="5">
        <f ca="1">OFFSET('84p stat'!$N$1,A145*20,1)</f>
        <v>6.9285399999999999</v>
      </c>
      <c r="J145" s="5">
        <f t="shared" ca="1" si="12"/>
        <v>672637.21179700003</v>
      </c>
    </row>
    <row r="146" spans="1:10" x14ac:dyDescent="0.25">
      <c r="A146">
        <v>9</v>
      </c>
      <c r="C146" t="str">
        <f ca="1">OFFSET('84p stat'!$A$1,A146*20,0)</f>
        <v>CUDA opt</v>
      </c>
      <c r="D146" s="5">
        <f ca="1">OFFSET('84p trace'!$U$56,(A39-1)*56,0)</f>
        <v>54.857235999994955</v>
      </c>
      <c r="E146" s="5">
        <f ca="1">OFFSET('84p trace'!$V$56,(A39-1)*56,0)</f>
        <v>0</v>
      </c>
      <c r="F146" s="5">
        <f ca="1">OFFSET('84p stat'!$H$1,A146*20,1)</f>
        <v>0</v>
      </c>
      <c r="G146" s="5">
        <f ca="1">OFFSET('84p stat'!$K$1,A146*20,1)</f>
        <v>0</v>
      </c>
      <c r="H146" s="5">
        <f ca="1">OFFSET('84p stat'!$N$1,A146*20,1)</f>
        <v>0</v>
      </c>
      <c r="J146" s="5">
        <f ca="1">SUM(D146:H146)</f>
        <v>54.857235999994955</v>
      </c>
    </row>
    <row r="147" spans="1:10" x14ac:dyDescent="0.25">
      <c r="A147">
        <v>10</v>
      </c>
      <c r="C147" t="str">
        <f ca="1">OFFSET('84p stat'!$A$1,A147*20,0)</f>
        <v>CUDA opt Time</v>
      </c>
      <c r="D147" s="5">
        <f ca="1">OFFSET('84p trace'!$U$56,(A40-1)*56,0)</f>
        <v>81.768896000000865</v>
      </c>
      <c r="E147" s="5">
        <f ca="1">OFFSET('84p trace'!$V$56,(A40-1)*56,0)</f>
        <v>53.94150399999932</v>
      </c>
      <c r="F147" s="5">
        <f ca="1">OFFSET('84p stat'!$H$1,A147*20,1)</f>
        <v>18.031656999999999</v>
      </c>
      <c r="G147" s="5">
        <f ca="1">OFFSET('84p stat'!$K$1,A147*20,1)</f>
        <v>3.5769359999999999</v>
      </c>
      <c r="H147" s="5">
        <f ca="1">OFFSET('84p stat'!$N$1,A147*20,1)</f>
        <v>0</v>
      </c>
      <c r="J147" s="5">
        <f t="shared" ca="1" si="12"/>
        <v>75.550096999999326</v>
      </c>
    </row>
    <row r="148" spans="1:10" x14ac:dyDescent="0.25">
      <c r="A148">
        <v>11</v>
      </c>
      <c r="C148" t="str">
        <f ca="1">OFFSET('84p stat'!$A$1,A148*20,0)</f>
        <v>CUDA opt non hash</v>
      </c>
      <c r="D148" s="5">
        <f ca="1">OFFSET('84p trace'!$U$56,(A41-1)*56,0)</f>
        <v>93.477904000001686</v>
      </c>
      <c r="E148" s="5">
        <f ca="1">OFFSET('84p trace'!$V$56,(A41-1)*56,0)</f>
        <v>98.266500000002864</v>
      </c>
      <c r="F148" s="5">
        <f ca="1">OFFSET('84p stat'!$H$1,A148*20,1)</f>
        <v>28.707654000000002</v>
      </c>
      <c r="G148" s="5">
        <f ca="1">OFFSET('84p stat'!$K$1,A148*20,1)</f>
        <v>3.1320380000000001</v>
      </c>
      <c r="H148" s="5">
        <f ca="1">OFFSET('84p stat'!$N$1,A148*20,1)</f>
        <v>0</v>
      </c>
      <c r="J148" s="5">
        <f t="shared" ca="1" si="12"/>
        <v>130.10619200000286</v>
      </c>
    </row>
    <row r="149" spans="1:10" x14ac:dyDescent="0.25">
      <c r="A149">
        <v>12</v>
      </c>
      <c r="C149" t="str">
        <f ca="1">OFFSET('84p stat'!$A$1,A149*20,0)</f>
        <v>CUDA opt ant</v>
      </c>
      <c r="D149" s="5">
        <f ca="1">OFFSET('84p trace'!$U$56,(A42-1)*56,0)</f>
        <v>64.219396000000103</v>
      </c>
      <c r="E149" s="5">
        <f ca="1">OFFSET('84p trace'!$V$56,(A42-1)*56,0)</f>
        <v>55.859443999992301</v>
      </c>
      <c r="F149" s="5">
        <f ca="1">OFFSET('84p stat'!$H$1,A149*20,1)</f>
        <v>15.716473000000001</v>
      </c>
      <c r="G149" s="5">
        <f ca="1">OFFSET('84p stat'!$K$1,A149*20,1)</f>
        <v>1.113507</v>
      </c>
      <c r="H149" s="5">
        <f ca="1">OFFSET('84p stat'!$N$1,A149*20,1)</f>
        <v>0</v>
      </c>
      <c r="J149" s="5">
        <f t="shared" ca="1" si="12"/>
        <v>72.6894239999923</v>
      </c>
    </row>
    <row r="150" spans="1:10" x14ac:dyDescent="0.25">
      <c r="A150">
        <v>13</v>
      </c>
      <c r="C150" t="str">
        <f ca="1">OFFSET('84p stat'!$A$1,A150*20,0)</f>
        <v>CUDA opt ant non hash</v>
      </c>
      <c r="D150" s="5">
        <f ca="1">OFFSET('84p trace'!$U$56,(A43-1)*56,0)</f>
        <v>19521.930275999992</v>
      </c>
      <c r="E150" s="5">
        <f ca="1">OFFSET('84p trace'!$V$56,(A43-1)*56,0)</f>
        <v>19493.664800000035</v>
      </c>
      <c r="F150" s="5">
        <f ca="1">OFFSET('84p stat'!$H$1,A150*20,1)</f>
        <v>19308.590767000002</v>
      </c>
      <c r="G150" s="5">
        <f ca="1">OFFSET('84p stat'!$K$1,A150*20,1)</f>
        <v>1277.7281359999999</v>
      </c>
      <c r="H150" s="5">
        <f ca="1">OFFSET('84p stat'!$N$1,A150*20,1)</f>
        <v>0</v>
      </c>
      <c r="J150" s="5">
        <f t="shared" ca="1" si="12"/>
        <v>40079.983703000034</v>
      </c>
    </row>
    <row r="151" spans="1:10" x14ac:dyDescent="0.25">
      <c r="A151">
        <v>14</v>
      </c>
      <c r="C151" t="str">
        <f ca="1">OFFSET('84p stat'!$A$1,A151*20,0)</f>
        <v>CUDA opt ant par</v>
      </c>
      <c r="D151" s="5">
        <f ca="1">OFFSET('84p trace'!$U$56,(A44-1)*56,0)</f>
        <v>118.88448399999248</v>
      </c>
      <c r="E151" s="5">
        <f ca="1">OFFSET('84p trace'!$V$56,(A44-1)*56,0)</f>
        <v>102.28936399999249</v>
      </c>
      <c r="F151" s="5">
        <f ca="1">OFFSET('84p stat'!$H$1,A151*20,1)</f>
        <v>64.161472000000003</v>
      </c>
      <c r="G151" s="5">
        <f ca="1">OFFSET('84p stat'!$K$1,A151*20,1)</f>
        <v>59.471209999999999</v>
      </c>
      <c r="H151" s="5">
        <f ca="1">OFFSET('84p stat'!$N$1,A151*20,1)</f>
        <v>0</v>
      </c>
      <c r="J151" s="5">
        <f t="shared" ca="1" si="12"/>
        <v>225.92204599999246</v>
      </c>
    </row>
    <row r="152" spans="1:10" x14ac:dyDescent="0.25">
      <c r="A152">
        <v>15</v>
      </c>
      <c r="C152" t="str">
        <f ca="1">OFFSET('84p stat'!$A$1,A152*20,0)</f>
        <v>non CUDA Time</v>
      </c>
      <c r="D152" s="5">
        <f ca="1">OFFSET('84p trace'!$U$56,(A45-1)*56,0)</f>
        <v>19159.789639040009</v>
      </c>
      <c r="E152" s="5">
        <f ca="1">OFFSET('84p trace'!$V$56,(A45-1)*56,0)</f>
        <v>19008.354405440008</v>
      </c>
      <c r="F152" s="5">
        <f ca="1">OFFSET('84p stat'!$H$1,A152*20,1)</f>
        <v>19007.547104000001</v>
      </c>
      <c r="G152" s="5">
        <f ca="1">OFFSET('84p stat'!$K$1,A152*20,1)</f>
        <v>17166.765094999999</v>
      </c>
      <c r="H152" s="5">
        <f ca="1">OFFSET('84p stat'!$N$1,A152*20,1)</f>
        <v>14.643746999999999</v>
      </c>
      <c r="J152" s="5">
        <f t="shared" ca="1" si="12"/>
        <v>55197.310351440006</v>
      </c>
    </row>
    <row r="153" spans="1:10" x14ac:dyDescent="0.25">
      <c r="A153">
        <v>16</v>
      </c>
      <c r="C153" t="str">
        <f ca="1">OFFSET('84p stat'!$A$1,A153*20,0)</f>
        <v>non CUDA</v>
      </c>
      <c r="D153" s="5">
        <f ca="1">OFFSET('84p trace'!$U$56,(A46-1)*56,0)</f>
        <v>58513.708643999991</v>
      </c>
      <c r="E153" s="5">
        <f ca="1">OFFSET('84p trace'!$V$56,(A46-1)*56,0)</f>
        <v>0</v>
      </c>
      <c r="F153" s="5">
        <f ca="1">OFFSET('84p stat'!$H$1,A153*20,1)</f>
        <v>0</v>
      </c>
      <c r="G153" s="5">
        <f ca="1">OFFSET('84p stat'!$K$1,A153*20,1)</f>
        <v>0</v>
      </c>
      <c r="H153" s="5">
        <f ca="1">OFFSET('84p stat'!$N$1,A153*20,1)</f>
        <v>0</v>
      </c>
      <c r="J153" s="5">
        <f ca="1">SUM(D153:H153)</f>
        <v>58513.708643999991</v>
      </c>
    </row>
    <row r="154" spans="1:10" x14ac:dyDescent="0.25">
      <c r="A154">
        <v>17</v>
      </c>
      <c r="C154" t="str">
        <f ca="1">OFFSET('84p stat'!$A$1,A154*20,0)</f>
        <v>non CUDA non hash</v>
      </c>
      <c r="D154" s="5">
        <f ca="1">OFFSET('84p trace'!$U$56,(A47-1)*56,0)</f>
        <v>22814.879146440002</v>
      </c>
      <c r="E154" s="5">
        <f ca="1">OFFSET('84p trace'!$V$56,(A47-1)*56,0)</f>
        <v>22668.864777759984</v>
      </c>
      <c r="F154" s="5">
        <f ca="1">OFFSET('84p stat'!$H$1,A154*20,1)</f>
        <v>22669.652504000001</v>
      </c>
      <c r="G154" s="5">
        <f ca="1">OFFSET('84p stat'!$K$1,A154*20,1)</f>
        <v>20550.943319999998</v>
      </c>
      <c r="H154" s="5">
        <f ca="1">OFFSET('84p stat'!$N$1,A154*20,1)</f>
        <v>12.276996</v>
      </c>
      <c r="J154" s="5">
        <f t="shared" ca="1" si="12"/>
        <v>65901.737597759988</v>
      </c>
    </row>
    <row r="155" spans="1:10" x14ac:dyDescent="0.25">
      <c r="A155">
        <v>18</v>
      </c>
      <c r="C155" t="str">
        <f ca="1">OFFSET('84p stat'!$A$1,A155*20,0)</f>
        <v>Classic ACO</v>
      </c>
      <c r="D155" s="5">
        <f ca="1">OFFSET('84p trace'!$U$56,(A48-1)*56,0)</f>
        <v>423484436.4356519</v>
      </c>
      <c r="E155" s="5">
        <f ca="1">OFFSET('84p trace'!$V$56,(A48-1)*56,0)</f>
        <v>421040846.14993751</v>
      </c>
      <c r="F155" s="5">
        <f ca="1">OFFSET('84p stat'!$H$1,A155*20,1)</f>
        <v>700280660.57545495</v>
      </c>
      <c r="G155" s="5">
        <f ca="1">OFFSET('84p stat'!$K$1,A155*20,1)</f>
        <v>697877650.01220703</v>
      </c>
      <c r="H155" s="5">
        <f ca="1">OFFSET('84p stat'!$N$1,A155*20,1)</f>
        <v>2279.384994</v>
      </c>
      <c r="J155" s="5">
        <f t="shared" ca="1" si="12"/>
        <v>1819201436.1225934</v>
      </c>
    </row>
    <row r="156" spans="1:10" x14ac:dyDescent="0.25">
      <c r="A156">
        <v>19</v>
      </c>
      <c r="C156" t="str">
        <f ca="1">OFFSET('84p stat'!$A$1,A156*20,0)</f>
        <v>Classic ACO non hash</v>
      </c>
      <c r="D156" s="5">
        <f ca="1">OFFSET('84p trace'!$U$56,(A49-1)*56,0)</f>
        <v>6056983.7183999987</v>
      </c>
      <c r="E156" s="5">
        <f ca="1">OFFSET('84p trace'!$V$56,(A49-1)*56,0)</f>
        <v>6052038.7076000022</v>
      </c>
      <c r="F156" s="5">
        <f ca="1">OFFSET('84p stat'!$H$1,A156*20,1)</f>
        <v>6050749.0394740002</v>
      </c>
      <c r="G156" s="5">
        <f ca="1">OFFSET('84p stat'!$K$1,A156*20,1)</f>
        <v>6023228.3395079998</v>
      </c>
      <c r="H156" s="5">
        <f ca="1">OFFSET('84p stat'!$N$1,A156*20,1)</f>
        <v>10.757842</v>
      </c>
      <c r="J156" s="5">
        <f t="shared" ca="1" si="12"/>
        <v>18126026.844424002</v>
      </c>
    </row>
    <row r="157" spans="1:10" x14ac:dyDescent="0.25">
      <c r="A157">
        <v>20</v>
      </c>
      <c r="C157" t="str">
        <f ca="1">OFFSET('84p stat'!$A$1,A157*20,0)</f>
        <v>omp</v>
      </c>
      <c r="D157" s="5">
        <f ca="1">OFFSET('84p trace'!$U$56,(A50-1)*56,0)</f>
        <v>10470.939258440005</v>
      </c>
      <c r="E157" s="5">
        <f ca="1">OFFSET('84p trace'!$V$56,(A50-1)*56,0)</f>
        <v>10127.953225959996</v>
      </c>
      <c r="F157" s="5">
        <f ca="1">OFFSET('84p stat'!$H$1,A157*20,1)</f>
        <v>10125.998102</v>
      </c>
      <c r="G157" s="5">
        <f ca="1">OFFSET('84p stat'!$K$1,A157*20,1)</f>
        <v>8951.6185499999992</v>
      </c>
      <c r="H157" s="5">
        <f ca="1">OFFSET('84p stat'!$N$1,A157*20,1)</f>
        <v>7.9291499999999999</v>
      </c>
      <c r="J157" s="5">
        <f t="shared" ca="1" si="12"/>
        <v>29213.499027959995</v>
      </c>
    </row>
    <row r="158" spans="1:10" x14ac:dyDescent="0.25">
      <c r="A158">
        <v>21</v>
      </c>
      <c r="C158" t="str">
        <f ca="1">OFFSET('84p stat'!$A$1,A158*20,0)</f>
        <v>omp non hash</v>
      </c>
      <c r="D158" s="5">
        <f ca="1">OFFSET('84p trace'!$U$56,(A51-1)*56,0)</f>
        <v>12894.380261440003</v>
      </c>
      <c r="E158" s="5">
        <f ca="1">OFFSET('84p trace'!$V$56,(A51-1)*56,0)</f>
        <v>12659.823916039995</v>
      </c>
      <c r="F158" s="5">
        <f ca="1">OFFSET('84p stat'!$H$1,A158*20,1)</f>
        <v>12659.042368</v>
      </c>
      <c r="G158" s="5">
        <f ca="1">OFFSET('84p stat'!$K$1,A158*20,1)</f>
        <v>11139.969870999999</v>
      </c>
      <c r="H158" s="5">
        <f ca="1">OFFSET('84p stat'!$N$1,A158*20,1)</f>
        <v>6.351413</v>
      </c>
      <c r="J158" s="5">
        <f t="shared" ca="1" si="12"/>
        <v>36465.18756803999</v>
      </c>
    </row>
    <row r="159" spans="1:10" x14ac:dyDescent="0.25">
      <c r="A159">
        <v>22</v>
      </c>
      <c r="C159" t="str">
        <f ca="1">OFFSET('84p stat'!$A$1,A159*20,0)</f>
        <v>non CUDA transp Time</v>
      </c>
      <c r="D159" s="5">
        <f ca="1">OFFSET('84p trace'!$U$56,(A52-1)*56,0)</f>
        <v>16837.12928399997</v>
      </c>
      <c r="E159" s="5">
        <f ca="1">OFFSET('84p trace'!$V$56,(A52-1)*56,0)</f>
        <v>16772.165984000014</v>
      </c>
      <c r="F159" s="5">
        <f ca="1">OFFSET('84p stat'!$H$1,A159*20,1)</f>
        <v>16773.533323</v>
      </c>
      <c r="G159" s="5">
        <f ca="1">OFFSET('84p stat'!$K$1,A159*20,1)</f>
        <v>16027.702133999999</v>
      </c>
      <c r="H159" s="5">
        <f ca="1">OFFSET('84p stat'!$N$1,A159*20,1)</f>
        <v>14.349659000000001</v>
      </c>
      <c r="J159" s="5">
        <f t="shared" ca="1" si="12"/>
        <v>49587.751100000016</v>
      </c>
    </row>
    <row r="160" spans="1:10" x14ac:dyDescent="0.25">
      <c r="A160">
        <v>23</v>
      </c>
      <c r="C160" t="str">
        <f ca="1">OFFSET('84p stat'!$A$1,A160*20,0)</f>
        <v>non CUDA transp</v>
      </c>
      <c r="D160" s="5">
        <f ca="1">OFFSET('84p trace'!$U$56,(A53-1)*56,0)</f>
        <v>6094.0335239999749</v>
      </c>
      <c r="E160" s="5">
        <f ca="1">OFFSET('84p trace'!$V$56,(A53-1)*56,0)</f>
        <v>0</v>
      </c>
      <c r="F160" s="5">
        <f ca="1">OFFSET('84p stat'!$H$1,A160*20,1)</f>
        <v>0</v>
      </c>
      <c r="G160" s="5">
        <f ca="1">OFFSET('84p stat'!$K$1,A160*20,1)</f>
        <v>0</v>
      </c>
      <c r="H160" s="5">
        <f ca="1">OFFSET('84p stat'!$N$1,A160*20,1)</f>
        <v>0</v>
      </c>
      <c r="J160" s="5">
        <f ca="1">SUM(D160:H160)</f>
        <v>6094.0335239999749</v>
      </c>
    </row>
    <row r="161" spans="1:10" x14ac:dyDescent="0.25">
      <c r="A161">
        <v>24</v>
      </c>
      <c r="C161" t="str">
        <f ca="1">OFFSET('84p stat'!$A$1,A161*20,0)</f>
        <v>non CUDA transp non hash</v>
      </c>
      <c r="D161" s="5">
        <f ca="1">OFFSET('84p trace'!$U$56,(A54-1)*56,0)</f>
        <v>42916.314667040038</v>
      </c>
      <c r="E161" s="5">
        <f ca="1">OFFSET('84p trace'!$V$56,(A54-1)*56,0)</f>
        <v>42880.80711235998</v>
      </c>
      <c r="F161" s="5">
        <f ca="1">OFFSET('84p stat'!$H$1,A161*20,1)</f>
        <v>42881.029161999999</v>
      </c>
      <c r="G161" s="5">
        <f ca="1">OFFSET('84p stat'!$K$1,A161*20,1)</f>
        <v>42135.258045000002</v>
      </c>
      <c r="H161" s="5">
        <f ca="1">OFFSET('84p stat'!$N$1,A161*20,1)</f>
        <v>12.028914</v>
      </c>
      <c r="J161" s="5">
        <f t="shared" ca="1" si="12"/>
        <v>127909.12323335998</v>
      </c>
    </row>
    <row r="162" spans="1:10" x14ac:dyDescent="0.25">
      <c r="A162">
        <v>25</v>
      </c>
      <c r="C162" t="str">
        <f ca="1">OFFSET('84p stat'!$A$1,A162*20,0)</f>
        <v>non CUDA AVX Time</v>
      </c>
      <c r="D162" s="5">
        <f ca="1">OFFSET('84p trace'!$U$56,(A55-1)*56,0)</f>
        <v>11152.252068960006</v>
      </c>
      <c r="E162" s="5">
        <f ca="1">OFFSET('84p trace'!$V$56,(A55-1)*56,0)</f>
        <v>10960.76385600001</v>
      </c>
      <c r="F162" s="5">
        <f ca="1">OFFSET('84p stat'!$H$1,A162*20,1)</f>
        <v>10962.083465</v>
      </c>
      <c r="G162" s="5">
        <f ca="1">OFFSET('84p stat'!$K$1,A162*20,1)</f>
        <v>9213.3581169999998</v>
      </c>
      <c r="H162" s="5">
        <f ca="1">OFFSET('84p stat'!$N$1,A162*20,1)</f>
        <v>11.457775</v>
      </c>
      <c r="J162" s="5">
        <f t="shared" ca="1" si="12"/>
        <v>31147.663213000007</v>
      </c>
    </row>
    <row r="163" spans="1:10" x14ac:dyDescent="0.25">
      <c r="A163">
        <v>26</v>
      </c>
      <c r="C163" t="str">
        <f ca="1">OFFSET('84p stat'!$A$1,A163*20,0)</f>
        <v>non CUDA AVX</v>
      </c>
      <c r="D163" s="5">
        <f ca="1">OFFSET('84p trace'!$U$56,(A56-1)*56,0)</f>
        <v>17102.946895999987</v>
      </c>
      <c r="E163" s="5">
        <f ca="1">OFFSET('84p trace'!$V$56,(A56-1)*56,0)</f>
        <v>0</v>
      </c>
      <c r="F163" s="5">
        <f ca="1">OFFSET('84p stat'!$H$1,A163*20,1)</f>
        <v>0</v>
      </c>
      <c r="G163" s="5">
        <f ca="1">OFFSET('84p stat'!$K$1,A163*20,1)</f>
        <v>0</v>
      </c>
      <c r="H163" s="5">
        <f ca="1">OFFSET('84p stat'!$N$1,A163*20,1)</f>
        <v>0</v>
      </c>
      <c r="J163" s="5">
        <f ca="1">SUM(D163:H163)</f>
        <v>17102.946895999987</v>
      </c>
    </row>
    <row r="164" spans="1:10" x14ac:dyDescent="0.25">
      <c r="A164">
        <v>27</v>
      </c>
      <c r="C164" t="str">
        <f ca="1">OFFSET('84p stat'!$A$1,A164*20,0)</f>
        <v>non CUDA AVX non hash</v>
      </c>
      <c r="D164" s="5">
        <f ca="1">OFFSET('84p trace'!$U$56,(A57-1)*56,0)</f>
        <v>19549.115536160021</v>
      </c>
      <c r="E164" s="5">
        <f ca="1">OFFSET('84p trace'!$V$56,(A57-1)*56,0)</f>
        <v>19320.700236640008</v>
      </c>
      <c r="F164" s="5">
        <f ca="1">OFFSET('84p stat'!$H$1,A164*20,1)</f>
        <v>19320.996751999999</v>
      </c>
      <c r="G164" s="5">
        <f ca="1">OFFSET('84p stat'!$K$1,A164*20,1)</f>
        <v>16435.690981</v>
      </c>
      <c r="H164" s="5">
        <f ca="1">OFFSET('84p stat'!$N$1,A164*20,1)</f>
        <v>27.103407000000001</v>
      </c>
      <c r="J164" s="5">
        <f t="shared" ca="1" si="12"/>
        <v>55104.491376640006</v>
      </c>
    </row>
    <row r="165" spans="1:10" x14ac:dyDescent="0.25">
      <c r="A165">
        <v>28</v>
      </c>
      <c r="C165" t="str">
        <f ca="1">OFFSET('84p stat'!$A$1,A165*20,0)</f>
        <v>non CUDA AVX_OMP Time</v>
      </c>
      <c r="D165" s="5">
        <f ca="1">OFFSET('84p trace'!$U$56,(A58-1)*56,0)</f>
        <v>22218.502899999974</v>
      </c>
      <c r="E165" s="5">
        <f ca="1">OFFSET('84p trace'!$V$56,(A58-1)*56,0)</f>
        <v>22672.018484000015</v>
      </c>
      <c r="F165" s="5">
        <f ca="1">OFFSET('84p stat'!$H$1,A165*20,1)</f>
        <v>22671.952742000001</v>
      </c>
      <c r="G165" s="5">
        <f ca="1">OFFSET('84p stat'!$K$1,A165*20,1)</f>
        <v>23949.512827999999</v>
      </c>
      <c r="H165" s="5">
        <f ca="1">OFFSET('84p stat'!$N$1,A165*20,1)</f>
        <v>11.455743</v>
      </c>
      <c r="J165" s="5">
        <f t="shared" ca="1" si="12"/>
        <v>69304.939797000014</v>
      </c>
    </row>
    <row r="166" spans="1:10" x14ac:dyDescent="0.25">
      <c r="A166">
        <v>29</v>
      </c>
      <c r="C166" t="str">
        <f ca="1">OFFSET('84p stat'!$A$1,A166*20,0)</f>
        <v>non CUDA AVX_OMP</v>
      </c>
      <c r="D166" s="5">
        <f ca="1">OFFSET('84p trace'!$U$56,(A59-1)*56,0)</f>
        <v>226574.12113600009</v>
      </c>
      <c r="E166" s="5">
        <f ca="1">OFFSET('84p trace'!$V$56,(A59-1)*56,0)</f>
        <v>0</v>
      </c>
      <c r="F166" s="5">
        <f ca="1">OFFSET('84p stat'!$H$1,A166*20,1)</f>
        <v>0</v>
      </c>
      <c r="G166" s="5">
        <f ca="1">OFFSET('84p stat'!$K$1,A166*20,1)</f>
        <v>0</v>
      </c>
      <c r="H166" s="5">
        <f ca="1">OFFSET('84p stat'!$N$1,A166*20,1)</f>
        <v>0</v>
      </c>
      <c r="J166" s="5">
        <f ca="1">SUM(D166:H166)</f>
        <v>226574.12113600009</v>
      </c>
    </row>
    <row r="167" spans="1:10" x14ac:dyDescent="0.25">
      <c r="A167">
        <v>30</v>
      </c>
      <c r="C167" t="str">
        <f ca="1">OFFSET('84p stat'!$A$1,A167*20,0)</f>
        <v>non CUDA AVX_OMP non hash</v>
      </c>
      <c r="D167" s="5">
        <f ca="1">OFFSET('84p trace'!$U$56,(A60-1)*56,0)</f>
        <v>21840.937343999998</v>
      </c>
      <c r="E167" s="5">
        <f ca="1">OFFSET('84p trace'!$V$56,(A60-1)*56,0)</f>
        <v>21919.188115999983</v>
      </c>
      <c r="F167" s="5">
        <f ca="1">OFFSET('84p stat'!$H$1,A167*20,1)</f>
        <v>21917.791577</v>
      </c>
      <c r="G167" s="5">
        <f ca="1">OFFSET('84p stat'!$K$1,A167*20,1)</f>
        <v>24725.300276999998</v>
      </c>
      <c r="H167" s="5">
        <f ca="1">OFFSET('84p stat'!$N$1,A167*20,1)</f>
        <v>13.611304000000001</v>
      </c>
      <c r="J167" s="5">
        <f t="shared" ca="1" si="12"/>
        <v>68575.891273999994</v>
      </c>
    </row>
    <row r="168" spans="1:10" x14ac:dyDescent="0.25">
      <c r="A168">
        <v>31</v>
      </c>
      <c r="C168" t="str">
        <f ca="1">OFFSET('84p stat'!$A$1,A168*20,0)</f>
        <v>CUDA ant add CPU_AVX Time</v>
      </c>
      <c r="D168" s="5">
        <f ca="1">OFFSET('84p trace'!$U$56,(A61-1)*56,0)</f>
        <v>619.67993599999306</v>
      </c>
      <c r="E168" s="5">
        <f ca="1">OFFSET('84p trace'!$V$56,(A61-1)*56,0)</f>
        <v>603.50272399999665</v>
      </c>
      <c r="F168" s="5">
        <f ca="1">OFFSET('84p stat'!$H$1,A168*20,1)</f>
        <v>411.33961199999999</v>
      </c>
      <c r="G168" s="5">
        <f ca="1">OFFSET('84p stat'!$K$1,A168*20,1)</f>
        <v>166.67610199999999</v>
      </c>
      <c r="H168" s="5">
        <f ca="1">OFFSET('84p stat'!$N$1,A168*20,1)</f>
        <v>19.423743999999999</v>
      </c>
      <c r="J168" s="5">
        <f t="shared" ca="1" si="12"/>
        <v>1200.9421819999966</v>
      </c>
    </row>
    <row r="169" spans="1:10" x14ac:dyDescent="0.25">
      <c r="A169">
        <v>32</v>
      </c>
      <c r="C169" t="str">
        <f ca="1">OFFSET('84p stat'!$A$1,A169*20,0)</f>
        <v>non CUDA transp_AVX Time</v>
      </c>
      <c r="D169" s="5">
        <f ca="1">OFFSET('84p trace'!$U$56,(A62-1)*56,0)</f>
        <v>12986.618644000006</v>
      </c>
      <c r="E169" s="5">
        <f ca="1">OFFSET('84p trace'!$V$56,(A62-1)*56,0)</f>
        <v>12936.20494399999</v>
      </c>
      <c r="F169" s="5">
        <f ca="1">OFFSET('84p stat'!$H$1,A169*20,1)</f>
        <v>12938.608834000001</v>
      </c>
      <c r="G169" s="5">
        <f ca="1">OFFSET('84p stat'!$K$1,A169*20,1)</f>
        <v>12549.928932999999</v>
      </c>
      <c r="H169" s="5">
        <f ca="1">OFFSET('84p stat'!$N$1,A169*20,1)</f>
        <v>8.9594860000000001</v>
      </c>
      <c r="J169" s="5">
        <f t="shared" ca="1" si="12"/>
        <v>38433.702196999984</v>
      </c>
    </row>
    <row r="170" spans="1:10" x14ac:dyDescent="0.25">
      <c r="A170">
        <v>33</v>
      </c>
      <c r="C170" t="str">
        <f ca="1">OFFSET('84p stat'!$A$1,A170*20,0)</f>
        <v>non CUDA transp_AVX</v>
      </c>
      <c r="D170" s="5">
        <f ca="1">OFFSET('84p trace'!$U$56,(A63-1)*56,0)</f>
        <v>9173.9193959999557</v>
      </c>
      <c r="E170" s="5">
        <f ca="1">OFFSET('84p trace'!$V$56,(A63-1)*56,0)</f>
        <v>0</v>
      </c>
      <c r="F170" s="5">
        <f ca="1">OFFSET('84p stat'!$H$1,A170*20,1)</f>
        <v>0</v>
      </c>
      <c r="G170" s="5">
        <f ca="1">OFFSET('84p stat'!$K$1,A170*20,1)</f>
        <v>0</v>
      </c>
      <c r="H170" s="5">
        <f ca="1">OFFSET('84p stat'!$N$1,A170*20,1)</f>
        <v>0</v>
      </c>
      <c r="J170" s="5">
        <f ca="1">SUM(D170:H170)</f>
        <v>9173.9193959999557</v>
      </c>
    </row>
    <row r="171" spans="1:10" x14ac:dyDescent="0.25">
      <c r="A171">
        <v>34</v>
      </c>
      <c r="C171" t="str">
        <f ca="1">OFFSET('84p stat'!$A$1,A171*20,0)</f>
        <v>non CUDA transp_AVX non hash</v>
      </c>
      <c r="D171" s="5">
        <f ca="1">OFFSET('84p trace'!$U$56,(A64-1)*56,0)</f>
        <v>5671.3480395600018</v>
      </c>
      <c r="E171" s="5">
        <f ca="1">OFFSET('84p trace'!$V$56,(A64-1)*56,0)</f>
        <v>5646.4415481599981</v>
      </c>
      <c r="F171" s="5">
        <f ca="1">OFFSET('84p stat'!$H$1,A171*20,1)</f>
        <v>5646.5806679999996</v>
      </c>
      <c r="G171" s="5">
        <f ca="1">OFFSET('84p stat'!$K$1,A171*20,1)</f>
        <v>5192.519988</v>
      </c>
      <c r="H171" s="5">
        <f ca="1">OFFSET('84p stat'!$N$1,A171*20,1)</f>
        <v>12.810029</v>
      </c>
      <c r="J171" s="5">
        <f t="shared" ca="1" si="12"/>
        <v>16498.352233159996</v>
      </c>
    </row>
    <row r="172" spans="1:10" x14ac:dyDescent="0.25">
      <c r="A172">
        <v>35</v>
      </c>
      <c r="C172" t="str">
        <f ca="1">OFFSET('84p stat'!$A$1,A172*20,0)</f>
        <v>non CUDA transp_AVX_OMP Time</v>
      </c>
      <c r="D172" s="5">
        <f ca="1">OFFSET('84p trace'!$U$56,(A65-1)*56,0)</f>
        <v>22037.692164000022</v>
      </c>
      <c r="E172" s="5">
        <f ca="1">OFFSET('84p trace'!$V$56,(A65-1)*56,0)</f>
        <v>21911.976595999979</v>
      </c>
      <c r="F172" s="5">
        <f ca="1">OFFSET('84p stat'!$H$1,A172*20,1)</f>
        <v>21913.321229000001</v>
      </c>
      <c r="G172" s="5">
        <f ca="1">OFFSET('84p stat'!$K$1,A172*20,1)</f>
        <v>23495.235059999999</v>
      </c>
      <c r="H172" s="5">
        <f ca="1">OFFSET('84p stat'!$N$1,A172*20,1)</f>
        <v>10.153067</v>
      </c>
      <c r="J172" s="5">
        <f t="shared" ca="1" si="12"/>
        <v>67330.685951999985</v>
      </c>
    </row>
    <row r="173" spans="1:10" x14ac:dyDescent="0.25">
      <c r="A173">
        <v>36</v>
      </c>
      <c r="C173" t="str">
        <f ca="1">OFFSET('84p stat'!$A$1,A173*20,0)</f>
        <v>non CUDA transp_AVX_OMP</v>
      </c>
      <c r="D173" s="5">
        <f ca="1">OFFSET('84p trace'!$U$56,(A66-1)*56,0)</f>
        <v>10051.653555999992</v>
      </c>
      <c r="E173" s="5">
        <f ca="1">OFFSET('84p trace'!$V$56,(A66-1)*56,0)</f>
        <v>0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>
        <f ca="1">SUM(D173:H173)</f>
        <v>10051.653555999992</v>
      </c>
    </row>
    <row r="174" spans="1:10" x14ac:dyDescent="0.25">
      <c r="A174">
        <v>37</v>
      </c>
      <c r="C174" t="str">
        <f ca="1">OFFSET('84p stat'!$A$1,A174*20,0)</f>
        <v>non CUDA transp_AVX_OMP non hash</v>
      </c>
      <c r="D174" s="5">
        <f ca="1">OFFSET('84p trace'!$U$56,(A67-1)*56,0)</f>
        <v>4836.4591569599852</v>
      </c>
      <c r="E174" s="5">
        <f ca="1">OFFSET('84p trace'!$V$56,(A67-1)*56,0)</f>
        <v>4815.1254289999924</v>
      </c>
      <c r="F174" s="5">
        <f ca="1">OFFSET('84p stat'!$H$1,A174*20,1)</f>
        <v>4815.2136600000003</v>
      </c>
      <c r="G174" s="5">
        <f ca="1">OFFSET('84p stat'!$K$1,A174*20,1)</f>
        <v>4379.1998999999996</v>
      </c>
      <c r="H174" s="5">
        <f ca="1">OFFSET('84p stat'!$N$1,A174*20,1)</f>
        <v>12.3513</v>
      </c>
      <c r="J174" s="5">
        <f t="shared" ca="1" si="12"/>
        <v>14021.890288999994</v>
      </c>
    </row>
    <row r="175" spans="1:10" x14ac:dyDescent="0.25">
      <c r="A175">
        <v>38</v>
      </c>
      <c r="C175" t="str">
        <f ca="1">OFFSET('84p stat'!$A$1,A175*20,0)</f>
        <v>CUDA ant add CPU_AVX_transp Time</v>
      </c>
      <c r="D175" s="5">
        <f ca="1">OFFSET('84p trace'!$U$56,(A68-1)*56,0)</f>
        <v>1621.6110240000116</v>
      </c>
      <c r="E175" s="5">
        <f ca="1">OFFSET('84p trace'!$V$56,(A68-1)*56,0)</f>
        <v>1653.4138760000203</v>
      </c>
      <c r="F175" s="5">
        <f ca="1">OFFSET('84p stat'!$H$1,A175*20,1)</f>
        <v>1212.566746</v>
      </c>
      <c r="G175" s="5">
        <f ca="1">OFFSET('84p stat'!$K$1,A175*20,1)</f>
        <v>215.56399099999999</v>
      </c>
      <c r="H175" s="5">
        <f ca="1">OFFSET('84p stat'!$N$1,A175*20,1)</f>
        <v>20.806844000000002</v>
      </c>
      <c r="J175" s="5">
        <f t="shared" ca="1" si="12"/>
        <v>3102.3514570000202</v>
      </c>
    </row>
    <row r="176" spans="1:10" x14ac:dyDescent="0.25">
      <c r="A176">
        <v>39</v>
      </c>
      <c r="C176">
        <f ca="1">OFFSET('84p stat'!$A$1,A176*20,0)</f>
        <v>0</v>
      </c>
      <c r="D176" s="5" t="e">
        <f ca="1">OFFSET('84p trace'!$U$56,(A69-1)*56,0)</f>
        <v>#DIV/0!</v>
      </c>
      <c r="E176" s="5" t="e">
        <f ca="1">OFFSET('84p trace'!$V$56,(A69-1)*56,0)</f>
        <v>#DIV/0!</v>
      </c>
      <c r="F176" s="5">
        <f ca="1">OFFSET('84p stat'!$H$1,A176*20,1)</f>
        <v>0</v>
      </c>
      <c r="G176" s="5">
        <f ca="1">OFFSET('84p stat'!$K$1,A176*20,1)</f>
        <v>0</v>
      </c>
      <c r="H176" s="5">
        <f ca="1">OFFSET('84p stat'!$N$1,A176*20,1)</f>
        <v>0</v>
      </c>
      <c r="J176" s="5" t="e">
        <f t="shared" ref="J176:J187" ca="1" si="13">SUM(D176:H176)</f>
        <v>#DIV/0!</v>
      </c>
    </row>
    <row r="177" spans="1:10" x14ac:dyDescent="0.25">
      <c r="A177">
        <v>40</v>
      </c>
      <c r="C177">
        <f ca="1">OFFSET('84p stat'!$A$1,A177*20,0)</f>
        <v>0</v>
      </c>
      <c r="D177" s="5" t="e">
        <f ca="1">OFFSET('84p trace'!$U$56,(A70-1)*56,0)</f>
        <v>#DIV/0!</v>
      </c>
      <c r="E177" s="5" t="e">
        <f ca="1">OFFSET('84p trace'!$V$56,(A70-1)*56,0)</f>
        <v>#DIV/0!</v>
      </c>
      <c r="F177" s="5">
        <f ca="1">OFFSET('84p stat'!$H$1,A177*20,1)</f>
        <v>0</v>
      </c>
      <c r="G177" s="5">
        <f ca="1">OFFSET('84p stat'!$K$1,A177*20,1)</f>
        <v>0</v>
      </c>
      <c r="H177" s="5">
        <f ca="1">OFFSET('84p stat'!$N$1,A177*20,1)</f>
        <v>0</v>
      </c>
      <c r="J177" s="5" t="e">
        <f t="shared" ca="1" si="13"/>
        <v>#DIV/0!</v>
      </c>
    </row>
    <row r="178" spans="1:10" x14ac:dyDescent="0.25">
      <c r="A178">
        <v>41</v>
      </c>
      <c r="C178">
        <f ca="1">OFFSET('84p stat'!$A$1,A178*20,0)</f>
        <v>0</v>
      </c>
      <c r="D178" s="5" t="e">
        <f ca="1">OFFSET('84p trace'!$U$56,(A71-1)*56,0)</f>
        <v>#DIV/0!</v>
      </c>
      <c r="E178" s="5" t="e">
        <f ca="1">OFFSET('84p trace'!$V$56,(A71-1)*56,0)</f>
        <v>#DIV/0!</v>
      </c>
      <c r="F178" s="5">
        <f ca="1">OFFSET('84p stat'!$H$1,A178*20,1)</f>
        <v>0</v>
      </c>
      <c r="G178" s="5">
        <f ca="1">OFFSET('84p stat'!$K$1,A178*20,1)</f>
        <v>0</v>
      </c>
      <c r="H178" s="5">
        <f ca="1">OFFSET('84p stat'!$N$1,A178*20,1)</f>
        <v>0</v>
      </c>
      <c r="J178" s="5" t="e">
        <f t="shared" ca="1" si="13"/>
        <v>#DIV/0!</v>
      </c>
    </row>
    <row r="179" spans="1:10" x14ac:dyDescent="0.25">
      <c r="A179">
        <v>42</v>
      </c>
      <c r="C179">
        <f ca="1">OFFSET('84p stat'!$A$1,A179*20,0)</f>
        <v>0</v>
      </c>
      <c r="D179" s="5" t="e">
        <f ca="1">OFFSET('84p trace'!$U$56,(A72-1)*56,0)</f>
        <v>#DIV/0!</v>
      </c>
      <c r="E179" s="5" t="e">
        <f ca="1">OFFSET('84p trace'!$V$56,(A72-1)*56,0)</f>
        <v>#DIV/0!</v>
      </c>
      <c r="F179" s="5">
        <f ca="1">OFFSET('84p stat'!$H$1,A179*20,1)</f>
        <v>0</v>
      </c>
      <c r="G179" s="5">
        <f ca="1">OFFSET('84p stat'!$K$1,A179*20,1)</f>
        <v>0</v>
      </c>
      <c r="H179" s="5">
        <f ca="1">OFFSET('84p stat'!$N$1,A179*20,1)</f>
        <v>0</v>
      </c>
      <c r="J179" s="5" t="e">
        <f t="shared" ca="1" si="13"/>
        <v>#DIV/0!</v>
      </c>
    </row>
    <row r="180" spans="1:10" x14ac:dyDescent="0.25">
      <c r="A180">
        <v>43</v>
      </c>
      <c r="C180">
        <f ca="1">OFFSET('84p stat'!$A$1,A180*20,0)</f>
        <v>0</v>
      </c>
      <c r="D180" s="5" t="e">
        <f ca="1">OFFSET('84p trace'!$U$56,(A73-1)*56,0)</f>
        <v>#DIV/0!</v>
      </c>
      <c r="E180" s="5" t="e">
        <f ca="1">OFFSET('84p trace'!$V$56,(A73-1)*56,0)</f>
        <v>#DIV/0!</v>
      </c>
      <c r="F180" s="5">
        <f ca="1">OFFSET('84p stat'!$H$1,A180*20,1)</f>
        <v>0</v>
      </c>
      <c r="G180" s="5">
        <f ca="1">OFFSET('84p stat'!$K$1,A180*20,1)</f>
        <v>0</v>
      </c>
      <c r="H180" s="5">
        <f ca="1">OFFSET('84p stat'!$N$1,A180*20,1)</f>
        <v>0</v>
      </c>
      <c r="J180" s="5" t="e">
        <f t="shared" ca="1" si="13"/>
        <v>#DIV/0!</v>
      </c>
    </row>
    <row r="181" spans="1:10" x14ac:dyDescent="0.25">
      <c r="A181">
        <v>44</v>
      </c>
      <c r="C181">
        <f ca="1">OFFSET('84p stat'!$A$1,A181*20,0)</f>
        <v>0</v>
      </c>
      <c r="D181" s="5" t="e">
        <f ca="1">OFFSET('84p trace'!$U$56,(A74-1)*56,0)</f>
        <v>#DIV/0!</v>
      </c>
      <c r="E181" s="5" t="e">
        <f ca="1">OFFSET('84p trace'!$V$56,(A74-1)*56,0)</f>
        <v>#DIV/0!</v>
      </c>
      <c r="F181" s="5">
        <f ca="1">OFFSET('84p stat'!$H$1,A181*20,1)</f>
        <v>0</v>
      </c>
      <c r="G181" s="5">
        <f ca="1">OFFSET('84p stat'!$K$1,A181*20,1)</f>
        <v>0</v>
      </c>
      <c r="H181" s="5">
        <f ca="1">OFFSET('84p stat'!$N$1,A181*20,1)</f>
        <v>0</v>
      </c>
      <c r="J181" s="5" t="e">
        <f t="shared" ca="1" si="13"/>
        <v>#DIV/0!</v>
      </c>
    </row>
    <row r="182" spans="1:10" x14ac:dyDescent="0.25">
      <c r="A182">
        <v>45</v>
      </c>
      <c r="C182">
        <f ca="1">OFFSET('84p stat'!$A$1,A182*20,0)</f>
        <v>0</v>
      </c>
      <c r="D182" s="5" t="e">
        <f ca="1">OFFSET('84p trace'!$U$56,(A75-1)*56,0)</f>
        <v>#DIV/0!</v>
      </c>
      <c r="E182" s="5" t="e">
        <f ca="1">OFFSET('84p trace'!$V$56,(A75-1)*56,0)</f>
        <v>#DIV/0!</v>
      </c>
      <c r="F182" s="5">
        <f ca="1">OFFSET('84p stat'!$H$1,A182*20,1)</f>
        <v>0</v>
      </c>
      <c r="G182" s="5">
        <f ca="1">OFFSET('84p stat'!$K$1,A182*20,1)</f>
        <v>0</v>
      </c>
      <c r="H182" s="5">
        <f ca="1">OFFSET('84p stat'!$N$1,A182*20,1)</f>
        <v>0</v>
      </c>
      <c r="J182" s="5" t="e">
        <f t="shared" ca="1" si="13"/>
        <v>#DIV/0!</v>
      </c>
    </row>
    <row r="183" spans="1:10" x14ac:dyDescent="0.25">
      <c r="A183">
        <v>46</v>
      </c>
      <c r="C183">
        <f ca="1">OFFSET('84p stat'!$A$1,A183*20,0)</f>
        <v>0</v>
      </c>
      <c r="D183" s="5" t="e">
        <f ca="1">OFFSET('84p trace'!$U$56,(A76-1)*56,0)</f>
        <v>#DIV/0!</v>
      </c>
      <c r="E183" s="5" t="e">
        <f ca="1">OFFSET('84p trace'!$V$56,(A76-1)*56,0)</f>
        <v>#DIV/0!</v>
      </c>
      <c r="F183" s="5">
        <f ca="1">OFFSET('84p stat'!$H$1,A183*20,1)</f>
        <v>0</v>
      </c>
      <c r="G183" s="5">
        <f ca="1">OFFSET('84p stat'!$K$1,A183*20,1)</f>
        <v>0</v>
      </c>
      <c r="H183" s="5">
        <f ca="1">OFFSET('84p stat'!$N$1,A183*20,1)</f>
        <v>0</v>
      </c>
      <c r="J183" s="5" t="e">
        <f t="shared" ca="1" si="13"/>
        <v>#DIV/0!</v>
      </c>
    </row>
    <row r="184" spans="1:10" x14ac:dyDescent="0.25">
      <c r="A184">
        <v>47</v>
      </c>
      <c r="C184">
        <f ca="1">OFFSET('84p stat'!$A$1,A184*20,0)</f>
        <v>0</v>
      </c>
      <c r="D184" s="5">
        <f ca="1">OFFSET('84p trace'!$U$56,(A77-1)*56,0)</f>
        <v>0</v>
      </c>
      <c r="E184" s="5">
        <f ca="1">OFFSET('84p trace'!$V$56,(A77-1)*56,0)</f>
        <v>0</v>
      </c>
      <c r="F184" s="5">
        <f ca="1">OFFSET('84p stat'!$H$1,A184*20,1)</f>
        <v>0</v>
      </c>
      <c r="G184" s="5">
        <f ca="1">OFFSET('84p stat'!$K$1,A184*20,1)</f>
        <v>0</v>
      </c>
      <c r="H184" s="5">
        <f ca="1">OFFSET('84p stat'!$N$1,A184*20,1)</f>
        <v>0</v>
      </c>
      <c r="J184" s="5">
        <f t="shared" ca="1" si="13"/>
        <v>0</v>
      </c>
    </row>
    <row r="185" spans="1:10" x14ac:dyDescent="0.25">
      <c r="A185">
        <v>48</v>
      </c>
      <c r="C185">
        <f ca="1">OFFSET('84p stat'!$A$1,A185*20,0)</f>
        <v>0</v>
      </c>
      <c r="D185" s="5">
        <f ca="1">OFFSET('84p trace'!$U$56,(A78-1)*56,0)</f>
        <v>0</v>
      </c>
      <c r="E185" s="5">
        <f ca="1">OFFSET('84p trace'!$V$56,(A78-1)*56,0)</f>
        <v>0</v>
      </c>
      <c r="F185" s="5">
        <f ca="1">OFFSET('84p stat'!$H$1,A185*20,1)</f>
        <v>0</v>
      </c>
      <c r="G185" s="5">
        <f ca="1">OFFSET('84p stat'!$K$1,A185*20,1)</f>
        <v>0</v>
      </c>
      <c r="H185" s="5">
        <f ca="1">OFFSET('84p stat'!$N$1,A185*20,1)</f>
        <v>0</v>
      </c>
      <c r="J185" s="5">
        <f t="shared" ca="1" si="13"/>
        <v>0</v>
      </c>
    </row>
    <row r="186" spans="1:10" x14ac:dyDescent="0.25">
      <c r="A186">
        <v>49</v>
      </c>
      <c r="C186">
        <f ca="1">OFFSET('84p stat'!$A$1,A186*20,0)</f>
        <v>0</v>
      </c>
      <c r="D186" s="5">
        <f ca="1">OFFSET('84p trace'!$U$56,(A79-1)*56,0)</f>
        <v>0</v>
      </c>
      <c r="E186" s="5">
        <f ca="1">OFFSET('84p trace'!$V$56,(A79-1)*56,0)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t="shared" ca="1" si="13"/>
        <v>0</v>
      </c>
    </row>
    <row r="187" spans="1:10" x14ac:dyDescent="0.25">
      <c r="A187">
        <v>50</v>
      </c>
      <c r="C187">
        <f ca="1">OFFSET('84p stat'!$A$1,A187*20,0)</f>
        <v>0</v>
      </c>
      <c r="D187" s="5">
        <f ca="1">OFFSET('84p trace'!$U$56,(A80-1)*56,0)</f>
        <v>0</v>
      </c>
      <c r="E187" s="5">
        <f ca="1">OFFSET('84p trace'!$V$56,(A80-1)*56,0)</f>
        <v>0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>
        <f t="shared" ca="1" si="13"/>
        <v>0</v>
      </c>
    </row>
    <row r="188" spans="1:10" x14ac:dyDescent="0.25">
      <c r="D188" s="5"/>
      <c r="E188" s="5"/>
      <c r="F188" s="5"/>
      <c r="G188" s="5"/>
      <c r="H188" s="5"/>
      <c r="J188" s="5"/>
    </row>
    <row r="190" spans="1:10" x14ac:dyDescent="0.25">
      <c r="E190">
        <v>50</v>
      </c>
    </row>
    <row r="191" spans="1:10" x14ac:dyDescent="0.25">
      <c r="C191" t="s">
        <v>73</v>
      </c>
      <c r="D191">
        <v>1.96</v>
      </c>
      <c r="E191">
        <f>SQRT(E190)</f>
        <v>7.0710678118654755</v>
      </c>
    </row>
    <row r="192" spans="1:10" x14ac:dyDescent="0.25">
      <c r="D192" t="s">
        <v>57</v>
      </c>
      <c r="E192" t="s">
        <v>53</v>
      </c>
      <c r="F192" t="s">
        <v>54</v>
      </c>
      <c r="G192" t="s">
        <v>55</v>
      </c>
      <c r="H192" t="s">
        <v>56</v>
      </c>
    </row>
    <row r="193" spans="1:10" x14ac:dyDescent="0.25">
      <c r="A193">
        <v>1</v>
      </c>
      <c r="C193" t="str">
        <f ca="1">OFFSET('84p stat'!$A$1,A193*20,0)</f>
        <v>CUDA Time</v>
      </c>
      <c r="D193" s="8">
        <f t="shared" ref="D193:H193" ca="1" si="14">$D$191*SQRT(D138)/$E$191</f>
        <v>2.5905298571527116</v>
      </c>
      <c r="E193" s="8">
        <f t="shared" ca="1" si="14"/>
        <v>2.4968582087672124</v>
      </c>
      <c r="F193" s="8">
        <f t="shared" ca="1" si="14"/>
        <v>1.5659658911125747</v>
      </c>
      <c r="G193" s="8">
        <f t="shared" ca="1" si="14"/>
        <v>0.62107591041353383</v>
      </c>
      <c r="H193" s="8">
        <f t="shared" ca="1" si="14"/>
        <v>8.8689079553234712E-2</v>
      </c>
      <c r="J193" s="8">
        <f ca="1">$D$191*SQRT(J138)/$E$191</f>
        <v>3.013328911045758</v>
      </c>
    </row>
    <row r="194" spans="1:10" x14ac:dyDescent="0.25">
      <c r="A194">
        <v>2</v>
      </c>
      <c r="C194" t="str">
        <f ca="1">OFFSET('84p stat'!$A$1,A194*20,0)</f>
        <v>CUDA</v>
      </c>
      <c r="D194" s="8">
        <f t="shared" ref="D194:H194" ca="1" si="15">$D$191*SQRT(D139)/$E$191</f>
        <v>2.6985335235269958</v>
      </c>
      <c r="E194" s="8">
        <f t="shared" ca="1" si="15"/>
        <v>0</v>
      </c>
      <c r="F194" s="8">
        <f t="shared" ca="1" si="15"/>
        <v>0</v>
      </c>
      <c r="G194" s="8">
        <f t="shared" ca="1" si="15"/>
        <v>0</v>
      </c>
      <c r="H194" s="8">
        <f t="shared" ca="1" si="15"/>
        <v>0</v>
      </c>
      <c r="J194" s="8">
        <f t="shared" ref="J194:J242" ca="1" si="16">$D$191*SQRT(J139)/$E$191</f>
        <v>2.6985335235269958</v>
      </c>
    </row>
    <row r="195" spans="1:10" x14ac:dyDescent="0.25">
      <c r="A195">
        <v>3</v>
      </c>
      <c r="C195" t="str">
        <f ca="1">OFFSET('84p stat'!$A$1,A195*20,0)</f>
        <v>CUDA non hash</v>
      </c>
      <c r="D195" s="8">
        <f t="shared" ref="D195:H195" ca="1" si="17">$D$191*SQRT(D140)/$E$191</f>
        <v>25.769767209053981</v>
      </c>
      <c r="E195" s="8">
        <f t="shared" ca="1" si="17"/>
        <v>26.554799895290291</v>
      </c>
      <c r="F195" s="8">
        <f t="shared" ca="1" si="17"/>
        <v>25.074869537414067</v>
      </c>
      <c r="G195" s="8">
        <f t="shared" ca="1" si="17"/>
        <v>4.351213101962256</v>
      </c>
      <c r="H195" s="8">
        <f t="shared" ca="1" si="17"/>
        <v>1.5984137318329068</v>
      </c>
      <c r="J195" s="8">
        <f t="shared" ca="1" si="16"/>
        <v>36.815682279621619</v>
      </c>
    </row>
    <row r="196" spans="1:10" x14ac:dyDescent="0.25">
      <c r="A196">
        <v>4</v>
      </c>
      <c r="C196" t="str">
        <f ca="1">OFFSET('84p stat'!$A$1,A196*20,0)</f>
        <v>CUDA ant</v>
      </c>
      <c r="D196" s="8">
        <f t="shared" ref="D196:H196" ca="1" si="18">$D$191*SQRT(D141)/$E$191</f>
        <v>1.6364978890300157</v>
      </c>
      <c r="E196" s="8">
        <f t="shared" ca="1" si="18"/>
        <v>2.1783679487616383</v>
      </c>
      <c r="F196" s="8">
        <f t="shared" ca="1" si="18"/>
        <v>0.69808624170943234</v>
      </c>
      <c r="G196" s="8">
        <f t="shared" ca="1" si="18"/>
        <v>0.29311431391864845</v>
      </c>
      <c r="H196" s="8">
        <f t="shared" ca="1" si="18"/>
        <v>1.5581691820851805E-2</v>
      </c>
      <c r="J196" s="8">
        <f t="shared" ca="1" si="16"/>
        <v>2.3062458913134107</v>
      </c>
    </row>
    <row r="197" spans="1:10" x14ac:dyDescent="0.25">
      <c r="A197">
        <v>5</v>
      </c>
      <c r="C197" t="str">
        <f ca="1">OFFSET('84p stat'!$A$1,A197*20,0)</f>
        <v>CUDA ant par</v>
      </c>
      <c r="D197" s="8">
        <f t="shared" ref="D197:H197" ca="1" si="19">$D$191*SQRT(D142)/$E$191</f>
        <v>1.5369503686559189</v>
      </c>
      <c r="E197" s="8">
        <f t="shared" ca="1" si="19"/>
        <v>2.3685245963779886</v>
      </c>
      <c r="F197" s="8">
        <f t="shared" ca="1" si="19"/>
        <v>0.47647587906209904</v>
      </c>
      <c r="G197" s="8">
        <f t="shared" ca="1" si="19"/>
        <v>0.26680099987818634</v>
      </c>
      <c r="H197" s="8">
        <f t="shared" ca="1" si="19"/>
        <v>8.2273320098316203E-3</v>
      </c>
      <c r="J197" s="8">
        <f t="shared" ca="1" si="16"/>
        <v>2.430676549749784</v>
      </c>
    </row>
    <row r="198" spans="1:10" x14ac:dyDescent="0.25">
      <c r="A198">
        <v>6</v>
      </c>
      <c r="C198" t="str">
        <f ca="1">OFFSET('84p stat'!$A$1,A198*20,0)</f>
        <v>CUDA ant non hash</v>
      </c>
      <c r="D198" s="8">
        <f t="shared" ref="D198:H198" ca="1" si="20">$D$191*SQRT(D143)/$E$191</f>
        <v>1.7103625299917813</v>
      </c>
      <c r="E198" s="8">
        <f t="shared" ca="1" si="20"/>
        <v>1.7105234311309072</v>
      </c>
      <c r="F198" s="8">
        <f t="shared" ca="1" si="20"/>
        <v>0.67117114266928957</v>
      </c>
      <c r="G198" s="8">
        <f t="shared" ca="1" si="20"/>
        <v>0.20302951178584849</v>
      </c>
      <c r="H198" s="8">
        <f t="shared" ca="1" si="20"/>
        <v>1.333376345972884E-2</v>
      </c>
      <c r="J198" s="8">
        <f t="shared" ca="1" si="16"/>
        <v>1.8487184434369262</v>
      </c>
    </row>
    <row r="199" spans="1:10" x14ac:dyDescent="0.25">
      <c r="A199">
        <v>7</v>
      </c>
      <c r="C199" t="str">
        <f ca="1">OFFSET('84p stat'!$A$1,A199*20,0)</f>
        <v>CUDA ant add CPU Time</v>
      </c>
      <c r="D199" s="8">
        <f t="shared" ref="D199:H199" ca="1" si="21">$D$191*SQRT(D144)/$E$191</f>
        <v>2.6482145991591706</v>
      </c>
      <c r="E199" s="8">
        <f t="shared" ca="1" si="21"/>
        <v>2.5296644763699834</v>
      </c>
      <c r="F199" s="8">
        <f t="shared" ca="1" si="21"/>
        <v>2.0218587081000492</v>
      </c>
      <c r="G199" s="8">
        <f t="shared" ca="1" si="21"/>
        <v>1.4689033237187532</v>
      </c>
      <c r="H199" s="8">
        <f t="shared" ca="1" si="21"/>
        <v>0.53017460182094722</v>
      </c>
      <c r="J199" s="8">
        <f t="shared" ca="1" si="16"/>
        <v>3.5952575820622674</v>
      </c>
    </row>
    <row r="200" spans="1:10" x14ac:dyDescent="0.25">
      <c r="A200">
        <v>8</v>
      </c>
      <c r="C200" t="str">
        <f ca="1">OFFSET('84p stat'!$A$1,A200*20,0)</f>
        <v>CUDA ant add CPU12</v>
      </c>
      <c r="D200" s="8">
        <f t="shared" ref="D200:H200" ca="1" si="22">$D$191*SQRT(D145)/$E$191</f>
        <v>129.22160505860984</v>
      </c>
      <c r="E200" s="8">
        <f t="shared" ca="1" si="22"/>
        <v>130.53584770261386</v>
      </c>
      <c r="F200" s="8">
        <f t="shared" ca="1" si="22"/>
        <v>131.33824721279143</v>
      </c>
      <c r="G200" s="8">
        <f t="shared" ca="1" si="22"/>
        <v>131.87185904063648</v>
      </c>
      <c r="H200" s="8">
        <f t="shared" ca="1" si="22"/>
        <v>0.72961194156894116</v>
      </c>
      <c r="J200" s="8">
        <f t="shared" ca="1" si="16"/>
        <v>227.33249274309009</v>
      </c>
    </row>
    <row r="201" spans="1:10" x14ac:dyDescent="0.25">
      <c r="A201">
        <v>9</v>
      </c>
      <c r="C201" t="str">
        <f ca="1">OFFSET('84p stat'!$A$1,A201*20,0)</f>
        <v>CUDA opt</v>
      </c>
      <c r="D201" s="8">
        <f t="shared" ref="D201:H215" ca="1" si="23">$D$191*SQRT(D146)/$E$191</f>
        <v>2.0529956542456711</v>
      </c>
      <c r="E201" s="8">
        <f t="shared" ref="E201:H205" ca="1" si="24">$D$191*SQRT(E146)/$E$191</f>
        <v>0</v>
      </c>
      <c r="F201" s="8">
        <f t="shared" ca="1" si="24"/>
        <v>0</v>
      </c>
      <c r="G201" s="8">
        <f t="shared" ca="1" si="24"/>
        <v>0</v>
      </c>
      <c r="H201" s="8">
        <f t="shared" ca="1" si="24"/>
        <v>0</v>
      </c>
      <c r="J201" s="8">
        <f t="shared" ca="1" si="16"/>
        <v>2.0529956542456711</v>
      </c>
    </row>
    <row r="202" spans="1:10" x14ac:dyDescent="0.25">
      <c r="A202">
        <v>10</v>
      </c>
      <c r="C202" t="str">
        <f ca="1">OFFSET('84p stat'!$A$1,A202*20,0)</f>
        <v>CUDA opt Time</v>
      </c>
      <c r="D202" s="8">
        <f t="shared" ca="1" si="23"/>
        <v>2.506485152054978</v>
      </c>
      <c r="E202" s="8">
        <f t="shared" ca="1" si="24"/>
        <v>2.0357882098410793</v>
      </c>
      <c r="F202" s="8">
        <f t="shared" ca="1" si="24"/>
        <v>1.1770336743797942</v>
      </c>
      <c r="G202" s="8">
        <f t="shared" ca="1" si="24"/>
        <v>0.52423577401012977</v>
      </c>
      <c r="H202" s="8">
        <f t="shared" ca="1" si="24"/>
        <v>0</v>
      </c>
      <c r="J202" s="8">
        <f t="shared" ca="1" si="16"/>
        <v>2.4092872499359528</v>
      </c>
    </row>
    <row r="203" spans="1:10" x14ac:dyDescent="0.25">
      <c r="A203">
        <v>11</v>
      </c>
      <c r="C203" t="str">
        <f ca="1">OFFSET('84p stat'!$A$1,A203*20,0)</f>
        <v>CUDA opt non hash</v>
      </c>
      <c r="D203" s="8">
        <f t="shared" ca="1" si="23"/>
        <v>2.6799429695663544</v>
      </c>
      <c r="E203" s="8">
        <f t="shared" ca="1" si="24"/>
        <v>2.7477284669341366</v>
      </c>
      <c r="F203" s="8">
        <f t="shared" ca="1" si="24"/>
        <v>1.4851486363754978</v>
      </c>
      <c r="G203" s="8">
        <f t="shared" ca="1" si="24"/>
        <v>0.49055146887559109</v>
      </c>
      <c r="H203" s="8">
        <f t="shared" ca="1" si="24"/>
        <v>0</v>
      </c>
      <c r="J203" s="8">
        <f t="shared" ca="1" si="16"/>
        <v>3.1616955804985749</v>
      </c>
    </row>
    <row r="204" spans="1:10" x14ac:dyDescent="0.25">
      <c r="A204">
        <v>12</v>
      </c>
      <c r="C204" t="str">
        <f ca="1">OFFSET('84p stat'!$A$1,A204*20,0)</f>
        <v>CUDA opt ant</v>
      </c>
      <c r="D204" s="8">
        <f t="shared" ca="1" si="23"/>
        <v>2.2212844557759834</v>
      </c>
      <c r="E204" s="8">
        <f t="shared" ca="1" si="24"/>
        <v>2.0716642588526279</v>
      </c>
      <c r="F204" s="8">
        <f t="shared" ca="1" si="24"/>
        <v>1.098875813518525</v>
      </c>
      <c r="G204" s="8">
        <f t="shared" ca="1" si="24"/>
        <v>0.29249439280779382</v>
      </c>
      <c r="H204" s="8">
        <f t="shared" ca="1" si="24"/>
        <v>0</v>
      </c>
      <c r="J204" s="8">
        <f t="shared" ca="1" si="16"/>
        <v>2.3632337643084336</v>
      </c>
    </row>
    <row r="205" spans="1:10" x14ac:dyDescent="0.25">
      <c r="A205">
        <v>13</v>
      </c>
      <c r="C205" t="str">
        <f ca="1">OFFSET('84p stat'!$A$1,A205*20,0)</f>
        <v>CUDA opt ant non hash</v>
      </c>
      <c r="D205" s="8">
        <f t="shared" ca="1" si="23"/>
        <v>38.728657954615876</v>
      </c>
      <c r="E205" s="8">
        <f t="shared" ca="1" si="24"/>
        <v>38.700610510864067</v>
      </c>
      <c r="F205" s="8">
        <f t="shared" ca="1" si="24"/>
        <v>38.516459414257483</v>
      </c>
      <c r="G205" s="8">
        <f t="shared" ca="1" si="24"/>
        <v>9.9080981093826477</v>
      </c>
      <c r="H205" s="8">
        <f t="shared" ca="1" si="24"/>
        <v>0</v>
      </c>
      <c r="J205" s="8">
        <f t="shared" ca="1" si="16"/>
        <v>55.49256984379889</v>
      </c>
    </row>
    <row r="206" spans="1:10" x14ac:dyDescent="0.25">
      <c r="A206">
        <v>14</v>
      </c>
      <c r="C206" t="str">
        <f ca="1">OFFSET('84p stat'!$A$1,A206*20,0)</f>
        <v>CUDA opt ant par</v>
      </c>
      <c r="D206" s="8">
        <f t="shared" ca="1" si="23"/>
        <v>3.0222727664271836</v>
      </c>
      <c r="E206" s="8">
        <f t="shared" ca="1" si="23"/>
        <v>2.803408000068385</v>
      </c>
      <c r="F206" s="8">
        <f t="shared" ca="1" si="23"/>
        <v>2.2202824632699327</v>
      </c>
      <c r="G206" s="8">
        <f t="shared" ca="1" si="23"/>
        <v>2.1375902335854735</v>
      </c>
      <c r="H206" s="8">
        <f t="shared" ca="1" si="23"/>
        <v>0</v>
      </c>
      <c r="J206" s="8">
        <f t="shared" ca="1" si="16"/>
        <v>4.1662984336544371</v>
      </c>
    </row>
    <row r="207" spans="1:10" x14ac:dyDescent="0.25">
      <c r="A207">
        <v>15</v>
      </c>
      <c r="C207" t="str">
        <f ca="1">OFFSET('84p stat'!$A$1,A207*20,0)</f>
        <v>non CUDA Time</v>
      </c>
      <c r="D207" s="8">
        <f t="shared" ca="1" si="23"/>
        <v>38.367759350093955</v>
      </c>
      <c r="E207" s="8">
        <f t="shared" ca="1" si="23"/>
        <v>38.215832918814769</v>
      </c>
      <c r="F207" s="8">
        <f t="shared" ca="1" si="23"/>
        <v>38.215021380270457</v>
      </c>
      <c r="G207" s="8">
        <f t="shared" ca="1" si="23"/>
        <v>36.317446162678337</v>
      </c>
      <c r="H207" s="8">
        <f t="shared" ca="1" si="23"/>
        <v>1.0607112564237262</v>
      </c>
      <c r="J207" s="8">
        <f t="shared" ca="1" si="16"/>
        <v>65.122344467331942</v>
      </c>
    </row>
    <row r="208" spans="1:10" x14ac:dyDescent="0.25">
      <c r="A208">
        <v>16</v>
      </c>
      <c r="C208" t="str">
        <f ca="1">OFFSET('84p stat'!$A$1,A208*20,0)</f>
        <v>non CUDA</v>
      </c>
      <c r="D208" s="8">
        <f t="shared" ca="1" si="23"/>
        <v>67.050169742781463</v>
      </c>
      <c r="E208" s="8">
        <f t="shared" ca="1" si="23"/>
        <v>0</v>
      </c>
      <c r="F208" s="8">
        <f t="shared" ca="1" si="23"/>
        <v>0</v>
      </c>
      <c r="G208" s="8">
        <f t="shared" ca="1" si="23"/>
        <v>0</v>
      </c>
      <c r="H208" s="8">
        <f t="shared" ca="1" si="23"/>
        <v>0</v>
      </c>
      <c r="J208" s="8">
        <f t="shared" ca="1" si="16"/>
        <v>67.050169742781463</v>
      </c>
    </row>
    <row r="209" spans="1:10" x14ac:dyDescent="0.25">
      <c r="A209">
        <v>17</v>
      </c>
      <c r="C209" t="str">
        <f ca="1">OFFSET('84p stat'!$A$1,A209*20,0)</f>
        <v>non CUDA non hash</v>
      </c>
      <c r="D209" s="8">
        <f t="shared" ca="1" si="23"/>
        <v>41.867801406083863</v>
      </c>
      <c r="E209" s="8">
        <f t="shared" ca="1" si="23"/>
        <v>41.733610179384854</v>
      </c>
      <c r="F209" s="8">
        <f t="shared" ca="1" si="23"/>
        <v>41.734335279087986</v>
      </c>
      <c r="G209" s="8">
        <f t="shared" ca="1" si="23"/>
        <v>39.73625645631757</v>
      </c>
      <c r="H209" s="8">
        <f t="shared" ca="1" si="23"/>
        <v>0.97121890255081011</v>
      </c>
      <c r="J209" s="8">
        <f t="shared" ca="1" si="16"/>
        <v>71.15730674436108</v>
      </c>
    </row>
    <row r="210" spans="1:10" x14ac:dyDescent="0.25">
      <c r="A210">
        <v>18</v>
      </c>
      <c r="C210" t="str">
        <f ca="1">OFFSET('84p stat'!$A$1,A210*20,0)</f>
        <v>Classic ACO</v>
      </c>
      <c r="D210" s="8">
        <f t="shared" ca="1" si="23"/>
        <v>5704.135010693909</v>
      </c>
      <c r="E210" s="8">
        <f t="shared" ca="1" si="23"/>
        <v>5687.6541993507299</v>
      </c>
      <c r="F210" s="8">
        <f t="shared" ca="1" si="23"/>
        <v>7335.1185207420704</v>
      </c>
      <c r="G210" s="8">
        <f t="shared" ca="1" si="23"/>
        <v>7322.522489261326</v>
      </c>
      <c r="H210" s="8">
        <f t="shared" ca="1" si="23"/>
        <v>13.233658143499399</v>
      </c>
      <c r="J210" s="8">
        <f t="shared" ca="1" si="16"/>
        <v>11822.558299292547</v>
      </c>
    </row>
    <row r="211" spans="1:10" x14ac:dyDescent="0.25">
      <c r="A211">
        <v>19</v>
      </c>
      <c r="C211" t="str">
        <f ca="1">OFFSET('84p stat'!$A$1,A211*20,0)</f>
        <v>Classic ACO non hash</v>
      </c>
      <c r="D211" s="8">
        <f t="shared" ca="1" si="23"/>
        <v>682.18045490332588</v>
      </c>
      <c r="E211" s="8">
        <f t="shared" ca="1" si="23"/>
        <v>681.90192695307985</v>
      </c>
      <c r="F211" s="8">
        <f t="shared" ca="1" si="23"/>
        <v>681.82926763293642</v>
      </c>
      <c r="G211" s="8">
        <f t="shared" ca="1" si="23"/>
        <v>680.27691404389043</v>
      </c>
      <c r="H211" s="8">
        <f t="shared" ca="1" si="23"/>
        <v>0.90914603697315866</v>
      </c>
      <c r="J211" s="8">
        <f t="shared" ca="1" si="16"/>
        <v>1180.1096959650761</v>
      </c>
    </row>
    <row r="212" spans="1:10" x14ac:dyDescent="0.25">
      <c r="A212">
        <v>20</v>
      </c>
      <c r="C212" t="str">
        <f ca="1">OFFSET('84p stat'!$A$1,A212*20,0)</f>
        <v>omp</v>
      </c>
      <c r="D212" s="8">
        <f t="shared" ca="1" si="23"/>
        <v>28.363765707403214</v>
      </c>
      <c r="E212" s="8">
        <f t="shared" ca="1" si="23"/>
        <v>27.895356284818419</v>
      </c>
      <c r="F212" s="8">
        <f t="shared" ca="1" si="23"/>
        <v>27.892663662204509</v>
      </c>
      <c r="G212" s="8">
        <f t="shared" ca="1" si="23"/>
        <v>26.225383818613597</v>
      </c>
      <c r="H212" s="8">
        <f t="shared" ca="1" si="23"/>
        <v>0.78052062932378663</v>
      </c>
      <c r="J212" s="8">
        <f t="shared" ca="1" si="16"/>
        <v>47.376487388959326</v>
      </c>
    </row>
    <row r="213" spans="1:10" x14ac:dyDescent="0.25">
      <c r="A213">
        <v>21</v>
      </c>
      <c r="C213" t="str">
        <f ca="1">OFFSET('84p stat'!$A$1,A213*20,0)</f>
        <v>omp non hash</v>
      </c>
      <c r="D213" s="8">
        <f t="shared" ca="1" si="23"/>
        <v>31.475403480288509</v>
      </c>
      <c r="E213" s="8">
        <f t="shared" ca="1" si="23"/>
        <v>31.187811579480609</v>
      </c>
      <c r="F213" s="8">
        <f t="shared" ca="1" si="23"/>
        <v>31.186848882472496</v>
      </c>
      <c r="G213" s="8">
        <f t="shared" ca="1" si="23"/>
        <v>29.255874027768712</v>
      </c>
      <c r="H213" s="8">
        <f t="shared" ca="1" si="23"/>
        <v>0.69856407266334553</v>
      </c>
      <c r="J213" s="8">
        <f t="shared" ca="1" si="16"/>
        <v>52.931023901183394</v>
      </c>
    </row>
    <row r="214" spans="1:10" x14ac:dyDescent="0.25">
      <c r="A214">
        <v>22</v>
      </c>
      <c r="C214" t="str">
        <f ca="1">OFFSET('84p stat'!$A$1,A214*20,0)</f>
        <v>non CUDA transp Time</v>
      </c>
      <c r="D214" s="8">
        <f t="shared" ca="1" si="23"/>
        <v>35.967072679720339</v>
      </c>
      <c r="E214" s="8">
        <f t="shared" ca="1" si="23"/>
        <v>35.897619097687929</v>
      </c>
      <c r="F214" s="8">
        <f t="shared" ca="1" si="23"/>
        <v>35.899082331902804</v>
      </c>
      <c r="G214" s="8">
        <f t="shared" ca="1" si="23"/>
        <v>35.091885249434632</v>
      </c>
      <c r="H214" s="8">
        <f t="shared" ca="1" si="23"/>
        <v>1.0500061905950842</v>
      </c>
      <c r="J214" s="8">
        <f t="shared" ca="1" si="16"/>
        <v>61.724598763501099</v>
      </c>
    </row>
    <row r="215" spans="1:10" x14ac:dyDescent="0.25">
      <c r="A215">
        <v>23</v>
      </c>
      <c r="C215" t="str">
        <f ca="1">OFFSET('84p stat'!$A$1,A215*20,0)</f>
        <v>non CUDA transp</v>
      </c>
      <c r="D215" s="8">
        <f t="shared" ca="1" si="23"/>
        <v>21.638317488103507</v>
      </c>
      <c r="E215" s="8">
        <f t="shared" ca="1" si="23"/>
        <v>0</v>
      </c>
      <c r="F215" s="8">
        <f t="shared" ca="1" si="23"/>
        <v>0</v>
      </c>
      <c r="G215" s="8">
        <f t="shared" ca="1" si="23"/>
        <v>0</v>
      </c>
      <c r="H215" s="8">
        <f t="shared" ca="1" si="23"/>
        <v>0</v>
      </c>
      <c r="J215" s="8">
        <f t="shared" ca="1" si="16"/>
        <v>21.638317488103507</v>
      </c>
    </row>
    <row r="216" spans="1:10" x14ac:dyDescent="0.25">
      <c r="A216">
        <v>24</v>
      </c>
      <c r="C216" t="str">
        <f ca="1">OFFSET('84p stat'!$A$1,A216*20,0)</f>
        <v>non CUDA transp non hash</v>
      </c>
      <c r="D216" s="8">
        <f t="shared" ref="D216:H221" ca="1" si="25">$D$191*SQRT(D161)/$E$191</f>
        <v>57.422524226108514</v>
      </c>
      <c r="E216" s="8">
        <f t="shared" ca="1" si="25"/>
        <v>57.39876455165949</v>
      </c>
      <c r="F216" s="8">
        <f t="shared" ca="1" si="25"/>
        <v>57.398913165449251</v>
      </c>
      <c r="G216" s="8">
        <f t="shared" ca="1" si="25"/>
        <v>56.897593500195072</v>
      </c>
      <c r="H216" s="8">
        <f t="shared" ca="1" si="25"/>
        <v>0.96135608410619622</v>
      </c>
      <c r="J216" s="8">
        <f t="shared" ca="1" si="16"/>
        <v>99.133817420018246</v>
      </c>
    </row>
    <row r="217" spans="1:10" x14ac:dyDescent="0.25">
      <c r="A217">
        <v>25</v>
      </c>
      <c r="C217" t="str">
        <f ca="1">OFFSET('84p stat'!$A$1,A217*20,0)</f>
        <v>non CUDA AVX Time</v>
      </c>
      <c r="D217" s="8">
        <f t="shared" ca="1" si="25"/>
        <v>29.271997385937556</v>
      </c>
      <c r="E217" s="8">
        <f t="shared" ca="1" si="25"/>
        <v>29.019603866768971</v>
      </c>
      <c r="F217" s="8">
        <f t="shared" ca="1" si="25"/>
        <v>29.021350705693898</v>
      </c>
      <c r="G217" s="8">
        <f t="shared" ca="1" si="25"/>
        <v>26.606028092245257</v>
      </c>
      <c r="H217" s="8">
        <f t="shared" ca="1" si="25"/>
        <v>0.93825570544494941</v>
      </c>
      <c r="J217" s="8">
        <f t="shared" ca="1" si="16"/>
        <v>48.919702165704329</v>
      </c>
    </row>
    <row r="218" spans="1:10" x14ac:dyDescent="0.25">
      <c r="A218">
        <v>26</v>
      </c>
      <c r="C218" t="str">
        <f ca="1">OFFSET('84p stat'!$A$1,A218*20,0)</f>
        <v>non CUDA AVX</v>
      </c>
      <c r="D218" s="8">
        <f t="shared" ca="1" si="25"/>
        <v>36.249877460668337</v>
      </c>
      <c r="E218" s="8">
        <f t="shared" ca="1" si="25"/>
        <v>0</v>
      </c>
      <c r="F218" s="8">
        <f t="shared" ca="1" si="25"/>
        <v>0</v>
      </c>
      <c r="G218" s="8">
        <f t="shared" ca="1" si="25"/>
        <v>0</v>
      </c>
      <c r="H218" s="8">
        <f t="shared" ca="1" si="25"/>
        <v>0</v>
      </c>
      <c r="J218" s="8">
        <f t="shared" ca="1" si="16"/>
        <v>36.249877460668337</v>
      </c>
    </row>
    <row r="219" spans="1:10" x14ac:dyDescent="0.25">
      <c r="A219">
        <v>27</v>
      </c>
      <c r="C219" t="str">
        <f ca="1">OFFSET('84p stat'!$A$1,A219*20,0)</f>
        <v>non CUDA AVX non hash</v>
      </c>
      <c r="D219" s="8">
        <f t="shared" ca="1" si="25"/>
        <v>38.755614365847002</v>
      </c>
      <c r="E219" s="8">
        <f t="shared" ca="1" si="25"/>
        <v>38.528535406650548</v>
      </c>
      <c r="F219" s="8">
        <f t="shared" ca="1" si="25"/>
        <v>38.528831054804456</v>
      </c>
      <c r="G219" s="8">
        <f t="shared" ca="1" si="25"/>
        <v>35.535714562284966</v>
      </c>
      <c r="H219" s="8">
        <f t="shared" ca="1" si="25"/>
        <v>1.4430554274261262</v>
      </c>
      <c r="J219" s="8">
        <f t="shared" ca="1" si="16"/>
        <v>65.067567047262528</v>
      </c>
    </row>
    <row r="220" spans="1:10" x14ac:dyDescent="0.25">
      <c r="A220">
        <v>28</v>
      </c>
      <c r="C220" t="str">
        <f ca="1">OFFSET('84p stat'!$A$1,A220*20,0)</f>
        <v>non CUDA AVX_OMP Time</v>
      </c>
      <c r="D220" s="8">
        <f t="shared" ca="1" si="25"/>
        <v>41.316970058473522</v>
      </c>
      <c r="E220" s="8">
        <f t="shared" ca="1" si="25"/>
        <v>41.736513081026409</v>
      </c>
      <c r="F220" s="8">
        <f t="shared" ca="1" si="25"/>
        <v>41.736452569346909</v>
      </c>
      <c r="G220" s="8">
        <f t="shared" ca="1" si="25"/>
        <v>42.8962582237763</v>
      </c>
      <c r="H220" s="8">
        <f t="shared" ca="1" si="25"/>
        <v>0.93817250342141234</v>
      </c>
      <c r="J220" s="8">
        <f t="shared" ca="1" si="16"/>
        <v>72.971481651965277</v>
      </c>
    </row>
    <row r="221" spans="1:10" x14ac:dyDescent="0.25">
      <c r="A221">
        <v>29</v>
      </c>
      <c r="C221" t="str">
        <f ca="1">OFFSET('84p stat'!$A$1,A221*20,0)</f>
        <v>non CUDA AVX_OMP</v>
      </c>
      <c r="D221" s="8">
        <f t="shared" ca="1" si="25"/>
        <v>131.93992146094811</v>
      </c>
      <c r="E221" s="8">
        <f t="shared" ca="1" si="25"/>
        <v>0</v>
      </c>
      <c r="F221" s="8">
        <f t="shared" ca="1" si="25"/>
        <v>0</v>
      </c>
      <c r="G221" s="8">
        <f t="shared" ca="1" si="25"/>
        <v>0</v>
      </c>
      <c r="H221" s="8">
        <f t="shared" ca="1" si="25"/>
        <v>0</v>
      </c>
      <c r="J221" s="8">
        <f t="shared" ca="1" si="16"/>
        <v>131.93992146094811</v>
      </c>
    </row>
    <row r="222" spans="1:10" x14ac:dyDescent="0.25">
      <c r="A222">
        <v>30</v>
      </c>
      <c r="C222" t="str">
        <f ca="1">OFFSET('84p stat'!$A$1,A222*20,0)</f>
        <v>non CUDA AVX_OMP non hash</v>
      </c>
      <c r="D222" s="8">
        <f t="shared" ref="D222:H222" ca="1" si="26">$D$191*SQRT(D167)/$E$191</f>
        <v>40.964410138731495</v>
      </c>
      <c r="E222" s="8">
        <f t="shared" ca="1" si="26"/>
        <v>41.037727292437992</v>
      </c>
      <c r="F222" s="8">
        <f t="shared" ca="1" si="26"/>
        <v>41.036419951599875</v>
      </c>
      <c r="G222" s="8">
        <f t="shared" ca="1" si="26"/>
        <v>43.585482340826104</v>
      </c>
      <c r="H222" s="8">
        <f t="shared" ca="1" si="26"/>
        <v>1.0226356677370489</v>
      </c>
      <c r="J222" s="8">
        <f t="shared" ca="1" si="16"/>
        <v>72.586657715891334</v>
      </c>
    </row>
    <row r="223" spans="1:10" x14ac:dyDescent="0.25">
      <c r="A223">
        <v>31</v>
      </c>
      <c r="C223" t="str">
        <f ca="1">OFFSET('84p stat'!$A$1,A223*20,0)</f>
        <v>CUDA ant add CPU_AVX Time</v>
      </c>
      <c r="D223" s="8">
        <f t="shared" ref="D223:H223" ca="1" si="27">$D$191*SQRT(D168)/$E$191</f>
        <v>6.9000904952581212</v>
      </c>
      <c r="E223" s="8">
        <f t="shared" ca="1" si="27"/>
        <v>6.8094288519939576</v>
      </c>
      <c r="F223" s="8">
        <f t="shared" ca="1" si="27"/>
        <v>5.6217475102661796</v>
      </c>
      <c r="G223" s="8">
        <f t="shared" ca="1" si="27"/>
        <v>3.5785553326536674</v>
      </c>
      <c r="H223" s="8">
        <f t="shared" ca="1" si="27"/>
        <v>1.2216239597388387</v>
      </c>
      <c r="J223" s="8">
        <f t="shared" ca="1" si="16"/>
        <v>9.6057685651604015</v>
      </c>
    </row>
    <row r="224" spans="1:10" x14ac:dyDescent="0.25">
      <c r="A224">
        <v>32</v>
      </c>
      <c r="C224" t="str">
        <f ca="1">OFFSET('84p stat'!$A$1,A224*20,0)</f>
        <v>non CUDA transp_AVX Time</v>
      </c>
      <c r="D224" s="8">
        <f t="shared" ref="D224:H224" ca="1" si="28">$D$191*SQRT(D169)/$E$191</f>
        <v>31.587780606680937</v>
      </c>
      <c r="E224" s="8">
        <f t="shared" ca="1" si="28"/>
        <v>31.526409536409425</v>
      </c>
      <c r="F224" s="8">
        <f t="shared" ca="1" si="28"/>
        <v>31.529338621891327</v>
      </c>
      <c r="G224" s="8">
        <f t="shared" ca="1" si="28"/>
        <v>31.05215193477347</v>
      </c>
      <c r="H224" s="8">
        <f t="shared" ca="1" si="28"/>
        <v>0.82968381227549559</v>
      </c>
      <c r="J224" s="8">
        <f t="shared" ca="1" si="16"/>
        <v>54.340944113991085</v>
      </c>
    </row>
    <row r="225" spans="1:10" x14ac:dyDescent="0.25">
      <c r="A225">
        <v>33</v>
      </c>
      <c r="C225" t="str">
        <f ca="1">OFFSET('84p stat'!$A$1,A225*20,0)</f>
        <v>non CUDA transp_AVX</v>
      </c>
      <c r="D225" s="8">
        <f t="shared" ref="D225:H225" ca="1" si="29">$D$191*SQRT(D170)/$E$191</f>
        <v>26.549022110681754</v>
      </c>
      <c r="E225" s="8">
        <f t="shared" ca="1" si="29"/>
        <v>0</v>
      </c>
      <c r="F225" s="8">
        <f t="shared" ca="1" si="29"/>
        <v>0</v>
      </c>
      <c r="G225" s="8">
        <f t="shared" ca="1" si="29"/>
        <v>0</v>
      </c>
      <c r="H225" s="8">
        <f t="shared" ca="1" si="29"/>
        <v>0</v>
      </c>
      <c r="J225" s="8">
        <f t="shared" ca="1" si="16"/>
        <v>26.549022110681754</v>
      </c>
    </row>
    <row r="226" spans="1:10" x14ac:dyDescent="0.25">
      <c r="A226">
        <v>34</v>
      </c>
      <c r="C226" t="str">
        <f ca="1">OFFSET('84p stat'!$A$1,A226*20,0)</f>
        <v>non CUDA transp_AVX non hash</v>
      </c>
      <c r="D226" s="8">
        <f t="shared" ref="D226:H226" ca="1" si="30">$D$191*SQRT(D171)/$E$191</f>
        <v>20.874410472525302</v>
      </c>
      <c r="E226" s="8">
        <f t="shared" ca="1" si="30"/>
        <v>20.828523640148596</v>
      </c>
      <c r="F226" s="8">
        <f t="shared" ca="1" si="30"/>
        <v>20.828780230339362</v>
      </c>
      <c r="G226" s="8">
        <f t="shared" ca="1" si="30"/>
        <v>19.973775199446298</v>
      </c>
      <c r="H226" s="8">
        <f t="shared" ca="1" si="30"/>
        <v>0.99207870057168335</v>
      </c>
      <c r="J226" s="8">
        <f t="shared" ca="1" si="16"/>
        <v>35.603390270845679</v>
      </c>
    </row>
    <row r="227" spans="1:10" x14ac:dyDescent="0.25">
      <c r="A227">
        <v>35</v>
      </c>
      <c r="C227" t="str">
        <f ca="1">OFFSET('84p stat'!$A$1,A227*20,0)</f>
        <v>non CUDA transp_AVX_OMP Time</v>
      </c>
      <c r="D227" s="8">
        <f t="shared" ref="D227:H227" ca="1" si="31">$D$191*SQRT(D172)/$E$191</f>
        <v>41.148511082959601</v>
      </c>
      <c r="E227" s="8">
        <f t="shared" ca="1" si="31"/>
        <v>41.030975930677918</v>
      </c>
      <c r="F227" s="8">
        <f t="shared" ca="1" si="31"/>
        <v>41.032234848549599</v>
      </c>
      <c r="G227" s="8">
        <f t="shared" ca="1" si="31"/>
        <v>42.487479333680412</v>
      </c>
      <c r="H227" s="8">
        <f t="shared" ca="1" si="31"/>
        <v>0.88322162776055235</v>
      </c>
      <c r="J227" s="8">
        <f t="shared" ca="1" si="16"/>
        <v>71.924622091909953</v>
      </c>
    </row>
    <row r="228" spans="1:10" x14ac:dyDescent="0.25">
      <c r="A228">
        <v>36</v>
      </c>
      <c r="C228" t="str">
        <f ca="1">OFFSET('84p stat'!$A$1,A228*20,0)</f>
        <v>non CUDA transp_AVX_OMP</v>
      </c>
      <c r="D228" s="8">
        <f t="shared" ref="D228:H228" ca="1" si="32">$D$191*SQRT(D173)/$E$191</f>
        <v>27.790081792153675</v>
      </c>
      <c r="E228" s="8">
        <f t="shared" ca="1" si="32"/>
        <v>0</v>
      </c>
      <c r="F228" s="8">
        <f t="shared" ca="1" si="32"/>
        <v>0</v>
      </c>
      <c r="G228" s="8">
        <f t="shared" ca="1" si="32"/>
        <v>0</v>
      </c>
      <c r="H228" s="8">
        <f t="shared" ca="1" si="32"/>
        <v>0</v>
      </c>
      <c r="J228" s="8">
        <f t="shared" ca="1" si="16"/>
        <v>27.790081792153675</v>
      </c>
    </row>
    <row r="229" spans="1:10" x14ac:dyDescent="0.25">
      <c r="A229">
        <v>37</v>
      </c>
      <c r="C229" t="str">
        <f ca="1">OFFSET('84p stat'!$A$1,A229*20,0)</f>
        <v>non CUDA transp_AVX_OMP non hash</v>
      </c>
      <c r="D229" s="8">
        <f t="shared" ref="D229:H229" ca="1" si="33">$D$191*SQRT(D174)/$E$191</f>
        <v>19.276795116085804</v>
      </c>
      <c r="E229" s="8">
        <f t="shared" ca="1" si="33"/>
        <v>19.234232944438602</v>
      </c>
      <c r="F229" s="8">
        <f t="shared" ca="1" si="33"/>
        <v>19.234409164960592</v>
      </c>
      <c r="G229" s="8">
        <f t="shared" ca="1" si="33"/>
        <v>18.342919252856124</v>
      </c>
      <c r="H229" s="8">
        <f t="shared" ca="1" si="33"/>
        <v>0.9741535205500208</v>
      </c>
      <c r="J229" s="8">
        <f t="shared" ca="1" si="16"/>
        <v>32.822703646781562</v>
      </c>
    </row>
    <row r="230" spans="1:10" x14ac:dyDescent="0.25">
      <c r="A230">
        <v>38</v>
      </c>
      <c r="C230" t="str">
        <f ca="1">OFFSET('84p stat'!$A$1,A230*20,0)</f>
        <v>CUDA ant add CPU_AVX_transp Time</v>
      </c>
      <c r="D230" s="8">
        <f t="shared" ref="D230:H230" ca="1" si="34">$D$191*SQRT(D175)/$E$191</f>
        <v>11.162061556718315</v>
      </c>
      <c r="E230" s="8">
        <f t="shared" ca="1" si="34"/>
        <v>11.270984647351515</v>
      </c>
      <c r="F230" s="8">
        <f t="shared" ca="1" si="34"/>
        <v>9.652146301661201</v>
      </c>
      <c r="G230" s="8">
        <f t="shared" ca="1" si="34"/>
        <v>4.0696698338454924</v>
      </c>
      <c r="H230" s="8">
        <f t="shared" ca="1" si="34"/>
        <v>1.2643699767900216</v>
      </c>
      <c r="J230" s="8">
        <f t="shared" ca="1" si="16"/>
        <v>15.438907576128097</v>
      </c>
    </row>
    <row r="231" spans="1:10" x14ac:dyDescent="0.25">
      <c r="A231">
        <v>39</v>
      </c>
      <c r="C231">
        <f ca="1">OFFSET('84p stat'!$A$1,A231*20,0)</f>
        <v>0</v>
      </c>
      <c r="D231" s="8" t="e">
        <f t="shared" ref="D231:H231" ca="1" si="35">$D$191*SQRT(D176)/$E$191</f>
        <v>#DIV/0!</v>
      </c>
      <c r="E231" s="8" t="e">
        <f t="shared" ca="1" si="35"/>
        <v>#DIV/0!</v>
      </c>
      <c r="F231" s="8">
        <f t="shared" ca="1" si="35"/>
        <v>0</v>
      </c>
      <c r="G231" s="8">
        <f t="shared" ca="1" si="35"/>
        <v>0</v>
      </c>
      <c r="H231" s="8">
        <f t="shared" ca="1" si="35"/>
        <v>0</v>
      </c>
      <c r="J231" s="8" t="e">
        <f t="shared" ca="1" si="16"/>
        <v>#DIV/0!</v>
      </c>
    </row>
    <row r="232" spans="1:10" x14ac:dyDescent="0.25">
      <c r="A232">
        <v>40</v>
      </c>
      <c r="C232">
        <f ca="1">OFFSET('84p stat'!$A$1,A232*20,0)</f>
        <v>0</v>
      </c>
      <c r="D232" s="8" t="e">
        <f t="shared" ref="D232:H232" ca="1" si="36">$D$191*SQRT(D177)/$E$191</f>
        <v>#DIV/0!</v>
      </c>
      <c r="E232" s="8" t="e">
        <f t="shared" ca="1" si="36"/>
        <v>#DIV/0!</v>
      </c>
      <c r="F232" s="8">
        <f t="shared" ca="1" si="36"/>
        <v>0</v>
      </c>
      <c r="G232" s="8">
        <f t="shared" ca="1" si="36"/>
        <v>0</v>
      </c>
      <c r="H232" s="8">
        <f t="shared" ca="1" si="36"/>
        <v>0</v>
      </c>
      <c r="J232" s="8" t="e">
        <f t="shared" ca="1" si="16"/>
        <v>#DIV/0!</v>
      </c>
    </row>
    <row r="233" spans="1:10" x14ac:dyDescent="0.25">
      <c r="A233">
        <v>41</v>
      </c>
      <c r="C233">
        <f ca="1">OFFSET('84p stat'!$A$1,A233*20,0)</f>
        <v>0</v>
      </c>
      <c r="D233" s="8" t="e">
        <f t="shared" ref="D233:H233" ca="1" si="37">$D$191*SQRT(D178)/$E$191</f>
        <v>#DIV/0!</v>
      </c>
      <c r="E233" s="8" t="e">
        <f t="shared" ca="1" si="37"/>
        <v>#DIV/0!</v>
      </c>
      <c r="F233" s="8">
        <f t="shared" ca="1" si="37"/>
        <v>0</v>
      </c>
      <c r="G233" s="8">
        <f t="shared" ca="1" si="37"/>
        <v>0</v>
      </c>
      <c r="H233" s="8">
        <f t="shared" ca="1" si="37"/>
        <v>0</v>
      </c>
      <c r="J233" s="8" t="e">
        <f t="shared" ca="1" si="16"/>
        <v>#DIV/0!</v>
      </c>
    </row>
    <row r="234" spans="1:10" x14ac:dyDescent="0.25">
      <c r="A234">
        <v>42</v>
      </c>
      <c r="C234">
        <f ca="1">OFFSET('84p stat'!$A$1,A234*20,0)</f>
        <v>0</v>
      </c>
      <c r="D234" s="8" t="e">
        <f t="shared" ref="D234:H234" ca="1" si="38">$D$191*SQRT(D179)/$E$191</f>
        <v>#DIV/0!</v>
      </c>
      <c r="E234" s="8" t="e">
        <f t="shared" ca="1" si="38"/>
        <v>#DIV/0!</v>
      </c>
      <c r="F234" s="8">
        <f t="shared" ca="1" si="38"/>
        <v>0</v>
      </c>
      <c r="G234" s="8">
        <f t="shared" ca="1" si="38"/>
        <v>0</v>
      </c>
      <c r="H234" s="8">
        <f t="shared" ca="1" si="38"/>
        <v>0</v>
      </c>
      <c r="J234" s="8" t="e">
        <f t="shared" ca="1" si="16"/>
        <v>#DIV/0!</v>
      </c>
    </row>
    <row r="235" spans="1:10" x14ac:dyDescent="0.25">
      <c r="A235">
        <v>43</v>
      </c>
      <c r="C235">
        <f ca="1">OFFSET('84p stat'!$A$1,A235*20,0)</f>
        <v>0</v>
      </c>
      <c r="D235" s="8" t="e">
        <f t="shared" ref="D235:H235" ca="1" si="39">$D$191*SQRT(D180)/$E$191</f>
        <v>#DIV/0!</v>
      </c>
      <c r="E235" s="8" t="e">
        <f t="shared" ca="1" si="39"/>
        <v>#DIV/0!</v>
      </c>
      <c r="F235" s="8">
        <f t="shared" ca="1" si="39"/>
        <v>0</v>
      </c>
      <c r="G235" s="8">
        <f t="shared" ca="1" si="39"/>
        <v>0</v>
      </c>
      <c r="H235" s="8">
        <f t="shared" ca="1" si="39"/>
        <v>0</v>
      </c>
      <c r="J235" s="8" t="e">
        <f t="shared" ca="1" si="16"/>
        <v>#DIV/0!</v>
      </c>
    </row>
    <row r="236" spans="1:10" x14ac:dyDescent="0.25">
      <c r="A236">
        <v>44</v>
      </c>
      <c r="C236">
        <f ca="1">OFFSET('84p stat'!$A$1,A236*20,0)</f>
        <v>0</v>
      </c>
      <c r="D236" s="8" t="e">
        <f t="shared" ref="D236:H236" ca="1" si="40">$D$191*SQRT(D181)/$E$191</f>
        <v>#DIV/0!</v>
      </c>
      <c r="E236" s="8" t="e">
        <f t="shared" ca="1" si="40"/>
        <v>#DIV/0!</v>
      </c>
      <c r="F236" s="8">
        <f t="shared" ca="1" si="40"/>
        <v>0</v>
      </c>
      <c r="G236" s="8">
        <f t="shared" ca="1" si="40"/>
        <v>0</v>
      </c>
      <c r="H236" s="8">
        <f t="shared" ca="1" si="40"/>
        <v>0</v>
      </c>
      <c r="J236" s="8" t="e">
        <f t="shared" ca="1" si="16"/>
        <v>#DIV/0!</v>
      </c>
    </row>
    <row r="237" spans="1:10" x14ac:dyDescent="0.25">
      <c r="A237">
        <v>45</v>
      </c>
      <c r="C237">
        <f ca="1">OFFSET('84p stat'!$A$1,A237*20,0)</f>
        <v>0</v>
      </c>
      <c r="D237" s="8" t="e">
        <f t="shared" ref="D237:H237" ca="1" si="41">$D$191*SQRT(D182)/$E$191</f>
        <v>#DIV/0!</v>
      </c>
      <c r="E237" s="8" t="e">
        <f t="shared" ca="1" si="41"/>
        <v>#DIV/0!</v>
      </c>
      <c r="F237" s="8">
        <f t="shared" ca="1" si="41"/>
        <v>0</v>
      </c>
      <c r="G237" s="8">
        <f t="shared" ca="1" si="41"/>
        <v>0</v>
      </c>
      <c r="H237" s="8">
        <f t="shared" ca="1" si="41"/>
        <v>0</v>
      </c>
      <c r="J237" s="8" t="e">
        <f t="shared" ca="1" si="16"/>
        <v>#DIV/0!</v>
      </c>
    </row>
    <row r="238" spans="1:10" x14ac:dyDescent="0.25">
      <c r="A238">
        <v>46</v>
      </c>
      <c r="C238">
        <f ca="1">OFFSET('84p stat'!$A$1,A238*20,0)</f>
        <v>0</v>
      </c>
      <c r="D238" s="8" t="e">
        <f t="shared" ref="D238:H238" ca="1" si="42">$D$191*SQRT(D183)/$E$191</f>
        <v>#DIV/0!</v>
      </c>
      <c r="E238" s="8" t="e">
        <f t="shared" ca="1" si="42"/>
        <v>#DIV/0!</v>
      </c>
      <c r="F238" s="8">
        <f t="shared" ca="1" si="42"/>
        <v>0</v>
      </c>
      <c r="G238" s="8">
        <f t="shared" ca="1" si="42"/>
        <v>0</v>
      </c>
      <c r="H238" s="8">
        <f t="shared" ca="1" si="42"/>
        <v>0</v>
      </c>
      <c r="J238" s="8" t="e">
        <f t="shared" ca="1" si="16"/>
        <v>#DIV/0!</v>
      </c>
    </row>
    <row r="239" spans="1:10" x14ac:dyDescent="0.25">
      <c r="A239">
        <v>47</v>
      </c>
      <c r="C239">
        <f ca="1">OFFSET('84p stat'!$A$1,A239*20,0)</f>
        <v>0</v>
      </c>
      <c r="D239" s="8">
        <f t="shared" ref="D239:H239" ca="1" si="43">$D$191*SQRT(D184)/$E$191</f>
        <v>0</v>
      </c>
      <c r="E239" s="8">
        <f t="shared" ca="1" si="43"/>
        <v>0</v>
      </c>
      <c r="F239" s="8">
        <f t="shared" ca="1" si="43"/>
        <v>0</v>
      </c>
      <c r="G239" s="8">
        <f t="shared" ca="1" si="43"/>
        <v>0</v>
      </c>
      <c r="H239" s="8">
        <f t="shared" ca="1" si="43"/>
        <v>0</v>
      </c>
      <c r="J239" s="8">
        <f t="shared" ca="1" si="16"/>
        <v>0</v>
      </c>
    </row>
    <row r="240" spans="1:10" x14ac:dyDescent="0.25">
      <c r="A240">
        <v>48</v>
      </c>
      <c r="C240">
        <f ca="1">OFFSET('84p stat'!$A$1,A240*20,0)</f>
        <v>0</v>
      </c>
      <c r="D240" s="8">
        <f t="shared" ref="D240:H240" ca="1" si="44">$D$191*SQRT(D185)/$E$191</f>
        <v>0</v>
      </c>
      <c r="E240" s="8">
        <f t="shared" ca="1" si="44"/>
        <v>0</v>
      </c>
      <c r="F240" s="8">
        <f t="shared" ca="1" si="44"/>
        <v>0</v>
      </c>
      <c r="G240" s="8">
        <f t="shared" ca="1" si="44"/>
        <v>0</v>
      </c>
      <c r="H240" s="8">
        <f t="shared" ca="1" si="44"/>
        <v>0</v>
      </c>
      <c r="J240" s="8">
        <f t="shared" ca="1" si="16"/>
        <v>0</v>
      </c>
    </row>
    <row r="241" spans="1:10" x14ac:dyDescent="0.25">
      <c r="A241">
        <v>49</v>
      </c>
      <c r="C241">
        <f ca="1">OFFSET('84p stat'!$A$1,A241*20,0)</f>
        <v>0</v>
      </c>
      <c r="D241" s="8">
        <f t="shared" ref="D241:H241" ca="1" si="45">$D$191*SQRT(D186)/$E$191</f>
        <v>0</v>
      </c>
      <c r="E241" s="8">
        <f t="shared" ca="1" si="45"/>
        <v>0</v>
      </c>
      <c r="F241" s="8">
        <f t="shared" ca="1" si="45"/>
        <v>0</v>
      </c>
      <c r="G241" s="8">
        <f t="shared" ca="1" si="45"/>
        <v>0</v>
      </c>
      <c r="H241" s="8">
        <f t="shared" ca="1" si="45"/>
        <v>0</v>
      </c>
      <c r="J241" s="8">
        <f t="shared" ca="1" si="16"/>
        <v>0</v>
      </c>
    </row>
    <row r="242" spans="1:10" x14ac:dyDescent="0.25">
      <c r="A242">
        <v>50</v>
      </c>
      <c r="C242">
        <f ca="1">OFFSET('84p stat'!$A$1,A242*20,0)</f>
        <v>0</v>
      </c>
      <c r="D242" s="8">
        <f t="shared" ref="D242:H242" ca="1" si="46">$D$191*SQRT(D187)/$E$191</f>
        <v>0</v>
      </c>
      <c r="E242" s="8">
        <f t="shared" ca="1" si="46"/>
        <v>0</v>
      </c>
      <c r="F242" s="8">
        <f t="shared" ca="1" si="46"/>
        <v>0</v>
      </c>
      <c r="G242" s="8">
        <f t="shared" ca="1" si="46"/>
        <v>0</v>
      </c>
      <c r="H242" s="8">
        <f t="shared" ca="1" si="46"/>
        <v>0</v>
      </c>
      <c r="J242" s="8">
        <f t="shared" ca="1" si="16"/>
        <v>0</v>
      </c>
    </row>
    <row r="245" spans="1:10" x14ac:dyDescent="0.25">
      <c r="C245" t="s">
        <v>64</v>
      </c>
      <c r="D245">
        <v>1.96</v>
      </c>
      <c r="E245">
        <v>50</v>
      </c>
    </row>
    <row r="246" spans="1:10" x14ac:dyDescent="0.25">
      <c r="D246" t="s">
        <v>57</v>
      </c>
      <c r="E246" t="s">
        <v>53</v>
      </c>
      <c r="F246" t="s">
        <v>54</v>
      </c>
      <c r="G246" t="s">
        <v>55</v>
      </c>
      <c r="H246" t="s">
        <v>56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ca="1">POWER(SQRT(D138)/D84,2)</f>
        <v>3.0377427498986952E-8</v>
      </c>
      <c r="E247" s="9">
        <f ca="1">POWER(SQRT(E138)/E84,2)</f>
        <v>2.847032469001179E-8</v>
      </c>
      <c r="F247" s="9">
        <f ca="1">POWER(SQRT(F138)/F84,2)</f>
        <v>1.1242800756953759E-8</v>
      </c>
      <c r="G247" s="9">
        <f ca="1">POWER(SQRT(G138)/G84,2)</f>
        <v>1.031378292396372E-7</v>
      </c>
      <c r="H247" s="9">
        <f ca="1">POWER(SQRT(H138)/H84,2)</f>
        <v>1.0012430194286014E-8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ref="D248:H248" ca="1" si="47">POWER(SQRT(D139)/D85,2)</f>
        <v>3.297106215088829E-8</v>
      </c>
      <c r="E248" s="9" t="e">
        <f t="shared" ca="1" si="47"/>
        <v>#DIV/0!</v>
      </c>
      <c r="F248" s="9" t="e">
        <f t="shared" ca="1" si="47"/>
        <v>#DIV/0!</v>
      </c>
      <c r="G248" s="9" t="e">
        <f t="shared" ca="1" si="47"/>
        <v>#DIV/0!</v>
      </c>
      <c r="H248" s="9" t="e">
        <f t="shared" ca="1" si="47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ref="D249:H249" ca="1" si="48">POWER(SQRT(D140)/D86,2)</f>
        <v>2.9931930864760242E-6</v>
      </c>
      <c r="E249" s="9">
        <f t="shared" ca="1" si="48"/>
        <v>3.2063373850826599E-6</v>
      </c>
      <c r="F249" s="9">
        <f t="shared" ca="1" si="48"/>
        <v>2.8687757620289439E-6</v>
      </c>
      <c r="G249" s="9">
        <f t="shared" ca="1" si="48"/>
        <v>5.2947120405452859E-6</v>
      </c>
      <c r="H249" s="9">
        <f t="shared" ca="1" si="48"/>
        <v>3.2207547810189934E-6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ref="D250:H250" ca="1" si="49">POWER(SQRT(D141)/D87,2)</f>
        <v>8.5217919303520525E-9</v>
      </c>
      <c r="E250" s="9">
        <f t="shared" ca="1" si="49"/>
        <v>1.5212765556225016E-8</v>
      </c>
      <c r="F250" s="9">
        <f t="shared" ca="1" si="49"/>
        <v>1.567543612491587E-9</v>
      </c>
      <c r="G250" s="9">
        <f t="shared" ca="1" si="49"/>
        <v>2.4232580721218366E-9</v>
      </c>
      <c r="H250" s="9">
        <f t="shared" ca="1" si="49"/>
        <v>3.1321349973845668E-10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ref="D251:H251" ca="1" si="50">POWER(SQRT(D142)/D88,2)</f>
        <v>6.7566613985483412E-9</v>
      </c>
      <c r="E251" s="9">
        <f t="shared" ca="1" si="50"/>
        <v>1.6160255560331031E-8</v>
      </c>
      <c r="F251" s="9">
        <f t="shared" ca="1" si="50"/>
        <v>6.5603786118136428E-10</v>
      </c>
      <c r="G251" s="9">
        <f t="shared" ca="1" si="50"/>
        <v>2.2043457968256605E-9</v>
      </c>
      <c r="H251" s="9">
        <f t="shared" ca="1" si="50"/>
        <v>7.8421023558863295E-11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ref="D252:H252" ca="1" si="51">POWER(SQRT(D143)/D89,2)</f>
        <v>9.3188117868972128E-9</v>
      </c>
      <c r="E252" s="9">
        <f t="shared" ca="1" si="51"/>
        <v>9.3877844429593937E-9</v>
      </c>
      <c r="F252" s="9">
        <f t="shared" ca="1" si="51"/>
        <v>1.4502080692761512E-9</v>
      </c>
      <c r="G252" s="9">
        <f t="shared" ca="1" si="51"/>
        <v>1.1654530665091179E-9</v>
      </c>
      <c r="H252" s="9">
        <f t="shared" ca="1" si="51"/>
        <v>2.29388971374681E-10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ref="D253:H253" ca="1" si="52">POWER(SQRT(D144)/D90,2)</f>
        <v>2.4516244246523186E-7</v>
      </c>
      <c r="E253" s="9">
        <f t="shared" ca="1" si="52"/>
        <v>2.2930275926808685E-7</v>
      </c>
      <c r="F253" s="9">
        <f t="shared" ca="1" si="52"/>
        <v>1.4707545696480885E-7</v>
      </c>
      <c r="G253" s="9">
        <f t="shared" ca="1" si="52"/>
        <v>8.2934940249840946E-8</v>
      </c>
      <c r="H253" s="9">
        <f t="shared" ca="1" si="52"/>
        <v>2.1095039477405536E-4</v>
      </c>
    </row>
    <row r="254" spans="1:10" x14ac:dyDescent="0.25">
      <c r="A254">
        <v>8</v>
      </c>
      <c r="C254" t="str">
        <f ca="1">OFFSET('84p stat'!$A$1,A254*20,0)</f>
        <v>CUDA ant add CPU12</v>
      </c>
      <c r="D254" s="9">
        <f t="shared" ref="D254:H254" ca="1" si="53">POWER(SQRT(D145)/D91,2)</f>
        <v>5.2699108068467849E-5</v>
      </c>
      <c r="E254" s="9">
        <f t="shared" ca="1" si="53"/>
        <v>5.4246371159682621E-5</v>
      </c>
      <c r="F254" s="9">
        <f t="shared" ca="1" si="53"/>
        <v>5.4941694346606668E-5</v>
      </c>
      <c r="G254" s="9">
        <f t="shared" ca="1" si="53"/>
        <v>7.3070916120301661E-4</v>
      </c>
      <c r="H254" s="9">
        <f t="shared" ca="1" si="53"/>
        <v>6.2120302060223442E-7</v>
      </c>
    </row>
    <row r="255" spans="1:10" x14ac:dyDescent="0.25">
      <c r="A255">
        <v>9</v>
      </c>
      <c r="C255" t="str">
        <f ca="1">OFFSET('84p stat'!$A$1,A255*20,0)</f>
        <v>CUDA opt</v>
      </c>
      <c r="D255" s="9">
        <f t="shared" ref="D255:H259" ca="1" si="54">POWER(SQRT(D146)/D92,2)</f>
        <v>1.9084325767017578E-8</v>
      </c>
      <c r="E255" s="9" t="e">
        <f t="shared" ca="1" si="54"/>
        <v>#DIV/0!</v>
      </c>
      <c r="F255" s="9" t="e">
        <f t="shared" ca="1" si="54"/>
        <v>#DIV/0!</v>
      </c>
      <c r="G255" s="9" t="e">
        <f t="shared" ca="1" si="54"/>
        <v>#DIV/0!</v>
      </c>
      <c r="H255" s="9" t="e">
        <f t="shared" ca="1" si="54"/>
        <v>#DIV/0!</v>
      </c>
    </row>
    <row r="256" spans="1:10" x14ac:dyDescent="0.25">
      <c r="A256">
        <v>10</v>
      </c>
      <c r="C256" t="str">
        <f ca="1">OFFSET('84p stat'!$A$1,A256*20,0)</f>
        <v>CUDA opt Time</v>
      </c>
      <c r="D256" s="9">
        <f t="shared" ca="1" si="54"/>
        <v>2.8440271456949267E-8</v>
      </c>
      <c r="E256" s="9">
        <f t="shared" ca="1" si="54"/>
        <v>1.8927449957980481E-8</v>
      </c>
      <c r="F256" s="9">
        <f t="shared" ca="1" si="54"/>
        <v>6.3516654604981781E-9</v>
      </c>
      <c r="G256" s="9">
        <f t="shared" ca="1" si="54"/>
        <v>2.5032631089358265E-7</v>
      </c>
      <c r="H256" s="9" t="e">
        <f t="shared" ca="1" si="54"/>
        <v>#DIV/0!</v>
      </c>
    </row>
    <row r="257" spans="1:8" x14ac:dyDescent="0.25">
      <c r="A257">
        <v>11</v>
      </c>
      <c r="C257" t="str">
        <f ca="1">OFFSET('84p stat'!$A$1,A257*20,0)</f>
        <v>CUDA opt non hash</v>
      </c>
      <c r="D257" s="9">
        <f t="shared" ca="1" si="54"/>
        <v>3.2837177102949296E-8</v>
      </c>
      <c r="E257" s="9">
        <f t="shared" ca="1" si="54"/>
        <v>3.4818499736026465E-8</v>
      </c>
      <c r="F257" s="9">
        <f t="shared" ca="1" si="54"/>
        <v>1.0210699384949422E-8</v>
      </c>
      <c r="G257" s="9">
        <f t="shared" ca="1" si="54"/>
        <v>2.5149463899523213E-7</v>
      </c>
      <c r="H257" s="9" t="e">
        <f t="shared" ca="1" si="54"/>
        <v>#DIV/0!</v>
      </c>
    </row>
    <row r="258" spans="1:8" x14ac:dyDescent="0.25">
      <c r="A258">
        <v>12</v>
      </c>
      <c r="C258" t="str">
        <f ca="1">OFFSET('84p stat'!$A$1,A258*20,0)</f>
        <v>CUDA opt ant</v>
      </c>
      <c r="D258" s="9">
        <f t="shared" ca="1" si="54"/>
        <v>1.5964078988113992E-8</v>
      </c>
      <c r="E258" s="9">
        <f t="shared" ca="1" si="54"/>
        <v>1.3989499583139937E-8</v>
      </c>
      <c r="F258" s="9">
        <f t="shared" ca="1" si="54"/>
        <v>3.949600852533277E-9</v>
      </c>
      <c r="G258" s="9">
        <f t="shared" ca="1" si="54"/>
        <v>3.3635779823838061E-9</v>
      </c>
      <c r="H258" s="9" t="e">
        <f t="shared" ca="1" si="54"/>
        <v>#DIV/0!</v>
      </c>
    </row>
    <row r="259" spans="1:8" x14ac:dyDescent="0.25">
      <c r="A259">
        <v>13</v>
      </c>
      <c r="C259" t="str">
        <f ca="1">OFFSET('84p stat'!$A$1,A259*20,0)</f>
        <v>CUDA opt ant non hash</v>
      </c>
      <c r="D259" s="9">
        <f t="shared" ca="1" si="54"/>
        <v>4.8008269104923517E-6</v>
      </c>
      <c r="E259" s="9">
        <f t="shared" ca="1" si="54"/>
        <v>4.8289677094292385E-6</v>
      </c>
      <c r="F259" s="9">
        <f t="shared" ca="1" si="54"/>
        <v>4.7999958561735003E-6</v>
      </c>
      <c r="G259" s="9">
        <f t="shared" ca="1" si="54"/>
        <v>3.8306940596090956E-6</v>
      </c>
      <c r="H259" s="9" t="e">
        <f t="shared" ca="1" si="54"/>
        <v>#DIV/0!</v>
      </c>
    </row>
    <row r="260" spans="1:8" x14ac:dyDescent="0.25">
      <c r="A260">
        <v>14</v>
      </c>
      <c r="C260" t="str">
        <f ca="1">OFFSET('84p stat'!$A$1,A260*20,0)</f>
        <v>CUDA opt ant par</v>
      </c>
      <c r="D260" s="9">
        <f t="shared" ref="D260:H260" ca="1" si="55">POWER(SQRT(D151)/D97,2)</f>
        <v>2.6136543059372914E-8</v>
      </c>
      <c r="E260" s="9">
        <f t="shared" ca="1" si="55"/>
        <v>2.2646725376508765E-8</v>
      </c>
      <c r="F260" s="9">
        <f t="shared" ca="1" si="55"/>
        <v>1.4251523561255832E-8</v>
      </c>
      <c r="G260" s="9">
        <f t="shared" ca="1" si="55"/>
        <v>2.0220390095684016E-7</v>
      </c>
      <c r="H260" s="9" t="e">
        <f t="shared" ca="1" si="55"/>
        <v>#DIV/0!</v>
      </c>
    </row>
    <row r="261" spans="1:8" x14ac:dyDescent="0.25">
      <c r="A261">
        <v>15</v>
      </c>
      <c r="C261" t="str">
        <f ca="1">OFFSET('84p stat'!$A$1,A261*20,0)</f>
        <v>non CUDA Time</v>
      </c>
      <c r="D261" s="9">
        <f t="shared" ref="D261:H261" ca="1" si="56">POWER(SQRT(D152)/D98,2)</f>
        <v>3.3845221827183782E-4</v>
      </c>
      <c r="E261" s="9">
        <f t="shared" ca="1" si="56"/>
        <v>3.6273842150700349E-4</v>
      </c>
      <c r="F261" s="9">
        <f t="shared" ca="1" si="56"/>
        <v>3.6273878091183935E-4</v>
      </c>
      <c r="G261" s="9">
        <f t="shared" ca="1" si="56"/>
        <v>3.8767002532710945E-4</v>
      </c>
      <c r="H261" s="9">
        <f t="shared" ca="1" si="56"/>
        <v>1.1904300988542201E-3</v>
      </c>
    </row>
    <row r="262" spans="1:8" x14ac:dyDescent="0.25">
      <c r="A262">
        <v>16</v>
      </c>
      <c r="C262" t="str">
        <f ca="1">OFFSET('84p stat'!$A$1,A262*20,0)</f>
        <v>non CUDA</v>
      </c>
      <c r="D262" s="9">
        <f t="shared" ref="D262:H262" ca="1" si="57">POWER(SQRT(D153)/D99,2)</f>
        <v>2.5271774240814685E-4</v>
      </c>
      <c r="E262" s="9" t="e">
        <f t="shared" ca="1" si="57"/>
        <v>#DIV/0!</v>
      </c>
      <c r="F262" s="9" t="e">
        <f t="shared" ca="1" si="57"/>
        <v>#DIV/0!</v>
      </c>
      <c r="G262" s="9" t="e">
        <f t="shared" ca="1" si="57"/>
        <v>#DIV/0!</v>
      </c>
      <c r="H262" s="9" t="e">
        <f t="shared" ca="1" si="57"/>
        <v>#DIV/0!</v>
      </c>
    </row>
    <row r="263" spans="1:8" x14ac:dyDescent="0.25">
      <c r="A263">
        <v>17</v>
      </c>
      <c r="C263" t="str">
        <f ca="1">OFFSET('84p stat'!$A$1,A263*20,0)</f>
        <v>non CUDA non hash</v>
      </c>
      <c r="D263" s="9">
        <f t="shared" ref="D263:H263" ca="1" si="58">POWER(SQRT(D154)/D100,2)</f>
        <v>4.3853713036984092E-4</v>
      </c>
      <c r="E263" s="9">
        <f t="shared" ca="1" si="58"/>
        <v>4.6438982591731284E-4</v>
      </c>
      <c r="F263" s="9">
        <f t="shared" ca="1" si="58"/>
        <v>4.6442373764910271E-4</v>
      </c>
      <c r="G263" s="9">
        <f t="shared" ca="1" si="58"/>
        <v>5.0212641144773166E-4</v>
      </c>
      <c r="H263" s="9">
        <f t="shared" ca="1" si="58"/>
        <v>9.8832007171912391E-4</v>
      </c>
    </row>
    <row r="264" spans="1:8" x14ac:dyDescent="0.25">
      <c r="A264">
        <v>18</v>
      </c>
      <c r="C264" t="str">
        <f ca="1">OFFSET('84p stat'!$A$1,A264*20,0)</f>
        <v>Classic ACO</v>
      </c>
      <c r="D264" s="9">
        <f t="shared" ref="D264:H264" ca="1" si="59">POWER(SQRT(D155)/D101,2)</f>
        <v>3.4274797207618766E-3</v>
      </c>
      <c r="E264" s="9">
        <f t="shared" ca="1" si="59"/>
        <v>3.5088150746509124E-3</v>
      </c>
      <c r="F264" s="9">
        <f t="shared" ca="1" si="59"/>
        <v>5.7567349753870735E-3</v>
      </c>
      <c r="G264" s="9">
        <f t="shared" ca="1" si="59"/>
        <v>5.7628249176570299E-3</v>
      </c>
      <c r="H264" s="9">
        <f t="shared" ca="1" si="59"/>
        <v>2.8161472534622655E-2</v>
      </c>
    </row>
    <row r="265" spans="1:8" x14ac:dyDescent="0.25">
      <c r="A265">
        <v>19</v>
      </c>
      <c r="C265" t="str">
        <f ca="1">OFFSET('84p stat'!$A$1,A265*20,0)</f>
        <v>Classic ACO non hash</v>
      </c>
      <c r="D265" s="9">
        <f t="shared" ref="D265:H265" ca="1" si="60">POWER(SQRT(D156)/D102,2)</f>
        <v>5.9883055278224763E-5</v>
      </c>
      <c r="E265" s="9">
        <f t="shared" ca="1" si="60"/>
        <v>5.9938205365407786E-5</v>
      </c>
      <c r="F265" s="9">
        <f t="shared" ca="1" si="60"/>
        <v>5.994397658323353E-5</v>
      </c>
      <c r="G265" s="9">
        <f t="shared" ca="1" si="60"/>
        <v>5.9961529756613587E-5</v>
      </c>
      <c r="H265" s="9">
        <f t="shared" ca="1" si="60"/>
        <v>1.3470228431137335E-4</v>
      </c>
    </row>
    <row r="266" spans="1:8" x14ac:dyDescent="0.25">
      <c r="A266">
        <v>20</v>
      </c>
      <c r="C266" t="str">
        <f ca="1">OFFSET('84p stat'!$A$1,A266*20,0)</f>
        <v>omp</v>
      </c>
      <c r="D266" s="9">
        <f t="shared" ref="D266:H266" ca="1" si="61">POWER(SQRT(D157)/D103,2)</f>
        <v>1.819601905024465E-4</v>
      </c>
      <c r="E266" s="9">
        <f t="shared" ca="1" si="61"/>
        <v>1.9027295414184676E-4</v>
      </c>
      <c r="F266" s="9">
        <f t="shared" ca="1" si="61"/>
        <v>1.9024564780921108E-4</v>
      </c>
      <c r="G266" s="9">
        <f t="shared" ca="1" si="61"/>
        <v>1.9980322231361044E-4</v>
      </c>
      <c r="H266" s="9">
        <f t="shared" ca="1" si="61"/>
        <v>5.7555749518150613E-4</v>
      </c>
    </row>
    <row r="267" spans="1:8" x14ac:dyDescent="0.25">
      <c r="A267">
        <v>21</v>
      </c>
      <c r="C267" t="str">
        <f ca="1">OFFSET('84p stat'!$A$1,A267*20,0)</f>
        <v>omp non hash</v>
      </c>
      <c r="D267" s="9">
        <f t="shared" ref="D267:H267" ca="1" si="62">POWER(SQRT(D158)/D104,2)</f>
        <v>2.3502836930820153E-4</v>
      </c>
      <c r="E267" s="9">
        <f t="shared" ca="1" si="62"/>
        <v>2.4569933767016466E-4</v>
      </c>
      <c r="F267" s="9">
        <f t="shared" ca="1" si="62"/>
        <v>2.4569500443800897E-4</v>
      </c>
      <c r="G267" s="9">
        <f t="shared" ca="1" si="62"/>
        <v>2.5762825027295084E-4</v>
      </c>
      <c r="H267" s="9">
        <f t="shared" ca="1" si="62"/>
        <v>4.6310463561558148E-4</v>
      </c>
    </row>
    <row r="268" spans="1:8" x14ac:dyDescent="0.25">
      <c r="A268">
        <v>22</v>
      </c>
      <c r="C268" t="str">
        <f ca="1">OFFSET('84p stat'!$A$1,A268*20,0)</f>
        <v>non CUDA transp Time</v>
      </c>
      <c r="D268" s="9">
        <f t="shared" ref="D268:H268" ca="1" si="63">POWER(SQRT(D159)/D105,2)</f>
        <v>7.7412458234584348E-5</v>
      </c>
      <c r="E268" s="9">
        <f t="shared" ca="1" si="63"/>
        <v>8.025990489546076E-5</v>
      </c>
      <c r="F268" s="9">
        <f t="shared" ca="1" si="63"/>
        <v>8.0268855358238663E-5</v>
      </c>
      <c r="G268" s="9">
        <f t="shared" ca="1" si="63"/>
        <v>8.7514394850929299E-5</v>
      </c>
      <c r="H268" s="9">
        <f t="shared" ca="1" si="63"/>
        <v>3.9315504669657631E-4</v>
      </c>
    </row>
    <row r="269" spans="1:8" x14ac:dyDescent="0.25">
      <c r="A269">
        <v>23</v>
      </c>
      <c r="C269" t="str">
        <f ca="1">OFFSET('84p stat'!$A$1,A269*20,0)</f>
        <v>non CUDA transp</v>
      </c>
      <c r="D269" s="9">
        <f t="shared" ref="D269:H269" ca="1" si="64">POWER(SQRT(D160)/D106,2)</f>
        <v>3.9944798040737784E-5</v>
      </c>
      <c r="E269" s="9" t="e">
        <f t="shared" ca="1" si="64"/>
        <v>#DIV/0!</v>
      </c>
      <c r="F269" s="9" t="e">
        <f t="shared" ca="1" si="64"/>
        <v>#DIV/0!</v>
      </c>
      <c r="G269" s="9" t="e">
        <f t="shared" ca="1" si="64"/>
        <v>#DIV/0!</v>
      </c>
      <c r="H269" s="9" t="e">
        <f t="shared" ca="1" si="64"/>
        <v>#DIV/0!</v>
      </c>
    </row>
    <row r="270" spans="1:8" x14ac:dyDescent="0.25">
      <c r="A270">
        <v>24</v>
      </c>
      <c r="C270" t="str">
        <f ca="1">OFFSET('84p stat'!$A$1,A270*20,0)</f>
        <v>non CUDA transp non hash</v>
      </c>
      <c r="D270" s="9">
        <f t="shared" ref="D270:H270" ca="1" si="65">POWER(SQRT(D161)/D107,2)</f>
        <v>5.5413837635807765E-4</v>
      </c>
      <c r="E270" s="9">
        <f t="shared" ca="1" si="65"/>
        <v>5.8333317962135436E-4</v>
      </c>
      <c r="F270" s="9">
        <f t="shared" ca="1" si="65"/>
        <v>5.8336289706419173E-4</v>
      </c>
      <c r="G270" s="9">
        <f t="shared" ca="1" si="65"/>
        <v>7.158949573935683E-4</v>
      </c>
      <c r="H270" s="9">
        <f t="shared" ca="1" si="65"/>
        <v>3.7358195870605611E-4</v>
      </c>
    </row>
    <row r="271" spans="1:8" x14ac:dyDescent="0.25">
      <c r="A271">
        <v>25</v>
      </c>
      <c r="C271" t="str">
        <f ca="1">OFFSET('84p stat'!$A$1,A271*20,0)</f>
        <v>non CUDA AVX Time</v>
      </c>
      <c r="D271" s="9">
        <f t="shared" ref="D271:H271" ca="1" si="66">POWER(SQRT(D162)/D108,2)</f>
        <v>1.9749077689916702E-4</v>
      </c>
      <c r="E271" s="9">
        <f t="shared" ca="1" si="66"/>
        <v>2.1002542886562676E-4</v>
      </c>
      <c r="F271" s="9">
        <f t="shared" ca="1" si="66"/>
        <v>2.100605163876444E-4</v>
      </c>
      <c r="G271" s="9">
        <f t="shared" ca="1" si="66"/>
        <v>2.030335704678275E-4</v>
      </c>
      <c r="H271" s="9">
        <f t="shared" ca="1" si="66"/>
        <v>1.106214775585672E-3</v>
      </c>
    </row>
    <row r="272" spans="1:8" x14ac:dyDescent="0.25">
      <c r="A272">
        <v>26</v>
      </c>
      <c r="C272" t="str">
        <f ca="1">OFFSET('84p stat'!$A$1,A272*20,0)</f>
        <v>non CUDA AVX</v>
      </c>
      <c r="D272" s="9">
        <f t="shared" ref="D272:H272" ca="1" si="67">POWER(SQRT(D163)/D109,2)</f>
        <v>7.6845392884386551E-5</v>
      </c>
      <c r="E272" s="9" t="e">
        <f t="shared" ca="1" si="67"/>
        <v>#DIV/0!</v>
      </c>
      <c r="F272" s="9" t="e">
        <f t="shared" ca="1" si="67"/>
        <v>#DIV/0!</v>
      </c>
      <c r="G272" s="9" t="e">
        <f t="shared" ca="1" si="67"/>
        <v>#DIV/0!</v>
      </c>
      <c r="H272" s="9" t="e">
        <f t="shared" ca="1" si="67"/>
        <v>#DIV/0!</v>
      </c>
    </row>
    <row r="273" spans="1:8" x14ac:dyDescent="0.25">
      <c r="A273">
        <v>27</v>
      </c>
      <c r="C273" t="str">
        <f ca="1">OFFSET('84p stat'!$A$1,A273*20,0)</f>
        <v>non CUDA AVX non hash</v>
      </c>
      <c r="D273" s="9">
        <f t="shared" ref="D273:H273" ca="1" si="68">POWER(SQRT(D164)/D110,2)</f>
        <v>3.8191309988303181E-4</v>
      </c>
      <c r="E273" s="9">
        <f t="shared" ca="1" si="68"/>
        <v>4.0248772862122974E-4</v>
      </c>
      <c r="F273" s="9">
        <f t="shared" ca="1" si="68"/>
        <v>4.0251482178551163E-4</v>
      </c>
      <c r="G273" s="9">
        <f t="shared" ca="1" si="68"/>
        <v>3.9622069617065939E-4</v>
      </c>
      <c r="H273" s="9">
        <f t="shared" ca="1" si="68"/>
        <v>2.7641645003244689E-3</v>
      </c>
    </row>
    <row r="274" spans="1:8" x14ac:dyDescent="0.25">
      <c r="A274">
        <v>28</v>
      </c>
      <c r="C274" t="str">
        <f ca="1">OFFSET('84p stat'!$A$1,A274*20,0)</f>
        <v>non CUDA AVX_OMP Time</v>
      </c>
      <c r="D274" s="9">
        <f t="shared" ref="D274:H274" ca="1" si="69">POWER(SQRT(D165)/D111,2)</f>
        <v>1.0084583318607341E-4</v>
      </c>
      <c r="E274" s="9">
        <f t="shared" ca="1" si="69"/>
        <v>1.0705188521462574E-4</v>
      </c>
      <c r="F274" s="9">
        <f t="shared" ca="1" si="69"/>
        <v>1.0705409211328214E-4</v>
      </c>
      <c r="G274" s="9">
        <f t="shared" ca="1" si="69"/>
        <v>1.211333461940846E-4</v>
      </c>
      <c r="H274" s="9">
        <f t="shared" ca="1" si="69"/>
        <v>1.0218592527380039E-3</v>
      </c>
    </row>
    <row r="275" spans="1:8" x14ac:dyDescent="0.25">
      <c r="A275">
        <v>29</v>
      </c>
      <c r="C275" t="str">
        <f ca="1">OFFSET('84p stat'!$A$1,A275*20,0)</f>
        <v>non CUDA AVX_OMP</v>
      </c>
      <c r="D275" s="9">
        <f t="shared" ref="D275:H275" ca="1" si="70">POWER(SQRT(D166)/D112,2)</f>
        <v>1.0306728474758823E-3</v>
      </c>
      <c r="E275" s="9" t="e">
        <f t="shared" ca="1" si="70"/>
        <v>#DIV/0!</v>
      </c>
      <c r="F275" s="9" t="e">
        <f t="shared" ca="1" si="70"/>
        <v>#DIV/0!</v>
      </c>
      <c r="G275" s="9" t="e">
        <f t="shared" ca="1" si="70"/>
        <v>#DIV/0!</v>
      </c>
      <c r="H275" s="9" t="e">
        <f t="shared" ca="1" si="70"/>
        <v>#DIV/0!</v>
      </c>
    </row>
    <row r="276" spans="1:8" x14ac:dyDescent="0.25">
      <c r="A276">
        <v>30</v>
      </c>
      <c r="C276" t="str">
        <f ca="1">OFFSET('84p stat'!$A$1,A276*20,0)</f>
        <v>non CUDA AVX_OMP non hash</v>
      </c>
      <c r="D276" s="9">
        <f t="shared" ref="D276:H276" ca="1" si="71">POWER(SQRT(D167)/D113,2)</f>
        <v>1.0075894334738096E-4</v>
      </c>
      <c r="E276" s="9">
        <f t="shared" ca="1" si="71"/>
        <v>1.0428861766592196E-4</v>
      </c>
      <c r="F276" s="9">
        <f t="shared" ca="1" si="71"/>
        <v>1.0428464390469801E-4</v>
      </c>
      <c r="G276" s="9">
        <f t="shared" ca="1" si="71"/>
        <v>1.2605113597387923E-4</v>
      </c>
      <c r="H276" s="9">
        <f t="shared" ca="1" si="71"/>
        <v>1.3226626049473984E-3</v>
      </c>
    </row>
    <row r="277" spans="1:8" x14ac:dyDescent="0.25">
      <c r="A277">
        <v>31</v>
      </c>
      <c r="C277" t="str">
        <f ca="1">OFFSET('84p stat'!$A$1,A277*20,0)</f>
        <v>CUDA ant add CPU_AVX Time</v>
      </c>
      <c r="D277" s="9">
        <f t="shared" ref="D277:H277" ca="1" si="72">POWER(SQRT(D168)/D114,2)</f>
        <v>1.7161118362412703E-6</v>
      </c>
      <c r="E277" s="9">
        <f t="shared" ca="1" si="72"/>
        <v>1.7157832299708571E-6</v>
      </c>
      <c r="F277" s="9">
        <f t="shared" ca="1" si="72"/>
        <v>1.1734567004796006E-6</v>
      </c>
      <c r="G277" s="9">
        <f t="shared" ca="1" si="72"/>
        <v>5.0205426746108772E-7</v>
      </c>
      <c r="H277" s="9">
        <f t="shared" ca="1" si="72"/>
        <v>1.5802537368272557E-3</v>
      </c>
    </row>
    <row r="278" spans="1:8" x14ac:dyDescent="0.25">
      <c r="A278">
        <v>32</v>
      </c>
      <c r="C278" t="str">
        <f ca="1">OFFSET('84p stat'!$A$1,A278*20,0)</f>
        <v>non CUDA transp_AVX Time</v>
      </c>
      <c r="D278" s="9">
        <f t="shared" ref="D278:H278" ca="1" si="73">POWER(SQRT(D169)/D115,2)</f>
        <v>6.0325607444739057E-5</v>
      </c>
      <c r="E278" s="9">
        <f t="shared" ca="1" si="73"/>
        <v>6.251121363801407E-5</v>
      </c>
      <c r="F278" s="9">
        <f t="shared" ca="1" si="73"/>
        <v>6.2524815360850871E-5</v>
      </c>
      <c r="G278" s="9">
        <f t="shared" ca="1" si="73"/>
        <v>6.8688754324977864E-5</v>
      </c>
      <c r="H278" s="9">
        <f t="shared" ca="1" si="73"/>
        <v>5.3150398903623291E-4</v>
      </c>
    </row>
    <row r="279" spans="1:8" x14ac:dyDescent="0.25">
      <c r="A279">
        <v>33</v>
      </c>
      <c r="C279" t="str">
        <f ca="1">OFFSET('84p stat'!$A$1,A279*20,0)</f>
        <v>non CUDA transp_AVX</v>
      </c>
      <c r="D279" s="9">
        <f t="shared" ref="D279:H279" ca="1" si="74">POWER(SQRT(D170)/D116,2)</f>
        <v>6.1587663507997546E-5</v>
      </c>
      <c r="E279" s="9" t="e">
        <f t="shared" ca="1" si="74"/>
        <v>#DIV/0!</v>
      </c>
      <c r="F279" s="9" t="e">
        <f t="shared" ca="1" si="74"/>
        <v>#DIV/0!</v>
      </c>
      <c r="G279" s="9" t="e">
        <f t="shared" ca="1" si="74"/>
        <v>#DIV/0!</v>
      </c>
      <c r="H279" s="9" t="e">
        <f t="shared" ca="1" si="74"/>
        <v>#DIV/0!</v>
      </c>
    </row>
    <row r="280" spans="1:8" x14ac:dyDescent="0.25">
      <c r="A280">
        <v>34</v>
      </c>
      <c r="C280" t="str">
        <f ca="1">OFFSET('84p stat'!$A$1,A280*20,0)</f>
        <v>non CUDA transp_AVX non hash</v>
      </c>
      <c r="D280" s="9">
        <f t="shared" ref="D280:H280" ca="1" si="75">POWER(SQRT(D171)/D117,2)</f>
        <v>7.4833360514147337E-5</v>
      </c>
      <c r="E280" s="9">
        <f t="shared" ca="1" si="75"/>
        <v>7.8546580106621204E-5</v>
      </c>
      <c r="F280" s="9">
        <f t="shared" ca="1" si="75"/>
        <v>7.8552002773112268E-5</v>
      </c>
      <c r="G280" s="9">
        <f t="shared" ca="1" si="75"/>
        <v>8.9324192983235878E-5</v>
      </c>
      <c r="H280" s="9">
        <f t="shared" ca="1" si="75"/>
        <v>7.8410162968094166E-4</v>
      </c>
    </row>
    <row r="281" spans="1:8" x14ac:dyDescent="0.25">
      <c r="A281">
        <v>35</v>
      </c>
      <c r="C281" t="str">
        <f ca="1">OFFSET('84p stat'!$A$1,A281*20,0)</f>
        <v>non CUDA transp_AVX_OMP Time</v>
      </c>
      <c r="D281" s="9">
        <f t="shared" ref="D281:H281" ca="1" si="76">POWER(SQRT(D172)/D118,2)</f>
        <v>1.0259284294810091E-4</v>
      </c>
      <c r="E281" s="9">
        <f t="shared" ca="1" si="76"/>
        <v>1.0612913672770685E-4</v>
      </c>
      <c r="F281" s="9">
        <f t="shared" ca="1" si="76"/>
        <v>1.0613857066118204E-4</v>
      </c>
      <c r="G281" s="9">
        <f t="shared" ca="1" si="76"/>
        <v>1.2901647163035857E-4</v>
      </c>
      <c r="H281" s="9">
        <f t="shared" ca="1" si="76"/>
        <v>5.8805513956506044E-4</v>
      </c>
    </row>
    <row r="282" spans="1:8" x14ac:dyDescent="0.25">
      <c r="A282">
        <v>36</v>
      </c>
      <c r="C282" t="str">
        <f ca="1">OFFSET('84p stat'!$A$1,A282*20,0)</f>
        <v>non CUDA transp_AVX_OMP</v>
      </c>
      <c r="D282" s="9">
        <f t="shared" ref="D282:H282" ca="1" si="77">POWER(SQRT(D173)/D119,2)</f>
        <v>6.7523738864096341E-5</v>
      </c>
      <c r="E282" s="9" t="e">
        <f t="shared" ca="1" si="77"/>
        <v>#DIV/0!</v>
      </c>
      <c r="F282" s="9" t="e">
        <f t="shared" ca="1" si="77"/>
        <v>#DIV/0!</v>
      </c>
      <c r="G282" s="9" t="e">
        <f t="shared" ca="1" si="77"/>
        <v>#DIV/0!</v>
      </c>
      <c r="H282" s="9" t="e">
        <f t="shared" ca="1" si="77"/>
        <v>#DIV/0!</v>
      </c>
    </row>
    <row r="283" spans="1:8" x14ac:dyDescent="0.25">
      <c r="A283">
        <v>37</v>
      </c>
      <c r="C283" t="str">
        <f ca="1">OFFSET('84p stat'!$A$1,A283*20,0)</f>
        <v>non CUDA transp_AVX_OMP non hash</v>
      </c>
      <c r="D283" s="9">
        <f t="shared" ref="D283:H283" ca="1" si="78">POWER(SQRT(D174)/D120,2)</f>
        <v>6.4043706300224128E-5</v>
      </c>
      <c r="E283" s="9">
        <f t="shared" ca="1" si="78"/>
        <v>6.7223997736160526E-5</v>
      </c>
      <c r="F283" s="9">
        <f t="shared" ca="1" si="78"/>
        <v>6.7228094542763023E-5</v>
      </c>
      <c r="G283" s="9">
        <f t="shared" ca="1" si="78"/>
        <v>7.5681482198031026E-5</v>
      </c>
      <c r="H283" s="9">
        <f t="shared" ca="1" si="78"/>
        <v>7.5226228321652214E-4</v>
      </c>
    </row>
    <row r="284" spans="1:8" x14ac:dyDescent="0.25">
      <c r="A284">
        <v>38</v>
      </c>
      <c r="C284" t="str">
        <f ca="1">OFFSET('84p stat'!$A$1,A284*20,0)</f>
        <v>CUDA ant add CPU_AVX_transp Time</v>
      </c>
      <c r="D284" s="9">
        <f t="shared" ref="D284:H284" ca="1" si="79">POWER(SQRT(D175)/D121,2)</f>
        <v>3.600585145366385E-6</v>
      </c>
      <c r="E284" s="9">
        <f t="shared" ca="1" si="79"/>
        <v>3.7557385069958655E-6</v>
      </c>
      <c r="F284" s="9">
        <f t="shared" ca="1" si="79"/>
        <v>2.7637180589820097E-6</v>
      </c>
      <c r="G284" s="9">
        <f t="shared" ca="1" si="79"/>
        <v>5.3583564819580316E-7</v>
      </c>
      <c r="H284" s="9">
        <f t="shared" ca="1" si="79"/>
        <v>1.0604669693924415E-3</v>
      </c>
    </row>
    <row r="285" spans="1:8" x14ac:dyDescent="0.25">
      <c r="A285">
        <v>39</v>
      </c>
      <c r="C285">
        <f ca="1">OFFSET('84p stat'!$A$1,A285*20,0)</f>
        <v>0</v>
      </c>
      <c r="D285" s="9" t="e">
        <f t="shared" ref="D285:H285" ca="1" si="80">POWER(SQRT(D176)/D122,2)</f>
        <v>#DIV/0!</v>
      </c>
      <c r="E285" s="9" t="e">
        <f t="shared" ca="1" si="80"/>
        <v>#DIV/0!</v>
      </c>
      <c r="F285" s="9" t="e">
        <f t="shared" ca="1" si="80"/>
        <v>#DIV/0!</v>
      </c>
      <c r="G285" s="9" t="e">
        <f t="shared" ca="1" si="80"/>
        <v>#DIV/0!</v>
      </c>
      <c r="H285" s="9" t="e">
        <f t="shared" ca="1" si="80"/>
        <v>#DIV/0!</v>
      </c>
    </row>
    <row r="286" spans="1:8" x14ac:dyDescent="0.25">
      <c r="A286">
        <v>40</v>
      </c>
      <c r="C286">
        <f ca="1">OFFSET('84p stat'!$A$1,A286*20,0)</f>
        <v>0</v>
      </c>
      <c r="D286" s="9" t="e">
        <f t="shared" ref="D286:H286" ca="1" si="81">POWER(SQRT(D177)/D123,2)</f>
        <v>#DIV/0!</v>
      </c>
      <c r="E286" s="9" t="e">
        <f t="shared" ca="1" si="81"/>
        <v>#DIV/0!</v>
      </c>
      <c r="F286" s="9" t="e">
        <f t="shared" ca="1" si="81"/>
        <v>#DIV/0!</v>
      </c>
      <c r="G286" s="9" t="e">
        <f t="shared" ca="1" si="81"/>
        <v>#DIV/0!</v>
      </c>
      <c r="H286" s="9" t="e">
        <f t="shared" ca="1" si="81"/>
        <v>#DIV/0!</v>
      </c>
    </row>
    <row r="287" spans="1:8" x14ac:dyDescent="0.25">
      <c r="A287">
        <v>41</v>
      </c>
      <c r="C287">
        <f ca="1">OFFSET('84p stat'!$A$1,A287*20,0)</f>
        <v>0</v>
      </c>
      <c r="D287" s="9" t="e">
        <f t="shared" ref="D287:H287" ca="1" si="82">POWER(SQRT(D178)/D124,2)</f>
        <v>#DIV/0!</v>
      </c>
      <c r="E287" s="9" t="e">
        <f t="shared" ca="1" si="82"/>
        <v>#DIV/0!</v>
      </c>
      <c r="F287" s="9" t="e">
        <f t="shared" ca="1" si="82"/>
        <v>#DIV/0!</v>
      </c>
      <c r="G287" s="9" t="e">
        <f t="shared" ca="1" si="82"/>
        <v>#DIV/0!</v>
      </c>
      <c r="H287" s="9" t="e">
        <f t="shared" ca="1" si="82"/>
        <v>#DIV/0!</v>
      </c>
    </row>
    <row r="288" spans="1:8" x14ac:dyDescent="0.25">
      <c r="A288">
        <v>42</v>
      </c>
      <c r="C288">
        <f ca="1">OFFSET('84p stat'!$A$1,A288*20,0)</f>
        <v>0</v>
      </c>
      <c r="D288" s="9" t="e">
        <f t="shared" ref="D288:H288" ca="1" si="83">POWER(SQRT(D179)/D125,2)</f>
        <v>#DIV/0!</v>
      </c>
      <c r="E288" s="9" t="e">
        <f t="shared" ca="1" si="83"/>
        <v>#DIV/0!</v>
      </c>
      <c r="F288" s="9" t="e">
        <f t="shared" ca="1" si="83"/>
        <v>#DIV/0!</v>
      </c>
      <c r="G288" s="9" t="e">
        <f t="shared" ca="1" si="83"/>
        <v>#DIV/0!</v>
      </c>
      <c r="H288" s="9" t="e">
        <f t="shared" ca="1" si="83"/>
        <v>#DIV/0!</v>
      </c>
    </row>
    <row r="289" spans="1:8" x14ac:dyDescent="0.25">
      <c r="A289">
        <v>43</v>
      </c>
      <c r="C289">
        <f ca="1">OFFSET('84p stat'!$A$1,A289*20,0)</f>
        <v>0</v>
      </c>
      <c r="D289" s="9" t="e">
        <f t="shared" ref="D289:H289" ca="1" si="84">POWER(SQRT(D180)/D126,2)</f>
        <v>#DIV/0!</v>
      </c>
      <c r="E289" s="9" t="e">
        <f t="shared" ca="1" si="84"/>
        <v>#DIV/0!</v>
      </c>
      <c r="F289" s="9" t="e">
        <f t="shared" ca="1" si="84"/>
        <v>#DIV/0!</v>
      </c>
      <c r="G289" s="9" t="e">
        <f t="shared" ca="1" si="84"/>
        <v>#DIV/0!</v>
      </c>
      <c r="H289" s="9" t="e">
        <f t="shared" ca="1" si="84"/>
        <v>#DIV/0!</v>
      </c>
    </row>
    <row r="290" spans="1:8" x14ac:dyDescent="0.25">
      <c r="A290">
        <v>44</v>
      </c>
      <c r="C290">
        <f ca="1">OFFSET('84p stat'!$A$1,A290*20,0)</f>
        <v>0</v>
      </c>
      <c r="D290" s="9" t="e">
        <f t="shared" ref="D290:H290" ca="1" si="85">POWER(SQRT(D181)/D127,2)</f>
        <v>#DIV/0!</v>
      </c>
      <c r="E290" s="9" t="e">
        <f t="shared" ca="1" si="85"/>
        <v>#DIV/0!</v>
      </c>
      <c r="F290" s="9" t="e">
        <f t="shared" ca="1" si="85"/>
        <v>#DIV/0!</v>
      </c>
      <c r="G290" s="9" t="e">
        <f t="shared" ca="1" si="85"/>
        <v>#DIV/0!</v>
      </c>
      <c r="H290" s="9" t="e">
        <f t="shared" ca="1" si="85"/>
        <v>#DIV/0!</v>
      </c>
    </row>
    <row r="291" spans="1:8" x14ac:dyDescent="0.25">
      <c r="A291">
        <v>45</v>
      </c>
      <c r="C291">
        <f ca="1">OFFSET('84p stat'!$A$1,A291*20,0)</f>
        <v>0</v>
      </c>
      <c r="D291" s="9" t="e">
        <f t="shared" ref="D291:H291" ca="1" si="86">POWER(SQRT(D182)/D128,2)</f>
        <v>#DIV/0!</v>
      </c>
      <c r="E291" s="9" t="e">
        <f t="shared" ca="1" si="86"/>
        <v>#DIV/0!</v>
      </c>
      <c r="F291" s="9" t="e">
        <f t="shared" ca="1" si="86"/>
        <v>#DIV/0!</v>
      </c>
      <c r="G291" s="9" t="e">
        <f t="shared" ca="1" si="86"/>
        <v>#DIV/0!</v>
      </c>
      <c r="H291" s="9" t="e">
        <f t="shared" ca="1" si="86"/>
        <v>#DIV/0!</v>
      </c>
    </row>
    <row r="292" spans="1:8" x14ac:dyDescent="0.25">
      <c r="A292">
        <v>46</v>
      </c>
      <c r="C292">
        <f ca="1">OFFSET('84p stat'!$A$1,A292*20,0)</f>
        <v>0</v>
      </c>
      <c r="D292" s="9" t="e">
        <f t="shared" ref="D292:H292" ca="1" si="87">POWER(SQRT(D183)/D129,2)</f>
        <v>#DIV/0!</v>
      </c>
      <c r="E292" s="9" t="e">
        <f t="shared" ca="1" si="87"/>
        <v>#DIV/0!</v>
      </c>
      <c r="F292" s="9" t="e">
        <f t="shared" ca="1" si="87"/>
        <v>#DIV/0!</v>
      </c>
      <c r="G292" s="9" t="e">
        <f t="shared" ca="1" si="87"/>
        <v>#DIV/0!</v>
      </c>
      <c r="H292" s="9" t="e">
        <f t="shared" ca="1" si="87"/>
        <v>#DIV/0!</v>
      </c>
    </row>
    <row r="293" spans="1:8" x14ac:dyDescent="0.25">
      <c r="A293">
        <v>47</v>
      </c>
      <c r="C293">
        <f ca="1">OFFSET('84p stat'!$A$1,A293*20,0)</f>
        <v>0</v>
      </c>
      <c r="D293" s="9" t="e">
        <f t="shared" ref="D293:H293" ca="1" si="88">POWER(SQRT(D184)/D130,2)</f>
        <v>#DIV/0!</v>
      </c>
      <c r="E293" s="9" t="e">
        <f t="shared" ca="1" si="88"/>
        <v>#DIV/0!</v>
      </c>
      <c r="F293" s="9" t="e">
        <f t="shared" ca="1" si="88"/>
        <v>#DIV/0!</v>
      </c>
      <c r="G293" s="9" t="e">
        <f t="shared" ca="1" si="88"/>
        <v>#DIV/0!</v>
      </c>
      <c r="H293" s="9" t="e">
        <f t="shared" ca="1" si="88"/>
        <v>#DIV/0!</v>
      </c>
    </row>
    <row r="294" spans="1:8" x14ac:dyDescent="0.25">
      <c r="A294">
        <v>48</v>
      </c>
      <c r="C294">
        <f ca="1">OFFSET('84p stat'!$A$1,A294*20,0)</f>
        <v>0</v>
      </c>
      <c r="D294" s="9" t="e">
        <f t="shared" ref="D294:H294" ca="1" si="89">POWER(SQRT(D185)/D131,2)</f>
        <v>#DIV/0!</v>
      </c>
      <c r="E294" s="9" t="e">
        <f t="shared" ca="1" si="89"/>
        <v>#DIV/0!</v>
      </c>
      <c r="F294" s="9" t="e">
        <f t="shared" ca="1" si="89"/>
        <v>#DIV/0!</v>
      </c>
      <c r="G294" s="9" t="e">
        <f t="shared" ca="1" si="89"/>
        <v>#DIV/0!</v>
      </c>
      <c r="H294" s="9" t="e">
        <f t="shared" ca="1" si="89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ref="D295:H295" ca="1" si="90">POWER(SQRT(D186)/D132,2)</f>
        <v>#DIV/0!</v>
      </c>
      <c r="E295" s="9" t="e">
        <f t="shared" ca="1" si="90"/>
        <v>#DIV/0!</v>
      </c>
      <c r="F295" s="9" t="e">
        <f t="shared" ca="1" si="90"/>
        <v>#DIV/0!</v>
      </c>
      <c r="G295" s="9" t="e">
        <f t="shared" ca="1" si="90"/>
        <v>#DIV/0!</v>
      </c>
      <c r="H295" s="9" t="e">
        <f t="shared" ca="1" si="90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ref="D296:H296" ca="1" si="91">POWER(SQRT(D187)/D133,2)</f>
        <v>#DIV/0!</v>
      </c>
      <c r="E296" s="9" t="e">
        <f t="shared" ca="1" si="91"/>
        <v>#DIV/0!</v>
      </c>
      <c r="F296" s="9" t="e">
        <f t="shared" ca="1" si="91"/>
        <v>#DIV/0!</v>
      </c>
      <c r="G296" s="9" t="e">
        <f t="shared" ca="1" si="91"/>
        <v>#DIV/0!</v>
      </c>
      <c r="H296" s="9" t="e">
        <f t="shared" ca="1" si="91"/>
        <v>#DIV/0!</v>
      </c>
    </row>
  </sheetData>
  <conditionalFormatting sqref="J31:J6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{7DF7379A-699F-43D5-90F0-A66EB5E39EFA}</x14:id>
        </ext>
      </extLst>
    </cfRule>
  </conditionalFormatting>
  <conditionalFormatting sqref="J138:J17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{63DDA462-89BB-45E0-8B2E-B89AC335A400}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F7379A-699F-43D5-90F0-A66EB5E39E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J31:J68</xm:sqref>
        </x14:conditionalFormatting>
        <x14:conditionalFormatting xmlns:xm="http://schemas.microsoft.com/office/excel/2006/main">
          <x14:cfRule type="dataBar" id="{63DDA462-89BB-45E0-8B2E-B89AC335A40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J138:J175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61"/>
  <sheetViews>
    <sheetView workbookViewId="0">
      <selection activeCell="A2" sqref="A2:AN76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2740.7270699999999</v>
      </c>
      <c r="I2">
        <v>56.235052000000003</v>
      </c>
      <c r="J2" t="s">
        <v>3</v>
      </c>
      <c r="K2">
        <v>379.858026</v>
      </c>
      <c r="L2">
        <v>0.70951600000000004</v>
      </c>
      <c r="M2" t="s">
        <v>4</v>
      </c>
      <c r="N2">
        <v>168.029471</v>
      </c>
      <c r="O2">
        <v>4.4520000000000002E-3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0.96595600000000004</v>
      </c>
      <c r="AG2">
        <v>1.4581E-2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5481.487725</v>
      </c>
      <c r="I3">
        <v>226.009514</v>
      </c>
      <c r="J3" t="s">
        <v>3</v>
      </c>
      <c r="K3">
        <v>759.73397499999999</v>
      </c>
      <c r="L3">
        <v>2.60426</v>
      </c>
      <c r="M3" t="s">
        <v>4</v>
      </c>
      <c r="N3">
        <v>336.060182</v>
      </c>
      <c r="O3">
        <v>1.7447000000000001E-2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0.87402299999999999</v>
      </c>
      <c r="AG3">
        <v>5.6945000000000003E-2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8222.1347750000004</v>
      </c>
      <c r="I4">
        <v>508.38342999999998</v>
      </c>
      <c r="J4" t="s">
        <v>3</v>
      </c>
      <c r="K4">
        <v>1139.5142410000001</v>
      </c>
      <c r="L4">
        <v>5.463489</v>
      </c>
      <c r="M4" t="s">
        <v>4</v>
      </c>
      <c r="N4">
        <v>504.091365</v>
      </c>
      <c r="O4">
        <v>3.8936999999999999E-2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0.83885299999999996</v>
      </c>
      <c r="AG4">
        <v>7.4689000000000005E-2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10962.709355000001</v>
      </c>
      <c r="I5">
        <v>903.37902399999996</v>
      </c>
      <c r="J5" t="s">
        <v>3</v>
      </c>
      <c r="K5">
        <v>1519.267832</v>
      </c>
      <c r="L5">
        <v>9.1289940000000005</v>
      </c>
      <c r="M5" t="s">
        <v>4</v>
      </c>
      <c r="N5">
        <v>672.12163699999996</v>
      </c>
      <c r="O5">
        <v>6.9346000000000005E-2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0.80885300000000004</v>
      </c>
      <c r="AG5">
        <v>7.9119999999999996E-2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13703.409277000001</v>
      </c>
      <c r="I6">
        <v>1413.506629</v>
      </c>
      <c r="J6" t="s">
        <v>3</v>
      </c>
      <c r="K6">
        <v>1899.132349</v>
      </c>
      <c r="L6">
        <v>14.184438999999999</v>
      </c>
      <c r="M6" t="s">
        <v>4</v>
      </c>
      <c r="N6">
        <v>840.15258700000004</v>
      </c>
      <c r="O6">
        <v>0.10778500000000001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0.77862799999999999</v>
      </c>
      <c r="AG6">
        <v>8.1878999999999993E-2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16444.113828000001</v>
      </c>
      <c r="I7">
        <v>2039.554324</v>
      </c>
      <c r="J7" t="s">
        <v>3</v>
      </c>
      <c r="K7">
        <v>2278.9751219999998</v>
      </c>
      <c r="L7">
        <v>20.929746000000002</v>
      </c>
      <c r="M7" t="s">
        <v>4</v>
      </c>
      <c r="N7">
        <v>1008.183097</v>
      </c>
      <c r="O7">
        <v>0.154668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0.728626</v>
      </c>
      <c r="AG7">
        <v>8.2242999999999997E-2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19184.754922</v>
      </c>
      <c r="I8">
        <v>2770.0960100000002</v>
      </c>
      <c r="J8" t="s">
        <v>3</v>
      </c>
      <c r="K8">
        <v>2658.7802830000001</v>
      </c>
      <c r="L8">
        <v>28.213151</v>
      </c>
      <c r="M8" t="s">
        <v>4</v>
      </c>
      <c r="N8">
        <v>1176.2142409999999</v>
      </c>
      <c r="O8">
        <v>0.210067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0.67862599999999995</v>
      </c>
      <c r="AG8">
        <v>7.7604999999999993E-2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21925.410233999999</v>
      </c>
      <c r="I9">
        <v>3606.1535800000001</v>
      </c>
      <c r="J9" t="s">
        <v>3</v>
      </c>
      <c r="K9">
        <v>3038.6109860000001</v>
      </c>
      <c r="L9">
        <v>36.457169999999998</v>
      </c>
      <c r="M9" t="s">
        <v>4</v>
      </c>
      <c r="N9">
        <v>1344.2449099999999</v>
      </c>
      <c r="O9">
        <v>0.27399400000000002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0.66835100000000003</v>
      </c>
      <c r="AG9">
        <v>7.5899999999999995E-2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24666.055547</v>
      </c>
      <c r="I10">
        <v>4568.3802990000004</v>
      </c>
      <c r="J10" t="s">
        <v>3</v>
      </c>
      <c r="K10">
        <v>3418.4060840000002</v>
      </c>
      <c r="L10">
        <v>47.540027000000002</v>
      </c>
      <c r="M10" t="s">
        <v>4</v>
      </c>
      <c r="N10">
        <v>1512.2747529999999</v>
      </c>
      <c r="O10">
        <v>0.34674899999999997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0.65835100000000002</v>
      </c>
      <c r="AG10">
        <v>7.4166999999999997E-2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27406.681367000001</v>
      </c>
      <c r="I11">
        <v>5617.9924929999997</v>
      </c>
      <c r="J11" t="s">
        <v>3</v>
      </c>
      <c r="K11">
        <v>3798.259258</v>
      </c>
      <c r="L11">
        <v>57.626736999999999</v>
      </c>
      <c r="M11" t="s">
        <v>4</v>
      </c>
      <c r="N11">
        <v>1680.3052</v>
      </c>
      <c r="O11">
        <v>0.42779200000000001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0.64835100000000001</v>
      </c>
      <c r="AG11">
        <v>7.2234000000000007E-2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30147.291602000001</v>
      </c>
      <c r="I12">
        <v>6780.405874</v>
      </c>
      <c r="J12" t="s">
        <v>3</v>
      </c>
      <c r="K12">
        <v>4178.0357519999998</v>
      </c>
      <c r="L12">
        <v>68.605519999999999</v>
      </c>
      <c r="M12" t="s">
        <v>4</v>
      </c>
      <c r="N12">
        <v>1848.335969</v>
      </c>
      <c r="O12">
        <v>0.51745600000000003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0.63241800000000004</v>
      </c>
      <c r="AG12">
        <v>6.7696999999999993E-2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32887.868202999998</v>
      </c>
      <c r="I13">
        <v>8050.3752430000004</v>
      </c>
      <c r="J13" t="s">
        <v>3</v>
      </c>
      <c r="K13">
        <v>4557.8171480000001</v>
      </c>
      <c r="L13">
        <v>80.136176000000006</v>
      </c>
      <c r="M13" t="s">
        <v>4</v>
      </c>
      <c r="N13">
        <v>2016.366775</v>
      </c>
      <c r="O13">
        <v>0.61498299999999995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0.60008499999999998</v>
      </c>
      <c r="AG13">
        <v>6.9994000000000001E-2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35628.380624999998</v>
      </c>
      <c r="I14">
        <v>9449.7773290000005</v>
      </c>
      <c r="J14" t="s">
        <v>3</v>
      </c>
      <c r="K14">
        <v>4937.5187699999997</v>
      </c>
      <c r="L14">
        <v>93.985840999999994</v>
      </c>
      <c r="M14" t="s">
        <v>4</v>
      </c>
      <c r="N14">
        <v>2184.398784</v>
      </c>
      <c r="O14">
        <v>0.72472400000000003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0.59959899999999999</v>
      </c>
      <c r="AG14">
        <v>7.0113999999999996E-2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38368.894999999997</v>
      </c>
      <c r="I15">
        <v>10988.424412</v>
      </c>
      <c r="J15" t="s">
        <v>3</v>
      </c>
      <c r="K15">
        <v>5317.2065620000003</v>
      </c>
      <c r="L15">
        <v>111.277205</v>
      </c>
      <c r="M15" t="s">
        <v>4</v>
      </c>
      <c r="N15">
        <v>2352.4302200000002</v>
      </c>
      <c r="O15">
        <v>0.83995799999999998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0.57226900000000003</v>
      </c>
      <c r="AG15">
        <v>6.7497000000000001E-2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41109.498124999998</v>
      </c>
      <c r="I16">
        <v>12618.439688</v>
      </c>
      <c r="J16" t="s">
        <v>3</v>
      </c>
      <c r="K16">
        <v>5696.9464550000002</v>
      </c>
      <c r="L16">
        <v>128.29929300000001</v>
      </c>
      <c r="M16" t="s">
        <v>4</v>
      </c>
      <c r="N16">
        <v>2520.4610400000001</v>
      </c>
      <c r="O16">
        <v>0.96421299999999999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0.57226900000000003</v>
      </c>
      <c r="AG16">
        <v>6.7497000000000001E-2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43850.123281</v>
      </c>
      <c r="I17">
        <v>14331.948190999999</v>
      </c>
      <c r="J17" t="s">
        <v>3</v>
      </c>
      <c r="K17">
        <v>6076.7377049999996</v>
      </c>
      <c r="L17">
        <v>143.99379500000001</v>
      </c>
      <c r="M17" t="s">
        <v>4</v>
      </c>
      <c r="N17">
        <v>2688.4913569999999</v>
      </c>
      <c r="O17">
        <v>1.0990059999999999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0.55226900000000001</v>
      </c>
      <c r="AG17">
        <v>5.9988E-2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46590.834922000002</v>
      </c>
      <c r="I18">
        <v>16198.828665999999</v>
      </c>
      <c r="J18" t="s">
        <v>3</v>
      </c>
      <c r="K18">
        <v>6456.566221</v>
      </c>
      <c r="L18">
        <v>164.74278799999999</v>
      </c>
      <c r="M18" t="s">
        <v>4</v>
      </c>
      <c r="N18">
        <v>2856.5213180000001</v>
      </c>
      <c r="O18">
        <v>1.244664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0.54847699999999999</v>
      </c>
      <c r="AG18">
        <v>5.9651000000000003E-2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49331.400077999999</v>
      </c>
      <c r="I19">
        <v>18181.361059999999</v>
      </c>
      <c r="J19" t="s">
        <v>3</v>
      </c>
      <c r="K19">
        <v>6836.2982229999998</v>
      </c>
      <c r="L19">
        <v>185.02352300000001</v>
      </c>
      <c r="M19" t="s">
        <v>4</v>
      </c>
      <c r="N19">
        <v>3024.5536040000002</v>
      </c>
      <c r="O19">
        <v>1.395626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0.51815900000000004</v>
      </c>
      <c r="AG19">
        <v>4.6676000000000002E-2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52072.044922000001</v>
      </c>
      <c r="I20">
        <v>20252.641630999999</v>
      </c>
      <c r="J20" t="s">
        <v>3</v>
      </c>
      <c r="K20">
        <v>7216.1142380000001</v>
      </c>
      <c r="L20">
        <v>205.42703</v>
      </c>
      <c r="M20" t="s">
        <v>4</v>
      </c>
      <c r="N20">
        <v>3192.58563</v>
      </c>
      <c r="O20">
        <v>1.5558890000000001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0.51815900000000004</v>
      </c>
      <c r="AG20">
        <v>4.6676000000000002E-2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54812.496249999997</v>
      </c>
      <c r="I21">
        <v>22406.285596000002</v>
      </c>
      <c r="J21" t="s">
        <v>3</v>
      </c>
      <c r="K21">
        <v>7595.9456149999996</v>
      </c>
      <c r="L21">
        <v>228.094753</v>
      </c>
      <c r="M21" t="s">
        <v>4</v>
      </c>
      <c r="N21">
        <v>3360.6154790000001</v>
      </c>
      <c r="O21">
        <v>1.7217100000000001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0.49815900000000002</v>
      </c>
      <c r="AG21">
        <v>3.7003000000000001E-2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0.97</v>
      </c>
      <c r="AG22">
        <v>1.41E-2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0.93998599999999999</v>
      </c>
      <c r="AG23">
        <v>2.6398000000000001E-2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0.91997799999999996</v>
      </c>
      <c r="AG24">
        <v>3.3604000000000002E-2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0.87085500000000005</v>
      </c>
      <c r="AG25">
        <v>5.3220999999999997E-2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0.84607100000000002</v>
      </c>
      <c r="AG26">
        <v>5.6767999999999999E-2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0.80654499999999996</v>
      </c>
      <c r="AG27">
        <v>7.4135999999999994E-2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0.78629499999999997</v>
      </c>
      <c r="AG28">
        <v>7.6144000000000003E-2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0.72383399999999998</v>
      </c>
      <c r="AG29">
        <v>7.7720999999999998E-2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0.71162199999999998</v>
      </c>
      <c r="AG30">
        <v>7.8283000000000005E-2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0.68162199999999995</v>
      </c>
      <c r="AG31">
        <v>7.5080999999999995E-2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0.67162100000000002</v>
      </c>
      <c r="AG32">
        <v>7.3613999999999999E-2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0.65307499999999996</v>
      </c>
      <c r="AG33">
        <v>7.8286999999999995E-2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0.62575999999999998</v>
      </c>
      <c r="AG34">
        <v>8.0195000000000002E-2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0.61082099999999995</v>
      </c>
      <c r="AG35">
        <v>7.9949000000000006E-2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0.59082100000000004</v>
      </c>
      <c r="AG36">
        <v>7.3981000000000005E-2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0.56957999999999998</v>
      </c>
      <c r="AG37">
        <v>6.7465999999999998E-2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0.56957999999999998</v>
      </c>
      <c r="AG38">
        <v>6.7465999999999998E-2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0.55957599999999996</v>
      </c>
      <c r="AG39">
        <v>6.3757999999999995E-2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0.54957599999999995</v>
      </c>
      <c r="AG40">
        <v>5.9848999999999999E-2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0.53957599999999994</v>
      </c>
      <c r="AG41">
        <v>5.5740999999999999E-2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2716.9999509999998</v>
      </c>
      <c r="I42">
        <v>0.23089599999999999</v>
      </c>
      <c r="J42" t="s">
        <v>3</v>
      </c>
      <c r="K42">
        <v>368.05018999999999</v>
      </c>
      <c r="L42">
        <v>0.120117</v>
      </c>
      <c r="M42" t="s">
        <v>4</v>
      </c>
      <c r="N42">
        <v>167.911393</v>
      </c>
      <c r="O42">
        <v>1.7E-5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5433.9140530000004</v>
      </c>
      <c r="I43">
        <v>0.67803899999999995</v>
      </c>
      <c r="J43" t="s">
        <v>3</v>
      </c>
      <c r="K43">
        <v>736.07934</v>
      </c>
      <c r="L43">
        <v>0.241394</v>
      </c>
      <c r="M43" t="s">
        <v>4</v>
      </c>
      <c r="N43">
        <v>335.82227799999998</v>
      </c>
      <c r="O43">
        <v>3.6000000000000001E-5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8150.9099319999996</v>
      </c>
      <c r="I44">
        <v>1.2511030000000001</v>
      </c>
      <c r="J44" t="s">
        <v>3</v>
      </c>
      <c r="K44">
        <v>1104.1901319999999</v>
      </c>
      <c r="L44">
        <v>0.33360800000000002</v>
      </c>
      <c r="M44" t="s">
        <v>4</v>
      </c>
      <c r="N44">
        <v>503.73388499999999</v>
      </c>
      <c r="O44">
        <v>5.5000000000000002E-5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10867.809668</v>
      </c>
      <c r="I45">
        <v>2.14439</v>
      </c>
      <c r="J45" t="s">
        <v>3</v>
      </c>
      <c r="K45">
        <v>1472.205027</v>
      </c>
      <c r="L45">
        <v>0.39291100000000001</v>
      </c>
      <c r="M45" t="s">
        <v>4</v>
      </c>
      <c r="N45">
        <v>671.64593000000002</v>
      </c>
      <c r="O45">
        <v>7.3999999999999996E-5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13584.757344</v>
      </c>
      <c r="I46">
        <v>3.0677780000000001</v>
      </c>
      <c r="J46" t="s">
        <v>3</v>
      </c>
      <c r="K46">
        <v>1840.2453049999999</v>
      </c>
      <c r="L46">
        <v>0.50870499999999996</v>
      </c>
      <c r="M46" t="s">
        <v>4</v>
      </c>
      <c r="N46">
        <v>839.55850199999998</v>
      </c>
      <c r="O46">
        <v>8.7999999999999998E-5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16301.63373</v>
      </c>
      <c r="I47">
        <v>3.7699820000000002</v>
      </c>
      <c r="J47" t="s">
        <v>3</v>
      </c>
      <c r="K47">
        <v>2208.257173</v>
      </c>
      <c r="L47">
        <v>0.66298699999999999</v>
      </c>
      <c r="M47" t="s">
        <v>4</v>
      </c>
      <c r="N47">
        <v>1007.47124</v>
      </c>
      <c r="O47">
        <v>1.17E-4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19018.519805</v>
      </c>
      <c r="I48">
        <v>4.4988210000000004</v>
      </c>
      <c r="J48" t="s">
        <v>3</v>
      </c>
      <c r="K48">
        <v>2576.2834330000001</v>
      </c>
      <c r="L48">
        <v>0.86738199999999999</v>
      </c>
      <c r="M48" t="s">
        <v>4</v>
      </c>
      <c r="N48">
        <v>1175.382263</v>
      </c>
      <c r="O48">
        <v>1.2400000000000001E-4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21735.517539</v>
      </c>
      <c r="I49">
        <v>5.9216090000000001</v>
      </c>
      <c r="J49" t="s">
        <v>3</v>
      </c>
      <c r="K49">
        <v>2944.3757030000002</v>
      </c>
      <c r="L49">
        <v>1.020594</v>
      </c>
      <c r="M49" t="s">
        <v>4</v>
      </c>
      <c r="N49">
        <v>1343.2940040000001</v>
      </c>
      <c r="O49">
        <v>1.44E-4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24452.378241999999</v>
      </c>
      <c r="I50">
        <v>6.7713720000000004</v>
      </c>
      <c r="J50" t="s">
        <v>3</v>
      </c>
      <c r="K50">
        <v>3312.3974410000001</v>
      </c>
      <c r="L50">
        <v>0.91359699999999999</v>
      </c>
      <c r="M50" t="s">
        <v>4</v>
      </c>
      <c r="N50">
        <v>1511.2057299999999</v>
      </c>
      <c r="O50">
        <v>1.92E-4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27169.224882999999</v>
      </c>
      <c r="I51">
        <v>8.3314470000000007</v>
      </c>
      <c r="J51" t="s">
        <v>3</v>
      </c>
      <c r="K51">
        <v>3680.373286</v>
      </c>
      <c r="L51">
        <v>1.1363179999999999</v>
      </c>
      <c r="M51" t="s">
        <v>4</v>
      </c>
      <c r="N51">
        <v>1679.1178540000001</v>
      </c>
      <c r="O51">
        <v>2.42E-4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29886.147929999999</v>
      </c>
      <c r="I52">
        <v>9.3516759999999994</v>
      </c>
      <c r="J52" t="s">
        <v>3</v>
      </c>
      <c r="K52">
        <v>4048.3872849999998</v>
      </c>
      <c r="L52">
        <v>1.2054119999999999</v>
      </c>
      <c r="M52" t="s">
        <v>4</v>
      </c>
      <c r="N52">
        <v>1847.030203</v>
      </c>
      <c r="O52">
        <v>2.5999999999999998E-4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32603.028008000001</v>
      </c>
      <c r="I53">
        <v>10.545137</v>
      </c>
      <c r="J53" t="s">
        <v>3</v>
      </c>
      <c r="K53">
        <v>4416.3739159999996</v>
      </c>
      <c r="L53">
        <v>1.3936949999999999</v>
      </c>
      <c r="M53" t="s">
        <v>4</v>
      </c>
      <c r="N53">
        <v>2014.9431300000001</v>
      </c>
      <c r="O53">
        <v>2.6400000000000002E-4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35319.878438</v>
      </c>
      <c r="I54">
        <v>12.06582</v>
      </c>
      <c r="J54" t="s">
        <v>3</v>
      </c>
      <c r="K54">
        <v>4784.376816</v>
      </c>
      <c r="L54">
        <v>1.600042</v>
      </c>
      <c r="M54" t="s">
        <v>4</v>
      </c>
      <c r="N54">
        <v>2182.854531</v>
      </c>
      <c r="O54">
        <v>2.9799999999999998E-4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38036.804843999998</v>
      </c>
      <c r="I55">
        <v>13.25689</v>
      </c>
      <c r="J55" t="s">
        <v>3</v>
      </c>
      <c r="K55">
        <v>5152.409834</v>
      </c>
      <c r="L55">
        <v>1.590883</v>
      </c>
      <c r="M55" t="s">
        <v>4</v>
      </c>
      <c r="N55">
        <v>2350.7665139999999</v>
      </c>
      <c r="O55">
        <v>3.2600000000000001E-4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40753.765547000003</v>
      </c>
      <c r="I56">
        <v>14.473174</v>
      </c>
      <c r="J56" t="s">
        <v>3</v>
      </c>
      <c r="K56">
        <v>5520.4726460000002</v>
      </c>
      <c r="L56">
        <v>1.8466800000000001</v>
      </c>
      <c r="M56" t="s">
        <v>4</v>
      </c>
      <c r="N56">
        <v>2518.6782130000001</v>
      </c>
      <c r="O56">
        <v>3.39E-4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43470.607343999996</v>
      </c>
      <c r="I57">
        <v>15.282957</v>
      </c>
      <c r="J57" t="s">
        <v>3</v>
      </c>
      <c r="K57">
        <v>5888.4443950000004</v>
      </c>
      <c r="L57">
        <v>1.9526319999999999</v>
      </c>
      <c r="M57" t="s">
        <v>4</v>
      </c>
      <c r="N57">
        <v>2686.5889790000001</v>
      </c>
      <c r="O57">
        <v>3.7399999999999998E-4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46187.590155999998</v>
      </c>
      <c r="I58">
        <v>16.888922000000001</v>
      </c>
      <c r="J58" t="s">
        <v>3</v>
      </c>
      <c r="K58">
        <v>6256.5271780000003</v>
      </c>
      <c r="L58">
        <v>1.9365889999999999</v>
      </c>
      <c r="M58" t="s">
        <v>4</v>
      </c>
      <c r="N58">
        <v>2854.5005219999998</v>
      </c>
      <c r="O58">
        <v>3.9500000000000001E-4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48904.549062999999</v>
      </c>
      <c r="I59">
        <v>18.554672</v>
      </c>
      <c r="J59" t="s">
        <v>3</v>
      </c>
      <c r="K59">
        <v>6624.562285</v>
      </c>
      <c r="L59">
        <v>2.217241</v>
      </c>
      <c r="M59" t="s">
        <v>4</v>
      </c>
      <c r="N59">
        <v>3022.4126809999998</v>
      </c>
      <c r="O59">
        <v>4.5100000000000001E-4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51621.531483999999</v>
      </c>
      <c r="I60">
        <v>21.128004000000001</v>
      </c>
      <c r="J60" t="s">
        <v>3</v>
      </c>
      <c r="K60">
        <v>6992.6134769999999</v>
      </c>
      <c r="L60">
        <v>2.4312819999999999</v>
      </c>
      <c r="M60" t="s">
        <v>4</v>
      </c>
      <c r="N60">
        <v>3190.324204</v>
      </c>
      <c r="O60">
        <v>5.0299999999999997E-4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54338.492812999997</v>
      </c>
      <c r="I61">
        <v>22.965316000000001</v>
      </c>
      <c r="J61" t="s">
        <v>3</v>
      </c>
      <c r="K61">
        <v>7360.6495210000003</v>
      </c>
      <c r="L61">
        <v>2.4491890000000001</v>
      </c>
      <c r="M61" t="s">
        <v>4</v>
      </c>
      <c r="N61">
        <v>3358.234375</v>
      </c>
      <c r="O61">
        <v>5.22E-4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4284.7890040000002</v>
      </c>
      <c r="I62">
        <v>0.418153</v>
      </c>
      <c r="J62" t="s">
        <v>3</v>
      </c>
      <c r="K62">
        <v>1977.9844410000001</v>
      </c>
      <c r="L62">
        <v>9.6339999999999995E-2</v>
      </c>
      <c r="M62" t="s">
        <v>4</v>
      </c>
      <c r="N62">
        <v>158.70089899999999</v>
      </c>
      <c r="O62">
        <v>9.4700000000000003E-4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8569.6479689999996</v>
      </c>
      <c r="I63">
        <v>1.188104</v>
      </c>
      <c r="J63" t="s">
        <v>3</v>
      </c>
      <c r="K63">
        <v>3955.9705319999998</v>
      </c>
      <c r="L63">
        <v>0.30011900000000002</v>
      </c>
      <c r="M63" t="s">
        <v>4</v>
      </c>
      <c r="N63">
        <v>317.39512400000001</v>
      </c>
      <c r="O63">
        <v>3.1830000000000001E-3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12854.520332</v>
      </c>
      <c r="I64">
        <v>2.3583850000000002</v>
      </c>
      <c r="J64" t="s">
        <v>3</v>
      </c>
      <c r="K64">
        <v>5933.9842769999996</v>
      </c>
      <c r="L64">
        <v>0.59848999999999997</v>
      </c>
      <c r="M64" t="s">
        <v>4</v>
      </c>
      <c r="N64">
        <v>476.09879000000001</v>
      </c>
      <c r="O64">
        <v>6.2740000000000001E-3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17139.370195</v>
      </c>
      <c r="I65">
        <v>3.3935119999999999</v>
      </c>
      <c r="J65" t="s">
        <v>3</v>
      </c>
      <c r="K65">
        <v>7911.9395610000001</v>
      </c>
      <c r="L65">
        <v>0.94560599999999995</v>
      </c>
      <c r="M65" t="s">
        <v>4</v>
      </c>
      <c r="N65">
        <v>634.80330600000002</v>
      </c>
      <c r="O65">
        <v>9.8410000000000008E-3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21424.252227000001</v>
      </c>
      <c r="I66">
        <v>5.3908690000000004</v>
      </c>
      <c r="J66" t="s">
        <v>3</v>
      </c>
      <c r="K66">
        <v>9889.9672659999997</v>
      </c>
      <c r="L66">
        <v>1.3698969999999999</v>
      </c>
      <c r="M66" t="s">
        <v>4</v>
      </c>
      <c r="N66">
        <v>793.50643400000001</v>
      </c>
      <c r="O66">
        <v>1.4489E-2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25709.129647999998</v>
      </c>
      <c r="I67">
        <v>8.9643099999999993</v>
      </c>
      <c r="J67" t="s">
        <v>3</v>
      </c>
      <c r="K67">
        <v>11867.937519999999</v>
      </c>
      <c r="L67">
        <v>1.9064380000000001</v>
      </c>
      <c r="M67" t="s">
        <v>4</v>
      </c>
      <c r="N67">
        <v>952.20683499999996</v>
      </c>
      <c r="O67">
        <v>1.9380999999999999E-2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29993.953008</v>
      </c>
      <c r="I68">
        <v>12.655066</v>
      </c>
      <c r="J68" t="s">
        <v>3</v>
      </c>
      <c r="K68">
        <v>13845.907266</v>
      </c>
      <c r="L68">
        <v>2.4429810000000001</v>
      </c>
      <c r="M68" t="s">
        <v>4</v>
      </c>
      <c r="N68">
        <v>1110.9110250000001</v>
      </c>
      <c r="O68">
        <v>2.4339E-2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34278.768828</v>
      </c>
      <c r="I69">
        <v>16.693338000000001</v>
      </c>
      <c r="J69" t="s">
        <v>3</v>
      </c>
      <c r="K69">
        <v>15823.87873</v>
      </c>
      <c r="L69">
        <v>2.9706380000000001</v>
      </c>
      <c r="M69" t="s">
        <v>4</v>
      </c>
      <c r="N69">
        <v>1269.614836</v>
      </c>
      <c r="O69">
        <v>2.9194999999999999E-2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38563.594687999997</v>
      </c>
      <c r="I70">
        <v>21.096350999999999</v>
      </c>
      <c r="J70" t="s">
        <v>3</v>
      </c>
      <c r="K70">
        <v>17801.880977000001</v>
      </c>
      <c r="L70">
        <v>3.588816</v>
      </c>
      <c r="M70" t="s">
        <v>4</v>
      </c>
      <c r="N70">
        <v>1428.3225219999999</v>
      </c>
      <c r="O70">
        <v>3.6817999999999997E-2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42848.527499999997</v>
      </c>
      <c r="I71">
        <v>25.828015000000001</v>
      </c>
      <c r="J71" t="s">
        <v>3</v>
      </c>
      <c r="K71">
        <v>19779.973672</v>
      </c>
      <c r="L71">
        <v>4.3563169999999998</v>
      </c>
      <c r="M71" t="s">
        <v>4</v>
      </c>
      <c r="N71">
        <v>1587.030037</v>
      </c>
      <c r="O71">
        <v>4.3435000000000001E-2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47133.446796999997</v>
      </c>
      <c r="I72">
        <v>30.620999999999999</v>
      </c>
      <c r="J72" t="s">
        <v>3</v>
      </c>
      <c r="K72">
        <v>21757.982773</v>
      </c>
      <c r="L72">
        <v>5.0347249999999999</v>
      </c>
      <c r="M72" t="s">
        <v>4</v>
      </c>
      <c r="N72">
        <v>1745.7391849999999</v>
      </c>
      <c r="O72">
        <v>5.0591999999999998E-2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51418.323594000001</v>
      </c>
      <c r="I73">
        <v>34.848495</v>
      </c>
      <c r="J73" t="s">
        <v>3</v>
      </c>
      <c r="K73">
        <v>23735.938945000002</v>
      </c>
      <c r="L73">
        <v>6.0832420000000003</v>
      </c>
      <c r="M73" t="s">
        <v>4</v>
      </c>
      <c r="N73">
        <v>1904.4501250000001</v>
      </c>
      <c r="O73">
        <v>5.7285999999999997E-2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55703.192499999997</v>
      </c>
      <c r="I74">
        <v>39.870964999999998</v>
      </c>
      <c r="J74" t="s">
        <v>3</v>
      </c>
      <c r="K74">
        <v>25713.960781000002</v>
      </c>
      <c r="L74">
        <v>6.8454600000000001</v>
      </c>
      <c r="M74" t="s">
        <v>4</v>
      </c>
      <c r="N74">
        <v>2063.157549</v>
      </c>
      <c r="O74">
        <v>6.4804E-2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59988.004999999997</v>
      </c>
      <c r="I75">
        <v>46.640594</v>
      </c>
      <c r="J75" t="s">
        <v>3</v>
      </c>
      <c r="K75">
        <v>27691.926367</v>
      </c>
      <c r="L75">
        <v>7.5475269999999997</v>
      </c>
      <c r="M75" t="s">
        <v>4</v>
      </c>
      <c r="N75">
        <v>2221.8628269999999</v>
      </c>
      <c r="O75">
        <v>7.4115E-2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64272.946327999998</v>
      </c>
      <c r="I76">
        <v>52.487732000000001</v>
      </c>
      <c r="J76" t="s">
        <v>3</v>
      </c>
      <c r="K76">
        <v>29669.97625</v>
      </c>
      <c r="L76">
        <v>8.1181699999999992</v>
      </c>
      <c r="M76" t="s">
        <v>4</v>
      </c>
      <c r="N76">
        <v>2380.5719530000001</v>
      </c>
      <c r="O76">
        <v>8.0949999999999994E-2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68557.849061999994</v>
      </c>
      <c r="I77">
        <v>58.436124999999997</v>
      </c>
      <c r="J77" t="s">
        <v>3</v>
      </c>
      <c r="K77">
        <v>31647.958710999999</v>
      </c>
      <c r="L77">
        <v>9.2525309999999994</v>
      </c>
      <c r="M77" t="s">
        <v>4</v>
      </c>
      <c r="N77">
        <v>2539.2775729999998</v>
      </c>
      <c r="O77">
        <v>8.9634000000000005E-2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72842.695156000002</v>
      </c>
      <c r="I78">
        <v>65.154173</v>
      </c>
      <c r="J78" t="s">
        <v>3</v>
      </c>
      <c r="K78">
        <v>33625.889218999997</v>
      </c>
      <c r="L78">
        <v>10.493755999999999</v>
      </c>
      <c r="M78" t="s">
        <v>4</v>
      </c>
      <c r="N78">
        <v>2697.9845749999999</v>
      </c>
      <c r="O78">
        <v>9.8353999999999997E-2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77127.652812999993</v>
      </c>
      <c r="I79">
        <v>73.560311999999996</v>
      </c>
      <c r="J79" t="s">
        <v>3</v>
      </c>
      <c r="K79">
        <v>35603.954296999997</v>
      </c>
      <c r="L79">
        <v>11.080812</v>
      </c>
      <c r="M79" t="s">
        <v>4</v>
      </c>
      <c r="N79">
        <v>2856.6959230000002</v>
      </c>
      <c r="O79">
        <v>0.108727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81412.483437999996</v>
      </c>
      <c r="I80">
        <v>82.503024999999994</v>
      </c>
      <c r="J80" t="s">
        <v>3</v>
      </c>
      <c r="K80">
        <v>37581.973905999999</v>
      </c>
      <c r="L80">
        <v>12.053689</v>
      </c>
      <c r="M80" t="s">
        <v>4</v>
      </c>
      <c r="N80">
        <v>3015.4070510000001</v>
      </c>
      <c r="O80">
        <v>0.117774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85697.373280999993</v>
      </c>
      <c r="I81">
        <v>92.294538000000003</v>
      </c>
      <c r="J81" t="s">
        <v>3</v>
      </c>
      <c r="K81">
        <v>39559.985937999998</v>
      </c>
      <c r="L81">
        <v>13.154681</v>
      </c>
      <c r="M81" t="s">
        <v>4</v>
      </c>
      <c r="N81">
        <v>3174.1153370000002</v>
      </c>
      <c r="O81">
        <v>0.125779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4278.2905659999997</v>
      </c>
      <c r="I82">
        <v>0.466138</v>
      </c>
      <c r="J82" t="s">
        <v>3</v>
      </c>
      <c r="K82">
        <v>1929.5332100000001</v>
      </c>
      <c r="L82">
        <v>8.6798E-2</v>
      </c>
      <c r="M82" t="s">
        <v>4</v>
      </c>
      <c r="N82">
        <v>175.87936199999999</v>
      </c>
      <c r="O82">
        <v>1.85E-4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8556.5685159999994</v>
      </c>
      <c r="I83">
        <v>1.7536449999999999</v>
      </c>
      <c r="J83" t="s">
        <v>3</v>
      </c>
      <c r="K83">
        <v>3859.0291990000001</v>
      </c>
      <c r="L83">
        <v>0.27295999999999998</v>
      </c>
      <c r="M83" t="s">
        <v>4</v>
      </c>
      <c r="N83">
        <v>351.75012500000003</v>
      </c>
      <c r="O83">
        <v>4.86E-4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12834.779551</v>
      </c>
      <c r="I84">
        <v>3.6681469999999998</v>
      </c>
      <c r="J84" t="s">
        <v>3</v>
      </c>
      <c r="K84">
        <v>5788.5073629999997</v>
      </c>
      <c r="L84">
        <v>0.56552999999999998</v>
      </c>
      <c r="M84" t="s">
        <v>4</v>
      </c>
      <c r="N84">
        <v>527.62430099999995</v>
      </c>
      <c r="O84">
        <v>8.0999999999999996E-4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17112.958672000001</v>
      </c>
      <c r="I85">
        <v>5.8796530000000002</v>
      </c>
      <c r="J85" t="s">
        <v>3</v>
      </c>
      <c r="K85">
        <v>7717.9674610000002</v>
      </c>
      <c r="L85">
        <v>0.82670200000000005</v>
      </c>
      <c r="M85" t="s">
        <v>4</v>
      </c>
      <c r="N85">
        <v>703.49979399999995</v>
      </c>
      <c r="O85">
        <v>1.14E-3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21391.232147999999</v>
      </c>
      <c r="I86">
        <v>9.6599819999999994</v>
      </c>
      <c r="J86" t="s">
        <v>3</v>
      </c>
      <c r="K86">
        <v>9647.5026170000001</v>
      </c>
      <c r="L86">
        <v>1.361348</v>
      </c>
      <c r="M86" t="s">
        <v>4</v>
      </c>
      <c r="N86">
        <v>879.37680699999999</v>
      </c>
      <c r="O86">
        <v>1.3339999999999999E-3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25669.611250000002</v>
      </c>
      <c r="I87">
        <v>13.898555999999999</v>
      </c>
      <c r="J87" t="s">
        <v>3</v>
      </c>
      <c r="K87">
        <v>11577.086797</v>
      </c>
      <c r="L87">
        <v>2.0693429999999999</v>
      </c>
      <c r="M87" t="s">
        <v>4</v>
      </c>
      <c r="N87">
        <v>1055.281326</v>
      </c>
      <c r="O87">
        <v>3.6447E-2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29947.820820000001</v>
      </c>
      <c r="I88">
        <v>19.272556999999999</v>
      </c>
      <c r="J88" t="s">
        <v>3</v>
      </c>
      <c r="K88">
        <v>13506.595488000001</v>
      </c>
      <c r="L88">
        <v>2.8655840000000001</v>
      </c>
      <c r="M88" t="s">
        <v>4</v>
      </c>
      <c r="N88">
        <v>1231.153264</v>
      </c>
      <c r="O88">
        <v>3.5478999999999997E-2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34226.036797000001</v>
      </c>
      <c r="I89">
        <v>25.759799000000001</v>
      </c>
      <c r="J89" t="s">
        <v>3</v>
      </c>
      <c r="K89">
        <v>15436.111445</v>
      </c>
      <c r="L89">
        <v>3.84355</v>
      </c>
      <c r="M89" t="s">
        <v>4</v>
      </c>
      <c r="N89">
        <v>1407.0312939999999</v>
      </c>
      <c r="O89">
        <v>3.6394000000000003E-2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38504.31</v>
      </c>
      <c r="I90">
        <v>31.401768000000001</v>
      </c>
      <c r="J90" t="s">
        <v>3</v>
      </c>
      <c r="K90">
        <v>17365.655194999999</v>
      </c>
      <c r="L90">
        <v>4.5523290000000003</v>
      </c>
      <c r="M90" t="s">
        <v>4</v>
      </c>
      <c r="N90">
        <v>1582.90625</v>
      </c>
      <c r="O90">
        <v>3.6762999999999997E-2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42782.738046999999</v>
      </c>
      <c r="I91">
        <v>39.689304999999997</v>
      </c>
      <c r="J91" t="s">
        <v>3</v>
      </c>
      <c r="K91">
        <v>19295.324101999999</v>
      </c>
      <c r="L91">
        <v>6.2978230000000002</v>
      </c>
      <c r="M91" t="s">
        <v>4</v>
      </c>
      <c r="N91">
        <v>1758.7814840000001</v>
      </c>
      <c r="O91">
        <v>3.7964999999999999E-2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47061.043672</v>
      </c>
      <c r="I92">
        <v>47.138703999999997</v>
      </c>
      <c r="J92" t="s">
        <v>3</v>
      </c>
      <c r="K92">
        <v>21224.885156</v>
      </c>
      <c r="L92">
        <v>7.3672719999999998</v>
      </c>
      <c r="M92" t="s">
        <v>4</v>
      </c>
      <c r="N92">
        <v>1934.6601459999999</v>
      </c>
      <c r="O92">
        <v>3.9274999999999997E-2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51339.389062000002</v>
      </c>
      <c r="I93">
        <v>56.386204999999997</v>
      </c>
      <c r="J93" t="s">
        <v>3</v>
      </c>
      <c r="K93">
        <v>23154.449960999998</v>
      </c>
      <c r="L93">
        <v>8.9156519999999997</v>
      </c>
      <c r="M93" t="s">
        <v>4</v>
      </c>
      <c r="N93">
        <v>2110.5357519999998</v>
      </c>
      <c r="O93">
        <v>3.9449999999999999E-2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55617.751719</v>
      </c>
      <c r="I94">
        <v>66.184207999999998</v>
      </c>
      <c r="J94" t="s">
        <v>3</v>
      </c>
      <c r="K94">
        <v>25084.016992000001</v>
      </c>
      <c r="L94">
        <v>10.283072000000001</v>
      </c>
      <c r="M94" t="s">
        <v>4</v>
      </c>
      <c r="N94">
        <v>2286.4096439999998</v>
      </c>
      <c r="O94">
        <v>3.9916E-2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59896.110391000002</v>
      </c>
      <c r="I95">
        <v>76.437358000000003</v>
      </c>
      <c r="J95" t="s">
        <v>3</v>
      </c>
      <c r="K95">
        <v>27013.556250000001</v>
      </c>
      <c r="L95">
        <v>11.667963</v>
      </c>
      <c r="M95" t="s">
        <v>4</v>
      </c>
      <c r="N95">
        <v>2462.2855319999999</v>
      </c>
      <c r="O95">
        <v>3.9329000000000003E-2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64174.560781</v>
      </c>
      <c r="I96">
        <v>85.407145</v>
      </c>
      <c r="J96" t="s">
        <v>3</v>
      </c>
      <c r="K96">
        <v>28943.174844000001</v>
      </c>
      <c r="L96">
        <v>12.856814</v>
      </c>
      <c r="M96" t="s">
        <v>4</v>
      </c>
      <c r="N96">
        <v>2638.1610110000001</v>
      </c>
      <c r="O96">
        <v>3.9203000000000002E-2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68453.054531000002</v>
      </c>
      <c r="I97">
        <v>96.517273000000003</v>
      </c>
      <c r="J97" t="s">
        <v>3</v>
      </c>
      <c r="K97">
        <v>30872.846874999999</v>
      </c>
      <c r="L97">
        <v>14.641586</v>
      </c>
      <c r="M97" t="s">
        <v>4</v>
      </c>
      <c r="N97">
        <v>2814.0389260000002</v>
      </c>
      <c r="O97">
        <v>3.9204999999999997E-2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72731.397968999998</v>
      </c>
      <c r="I98">
        <v>108.91473999999999</v>
      </c>
      <c r="J98" t="s">
        <v>3</v>
      </c>
      <c r="K98">
        <v>32802.440469000001</v>
      </c>
      <c r="L98">
        <v>16.634433999999999</v>
      </c>
      <c r="M98" t="s">
        <v>4</v>
      </c>
      <c r="N98">
        <v>2989.9175829999999</v>
      </c>
      <c r="O98">
        <v>3.9681000000000001E-2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77009.720780999996</v>
      </c>
      <c r="I99">
        <v>120.634254</v>
      </c>
      <c r="J99" t="s">
        <v>3</v>
      </c>
      <c r="K99">
        <v>34731.987265999996</v>
      </c>
      <c r="L99">
        <v>18.459627999999999</v>
      </c>
      <c r="M99" t="s">
        <v>4</v>
      </c>
      <c r="N99">
        <v>3165.7914110000002</v>
      </c>
      <c r="O99">
        <v>3.9666E-2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81288.096718999994</v>
      </c>
      <c r="I100">
        <v>130.921369</v>
      </c>
      <c r="J100" t="s">
        <v>3</v>
      </c>
      <c r="K100">
        <v>36661.583515999999</v>
      </c>
      <c r="L100">
        <v>19.787019000000001</v>
      </c>
      <c r="M100" t="s">
        <v>4</v>
      </c>
      <c r="N100">
        <v>3341.667085</v>
      </c>
      <c r="O100">
        <v>3.9524999999999998E-2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85566.487500000003</v>
      </c>
      <c r="I101">
        <v>143.57531599999999</v>
      </c>
      <c r="J101" t="s">
        <v>3</v>
      </c>
      <c r="K101">
        <v>38591.196562999998</v>
      </c>
      <c r="L101">
        <v>21.705296000000001</v>
      </c>
      <c r="M101" t="s">
        <v>4</v>
      </c>
      <c r="N101">
        <v>3517.5439700000002</v>
      </c>
      <c r="O101">
        <v>3.9192999999999999E-2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4283.4180370000004</v>
      </c>
      <c r="I102">
        <v>0.43430400000000002</v>
      </c>
      <c r="J102" t="s">
        <v>3</v>
      </c>
      <c r="K102">
        <v>1976.336221</v>
      </c>
      <c r="L102">
        <v>0.111369</v>
      </c>
      <c r="M102" t="s">
        <v>4</v>
      </c>
      <c r="N102">
        <v>158.72730200000001</v>
      </c>
      <c r="O102">
        <v>8.3600000000000005E-4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8566.6094919999996</v>
      </c>
      <c r="I103">
        <v>1.49139</v>
      </c>
      <c r="J103" t="s">
        <v>3</v>
      </c>
      <c r="K103">
        <v>3952.5574019999999</v>
      </c>
      <c r="L103">
        <v>0.36298000000000002</v>
      </c>
      <c r="M103" t="s">
        <v>4</v>
      </c>
      <c r="N103">
        <v>317.445876</v>
      </c>
      <c r="O103">
        <v>3.0219999999999999E-3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12849.858301</v>
      </c>
      <c r="I104">
        <v>2.8470300000000002</v>
      </c>
      <c r="J104" t="s">
        <v>3</v>
      </c>
      <c r="K104">
        <v>5928.8390330000002</v>
      </c>
      <c r="L104">
        <v>0.79051099999999996</v>
      </c>
      <c r="M104" t="s">
        <v>4</v>
      </c>
      <c r="N104">
        <v>476.177547</v>
      </c>
      <c r="O104">
        <v>6.992E-3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17133.156718999999</v>
      </c>
      <c r="I105">
        <v>4.557531</v>
      </c>
      <c r="J105" t="s">
        <v>3</v>
      </c>
      <c r="K105">
        <v>7905.1412010000004</v>
      </c>
      <c r="L105">
        <v>1.2716959999999999</v>
      </c>
      <c r="M105" t="s">
        <v>4</v>
      </c>
      <c r="N105">
        <v>634.90964499999995</v>
      </c>
      <c r="O105">
        <v>1.1705999999999999E-2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21416.460311999999</v>
      </c>
      <c r="I106">
        <v>7.3693099999999996</v>
      </c>
      <c r="J106" t="s">
        <v>3</v>
      </c>
      <c r="K106">
        <v>9881.4214840000004</v>
      </c>
      <c r="L106">
        <v>1.837102</v>
      </c>
      <c r="M106" t="s">
        <v>4</v>
      </c>
      <c r="N106">
        <v>793.63982399999998</v>
      </c>
      <c r="O106">
        <v>1.7003999999999998E-2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25699.828046999999</v>
      </c>
      <c r="I107">
        <v>10.835006999999999</v>
      </c>
      <c r="J107" t="s">
        <v>3</v>
      </c>
      <c r="K107">
        <v>11857.693008</v>
      </c>
      <c r="L107">
        <v>2.5145840000000002</v>
      </c>
      <c r="M107" t="s">
        <v>4</v>
      </c>
      <c r="N107">
        <v>952.372389</v>
      </c>
      <c r="O107">
        <v>2.2366E-2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29983.077148</v>
      </c>
      <c r="I108">
        <v>14.521445999999999</v>
      </c>
      <c r="J108" t="s">
        <v>3</v>
      </c>
      <c r="K108">
        <v>13833.950956999999</v>
      </c>
      <c r="L108">
        <v>3.3691469999999999</v>
      </c>
      <c r="M108" t="s">
        <v>4</v>
      </c>
      <c r="N108">
        <v>1111.104648</v>
      </c>
      <c r="O108">
        <v>2.8313000000000001E-2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34266.372030999999</v>
      </c>
      <c r="I109">
        <v>17.263138000000001</v>
      </c>
      <c r="J109" t="s">
        <v>3</v>
      </c>
      <c r="K109">
        <v>15810.167168</v>
      </c>
      <c r="L109">
        <v>4.1543419999999998</v>
      </c>
      <c r="M109" t="s">
        <v>4</v>
      </c>
      <c r="N109">
        <v>1269.8356249999999</v>
      </c>
      <c r="O109">
        <v>3.4951000000000003E-2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38549.653437000001</v>
      </c>
      <c r="I110">
        <v>19.112521999999998</v>
      </c>
      <c r="J110" t="s">
        <v>3</v>
      </c>
      <c r="K110">
        <v>17786.429921999999</v>
      </c>
      <c r="L110">
        <v>5.023504</v>
      </c>
      <c r="M110" t="s">
        <v>4</v>
      </c>
      <c r="N110">
        <v>1428.5672489999999</v>
      </c>
      <c r="O110">
        <v>4.2708000000000003E-2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42832.881718999997</v>
      </c>
      <c r="I111">
        <v>22.760594000000001</v>
      </c>
      <c r="J111" t="s">
        <v>3</v>
      </c>
      <c r="K111">
        <v>19762.665313000001</v>
      </c>
      <c r="L111">
        <v>6.1661539999999997</v>
      </c>
      <c r="M111" t="s">
        <v>4</v>
      </c>
      <c r="N111">
        <v>1587.29739</v>
      </c>
      <c r="O111">
        <v>5.1833999999999998E-2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47116.15625</v>
      </c>
      <c r="I112">
        <v>26.762627999999999</v>
      </c>
      <c r="J112" t="s">
        <v>3</v>
      </c>
      <c r="K112">
        <v>21738.914922</v>
      </c>
      <c r="L112">
        <v>7.279528</v>
      </c>
      <c r="M112" t="s">
        <v>4</v>
      </c>
      <c r="N112">
        <v>1746.026294</v>
      </c>
      <c r="O112">
        <v>6.3453999999999997E-2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51399.494609000001</v>
      </c>
      <c r="I113">
        <v>29.986985000000001</v>
      </c>
      <c r="J113" t="s">
        <v>3</v>
      </c>
      <c r="K113">
        <v>23715.218437</v>
      </c>
      <c r="L113">
        <v>8.598376</v>
      </c>
      <c r="M113" t="s">
        <v>4</v>
      </c>
      <c r="N113">
        <v>1904.7572090000001</v>
      </c>
      <c r="O113">
        <v>7.2974999999999998E-2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55682.770547</v>
      </c>
      <c r="I114">
        <v>35.856076000000002</v>
      </c>
      <c r="J114" t="s">
        <v>3</v>
      </c>
      <c r="K114">
        <v>25691.489688000001</v>
      </c>
      <c r="L114">
        <v>10.095216000000001</v>
      </c>
      <c r="M114" t="s">
        <v>4</v>
      </c>
      <c r="N114">
        <v>2063.4949609999999</v>
      </c>
      <c r="O114">
        <v>8.48E-2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59966.094218999999</v>
      </c>
      <c r="I115">
        <v>40.783777999999998</v>
      </c>
      <c r="J115" t="s">
        <v>3</v>
      </c>
      <c r="K115">
        <v>27667.727734</v>
      </c>
      <c r="L115">
        <v>11.615406</v>
      </c>
      <c r="M115" t="s">
        <v>4</v>
      </c>
      <c r="N115">
        <v>2222.22606</v>
      </c>
      <c r="O115">
        <v>9.8302E-2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64249.388515999999</v>
      </c>
      <c r="I116">
        <v>44.486635999999997</v>
      </c>
      <c r="J116" t="s">
        <v>3</v>
      </c>
      <c r="K116">
        <v>29644.022344000001</v>
      </c>
      <c r="L116">
        <v>13.102337</v>
      </c>
      <c r="M116" t="s">
        <v>4</v>
      </c>
      <c r="N116">
        <v>2380.9617579999999</v>
      </c>
      <c r="O116">
        <v>0.11292000000000001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68532.672030999995</v>
      </c>
      <c r="I117">
        <v>51.280056000000002</v>
      </c>
      <c r="J117" t="s">
        <v>3</v>
      </c>
      <c r="K117">
        <v>31620.282852</v>
      </c>
      <c r="L117">
        <v>14.789118</v>
      </c>
      <c r="M117" t="s">
        <v>4</v>
      </c>
      <c r="N117">
        <v>2539.693452</v>
      </c>
      <c r="O117">
        <v>0.12740899999999999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72815.924062000006</v>
      </c>
      <c r="I118">
        <v>57.82996</v>
      </c>
      <c r="J118" t="s">
        <v>3</v>
      </c>
      <c r="K118">
        <v>33596.622812000001</v>
      </c>
      <c r="L118">
        <v>16.860921999999999</v>
      </c>
      <c r="M118" t="s">
        <v>4</v>
      </c>
      <c r="N118">
        <v>2698.4259470000002</v>
      </c>
      <c r="O118">
        <v>0.14634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77099.074531000006</v>
      </c>
      <c r="I119">
        <v>64.234565000000003</v>
      </c>
      <c r="J119" t="s">
        <v>3</v>
      </c>
      <c r="K119">
        <v>35572.868984000001</v>
      </c>
      <c r="L119">
        <v>18.416547999999999</v>
      </c>
      <c r="M119" t="s">
        <v>4</v>
      </c>
      <c r="N119">
        <v>2857.1586910000001</v>
      </c>
      <c r="O119">
        <v>0.162684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81382.401563000007</v>
      </c>
      <c r="I120">
        <v>71.162520999999998</v>
      </c>
      <c r="J120" t="s">
        <v>3</v>
      </c>
      <c r="K120">
        <v>37549.160469000002</v>
      </c>
      <c r="L120">
        <v>19.962716</v>
      </c>
      <c r="M120" t="s">
        <v>4</v>
      </c>
      <c r="N120">
        <v>3015.8956539999999</v>
      </c>
      <c r="O120">
        <v>0.18151500000000001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85665.717655999993</v>
      </c>
      <c r="I121">
        <v>79.586089999999999</v>
      </c>
      <c r="J121" t="s">
        <v>3</v>
      </c>
      <c r="K121">
        <v>39525.484062000003</v>
      </c>
      <c r="L121">
        <v>22.116741000000001</v>
      </c>
      <c r="M121" t="s">
        <v>4</v>
      </c>
      <c r="N121">
        <v>3174.6344680000002</v>
      </c>
      <c r="O121">
        <v>0.199961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1901.819966</v>
      </c>
      <c r="I122">
        <v>2.3341699999999999</v>
      </c>
      <c r="J122" t="s">
        <v>3</v>
      </c>
      <c r="K122">
        <v>1840.3081540000001</v>
      </c>
      <c r="L122">
        <v>0.83472800000000003</v>
      </c>
      <c r="M122" t="s">
        <v>4</v>
      </c>
      <c r="N122">
        <v>13.625579999999999</v>
      </c>
      <c r="O122">
        <v>8.5542000000000007E-2</v>
      </c>
      <c r="P122" t="s">
        <v>5</v>
      </c>
      <c r="Q122">
        <v>61.344560000000001</v>
      </c>
      <c r="R122">
        <v>0.59022799999999997</v>
      </c>
      <c r="S122" t="s">
        <v>6</v>
      </c>
      <c r="T122">
        <v>1813.2368799999999</v>
      </c>
      <c r="U122">
        <v>0.13844999999999999</v>
      </c>
      <c r="V122" t="s">
        <v>7</v>
      </c>
      <c r="W122">
        <v>0.62883800000000001</v>
      </c>
      <c r="X122">
        <v>3.356E-3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2.6393E-2</v>
      </c>
      <c r="AG122">
        <v>4.3000000000000002E-5</v>
      </c>
      <c r="AH122" t="s">
        <v>11</v>
      </c>
      <c r="AI122">
        <v>0.97408300000000003</v>
      </c>
      <c r="AJ122">
        <v>5.8E-5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3802.8089110000001</v>
      </c>
      <c r="I123">
        <v>5.8429000000000002</v>
      </c>
      <c r="J123" t="s">
        <v>3</v>
      </c>
      <c r="K123">
        <v>3679.7470119999998</v>
      </c>
      <c r="L123">
        <v>2.1171869999999999</v>
      </c>
      <c r="M123" t="s">
        <v>4</v>
      </c>
      <c r="N123">
        <v>27.323312000000001</v>
      </c>
      <c r="O123">
        <v>0.238261</v>
      </c>
      <c r="P123" t="s">
        <v>5</v>
      </c>
      <c r="Q123">
        <v>122.72154</v>
      </c>
      <c r="R123">
        <v>1.6650180000000001</v>
      </c>
      <c r="S123" t="s">
        <v>6</v>
      </c>
      <c r="T123">
        <v>3625.499233</v>
      </c>
      <c r="U123">
        <v>0.41913099999999998</v>
      </c>
      <c r="V123" t="s">
        <v>7</v>
      </c>
      <c r="W123">
        <v>1.2649859999999999</v>
      </c>
      <c r="X123">
        <v>1.1769E-2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2.3997000000000001E-2</v>
      </c>
      <c r="AG123">
        <v>5.1999999999999997E-5</v>
      </c>
      <c r="AH123" t="s">
        <v>11</v>
      </c>
      <c r="AI123">
        <v>0.97747399999999995</v>
      </c>
      <c r="AJ123">
        <v>2.9E-5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5703.767871</v>
      </c>
      <c r="I124">
        <v>9.9479699999999998</v>
      </c>
      <c r="J124" t="s">
        <v>3</v>
      </c>
      <c r="K124">
        <v>5519.0716700000003</v>
      </c>
      <c r="L124">
        <v>3.9042309999999998</v>
      </c>
      <c r="M124" t="s">
        <v>4</v>
      </c>
      <c r="N124">
        <v>41.010379999999998</v>
      </c>
      <c r="O124">
        <v>0.41861799999999999</v>
      </c>
      <c r="P124" t="s">
        <v>5</v>
      </c>
      <c r="Q124">
        <v>184.14058600000001</v>
      </c>
      <c r="R124">
        <v>3.72966</v>
      </c>
      <c r="S124" t="s">
        <v>6</v>
      </c>
      <c r="T124">
        <v>5437.6829980000002</v>
      </c>
      <c r="U124">
        <v>0.79235599999999995</v>
      </c>
      <c r="V124" t="s">
        <v>7</v>
      </c>
      <c r="W124">
        <v>1.8981060000000001</v>
      </c>
      <c r="X124">
        <v>2.6998999999999999E-2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2.2003000000000002E-2</v>
      </c>
      <c r="AG124">
        <v>5.5000000000000002E-5</v>
      </c>
      <c r="AH124" t="s">
        <v>11</v>
      </c>
      <c r="AI124">
        <v>0.97976600000000003</v>
      </c>
      <c r="AJ124">
        <v>6.9999999999999999E-6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7604.8140819999999</v>
      </c>
      <c r="I125">
        <v>15.82263</v>
      </c>
      <c r="J125" t="s">
        <v>3</v>
      </c>
      <c r="K125">
        <v>7358.4244239999998</v>
      </c>
      <c r="L125">
        <v>6.5436509999999997</v>
      </c>
      <c r="M125" t="s">
        <v>4</v>
      </c>
      <c r="N125">
        <v>54.705787000000001</v>
      </c>
      <c r="O125">
        <v>0.70594999999999997</v>
      </c>
      <c r="P125" t="s">
        <v>5</v>
      </c>
      <c r="Q125">
        <v>245.63387399999999</v>
      </c>
      <c r="R125">
        <v>5.8636169999999996</v>
      </c>
      <c r="S125" t="s">
        <v>6</v>
      </c>
      <c r="T125">
        <v>7249.9048540000003</v>
      </c>
      <c r="U125">
        <v>1.0879080000000001</v>
      </c>
      <c r="V125" t="s">
        <v>7</v>
      </c>
      <c r="W125">
        <v>2.519034</v>
      </c>
      <c r="X125">
        <v>3.6007999999999998E-2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2.0077999999999999E-2</v>
      </c>
      <c r="AG125">
        <v>5.7000000000000003E-5</v>
      </c>
      <c r="AH125" t="s">
        <v>11</v>
      </c>
      <c r="AI125">
        <v>0.98038000000000003</v>
      </c>
      <c r="AJ125">
        <v>9.9999999999999995E-7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9505.3921480000008</v>
      </c>
      <c r="I126">
        <v>24.798625999999999</v>
      </c>
      <c r="J126" t="s">
        <v>3</v>
      </c>
      <c r="K126">
        <v>9197.537773</v>
      </c>
      <c r="L126">
        <v>11.268281</v>
      </c>
      <c r="M126" t="s">
        <v>4</v>
      </c>
      <c r="N126">
        <v>68.258617999999998</v>
      </c>
      <c r="O126">
        <v>1.165456</v>
      </c>
      <c r="P126" t="s">
        <v>5</v>
      </c>
      <c r="Q126">
        <v>306.87087200000002</v>
      </c>
      <c r="R126">
        <v>7.9547160000000003</v>
      </c>
      <c r="S126" t="s">
        <v>6</v>
      </c>
      <c r="T126">
        <v>9062.0847269999995</v>
      </c>
      <c r="U126">
        <v>1.651899</v>
      </c>
      <c r="V126" t="s">
        <v>7</v>
      </c>
      <c r="W126">
        <v>3.1410200000000001</v>
      </c>
      <c r="X126">
        <v>4.7511999999999999E-2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1.9200999999999999E-2</v>
      </c>
      <c r="AG126">
        <v>5.8E-5</v>
      </c>
      <c r="AH126" t="s">
        <v>11</v>
      </c>
      <c r="AI126">
        <v>0.98060700000000001</v>
      </c>
      <c r="AJ126">
        <v>9.9999999999999995E-7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11406.312362999999</v>
      </c>
      <c r="I127">
        <v>37.135725000000001</v>
      </c>
      <c r="J127" t="s">
        <v>3</v>
      </c>
      <c r="K127">
        <v>11036.838750000001</v>
      </c>
      <c r="L127">
        <v>17.203904999999999</v>
      </c>
      <c r="M127" t="s">
        <v>4</v>
      </c>
      <c r="N127">
        <v>81.926795999999996</v>
      </c>
      <c r="O127">
        <v>1.58657</v>
      </c>
      <c r="P127" t="s">
        <v>5</v>
      </c>
      <c r="Q127">
        <v>368.34321199999999</v>
      </c>
      <c r="R127">
        <v>11.169809000000001</v>
      </c>
      <c r="S127" t="s">
        <v>6</v>
      </c>
      <c r="T127">
        <v>10874.303516</v>
      </c>
      <c r="U127">
        <v>3.0102630000000001</v>
      </c>
      <c r="V127" t="s">
        <v>7</v>
      </c>
      <c r="W127">
        <v>3.776052</v>
      </c>
      <c r="X127">
        <v>6.1433000000000001E-2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1.8443000000000001E-2</v>
      </c>
      <c r="AG127">
        <v>5.3000000000000001E-5</v>
      </c>
      <c r="AH127" t="s">
        <v>11</v>
      </c>
      <c r="AI127">
        <v>0.98072599999999999</v>
      </c>
      <c r="AJ127">
        <v>9.9999999999999995E-7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13307.373379000001</v>
      </c>
      <c r="I128">
        <v>50.021462999999997</v>
      </c>
      <c r="J128" t="s">
        <v>3</v>
      </c>
      <c r="K128">
        <v>12876.194648000001</v>
      </c>
      <c r="L128">
        <v>21.668388</v>
      </c>
      <c r="M128" t="s">
        <v>4</v>
      </c>
      <c r="N128">
        <v>95.599097</v>
      </c>
      <c r="O128">
        <v>1.9332499999999999</v>
      </c>
      <c r="P128" t="s">
        <v>5</v>
      </c>
      <c r="Q128">
        <v>429.83576499999998</v>
      </c>
      <c r="R128">
        <v>15.416021000000001</v>
      </c>
      <c r="S128" t="s">
        <v>6</v>
      </c>
      <c r="T128">
        <v>12686.484199</v>
      </c>
      <c r="U128">
        <v>3.7480440000000002</v>
      </c>
      <c r="V128" t="s">
        <v>7</v>
      </c>
      <c r="W128">
        <v>4.424614</v>
      </c>
      <c r="X128">
        <v>8.1109000000000001E-2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1.7635000000000001E-2</v>
      </c>
      <c r="AG128">
        <v>4.6999999999999997E-5</v>
      </c>
      <c r="AH128" t="s">
        <v>11</v>
      </c>
      <c r="AI128">
        <v>0.98078699999999996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15208.051836000001</v>
      </c>
      <c r="I129">
        <v>58.881005999999999</v>
      </c>
      <c r="J129" t="s">
        <v>3</v>
      </c>
      <c r="K129">
        <v>14715.446855</v>
      </c>
      <c r="L129">
        <v>25.957698000000001</v>
      </c>
      <c r="M129" t="s">
        <v>4</v>
      </c>
      <c r="N129">
        <v>109.285298</v>
      </c>
      <c r="O129">
        <v>2.3662130000000001</v>
      </c>
      <c r="P129" t="s">
        <v>5</v>
      </c>
      <c r="Q129">
        <v>491.07695899999999</v>
      </c>
      <c r="R129">
        <v>17.816679000000001</v>
      </c>
      <c r="S129" t="s">
        <v>6</v>
      </c>
      <c r="T129">
        <v>14498.691387000001</v>
      </c>
      <c r="U129">
        <v>4.4079819999999996</v>
      </c>
      <c r="V129" t="s">
        <v>7</v>
      </c>
      <c r="W129">
        <v>5.0426679999999999</v>
      </c>
      <c r="X129">
        <v>9.0079999999999993E-2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1.7562999999999999E-2</v>
      </c>
      <c r="AG129">
        <v>4.6999999999999997E-5</v>
      </c>
      <c r="AH129" t="s">
        <v>11</v>
      </c>
      <c r="AI129">
        <v>0.980827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17109.174883</v>
      </c>
      <c r="I130">
        <v>68.022447999999997</v>
      </c>
      <c r="J130" t="s">
        <v>3</v>
      </c>
      <c r="K130">
        <v>16554.902851999999</v>
      </c>
      <c r="L130">
        <v>32.341369</v>
      </c>
      <c r="M130" t="s">
        <v>4</v>
      </c>
      <c r="N130">
        <v>123.009353</v>
      </c>
      <c r="O130">
        <v>2.7031540000000001</v>
      </c>
      <c r="P130" t="s">
        <v>5</v>
      </c>
      <c r="Q130">
        <v>552.52630399999998</v>
      </c>
      <c r="R130">
        <v>20.819355999999999</v>
      </c>
      <c r="S130" t="s">
        <v>6</v>
      </c>
      <c r="T130">
        <v>16310.897558999999</v>
      </c>
      <c r="U130">
        <v>5.1942279999999998</v>
      </c>
      <c r="V130" t="s">
        <v>7</v>
      </c>
      <c r="W130">
        <v>5.6874979999999997</v>
      </c>
      <c r="X130">
        <v>0.103228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1.7204000000000001E-2</v>
      </c>
      <c r="AG130">
        <v>4.6E-5</v>
      </c>
      <c r="AH130" t="s">
        <v>11</v>
      </c>
      <c r="AI130">
        <v>0.98109500000000005</v>
      </c>
      <c r="AJ130">
        <v>3.0000000000000001E-6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19009.924804999999</v>
      </c>
      <c r="I131">
        <v>85.911423999999997</v>
      </c>
      <c r="J131" t="s">
        <v>3</v>
      </c>
      <c r="K131">
        <v>18394.046758</v>
      </c>
      <c r="L131">
        <v>40.575381999999998</v>
      </c>
      <c r="M131" t="s">
        <v>4</v>
      </c>
      <c r="N131">
        <v>136.58211499999999</v>
      </c>
      <c r="O131">
        <v>3.4380980000000001</v>
      </c>
      <c r="P131" t="s">
        <v>5</v>
      </c>
      <c r="Q131">
        <v>613.898369</v>
      </c>
      <c r="R131">
        <v>25.867059000000001</v>
      </c>
      <c r="S131" t="s">
        <v>6</v>
      </c>
      <c r="T131">
        <v>18123.081171999998</v>
      </c>
      <c r="U131">
        <v>5.9473050000000001</v>
      </c>
      <c r="V131" t="s">
        <v>7</v>
      </c>
      <c r="W131">
        <v>6.3096709999999998</v>
      </c>
      <c r="X131">
        <v>0.12656999999999999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1.6558E-2</v>
      </c>
      <c r="AG131">
        <v>3.8999999999999999E-5</v>
      </c>
      <c r="AH131" t="s">
        <v>11</v>
      </c>
      <c r="AI131">
        <v>0.98109900000000005</v>
      </c>
      <c r="AJ131">
        <v>3.0000000000000001E-6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20910.874883</v>
      </c>
      <c r="I132">
        <v>94.361121999999995</v>
      </c>
      <c r="J132" t="s">
        <v>3</v>
      </c>
      <c r="K132">
        <v>20233.243594</v>
      </c>
      <c r="L132">
        <v>45.511507999999999</v>
      </c>
      <c r="M132" t="s">
        <v>4</v>
      </c>
      <c r="N132">
        <v>150.28153800000001</v>
      </c>
      <c r="O132">
        <v>3.9427240000000001</v>
      </c>
      <c r="P132" t="s">
        <v>5</v>
      </c>
      <c r="Q132">
        <v>675.42999499999996</v>
      </c>
      <c r="R132">
        <v>29.074572</v>
      </c>
      <c r="S132" t="s">
        <v>6</v>
      </c>
      <c r="T132">
        <v>19935.211405999999</v>
      </c>
      <c r="U132">
        <v>6.811985</v>
      </c>
      <c r="V132" t="s">
        <v>7</v>
      </c>
      <c r="W132">
        <v>6.9292850000000001</v>
      </c>
      <c r="X132">
        <v>0.14987300000000001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1.6140000000000002E-2</v>
      </c>
      <c r="AG132">
        <v>3.6999999999999998E-5</v>
      </c>
      <c r="AH132" t="s">
        <v>11</v>
      </c>
      <c r="AI132">
        <v>0.98113399999999995</v>
      </c>
      <c r="AJ132">
        <v>3.0000000000000001E-6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22811.712422000001</v>
      </c>
      <c r="I133">
        <v>106.53173</v>
      </c>
      <c r="J133" t="s">
        <v>3</v>
      </c>
      <c r="K133">
        <v>22072.544961</v>
      </c>
      <c r="L133">
        <v>51.786146000000002</v>
      </c>
      <c r="M133" t="s">
        <v>4</v>
      </c>
      <c r="N133">
        <v>163.93235200000001</v>
      </c>
      <c r="O133">
        <v>4.6551530000000003</v>
      </c>
      <c r="P133" t="s">
        <v>5</v>
      </c>
      <c r="Q133">
        <v>736.74391500000002</v>
      </c>
      <c r="R133">
        <v>32.974843999999997</v>
      </c>
      <c r="S133" t="s">
        <v>6</v>
      </c>
      <c r="T133">
        <v>21747.360468999999</v>
      </c>
      <c r="U133">
        <v>7.7218470000000003</v>
      </c>
      <c r="V133" t="s">
        <v>7</v>
      </c>
      <c r="W133">
        <v>7.5511809999999997</v>
      </c>
      <c r="X133">
        <v>0.15907499999999999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1.592E-2</v>
      </c>
      <c r="AG133">
        <v>3.4E-5</v>
      </c>
      <c r="AH133" t="s">
        <v>11</v>
      </c>
      <c r="AI133">
        <v>0.98114000000000001</v>
      </c>
      <c r="AJ133">
        <v>3.0000000000000001E-6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24712.516992000001</v>
      </c>
      <c r="I134">
        <v>118.272949</v>
      </c>
      <c r="J134" t="s">
        <v>3</v>
      </c>
      <c r="K134">
        <v>23911.867305</v>
      </c>
      <c r="L134">
        <v>61.048850000000002</v>
      </c>
      <c r="M134" t="s">
        <v>4</v>
      </c>
      <c r="N134">
        <v>177.579869</v>
      </c>
      <c r="O134">
        <v>5.1490900000000002</v>
      </c>
      <c r="P134" t="s">
        <v>5</v>
      </c>
      <c r="Q134">
        <v>798.04494099999999</v>
      </c>
      <c r="R134">
        <v>36.140123000000003</v>
      </c>
      <c r="S134" t="s">
        <v>6</v>
      </c>
      <c r="T134">
        <v>23559.595936999998</v>
      </c>
      <c r="U134">
        <v>8.8275380000000006</v>
      </c>
      <c r="V134" t="s">
        <v>7</v>
      </c>
      <c r="W134">
        <v>8.179335</v>
      </c>
      <c r="X134">
        <v>0.17293700000000001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1.5179E-2</v>
      </c>
      <c r="AG134">
        <v>2.8E-5</v>
      </c>
      <c r="AH134" t="s">
        <v>11</v>
      </c>
      <c r="AI134">
        <v>0.98114299999999999</v>
      </c>
      <c r="AJ134">
        <v>3.0000000000000001E-6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26613.465508000001</v>
      </c>
      <c r="I135">
        <v>134.56829999999999</v>
      </c>
      <c r="J135" t="s">
        <v>3</v>
      </c>
      <c r="K135">
        <v>25751.268047000001</v>
      </c>
      <c r="L135">
        <v>71.886926000000003</v>
      </c>
      <c r="M135" t="s">
        <v>4</v>
      </c>
      <c r="N135">
        <v>191.226707</v>
      </c>
      <c r="O135">
        <v>6.1965510000000004</v>
      </c>
      <c r="P135" t="s">
        <v>5</v>
      </c>
      <c r="Q135">
        <v>859.352216</v>
      </c>
      <c r="R135">
        <v>40.326126000000002</v>
      </c>
      <c r="S135" t="s">
        <v>6</v>
      </c>
      <c r="T135">
        <v>25371.85125</v>
      </c>
      <c r="U135">
        <v>10.288171999999999</v>
      </c>
      <c r="V135" t="s">
        <v>7</v>
      </c>
      <c r="W135">
        <v>8.8070819999999994</v>
      </c>
      <c r="X135">
        <v>0.19314000000000001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1.4709E-2</v>
      </c>
      <c r="AG135">
        <v>2.5999999999999998E-5</v>
      </c>
      <c r="AH135" t="s">
        <v>11</v>
      </c>
      <c r="AI135">
        <v>0.98123099999999996</v>
      </c>
      <c r="AJ135">
        <v>3.0000000000000001E-6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28514.276366999999</v>
      </c>
      <c r="I136">
        <v>151.28913299999999</v>
      </c>
      <c r="J136" t="s">
        <v>3</v>
      </c>
      <c r="K136">
        <v>27590.584531</v>
      </c>
      <c r="L136">
        <v>81.790274999999994</v>
      </c>
      <c r="M136" t="s">
        <v>4</v>
      </c>
      <c r="N136">
        <v>204.89036999999999</v>
      </c>
      <c r="O136">
        <v>6.9208910000000001</v>
      </c>
      <c r="P136" t="s">
        <v>5</v>
      </c>
      <c r="Q136">
        <v>920.67967799999997</v>
      </c>
      <c r="R136">
        <v>46.608364999999999</v>
      </c>
      <c r="S136" t="s">
        <v>6</v>
      </c>
      <c r="T136">
        <v>27184.130742000001</v>
      </c>
      <c r="U136">
        <v>11.557693</v>
      </c>
      <c r="V136" t="s">
        <v>7</v>
      </c>
      <c r="W136">
        <v>9.4280609999999996</v>
      </c>
      <c r="X136">
        <v>0.21526500000000001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1.457E-2</v>
      </c>
      <c r="AG136">
        <v>2.5999999999999998E-5</v>
      </c>
      <c r="AH136" t="s">
        <v>11</v>
      </c>
      <c r="AI136">
        <v>0.98150300000000001</v>
      </c>
      <c r="AJ136">
        <v>5.0000000000000004E-6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30415.026641</v>
      </c>
      <c r="I137">
        <v>175.25272000000001</v>
      </c>
      <c r="J137" t="s">
        <v>3</v>
      </c>
      <c r="K137">
        <v>29429.752344</v>
      </c>
      <c r="L137">
        <v>96.097868000000005</v>
      </c>
      <c r="M137" t="s">
        <v>4</v>
      </c>
      <c r="N137">
        <v>218.43029799999999</v>
      </c>
      <c r="O137">
        <v>8.260529</v>
      </c>
      <c r="P137" t="s">
        <v>5</v>
      </c>
      <c r="Q137">
        <v>982.04903899999999</v>
      </c>
      <c r="R137">
        <v>50.331007</v>
      </c>
      <c r="S137" t="s">
        <v>6</v>
      </c>
      <c r="T137">
        <v>28996.398398000001</v>
      </c>
      <c r="U137">
        <v>13.317477</v>
      </c>
      <c r="V137" t="s">
        <v>7</v>
      </c>
      <c r="W137">
        <v>10.050927</v>
      </c>
      <c r="X137">
        <v>0.25155699999999998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1.4357E-2</v>
      </c>
      <c r="AG137">
        <v>2.1999999999999999E-5</v>
      </c>
      <c r="AH137" t="s">
        <v>11</v>
      </c>
      <c r="AI137">
        <v>0.98150800000000005</v>
      </c>
      <c r="AJ137">
        <v>5.0000000000000004E-6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32315.973827999998</v>
      </c>
      <c r="I138">
        <v>199.16907</v>
      </c>
      <c r="J138" t="s">
        <v>3</v>
      </c>
      <c r="K138">
        <v>31269.144921999999</v>
      </c>
      <c r="L138">
        <v>111.30643600000001</v>
      </c>
      <c r="M138" t="s">
        <v>4</v>
      </c>
      <c r="N138">
        <v>232.082019</v>
      </c>
      <c r="O138">
        <v>9.1385570000000005</v>
      </c>
      <c r="P138" t="s">
        <v>5</v>
      </c>
      <c r="Q138">
        <v>1043.359481</v>
      </c>
      <c r="R138">
        <v>54.905729999999998</v>
      </c>
      <c r="S138" t="s">
        <v>6</v>
      </c>
      <c r="T138">
        <v>30808.696093999999</v>
      </c>
      <c r="U138">
        <v>15.302403999999999</v>
      </c>
      <c r="V138" t="s">
        <v>7</v>
      </c>
      <c r="W138">
        <v>10.67587</v>
      </c>
      <c r="X138">
        <v>0.280779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1.383E-2</v>
      </c>
      <c r="AG138">
        <v>1.7E-5</v>
      </c>
      <c r="AH138" t="s">
        <v>11</v>
      </c>
      <c r="AI138">
        <v>0.98152099999999998</v>
      </c>
      <c r="AJ138">
        <v>5.0000000000000004E-6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34216.956875000003</v>
      </c>
      <c r="I139">
        <v>219.103756</v>
      </c>
      <c r="J139" t="s">
        <v>3</v>
      </c>
      <c r="K139">
        <v>33108.575155999999</v>
      </c>
      <c r="L139">
        <v>124.463714</v>
      </c>
      <c r="M139" t="s">
        <v>4</v>
      </c>
      <c r="N139">
        <v>245.71087900000001</v>
      </c>
      <c r="O139">
        <v>9.73766</v>
      </c>
      <c r="P139" t="s">
        <v>5</v>
      </c>
      <c r="Q139">
        <v>1104.7080880000001</v>
      </c>
      <c r="R139">
        <v>57.372674000000004</v>
      </c>
      <c r="S139" t="s">
        <v>6</v>
      </c>
      <c r="T139">
        <v>32620.890625</v>
      </c>
      <c r="U139">
        <v>17.149450999999999</v>
      </c>
      <c r="V139" t="s">
        <v>7</v>
      </c>
      <c r="W139">
        <v>11.315849</v>
      </c>
      <c r="X139">
        <v>0.30099199999999998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1.3799000000000001E-2</v>
      </c>
      <c r="AG139">
        <v>1.7E-5</v>
      </c>
      <c r="AH139" t="s">
        <v>11</v>
      </c>
      <c r="AI139">
        <v>0.98199199999999998</v>
      </c>
      <c r="AJ139">
        <v>1.0000000000000001E-5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36117.979296999998</v>
      </c>
      <c r="I140">
        <v>247.06590499999999</v>
      </c>
      <c r="J140" t="s">
        <v>3</v>
      </c>
      <c r="K140">
        <v>34947.965312</v>
      </c>
      <c r="L140">
        <v>135.063906</v>
      </c>
      <c r="M140" t="s">
        <v>4</v>
      </c>
      <c r="N140">
        <v>259.32660499999997</v>
      </c>
      <c r="O140">
        <v>11.06086</v>
      </c>
      <c r="P140" t="s">
        <v>5</v>
      </c>
      <c r="Q140">
        <v>1166.13519</v>
      </c>
      <c r="R140">
        <v>65.469373000000004</v>
      </c>
      <c r="S140" t="s">
        <v>6</v>
      </c>
      <c r="T140">
        <v>34433.147031</v>
      </c>
      <c r="U140">
        <v>18.309376</v>
      </c>
      <c r="V140" t="s">
        <v>7</v>
      </c>
      <c r="W140">
        <v>11.966996999999999</v>
      </c>
      <c r="X140">
        <v>0.33480199999999999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1.3573E-2</v>
      </c>
      <c r="AG140">
        <v>1.5999999999999999E-5</v>
      </c>
      <c r="AH140" t="s">
        <v>11</v>
      </c>
      <c r="AI140">
        <v>0.98227399999999998</v>
      </c>
      <c r="AJ140">
        <v>1.4E-5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38019.081250000003</v>
      </c>
      <c r="I141">
        <v>274.25699600000002</v>
      </c>
      <c r="J141" t="s">
        <v>3</v>
      </c>
      <c r="K141">
        <v>36787.465078000001</v>
      </c>
      <c r="L141">
        <v>149.618055</v>
      </c>
      <c r="M141" t="s">
        <v>4</v>
      </c>
      <c r="N141">
        <v>273.01827600000001</v>
      </c>
      <c r="O141">
        <v>12.821739000000001</v>
      </c>
      <c r="P141" t="s">
        <v>5</v>
      </c>
      <c r="Q141">
        <v>1227.558953</v>
      </c>
      <c r="R141">
        <v>71.507544999999993</v>
      </c>
      <c r="S141" t="s">
        <v>6</v>
      </c>
      <c r="T141">
        <v>36245.467108999997</v>
      </c>
      <c r="U141">
        <v>20.353833000000002</v>
      </c>
      <c r="V141" t="s">
        <v>7</v>
      </c>
      <c r="W141">
        <v>12.599148</v>
      </c>
      <c r="X141">
        <v>0.36135099999999998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1.3405E-2</v>
      </c>
      <c r="AG141">
        <v>1.5999999999999999E-5</v>
      </c>
      <c r="AH141" t="s">
        <v>11</v>
      </c>
      <c r="AI141">
        <v>0.98245800000000005</v>
      </c>
      <c r="AJ141">
        <v>1.5E-5</v>
      </c>
      <c r="AK141" t="s">
        <v>12</v>
      </c>
      <c r="AL141">
        <v>0</v>
      </c>
      <c r="AM141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3203.5942869999999</v>
      </c>
      <c r="I142">
        <v>220.47933599999999</v>
      </c>
      <c r="J142" t="s">
        <v>3</v>
      </c>
      <c r="K142">
        <v>854.38320199999998</v>
      </c>
      <c r="L142">
        <v>221.485207</v>
      </c>
      <c r="M142" t="s">
        <v>4</v>
      </c>
      <c r="N142">
        <v>175.548665</v>
      </c>
      <c r="O142">
        <v>6.607E-3</v>
      </c>
      <c r="P142" t="s">
        <v>5</v>
      </c>
      <c r="Q142">
        <v>660.86223500000006</v>
      </c>
      <c r="R142">
        <v>206.60245399999999</v>
      </c>
      <c r="S142" t="s">
        <v>6</v>
      </c>
      <c r="T142">
        <v>841.31102399999997</v>
      </c>
      <c r="U142">
        <v>214.99442999999999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2.8785999999999999E-2</v>
      </c>
      <c r="AG142">
        <v>1.2999999999999999E-5</v>
      </c>
      <c r="AH142" t="s">
        <v>11</v>
      </c>
      <c r="AI142">
        <v>0.97502800000000001</v>
      </c>
      <c r="AJ142">
        <v>6.6000000000000005E-5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6409.1491500000002</v>
      </c>
      <c r="I143">
        <v>711.94087200000001</v>
      </c>
      <c r="J143" t="s">
        <v>3</v>
      </c>
      <c r="K143">
        <v>1710.7203689999999</v>
      </c>
      <c r="L143">
        <v>707.42179499999997</v>
      </c>
      <c r="M143" t="s">
        <v>4</v>
      </c>
      <c r="N143">
        <v>351.09948000000003</v>
      </c>
      <c r="O143">
        <v>2.2502000000000001E-2</v>
      </c>
      <c r="P143" t="s">
        <v>5</v>
      </c>
      <c r="Q143">
        <v>1323.4799069999999</v>
      </c>
      <c r="R143">
        <v>650.74145399999998</v>
      </c>
      <c r="S143" t="s">
        <v>6</v>
      </c>
      <c r="T143">
        <v>1684.5465360000001</v>
      </c>
      <c r="U143">
        <v>690.77452400000004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2.6755999999999999E-2</v>
      </c>
      <c r="AG143">
        <v>2.9E-5</v>
      </c>
      <c r="AH143" t="s">
        <v>11</v>
      </c>
      <c r="AI143">
        <v>0.97820499999999999</v>
      </c>
      <c r="AJ143">
        <v>3.1000000000000001E-5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9613.6178519999994</v>
      </c>
      <c r="I144">
        <v>1197.807382</v>
      </c>
      <c r="J144" t="s">
        <v>3</v>
      </c>
      <c r="K144">
        <v>2566.035151</v>
      </c>
      <c r="L144">
        <v>1186.1175699999999</v>
      </c>
      <c r="M144" t="s">
        <v>4</v>
      </c>
      <c r="N144">
        <v>526.66064500000005</v>
      </c>
      <c r="O144">
        <v>5.0199000000000001E-2</v>
      </c>
      <c r="P144" t="s">
        <v>5</v>
      </c>
      <c r="Q144">
        <v>1985.1434280000001</v>
      </c>
      <c r="R144">
        <v>1095.023627</v>
      </c>
      <c r="S144" t="s">
        <v>6</v>
      </c>
      <c r="T144">
        <v>2526.8210450000001</v>
      </c>
      <c r="U144">
        <v>1159.15843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2.5385000000000001E-2</v>
      </c>
      <c r="AG144">
        <v>4.0000000000000003E-5</v>
      </c>
      <c r="AH144" t="s">
        <v>11</v>
      </c>
      <c r="AI144">
        <v>0.98011000000000004</v>
      </c>
      <c r="AJ144">
        <v>6.0000000000000002E-6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12818.228008</v>
      </c>
      <c r="I145">
        <v>1887.8931090000001</v>
      </c>
      <c r="J145" t="s">
        <v>3</v>
      </c>
      <c r="K145">
        <v>3421.4527929999999</v>
      </c>
      <c r="L145">
        <v>1877.503727</v>
      </c>
      <c r="M145" t="s">
        <v>4</v>
      </c>
      <c r="N145">
        <v>702.19906200000003</v>
      </c>
      <c r="O145">
        <v>8.3615999999999996E-2</v>
      </c>
      <c r="P145" t="s">
        <v>5</v>
      </c>
      <c r="Q145">
        <v>2647.0447410000002</v>
      </c>
      <c r="R145">
        <v>1730.0789090000001</v>
      </c>
      <c r="S145" t="s">
        <v>6</v>
      </c>
      <c r="T145">
        <v>3369.1535349999999</v>
      </c>
      <c r="U145">
        <v>1828.712925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2.3709999999999998E-2</v>
      </c>
      <c r="AG145">
        <v>4.6999999999999997E-5</v>
      </c>
      <c r="AH145" t="s">
        <v>11</v>
      </c>
      <c r="AI145">
        <v>0.98022200000000004</v>
      </c>
      <c r="AJ145">
        <v>5.0000000000000004E-6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16023.045156</v>
      </c>
      <c r="I146">
        <v>3036.62799</v>
      </c>
      <c r="J146" t="s">
        <v>3</v>
      </c>
      <c r="K146">
        <v>4277.004844</v>
      </c>
      <c r="L146">
        <v>3026.052717</v>
      </c>
      <c r="M146" t="s">
        <v>4</v>
      </c>
      <c r="N146">
        <v>877.75404500000002</v>
      </c>
      <c r="O146">
        <v>0.12636500000000001</v>
      </c>
      <c r="P146" t="s">
        <v>5</v>
      </c>
      <c r="Q146">
        <v>3309.0771880000002</v>
      </c>
      <c r="R146">
        <v>2799.0673489999999</v>
      </c>
      <c r="S146" t="s">
        <v>6</v>
      </c>
      <c r="T146">
        <v>4211.7244680000003</v>
      </c>
      <c r="U146">
        <v>2951.5075440000001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2.1613E-2</v>
      </c>
      <c r="AG146">
        <v>5.1999999999999997E-5</v>
      </c>
      <c r="AH146" t="s">
        <v>11</v>
      </c>
      <c r="AI146">
        <v>0.98049200000000003</v>
      </c>
      <c r="AJ146">
        <v>5.0000000000000004E-6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19226.883125</v>
      </c>
      <c r="I147">
        <v>4094.1154889999998</v>
      </c>
      <c r="J147" t="s">
        <v>3</v>
      </c>
      <c r="K147">
        <v>5131.5872749999999</v>
      </c>
      <c r="L147">
        <v>4077.5216449999998</v>
      </c>
      <c r="M147" t="s">
        <v>4</v>
      </c>
      <c r="N147">
        <v>1053.308706</v>
      </c>
      <c r="O147">
        <v>0.203879</v>
      </c>
      <c r="P147" t="s">
        <v>5</v>
      </c>
      <c r="Q147">
        <v>3970.1585690000002</v>
      </c>
      <c r="R147">
        <v>3770.054928</v>
      </c>
      <c r="S147" t="s">
        <v>6</v>
      </c>
      <c r="T147">
        <v>5053.256934</v>
      </c>
      <c r="U147">
        <v>3983.1329700000001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1.9768999999999998E-2</v>
      </c>
      <c r="AG147">
        <v>5.5000000000000002E-5</v>
      </c>
      <c r="AH147" t="s">
        <v>11</v>
      </c>
      <c r="AI147">
        <v>0.98086200000000001</v>
      </c>
      <c r="AJ147">
        <v>6.9999999999999999E-6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22430.387734</v>
      </c>
      <c r="I148">
        <v>5606.223242</v>
      </c>
      <c r="J148" t="s">
        <v>3</v>
      </c>
      <c r="K148">
        <v>5985.8330960000003</v>
      </c>
      <c r="L148">
        <v>5580.4013420000001</v>
      </c>
      <c r="M148" t="s">
        <v>4</v>
      </c>
      <c r="N148">
        <v>1228.8653690000001</v>
      </c>
      <c r="O148">
        <v>0.30623499999999998</v>
      </c>
      <c r="P148" t="s">
        <v>5</v>
      </c>
      <c r="Q148">
        <v>4630.8302249999997</v>
      </c>
      <c r="R148">
        <v>5141.245484</v>
      </c>
      <c r="S148" t="s">
        <v>6</v>
      </c>
      <c r="T148">
        <v>5894.4986909999998</v>
      </c>
      <c r="U148">
        <v>5453.185864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1.9119000000000001E-2</v>
      </c>
      <c r="AG148">
        <v>5.3999999999999998E-5</v>
      </c>
      <c r="AH148" t="s">
        <v>11</v>
      </c>
      <c r="AI148">
        <v>0.98087100000000005</v>
      </c>
      <c r="AJ148">
        <v>6.9999999999999999E-6</v>
      </c>
      <c r="AK148" t="s">
        <v>12</v>
      </c>
      <c r="AL148">
        <v>2.38</v>
      </c>
      <c r="AM148">
        <v>2.9156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25637.473359</v>
      </c>
      <c r="I149">
        <v>7030.2145970000001</v>
      </c>
      <c r="J149" t="s">
        <v>3</v>
      </c>
      <c r="K149">
        <v>6843.6862110000002</v>
      </c>
      <c r="L149">
        <v>6999.8078240000004</v>
      </c>
      <c r="M149" t="s">
        <v>4</v>
      </c>
      <c r="N149">
        <v>1404.51989</v>
      </c>
      <c r="O149">
        <v>0.42498200000000003</v>
      </c>
      <c r="P149" t="s">
        <v>5</v>
      </c>
      <c r="Q149">
        <v>5294.9587890000003</v>
      </c>
      <c r="R149">
        <v>6430.8609710000001</v>
      </c>
      <c r="S149" t="s">
        <v>6</v>
      </c>
      <c r="T149">
        <v>6739.3335639999996</v>
      </c>
      <c r="U149">
        <v>6824.7975669999996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1.9119000000000001E-2</v>
      </c>
      <c r="AG149">
        <v>5.3999999999999998E-5</v>
      </c>
      <c r="AH149" t="s">
        <v>11</v>
      </c>
      <c r="AI149">
        <v>0.98087100000000005</v>
      </c>
      <c r="AJ149">
        <v>6.9999999999999999E-6</v>
      </c>
      <c r="AK149" t="s">
        <v>12</v>
      </c>
      <c r="AL149">
        <v>9.82</v>
      </c>
      <c r="AM149">
        <v>17.427600000000002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28845.112266</v>
      </c>
      <c r="I150">
        <v>8905.4197540000005</v>
      </c>
      <c r="J150" t="s">
        <v>3</v>
      </c>
      <c r="K150">
        <v>7702.0530369999997</v>
      </c>
      <c r="L150">
        <v>8874.4534860000003</v>
      </c>
      <c r="M150" t="s">
        <v>4</v>
      </c>
      <c r="N150">
        <v>1580.2042750000001</v>
      </c>
      <c r="O150">
        <v>0.52344000000000002</v>
      </c>
      <c r="P150" t="s">
        <v>5</v>
      </c>
      <c r="Q150">
        <v>5959.6435060000003</v>
      </c>
      <c r="R150">
        <v>8135.2228530000002</v>
      </c>
      <c r="S150" t="s">
        <v>6</v>
      </c>
      <c r="T150">
        <v>7584.661357</v>
      </c>
      <c r="U150">
        <v>8640.7485089999991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1.9119000000000001E-2</v>
      </c>
      <c r="AG150">
        <v>5.3999999999999998E-5</v>
      </c>
      <c r="AH150" t="s">
        <v>11</v>
      </c>
      <c r="AI150">
        <v>0.98087100000000005</v>
      </c>
      <c r="AJ150">
        <v>6.9999999999999999E-6</v>
      </c>
      <c r="AK150" t="s">
        <v>12</v>
      </c>
      <c r="AL150">
        <v>14.38</v>
      </c>
      <c r="AM150">
        <v>26.195599999999999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32054.767969</v>
      </c>
      <c r="I151">
        <v>10550.575943</v>
      </c>
      <c r="J151" t="s">
        <v>3</v>
      </c>
      <c r="K151">
        <v>8562.4361520000002</v>
      </c>
      <c r="L151">
        <v>10502.302229999999</v>
      </c>
      <c r="M151" t="s">
        <v>4</v>
      </c>
      <c r="N151">
        <v>1755.9554539999999</v>
      </c>
      <c r="O151">
        <v>0.63438600000000001</v>
      </c>
      <c r="P151" t="s">
        <v>5</v>
      </c>
      <c r="Q151">
        <v>6626.1263479999998</v>
      </c>
      <c r="R151">
        <v>9617.1300649999994</v>
      </c>
      <c r="S151" t="s">
        <v>6</v>
      </c>
      <c r="T151">
        <v>8432.0564649999997</v>
      </c>
      <c r="U151">
        <v>10210.822947000001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1.9119000000000001E-2</v>
      </c>
      <c r="AG151">
        <v>5.3999999999999998E-5</v>
      </c>
      <c r="AH151" t="s">
        <v>11</v>
      </c>
      <c r="AI151">
        <v>0.98087100000000005</v>
      </c>
      <c r="AJ151">
        <v>6.9999999999999999E-6</v>
      </c>
      <c r="AK151" t="s">
        <v>12</v>
      </c>
      <c r="AL151">
        <v>17.399999999999999</v>
      </c>
      <c r="AM151">
        <v>37.32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35264.146094000003</v>
      </c>
      <c r="I152">
        <v>12401.011134</v>
      </c>
      <c r="J152" t="s">
        <v>3</v>
      </c>
      <c r="K152">
        <v>9422.5688869999994</v>
      </c>
      <c r="L152">
        <v>12324.491561999999</v>
      </c>
      <c r="M152" t="s">
        <v>4</v>
      </c>
      <c r="N152">
        <v>1931.738218</v>
      </c>
      <c r="O152">
        <v>0.78068899999999997</v>
      </c>
      <c r="P152" t="s">
        <v>5</v>
      </c>
      <c r="Q152">
        <v>7292.4475199999997</v>
      </c>
      <c r="R152">
        <v>11241.494336</v>
      </c>
      <c r="S152" t="s">
        <v>6</v>
      </c>
      <c r="T152">
        <v>9279.1385740000005</v>
      </c>
      <c r="U152">
        <v>11948.622588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1.9119000000000001E-2</v>
      </c>
      <c r="AG152">
        <v>5.3999999999999998E-5</v>
      </c>
      <c r="AH152" t="s">
        <v>11</v>
      </c>
      <c r="AI152">
        <v>0.98087100000000005</v>
      </c>
      <c r="AJ152">
        <v>6.9999999999999999E-6</v>
      </c>
      <c r="AK152" t="s">
        <v>12</v>
      </c>
      <c r="AL152">
        <v>20.84</v>
      </c>
      <c r="AM152">
        <v>37.334400000000002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38473.422422000003</v>
      </c>
      <c r="I153">
        <v>13706.122597</v>
      </c>
      <c r="J153" t="s">
        <v>3</v>
      </c>
      <c r="K153">
        <v>10282.606543</v>
      </c>
      <c r="L153">
        <v>13606.212388</v>
      </c>
      <c r="M153" t="s">
        <v>4</v>
      </c>
      <c r="N153">
        <v>2107.5429789999998</v>
      </c>
      <c r="O153">
        <v>0.95935099999999995</v>
      </c>
      <c r="P153" t="s">
        <v>5</v>
      </c>
      <c r="Q153">
        <v>7958.574912</v>
      </c>
      <c r="R153">
        <v>12397.07106</v>
      </c>
      <c r="S153" t="s">
        <v>6</v>
      </c>
      <c r="T153">
        <v>10126.090254000001</v>
      </c>
      <c r="U153">
        <v>13187.214249000001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1.9119000000000001E-2</v>
      </c>
      <c r="AG153">
        <v>5.3999999999999998E-5</v>
      </c>
      <c r="AH153" t="s">
        <v>11</v>
      </c>
      <c r="AI153">
        <v>0.98087100000000005</v>
      </c>
      <c r="AJ153">
        <v>6.9999999999999999E-6</v>
      </c>
      <c r="AK153" t="s">
        <v>12</v>
      </c>
      <c r="AL153">
        <v>24.36</v>
      </c>
      <c r="AM153">
        <v>44.270400000000002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41683.412812000002</v>
      </c>
      <c r="I154">
        <v>15502.18115</v>
      </c>
      <c r="J154" t="s">
        <v>3</v>
      </c>
      <c r="K154">
        <v>11143.359531</v>
      </c>
      <c r="L154">
        <v>15378.831271999999</v>
      </c>
      <c r="M154" t="s">
        <v>4</v>
      </c>
      <c r="N154">
        <v>2283.3736469999999</v>
      </c>
      <c r="O154">
        <v>1.085102</v>
      </c>
      <c r="P154" t="s">
        <v>5</v>
      </c>
      <c r="Q154">
        <v>8625.3979880000006</v>
      </c>
      <c r="R154">
        <v>14002.781502</v>
      </c>
      <c r="S154" t="s">
        <v>6</v>
      </c>
      <c r="T154">
        <v>10973.807559000001</v>
      </c>
      <c r="U154">
        <v>14886.698371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1.9119000000000001E-2</v>
      </c>
      <c r="AG154">
        <v>5.3999999999999998E-5</v>
      </c>
      <c r="AH154" t="s">
        <v>11</v>
      </c>
      <c r="AI154">
        <v>0.98087100000000005</v>
      </c>
      <c r="AJ154">
        <v>6.9999999999999999E-6</v>
      </c>
      <c r="AK154" t="s">
        <v>12</v>
      </c>
      <c r="AL154">
        <v>27.64</v>
      </c>
      <c r="AM154">
        <v>49.230400000000003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44892.247422</v>
      </c>
      <c r="I155">
        <v>17929.052112000001</v>
      </c>
      <c r="J155" t="s">
        <v>3</v>
      </c>
      <c r="K155">
        <v>12003</v>
      </c>
      <c r="L155">
        <v>17760.262823000001</v>
      </c>
      <c r="M155" t="s">
        <v>4</v>
      </c>
      <c r="N155">
        <v>2459.2560640000002</v>
      </c>
      <c r="O155">
        <v>1.5514600000000001</v>
      </c>
      <c r="P155" t="s">
        <v>5</v>
      </c>
      <c r="Q155">
        <v>9291.1457229999996</v>
      </c>
      <c r="R155">
        <v>16162.220751000001</v>
      </c>
      <c r="S155" t="s">
        <v>6</v>
      </c>
      <c r="T155">
        <v>11820.474394999999</v>
      </c>
      <c r="U155">
        <v>17183.160080000001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1.9119000000000001E-2</v>
      </c>
      <c r="AG155">
        <v>5.3999999999999998E-5</v>
      </c>
      <c r="AH155" t="s">
        <v>11</v>
      </c>
      <c r="AI155">
        <v>0.98087100000000005</v>
      </c>
      <c r="AJ155">
        <v>6.9999999999999999E-6</v>
      </c>
      <c r="AK155" t="s">
        <v>12</v>
      </c>
      <c r="AL155">
        <v>31.02</v>
      </c>
      <c r="AM155">
        <v>67.659599999999998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48101.095000000001</v>
      </c>
      <c r="I156">
        <v>19367.603438999999</v>
      </c>
      <c r="J156" t="s">
        <v>3</v>
      </c>
      <c r="K156">
        <v>12862.672832</v>
      </c>
      <c r="L156">
        <v>19150.677745000001</v>
      </c>
      <c r="M156" t="s">
        <v>4</v>
      </c>
      <c r="N156">
        <v>2635.114302</v>
      </c>
      <c r="O156">
        <v>1.739889</v>
      </c>
      <c r="P156" t="s">
        <v>5</v>
      </c>
      <c r="Q156">
        <v>9956.9151949999996</v>
      </c>
      <c r="R156">
        <v>17392.385565</v>
      </c>
      <c r="S156" t="s">
        <v>6</v>
      </c>
      <c r="T156">
        <v>12667.129628999999</v>
      </c>
      <c r="U156">
        <v>18527.293034999999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1.9119000000000001E-2</v>
      </c>
      <c r="AG156">
        <v>5.3999999999999998E-5</v>
      </c>
      <c r="AH156" t="s">
        <v>11</v>
      </c>
      <c r="AI156">
        <v>0.98087100000000005</v>
      </c>
      <c r="AJ156">
        <v>6.9999999999999999E-6</v>
      </c>
      <c r="AK156" t="s">
        <v>12</v>
      </c>
      <c r="AL156">
        <v>34.74</v>
      </c>
      <c r="AM156">
        <v>70.952399999999997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51310.545703000003</v>
      </c>
      <c r="I157">
        <v>21431.457252</v>
      </c>
      <c r="J157" t="s">
        <v>3</v>
      </c>
      <c r="K157">
        <v>13722.901132999999</v>
      </c>
      <c r="L157">
        <v>21163.375312</v>
      </c>
      <c r="M157" t="s">
        <v>4</v>
      </c>
      <c r="N157">
        <v>2811.000571</v>
      </c>
      <c r="O157">
        <v>1.9620150000000001</v>
      </c>
      <c r="P157" t="s">
        <v>5</v>
      </c>
      <c r="Q157">
        <v>10623.165155999999</v>
      </c>
      <c r="R157">
        <v>19233.415150000001</v>
      </c>
      <c r="S157" t="s">
        <v>6</v>
      </c>
      <c r="T157">
        <v>13514.304276999999</v>
      </c>
      <c r="U157">
        <v>20493.654544000001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1.9119000000000001E-2</v>
      </c>
      <c r="AG157">
        <v>5.3999999999999998E-5</v>
      </c>
      <c r="AH157" t="s">
        <v>11</v>
      </c>
      <c r="AI157">
        <v>0.98087100000000005</v>
      </c>
      <c r="AJ157">
        <v>6.9999999999999999E-6</v>
      </c>
      <c r="AK157" t="s">
        <v>12</v>
      </c>
      <c r="AL157">
        <v>39.06</v>
      </c>
      <c r="AM157">
        <v>74.376400000000004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54519.606249999997</v>
      </c>
      <c r="I158">
        <v>23440.342560000001</v>
      </c>
      <c r="J158" t="s">
        <v>3</v>
      </c>
      <c r="K158">
        <v>14582.77002</v>
      </c>
      <c r="L158">
        <v>23135.922483999999</v>
      </c>
      <c r="M158" t="s">
        <v>4</v>
      </c>
      <c r="N158">
        <v>2986.8947710000002</v>
      </c>
      <c r="O158">
        <v>2.164355</v>
      </c>
      <c r="P158" t="s">
        <v>5</v>
      </c>
      <c r="Q158">
        <v>11289.104551</v>
      </c>
      <c r="R158">
        <v>21037.052337000001</v>
      </c>
      <c r="S158" t="s">
        <v>6</v>
      </c>
      <c r="T158">
        <v>14361.287188</v>
      </c>
      <c r="U158">
        <v>22442.144015000002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1.9119000000000001E-2</v>
      </c>
      <c r="AG158">
        <v>5.3999999999999998E-5</v>
      </c>
      <c r="AH158" t="s">
        <v>11</v>
      </c>
      <c r="AI158">
        <v>0.98087100000000005</v>
      </c>
      <c r="AJ158">
        <v>6.9999999999999999E-6</v>
      </c>
      <c r="AK158" t="s">
        <v>12</v>
      </c>
      <c r="AL158">
        <v>43.26</v>
      </c>
      <c r="AM158">
        <v>75.032399999999996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57729.071250000001</v>
      </c>
      <c r="I159">
        <v>25358.531919000001</v>
      </c>
      <c r="J159" t="s">
        <v>3</v>
      </c>
      <c r="K159">
        <v>15443.088573999999</v>
      </c>
      <c r="L159">
        <v>25006.114451000001</v>
      </c>
      <c r="M159" t="s">
        <v>4</v>
      </c>
      <c r="N159">
        <v>3162.7919240000001</v>
      </c>
      <c r="O159">
        <v>2.3758210000000002</v>
      </c>
      <c r="P159" t="s">
        <v>5</v>
      </c>
      <c r="Q159">
        <v>11955.449531</v>
      </c>
      <c r="R159">
        <v>22749.123131</v>
      </c>
      <c r="S159" t="s">
        <v>6</v>
      </c>
      <c r="T159">
        <v>15208.596777000001</v>
      </c>
      <c r="U159">
        <v>24278.52002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1.9119000000000001E-2</v>
      </c>
      <c r="AG159">
        <v>5.3999999999999998E-5</v>
      </c>
      <c r="AH159" t="s">
        <v>11</v>
      </c>
      <c r="AI159">
        <v>0.98087100000000005</v>
      </c>
      <c r="AJ159">
        <v>6.9999999999999999E-6</v>
      </c>
      <c r="AK159" t="s">
        <v>12</v>
      </c>
      <c r="AL159">
        <v>48.44</v>
      </c>
      <c r="AM159">
        <v>95.846400000000003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60940.034296999998</v>
      </c>
      <c r="I160">
        <v>27684.196289</v>
      </c>
      <c r="J160" t="s">
        <v>3</v>
      </c>
      <c r="K160">
        <v>16304.793164000001</v>
      </c>
      <c r="L160">
        <v>27266.508822</v>
      </c>
      <c r="M160" t="s">
        <v>4</v>
      </c>
      <c r="N160">
        <v>3338.714712</v>
      </c>
      <c r="O160">
        <v>2.5740249999999998</v>
      </c>
      <c r="P160" t="s">
        <v>5</v>
      </c>
      <c r="Q160">
        <v>12623.068711</v>
      </c>
      <c r="R160">
        <v>24785.843775000001</v>
      </c>
      <c r="S160" t="s">
        <v>6</v>
      </c>
      <c r="T160">
        <v>16057.280859</v>
      </c>
      <c r="U160">
        <v>26497.929564999999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1.9119000000000001E-2</v>
      </c>
      <c r="AG160">
        <v>5.3999999999999998E-5</v>
      </c>
      <c r="AH160" t="s">
        <v>11</v>
      </c>
      <c r="AI160">
        <v>0.98087100000000005</v>
      </c>
      <c r="AJ160">
        <v>6.9999999999999999E-6</v>
      </c>
      <c r="AK160" t="s">
        <v>12</v>
      </c>
      <c r="AL160">
        <v>54.16</v>
      </c>
      <c r="AM160">
        <v>111.73439999999999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64150.287656</v>
      </c>
      <c r="I161">
        <v>28996.174294</v>
      </c>
      <c r="J161" t="s">
        <v>3</v>
      </c>
      <c r="K161">
        <v>17165.769141000001</v>
      </c>
      <c r="L161">
        <v>28525.462044</v>
      </c>
      <c r="M161" t="s">
        <v>4</v>
      </c>
      <c r="N161">
        <v>3514.6323050000001</v>
      </c>
      <c r="O161">
        <v>2.7759670000000001</v>
      </c>
      <c r="P161" t="s">
        <v>5</v>
      </c>
      <c r="Q161">
        <v>13290.094590000001</v>
      </c>
      <c r="R161">
        <v>25919.520125999999</v>
      </c>
      <c r="S161" t="s">
        <v>6</v>
      </c>
      <c r="T161">
        <v>16905.180820000001</v>
      </c>
      <c r="U161">
        <v>27735.698576999999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1.9119000000000001E-2</v>
      </c>
      <c r="AG161">
        <v>5.3999999999999998E-5</v>
      </c>
      <c r="AH161" t="s">
        <v>11</v>
      </c>
      <c r="AI161">
        <v>0.98087100000000005</v>
      </c>
      <c r="AJ161">
        <v>6.9999999999999999E-6</v>
      </c>
      <c r="AK161" t="s">
        <v>12</v>
      </c>
      <c r="AL161">
        <v>59.92</v>
      </c>
      <c r="AM161">
        <v>145.39359999999999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2733.4157709999999</v>
      </c>
      <c r="I182">
        <v>13.748113</v>
      </c>
      <c r="J182" t="s">
        <v>3</v>
      </c>
      <c r="K182">
        <v>211.230256</v>
      </c>
      <c r="L182">
        <v>0.165187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5466.9930469999999</v>
      </c>
      <c r="I183">
        <v>56.499462000000001</v>
      </c>
      <c r="J183" t="s">
        <v>3</v>
      </c>
      <c r="K183">
        <v>422.40474899999998</v>
      </c>
      <c r="L183">
        <v>0.67158899999999999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8200.7201370000002</v>
      </c>
      <c r="I184">
        <v>127.31899799999999</v>
      </c>
      <c r="J184" t="s">
        <v>3</v>
      </c>
      <c r="K184">
        <v>633.71311800000001</v>
      </c>
      <c r="L184">
        <v>1.300821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10934.300508</v>
      </c>
      <c r="I185">
        <v>225.33458099999999</v>
      </c>
      <c r="J185" t="s">
        <v>3</v>
      </c>
      <c r="K185">
        <v>844.88753199999996</v>
      </c>
      <c r="L185">
        <v>2.148317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13667.96168</v>
      </c>
      <c r="I186">
        <v>354.01098300000001</v>
      </c>
      <c r="J186" t="s">
        <v>3</v>
      </c>
      <c r="K186">
        <v>1056.1134810000001</v>
      </c>
      <c r="L186">
        <v>3.3958279999999998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16401.701387000001</v>
      </c>
      <c r="I187">
        <v>513.62407399999995</v>
      </c>
      <c r="J187" t="s">
        <v>3</v>
      </c>
      <c r="K187">
        <v>1267.400349</v>
      </c>
      <c r="L187">
        <v>5.1239470000000003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19135.417578000001</v>
      </c>
      <c r="I188">
        <v>696.16497700000002</v>
      </c>
      <c r="J188" t="s">
        <v>3</v>
      </c>
      <c r="K188">
        <v>1478.629956</v>
      </c>
      <c r="L188">
        <v>6.4673299999999996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21869.154414000001</v>
      </c>
      <c r="I189">
        <v>909.66227100000003</v>
      </c>
      <c r="J189" t="s">
        <v>3</v>
      </c>
      <c r="K189">
        <v>1689.9186500000001</v>
      </c>
      <c r="L189">
        <v>8.2100179999999998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24602.779297000001</v>
      </c>
      <c r="I190">
        <v>1144.48901</v>
      </c>
      <c r="J190" t="s">
        <v>3</v>
      </c>
      <c r="K190">
        <v>1901.1286500000001</v>
      </c>
      <c r="L190">
        <v>9.5607019999999991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27336.459180000002</v>
      </c>
      <c r="I191">
        <v>1412.609195</v>
      </c>
      <c r="J191" t="s">
        <v>3</v>
      </c>
      <c r="K191">
        <v>2112.382329</v>
      </c>
      <c r="L191">
        <v>11.661799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30070.075000000001</v>
      </c>
      <c r="I192">
        <v>1707.314654</v>
      </c>
      <c r="J192" t="s">
        <v>3</v>
      </c>
      <c r="K192">
        <v>2323.5820020000001</v>
      </c>
      <c r="L192">
        <v>13.690001000000001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32803.694102000001</v>
      </c>
      <c r="I193">
        <v>2025.926929</v>
      </c>
      <c r="J193" t="s">
        <v>3</v>
      </c>
      <c r="K193">
        <v>2534.7392089999998</v>
      </c>
      <c r="L193">
        <v>15.666729999999999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35537.746640999998</v>
      </c>
      <c r="I194">
        <v>2217.5986130000001</v>
      </c>
      <c r="J194" t="s">
        <v>3</v>
      </c>
      <c r="K194">
        <v>2746.0434329999998</v>
      </c>
      <c r="L194">
        <v>16.217248000000001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38271.760391000003</v>
      </c>
      <c r="I195">
        <v>2405.9607190000002</v>
      </c>
      <c r="J195" t="s">
        <v>3</v>
      </c>
      <c r="K195">
        <v>2957.2391309999998</v>
      </c>
      <c r="L195">
        <v>17.463726999999999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41005.832030999998</v>
      </c>
      <c r="I196">
        <v>2611.3345300000001</v>
      </c>
      <c r="J196" t="s">
        <v>3</v>
      </c>
      <c r="K196">
        <v>3168.4602199999999</v>
      </c>
      <c r="L196">
        <v>19.277152999999998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43739.874922000003</v>
      </c>
      <c r="I197">
        <v>2832.4359129999998</v>
      </c>
      <c r="J197" t="s">
        <v>3</v>
      </c>
      <c r="K197">
        <v>3379.6965140000002</v>
      </c>
      <c r="L197">
        <v>21.126438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46473.901719000001</v>
      </c>
      <c r="I198">
        <v>3077.5259599999999</v>
      </c>
      <c r="J198" t="s">
        <v>3</v>
      </c>
      <c r="K198">
        <v>3590.9260009999998</v>
      </c>
      <c r="L198">
        <v>23.602909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49207.940390999996</v>
      </c>
      <c r="I199">
        <v>3329.1472960000001</v>
      </c>
      <c r="J199" t="s">
        <v>3</v>
      </c>
      <c r="K199">
        <v>3802.1686180000002</v>
      </c>
      <c r="L199">
        <v>25.351569000000001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51941.959687000002</v>
      </c>
      <c r="I200">
        <v>3595.045271</v>
      </c>
      <c r="J200" t="s">
        <v>3</v>
      </c>
      <c r="K200">
        <v>4013.4305570000001</v>
      </c>
      <c r="L200">
        <v>28.074909999999999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54676.077812000003</v>
      </c>
      <c r="I201">
        <v>3871.2054910000002</v>
      </c>
      <c r="J201" t="s">
        <v>3</v>
      </c>
      <c r="K201">
        <v>4224.7895509999998</v>
      </c>
      <c r="L201">
        <v>30.778886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2723.5372269999998</v>
      </c>
      <c r="I202">
        <v>0.18762899999999999</v>
      </c>
      <c r="J202" t="s">
        <v>3</v>
      </c>
      <c r="K202">
        <v>200.81017399999999</v>
      </c>
      <c r="L202">
        <v>0.120654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5447.3895309999998</v>
      </c>
      <c r="I203">
        <v>0.49947000000000003</v>
      </c>
      <c r="J203" t="s">
        <v>3</v>
      </c>
      <c r="K203">
        <v>401.672639</v>
      </c>
      <c r="L203">
        <v>0.230492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8171.2875979999999</v>
      </c>
      <c r="I204">
        <v>0.97697400000000001</v>
      </c>
      <c r="J204" t="s">
        <v>3</v>
      </c>
      <c r="K204">
        <v>602.55841299999997</v>
      </c>
      <c r="L204">
        <v>0.37212000000000001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10895.075449</v>
      </c>
      <c r="I205">
        <v>1.567485</v>
      </c>
      <c r="J205" t="s">
        <v>3</v>
      </c>
      <c r="K205">
        <v>803.34386400000005</v>
      </c>
      <c r="L205">
        <v>0.42264099999999999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13618.880977000001</v>
      </c>
      <c r="I206">
        <v>2.0509780000000002</v>
      </c>
      <c r="J206" t="s">
        <v>3</v>
      </c>
      <c r="K206">
        <v>1004.153071</v>
      </c>
      <c r="L206">
        <v>0.435303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16342.719727</v>
      </c>
      <c r="I207">
        <v>2.684615</v>
      </c>
      <c r="J207" t="s">
        <v>3</v>
      </c>
      <c r="K207">
        <v>1204.992712</v>
      </c>
      <c r="L207">
        <v>0.52941800000000006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19066.555195000001</v>
      </c>
      <c r="I208">
        <v>3.6954449999999999</v>
      </c>
      <c r="J208" t="s">
        <v>3</v>
      </c>
      <c r="K208">
        <v>1405.8591019999999</v>
      </c>
      <c r="L208">
        <v>0.71579999999999999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21790.356367</v>
      </c>
      <c r="I209">
        <v>4.7748039999999996</v>
      </c>
      <c r="J209" t="s">
        <v>3</v>
      </c>
      <c r="K209">
        <v>1606.6746579999999</v>
      </c>
      <c r="L209">
        <v>0.90773199999999998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24514.198671999999</v>
      </c>
      <c r="I210">
        <v>5.8015840000000001</v>
      </c>
      <c r="J210" t="s">
        <v>3</v>
      </c>
      <c r="K210">
        <v>1807.5202999999999</v>
      </c>
      <c r="L210">
        <v>1.0605549999999999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27237.965508000001</v>
      </c>
      <c r="I211">
        <v>7.2824970000000002</v>
      </c>
      <c r="J211" t="s">
        <v>3</v>
      </c>
      <c r="K211">
        <v>2008.3085209999999</v>
      </c>
      <c r="L211">
        <v>1.2633239999999999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29961.812304999999</v>
      </c>
      <c r="I212">
        <v>8.5627239999999993</v>
      </c>
      <c r="J212" t="s">
        <v>3</v>
      </c>
      <c r="K212">
        <v>2209.176387</v>
      </c>
      <c r="L212">
        <v>1.3908400000000001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32685.590313000001</v>
      </c>
      <c r="I213">
        <v>9.4931160000000006</v>
      </c>
      <c r="J213" t="s">
        <v>3</v>
      </c>
      <c r="K213">
        <v>2409.9974849999999</v>
      </c>
      <c r="L213">
        <v>1.3243050000000001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35409.459608999998</v>
      </c>
      <c r="I214">
        <v>11.640421</v>
      </c>
      <c r="J214" t="s">
        <v>3</v>
      </c>
      <c r="K214">
        <v>2610.8913429999998</v>
      </c>
      <c r="L214">
        <v>1.604311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38133.245312999999</v>
      </c>
      <c r="I215">
        <v>13.122638</v>
      </c>
      <c r="J215" t="s">
        <v>3</v>
      </c>
      <c r="K215">
        <v>2811.7083149999999</v>
      </c>
      <c r="L215">
        <v>1.7717769999999999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40857.080469</v>
      </c>
      <c r="I216">
        <v>14.956393</v>
      </c>
      <c r="J216" t="s">
        <v>3</v>
      </c>
      <c r="K216">
        <v>3012.5869630000002</v>
      </c>
      <c r="L216">
        <v>1.9919629999999999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43580.906718999999</v>
      </c>
      <c r="I217">
        <v>16.949884000000001</v>
      </c>
      <c r="J217" t="s">
        <v>3</v>
      </c>
      <c r="K217">
        <v>3213.4708690000002</v>
      </c>
      <c r="L217">
        <v>2.1170260000000001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46304.585937999997</v>
      </c>
      <c r="I218">
        <v>18.797356000000001</v>
      </c>
      <c r="J218" t="s">
        <v>3</v>
      </c>
      <c r="K218">
        <v>3414.1919680000001</v>
      </c>
      <c r="L218">
        <v>2.130017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49028.344921999997</v>
      </c>
      <c r="I219">
        <v>20.408729999999998</v>
      </c>
      <c r="J219" t="s">
        <v>3</v>
      </c>
      <c r="K219">
        <v>3614.9739749999999</v>
      </c>
      <c r="L219">
        <v>2.1841240000000002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51752.182421999998</v>
      </c>
      <c r="I220">
        <v>21.677861</v>
      </c>
      <c r="J220" t="s">
        <v>3</v>
      </c>
      <c r="K220">
        <v>3815.8522509999998</v>
      </c>
      <c r="L220">
        <v>2.3098160000000001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54475.959922000002</v>
      </c>
      <c r="I221">
        <v>23.516117000000001</v>
      </c>
      <c r="J221" t="s">
        <v>3</v>
      </c>
      <c r="K221">
        <v>4016.6738089999999</v>
      </c>
      <c r="L221">
        <v>2.4488669999999999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4292.9777539999995</v>
      </c>
      <c r="I222">
        <v>5.8150519999999997</v>
      </c>
      <c r="J222" t="s">
        <v>3</v>
      </c>
      <c r="K222">
        <v>1826.986396</v>
      </c>
      <c r="L222">
        <v>4.7236E-2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8586.8998439999996</v>
      </c>
      <c r="I223">
        <v>53.151471999999998</v>
      </c>
      <c r="J223" t="s">
        <v>3</v>
      </c>
      <c r="K223">
        <v>3654.019961</v>
      </c>
      <c r="L223">
        <v>0.138324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12880.968711</v>
      </c>
      <c r="I224">
        <v>183.938829</v>
      </c>
      <c r="J224" t="s">
        <v>3</v>
      </c>
      <c r="K224">
        <v>5480.9880370000001</v>
      </c>
      <c r="L224">
        <v>0.23663699999999999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17175.046796999999</v>
      </c>
      <c r="I225">
        <v>388.79390799999999</v>
      </c>
      <c r="J225" t="s">
        <v>3</v>
      </c>
      <c r="K225">
        <v>7308.0074119999999</v>
      </c>
      <c r="L225">
        <v>0.35531400000000002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21469.229766</v>
      </c>
      <c r="I226">
        <v>692.13240800000005</v>
      </c>
      <c r="J226" t="s">
        <v>3</v>
      </c>
      <c r="K226">
        <v>9135.0432029999993</v>
      </c>
      <c r="L226">
        <v>0.52716399999999997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25763.354883</v>
      </c>
      <c r="I227">
        <v>1073.445669</v>
      </c>
      <c r="J227" t="s">
        <v>3</v>
      </c>
      <c r="K227">
        <v>10962.07127</v>
      </c>
      <c r="L227">
        <v>0.76720299999999997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30057.507304999999</v>
      </c>
      <c r="I228">
        <v>1516.311923</v>
      </c>
      <c r="J228" t="s">
        <v>3</v>
      </c>
      <c r="K228">
        <v>12789.168476999999</v>
      </c>
      <c r="L228">
        <v>1.663686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34351.371328000001</v>
      </c>
      <c r="I229">
        <v>1905.1122250000001</v>
      </c>
      <c r="J229" t="s">
        <v>3</v>
      </c>
      <c r="K229">
        <v>14616.18082</v>
      </c>
      <c r="L229">
        <v>2.154045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38644.931641000003</v>
      </c>
      <c r="I230">
        <v>2174.9470919999999</v>
      </c>
      <c r="J230" t="s">
        <v>3</v>
      </c>
      <c r="K230">
        <v>16443.178242000002</v>
      </c>
      <c r="L230">
        <v>2.5810749999999998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42938.425000000003</v>
      </c>
      <c r="I231">
        <v>2358.039906</v>
      </c>
      <c r="J231" t="s">
        <v>3</v>
      </c>
      <c r="K231">
        <v>18270.174686999999</v>
      </c>
      <c r="L231">
        <v>3.0430640000000002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47232.600624999999</v>
      </c>
      <c r="I232">
        <v>2852.0419099999999</v>
      </c>
      <c r="J232" t="s">
        <v>3</v>
      </c>
      <c r="K232">
        <v>20097.154452999999</v>
      </c>
      <c r="L232">
        <v>3.5044810000000002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51526.835156000001</v>
      </c>
      <c r="I233">
        <v>3356.9448179999999</v>
      </c>
      <c r="J233" t="s">
        <v>3</v>
      </c>
      <c r="K233">
        <v>21924.166327999999</v>
      </c>
      <c r="L233">
        <v>4.1036339999999996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55820.849453000003</v>
      </c>
      <c r="I234">
        <v>3954.8807740000002</v>
      </c>
      <c r="J234" t="s">
        <v>3</v>
      </c>
      <c r="K234">
        <v>23751.146484000001</v>
      </c>
      <c r="L234">
        <v>4.7634650000000001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60115.131641</v>
      </c>
      <c r="I235">
        <v>4501.009607</v>
      </c>
      <c r="J235" t="s">
        <v>3</v>
      </c>
      <c r="K235">
        <v>25578.216797000001</v>
      </c>
      <c r="L235">
        <v>5.3591430000000004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64409.351718999998</v>
      </c>
      <c r="I236">
        <v>5214.0251820000003</v>
      </c>
      <c r="J236" t="s">
        <v>3</v>
      </c>
      <c r="K236">
        <v>27405.214921999999</v>
      </c>
      <c r="L236">
        <v>6.1540319999999999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68702.746719000002</v>
      </c>
      <c r="I237">
        <v>5595.6913770000001</v>
      </c>
      <c r="J237" t="s">
        <v>3</v>
      </c>
      <c r="K237">
        <v>29232.190586000001</v>
      </c>
      <c r="L237">
        <v>6.9357240000000004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72996.811874999999</v>
      </c>
      <c r="I238">
        <v>6370.3376250000001</v>
      </c>
      <c r="J238" t="s">
        <v>3</v>
      </c>
      <c r="K238">
        <v>31059.290390999999</v>
      </c>
      <c r="L238">
        <v>8.1536930000000005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77290.524844</v>
      </c>
      <c r="I239">
        <v>6938.1874559999997</v>
      </c>
      <c r="J239" t="s">
        <v>3</v>
      </c>
      <c r="K239">
        <v>32886.342499999999</v>
      </c>
      <c r="L239">
        <v>8.8959030000000006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81584.154530999993</v>
      </c>
      <c r="I240">
        <v>7500.8323030000001</v>
      </c>
      <c r="J240" t="s">
        <v>3</v>
      </c>
      <c r="K240">
        <v>34713.292578000001</v>
      </c>
      <c r="L240">
        <v>9.4441349999999993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85877.597968999995</v>
      </c>
      <c r="I241">
        <v>7801.0002629999999</v>
      </c>
      <c r="J241" t="s">
        <v>3</v>
      </c>
      <c r="K241">
        <v>36540.262344000002</v>
      </c>
      <c r="L241">
        <v>10.280138000000001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4290.8333689999999</v>
      </c>
      <c r="I242">
        <v>2.2832530000000002</v>
      </c>
      <c r="J242" t="s">
        <v>3</v>
      </c>
      <c r="K242">
        <v>1825.0276510000001</v>
      </c>
      <c r="L242">
        <v>4.1647000000000003E-2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8581.8449610000007</v>
      </c>
      <c r="I243">
        <v>4.6317329999999997</v>
      </c>
      <c r="J243" t="s">
        <v>3</v>
      </c>
      <c r="K243">
        <v>3650.0258690000001</v>
      </c>
      <c r="L243">
        <v>0.112009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12872.665293</v>
      </c>
      <c r="I244">
        <v>6.7700940000000003</v>
      </c>
      <c r="J244" t="s">
        <v>3</v>
      </c>
      <c r="K244">
        <v>5475.0052930000002</v>
      </c>
      <c r="L244">
        <v>0.20030800000000001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17163.641133000001</v>
      </c>
      <c r="I245">
        <v>10.434234999999999</v>
      </c>
      <c r="J245" t="s">
        <v>3</v>
      </c>
      <c r="K245">
        <v>7300.0593749999998</v>
      </c>
      <c r="L245">
        <v>0.27786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21454.516016000001</v>
      </c>
      <c r="I246">
        <v>11.911123999999999</v>
      </c>
      <c r="J246" t="s">
        <v>3</v>
      </c>
      <c r="K246">
        <v>9125.0418950000003</v>
      </c>
      <c r="L246">
        <v>0.367253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25745.432499999999</v>
      </c>
      <c r="I247">
        <v>13.265955</v>
      </c>
      <c r="J247" t="s">
        <v>3</v>
      </c>
      <c r="K247">
        <v>10950.049102000001</v>
      </c>
      <c r="L247">
        <v>0.55495899999999998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30036.288281000001</v>
      </c>
      <c r="I248">
        <v>14.313264999999999</v>
      </c>
      <c r="J248" t="s">
        <v>3</v>
      </c>
      <c r="K248">
        <v>12775.044141</v>
      </c>
      <c r="L248">
        <v>0.62341400000000002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34327.300703000001</v>
      </c>
      <c r="I249">
        <v>17.031421000000002</v>
      </c>
      <c r="J249" t="s">
        <v>3</v>
      </c>
      <c r="K249">
        <v>14600.077207</v>
      </c>
      <c r="L249">
        <v>0.75398900000000002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38618.331015999996</v>
      </c>
      <c r="I250">
        <v>21.576874</v>
      </c>
      <c r="J250" t="s">
        <v>3</v>
      </c>
      <c r="K250">
        <v>16425.112069999999</v>
      </c>
      <c r="L250">
        <v>0.87285299999999999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42909.413281000001</v>
      </c>
      <c r="I251">
        <v>28.549061999999999</v>
      </c>
      <c r="J251" t="s">
        <v>3</v>
      </c>
      <c r="K251">
        <v>18250.091093999999</v>
      </c>
      <c r="L251">
        <v>1.020885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47200.443983999998</v>
      </c>
      <c r="I252">
        <v>31.955513</v>
      </c>
      <c r="J252" t="s">
        <v>3</v>
      </c>
      <c r="K252">
        <v>20075.141992000001</v>
      </c>
      <c r="L252">
        <v>1.1424369999999999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51491.583983999997</v>
      </c>
      <c r="I253">
        <v>35.511088000000001</v>
      </c>
      <c r="J253" t="s">
        <v>3</v>
      </c>
      <c r="K253">
        <v>21900.258593999999</v>
      </c>
      <c r="L253">
        <v>1.6495820000000001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55782.752500000002</v>
      </c>
      <c r="I254">
        <v>44.665425999999997</v>
      </c>
      <c r="J254" t="s">
        <v>3</v>
      </c>
      <c r="K254">
        <v>23725.329063000001</v>
      </c>
      <c r="L254">
        <v>2.0898599999999998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60073.997030999999</v>
      </c>
      <c r="I255">
        <v>56.274236999999999</v>
      </c>
      <c r="J255" t="s">
        <v>3</v>
      </c>
      <c r="K255">
        <v>25550.353477000001</v>
      </c>
      <c r="L255">
        <v>2.424811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64365.089140999997</v>
      </c>
      <c r="I256">
        <v>64.943523999999996</v>
      </c>
      <c r="J256" t="s">
        <v>3</v>
      </c>
      <c r="K256">
        <v>27375.375468999999</v>
      </c>
      <c r="L256">
        <v>2.7275459999999998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68656.233905999994</v>
      </c>
      <c r="I257">
        <v>73.418262999999996</v>
      </c>
      <c r="J257" t="s">
        <v>3</v>
      </c>
      <c r="K257">
        <v>29200.388944999999</v>
      </c>
      <c r="L257">
        <v>3.08413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72947.220312000005</v>
      </c>
      <c r="I258">
        <v>79.003366999999997</v>
      </c>
      <c r="J258" t="s">
        <v>3</v>
      </c>
      <c r="K258">
        <v>31025.410273000001</v>
      </c>
      <c r="L258">
        <v>3.4147430000000001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77238.392812000006</v>
      </c>
      <c r="I259">
        <v>90.241670999999997</v>
      </c>
      <c r="J259" t="s">
        <v>3</v>
      </c>
      <c r="K259">
        <v>32850.522266</v>
      </c>
      <c r="L259">
        <v>3.4141149999999998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81529.435624999998</v>
      </c>
      <c r="I260">
        <v>99.496440000000007</v>
      </c>
      <c r="J260" t="s">
        <v>3</v>
      </c>
      <c r="K260">
        <v>34675.541875000003</v>
      </c>
      <c r="L260">
        <v>3.7127180000000002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85820.386874999997</v>
      </c>
      <c r="I261">
        <v>104.195511</v>
      </c>
      <c r="J261" t="s">
        <v>3</v>
      </c>
      <c r="K261">
        <v>36500.528124999997</v>
      </c>
      <c r="L261">
        <v>3.995234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4291.5765229999997</v>
      </c>
      <c r="I262">
        <v>0.256826</v>
      </c>
      <c r="J262" t="s">
        <v>3</v>
      </c>
      <c r="K262">
        <v>1760.8198829999999</v>
      </c>
      <c r="L262">
        <v>0.12551100000000001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8583.6722850000006</v>
      </c>
      <c r="I263">
        <v>0.83189400000000002</v>
      </c>
      <c r="J263" t="s">
        <v>3</v>
      </c>
      <c r="K263">
        <v>3521.606577</v>
      </c>
      <c r="L263">
        <v>0.46146700000000002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12875.820781</v>
      </c>
      <c r="I264">
        <v>1.577502</v>
      </c>
      <c r="J264" t="s">
        <v>3</v>
      </c>
      <c r="K264">
        <v>5282.4356349999998</v>
      </c>
      <c r="L264">
        <v>0.92500599999999999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17167.991211</v>
      </c>
      <c r="I265">
        <v>2.4861849999999999</v>
      </c>
      <c r="J265" t="s">
        <v>3</v>
      </c>
      <c r="K265">
        <v>7043.2653220000002</v>
      </c>
      <c r="L265">
        <v>1.508176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21460.136445</v>
      </c>
      <c r="I266">
        <v>3.8044340000000001</v>
      </c>
      <c r="J266" t="s">
        <v>3</v>
      </c>
      <c r="K266">
        <v>8804.0888670000004</v>
      </c>
      <c r="L266">
        <v>2.4373200000000002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25752.281483999999</v>
      </c>
      <c r="I267">
        <v>5.1517629999999999</v>
      </c>
      <c r="J267" t="s">
        <v>3</v>
      </c>
      <c r="K267">
        <v>10564.911133</v>
      </c>
      <c r="L267">
        <v>3.315213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30044.463866999999</v>
      </c>
      <c r="I268">
        <v>6.8035240000000003</v>
      </c>
      <c r="J268" t="s">
        <v>3</v>
      </c>
      <c r="K268">
        <v>12325.777813000001</v>
      </c>
      <c r="L268">
        <v>4.4041810000000003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34336.668280999998</v>
      </c>
      <c r="I269">
        <v>8.8592589999999998</v>
      </c>
      <c r="J269" t="s">
        <v>3</v>
      </c>
      <c r="K269">
        <v>14086.637637</v>
      </c>
      <c r="L269">
        <v>5.6598280000000001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38628.877500000002</v>
      </c>
      <c r="I270">
        <v>10.961254</v>
      </c>
      <c r="J270" t="s">
        <v>3</v>
      </c>
      <c r="K270">
        <v>15847.524530999999</v>
      </c>
      <c r="L270">
        <v>7.0524789999999999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42921.080546999998</v>
      </c>
      <c r="I271">
        <v>12.866992</v>
      </c>
      <c r="J271" t="s">
        <v>3</v>
      </c>
      <c r="K271">
        <v>17608.380742000001</v>
      </c>
      <c r="L271">
        <v>8.5161890000000007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47213.383906000003</v>
      </c>
      <c r="I272">
        <v>15.640318000000001</v>
      </c>
      <c r="J272" t="s">
        <v>3</v>
      </c>
      <c r="K272">
        <v>19369.282772999999</v>
      </c>
      <c r="L272">
        <v>10.547416999999999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51505.592031</v>
      </c>
      <c r="I273">
        <v>18.544212000000002</v>
      </c>
      <c r="J273" t="s">
        <v>3</v>
      </c>
      <c r="K273">
        <v>21130.145547</v>
      </c>
      <c r="L273">
        <v>12.652302000000001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55797.808749999997</v>
      </c>
      <c r="I274">
        <v>21.422588000000001</v>
      </c>
      <c r="J274" t="s">
        <v>3</v>
      </c>
      <c r="K274">
        <v>22891.027733999999</v>
      </c>
      <c r="L274">
        <v>15.181165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60090.065859000002</v>
      </c>
      <c r="I275">
        <v>25.102786999999999</v>
      </c>
      <c r="J275" t="s">
        <v>3</v>
      </c>
      <c r="K275">
        <v>24651.911522999999</v>
      </c>
      <c r="L275">
        <v>17.617719999999998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64382.313593999999</v>
      </c>
      <c r="I276">
        <v>29.005928999999998</v>
      </c>
      <c r="J276" t="s">
        <v>3</v>
      </c>
      <c r="K276">
        <v>26412.803749999999</v>
      </c>
      <c r="L276">
        <v>20.230105999999999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68674.528437999994</v>
      </c>
      <c r="I277">
        <v>32.551797999999998</v>
      </c>
      <c r="J277" t="s">
        <v>3</v>
      </c>
      <c r="K277">
        <v>28173.676758000001</v>
      </c>
      <c r="L277">
        <v>22.912627000000001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72966.720780999996</v>
      </c>
      <c r="I278">
        <v>35.232959000000001</v>
      </c>
      <c r="J278" t="s">
        <v>3</v>
      </c>
      <c r="K278">
        <v>29934.557811999999</v>
      </c>
      <c r="L278">
        <v>25.101012999999998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77258.929531000002</v>
      </c>
      <c r="I279">
        <v>38.501125000000002</v>
      </c>
      <c r="J279" t="s">
        <v>3</v>
      </c>
      <c r="K279">
        <v>31695.423944999999</v>
      </c>
      <c r="L279">
        <v>27.519117000000001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81551.098280999999</v>
      </c>
      <c r="I280">
        <v>41.663164000000002</v>
      </c>
      <c r="J280" t="s">
        <v>3</v>
      </c>
      <c r="K280">
        <v>33456.289843999999</v>
      </c>
      <c r="L280">
        <v>30.239854000000001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85843.263749999998</v>
      </c>
      <c r="I281">
        <v>46.334387</v>
      </c>
      <c r="J281" t="s">
        <v>3</v>
      </c>
      <c r="K281">
        <v>35217.146406</v>
      </c>
      <c r="L281">
        <v>33.268239000000001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1095.02709</v>
      </c>
      <c r="I282">
        <v>1966.5799810000001</v>
      </c>
      <c r="J282" t="s">
        <v>3</v>
      </c>
      <c r="K282">
        <v>1033.749728</v>
      </c>
      <c r="L282">
        <v>1978.5153130000001</v>
      </c>
      <c r="M282" t="s">
        <v>4</v>
      </c>
      <c r="N282">
        <v>13.611896</v>
      </c>
      <c r="O282">
        <v>0.181778</v>
      </c>
      <c r="P282" t="s">
        <v>5</v>
      </c>
      <c r="Q282">
        <v>7.9747760000000003</v>
      </c>
      <c r="R282">
        <v>7.4972999999999998E-2</v>
      </c>
      <c r="S282" t="s">
        <v>6</v>
      </c>
      <c r="T282">
        <v>1.4320839999999999</v>
      </c>
      <c r="U282">
        <v>7.2620000000000002E-3</v>
      </c>
      <c r="V282" t="s">
        <v>7</v>
      </c>
      <c r="W282">
        <v>1.065866</v>
      </c>
      <c r="X282">
        <v>1.1299999999999999E-3</v>
      </c>
      <c r="Y282" t="s">
        <v>8</v>
      </c>
      <c r="Z282">
        <v>4.1744719999999997</v>
      </c>
      <c r="AA282">
        <v>4.0855000000000002E-2</v>
      </c>
      <c r="AB282" t="s">
        <v>9</v>
      </c>
      <c r="AC282">
        <v>1011.0381180000001</v>
      </c>
      <c r="AD282">
        <v>1991.083519</v>
      </c>
      <c r="AE282" t="s">
        <v>10</v>
      </c>
      <c r="AF282">
        <v>2.7068999999999999E-2</v>
      </c>
      <c r="AG282">
        <v>2.8E-5</v>
      </c>
      <c r="AH282" t="s">
        <v>11</v>
      </c>
      <c r="AI282">
        <v>0.97336400000000001</v>
      </c>
      <c r="AJ282">
        <v>8.2000000000000001E-5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2191.7662599999999</v>
      </c>
      <c r="I283">
        <v>4507.930112</v>
      </c>
      <c r="J283" t="s">
        <v>3</v>
      </c>
      <c r="K283">
        <v>2069.0699100000002</v>
      </c>
      <c r="L283">
        <v>4568.46767</v>
      </c>
      <c r="M283" t="s">
        <v>4</v>
      </c>
      <c r="N283">
        <v>27.244274000000001</v>
      </c>
      <c r="O283">
        <v>0.74274899999999999</v>
      </c>
      <c r="P283" t="s">
        <v>5</v>
      </c>
      <c r="Q283">
        <v>15.902372</v>
      </c>
      <c r="R283">
        <v>0.12926499999999999</v>
      </c>
      <c r="S283" t="s">
        <v>6</v>
      </c>
      <c r="T283">
        <v>2.8416700000000001</v>
      </c>
      <c r="U283">
        <v>1.0985E-2</v>
      </c>
      <c r="V283" t="s">
        <v>7</v>
      </c>
      <c r="W283">
        <v>2.1495000000000002</v>
      </c>
      <c r="X283">
        <v>9.7099999999999999E-3</v>
      </c>
      <c r="Y283" t="s">
        <v>8</v>
      </c>
      <c r="Z283">
        <v>8.3040800000000008</v>
      </c>
      <c r="AA283">
        <v>5.3099E-2</v>
      </c>
      <c r="AB283" t="s">
        <v>9</v>
      </c>
      <c r="AC283">
        <v>2023.684092</v>
      </c>
      <c r="AD283">
        <v>4605.9491900000003</v>
      </c>
      <c r="AE283" t="s">
        <v>10</v>
      </c>
      <c r="AF283">
        <v>2.3272999999999999E-2</v>
      </c>
      <c r="AG283">
        <v>5.8999999999999998E-5</v>
      </c>
      <c r="AH283" t="s">
        <v>11</v>
      </c>
      <c r="AI283">
        <v>0.97789099999999995</v>
      </c>
      <c r="AJ283">
        <v>4.1E-5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3284.461534</v>
      </c>
      <c r="I284">
        <v>8659.2747810000001</v>
      </c>
      <c r="J284" t="s">
        <v>3</v>
      </c>
      <c r="K284">
        <v>3100.6739819999998</v>
      </c>
      <c r="L284">
        <v>8685.9735610000007</v>
      </c>
      <c r="M284" t="s">
        <v>4</v>
      </c>
      <c r="N284">
        <v>40.685901999999999</v>
      </c>
      <c r="O284">
        <v>0.98121000000000003</v>
      </c>
      <c r="P284" t="s">
        <v>5</v>
      </c>
      <c r="Q284">
        <v>23.801670000000001</v>
      </c>
      <c r="R284">
        <v>0.170016</v>
      </c>
      <c r="S284" t="s">
        <v>6</v>
      </c>
      <c r="T284">
        <v>4.2490880000000004</v>
      </c>
      <c r="U284">
        <v>1.5896E-2</v>
      </c>
      <c r="V284" t="s">
        <v>7</v>
      </c>
      <c r="W284">
        <v>3.2148240000000001</v>
      </c>
      <c r="X284">
        <v>1.2017E-2</v>
      </c>
      <c r="Y284" t="s">
        <v>8</v>
      </c>
      <c r="Z284">
        <v>12.435157999999999</v>
      </c>
      <c r="AA284">
        <v>6.8959999999999994E-2</v>
      </c>
      <c r="AB284" t="s">
        <v>9</v>
      </c>
      <c r="AC284">
        <v>3032.8427179999999</v>
      </c>
      <c r="AD284">
        <v>8710.9733130000004</v>
      </c>
      <c r="AE284" t="s">
        <v>10</v>
      </c>
      <c r="AF284">
        <v>2.2769999999999999E-2</v>
      </c>
      <c r="AG284">
        <v>6.2000000000000003E-5</v>
      </c>
      <c r="AH284" t="s">
        <v>11</v>
      </c>
      <c r="AI284">
        <v>0.97965100000000005</v>
      </c>
      <c r="AJ284">
        <v>1.9000000000000001E-5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4380.7354420000001</v>
      </c>
      <c r="I285">
        <v>11559.664491</v>
      </c>
      <c r="J285" t="s">
        <v>3</v>
      </c>
      <c r="K285">
        <v>4135.6648880000002</v>
      </c>
      <c r="L285">
        <v>11606.666633000001</v>
      </c>
      <c r="M285" t="s">
        <v>4</v>
      </c>
      <c r="N285">
        <v>54.227994000000002</v>
      </c>
      <c r="O285">
        <v>1.727114</v>
      </c>
      <c r="P285" t="s">
        <v>5</v>
      </c>
      <c r="Q285">
        <v>31.745076000000001</v>
      </c>
      <c r="R285">
        <v>0.25916299999999998</v>
      </c>
      <c r="S285" t="s">
        <v>6</v>
      </c>
      <c r="T285">
        <v>5.6693759999999997</v>
      </c>
      <c r="U285">
        <v>1.9259999999999999E-2</v>
      </c>
      <c r="V285" t="s">
        <v>7</v>
      </c>
      <c r="W285">
        <v>4.2929399999999998</v>
      </c>
      <c r="X285">
        <v>1.9695000000000001E-2</v>
      </c>
      <c r="Y285" t="s">
        <v>8</v>
      </c>
      <c r="Z285">
        <v>16.571472</v>
      </c>
      <c r="AA285">
        <v>9.6643999999999994E-2</v>
      </c>
      <c r="AB285" t="s">
        <v>9</v>
      </c>
      <c r="AC285">
        <v>4045.2333779999999</v>
      </c>
      <c r="AD285">
        <v>11630.256568000001</v>
      </c>
      <c r="AE285" t="s">
        <v>10</v>
      </c>
      <c r="AF285">
        <v>2.1784999999999999E-2</v>
      </c>
      <c r="AG285">
        <v>6.3E-5</v>
      </c>
      <c r="AH285" t="s">
        <v>11</v>
      </c>
      <c r="AI285">
        <v>0.98106899999999997</v>
      </c>
      <c r="AJ285">
        <v>1.5E-5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5476.8680240000003</v>
      </c>
      <c r="I286">
        <v>17464.042193000001</v>
      </c>
      <c r="J286" t="s">
        <v>3</v>
      </c>
      <c r="K286">
        <v>5170.7014239999999</v>
      </c>
      <c r="L286">
        <v>17546.072796</v>
      </c>
      <c r="M286" t="s">
        <v>4</v>
      </c>
      <c r="N286">
        <v>67.658423999999997</v>
      </c>
      <c r="O286">
        <v>2.1835740000000001</v>
      </c>
      <c r="P286" t="s">
        <v>5</v>
      </c>
      <c r="Q286">
        <v>39.754207999999998</v>
      </c>
      <c r="R286">
        <v>0.897567</v>
      </c>
      <c r="S286" t="s">
        <v>6</v>
      </c>
      <c r="T286">
        <v>7.1008240000000002</v>
      </c>
      <c r="U286">
        <v>3.2759999999999997E-2</v>
      </c>
      <c r="V286" t="s">
        <v>7</v>
      </c>
      <c r="W286">
        <v>5.4200999999999997</v>
      </c>
      <c r="X286">
        <v>0.25574999999999998</v>
      </c>
      <c r="Y286" t="s">
        <v>8</v>
      </c>
      <c r="Z286">
        <v>20.717905999999999</v>
      </c>
      <c r="AA286">
        <v>0.17042599999999999</v>
      </c>
      <c r="AB286" t="s">
        <v>9</v>
      </c>
      <c r="AC286">
        <v>5057.7188500000002</v>
      </c>
      <c r="AD286">
        <v>17645.134117000001</v>
      </c>
      <c r="AE286" t="s">
        <v>10</v>
      </c>
      <c r="AF286">
        <v>2.0476999999999999E-2</v>
      </c>
      <c r="AG286">
        <v>6.7999999999999999E-5</v>
      </c>
      <c r="AH286" t="s">
        <v>11</v>
      </c>
      <c r="AI286">
        <v>0.98120300000000005</v>
      </c>
      <c r="AJ286">
        <v>1.5E-5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6571.7520459999996</v>
      </c>
      <c r="I287">
        <v>24859.813692</v>
      </c>
      <c r="J287" t="s">
        <v>3</v>
      </c>
      <c r="K287">
        <v>6204.4778939999997</v>
      </c>
      <c r="L287">
        <v>24916.520142000001</v>
      </c>
      <c r="M287" t="s">
        <v>4</v>
      </c>
      <c r="N287">
        <v>81.215227999999996</v>
      </c>
      <c r="O287">
        <v>3.0035340000000001</v>
      </c>
      <c r="P287" t="s">
        <v>5</v>
      </c>
      <c r="Q287">
        <v>47.743501999999999</v>
      </c>
      <c r="R287">
        <v>1.681616</v>
      </c>
      <c r="S287" t="s">
        <v>6</v>
      </c>
      <c r="T287">
        <v>8.5149399999999993</v>
      </c>
      <c r="U287">
        <v>3.7941999999999997E-2</v>
      </c>
      <c r="V287" t="s">
        <v>7</v>
      </c>
      <c r="W287">
        <v>6.5255580000000002</v>
      </c>
      <c r="X287">
        <v>0.58889199999999997</v>
      </c>
      <c r="Y287" t="s">
        <v>8</v>
      </c>
      <c r="Z287">
        <v>24.890509999999999</v>
      </c>
      <c r="AA287">
        <v>0.27052199999999998</v>
      </c>
      <c r="AB287" t="s">
        <v>9</v>
      </c>
      <c r="AC287">
        <v>6068.8341360000004</v>
      </c>
      <c r="AD287">
        <v>25071.136759000001</v>
      </c>
      <c r="AE287" t="s">
        <v>10</v>
      </c>
      <c r="AF287">
        <v>1.9553000000000001E-2</v>
      </c>
      <c r="AG287">
        <v>6.6000000000000005E-5</v>
      </c>
      <c r="AH287" t="s">
        <v>11</v>
      </c>
      <c r="AI287">
        <v>0.98161299999999996</v>
      </c>
      <c r="AJ287">
        <v>1.7E-5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7669.7264580000001</v>
      </c>
      <c r="I288">
        <v>32623.257819999999</v>
      </c>
      <c r="J288" t="s">
        <v>3</v>
      </c>
      <c r="K288">
        <v>7241.3057120000003</v>
      </c>
      <c r="L288">
        <v>32686.034359000001</v>
      </c>
      <c r="M288" t="s">
        <v>4</v>
      </c>
      <c r="N288">
        <v>94.718422000000004</v>
      </c>
      <c r="O288">
        <v>3.7358950000000002</v>
      </c>
      <c r="P288" t="s">
        <v>5</v>
      </c>
      <c r="Q288">
        <v>55.724567999999998</v>
      </c>
      <c r="R288">
        <v>2.5758209999999999</v>
      </c>
      <c r="S288" t="s">
        <v>6</v>
      </c>
      <c r="T288">
        <v>9.9376440000000006</v>
      </c>
      <c r="U288">
        <v>4.6162000000000002E-2</v>
      </c>
      <c r="V288" t="s">
        <v>7</v>
      </c>
      <c r="W288">
        <v>7.6217079999999999</v>
      </c>
      <c r="X288">
        <v>0.96484000000000003</v>
      </c>
      <c r="Y288" t="s">
        <v>8</v>
      </c>
      <c r="Z288">
        <v>29.049944</v>
      </c>
      <c r="AA288">
        <v>0.360288</v>
      </c>
      <c r="AB288" t="s">
        <v>9</v>
      </c>
      <c r="AC288">
        <v>7083.0615239999997</v>
      </c>
      <c r="AD288">
        <v>32928.555799000002</v>
      </c>
      <c r="AE288" t="s">
        <v>10</v>
      </c>
      <c r="AF288">
        <v>1.8629E-2</v>
      </c>
      <c r="AG288">
        <v>6.4999999999999994E-5</v>
      </c>
      <c r="AH288" t="s">
        <v>11</v>
      </c>
      <c r="AI288">
        <v>0.98174700000000004</v>
      </c>
      <c r="AJ288">
        <v>1.7E-5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8768.586362</v>
      </c>
      <c r="I289">
        <v>38597.273741999998</v>
      </c>
      <c r="J289" t="s">
        <v>3</v>
      </c>
      <c r="K289">
        <v>8278.9692159999995</v>
      </c>
      <c r="L289">
        <v>38662.914405000003</v>
      </c>
      <c r="M289" t="s">
        <v>4</v>
      </c>
      <c r="N289">
        <v>108.30497200000001</v>
      </c>
      <c r="O289">
        <v>5.0386249999999997</v>
      </c>
      <c r="P289" t="s">
        <v>5</v>
      </c>
      <c r="Q289">
        <v>63.764896</v>
      </c>
      <c r="R289">
        <v>3.2379609999999999</v>
      </c>
      <c r="S289" t="s">
        <v>6</v>
      </c>
      <c r="T289">
        <v>11.35191</v>
      </c>
      <c r="U289">
        <v>5.0634999999999999E-2</v>
      </c>
      <c r="V289" t="s">
        <v>7</v>
      </c>
      <c r="W289">
        <v>8.7253380000000007</v>
      </c>
      <c r="X289">
        <v>1.2597320000000001</v>
      </c>
      <c r="Y289" t="s">
        <v>8</v>
      </c>
      <c r="Z289">
        <v>33.267732000000002</v>
      </c>
      <c r="AA289">
        <v>0.48853099999999999</v>
      </c>
      <c r="AB289" t="s">
        <v>9</v>
      </c>
      <c r="AC289">
        <v>8097.9727199999998</v>
      </c>
      <c r="AD289">
        <v>38998.934230999999</v>
      </c>
      <c r="AE289" t="s">
        <v>10</v>
      </c>
      <c r="AF289">
        <v>1.6933E-2</v>
      </c>
      <c r="AG289">
        <v>5.1E-5</v>
      </c>
      <c r="AH289" t="s">
        <v>11</v>
      </c>
      <c r="AI289">
        <v>0.982012</v>
      </c>
      <c r="AJ289">
        <v>1.5E-5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9863.2226040000005</v>
      </c>
      <c r="I290">
        <v>46909.929383000002</v>
      </c>
      <c r="J290" t="s">
        <v>3</v>
      </c>
      <c r="K290">
        <v>9312.2900200000004</v>
      </c>
      <c r="L290">
        <v>46788.882099000002</v>
      </c>
      <c r="M290" t="s">
        <v>4</v>
      </c>
      <c r="N290">
        <v>121.88388999999999</v>
      </c>
      <c r="O290">
        <v>5.9992570000000001</v>
      </c>
      <c r="P290" t="s">
        <v>5</v>
      </c>
      <c r="Q290">
        <v>71.700671999999997</v>
      </c>
      <c r="R290">
        <v>3.738448</v>
      </c>
      <c r="S290" t="s">
        <v>6</v>
      </c>
      <c r="T290">
        <v>12.766828</v>
      </c>
      <c r="U290">
        <v>5.3326999999999999E-2</v>
      </c>
      <c r="V290" t="s">
        <v>7</v>
      </c>
      <c r="W290">
        <v>9.8104099999999992</v>
      </c>
      <c r="X290">
        <v>1.5070330000000001</v>
      </c>
      <c r="Y290" t="s">
        <v>8</v>
      </c>
      <c r="Z290">
        <v>37.409222</v>
      </c>
      <c r="AA290">
        <v>0.54203900000000005</v>
      </c>
      <c r="AB290" t="s">
        <v>9</v>
      </c>
      <c r="AC290">
        <v>9108.6619879999998</v>
      </c>
      <c r="AD290">
        <v>47092.757817999998</v>
      </c>
      <c r="AE290" t="s">
        <v>10</v>
      </c>
      <c r="AF290">
        <v>1.5783999999999999E-2</v>
      </c>
      <c r="AG290">
        <v>4.3000000000000002E-5</v>
      </c>
      <c r="AH290" t="s">
        <v>11</v>
      </c>
      <c r="AI290">
        <v>0.98220600000000002</v>
      </c>
      <c r="AJ290">
        <v>1.4E-5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10966.62601</v>
      </c>
      <c r="I291">
        <v>53995.88465</v>
      </c>
      <c r="J291" t="s">
        <v>3</v>
      </c>
      <c r="K291">
        <v>10353.970092</v>
      </c>
      <c r="L291">
        <v>53813.20246</v>
      </c>
      <c r="M291" t="s">
        <v>4</v>
      </c>
      <c r="N291">
        <v>135.447036</v>
      </c>
      <c r="O291">
        <v>7.3258590000000003</v>
      </c>
      <c r="P291" t="s">
        <v>5</v>
      </c>
      <c r="Q291">
        <v>79.687026000000003</v>
      </c>
      <c r="R291">
        <v>4.3943209999999997</v>
      </c>
      <c r="S291" t="s">
        <v>6</v>
      </c>
      <c r="T291">
        <v>14.180809999999999</v>
      </c>
      <c r="U291">
        <v>5.6295999999999999E-2</v>
      </c>
      <c r="V291" t="s">
        <v>7</v>
      </c>
      <c r="W291">
        <v>10.91563</v>
      </c>
      <c r="X291">
        <v>1.926593</v>
      </c>
      <c r="Y291" t="s">
        <v>8</v>
      </c>
      <c r="Z291">
        <v>41.577998000000001</v>
      </c>
      <c r="AA291">
        <v>0.58396999999999999</v>
      </c>
      <c r="AB291" t="s">
        <v>9</v>
      </c>
      <c r="AC291">
        <v>10127.679536</v>
      </c>
      <c r="AD291">
        <v>54185.663203999997</v>
      </c>
      <c r="AE291" t="s">
        <v>10</v>
      </c>
      <c r="AF291">
        <v>1.482E-2</v>
      </c>
      <c r="AG291">
        <v>3.1999999999999999E-5</v>
      </c>
      <c r="AH291" t="s">
        <v>11</v>
      </c>
      <c r="AI291">
        <v>0.98223199999999999</v>
      </c>
      <c r="AJ291">
        <v>1.4E-5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12065.320068000001</v>
      </c>
      <c r="I292">
        <v>64731.324576999999</v>
      </c>
      <c r="J292" t="s">
        <v>3</v>
      </c>
      <c r="K292">
        <v>11391.470926</v>
      </c>
      <c r="L292">
        <v>64191.934912999997</v>
      </c>
      <c r="M292" t="s">
        <v>4</v>
      </c>
      <c r="N292">
        <v>148.94454400000001</v>
      </c>
      <c r="O292">
        <v>8.480893</v>
      </c>
      <c r="P292" t="s">
        <v>5</v>
      </c>
      <c r="Q292">
        <v>87.592832000000001</v>
      </c>
      <c r="R292">
        <v>4.7129799999999999</v>
      </c>
      <c r="S292" t="s">
        <v>6</v>
      </c>
      <c r="T292">
        <v>15.587958</v>
      </c>
      <c r="U292">
        <v>5.8363999999999999E-2</v>
      </c>
      <c r="V292" t="s">
        <v>7</v>
      </c>
      <c r="W292">
        <v>11.994418</v>
      </c>
      <c r="X292">
        <v>2.0967820000000001</v>
      </c>
      <c r="Y292" t="s">
        <v>8</v>
      </c>
      <c r="Z292">
        <v>45.706544000000001</v>
      </c>
      <c r="AA292">
        <v>0.622058</v>
      </c>
      <c r="AB292" t="s">
        <v>9</v>
      </c>
      <c r="AC292">
        <v>11142.664812000001</v>
      </c>
      <c r="AD292">
        <v>64532.928403999998</v>
      </c>
      <c r="AE292" t="s">
        <v>10</v>
      </c>
      <c r="AF292">
        <v>1.4335000000000001E-2</v>
      </c>
      <c r="AG292">
        <v>2.5999999999999998E-5</v>
      </c>
      <c r="AH292" t="s">
        <v>11</v>
      </c>
      <c r="AI292">
        <v>0.98271200000000003</v>
      </c>
      <c r="AJ292">
        <v>2.0000000000000002E-5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13168.104364000001</v>
      </c>
      <c r="I293">
        <v>73894.707565999997</v>
      </c>
      <c r="J293" t="s">
        <v>3</v>
      </c>
      <c r="K293">
        <v>12433.055367999999</v>
      </c>
      <c r="L293">
        <v>73310.598039000004</v>
      </c>
      <c r="M293" t="s">
        <v>4</v>
      </c>
      <c r="N293">
        <v>162.455412</v>
      </c>
      <c r="O293">
        <v>9.5614070000000009</v>
      </c>
      <c r="P293" t="s">
        <v>5</v>
      </c>
      <c r="Q293">
        <v>95.532162</v>
      </c>
      <c r="R293">
        <v>4.9894230000000004</v>
      </c>
      <c r="S293" t="s">
        <v>6</v>
      </c>
      <c r="T293">
        <v>16.996876</v>
      </c>
      <c r="U293">
        <v>6.0004000000000002E-2</v>
      </c>
      <c r="V293" t="s">
        <v>7</v>
      </c>
      <c r="W293">
        <v>13.092575999999999</v>
      </c>
      <c r="X293">
        <v>2.2744589999999998</v>
      </c>
      <c r="Y293" t="s">
        <v>8</v>
      </c>
      <c r="Z293">
        <v>49.844470000000001</v>
      </c>
      <c r="AA293">
        <v>0.64201600000000003</v>
      </c>
      <c r="AB293" t="s">
        <v>9</v>
      </c>
      <c r="AC293">
        <v>12161.688908</v>
      </c>
      <c r="AD293">
        <v>73707.946081000002</v>
      </c>
      <c r="AE293" t="s">
        <v>10</v>
      </c>
      <c r="AF293">
        <v>1.3893000000000001E-2</v>
      </c>
      <c r="AG293">
        <v>2.3E-5</v>
      </c>
      <c r="AH293" t="s">
        <v>11</v>
      </c>
      <c r="AI293">
        <v>0.982792</v>
      </c>
      <c r="AJ293">
        <v>2.0000000000000002E-5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14263.289204000001</v>
      </c>
      <c r="I294">
        <v>83237.651941000004</v>
      </c>
      <c r="J294" t="s">
        <v>3</v>
      </c>
      <c r="K294">
        <v>13466.960002</v>
      </c>
      <c r="L294">
        <v>82494.031495999996</v>
      </c>
      <c r="M294" t="s">
        <v>4</v>
      </c>
      <c r="N294">
        <v>175.97015400000001</v>
      </c>
      <c r="O294">
        <v>10.829057000000001</v>
      </c>
      <c r="P294" t="s">
        <v>5</v>
      </c>
      <c r="Q294">
        <v>103.507986</v>
      </c>
      <c r="R294">
        <v>5.0916499999999996</v>
      </c>
      <c r="S294" t="s">
        <v>6</v>
      </c>
      <c r="T294">
        <v>18.434837999999999</v>
      </c>
      <c r="U294">
        <v>8.2244999999999999E-2</v>
      </c>
      <c r="V294" t="s">
        <v>7</v>
      </c>
      <c r="W294">
        <v>14.173503999999999</v>
      </c>
      <c r="X294">
        <v>2.3771689999999999</v>
      </c>
      <c r="Y294" t="s">
        <v>8</v>
      </c>
      <c r="Z294">
        <v>54.002961999999997</v>
      </c>
      <c r="AA294">
        <v>0.649119</v>
      </c>
      <c r="AB294" t="s">
        <v>9</v>
      </c>
      <c r="AC294">
        <v>13172.992147999999</v>
      </c>
      <c r="AD294">
        <v>82850.940753999996</v>
      </c>
      <c r="AE294" t="s">
        <v>10</v>
      </c>
      <c r="AF294">
        <v>1.3594999999999999E-2</v>
      </c>
      <c r="AG294">
        <v>2.3E-5</v>
      </c>
      <c r="AH294" t="s">
        <v>11</v>
      </c>
      <c r="AI294">
        <v>0.982823</v>
      </c>
      <c r="AJ294">
        <v>1.9000000000000001E-5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15364.399796</v>
      </c>
      <c r="I295">
        <v>86811.811153000002</v>
      </c>
      <c r="J295" t="s">
        <v>3</v>
      </c>
      <c r="K295">
        <v>14506.761618</v>
      </c>
      <c r="L295">
        <v>85967.766157999999</v>
      </c>
      <c r="M295" t="s">
        <v>4</v>
      </c>
      <c r="N295">
        <v>189.51583600000001</v>
      </c>
      <c r="O295">
        <v>12.041513</v>
      </c>
      <c r="P295" t="s">
        <v>5</v>
      </c>
      <c r="Q295">
        <v>111.460756</v>
      </c>
      <c r="R295">
        <v>5.4136470000000001</v>
      </c>
      <c r="S295" t="s">
        <v>6</v>
      </c>
      <c r="T295">
        <v>19.846696000000001</v>
      </c>
      <c r="U295">
        <v>8.9774000000000007E-2</v>
      </c>
      <c r="V295" t="s">
        <v>7</v>
      </c>
      <c r="W295">
        <v>15.254657999999999</v>
      </c>
      <c r="X295">
        <v>2.4795090000000002</v>
      </c>
      <c r="Y295" t="s">
        <v>8</v>
      </c>
      <c r="Z295">
        <v>58.147320000000001</v>
      </c>
      <c r="AA295">
        <v>0.72449200000000002</v>
      </c>
      <c r="AB295" t="s">
        <v>9</v>
      </c>
      <c r="AC295">
        <v>14190.167954</v>
      </c>
      <c r="AD295">
        <v>86375.879107000001</v>
      </c>
      <c r="AE295" t="s">
        <v>10</v>
      </c>
      <c r="AF295">
        <v>1.3325999999999999E-2</v>
      </c>
      <c r="AG295">
        <v>1.8E-5</v>
      </c>
      <c r="AH295" t="s">
        <v>11</v>
      </c>
      <c r="AI295">
        <v>0.982962</v>
      </c>
      <c r="AJ295">
        <v>1.9000000000000001E-5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16461.260313999999</v>
      </c>
      <c r="I296">
        <v>97376.347926000002</v>
      </c>
      <c r="J296" t="s">
        <v>3</v>
      </c>
      <c r="K296">
        <v>15542.147132</v>
      </c>
      <c r="L296">
        <v>96405.437397000002</v>
      </c>
      <c r="M296" t="s">
        <v>4</v>
      </c>
      <c r="N296">
        <v>203.10872000000001</v>
      </c>
      <c r="O296">
        <v>13.515556999999999</v>
      </c>
      <c r="P296" t="s">
        <v>5</v>
      </c>
      <c r="Q296">
        <v>119.43064200000001</v>
      </c>
      <c r="R296">
        <v>5.6453800000000003</v>
      </c>
      <c r="S296" t="s">
        <v>6</v>
      </c>
      <c r="T296">
        <v>21.261603999999998</v>
      </c>
      <c r="U296">
        <v>9.8413E-2</v>
      </c>
      <c r="V296" t="s">
        <v>7</v>
      </c>
      <c r="W296">
        <v>16.337814000000002</v>
      </c>
      <c r="X296">
        <v>2.55274</v>
      </c>
      <c r="Y296" t="s">
        <v>8</v>
      </c>
      <c r="Z296">
        <v>62.322581999999997</v>
      </c>
      <c r="AA296">
        <v>0.80253200000000002</v>
      </c>
      <c r="AB296" t="s">
        <v>9</v>
      </c>
      <c r="AC296">
        <v>15202.871116</v>
      </c>
      <c r="AD296">
        <v>96794.666974000007</v>
      </c>
      <c r="AE296" t="s">
        <v>10</v>
      </c>
      <c r="AF296">
        <v>1.3039E-2</v>
      </c>
      <c r="AG296">
        <v>1.5E-5</v>
      </c>
      <c r="AH296" t="s">
        <v>11</v>
      </c>
      <c r="AI296">
        <v>0.98296399999999995</v>
      </c>
      <c r="AJ296">
        <v>1.9000000000000001E-5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17550.643843999998</v>
      </c>
      <c r="I297">
        <v>108448.220262</v>
      </c>
      <c r="J297" t="s">
        <v>3</v>
      </c>
      <c r="K297">
        <v>16570.315832</v>
      </c>
      <c r="L297">
        <v>107362.555572</v>
      </c>
      <c r="M297" t="s">
        <v>4</v>
      </c>
      <c r="N297">
        <v>216.54876400000001</v>
      </c>
      <c r="O297">
        <v>15.497702</v>
      </c>
      <c r="P297" t="s">
        <v>5</v>
      </c>
      <c r="Q297">
        <v>127.41476400000001</v>
      </c>
      <c r="R297">
        <v>5.7348169999999996</v>
      </c>
      <c r="S297" t="s">
        <v>6</v>
      </c>
      <c r="T297">
        <v>22.686896000000001</v>
      </c>
      <c r="U297">
        <v>0.105528</v>
      </c>
      <c r="V297" t="s">
        <v>7</v>
      </c>
      <c r="W297">
        <v>17.424606000000001</v>
      </c>
      <c r="X297">
        <v>2.5997309999999998</v>
      </c>
      <c r="Y297" t="s">
        <v>8</v>
      </c>
      <c r="Z297">
        <v>66.482968</v>
      </c>
      <c r="AA297">
        <v>0.84135700000000002</v>
      </c>
      <c r="AB297" t="s">
        <v>9</v>
      </c>
      <c r="AC297">
        <v>16208.49374</v>
      </c>
      <c r="AD297">
        <v>107750.24753399999</v>
      </c>
      <c r="AE297" t="s">
        <v>10</v>
      </c>
      <c r="AF297">
        <v>1.2707E-2</v>
      </c>
      <c r="AG297">
        <v>1.2999999999999999E-5</v>
      </c>
      <c r="AH297" t="s">
        <v>11</v>
      </c>
      <c r="AI297">
        <v>0.98312100000000002</v>
      </c>
      <c r="AJ297">
        <v>2.0000000000000002E-5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18649.710958</v>
      </c>
      <c r="I298">
        <v>115642.536714</v>
      </c>
      <c r="J298" t="s">
        <v>3</v>
      </c>
      <c r="K298">
        <v>17608.170114</v>
      </c>
      <c r="L298">
        <v>114575.63256</v>
      </c>
      <c r="M298" t="s">
        <v>4</v>
      </c>
      <c r="N298">
        <v>229.97534400000001</v>
      </c>
      <c r="O298">
        <v>17.807974000000002</v>
      </c>
      <c r="P298" t="s">
        <v>5</v>
      </c>
      <c r="Q298">
        <v>135.369786</v>
      </c>
      <c r="R298">
        <v>5.7919679999999998</v>
      </c>
      <c r="S298" t="s">
        <v>6</v>
      </c>
      <c r="T298">
        <v>24.113858</v>
      </c>
      <c r="U298">
        <v>0.110538</v>
      </c>
      <c r="V298" t="s">
        <v>7</v>
      </c>
      <c r="W298">
        <v>18.501190000000001</v>
      </c>
      <c r="X298">
        <v>2.6470530000000001</v>
      </c>
      <c r="Y298" t="s">
        <v>8</v>
      </c>
      <c r="Z298">
        <v>70.624954000000002</v>
      </c>
      <c r="AA298">
        <v>0.839476</v>
      </c>
      <c r="AB298" t="s">
        <v>9</v>
      </c>
      <c r="AC298">
        <v>17223.846898</v>
      </c>
      <c r="AD298">
        <v>114999.28827</v>
      </c>
      <c r="AE298" t="s">
        <v>10</v>
      </c>
      <c r="AF298">
        <v>1.259E-2</v>
      </c>
      <c r="AG298">
        <v>1.2999999999999999E-5</v>
      </c>
      <c r="AH298" t="s">
        <v>11</v>
      </c>
      <c r="AI298">
        <v>0.98312999999999995</v>
      </c>
      <c r="AJ298">
        <v>2.0000000000000002E-5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19744.552956</v>
      </c>
      <c r="I299">
        <v>127170.102772</v>
      </c>
      <c r="J299" t="s">
        <v>3</v>
      </c>
      <c r="K299">
        <v>18641.949089999998</v>
      </c>
      <c r="L299">
        <v>126038.847522</v>
      </c>
      <c r="M299" t="s">
        <v>4</v>
      </c>
      <c r="N299">
        <v>243.43252200000001</v>
      </c>
      <c r="O299">
        <v>18.350145000000001</v>
      </c>
      <c r="P299" t="s">
        <v>5</v>
      </c>
      <c r="Q299">
        <v>143.31039999999999</v>
      </c>
      <c r="R299">
        <v>5.9384519999999998</v>
      </c>
      <c r="S299" t="s">
        <v>6</v>
      </c>
      <c r="T299">
        <v>25.521460000000001</v>
      </c>
      <c r="U299">
        <v>0.114449</v>
      </c>
      <c r="V299" t="s">
        <v>7</v>
      </c>
      <c r="W299">
        <v>19.576301999999998</v>
      </c>
      <c r="X299">
        <v>2.7003300000000001</v>
      </c>
      <c r="Y299" t="s">
        <v>8</v>
      </c>
      <c r="Z299">
        <v>74.786814000000007</v>
      </c>
      <c r="AA299">
        <v>0.90964</v>
      </c>
      <c r="AB299" t="s">
        <v>9</v>
      </c>
      <c r="AC299">
        <v>18235.119911999998</v>
      </c>
      <c r="AD299">
        <v>126481.350699</v>
      </c>
      <c r="AE299" t="s">
        <v>10</v>
      </c>
      <c r="AF299">
        <v>1.2453000000000001E-2</v>
      </c>
      <c r="AG299">
        <v>1.2E-5</v>
      </c>
      <c r="AH299" t="s">
        <v>11</v>
      </c>
      <c r="AI299">
        <v>0.98326599999999997</v>
      </c>
      <c r="AJ299">
        <v>2.0000000000000002E-5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20843.812188</v>
      </c>
      <c r="I300">
        <v>133740.076222</v>
      </c>
      <c r="J300" t="s">
        <v>3</v>
      </c>
      <c r="K300">
        <v>19680.038376</v>
      </c>
      <c r="L300">
        <v>132564.64089400001</v>
      </c>
      <c r="M300" t="s">
        <v>4</v>
      </c>
      <c r="N300">
        <v>256.97020600000002</v>
      </c>
      <c r="O300">
        <v>20.833682</v>
      </c>
      <c r="P300" t="s">
        <v>5</v>
      </c>
      <c r="Q300">
        <v>151.25293600000001</v>
      </c>
      <c r="R300">
        <v>6.0472950000000001</v>
      </c>
      <c r="S300" t="s">
        <v>6</v>
      </c>
      <c r="T300">
        <v>26.923486</v>
      </c>
      <c r="U300">
        <v>0.12045</v>
      </c>
      <c r="V300" t="s">
        <v>7</v>
      </c>
      <c r="W300">
        <v>20.657896000000001</v>
      </c>
      <c r="X300">
        <v>2.7235819999999999</v>
      </c>
      <c r="Y300" t="s">
        <v>8</v>
      </c>
      <c r="Z300">
        <v>78.949060000000003</v>
      </c>
      <c r="AA300">
        <v>0.96824600000000005</v>
      </c>
      <c r="AB300" t="s">
        <v>9</v>
      </c>
      <c r="AC300">
        <v>19250.604916</v>
      </c>
      <c r="AD300">
        <v>133026.95642</v>
      </c>
      <c r="AE300" t="s">
        <v>10</v>
      </c>
      <c r="AF300">
        <v>1.2453000000000001E-2</v>
      </c>
      <c r="AG300">
        <v>1.2E-5</v>
      </c>
      <c r="AH300" t="s">
        <v>11</v>
      </c>
      <c r="AI300">
        <v>0.98326899999999995</v>
      </c>
      <c r="AJ300">
        <v>2.0000000000000002E-5</v>
      </c>
      <c r="AK300" t="s">
        <v>12</v>
      </c>
      <c r="AL300">
        <v>90.78</v>
      </c>
      <c r="AM300">
        <v>45902.171600000001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21937.285874000001</v>
      </c>
      <c r="I301">
        <v>149627.954096</v>
      </c>
      <c r="J301" t="s">
        <v>3</v>
      </c>
      <c r="K301">
        <v>20712.444082000002</v>
      </c>
      <c r="L301">
        <v>148529.528288</v>
      </c>
      <c r="M301" t="s">
        <v>4</v>
      </c>
      <c r="N301">
        <v>270.275508</v>
      </c>
      <c r="O301">
        <v>22.826024</v>
      </c>
      <c r="P301" t="s">
        <v>5</v>
      </c>
      <c r="Q301">
        <v>159.008456</v>
      </c>
      <c r="R301">
        <v>6.344881</v>
      </c>
      <c r="S301" t="s">
        <v>6</v>
      </c>
      <c r="T301">
        <v>28.216958000000002</v>
      </c>
      <c r="U301">
        <v>0.12773000000000001</v>
      </c>
      <c r="V301" t="s">
        <v>7</v>
      </c>
      <c r="W301">
        <v>21.658054</v>
      </c>
      <c r="X301">
        <v>2.8187280000000001</v>
      </c>
      <c r="Y301" t="s">
        <v>8</v>
      </c>
      <c r="Z301">
        <v>83.121539999999996</v>
      </c>
      <c r="AA301">
        <v>0.99117500000000003</v>
      </c>
      <c r="AB301" t="s">
        <v>9</v>
      </c>
      <c r="AC301">
        <v>20260.833913999999</v>
      </c>
      <c r="AD301">
        <v>149144.54653299999</v>
      </c>
      <c r="AE301" t="s">
        <v>10</v>
      </c>
      <c r="AF301">
        <v>1.2453000000000001E-2</v>
      </c>
      <c r="AG301">
        <v>1.2E-5</v>
      </c>
      <c r="AH301" t="s">
        <v>11</v>
      </c>
      <c r="AI301">
        <v>0.98327600000000004</v>
      </c>
      <c r="AJ301">
        <v>2.0000000000000002E-5</v>
      </c>
      <c r="AK301" t="s">
        <v>12</v>
      </c>
      <c r="AL301">
        <v>1317.6</v>
      </c>
      <c r="AM301">
        <v>262091.8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1235.2703799999999</v>
      </c>
      <c r="I322">
        <v>2378.0782850000001</v>
      </c>
      <c r="J322" t="s">
        <v>3</v>
      </c>
      <c r="K322">
        <v>1174.019268</v>
      </c>
      <c r="L322">
        <v>2372.193006</v>
      </c>
      <c r="M322" t="s">
        <v>4</v>
      </c>
      <c r="N322">
        <v>13.424488</v>
      </c>
      <c r="O322">
        <v>0.188692</v>
      </c>
      <c r="P322" t="s">
        <v>5</v>
      </c>
      <c r="Q322">
        <v>0</v>
      </c>
      <c r="R322">
        <v>0</v>
      </c>
      <c r="S322" t="s">
        <v>6</v>
      </c>
      <c r="T322">
        <v>1.499236</v>
      </c>
      <c r="U322">
        <v>2.3280000000000002E-3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2.7151000000000002E-2</v>
      </c>
      <c r="AD322">
        <v>3.3000000000000003E-5</v>
      </c>
      <c r="AE322" t="s">
        <v>10</v>
      </c>
      <c r="AF322">
        <v>0</v>
      </c>
      <c r="AG322">
        <v>0</v>
      </c>
      <c r="AH322" t="s">
        <v>11</v>
      </c>
      <c r="AI322">
        <v>0.97319199999999995</v>
      </c>
      <c r="AJ322">
        <v>6.0999999999999999E-5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2471.0734499999999</v>
      </c>
      <c r="I323">
        <v>5898.2454230000003</v>
      </c>
      <c r="J323" t="s">
        <v>3</v>
      </c>
      <c r="K323">
        <v>2348.766106</v>
      </c>
      <c r="L323">
        <v>5880.2678429999996</v>
      </c>
      <c r="M323" t="s">
        <v>4</v>
      </c>
      <c r="N323">
        <v>26.736678000000001</v>
      </c>
      <c r="O323">
        <v>0.40143099999999998</v>
      </c>
      <c r="P323" t="s">
        <v>5</v>
      </c>
      <c r="Q323">
        <v>0</v>
      </c>
      <c r="R323">
        <v>0</v>
      </c>
      <c r="S323" t="s">
        <v>6</v>
      </c>
      <c r="T323">
        <v>3.0385279999999999</v>
      </c>
      <c r="U323">
        <v>0.122721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2.4851000000000002E-2</v>
      </c>
      <c r="AD323">
        <v>4.6E-5</v>
      </c>
      <c r="AE323" t="s">
        <v>10</v>
      </c>
      <c r="AF323">
        <v>0</v>
      </c>
      <c r="AG323">
        <v>0</v>
      </c>
      <c r="AH323" t="s">
        <v>11</v>
      </c>
      <c r="AI323">
        <v>0.97878500000000002</v>
      </c>
      <c r="AJ323">
        <v>1.7E-5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3710.4466619999998</v>
      </c>
      <c r="I324">
        <v>11166.404850000001</v>
      </c>
      <c r="J324" t="s">
        <v>3</v>
      </c>
      <c r="K324">
        <v>3527.2339299999999</v>
      </c>
      <c r="L324">
        <v>11137.543309999999</v>
      </c>
      <c r="M324" t="s">
        <v>4</v>
      </c>
      <c r="N324">
        <v>40.039183999999999</v>
      </c>
      <c r="O324">
        <v>0.65930999999999995</v>
      </c>
      <c r="P324" t="s">
        <v>5</v>
      </c>
      <c r="Q324">
        <v>0</v>
      </c>
      <c r="R324">
        <v>0</v>
      </c>
      <c r="S324" t="s">
        <v>6</v>
      </c>
      <c r="T324">
        <v>4.6032799999999998</v>
      </c>
      <c r="U324">
        <v>0.26047399999999998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2.3841999999999999E-2</v>
      </c>
      <c r="AD324">
        <v>5.1999999999999997E-5</v>
      </c>
      <c r="AE324" t="s">
        <v>10</v>
      </c>
      <c r="AF324">
        <v>0</v>
      </c>
      <c r="AG324">
        <v>0</v>
      </c>
      <c r="AH324" t="s">
        <v>11</v>
      </c>
      <c r="AI324">
        <v>0.97992599999999996</v>
      </c>
      <c r="AJ324">
        <v>5.0000000000000004E-6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4946.8311700000004</v>
      </c>
      <c r="I325">
        <v>18059.615328</v>
      </c>
      <c r="J325" t="s">
        <v>3</v>
      </c>
      <c r="K325">
        <v>4702.1745799999999</v>
      </c>
      <c r="L325">
        <v>18009.929026000002</v>
      </c>
      <c r="M325" t="s">
        <v>4</v>
      </c>
      <c r="N325">
        <v>53.501961999999999</v>
      </c>
      <c r="O325">
        <v>1.0867119999999999</v>
      </c>
      <c r="P325" t="s">
        <v>5</v>
      </c>
      <c r="Q325">
        <v>0</v>
      </c>
      <c r="R325">
        <v>0</v>
      </c>
      <c r="S325" t="s">
        <v>6</v>
      </c>
      <c r="T325">
        <v>6.1100599999999998</v>
      </c>
      <c r="U325">
        <v>0.26516000000000001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2.2266999999999999E-2</v>
      </c>
      <c r="AD325">
        <v>5.8999999999999998E-5</v>
      </c>
      <c r="AE325" t="s">
        <v>10</v>
      </c>
      <c r="AF325">
        <v>0</v>
      </c>
      <c r="AG325">
        <v>0</v>
      </c>
      <c r="AH325" t="s">
        <v>11</v>
      </c>
      <c r="AI325">
        <v>0.98064499999999999</v>
      </c>
      <c r="AJ325">
        <v>9.9999999999999995E-7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6191.2922600000002</v>
      </c>
      <c r="I326">
        <v>27490.859466000002</v>
      </c>
      <c r="J326" t="s">
        <v>3</v>
      </c>
      <c r="K326">
        <v>5885.3677779999998</v>
      </c>
      <c r="L326">
        <v>27456.756540999999</v>
      </c>
      <c r="M326" t="s">
        <v>4</v>
      </c>
      <c r="N326">
        <v>66.869028</v>
      </c>
      <c r="O326">
        <v>1.354806</v>
      </c>
      <c r="P326" t="s">
        <v>5</v>
      </c>
      <c r="Q326">
        <v>0</v>
      </c>
      <c r="R326">
        <v>0</v>
      </c>
      <c r="S326" t="s">
        <v>6</v>
      </c>
      <c r="T326">
        <v>7.6395600000000004</v>
      </c>
      <c r="U326">
        <v>0.42574499999999998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2.1326000000000001E-2</v>
      </c>
      <c r="AD326">
        <v>5.8999999999999998E-5</v>
      </c>
      <c r="AE326" t="s">
        <v>10</v>
      </c>
      <c r="AF326">
        <v>0</v>
      </c>
      <c r="AG326">
        <v>0</v>
      </c>
      <c r="AH326" t="s">
        <v>11</v>
      </c>
      <c r="AI326">
        <v>0.98075299999999999</v>
      </c>
      <c r="AJ326">
        <v>9.9999999999999995E-7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7429.5114020000001</v>
      </c>
      <c r="I327">
        <v>37035.141794000003</v>
      </c>
      <c r="J327" t="s">
        <v>3</v>
      </c>
      <c r="K327">
        <v>7062.4594420000003</v>
      </c>
      <c r="L327">
        <v>37021.613351</v>
      </c>
      <c r="M327" t="s">
        <v>4</v>
      </c>
      <c r="N327">
        <v>80.130858000000003</v>
      </c>
      <c r="O327">
        <v>1.676491</v>
      </c>
      <c r="P327" t="s">
        <v>5</v>
      </c>
      <c r="Q327">
        <v>0</v>
      </c>
      <c r="R327">
        <v>0</v>
      </c>
      <c r="S327" t="s">
        <v>6</v>
      </c>
      <c r="T327">
        <v>9.1445480000000003</v>
      </c>
      <c r="U327">
        <v>0.42563800000000002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2.0759E-2</v>
      </c>
      <c r="AD327">
        <v>5.8E-5</v>
      </c>
      <c r="AE327" t="s">
        <v>10</v>
      </c>
      <c r="AF327">
        <v>0</v>
      </c>
      <c r="AG327">
        <v>0</v>
      </c>
      <c r="AH327" t="s">
        <v>11</v>
      </c>
      <c r="AI327">
        <v>0.98082400000000003</v>
      </c>
      <c r="AJ327">
        <v>9.9999999999999995E-7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8657.8561260000006</v>
      </c>
      <c r="I328">
        <v>51616.726666000002</v>
      </c>
      <c r="J328" t="s">
        <v>3</v>
      </c>
      <c r="K328">
        <v>8229.7824920000003</v>
      </c>
      <c r="L328">
        <v>51535.686892999998</v>
      </c>
      <c r="M328" t="s">
        <v>4</v>
      </c>
      <c r="N328">
        <v>93.462569999999999</v>
      </c>
      <c r="O328">
        <v>1.8495680000000001</v>
      </c>
      <c r="P328" t="s">
        <v>5</v>
      </c>
      <c r="Q328">
        <v>0</v>
      </c>
      <c r="R328">
        <v>0</v>
      </c>
      <c r="S328" t="s">
        <v>6</v>
      </c>
      <c r="T328">
        <v>10.64939</v>
      </c>
      <c r="U328">
        <v>0.43370500000000001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2.0354000000000001E-2</v>
      </c>
      <c r="AD328">
        <v>5.5999999999999999E-5</v>
      </c>
      <c r="AE328" t="s">
        <v>10</v>
      </c>
      <c r="AF328">
        <v>0</v>
      </c>
      <c r="AG328">
        <v>0</v>
      </c>
      <c r="AH328" t="s">
        <v>11</v>
      </c>
      <c r="AI328">
        <v>0.98086700000000004</v>
      </c>
      <c r="AJ328">
        <v>9.9999999999999995E-7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9892.3023720000001</v>
      </c>
      <c r="I329">
        <v>67558.975812999997</v>
      </c>
      <c r="J329" t="s">
        <v>3</v>
      </c>
      <c r="K329">
        <v>9402.9586720000007</v>
      </c>
      <c r="L329">
        <v>67393.531862999997</v>
      </c>
      <c r="M329" t="s">
        <v>4</v>
      </c>
      <c r="N329">
        <v>106.882784</v>
      </c>
      <c r="O329">
        <v>2.2235830000000001</v>
      </c>
      <c r="P329" t="s">
        <v>5</v>
      </c>
      <c r="Q329">
        <v>0</v>
      </c>
      <c r="R329">
        <v>0</v>
      </c>
      <c r="S329" t="s">
        <v>6</v>
      </c>
      <c r="T329">
        <v>12.14587</v>
      </c>
      <c r="U329">
        <v>0.43789600000000001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1.9792000000000001E-2</v>
      </c>
      <c r="AD329">
        <v>5.5999999999999999E-5</v>
      </c>
      <c r="AE329" t="s">
        <v>10</v>
      </c>
      <c r="AF329">
        <v>0</v>
      </c>
      <c r="AG329">
        <v>0</v>
      </c>
      <c r="AH329" t="s">
        <v>11</v>
      </c>
      <c r="AI329">
        <v>0.98099899999999995</v>
      </c>
      <c r="AJ329">
        <v>9.9999999999999995E-7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11141.419142000001</v>
      </c>
      <c r="I330">
        <v>83442.764183000007</v>
      </c>
      <c r="J330" t="s">
        <v>3</v>
      </c>
      <c r="K330">
        <v>10590.806141999999</v>
      </c>
      <c r="L330">
        <v>83122.785038999995</v>
      </c>
      <c r="M330" t="s">
        <v>4</v>
      </c>
      <c r="N330">
        <v>120.247204</v>
      </c>
      <c r="O330">
        <v>2.5800290000000001</v>
      </c>
      <c r="P330" t="s">
        <v>5</v>
      </c>
      <c r="Q330">
        <v>0</v>
      </c>
      <c r="R330">
        <v>0</v>
      </c>
      <c r="S330" t="s">
        <v>6</v>
      </c>
      <c r="T330">
        <v>13.635998000000001</v>
      </c>
      <c r="U330">
        <v>0.44031999999999999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1.9057000000000001E-2</v>
      </c>
      <c r="AD330">
        <v>5.5999999999999999E-5</v>
      </c>
      <c r="AE330" t="s">
        <v>10</v>
      </c>
      <c r="AF330">
        <v>0</v>
      </c>
      <c r="AG330">
        <v>0</v>
      </c>
      <c r="AH330" t="s">
        <v>11</v>
      </c>
      <c r="AI330">
        <v>0.98102</v>
      </c>
      <c r="AJ330">
        <v>9.9999999999999995E-7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12379.179077999999</v>
      </c>
      <c r="I331">
        <v>102290.36947799999</v>
      </c>
      <c r="J331" t="s">
        <v>3</v>
      </c>
      <c r="K331">
        <v>11767.326556</v>
      </c>
      <c r="L331">
        <v>102110.36697800001</v>
      </c>
      <c r="M331" t="s">
        <v>4</v>
      </c>
      <c r="N331">
        <v>133.54350199999999</v>
      </c>
      <c r="O331">
        <v>3.139027</v>
      </c>
      <c r="P331" t="s">
        <v>5</v>
      </c>
      <c r="Q331">
        <v>0</v>
      </c>
      <c r="R331">
        <v>0</v>
      </c>
      <c r="S331" t="s">
        <v>6</v>
      </c>
      <c r="T331">
        <v>15.153878000000001</v>
      </c>
      <c r="U331">
        <v>0.45333099999999998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1.8319999999999999E-2</v>
      </c>
      <c r="AD331">
        <v>5.3999999999999998E-5</v>
      </c>
      <c r="AE331" t="s">
        <v>10</v>
      </c>
      <c r="AF331">
        <v>0</v>
      </c>
      <c r="AG331">
        <v>0</v>
      </c>
      <c r="AH331" t="s">
        <v>11</v>
      </c>
      <c r="AI331">
        <v>0.98131199999999996</v>
      </c>
      <c r="AJ331">
        <v>5.0000000000000004E-6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13604.410368000001</v>
      </c>
      <c r="I332">
        <v>122298.928854</v>
      </c>
      <c r="J332" t="s">
        <v>3</v>
      </c>
      <c r="K332">
        <v>12931.246467999999</v>
      </c>
      <c r="L332">
        <v>121912.301805</v>
      </c>
      <c r="M332" t="s">
        <v>4</v>
      </c>
      <c r="N332">
        <v>146.99600000000001</v>
      </c>
      <c r="O332">
        <v>3.9613079999999998</v>
      </c>
      <c r="P332" t="s">
        <v>5</v>
      </c>
      <c r="Q332">
        <v>0</v>
      </c>
      <c r="R332">
        <v>0</v>
      </c>
      <c r="S332" t="s">
        <v>6</v>
      </c>
      <c r="T332">
        <v>16.718556</v>
      </c>
      <c r="U332">
        <v>0.62431000000000003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1.7354999999999999E-2</v>
      </c>
      <c r="AD332">
        <v>4.8000000000000001E-5</v>
      </c>
      <c r="AE332" t="s">
        <v>10</v>
      </c>
      <c r="AF332">
        <v>0</v>
      </c>
      <c r="AG332">
        <v>0</v>
      </c>
      <c r="AH332" t="s">
        <v>11</v>
      </c>
      <c r="AI332">
        <v>0.98152499999999998</v>
      </c>
      <c r="AJ332">
        <v>6.9999999999999999E-6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14844.455480000001</v>
      </c>
      <c r="I333">
        <v>142448.99556000001</v>
      </c>
      <c r="J333" t="s">
        <v>3</v>
      </c>
      <c r="K333">
        <v>14110.06207</v>
      </c>
      <c r="L333">
        <v>141870.19904899999</v>
      </c>
      <c r="M333" t="s">
        <v>4</v>
      </c>
      <c r="N333">
        <v>160.39910800000001</v>
      </c>
      <c r="O333">
        <v>4.7248400000000004</v>
      </c>
      <c r="P333" t="s">
        <v>5</v>
      </c>
      <c r="Q333">
        <v>0</v>
      </c>
      <c r="R333">
        <v>0</v>
      </c>
      <c r="S333" t="s">
        <v>6</v>
      </c>
      <c r="T333">
        <v>18.220821999999998</v>
      </c>
      <c r="U333">
        <v>0.62580999999999998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1.6428000000000002E-2</v>
      </c>
      <c r="AD333">
        <v>4.3999999999999999E-5</v>
      </c>
      <c r="AE333" t="s">
        <v>10</v>
      </c>
      <c r="AF333">
        <v>0</v>
      </c>
      <c r="AG333">
        <v>0</v>
      </c>
      <c r="AH333" t="s">
        <v>11</v>
      </c>
      <c r="AI333">
        <v>0.98180400000000001</v>
      </c>
      <c r="AJ333">
        <v>7.9999999999999996E-6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16085.543933999999</v>
      </c>
      <c r="I334">
        <v>163805.02349299999</v>
      </c>
      <c r="J334" t="s">
        <v>3</v>
      </c>
      <c r="K334">
        <v>15290.074932</v>
      </c>
      <c r="L334">
        <v>162968.92071800001</v>
      </c>
      <c r="M334" t="s">
        <v>4</v>
      </c>
      <c r="N334">
        <v>173.71513400000001</v>
      </c>
      <c r="O334">
        <v>5.7909160000000002</v>
      </c>
      <c r="P334" t="s">
        <v>5</v>
      </c>
      <c r="Q334">
        <v>0</v>
      </c>
      <c r="R334">
        <v>0</v>
      </c>
      <c r="S334" t="s">
        <v>6</v>
      </c>
      <c r="T334">
        <v>19.709128</v>
      </c>
      <c r="U334">
        <v>0.62049200000000004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1.5639E-2</v>
      </c>
      <c r="AD334">
        <v>3.8999999999999999E-5</v>
      </c>
      <c r="AE334" t="s">
        <v>10</v>
      </c>
      <c r="AF334">
        <v>0</v>
      </c>
      <c r="AG334">
        <v>0</v>
      </c>
      <c r="AH334" t="s">
        <v>11</v>
      </c>
      <c r="AI334">
        <v>0.98192599999999997</v>
      </c>
      <c r="AJ334">
        <v>9.0000000000000002E-6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17323.316493999999</v>
      </c>
      <c r="I335">
        <v>180571.27296599999</v>
      </c>
      <c r="J335" t="s">
        <v>3</v>
      </c>
      <c r="K335">
        <v>16466.775506000002</v>
      </c>
      <c r="L335">
        <v>179663.52140699999</v>
      </c>
      <c r="M335" t="s">
        <v>4</v>
      </c>
      <c r="N335">
        <v>187.05158</v>
      </c>
      <c r="O335">
        <v>6.6759269999999997</v>
      </c>
      <c r="P335" t="s">
        <v>5</v>
      </c>
      <c r="Q335">
        <v>0</v>
      </c>
      <c r="R335">
        <v>0</v>
      </c>
      <c r="S335" t="s">
        <v>6</v>
      </c>
      <c r="T335">
        <v>21.221166</v>
      </c>
      <c r="U335">
        <v>0.62822900000000004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1.4749999999999999E-2</v>
      </c>
      <c r="AD335">
        <v>3.1000000000000001E-5</v>
      </c>
      <c r="AE335" t="s">
        <v>10</v>
      </c>
      <c r="AF335">
        <v>0</v>
      </c>
      <c r="AG335">
        <v>0</v>
      </c>
      <c r="AH335" t="s">
        <v>11</v>
      </c>
      <c r="AI335">
        <v>0.98192699999999999</v>
      </c>
      <c r="AJ335">
        <v>9.0000000000000002E-6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18567.569235999999</v>
      </c>
      <c r="I336">
        <v>196689.745291</v>
      </c>
      <c r="J336" t="s">
        <v>3</v>
      </c>
      <c r="K336">
        <v>17649.806298</v>
      </c>
      <c r="L336">
        <v>195397.53991299999</v>
      </c>
      <c r="M336" t="s">
        <v>4</v>
      </c>
      <c r="N336">
        <v>200.419602</v>
      </c>
      <c r="O336">
        <v>7.7008660000000004</v>
      </c>
      <c r="P336" t="s">
        <v>5</v>
      </c>
      <c r="Q336">
        <v>0</v>
      </c>
      <c r="R336">
        <v>0</v>
      </c>
      <c r="S336" t="s">
        <v>6</v>
      </c>
      <c r="T336">
        <v>22.725048000000001</v>
      </c>
      <c r="U336">
        <v>0.63802400000000004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1.4445E-2</v>
      </c>
      <c r="AD336">
        <v>2.6999999999999999E-5</v>
      </c>
      <c r="AE336" t="s">
        <v>10</v>
      </c>
      <c r="AF336">
        <v>0</v>
      </c>
      <c r="AG336">
        <v>0</v>
      </c>
      <c r="AH336" t="s">
        <v>11</v>
      </c>
      <c r="AI336">
        <v>0.981931</v>
      </c>
      <c r="AJ336">
        <v>9.0000000000000002E-6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19808.788356000001</v>
      </c>
      <c r="I337">
        <v>212785.171015</v>
      </c>
      <c r="J337" t="s">
        <v>3</v>
      </c>
      <c r="K337">
        <v>18829.620888000001</v>
      </c>
      <c r="L337">
        <v>211231.10123199999</v>
      </c>
      <c r="M337" t="s">
        <v>4</v>
      </c>
      <c r="N337">
        <v>213.76614000000001</v>
      </c>
      <c r="O337">
        <v>8.9252749999999992</v>
      </c>
      <c r="P337" t="s">
        <v>5</v>
      </c>
      <c r="Q337">
        <v>0</v>
      </c>
      <c r="R337">
        <v>0</v>
      </c>
      <c r="S337" t="s">
        <v>6</v>
      </c>
      <c r="T337">
        <v>24.223482000000001</v>
      </c>
      <c r="U337">
        <v>0.64663199999999998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1.4126E-2</v>
      </c>
      <c r="AD337">
        <v>2.5000000000000001E-5</v>
      </c>
      <c r="AE337" t="s">
        <v>10</v>
      </c>
      <c r="AF337">
        <v>0</v>
      </c>
      <c r="AG337">
        <v>0</v>
      </c>
      <c r="AH337" t="s">
        <v>11</v>
      </c>
      <c r="AI337">
        <v>0.98194199999999998</v>
      </c>
      <c r="AJ337">
        <v>9.0000000000000002E-6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21042.557875999999</v>
      </c>
      <c r="I338">
        <v>236535.35247499999</v>
      </c>
      <c r="J338" t="s">
        <v>3</v>
      </c>
      <c r="K338">
        <v>20002.397106</v>
      </c>
      <c r="L338">
        <v>234576.89516499999</v>
      </c>
      <c r="M338" t="s">
        <v>4</v>
      </c>
      <c r="N338">
        <v>227.150982</v>
      </c>
      <c r="O338">
        <v>10.642018</v>
      </c>
      <c r="P338" t="s">
        <v>5</v>
      </c>
      <c r="Q338">
        <v>0</v>
      </c>
      <c r="R338">
        <v>0</v>
      </c>
      <c r="S338" t="s">
        <v>6</v>
      </c>
      <c r="T338">
        <v>25.723596000000001</v>
      </c>
      <c r="U338">
        <v>0.65519899999999998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1.396E-2</v>
      </c>
      <c r="AD338">
        <v>2.5000000000000001E-5</v>
      </c>
      <c r="AE338" t="s">
        <v>10</v>
      </c>
      <c r="AF338">
        <v>0</v>
      </c>
      <c r="AG338">
        <v>0</v>
      </c>
      <c r="AH338" t="s">
        <v>11</v>
      </c>
      <c r="AI338">
        <v>0.98194499999999996</v>
      </c>
      <c r="AJ338">
        <v>9.0000000000000002E-6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22304.876961999998</v>
      </c>
      <c r="I339">
        <v>267382.223207</v>
      </c>
      <c r="J339" t="s">
        <v>3</v>
      </c>
      <c r="K339">
        <v>21203.744316</v>
      </c>
      <c r="L339">
        <v>265154.478688</v>
      </c>
      <c r="M339" t="s">
        <v>4</v>
      </c>
      <c r="N339">
        <v>240.46419599999999</v>
      </c>
      <c r="O339">
        <v>11.681212</v>
      </c>
      <c r="P339" t="s">
        <v>5</v>
      </c>
      <c r="Q339">
        <v>0</v>
      </c>
      <c r="R339">
        <v>0</v>
      </c>
      <c r="S339" t="s">
        <v>6</v>
      </c>
      <c r="T339">
        <v>27.24569</v>
      </c>
      <c r="U339">
        <v>0.67681400000000003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1.3731E-2</v>
      </c>
      <c r="AD339">
        <v>2.4000000000000001E-5</v>
      </c>
      <c r="AE339" t="s">
        <v>10</v>
      </c>
      <c r="AF339">
        <v>0</v>
      </c>
      <c r="AG339">
        <v>0</v>
      </c>
      <c r="AH339" t="s">
        <v>11</v>
      </c>
      <c r="AI339">
        <v>0.98194499999999996</v>
      </c>
      <c r="AJ339">
        <v>9.0000000000000002E-6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23555.958161999999</v>
      </c>
      <c r="I340">
        <v>307006.07575800002</v>
      </c>
      <c r="J340" t="s">
        <v>3</v>
      </c>
      <c r="K340">
        <v>22393.470290000001</v>
      </c>
      <c r="L340">
        <v>303991.615391</v>
      </c>
      <c r="M340" t="s">
        <v>4</v>
      </c>
      <c r="N340">
        <v>253.861548</v>
      </c>
      <c r="O340">
        <v>13.175148</v>
      </c>
      <c r="P340" t="s">
        <v>5</v>
      </c>
      <c r="Q340">
        <v>0</v>
      </c>
      <c r="R340">
        <v>0</v>
      </c>
      <c r="S340" t="s">
        <v>6</v>
      </c>
      <c r="T340">
        <v>28.747285999999999</v>
      </c>
      <c r="U340">
        <v>0.68300300000000003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1.3731E-2</v>
      </c>
      <c r="AD340">
        <v>2.4000000000000001E-5</v>
      </c>
      <c r="AE340" t="s">
        <v>10</v>
      </c>
      <c r="AF340">
        <v>0</v>
      </c>
      <c r="AG340">
        <v>0</v>
      </c>
      <c r="AH340" t="s">
        <v>11</v>
      </c>
      <c r="AI340">
        <v>0.98194499999999996</v>
      </c>
      <c r="AJ340">
        <v>9.0000000000000002E-6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24803.837134000001</v>
      </c>
      <c r="I341">
        <v>339346.93432300002</v>
      </c>
      <c r="J341" t="s">
        <v>3</v>
      </c>
      <c r="K341">
        <v>23580.151534000001</v>
      </c>
      <c r="L341">
        <v>336002.66713999998</v>
      </c>
      <c r="M341" t="s">
        <v>4</v>
      </c>
      <c r="N341">
        <v>267.269542</v>
      </c>
      <c r="O341">
        <v>13.633022</v>
      </c>
      <c r="P341" t="s">
        <v>5</v>
      </c>
      <c r="Q341">
        <v>0</v>
      </c>
      <c r="R341">
        <v>0</v>
      </c>
      <c r="S341" t="s">
        <v>6</v>
      </c>
      <c r="T341">
        <v>30.258649999999999</v>
      </c>
      <c r="U341">
        <v>0.69011500000000003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1.3731E-2</v>
      </c>
      <c r="AD341">
        <v>2.4000000000000001E-5</v>
      </c>
      <c r="AE341" t="s">
        <v>10</v>
      </c>
      <c r="AF341">
        <v>0</v>
      </c>
      <c r="AG341">
        <v>0</v>
      </c>
      <c r="AH341" t="s">
        <v>11</v>
      </c>
      <c r="AI341">
        <v>0.98194499999999996</v>
      </c>
      <c r="AJ341">
        <v>9.0000000000000002E-6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40548.457734000003</v>
      </c>
      <c r="I342">
        <v>3794042.6862309999</v>
      </c>
      <c r="J342" t="s">
        <v>3</v>
      </c>
      <c r="K342">
        <v>40470.214609000002</v>
      </c>
      <c r="L342">
        <v>3793630.1893659998</v>
      </c>
      <c r="M342" t="s">
        <v>4</v>
      </c>
      <c r="N342">
        <v>29.685592</v>
      </c>
      <c r="O342">
        <v>1.9132499999999999</v>
      </c>
      <c r="P342" t="s">
        <v>5</v>
      </c>
      <c r="Q342">
        <v>36.035750999999998</v>
      </c>
      <c r="R342">
        <v>10.242381</v>
      </c>
      <c r="S342" t="s">
        <v>6</v>
      </c>
      <c r="T342">
        <v>16.409226</v>
      </c>
      <c r="U342">
        <v>3.4580359999999999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2.7806000000000001E-2</v>
      </c>
      <c r="AG342">
        <v>2.9E-5</v>
      </c>
      <c r="AH342" t="s">
        <v>11</v>
      </c>
      <c r="AI342">
        <v>0.97472400000000003</v>
      </c>
      <c r="AJ342">
        <v>6.7999999999999999E-5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77996.217499999999</v>
      </c>
      <c r="I343">
        <v>15100619.074433999</v>
      </c>
      <c r="J343" t="s">
        <v>3</v>
      </c>
      <c r="K343">
        <v>77839.941875000004</v>
      </c>
      <c r="L343">
        <v>15098700.35207</v>
      </c>
      <c r="M343" t="s">
        <v>4</v>
      </c>
      <c r="N343">
        <v>59.130431000000002</v>
      </c>
      <c r="O343">
        <v>5.383095</v>
      </c>
      <c r="P343" t="s">
        <v>5</v>
      </c>
      <c r="Q343">
        <v>71.253438000000003</v>
      </c>
      <c r="R343">
        <v>38.240701999999999</v>
      </c>
      <c r="S343" t="s">
        <v>6</v>
      </c>
      <c r="T343">
        <v>32.278061999999998</v>
      </c>
      <c r="U343">
        <v>12.876867000000001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2.4732000000000001E-2</v>
      </c>
      <c r="AG343">
        <v>4.8999999999999998E-5</v>
      </c>
      <c r="AH343" t="s">
        <v>11</v>
      </c>
      <c r="AI343">
        <v>0.97900799999999999</v>
      </c>
      <c r="AJ343">
        <v>2.5999999999999998E-5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113688.382187</v>
      </c>
      <c r="I344">
        <v>33351141.988487002</v>
      </c>
      <c r="J344" t="s">
        <v>3</v>
      </c>
      <c r="K344">
        <v>113454.2675</v>
      </c>
      <c r="L344">
        <v>33350619.149716999</v>
      </c>
      <c r="M344" t="s">
        <v>4</v>
      </c>
      <c r="N344">
        <v>88.395921000000001</v>
      </c>
      <c r="O344">
        <v>10.516847</v>
      </c>
      <c r="P344" t="s">
        <v>5</v>
      </c>
      <c r="Q344">
        <v>106.05577</v>
      </c>
      <c r="R344">
        <v>80.219712999999999</v>
      </c>
      <c r="S344" t="s">
        <v>6</v>
      </c>
      <c r="T344">
        <v>47.77796</v>
      </c>
      <c r="U344">
        <v>26.486001999999999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2.3011E-2</v>
      </c>
      <c r="AG344">
        <v>5.3000000000000001E-5</v>
      </c>
      <c r="AH344" t="s">
        <v>11</v>
      </c>
      <c r="AI344">
        <v>0.98033999999999999</v>
      </c>
      <c r="AJ344">
        <v>9.0000000000000002E-6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149385.16187499999</v>
      </c>
      <c r="I345">
        <v>57786963.306258999</v>
      </c>
      <c r="J345" t="s">
        <v>3</v>
      </c>
      <c r="K345">
        <v>149073.31968799999</v>
      </c>
      <c r="L345">
        <v>57790193.605365999</v>
      </c>
      <c r="M345" t="s">
        <v>4</v>
      </c>
      <c r="N345">
        <v>117.54981600000001</v>
      </c>
      <c r="O345">
        <v>14.951250999999999</v>
      </c>
      <c r="P345" t="s">
        <v>5</v>
      </c>
      <c r="Q345">
        <v>141.27701200000001</v>
      </c>
      <c r="R345">
        <v>137.36059599999999</v>
      </c>
      <c r="S345" t="s">
        <v>6</v>
      </c>
      <c r="T345">
        <v>63.428829999999998</v>
      </c>
      <c r="U345">
        <v>44.677379000000002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2.1971999999999998E-2</v>
      </c>
      <c r="AG345">
        <v>5.7000000000000003E-5</v>
      </c>
      <c r="AH345" t="s">
        <v>11</v>
      </c>
      <c r="AI345">
        <v>0.98111700000000002</v>
      </c>
      <c r="AJ345">
        <v>9.0000000000000002E-6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185157.57</v>
      </c>
      <c r="I346">
        <v>88524351.467896</v>
      </c>
      <c r="J346" t="s">
        <v>3</v>
      </c>
      <c r="K346">
        <v>184767.96937499999</v>
      </c>
      <c r="L346">
        <v>88536750.156085998</v>
      </c>
      <c r="M346" t="s">
        <v>4</v>
      </c>
      <c r="N346">
        <v>146.78060500000001</v>
      </c>
      <c r="O346">
        <v>18.344275</v>
      </c>
      <c r="P346" t="s">
        <v>5</v>
      </c>
      <c r="Q346">
        <v>176.170716</v>
      </c>
      <c r="R346">
        <v>191.959014</v>
      </c>
      <c r="S346" t="s">
        <v>6</v>
      </c>
      <c r="T346">
        <v>78.827466000000001</v>
      </c>
      <c r="U346">
        <v>60.834257000000001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2.0678999999999999E-2</v>
      </c>
      <c r="AG346">
        <v>5.8E-5</v>
      </c>
      <c r="AH346" t="s">
        <v>11</v>
      </c>
      <c r="AI346">
        <v>0.98114199999999996</v>
      </c>
      <c r="AJ346">
        <v>9.0000000000000002E-6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221105.173125</v>
      </c>
      <c r="I347">
        <v>125544857.758209</v>
      </c>
      <c r="J347" t="s">
        <v>3</v>
      </c>
      <c r="K347">
        <v>220637.25437499999</v>
      </c>
      <c r="L347">
        <v>125570376.31846599</v>
      </c>
      <c r="M347" t="s">
        <v>4</v>
      </c>
      <c r="N347">
        <v>176.17163500000001</v>
      </c>
      <c r="O347">
        <v>20.108995</v>
      </c>
      <c r="P347" t="s">
        <v>5</v>
      </c>
      <c r="Q347">
        <v>211.590112</v>
      </c>
      <c r="R347">
        <v>258.27370300000001</v>
      </c>
      <c r="S347" t="s">
        <v>6</v>
      </c>
      <c r="T347">
        <v>94.462744000000001</v>
      </c>
      <c r="U347">
        <v>80.389390000000006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1.9276999999999999E-2</v>
      </c>
      <c r="AG347">
        <v>5.8E-5</v>
      </c>
      <c r="AH347" t="s">
        <v>11</v>
      </c>
      <c r="AI347">
        <v>0.981236</v>
      </c>
      <c r="AJ347">
        <v>7.9999999999999996E-6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257131.68906199999</v>
      </c>
      <c r="I348">
        <v>170043636.14061001</v>
      </c>
      <c r="J348" t="s">
        <v>3</v>
      </c>
      <c r="K348">
        <v>256585.43781199999</v>
      </c>
      <c r="L348">
        <v>170083999.431366</v>
      </c>
      <c r="M348" t="s">
        <v>4</v>
      </c>
      <c r="N348">
        <v>205.829184</v>
      </c>
      <c r="O348">
        <v>24.698753</v>
      </c>
      <c r="P348" t="s">
        <v>5</v>
      </c>
      <c r="Q348">
        <v>247.14212699999999</v>
      </c>
      <c r="R348">
        <v>344.30610100000001</v>
      </c>
      <c r="S348" t="s">
        <v>6</v>
      </c>
      <c r="T348">
        <v>110.123164</v>
      </c>
      <c r="U348">
        <v>102.963446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1.8166999999999999E-2</v>
      </c>
      <c r="AG348">
        <v>5.3000000000000001E-5</v>
      </c>
      <c r="AH348" t="s">
        <v>11</v>
      </c>
      <c r="AI348">
        <v>0.98149600000000004</v>
      </c>
      <c r="AJ348">
        <v>9.0000000000000002E-6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293167.84843800002</v>
      </c>
      <c r="I349">
        <v>222195037.13139299</v>
      </c>
      <c r="J349" t="s">
        <v>3</v>
      </c>
      <c r="K349">
        <v>292543.20374999999</v>
      </c>
      <c r="L349">
        <v>222256505.95184299</v>
      </c>
      <c r="M349" t="s">
        <v>4</v>
      </c>
      <c r="N349">
        <v>235.40748500000001</v>
      </c>
      <c r="O349">
        <v>28.373096</v>
      </c>
      <c r="P349" t="s">
        <v>5</v>
      </c>
      <c r="Q349">
        <v>282.75848000000002</v>
      </c>
      <c r="R349">
        <v>441.45926700000001</v>
      </c>
      <c r="S349" t="s">
        <v>6</v>
      </c>
      <c r="T349">
        <v>125.765852</v>
      </c>
      <c r="U349">
        <v>127.245767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1.6563000000000001E-2</v>
      </c>
      <c r="AG349">
        <v>4.3999999999999999E-5</v>
      </c>
      <c r="AH349" t="s">
        <v>11</v>
      </c>
      <c r="AI349">
        <v>0.98163599999999995</v>
      </c>
      <c r="AJ349">
        <v>9.0000000000000002E-6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329136.56687500002</v>
      </c>
      <c r="I350">
        <v>281277973.76885998</v>
      </c>
      <c r="J350" t="s">
        <v>3</v>
      </c>
      <c r="K350">
        <v>328433.989375</v>
      </c>
      <c r="L350">
        <v>281352554.43946803</v>
      </c>
      <c r="M350" t="s">
        <v>4</v>
      </c>
      <c r="N350">
        <v>264.74037900000002</v>
      </c>
      <c r="O350">
        <v>35.318081999999997</v>
      </c>
      <c r="P350" t="s">
        <v>5</v>
      </c>
      <c r="Q350">
        <v>318.27088300000003</v>
      </c>
      <c r="R350">
        <v>568.78527199999996</v>
      </c>
      <c r="S350" t="s">
        <v>6</v>
      </c>
      <c r="T350">
        <v>141.39126200000001</v>
      </c>
      <c r="U350">
        <v>159.756539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1.6032999999999999E-2</v>
      </c>
      <c r="AG350">
        <v>4.1E-5</v>
      </c>
      <c r="AH350" t="s">
        <v>11</v>
      </c>
      <c r="AI350">
        <v>0.98170100000000005</v>
      </c>
      <c r="AJ350">
        <v>9.0000000000000002E-6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364960.42937500001</v>
      </c>
      <c r="I351">
        <v>347739244.56288099</v>
      </c>
      <c r="J351" t="s">
        <v>3</v>
      </c>
      <c r="K351">
        <v>364180.19500000001</v>
      </c>
      <c r="L351">
        <v>347827291.48352098</v>
      </c>
      <c r="M351" t="s">
        <v>4</v>
      </c>
      <c r="N351">
        <v>293.81039299999998</v>
      </c>
      <c r="O351">
        <v>43.983359</v>
      </c>
      <c r="P351" t="s">
        <v>5</v>
      </c>
      <c r="Q351">
        <v>353.55055499999997</v>
      </c>
      <c r="R351">
        <v>701.16070000000002</v>
      </c>
      <c r="S351" t="s">
        <v>6</v>
      </c>
      <c r="T351">
        <v>156.84523200000001</v>
      </c>
      <c r="U351">
        <v>197.44819000000001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1.4966E-2</v>
      </c>
      <c r="AG351">
        <v>3.0000000000000001E-5</v>
      </c>
      <c r="AH351" t="s">
        <v>11</v>
      </c>
      <c r="AI351">
        <v>0.98188699999999995</v>
      </c>
      <c r="AJ351">
        <v>1.0000000000000001E-5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400840.16437499999</v>
      </c>
      <c r="I352">
        <v>421250495.04562402</v>
      </c>
      <c r="J352" t="s">
        <v>3</v>
      </c>
      <c r="K352">
        <v>399981.63</v>
      </c>
      <c r="L352">
        <v>421350179.20214802</v>
      </c>
      <c r="M352" t="s">
        <v>4</v>
      </c>
      <c r="N352">
        <v>323.31748399999998</v>
      </c>
      <c r="O352">
        <v>52.588594999999998</v>
      </c>
      <c r="P352" t="s">
        <v>5</v>
      </c>
      <c r="Q352">
        <v>388.99642</v>
      </c>
      <c r="R352">
        <v>868.33967299999995</v>
      </c>
      <c r="S352" t="s">
        <v>6</v>
      </c>
      <c r="T352">
        <v>172.254774</v>
      </c>
      <c r="U352">
        <v>240.519068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1.4514000000000001E-2</v>
      </c>
      <c r="AG352">
        <v>3.1000000000000001E-5</v>
      </c>
      <c r="AH352" t="s">
        <v>11</v>
      </c>
      <c r="AI352">
        <v>0.98210299999999995</v>
      </c>
      <c r="AJ352">
        <v>1.2E-5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436815.48</v>
      </c>
      <c r="I353">
        <v>502300122.72289997</v>
      </c>
      <c r="J353" t="s">
        <v>3</v>
      </c>
      <c r="K353">
        <v>435878.90187499998</v>
      </c>
      <c r="L353">
        <v>502406373.00570703</v>
      </c>
      <c r="M353" t="s">
        <v>4</v>
      </c>
      <c r="N353">
        <v>352.83927899999998</v>
      </c>
      <c r="O353">
        <v>63.561017</v>
      </c>
      <c r="P353" t="s">
        <v>5</v>
      </c>
      <c r="Q353">
        <v>424.60932400000002</v>
      </c>
      <c r="R353">
        <v>1054.180208</v>
      </c>
      <c r="S353" t="s">
        <v>6</v>
      </c>
      <c r="T353">
        <v>187.832044</v>
      </c>
      <c r="U353">
        <v>288.18380200000001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1.4291E-2</v>
      </c>
      <c r="AG353">
        <v>2.9E-5</v>
      </c>
      <c r="AH353" t="s">
        <v>11</v>
      </c>
      <c r="AI353">
        <v>0.98223300000000002</v>
      </c>
      <c r="AJ353">
        <v>1.2E-5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472903.86499999999</v>
      </c>
      <c r="I354">
        <v>590374220.18539405</v>
      </c>
      <c r="J354" t="s">
        <v>3</v>
      </c>
      <c r="K354">
        <v>471889.20124999998</v>
      </c>
      <c r="L354">
        <v>590493707.87780797</v>
      </c>
      <c r="M354" t="s">
        <v>4</v>
      </c>
      <c r="N354">
        <v>382.401701</v>
      </c>
      <c r="O354">
        <v>71.328438000000006</v>
      </c>
      <c r="P354" t="s">
        <v>5</v>
      </c>
      <c r="Q354">
        <v>460.55041299999999</v>
      </c>
      <c r="R354">
        <v>1228.7474099999999</v>
      </c>
      <c r="S354" t="s">
        <v>6</v>
      </c>
      <c r="T354">
        <v>203.60073600000001</v>
      </c>
      <c r="U354">
        <v>325.26212700000002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1.3677999999999999E-2</v>
      </c>
      <c r="AG354">
        <v>2.0999999999999999E-5</v>
      </c>
      <c r="AH354" t="s">
        <v>11</v>
      </c>
      <c r="AI354">
        <v>0.98224100000000003</v>
      </c>
      <c r="AJ354">
        <v>1.2E-5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509028</v>
      </c>
      <c r="I355">
        <v>682234731.70986903</v>
      </c>
      <c r="J355" t="s">
        <v>3</v>
      </c>
      <c r="K355">
        <v>507935.08937499998</v>
      </c>
      <c r="L355">
        <v>682377518.91531396</v>
      </c>
      <c r="M355" t="s">
        <v>4</v>
      </c>
      <c r="N355">
        <v>412.29422799999998</v>
      </c>
      <c r="O355">
        <v>78.263183999999995</v>
      </c>
      <c r="P355" t="s">
        <v>5</v>
      </c>
      <c r="Q355">
        <v>496.47002500000002</v>
      </c>
      <c r="R355">
        <v>1438.5625219999999</v>
      </c>
      <c r="S355" t="s">
        <v>6</v>
      </c>
      <c r="T355">
        <v>219.377736</v>
      </c>
      <c r="U355">
        <v>371.47880099999998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1.3641E-2</v>
      </c>
      <c r="AG355">
        <v>2.0999999999999999E-5</v>
      </c>
      <c r="AH355" t="s">
        <v>11</v>
      </c>
      <c r="AI355">
        <v>0.98252899999999999</v>
      </c>
      <c r="AJ355">
        <v>1.5E-5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545100.74624999997</v>
      </c>
      <c r="I356">
        <v>782849794.89526403</v>
      </c>
      <c r="J356" t="s">
        <v>3</v>
      </c>
      <c r="K356">
        <v>543929.64937500004</v>
      </c>
      <c r="L356">
        <v>783020781.42822301</v>
      </c>
      <c r="M356" t="s">
        <v>4</v>
      </c>
      <c r="N356">
        <v>441.84169400000002</v>
      </c>
      <c r="O356">
        <v>85.613128000000003</v>
      </c>
      <c r="P356" t="s">
        <v>5</v>
      </c>
      <c r="Q356">
        <v>532.05032400000005</v>
      </c>
      <c r="R356">
        <v>1655.03865</v>
      </c>
      <c r="S356" t="s">
        <v>6</v>
      </c>
      <c r="T356">
        <v>234.9316</v>
      </c>
      <c r="U356">
        <v>417.53877499999999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1.3624000000000001E-2</v>
      </c>
      <c r="AG356">
        <v>2.0999999999999999E-5</v>
      </c>
      <c r="AH356" t="s">
        <v>11</v>
      </c>
      <c r="AI356">
        <v>0.98253599999999996</v>
      </c>
      <c r="AJ356">
        <v>1.5E-5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581068.53874999995</v>
      </c>
      <c r="I357">
        <v>893071148.99688697</v>
      </c>
      <c r="J357" t="s">
        <v>3</v>
      </c>
      <c r="K357">
        <v>579819.41249999998</v>
      </c>
      <c r="L357">
        <v>893243681.64502001</v>
      </c>
      <c r="M357" t="s">
        <v>4</v>
      </c>
      <c r="N357">
        <v>470.97959700000001</v>
      </c>
      <c r="O357">
        <v>98.740950999999995</v>
      </c>
      <c r="P357" t="s">
        <v>5</v>
      </c>
      <c r="Q357">
        <v>567.60315800000001</v>
      </c>
      <c r="R357">
        <v>1878.489155</v>
      </c>
      <c r="S357" t="s">
        <v>6</v>
      </c>
      <c r="T357">
        <v>250.425648</v>
      </c>
      <c r="U357">
        <v>470.68136099999998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1.3448E-2</v>
      </c>
      <c r="AG357">
        <v>2.0999999999999999E-5</v>
      </c>
      <c r="AH357" t="s">
        <v>11</v>
      </c>
      <c r="AI357">
        <v>0.98261200000000004</v>
      </c>
      <c r="AJ357">
        <v>1.5E-5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616955.32874999999</v>
      </c>
      <c r="I358">
        <v>1014922019.42749</v>
      </c>
      <c r="J358" t="s">
        <v>3</v>
      </c>
      <c r="K358">
        <v>615628.40125</v>
      </c>
      <c r="L358">
        <v>1015109716.96911</v>
      </c>
      <c r="M358" t="s">
        <v>4</v>
      </c>
      <c r="N358">
        <v>500.185832</v>
      </c>
      <c r="O358">
        <v>113.41767900000001</v>
      </c>
      <c r="P358" t="s">
        <v>5</v>
      </c>
      <c r="Q358">
        <v>602.94838500000003</v>
      </c>
      <c r="R358">
        <v>2094.910124</v>
      </c>
      <c r="S358" t="s">
        <v>6</v>
      </c>
      <c r="T358">
        <v>265.81848400000001</v>
      </c>
      <c r="U358">
        <v>521.22002399999997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1.307E-2</v>
      </c>
      <c r="AG358">
        <v>1.7E-5</v>
      </c>
      <c r="AH358" t="s">
        <v>11</v>
      </c>
      <c r="AI358">
        <v>0.98269300000000004</v>
      </c>
      <c r="AJ358">
        <v>1.5E-5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652927.54125000001</v>
      </c>
      <c r="I359">
        <v>1140503952.39044</v>
      </c>
      <c r="J359" t="s">
        <v>3</v>
      </c>
      <c r="K359">
        <v>651522.39875000005</v>
      </c>
      <c r="L359">
        <v>1140709498.3847599</v>
      </c>
      <c r="M359" t="s">
        <v>4</v>
      </c>
      <c r="N359">
        <v>529.75084200000003</v>
      </c>
      <c r="O359">
        <v>124.92181600000001</v>
      </c>
      <c r="P359" t="s">
        <v>5</v>
      </c>
      <c r="Q359">
        <v>638.58347300000003</v>
      </c>
      <c r="R359">
        <v>2281.8341639999999</v>
      </c>
      <c r="S359" t="s">
        <v>6</v>
      </c>
      <c r="T359">
        <v>281.26626599999997</v>
      </c>
      <c r="U359">
        <v>567.724063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1.2879E-2</v>
      </c>
      <c r="AG359">
        <v>1.5999999999999999E-5</v>
      </c>
      <c r="AH359" t="s">
        <v>11</v>
      </c>
      <c r="AI359">
        <v>0.98269300000000004</v>
      </c>
      <c r="AJ359">
        <v>1.5E-5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688949.74624999997</v>
      </c>
      <c r="I360">
        <v>1272373511.5127499</v>
      </c>
      <c r="J360" t="s">
        <v>3</v>
      </c>
      <c r="K360">
        <v>687466.43625000003</v>
      </c>
      <c r="L360">
        <v>1272608076.37146</v>
      </c>
      <c r="M360" t="s">
        <v>4</v>
      </c>
      <c r="N360">
        <v>559.07293000000004</v>
      </c>
      <c r="O360">
        <v>138.31978799999999</v>
      </c>
      <c r="P360" t="s">
        <v>5</v>
      </c>
      <c r="Q360">
        <v>674.35252400000002</v>
      </c>
      <c r="R360">
        <v>2491.6901659999999</v>
      </c>
      <c r="S360" t="s">
        <v>6</v>
      </c>
      <c r="T360">
        <v>296.772942</v>
      </c>
      <c r="U360">
        <v>616.26004499999999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1.2872E-2</v>
      </c>
      <c r="AG360">
        <v>1.5999999999999999E-5</v>
      </c>
      <c r="AH360" t="s">
        <v>11</v>
      </c>
      <c r="AI360">
        <v>0.98318099999999997</v>
      </c>
      <c r="AJ360">
        <v>1.9000000000000001E-5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725071.23250000004</v>
      </c>
      <c r="I361">
        <v>1409168680.33795</v>
      </c>
      <c r="J361" t="s">
        <v>3</v>
      </c>
      <c r="K361">
        <v>723509.54125000001</v>
      </c>
      <c r="L361">
        <v>1409427301.2385199</v>
      </c>
      <c r="M361" t="s">
        <v>4</v>
      </c>
      <c r="N361">
        <v>588.80678699999999</v>
      </c>
      <c r="O361">
        <v>144.13335799999999</v>
      </c>
      <c r="P361" t="s">
        <v>5</v>
      </c>
      <c r="Q361">
        <v>710.38206500000001</v>
      </c>
      <c r="R361">
        <v>2741.3873090000002</v>
      </c>
      <c r="S361" t="s">
        <v>6</v>
      </c>
      <c r="T361">
        <v>312.41495400000002</v>
      </c>
      <c r="U361">
        <v>671.02667599999995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1.247E-2</v>
      </c>
      <c r="AG361">
        <v>1.1E-5</v>
      </c>
      <c r="AH361" t="s">
        <v>11</v>
      </c>
      <c r="AI361">
        <v>0.98318799999999995</v>
      </c>
      <c r="AJ361">
        <v>1.9000000000000001E-5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36546.071641000002</v>
      </c>
      <c r="I362">
        <v>444105.50022099999</v>
      </c>
      <c r="J362" t="s">
        <v>3</v>
      </c>
      <c r="K362">
        <v>36467.384452999999</v>
      </c>
      <c r="L362">
        <v>442382.69768500002</v>
      </c>
      <c r="M362" t="s">
        <v>4</v>
      </c>
      <c r="N362">
        <v>29.497534000000002</v>
      </c>
      <c r="O362">
        <v>1.4181539999999999</v>
      </c>
      <c r="P362" t="s">
        <v>5</v>
      </c>
      <c r="Q362">
        <v>0</v>
      </c>
      <c r="R362">
        <v>0</v>
      </c>
      <c r="S362" t="s">
        <v>6</v>
      </c>
      <c r="T362">
        <v>16.466080000000002</v>
      </c>
      <c r="U362">
        <v>4.068041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2.581E-2</v>
      </c>
      <c r="AG362">
        <v>5.1E-5</v>
      </c>
      <c r="AH362" t="s">
        <v>11</v>
      </c>
      <c r="AI362">
        <v>0.97268900000000003</v>
      </c>
      <c r="AJ362">
        <v>6.4999999999999994E-5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70004.033280999996</v>
      </c>
      <c r="I363">
        <v>1596476.448235</v>
      </c>
      <c r="J363" t="s">
        <v>3</v>
      </c>
      <c r="K363">
        <v>69847.119219</v>
      </c>
      <c r="L363">
        <v>1590353.7824550001</v>
      </c>
      <c r="M363" t="s">
        <v>4</v>
      </c>
      <c r="N363">
        <v>59.022309</v>
      </c>
      <c r="O363">
        <v>3.9412509999999998</v>
      </c>
      <c r="P363" t="s">
        <v>5</v>
      </c>
      <c r="Q363">
        <v>0</v>
      </c>
      <c r="R363">
        <v>0</v>
      </c>
      <c r="S363" t="s">
        <v>6</v>
      </c>
      <c r="T363">
        <v>32.250950000000003</v>
      </c>
      <c r="U363">
        <v>13.821512999999999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2.2658999999999999E-2</v>
      </c>
      <c r="AG363">
        <v>6.0000000000000002E-5</v>
      </c>
      <c r="AH363" t="s">
        <v>11</v>
      </c>
      <c r="AI363">
        <v>0.97778299999999996</v>
      </c>
      <c r="AJ363">
        <v>2.6999999999999999E-5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101945.498125</v>
      </c>
      <c r="I364">
        <v>2843884.380262</v>
      </c>
      <c r="J364" t="s">
        <v>3</v>
      </c>
      <c r="K364">
        <v>101710.381406</v>
      </c>
      <c r="L364">
        <v>2832322.0376280001</v>
      </c>
      <c r="M364" t="s">
        <v>4</v>
      </c>
      <c r="N364">
        <v>88.419794999999993</v>
      </c>
      <c r="O364">
        <v>7.6433609999999996</v>
      </c>
      <c r="P364" t="s">
        <v>5</v>
      </c>
      <c r="Q364">
        <v>0</v>
      </c>
      <c r="R364">
        <v>0</v>
      </c>
      <c r="S364" t="s">
        <v>6</v>
      </c>
      <c r="T364">
        <v>47.636505999999997</v>
      </c>
      <c r="U364">
        <v>24.979303000000002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1.9597E-2</v>
      </c>
      <c r="AG364">
        <v>5.8E-5</v>
      </c>
      <c r="AH364" t="s">
        <v>11</v>
      </c>
      <c r="AI364">
        <v>0.98013399999999995</v>
      </c>
      <c r="AJ364">
        <v>1.9999999999999999E-6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133783.701719</v>
      </c>
      <c r="I365">
        <v>4680260.2250060001</v>
      </c>
      <c r="J365" t="s">
        <v>3</v>
      </c>
      <c r="K365">
        <v>133470.49562500001</v>
      </c>
      <c r="L365">
        <v>4659743.8180849999</v>
      </c>
      <c r="M365" t="s">
        <v>4</v>
      </c>
      <c r="N365">
        <v>117.472652</v>
      </c>
      <c r="O365">
        <v>12.061434</v>
      </c>
      <c r="P365" t="s">
        <v>5</v>
      </c>
      <c r="Q365">
        <v>0</v>
      </c>
      <c r="R365">
        <v>0</v>
      </c>
      <c r="S365" t="s">
        <v>6</v>
      </c>
      <c r="T365">
        <v>63.120001999999999</v>
      </c>
      <c r="U365">
        <v>43.663829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1.8201999999999999E-2</v>
      </c>
      <c r="AG365">
        <v>5.0000000000000002E-5</v>
      </c>
      <c r="AH365" t="s">
        <v>11</v>
      </c>
      <c r="AI365">
        <v>0.98044799999999999</v>
      </c>
      <c r="AJ365">
        <v>9.9999999999999995E-7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165780.39531299999</v>
      </c>
      <c r="I366">
        <v>6290699.9066390004</v>
      </c>
      <c r="J366" t="s">
        <v>3</v>
      </c>
      <c r="K366">
        <v>165388.82218700001</v>
      </c>
      <c r="L366">
        <v>6262545.5605579996</v>
      </c>
      <c r="M366" t="s">
        <v>4</v>
      </c>
      <c r="N366">
        <v>147.060813</v>
      </c>
      <c r="O366">
        <v>16.842127999999999</v>
      </c>
      <c r="P366" t="s">
        <v>5</v>
      </c>
      <c r="Q366">
        <v>0</v>
      </c>
      <c r="R366">
        <v>0</v>
      </c>
      <c r="S366" t="s">
        <v>6</v>
      </c>
      <c r="T366">
        <v>78.657561999999999</v>
      </c>
      <c r="U366">
        <v>62.862926999999999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1.7403999999999999E-2</v>
      </c>
      <c r="AG366">
        <v>4.1999999999999998E-5</v>
      </c>
      <c r="AH366" t="s">
        <v>11</v>
      </c>
      <c r="AI366">
        <v>0.98063900000000004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197783.20250000001</v>
      </c>
      <c r="I367">
        <v>8230202.2451400002</v>
      </c>
      <c r="J367" t="s">
        <v>3</v>
      </c>
      <c r="K367">
        <v>197313.30562500001</v>
      </c>
      <c r="L367">
        <v>8192795.9452740001</v>
      </c>
      <c r="M367" t="s">
        <v>4</v>
      </c>
      <c r="N367">
        <v>176.57463000000001</v>
      </c>
      <c r="O367">
        <v>19.777388999999999</v>
      </c>
      <c r="P367" t="s">
        <v>5</v>
      </c>
      <c r="Q367">
        <v>0</v>
      </c>
      <c r="R367">
        <v>0</v>
      </c>
      <c r="S367" t="s">
        <v>6</v>
      </c>
      <c r="T367">
        <v>94.248766000000003</v>
      </c>
      <c r="U367">
        <v>88.020356000000007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1.6500999999999998E-2</v>
      </c>
      <c r="AG367">
        <v>3.8999999999999999E-5</v>
      </c>
      <c r="AH367" t="s">
        <v>11</v>
      </c>
      <c r="AI367">
        <v>0.98099999999999998</v>
      </c>
      <c r="AJ367">
        <v>3.9999999999999998E-6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229712.20656300001</v>
      </c>
      <c r="I368">
        <v>10900130.646796999</v>
      </c>
      <c r="J368" t="s">
        <v>3</v>
      </c>
      <c r="K368">
        <v>229164.291875</v>
      </c>
      <c r="L368">
        <v>10851575.158287</v>
      </c>
      <c r="M368" t="s">
        <v>4</v>
      </c>
      <c r="N368">
        <v>205.857992</v>
      </c>
      <c r="O368">
        <v>24.764346</v>
      </c>
      <c r="P368" t="s">
        <v>5</v>
      </c>
      <c r="Q368">
        <v>0</v>
      </c>
      <c r="R368">
        <v>0</v>
      </c>
      <c r="S368" t="s">
        <v>6</v>
      </c>
      <c r="T368">
        <v>109.772702</v>
      </c>
      <c r="U368">
        <v>119.3015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1.5459000000000001E-2</v>
      </c>
      <c r="AG368">
        <v>3.0000000000000001E-5</v>
      </c>
      <c r="AH368" t="s">
        <v>11</v>
      </c>
      <c r="AI368">
        <v>0.98108200000000001</v>
      </c>
      <c r="AJ368">
        <v>3.9999999999999998E-6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261802.09125</v>
      </c>
      <c r="I369">
        <v>13388686.966736</v>
      </c>
      <c r="J369" t="s">
        <v>3</v>
      </c>
      <c r="K369">
        <v>261175.81562499999</v>
      </c>
      <c r="L369">
        <v>13330368.009628</v>
      </c>
      <c r="M369" t="s">
        <v>4</v>
      </c>
      <c r="N369">
        <v>235.387675</v>
      </c>
      <c r="O369">
        <v>29.939578999999998</v>
      </c>
      <c r="P369" t="s">
        <v>5</v>
      </c>
      <c r="Q369">
        <v>0</v>
      </c>
      <c r="R369">
        <v>0</v>
      </c>
      <c r="S369" t="s">
        <v>6</v>
      </c>
      <c r="T369">
        <v>125.504918</v>
      </c>
      <c r="U369">
        <v>150.602442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1.5023E-2</v>
      </c>
      <c r="AG369">
        <v>2.9E-5</v>
      </c>
      <c r="AH369" t="s">
        <v>11</v>
      </c>
      <c r="AI369">
        <v>0.981128</v>
      </c>
      <c r="AJ369">
        <v>3.9999999999999998E-6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293833.08750000002</v>
      </c>
      <c r="I370">
        <v>17150675.567566</v>
      </c>
      <c r="J370" t="s">
        <v>3</v>
      </c>
      <c r="K370">
        <v>293128.41562500002</v>
      </c>
      <c r="L370">
        <v>17077709.127776999</v>
      </c>
      <c r="M370" t="s">
        <v>4</v>
      </c>
      <c r="N370">
        <v>264.78438199999999</v>
      </c>
      <c r="O370">
        <v>38.164169999999999</v>
      </c>
      <c r="P370" t="s">
        <v>5</v>
      </c>
      <c r="Q370">
        <v>0</v>
      </c>
      <c r="R370">
        <v>0</v>
      </c>
      <c r="S370" t="s">
        <v>6</v>
      </c>
      <c r="T370">
        <v>141.29502400000001</v>
      </c>
      <c r="U370">
        <v>195.10938400000001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1.4312999999999999E-2</v>
      </c>
      <c r="AG370">
        <v>2.5000000000000001E-5</v>
      </c>
      <c r="AH370" t="s">
        <v>11</v>
      </c>
      <c r="AI370">
        <v>0.98137200000000002</v>
      </c>
      <c r="AJ370">
        <v>6.0000000000000002E-6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325830.62062499998</v>
      </c>
      <c r="I371">
        <v>19897115.652237002</v>
      </c>
      <c r="J371" t="s">
        <v>3</v>
      </c>
      <c r="K371">
        <v>325047.7475</v>
      </c>
      <c r="L371">
        <v>19810459.051665999</v>
      </c>
      <c r="M371" t="s">
        <v>4</v>
      </c>
      <c r="N371">
        <v>294.01877000000002</v>
      </c>
      <c r="O371">
        <v>47.18432</v>
      </c>
      <c r="P371" t="s">
        <v>5</v>
      </c>
      <c r="Q371">
        <v>0</v>
      </c>
      <c r="R371">
        <v>0</v>
      </c>
      <c r="S371" t="s">
        <v>6</v>
      </c>
      <c r="T371">
        <v>156.83710199999999</v>
      </c>
      <c r="U371">
        <v>232.310858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1.4241999999999999E-2</v>
      </c>
      <c r="AG371">
        <v>2.4000000000000001E-5</v>
      </c>
      <c r="AH371" t="s">
        <v>11</v>
      </c>
      <c r="AI371">
        <v>0.98137799999999997</v>
      </c>
      <c r="AJ371">
        <v>6.0000000000000002E-6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357837.96187499998</v>
      </c>
      <c r="I372">
        <v>22555642.957214002</v>
      </c>
      <c r="J372" t="s">
        <v>3</v>
      </c>
      <c r="K372">
        <v>356976.830625</v>
      </c>
      <c r="L372">
        <v>22458488.958160002</v>
      </c>
      <c r="M372" t="s">
        <v>4</v>
      </c>
      <c r="N372">
        <v>323.32321999999999</v>
      </c>
      <c r="O372">
        <v>57.862732999999999</v>
      </c>
      <c r="P372" t="s">
        <v>5</v>
      </c>
      <c r="Q372">
        <v>0</v>
      </c>
      <c r="R372">
        <v>0</v>
      </c>
      <c r="S372" t="s">
        <v>6</v>
      </c>
      <c r="T372">
        <v>172.29286400000001</v>
      </c>
      <c r="U372">
        <v>276.98701499999999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1.3883E-2</v>
      </c>
      <c r="AG372">
        <v>2.0000000000000002E-5</v>
      </c>
      <c r="AH372" t="s">
        <v>11</v>
      </c>
      <c r="AI372">
        <v>0.98140799999999995</v>
      </c>
      <c r="AJ372">
        <v>6.0000000000000002E-6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389860.36749999999</v>
      </c>
      <c r="I373">
        <v>26308459.047974002</v>
      </c>
      <c r="J373" t="s">
        <v>3</v>
      </c>
      <c r="K373">
        <v>388921.14437499997</v>
      </c>
      <c r="L373">
        <v>26194214.794861</v>
      </c>
      <c r="M373" t="s">
        <v>4</v>
      </c>
      <c r="N373">
        <v>352.586566</v>
      </c>
      <c r="O373">
        <v>74.313753000000005</v>
      </c>
      <c r="P373" t="s">
        <v>5</v>
      </c>
      <c r="Q373">
        <v>0</v>
      </c>
      <c r="R373">
        <v>0</v>
      </c>
      <c r="S373" t="s">
        <v>6</v>
      </c>
      <c r="T373">
        <v>187.863722</v>
      </c>
      <c r="U373">
        <v>336.25997599999999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1.3883E-2</v>
      </c>
      <c r="AG373">
        <v>2.0000000000000002E-5</v>
      </c>
      <c r="AH373" t="s">
        <v>11</v>
      </c>
      <c r="AI373">
        <v>0.98141599999999996</v>
      </c>
      <c r="AJ373">
        <v>6.0000000000000002E-6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422016.301875</v>
      </c>
      <c r="I374">
        <v>29654086.687713999</v>
      </c>
      <c r="J374" t="s">
        <v>3</v>
      </c>
      <c r="K374">
        <v>420998.60499999998</v>
      </c>
      <c r="L374">
        <v>29525614.356293</v>
      </c>
      <c r="M374" t="s">
        <v>4</v>
      </c>
      <c r="N374">
        <v>382.30724500000002</v>
      </c>
      <c r="O374">
        <v>81.006488000000004</v>
      </c>
      <c r="P374" t="s">
        <v>5</v>
      </c>
      <c r="Q374">
        <v>0</v>
      </c>
      <c r="R374">
        <v>0</v>
      </c>
      <c r="S374" t="s">
        <v>6</v>
      </c>
      <c r="T374">
        <v>203.65375599999999</v>
      </c>
      <c r="U374">
        <v>392.64816300000001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1.3657000000000001E-2</v>
      </c>
      <c r="AG374">
        <v>1.9000000000000001E-5</v>
      </c>
      <c r="AH374" t="s">
        <v>11</v>
      </c>
      <c r="AI374">
        <v>0.98142300000000005</v>
      </c>
      <c r="AJ374">
        <v>6.0000000000000002E-6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454078.65500000003</v>
      </c>
      <c r="I375">
        <v>34476553.552276999</v>
      </c>
      <c r="J375" t="s">
        <v>3</v>
      </c>
      <c r="K375">
        <v>452982.68625000003</v>
      </c>
      <c r="L375">
        <v>34325255.475983001</v>
      </c>
      <c r="M375" t="s">
        <v>4</v>
      </c>
      <c r="N375">
        <v>411.549307</v>
      </c>
      <c r="O375">
        <v>95.347130000000007</v>
      </c>
      <c r="P375" t="s">
        <v>5</v>
      </c>
      <c r="Q375">
        <v>0</v>
      </c>
      <c r="R375">
        <v>0</v>
      </c>
      <c r="S375" t="s">
        <v>6</v>
      </c>
      <c r="T375">
        <v>219.317916</v>
      </c>
      <c r="U375">
        <v>460.83157599999998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1.2931E-2</v>
      </c>
      <c r="AG375">
        <v>9.0000000000000002E-6</v>
      </c>
      <c r="AH375" t="s">
        <v>11</v>
      </c>
      <c r="AI375">
        <v>0.98165500000000006</v>
      </c>
      <c r="AJ375">
        <v>7.9999999999999996E-6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486157.65312500001</v>
      </c>
      <c r="I376">
        <v>39275632.411284998</v>
      </c>
      <c r="J376" t="s">
        <v>3</v>
      </c>
      <c r="K376">
        <v>484983.48562499997</v>
      </c>
      <c r="L376">
        <v>39102874.577026002</v>
      </c>
      <c r="M376" t="s">
        <v>4</v>
      </c>
      <c r="N376">
        <v>440.79211400000003</v>
      </c>
      <c r="O376">
        <v>105.241395</v>
      </c>
      <c r="P376" t="s">
        <v>5</v>
      </c>
      <c r="Q376">
        <v>0</v>
      </c>
      <c r="R376">
        <v>0</v>
      </c>
      <c r="S376" t="s">
        <v>6</v>
      </c>
      <c r="T376">
        <v>234.958178</v>
      </c>
      <c r="U376">
        <v>521.40110100000004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1.2925000000000001E-2</v>
      </c>
      <c r="AG376">
        <v>9.0000000000000002E-6</v>
      </c>
      <c r="AH376" t="s">
        <v>11</v>
      </c>
      <c r="AI376">
        <v>0.98173600000000005</v>
      </c>
      <c r="AJ376">
        <v>7.9999999999999996E-6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518459.53</v>
      </c>
      <c r="I377">
        <v>49009623.327209003</v>
      </c>
      <c r="J377" t="s">
        <v>3</v>
      </c>
      <c r="K377">
        <v>517206.484375</v>
      </c>
      <c r="L377">
        <v>48789367.543121003</v>
      </c>
      <c r="M377" t="s">
        <v>4</v>
      </c>
      <c r="N377">
        <v>470.65242899999998</v>
      </c>
      <c r="O377">
        <v>124.55426900000001</v>
      </c>
      <c r="P377" t="s">
        <v>5</v>
      </c>
      <c r="Q377">
        <v>0</v>
      </c>
      <c r="R377">
        <v>0</v>
      </c>
      <c r="S377" t="s">
        <v>6</v>
      </c>
      <c r="T377">
        <v>250.73550399999999</v>
      </c>
      <c r="U377">
        <v>595.04790000000003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1.2874999999999999E-2</v>
      </c>
      <c r="AG377">
        <v>9.0000000000000002E-6</v>
      </c>
      <c r="AH377" t="s">
        <v>11</v>
      </c>
      <c r="AI377">
        <v>0.98207500000000003</v>
      </c>
      <c r="AJ377">
        <v>1.0000000000000001E-5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550882.5675</v>
      </c>
      <c r="I378">
        <v>76809681.408691004</v>
      </c>
      <c r="J378" t="s">
        <v>3</v>
      </c>
      <c r="K378">
        <v>549549.94750000001</v>
      </c>
      <c r="L378">
        <v>76412419.289611995</v>
      </c>
      <c r="M378" t="s">
        <v>4</v>
      </c>
      <c r="N378">
        <v>500.675973</v>
      </c>
      <c r="O378">
        <v>218.46792099999999</v>
      </c>
      <c r="P378" t="s">
        <v>5</v>
      </c>
      <c r="Q378">
        <v>0</v>
      </c>
      <c r="R378">
        <v>0</v>
      </c>
      <c r="S378" t="s">
        <v>6</v>
      </c>
      <c r="T378">
        <v>266.567724</v>
      </c>
      <c r="U378">
        <v>675.61216899999999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1.2629E-2</v>
      </c>
      <c r="AG378">
        <v>7.9999999999999996E-6</v>
      </c>
      <c r="AH378" t="s">
        <v>11</v>
      </c>
      <c r="AI378">
        <v>0.982236</v>
      </c>
      <c r="AJ378">
        <v>1.1E-5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583344.79125000001</v>
      </c>
      <c r="I379">
        <v>111333145.381653</v>
      </c>
      <c r="J379" t="s">
        <v>3</v>
      </c>
      <c r="K379">
        <v>581932.55374999996</v>
      </c>
      <c r="L379">
        <v>110696451.774719</v>
      </c>
      <c r="M379" t="s">
        <v>4</v>
      </c>
      <c r="N379">
        <v>530.92369900000006</v>
      </c>
      <c r="O379">
        <v>338.69643100000002</v>
      </c>
      <c r="P379" t="s">
        <v>5</v>
      </c>
      <c r="Q379">
        <v>0</v>
      </c>
      <c r="R379">
        <v>0</v>
      </c>
      <c r="S379" t="s">
        <v>6</v>
      </c>
      <c r="T379">
        <v>282.51390800000001</v>
      </c>
      <c r="U379">
        <v>766.83390599999996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1.2612999999999999E-2</v>
      </c>
      <c r="AG379">
        <v>7.9999999999999996E-6</v>
      </c>
      <c r="AH379" t="s">
        <v>11</v>
      </c>
      <c r="AI379">
        <v>0.98224</v>
      </c>
      <c r="AJ379">
        <v>1.1E-5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615424.27500000002</v>
      </c>
      <c r="I380">
        <v>117316007.713257</v>
      </c>
      <c r="J380" t="s">
        <v>3</v>
      </c>
      <c r="K380">
        <v>613933.69999999995</v>
      </c>
      <c r="L380">
        <v>116655489.93774401</v>
      </c>
      <c r="M380" t="s">
        <v>4</v>
      </c>
      <c r="N380">
        <v>560.24294799999996</v>
      </c>
      <c r="O380">
        <v>363.52969300000001</v>
      </c>
      <c r="P380" t="s">
        <v>5</v>
      </c>
      <c r="Q380">
        <v>0</v>
      </c>
      <c r="R380">
        <v>0</v>
      </c>
      <c r="S380" t="s">
        <v>6</v>
      </c>
      <c r="T380">
        <v>298.30421799999999</v>
      </c>
      <c r="U380">
        <v>871.57808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1.2021E-2</v>
      </c>
      <c r="AG380">
        <v>3.0000000000000001E-6</v>
      </c>
      <c r="AH380" t="s">
        <v>11</v>
      </c>
      <c r="AI380">
        <v>0.98253299999999999</v>
      </c>
      <c r="AJ380">
        <v>1.4E-5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647539.31874999998</v>
      </c>
      <c r="I381">
        <v>124552497.780579</v>
      </c>
      <c r="J381" t="s">
        <v>3</v>
      </c>
      <c r="K381">
        <v>645970.33250000002</v>
      </c>
      <c r="L381">
        <v>123854007.66424599</v>
      </c>
      <c r="M381" t="s">
        <v>4</v>
      </c>
      <c r="N381">
        <v>589.77888700000005</v>
      </c>
      <c r="O381">
        <v>390.25636900000001</v>
      </c>
      <c r="P381" t="s">
        <v>5</v>
      </c>
      <c r="Q381">
        <v>0</v>
      </c>
      <c r="R381">
        <v>0</v>
      </c>
      <c r="S381" t="s">
        <v>6</v>
      </c>
      <c r="T381">
        <v>313.89771999999999</v>
      </c>
      <c r="U381">
        <v>956.53388399999994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1.2017999999999999E-2</v>
      </c>
      <c r="AG381">
        <v>3.0000000000000001E-6</v>
      </c>
      <c r="AH381" t="s">
        <v>11</v>
      </c>
      <c r="AI381">
        <v>0.98253999999999997</v>
      </c>
      <c r="AJ381">
        <v>1.4E-5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746.31133999999997</v>
      </c>
      <c r="I382">
        <v>456.50567799999999</v>
      </c>
      <c r="J382" t="s">
        <v>3</v>
      </c>
      <c r="K382">
        <v>684.19438400000001</v>
      </c>
      <c r="L382">
        <v>390.71582000000001</v>
      </c>
      <c r="M382" t="s">
        <v>4</v>
      </c>
      <c r="N382">
        <v>13.588751999999999</v>
      </c>
      <c r="O382">
        <v>0.68598099999999995</v>
      </c>
      <c r="P382" t="s">
        <v>5</v>
      </c>
      <c r="Q382">
        <v>6.3031639999999998</v>
      </c>
      <c r="R382">
        <v>9.8395999999999997E-2</v>
      </c>
      <c r="S382" t="s">
        <v>6</v>
      </c>
      <c r="T382">
        <v>1.3966719999999999</v>
      </c>
      <c r="U382">
        <v>6.411E-3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2.7563000000000001E-2</v>
      </c>
      <c r="AG382">
        <v>2.8E-5</v>
      </c>
      <c r="AH382" t="s">
        <v>11</v>
      </c>
      <c r="AI382">
        <v>0.97456600000000004</v>
      </c>
      <c r="AJ382">
        <v>5.7000000000000003E-5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1486.187064</v>
      </c>
      <c r="I383">
        <v>1915.1615569999999</v>
      </c>
      <c r="J383" t="s">
        <v>3</v>
      </c>
      <c r="K383">
        <v>1362.5746360000001</v>
      </c>
      <c r="L383">
        <v>1665.544271</v>
      </c>
      <c r="M383" t="s">
        <v>4</v>
      </c>
      <c r="N383">
        <v>27.000351999999999</v>
      </c>
      <c r="O383">
        <v>2.0380549999999999</v>
      </c>
      <c r="P383" t="s">
        <v>5</v>
      </c>
      <c r="Q383">
        <v>12.557396000000001</v>
      </c>
      <c r="R383">
        <v>0.24480099999999999</v>
      </c>
      <c r="S383" t="s">
        <v>6</v>
      </c>
      <c r="T383">
        <v>2.7792780000000001</v>
      </c>
      <c r="U383">
        <v>1.6920999999999999E-2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2.4993000000000001E-2</v>
      </c>
      <c r="AG383">
        <v>4.6999999999999997E-5</v>
      </c>
      <c r="AH383" t="s">
        <v>11</v>
      </c>
      <c r="AI383">
        <v>0.97828800000000005</v>
      </c>
      <c r="AJ383">
        <v>3.1000000000000001E-5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2224.473868</v>
      </c>
      <c r="I384">
        <v>4058.3092670000001</v>
      </c>
      <c r="J384" t="s">
        <v>3</v>
      </c>
      <c r="K384">
        <v>2039.3314319999999</v>
      </c>
      <c r="L384">
        <v>3515.6294870000002</v>
      </c>
      <c r="M384" t="s">
        <v>4</v>
      </c>
      <c r="N384">
        <v>40.257088000000003</v>
      </c>
      <c r="O384">
        <v>3.7110789999999998</v>
      </c>
      <c r="P384" t="s">
        <v>5</v>
      </c>
      <c r="Q384">
        <v>18.825873999999999</v>
      </c>
      <c r="R384">
        <v>0.50572799999999996</v>
      </c>
      <c r="S384" t="s">
        <v>6</v>
      </c>
      <c r="T384">
        <v>4.1589020000000003</v>
      </c>
      <c r="U384">
        <v>3.0953999999999999E-2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2.2700999999999999E-2</v>
      </c>
      <c r="AG384">
        <v>5.5999999999999999E-5</v>
      </c>
      <c r="AH384" t="s">
        <v>11</v>
      </c>
      <c r="AI384">
        <v>0.98036400000000001</v>
      </c>
      <c r="AJ384">
        <v>6.9999999999999999E-6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2964.0766939999999</v>
      </c>
      <c r="I385">
        <v>6552.4859930000002</v>
      </c>
      <c r="J385" t="s">
        <v>3</v>
      </c>
      <c r="K385">
        <v>2717.324822</v>
      </c>
      <c r="L385">
        <v>5689.1586719999996</v>
      </c>
      <c r="M385" t="s">
        <v>4</v>
      </c>
      <c r="N385">
        <v>53.568232000000002</v>
      </c>
      <c r="O385">
        <v>5.9608590000000001</v>
      </c>
      <c r="P385" t="s">
        <v>5</v>
      </c>
      <c r="Q385">
        <v>25.067550000000001</v>
      </c>
      <c r="R385">
        <v>0.73941000000000001</v>
      </c>
      <c r="S385" t="s">
        <v>6</v>
      </c>
      <c r="T385">
        <v>5.5365380000000002</v>
      </c>
      <c r="U385">
        <v>4.7715E-2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2.2270000000000002E-2</v>
      </c>
      <c r="AG385">
        <v>5.3999999999999998E-5</v>
      </c>
      <c r="AH385" t="s">
        <v>11</v>
      </c>
      <c r="AI385">
        <v>0.98091600000000001</v>
      </c>
      <c r="AJ385">
        <v>3.9999999999999998E-6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3704.0419959999999</v>
      </c>
      <c r="I386">
        <v>9229.5401710000006</v>
      </c>
      <c r="J386" t="s">
        <v>3</v>
      </c>
      <c r="K386">
        <v>3395.6589760000002</v>
      </c>
      <c r="L386">
        <v>8005.6264760000004</v>
      </c>
      <c r="M386" t="s">
        <v>4</v>
      </c>
      <c r="N386">
        <v>66.995642000000004</v>
      </c>
      <c r="O386">
        <v>8.5359879999999997</v>
      </c>
      <c r="P386" t="s">
        <v>5</v>
      </c>
      <c r="Q386">
        <v>31.277304000000001</v>
      </c>
      <c r="R386">
        <v>1.090104</v>
      </c>
      <c r="S386" t="s">
        <v>6</v>
      </c>
      <c r="T386">
        <v>6.9237080000000004</v>
      </c>
      <c r="U386">
        <v>8.1537999999999999E-2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2.1399999999999999E-2</v>
      </c>
      <c r="AG386">
        <v>5.5000000000000002E-5</v>
      </c>
      <c r="AH386" t="s">
        <v>11</v>
      </c>
      <c r="AI386">
        <v>0.98114699999999999</v>
      </c>
      <c r="AJ386">
        <v>3.0000000000000001E-6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4444.137592</v>
      </c>
      <c r="I387">
        <v>13575.058220999999</v>
      </c>
      <c r="J387" t="s">
        <v>3</v>
      </c>
      <c r="K387">
        <v>4074.1591720000001</v>
      </c>
      <c r="L387">
        <v>11791.210779999999</v>
      </c>
      <c r="M387" t="s">
        <v>4</v>
      </c>
      <c r="N387">
        <v>80.335393999999994</v>
      </c>
      <c r="O387">
        <v>11.889773</v>
      </c>
      <c r="P387" t="s">
        <v>5</v>
      </c>
      <c r="Q387">
        <v>37.533873999999997</v>
      </c>
      <c r="R387">
        <v>1.6015299999999999</v>
      </c>
      <c r="S387" t="s">
        <v>6</v>
      </c>
      <c r="T387">
        <v>8.3135919999999999</v>
      </c>
      <c r="U387">
        <v>0.108111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2.0854000000000001E-2</v>
      </c>
      <c r="AG387">
        <v>5.5000000000000002E-5</v>
      </c>
      <c r="AH387" t="s">
        <v>11</v>
      </c>
      <c r="AI387">
        <v>0.98147899999999999</v>
      </c>
      <c r="AJ387">
        <v>6.9999999999999999E-6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5185.3948140000002</v>
      </c>
      <c r="I388">
        <v>18391.933725999999</v>
      </c>
      <c r="J388" t="s">
        <v>3</v>
      </c>
      <c r="K388">
        <v>4753.6575540000003</v>
      </c>
      <c r="L388">
        <v>15948.183363</v>
      </c>
      <c r="M388" t="s">
        <v>4</v>
      </c>
      <c r="N388">
        <v>93.713874000000004</v>
      </c>
      <c r="O388">
        <v>15.925801</v>
      </c>
      <c r="P388" t="s">
        <v>5</v>
      </c>
      <c r="Q388">
        <v>43.734074</v>
      </c>
      <c r="R388">
        <v>2.0411069999999998</v>
      </c>
      <c r="S388" t="s">
        <v>6</v>
      </c>
      <c r="T388">
        <v>9.6991200000000006</v>
      </c>
      <c r="U388">
        <v>0.151694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1.9897000000000001E-2</v>
      </c>
      <c r="AG388">
        <v>5.5999999999999999E-5</v>
      </c>
      <c r="AH388" t="s">
        <v>11</v>
      </c>
      <c r="AI388">
        <v>0.98181399999999996</v>
      </c>
      <c r="AJ388">
        <v>9.0000000000000002E-6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5927.0737859999999</v>
      </c>
      <c r="I389">
        <v>23271.141819</v>
      </c>
      <c r="J389" t="s">
        <v>3</v>
      </c>
      <c r="K389">
        <v>5433.6866959999998</v>
      </c>
      <c r="L389">
        <v>20185.858668000001</v>
      </c>
      <c r="M389" t="s">
        <v>4</v>
      </c>
      <c r="N389">
        <v>107.13747600000001</v>
      </c>
      <c r="O389">
        <v>19.853677000000001</v>
      </c>
      <c r="P389" t="s">
        <v>5</v>
      </c>
      <c r="Q389">
        <v>49.988258000000002</v>
      </c>
      <c r="R389">
        <v>2.6016439999999998</v>
      </c>
      <c r="S389" t="s">
        <v>6</v>
      </c>
      <c r="T389">
        <v>11.0883</v>
      </c>
      <c r="U389">
        <v>0.20372199999999999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1.9694E-2</v>
      </c>
      <c r="AG389">
        <v>5.5999999999999999E-5</v>
      </c>
      <c r="AH389" t="s">
        <v>11</v>
      </c>
      <c r="AI389">
        <v>0.98248999999999997</v>
      </c>
      <c r="AJ389">
        <v>1.5E-5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6665.0225</v>
      </c>
      <c r="I390">
        <v>29326.707986000001</v>
      </c>
      <c r="J390" t="s">
        <v>3</v>
      </c>
      <c r="K390">
        <v>6110.2947359999998</v>
      </c>
      <c r="L390">
        <v>25444.960712</v>
      </c>
      <c r="M390" t="s">
        <v>4</v>
      </c>
      <c r="N390">
        <v>120.433294</v>
      </c>
      <c r="O390">
        <v>24.579008000000002</v>
      </c>
      <c r="P390" t="s">
        <v>5</v>
      </c>
      <c r="Q390">
        <v>56.243656000000001</v>
      </c>
      <c r="R390">
        <v>3.1438619999999999</v>
      </c>
      <c r="S390" t="s">
        <v>6</v>
      </c>
      <c r="T390">
        <v>12.466816</v>
      </c>
      <c r="U390">
        <v>0.24549799999999999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1.8544999999999999E-2</v>
      </c>
      <c r="AG390">
        <v>5.5999999999999999E-5</v>
      </c>
      <c r="AH390" t="s">
        <v>11</v>
      </c>
      <c r="AI390">
        <v>0.98253199999999996</v>
      </c>
      <c r="AJ390">
        <v>1.5E-5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7401.7626019999998</v>
      </c>
      <c r="I391">
        <v>36187.306667999997</v>
      </c>
      <c r="J391" t="s">
        <v>3</v>
      </c>
      <c r="K391">
        <v>6785.6253079999997</v>
      </c>
      <c r="L391">
        <v>31351.842765000001</v>
      </c>
      <c r="M391" t="s">
        <v>4</v>
      </c>
      <c r="N391">
        <v>133.673756</v>
      </c>
      <c r="O391">
        <v>29.072541999999999</v>
      </c>
      <c r="P391" t="s">
        <v>5</v>
      </c>
      <c r="Q391">
        <v>62.563014000000003</v>
      </c>
      <c r="R391">
        <v>3.9680309999999999</v>
      </c>
      <c r="S391" t="s">
        <v>6</v>
      </c>
      <c r="T391">
        <v>13.853272</v>
      </c>
      <c r="U391">
        <v>0.29830299999999998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1.8123E-2</v>
      </c>
      <c r="AG391">
        <v>5.3000000000000001E-5</v>
      </c>
      <c r="AH391" t="s">
        <v>11</v>
      </c>
      <c r="AI391">
        <v>0.98261299999999996</v>
      </c>
      <c r="AJ391">
        <v>1.5999999999999999E-5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8141.9901120000004</v>
      </c>
      <c r="I392">
        <v>42647.812510000003</v>
      </c>
      <c r="J392" t="s">
        <v>3</v>
      </c>
      <c r="K392">
        <v>7464.3273879999997</v>
      </c>
      <c r="L392">
        <v>36942.752757000002</v>
      </c>
      <c r="M392" t="s">
        <v>4</v>
      </c>
      <c r="N392">
        <v>147.0617</v>
      </c>
      <c r="O392">
        <v>33.203870999999999</v>
      </c>
      <c r="P392" t="s">
        <v>5</v>
      </c>
      <c r="Q392">
        <v>68.839612000000002</v>
      </c>
      <c r="R392">
        <v>4.6943530000000004</v>
      </c>
      <c r="S392" t="s">
        <v>6</v>
      </c>
      <c r="T392">
        <v>15.253399999999999</v>
      </c>
      <c r="U392">
        <v>0.35997899999999999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1.6522999999999999E-2</v>
      </c>
      <c r="AG392">
        <v>4.1E-5</v>
      </c>
      <c r="AH392" t="s">
        <v>11</v>
      </c>
      <c r="AI392">
        <v>0.982622</v>
      </c>
      <c r="AJ392">
        <v>1.5999999999999999E-5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8882.4426820000008</v>
      </c>
      <c r="I393">
        <v>51026.586947000003</v>
      </c>
      <c r="J393" t="s">
        <v>3</v>
      </c>
      <c r="K393">
        <v>8142.9791759999998</v>
      </c>
      <c r="L393">
        <v>44193.769021</v>
      </c>
      <c r="M393" t="s">
        <v>4</v>
      </c>
      <c r="N393">
        <v>160.47162399999999</v>
      </c>
      <c r="O393">
        <v>39.988987999999999</v>
      </c>
      <c r="P393" t="s">
        <v>5</v>
      </c>
      <c r="Q393">
        <v>75.118212</v>
      </c>
      <c r="R393">
        <v>5.6432599999999997</v>
      </c>
      <c r="S393" t="s">
        <v>6</v>
      </c>
      <c r="T393">
        <v>16.638120000000001</v>
      </c>
      <c r="U393">
        <v>0.42652699999999999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1.536E-2</v>
      </c>
      <c r="AG393">
        <v>2.8E-5</v>
      </c>
      <c r="AH393" t="s">
        <v>11</v>
      </c>
      <c r="AI393">
        <v>0.98263500000000004</v>
      </c>
      <c r="AJ393">
        <v>1.5999999999999999E-5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9619.2666759999993</v>
      </c>
      <c r="I394">
        <v>60930.588039000002</v>
      </c>
      <c r="J394" t="s">
        <v>3</v>
      </c>
      <c r="K394">
        <v>8818.4126880000003</v>
      </c>
      <c r="L394">
        <v>52728.462935000003</v>
      </c>
      <c r="M394" t="s">
        <v>4</v>
      </c>
      <c r="N394">
        <v>173.75228200000001</v>
      </c>
      <c r="O394">
        <v>48.550707000000003</v>
      </c>
      <c r="P394" t="s">
        <v>5</v>
      </c>
      <c r="Q394">
        <v>81.362393999999995</v>
      </c>
      <c r="R394">
        <v>6.4308889999999996</v>
      </c>
      <c r="S394" t="s">
        <v>6</v>
      </c>
      <c r="T394">
        <v>18.021591999999998</v>
      </c>
      <c r="U394">
        <v>0.48532900000000001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1.4996000000000001E-2</v>
      </c>
      <c r="AG394">
        <v>2.6999999999999999E-5</v>
      </c>
      <c r="AH394" t="s">
        <v>11</v>
      </c>
      <c r="AI394">
        <v>0.982931</v>
      </c>
      <c r="AJ394">
        <v>1.9000000000000001E-5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10360.377344</v>
      </c>
      <c r="I395">
        <v>71219.132947999999</v>
      </c>
      <c r="J395" t="s">
        <v>3</v>
      </c>
      <c r="K395">
        <v>9497.8765399999993</v>
      </c>
      <c r="L395">
        <v>61619.980237999996</v>
      </c>
      <c r="M395" t="s">
        <v>4</v>
      </c>
      <c r="N395">
        <v>187.08398199999999</v>
      </c>
      <c r="O395">
        <v>55.916015000000002</v>
      </c>
      <c r="P395" t="s">
        <v>5</v>
      </c>
      <c r="Q395">
        <v>87.605339999999998</v>
      </c>
      <c r="R395">
        <v>7.2327919999999999</v>
      </c>
      <c r="S395" t="s">
        <v>6</v>
      </c>
      <c r="T395">
        <v>19.408718</v>
      </c>
      <c r="U395">
        <v>0.56084900000000004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1.4524E-2</v>
      </c>
      <c r="AG395">
        <v>2.0000000000000002E-5</v>
      </c>
      <c r="AH395" t="s">
        <v>11</v>
      </c>
      <c r="AI395">
        <v>0.982935</v>
      </c>
      <c r="AJ395">
        <v>1.9000000000000001E-5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11106.051136</v>
      </c>
      <c r="I396">
        <v>77279.748063000006</v>
      </c>
      <c r="J396" t="s">
        <v>3</v>
      </c>
      <c r="K396">
        <v>10181.623095999999</v>
      </c>
      <c r="L396">
        <v>66845.694424000001</v>
      </c>
      <c r="M396" t="s">
        <v>4</v>
      </c>
      <c r="N396">
        <v>200.61128199999999</v>
      </c>
      <c r="O396">
        <v>60.195946999999997</v>
      </c>
      <c r="P396" t="s">
        <v>5</v>
      </c>
      <c r="Q396">
        <v>93.879345999999998</v>
      </c>
      <c r="R396">
        <v>8.5559200000000004</v>
      </c>
      <c r="S396" t="s">
        <v>6</v>
      </c>
      <c r="T396">
        <v>20.782702</v>
      </c>
      <c r="U396">
        <v>0.62957200000000002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1.3722E-2</v>
      </c>
      <c r="AG396">
        <v>1.2E-5</v>
      </c>
      <c r="AH396" t="s">
        <v>11</v>
      </c>
      <c r="AI396">
        <v>0.982935</v>
      </c>
      <c r="AJ396">
        <v>1.9000000000000001E-5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11846.430564</v>
      </c>
      <c r="I397">
        <v>85964.241586999997</v>
      </c>
      <c r="J397" t="s">
        <v>3</v>
      </c>
      <c r="K397">
        <v>10860.412555999999</v>
      </c>
      <c r="L397">
        <v>74330.751294999995</v>
      </c>
      <c r="M397" t="s">
        <v>4</v>
      </c>
      <c r="N397">
        <v>213.97676999999999</v>
      </c>
      <c r="O397">
        <v>66.966223999999997</v>
      </c>
      <c r="P397" t="s">
        <v>5</v>
      </c>
      <c r="Q397">
        <v>100.09794599999999</v>
      </c>
      <c r="R397">
        <v>9.3797110000000004</v>
      </c>
      <c r="S397" t="s">
        <v>6</v>
      </c>
      <c r="T397">
        <v>22.15718</v>
      </c>
      <c r="U397">
        <v>0.70813000000000004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1.3532000000000001E-2</v>
      </c>
      <c r="AG397">
        <v>1.1E-5</v>
      </c>
      <c r="AH397" t="s">
        <v>11</v>
      </c>
      <c r="AI397">
        <v>0.98293900000000001</v>
      </c>
      <c r="AJ397">
        <v>1.9000000000000001E-5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12584.577868</v>
      </c>
      <c r="I398">
        <v>96107.037721999994</v>
      </c>
      <c r="J398" t="s">
        <v>3</v>
      </c>
      <c r="K398">
        <v>11537.304076</v>
      </c>
      <c r="L398">
        <v>83045.918042000005</v>
      </c>
      <c r="M398" t="s">
        <v>4</v>
      </c>
      <c r="N398">
        <v>227.244212</v>
      </c>
      <c r="O398">
        <v>73.808057000000005</v>
      </c>
      <c r="P398" t="s">
        <v>5</v>
      </c>
      <c r="Q398">
        <v>106.33564</v>
      </c>
      <c r="R398">
        <v>10.249591000000001</v>
      </c>
      <c r="S398" t="s">
        <v>6</v>
      </c>
      <c r="T398">
        <v>23.533919999999998</v>
      </c>
      <c r="U398">
        <v>0.78591999999999995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1.3136999999999999E-2</v>
      </c>
      <c r="AG398">
        <v>9.0000000000000002E-6</v>
      </c>
      <c r="AH398" t="s">
        <v>11</v>
      </c>
      <c r="AI398">
        <v>0.98294700000000002</v>
      </c>
      <c r="AJ398">
        <v>1.8E-5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13327.22616</v>
      </c>
      <c r="I399">
        <v>107164.355177</v>
      </c>
      <c r="J399" t="s">
        <v>3</v>
      </c>
      <c r="K399">
        <v>12218.359402</v>
      </c>
      <c r="L399">
        <v>92662.379870000004</v>
      </c>
      <c r="M399" t="s">
        <v>4</v>
      </c>
      <c r="N399">
        <v>240.69288800000001</v>
      </c>
      <c r="O399">
        <v>83.039472000000004</v>
      </c>
      <c r="P399" t="s">
        <v>5</v>
      </c>
      <c r="Q399">
        <v>112.632442</v>
      </c>
      <c r="R399">
        <v>11.204575999999999</v>
      </c>
      <c r="S399" t="s">
        <v>6</v>
      </c>
      <c r="T399">
        <v>24.928404</v>
      </c>
      <c r="U399">
        <v>0.89366199999999996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1.2647E-2</v>
      </c>
      <c r="AG399">
        <v>6.0000000000000002E-6</v>
      </c>
      <c r="AH399" t="s">
        <v>11</v>
      </c>
      <c r="AI399">
        <v>0.98294999999999999</v>
      </c>
      <c r="AJ399">
        <v>1.8E-5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14067.627012000001</v>
      </c>
      <c r="I400">
        <v>115937.287493</v>
      </c>
      <c r="J400" t="s">
        <v>3</v>
      </c>
      <c r="K400">
        <v>12897.122122000001</v>
      </c>
      <c r="L400">
        <v>100268.66041700001</v>
      </c>
      <c r="M400" t="s">
        <v>4</v>
      </c>
      <c r="N400">
        <v>254.068906</v>
      </c>
      <c r="O400">
        <v>89.925443000000001</v>
      </c>
      <c r="P400" t="s">
        <v>5</v>
      </c>
      <c r="Q400">
        <v>118.89558</v>
      </c>
      <c r="R400">
        <v>12.041655</v>
      </c>
      <c r="S400" t="s">
        <v>6</v>
      </c>
      <c r="T400">
        <v>26.324760000000001</v>
      </c>
      <c r="U400">
        <v>0.96246799999999999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1.2609E-2</v>
      </c>
      <c r="AG400">
        <v>6.0000000000000002E-6</v>
      </c>
      <c r="AH400" t="s">
        <v>11</v>
      </c>
      <c r="AI400">
        <v>0.98295200000000005</v>
      </c>
      <c r="AJ400">
        <v>1.8E-5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14808.201034</v>
      </c>
      <c r="I401">
        <v>126337.795367</v>
      </c>
      <c r="J401" t="s">
        <v>3</v>
      </c>
      <c r="K401">
        <v>13575.999341999999</v>
      </c>
      <c r="L401">
        <v>109196.923685</v>
      </c>
      <c r="M401" t="s">
        <v>4</v>
      </c>
      <c r="N401">
        <v>267.53026999999997</v>
      </c>
      <c r="O401">
        <v>96.845050999999998</v>
      </c>
      <c r="P401" t="s">
        <v>5</v>
      </c>
      <c r="Q401">
        <v>125.154568</v>
      </c>
      <c r="R401">
        <v>12.833276</v>
      </c>
      <c r="S401" t="s">
        <v>6</v>
      </c>
      <c r="T401">
        <v>27.706863999999999</v>
      </c>
      <c r="U401">
        <v>1.038028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1.2603E-2</v>
      </c>
      <c r="AG401">
        <v>6.0000000000000002E-6</v>
      </c>
      <c r="AH401" t="s">
        <v>11</v>
      </c>
      <c r="AI401">
        <v>0.98295900000000003</v>
      </c>
      <c r="AJ401">
        <v>1.8E-5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735.61444600000004</v>
      </c>
      <c r="I402">
        <v>651.41210799999999</v>
      </c>
      <c r="J402" t="s">
        <v>3</v>
      </c>
      <c r="K402">
        <v>674.29516000000001</v>
      </c>
      <c r="L402">
        <v>578.23138900000004</v>
      </c>
      <c r="M402" t="s">
        <v>4</v>
      </c>
      <c r="N402">
        <v>12.978996</v>
      </c>
      <c r="O402">
        <v>0.44531199999999999</v>
      </c>
      <c r="P402" t="s">
        <v>5</v>
      </c>
      <c r="Q402">
        <v>0</v>
      </c>
      <c r="R402">
        <v>0</v>
      </c>
      <c r="S402" t="s">
        <v>6</v>
      </c>
      <c r="T402">
        <v>1.4405060000000001</v>
      </c>
      <c r="U402">
        <v>1.4376999999999999E-2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2.7601000000000001E-2</v>
      </c>
      <c r="AG402">
        <v>3.6000000000000001E-5</v>
      </c>
      <c r="AH402" t="s">
        <v>11</v>
      </c>
      <c r="AI402">
        <v>0.97639900000000002</v>
      </c>
      <c r="AJ402">
        <v>3.8999999999999999E-5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1469.160318</v>
      </c>
      <c r="I403">
        <v>2400.5626080000002</v>
      </c>
      <c r="J403" t="s">
        <v>3</v>
      </c>
      <c r="K403">
        <v>1346.6276600000001</v>
      </c>
      <c r="L403">
        <v>2102.373486</v>
      </c>
      <c r="M403" t="s">
        <v>4</v>
      </c>
      <c r="N403">
        <v>25.868649999999999</v>
      </c>
      <c r="O403">
        <v>1.711303</v>
      </c>
      <c r="P403" t="s">
        <v>5</v>
      </c>
      <c r="Q403">
        <v>0</v>
      </c>
      <c r="R403">
        <v>0</v>
      </c>
      <c r="S403" t="s">
        <v>6</v>
      </c>
      <c r="T403">
        <v>2.8622679999999998</v>
      </c>
      <c r="U403">
        <v>2.9416000000000001E-2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2.5420000000000002E-2</v>
      </c>
      <c r="AG403">
        <v>4.0000000000000003E-5</v>
      </c>
      <c r="AH403" t="s">
        <v>11</v>
      </c>
      <c r="AI403">
        <v>0.978518</v>
      </c>
      <c r="AJ403">
        <v>2.5999999999999998E-5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2202.5307160000002</v>
      </c>
      <c r="I404">
        <v>5013.5872289999998</v>
      </c>
      <c r="J404" t="s">
        <v>3</v>
      </c>
      <c r="K404">
        <v>2018.9976099999999</v>
      </c>
      <c r="L404">
        <v>4391.2949500000004</v>
      </c>
      <c r="M404" t="s">
        <v>4</v>
      </c>
      <c r="N404">
        <v>38.772863999999998</v>
      </c>
      <c r="O404">
        <v>3.5976149999999998</v>
      </c>
      <c r="P404" t="s">
        <v>5</v>
      </c>
      <c r="Q404">
        <v>0</v>
      </c>
      <c r="R404">
        <v>0</v>
      </c>
      <c r="S404" t="s">
        <v>6</v>
      </c>
      <c r="T404">
        <v>4.3418720000000004</v>
      </c>
      <c r="U404">
        <v>0.19987199999999999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2.2756999999999999E-2</v>
      </c>
      <c r="AG404">
        <v>5.7000000000000003E-5</v>
      </c>
      <c r="AH404" t="s">
        <v>11</v>
      </c>
      <c r="AI404">
        <v>0.97996399999999995</v>
      </c>
      <c r="AJ404">
        <v>2.0999999999999999E-5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2938.9155799999999</v>
      </c>
      <c r="I405">
        <v>7583.9068900000002</v>
      </c>
      <c r="J405" t="s">
        <v>3</v>
      </c>
      <c r="K405">
        <v>2694.0243599999999</v>
      </c>
      <c r="L405">
        <v>6630.661521</v>
      </c>
      <c r="M405" t="s">
        <v>4</v>
      </c>
      <c r="N405">
        <v>51.775686</v>
      </c>
      <c r="O405">
        <v>5.571796</v>
      </c>
      <c r="P405" t="s">
        <v>5</v>
      </c>
      <c r="Q405">
        <v>0</v>
      </c>
      <c r="R405">
        <v>0</v>
      </c>
      <c r="S405" t="s">
        <v>6</v>
      </c>
      <c r="T405">
        <v>5.7866960000000001</v>
      </c>
      <c r="U405">
        <v>0.22963900000000001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2.0570000000000001E-2</v>
      </c>
      <c r="AG405">
        <v>5.7000000000000003E-5</v>
      </c>
      <c r="AH405" t="s">
        <v>11</v>
      </c>
      <c r="AI405">
        <v>0.980823</v>
      </c>
      <c r="AJ405">
        <v>1.2E-5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3674.0498379999999</v>
      </c>
      <c r="I406">
        <v>11934.710435000001</v>
      </c>
      <c r="J406" t="s">
        <v>3</v>
      </c>
      <c r="K406">
        <v>3368.1290159999999</v>
      </c>
      <c r="L406">
        <v>10408.661986999999</v>
      </c>
      <c r="M406" t="s">
        <v>4</v>
      </c>
      <c r="N406">
        <v>64.686170000000004</v>
      </c>
      <c r="O406">
        <v>8.7673719999999999</v>
      </c>
      <c r="P406" t="s">
        <v>5</v>
      </c>
      <c r="Q406">
        <v>0</v>
      </c>
      <c r="R406">
        <v>0</v>
      </c>
      <c r="S406" t="s">
        <v>6</v>
      </c>
      <c r="T406">
        <v>7.2163339999999998</v>
      </c>
      <c r="U406">
        <v>0.28097899999999998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1.9236E-2</v>
      </c>
      <c r="AG406">
        <v>5.3999999999999998E-5</v>
      </c>
      <c r="AH406" t="s">
        <v>11</v>
      </c>
      <c r="AI406">
        <v>0.98128700000000002</v>
      </c>
      <c r="AJ406">
        <v>9.0000000000000002E-6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4406.8188959999998</v>
      </c>
      <c r="I407">
        <v>16656.269962999999</v>
      </c>
      <c r="J407" t="s">
        <v>3</v>
      </c>
      <c r="K407">
        <v>4039.8648520000002</v>
      </c>
      <c r="L407">
        <v>14543.266121000001</v>
      </c>
      <c r="M407" t="s">
        <v>4</v>
      </c>
      <c r="N407">
        <v>77.578447999999995</v>
      </c>
      <c r="O407">
        <v>12.098159000000001</v>
      </c>
      <c r="P407" t="s">
        <v>5</v>
      </c>
      <c r="Q407">
        <v>0</v>
      </c>
      <c r="R407">
        <v>0</v>
      </c>
      <c r="S407" t="s">
        <v>6</v>
      </c>
      <c r="T407">
        <v>8.6809619999999992</v>
      </c>
      <c r="U407">
        <v>0.345084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1.8633E-2</v>
      </c>
      <c r="AG407">
        <v>5.1E-5</v>
      </c>
      <c r="AH407" t="s">
        <v>11</v>
      </c>
      <c r="AI407">
        <v>0.98177199999999998</v>
      </c>
      <c r="AJ407">
        <v>1.1E-5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5141.7535660000003</v>
      </c>
      <c r="I408">
        <v>21579.882695</v>
      </c>
      <c r="J408" t="s">
        <v>3</v>
      </c>
      <c r="K408">
        <v>4713.6870079999999</v>
      </c>
      <c r="L408">
        <v>18798.082063000002</v>
      </c>
      <c r="M408" t="s">
        <v>4</v>
      </c>
      <c r="N408">
        <v>90.511870000000002</v>
      </c>
      <c r="O408">
        <v>15.236401000000001</v>
      </c>
      <c r="P408" t="s">
        <v>5</v>
      </c>
      <c r="Q408">
        <v>0</v>
      </c>
      <c r="R408">
        <v>0</v>
      </c>
      <c r="S408" t="s">
        <v>6</v>
      </c>
      <c r="T408">
        <v>10.180327999999999</v>
      </c>
      <c r="U408">
        <v>0.47835100000000003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1.7224E-2</v>
      </c>
      <c r="AG408">
        <v>4.5000000000000003E-5</v>
      </c>
      <c r="AH408" t="s">
        <v>11</v>
      </c>
      <c r="AI408">
        <v>0.98180500000000004</v>
      </c>
      <c r="AJ408">
        <v>1.1E-5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5880.8962019999999</v>
      </c>
      <c r="I409">
        <v>26242.149517000002</v>
      </c>
      <c r="J409" t="s">
        <v>3</v>
      </c>
      <c r="K409">
        <v>5391.3582820000001</v>
      </c>
      <c r="L409">
        <v>22794.623855999998</v>
      </c>
      <c r="M409" t="s">
        <v>4</v>
      </c>
      <c r="N409">
        <v>103.57739599999999</v>
      </c>
      <c r="O409">
        <v>18.032426999999998</v>
      </c>
      <c r="P409" t="s">
        <v>5</v>
      </c>
      <c r="Q409">
        <v>0</v>
      </c>
      <c r="R409">
        <v>0</v>
      </c>
      <c r="S409" t="s">
        <v>6</v>
      </c>
      <c r="T409">
        <v>11.626848000000001</v>
      </c>
      <c r="U409">
        <v>0.58625099999999997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1.6386999999999999E-2</v>
      </c>
      <c r="AG409">
        <v>3.8999999999999999E-5</v>
      </c>
      <c r="AH409" t="s">
        <v>11</v>
      </c>
      <c r="AI409">
        <v>0.98211800000000005</v>
      </c>
      <c r="AJ409">
        <v>1.4E-5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6621.6729560000003</v>
      </c>
      <c r="I410">
        <v>31182.429865999999</v>
      </c>
      <c r="J410" t="s">
        <v>3</v>
      </c>
      <c r="K410">
        <v>6070.6090860000004</v>
      </c>
      <c r="L410">
        <v>27013.884470000001</v>
      </c>
      <c r="M410" t="s">
        <v>4</v>
      </c>
      <c r="N410">
        <v>116.653644</v>
      </c>
      <c r="O410">
        <v>21.237994</v>
      </c>
      <c r="P410" t="s">
        <v>5</v>
      </c>
      <c r="Q410">
        <v>0</v>
      </c>
      <c r="R410">
        <v>0</v>
      </c>
      <c r="S410" t="s">
        <v>6</v>
      </c>
      <c r="T410">
        <v>13.072504</v>
      </c>
      <c r="U410">
        <v>0.65267399999999998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1.627E-2</v>
      </c>
      <c r="AG410">
        <v>4.0000000000000003E-5</v>
      </c>
      <c r="AH410" t="s">
        <v>11</v>
      </c>
      <c r="AI410">
        <v>0.98215699999999995</v>
      </c>
      <c r="AJ410">
        <v>1.4E-5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7361.3976380000004</v>
      </c>
      <c r="I411">
        <v>36834.017060999999</v>
      </c>
      <c r="J411" t="s">
        <v>3</v>
      </c>
      <c r="K411">
        <v>6748.8823979999997</v>
      </c>
      <c r="L411">
        <v>31937.779460000002</v>
      </c>
      <c r="M411" t="s">
        <v>4</v>
      </c>
      <c r="N411">
        <v>129.78659400000001</v>
      </c>
      <c r="O411">
        <v>24.817592000000001</v>
      </c>
      <c r="P411" t="s">
        <v>5</v>
      </c>
      <c r="Q411">
        <v>0</v>
      </c>
      <c r="R411">
        <v>0</v>
      </c>
      <c r="S411" t="s">
        <v>6</v>
      </c>
      <c r="T411">
        <v>14.513301999999999</v>
      </c>
      <c r="U411">
        <v>0.71438100000000004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1.5679999999999999E-2</v>
      </c>
      <c r="AG411">
        <v>3.4999999999999997E-5</v>
      </c>
      <c r="AH411" t="s">
        <v>11</v>
      </c>
      <c r="AI411">
        <v>0.98216499999999995</v>
      </c>
      <c r="AJ411">
        <v>1.4E-5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8097.6888319999998</v>
      </c>
      <c r="I412">
        <v>42831.990489000003</v>
      </c>
      <c r="J412" t="s">
        <v>3</v>
      </c>
      <c r="K412">
        <v>7423.7869119999996</v>
      </c>
      <c r="L412">
        <v>37129.215218999998</v>
      </c>
      <c r="M412" t="s">
        <v>4</v>
      </c>
      <c r="N412">
        <v>142.79863</v>
      </c>
      <c r="O412">
        <v>28.349568000000001</v>
      </c>
      <c r="P412" t="s">
        <v>5</v>
      </c>
      <c r="Q412">
        <v>0</v>
      </c>
      <c r="R412">
        <v>0</v>
      </c>
      <c r="S412" t="s">
        <v>6</v>
      </c>
      <c r="T412">
        <v>15.9582</v>
      </c>
      <c r="U412">
        <v>0.77818600000000004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1.5204000000000001E-2</v>
      </c>
      <c r="AG412">
        <v>3.0000000000000001E-5</v>
      </c>
      <c r="AH412" t="s">
        <v>11</v>
      </c>
      <c r="AI412">
        <v>0.98244900000000002</v>
      </c>
      <c r="AJ412">
        <v>1.7E-5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8831.9166920000007</v>
      </c>
      <c r="I413">
        <v>51366.156877000001</v>
      </c>
      <c r="J413" t="s">
        <v>3</v>
      </c>
      <c r="K413">
        <v>8096.7643660000003</v>
      </c>
      <c r="L413">
        <v>44552.972160999998</v>
      </c>
      <c r="M413" t="s">
        <v>4</v>
      </c>
      <c r="N413">
        <v>155.854974</v>
      </c>
      <c r="O413">
        <v>32.990385000000003</v>
      </c>
      <c r="P413" t="s">
        <v>5</v>
      </c>
      <c r="Q413">
        <v>0</v>
      </c>
      <c r="R413">
        <v>0</v>
      </c>
      <c r="S413" t="s">
        <v>6</v>
      </c>
      <c r="T413">
        <v>17.400811999999998</v>
      </c>
      <c r="U413">
        <v>0.86914100000000005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1.5167E-2</v>
      </c>
      <c r="AG413">
        <v>3.0000000000000001E-5</v>
      </c>
      <c r="AH413" t="s">
        <v>11</v>
      </c>
      <c r="AI413">
        <v>0.98274099999999998</v>
      </c>
      <c r="AJ413">
        <v>2.0000000000000002E-5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9560.8874460000006</v>
      </c>
      <c r="I414">
        <v>60374.494123999997</v>
      </c>
      <c r="J414" t="s">
        <v>3</v>
      </c>
      <c r="K414">
        <v>8764.8518199999999</v>
      </c>
      <c r="L414">
        <v>52361.150688000002</v>
      </c>
      <c r="M414" t="s">
        <v>4</v>
      </c>
      <c r="N414">
        <v>168.66348400000001</v>
      </c>
      <c r="O414">
        <v>39.041173000000001</v>
      </c>
      <c r="P414" t="s">
        <v>5</v>
      </c>
      <c r="Q414">
        <v>0</v>
      </c>
      <c r="R414">
        <v>0</v>
      </c>
      <c r="S414" t="s">
        <v>6</v>
      </c>
      <c r="T414">
        <v>18.819825999999999</v>
      </c>
      <c r="U414">
        <v>0.93379100000000004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1.4999E-2</v>
      </c>
      <c r="AG414">
        <v>2.6999999999999999E-5</v>
      </c>
      <c r="AH414" t="s">
        <v>11</v>
      </c>
      <c r="AI414">
        <v>0.98302599999999996</v>
      </c>
      <c r="AJ414">
        <v>2.1999999999999999E-5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10291.386154</v>
      </c>
      <c r="I415">
        <v>70733.842183999994</v>
      </c>
      <c r="J415" t="s">
        <v>3</v>
      </c>
      <c r="K415">
        <v>9434.3917160000001</v>
      </c>
      <c r="L415">
        <v>61372.802775999997</v>
      </c>
      <c r="M415" t="s">
        <v>4</v>
      </c>
      <c r="N415">
        <v>181.527232</v>
      </c>
      <c r="O415">
        <v>46.334387999999997</v>
      </c>
      <c r="P415" t="s">
        <v>5</v>
      </c>
      <c r="Q415">
        <v>0</v>
      </c>
      <c r="R415">
        <v>0</v>
      </c>
      <c r="S415" t="s">
        <v>6</v>
      </c>
      <c r="T415">
        <v>20.289453999999999</v>
      </c>
      <c r="U415">
        <v>1.0660449999999999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1.4486000000000001E-2</v>
      </c>
      <c r="AG415">
        <v>2.1999999999999999E-5</v>
      </c>
      <c r="AH415" t="s">
        <v>11</v>
      </c>
      <c r="AI415">
        <v>0.98307699999999998</v>
      </c>
      <c r="AJ415">
        <v>2.1999999999999999E-5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11024.438472</v>
      </c>
      <c r="I416">
        <v>79243.873317999998</v>
      </c>
      <c r="J416" t="s">
        <v>3</v>
      </c>
      <c r="K416">
        <v>10106.33714</v>
      </c>
      <c r="L416">
        <v>68819.823973999999</v>
      </c>
      <c r="M416" t="s">
        <v>4</v>
      </c>
      <c r="N416">
        <v>194.44563400000001</v>
      </c>
      <c r="O416">
        <v>50.919037000000003</v>
      </c>
      <c r="P416" t="s">
        <v>5</v>
      </c>
      <c r="Q416">
        <v>0</v>
      </c>
      <c r="R416">
        <v>0</v>
      </c>
      <c r="S416" t="s">
        <v>6</v>
      </c>
      <c r="T416">
        <v>21.711918000000001</v>
      </c>
      <c r="U416">
        <v>1.1390389999999999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1.4141000000000001E-2</v>
      </c>
      <c r="AG416">
        <v>1.9000000000000001E-5</v>
      </c>
      <c r="AH416" t="s">
        <v>11</v>
      </c>
      <c r="AI416">
        <v>0.98342300000000005</v>
      </c>
      <c r="AJ416">
        <v>2.4000000000000001E-5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11761.423736000001</v>
      </c>
      <c r="I417">
        <v>88471.794674999997</v>
      </c>
      <c r="J417" t="s">
        <v>3</v>
      </c>
      <c r="K417">
        <v>10782.034729999999</v>
      </c>
      <c r="L417">
        <v>76749.775271999999</v>
      </c>
      <c r="M417" t="s">
        <v>4</v>
      </c>
      <c r="N417">
        <v>207.42339000000001</v>
      </c>
      <c r="O417">
        <v>57.339036999999998</v>
      </c>
      <c r="P417" t="s">
        <v>5</v>
      </c>
      <c r="Q417">
        <v>0</v>
      </c>
      <c r="R417">
        <v>0</v>
      </c>
      <c r="S417" t="s">
        <v>6</v>
      </c>
      <c r="T417">
        <v>23.146386</v>
      </c>
      <c r="U417">
        <v>1.2412129999999999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1.3247E-2</v>
      </c>
      <c r="AG417">
        <v>1.2E-5</v>
      </c>
      <c r="AH417" t="s">
        <v>11</v>
      </c>
      <c r="AI417">
        <v>0.98343800000000003</v>
      </c>
      <c r="AJ417">
        <v>2.4000000000000001E-5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12498.949144</v>
      </c>
      <c r="I418">
        <v>97786.502777000002</v>
      </c>
      <c r="J418" t="s">
        <v>3</v>
      </c>
      <c r="K418">
        <v>11458.218746</v>
      </c>
      <c r="L418">
        <v>84858.756504999998</v>
      </c>
      <c r="M418" t="s">
        <v>4</v>
      </c>
      <c r="N418">
        <v>220.44606999999999</v>
      </c>
      <c r="O418">
        <v>63.188155000000002</v>
      </c>
      <c r="P418" t="s">
        <v>5</v>
      </c>
      <c r="Q418">
        <v>0</v>
      </c>
      <c r="R418">
        <v>0</v>
      </c>
      <c r="S418" t="s">
        <v>6</v>
      </c>
      <c r="T418">
        <v>24.585439999999998</v>
      </c>
      <c r="U418">
        <v>1.392574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1.3122999999999999E-2</v>
      </c>
      <c r="AG418">
        <v>1.2E-5</v>
      </c>
      <c r="AH418" t="s">
        <v>11</v>
      </c>
      <c r="AI418">
        <v>0.98343899999999995</v>
      </c>
      <c r="AJ418">
        <v>2.4000000000000001E-5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13232.882105999999</v>
      </c>
      <c r="I419">
        <v>108693.934861</v>
      </c>
      <c r="J419" t="s">
        <v>3</v>
      </c>
      <c r="K419">
        <v>12131.010434</v>
      </c>
      <c r="L419">
        <v>94375.542707999994</v>
      </c>
      <c r="M419" t="s">
        <v>4</v>
      </c>
      <c r="N419">
        <v>233.43025600000001</v>
      </c>
      <c r="O419">
        <v>71.983298000000005</v>
      </c>
      <c r="P419" t="s">
        <v>5</v>
      </c>
      <c r="Q419">
        <v>0</v>
      </c>
      <c r="R419">
        <v>0</v>
      </c>
      <c r="S419" t="s">
        <v>6</v>
      </c>
      <c r="T419">
        <v>26.014108</v>
      </c>
      <c r="U419">
        <v>1.523398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1.3049E-2</v>
      </c>
      <c r="AG419">
        <v>1.2E-5</v>
      </c>
      <c r="AH419" t="s">
        <v>11</v>
      </c>
      <c r="AI419">
        <v>0.98375900000000005</v>
      </c>
      <c r="AJ419">
        <v>2.5000000000000001E-5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13965.311408</v>
      </c>
      <c r="I420">
        <v>122386.925277</v>
      </c>
      <c r="J420" t="s">
        <v>3</v>
      </c>
      <c r="K420">
        <v>12802.288087999999</v>
      </c>
      <c r="L420">
        <v>106271.425625</v>
      </c>
      <c r="M420" t="s">
        <v>4</v>
      </c>
      <c r="N420">
        <v>246.61045999999999</v>
      </c>
      <c r="O420">
        <v>87.381057999999996</v>
      </c>
      <c r="P420" t="s">
        <v>5</v>
      </c>
      <c r="Q420">
        <v>0</v>
      </c>
      <c r="R420">
        <v>0</v>
      </c>
      <c r="S420" t="s">
        <v>6</v>
      </c>
      <c r="T420">
        <v>27.455888000000002</v>
      </c>
      <c r="U420">
        <v>1.6628400000000001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1.2947E-2</v>
      </c>
      <c r="AG420">
        <v>1.2E-5</v>
      </c>
      <c r="AH420" t="s">
        <v>11</v>
      </c>
      <c r="AI420">
        <v>0.98375900000000005</v>
      </c>
      <c r="AJ420">
        <v>2.5000000000000001E-5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14699.325720000001</v>
      </c>
      <c r="I421">
        <v>135301.74216299999</v>
      </c>
      <c r="J421" t="s">
        <v>3</v>
      </c>
      <c r="K421">
        <v>13475.004872</v>
      </c>
      <c r="L421">
        <v>117503.42791100001</v>
      </c>
      <c r="M421" t="s">
        <v>4</v>
      </c>
      <c r="N421">
        <v>259.532534</v>
      </c>
      <c r="O421">
        <v>95.937594000000004</v>
      </c>
      <c r="P421" t="s">
        <v>5</v>
      </c>
      <c r="Q421">
        <v>0</v>
      </c>
      <c r="R421">
        <v>0</v>
      </c>
      <c r="S421" t="s">
        <v>6</v>
      </c>
      <c r="T421">
        <v>28.882321999999998</v>
      </c>
      <c r="U421">
        <v>1.812484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1.2913000000000001E-2</v>
      </c>
      <c r="AG421">
        <v>1.2E-5</v>
      </c>
      <c r="AH421" t="s">
        <v>11</v>
      </c>
      <c r="AI421">
        <v>0.98375999999999997</v>
      </c>
      <c r="AJ421">
        <v>2.5000000000000001E-5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1967.3335400000001</v>
      </c>
      <c r="I422">
        <v>18852.353212999999</v>
      </c>
      <c r="J422" t="s">
        <v>3</v>
      </c>
      <c r="K422">
        <v>1871.1905999999999</v>
      </c>
      <c r="L422">
        <v>18626.181696</v>
      </c>
      <c r="M422" t="s">
        <v>4</v>
      </c>
      <c r="N422">
        <v>20.931577999999998</v>
      </c>
      <c r="O422">
        <v>0.35492800000000002</v>
      </c>
      <c r="P422" t="s">
        <v>5</v>
      </c>
      <c r="Q422">
        <v>9.1124939999999999</v>
      </c>
      <c r="R422">
        <v>0.24041699999999999</v>
      </c>
      <c r="S422" t="s">
        <v>6</v>
      </c>
      <c r="T422">
        <v>2.243646</v>
      </c>
      <c r="U422">
        <v>6.2010000000000003E-2</v>
      </c>
      <c r="V422" t="s">
        <v>7</v>
      </c>
      <c r="W422">
        <v>1.147006</v>
      </c>
      <c r="X422">
        <v>5.6150000000000002E-3</v>
      </c>
      <c r="Y422" t="s">
        <v>8</v>
      </c>
      <c r="Z422">
        <v>4.2231880000000004</v>
      </c>
      <c r="AA422">
        <v>3.4478000000000002E-2</v>
      </c>
      <c r="AB422" t="s">
        <v>9</v>
      </c>
      <c r="AC422">
        <v>1839.772346</v>
      </c>
      <c r="AD422">
        <v>18603.006982999999</v>
      </c>
      <c r="AE422" t="s">
        <v>10</v>
      </c>
      <c r="AF422">
        <v>2.8163000000000001E-2</v>
      </c>
      <c r="AG422">
        <v>2.8E-5</v>
      </c>
      <c r="AH422" t="s">
        <v>11</v>
      </c>
      <c r="AI422">
        <v>0.97652099999999997</v>
      </c>
      <c r="AJ422">
        <v>4.8000000000000001E-5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3938.7409400000001</v>
      </c>
      <c r="I423">
        <v>68350.028386999998</v>
      </c>
      <c r="J423" t="s">
        <v>3</v>
      </c>
      <c r="K423">
        <v>3746.2507439999999</v>
      </c>
      <c r="L423">
        <v>67692.088659000001</v>
      </c>
      <c r="M423" t="s">
        <v>4</v>
      </c>
      <c r="N423">
        <v>42.044137999999997</v>
      </c>
      <c r="O423">
        <v>1.189651</v>
      </c>
      <c r="P423" t="s">
        <v>5</v>
      </c>
      <c r="Q423">
        <v>18.175124</v>
      </c>
      <c r="R423">
        <v>0.73176699999999995</v>
      </c>
      <c r="S423" t="s">
        <v>6</v>
      </c>
      <c r="T423">
        <v>4.48339</v>
      </c>
      <c r="U423">
        <v>0.18495300000000001</v>
      </c>
      <c r="V423" t="s">
        <v>7</v>
      </c>
      <c r="W423">
        <v>2.2896559999999999</v>
      </c>
      <c r="X423">
        <v>1.8069999999999999E-2</v>
      </c>
      <c r="Y423" t="s">
        <v>8</v>
      </c>
      <c r="Z423">
        <v>8.4506460000000008</v>
      </c>
      <c r="AA423">
        <v>0.115756</v>
      </c>
      <c r="AB423" t="s">
        <v>9</v>
      </c>
      <c r="AC423">
        <v>3683.2806179999998</v>
      </c>
      <c r="AD423">
        <v>67683.273077000005</v>
      </c>
      <c r="AE423" t="s">
        <v>10</v>
      </c>
      <c r="AF423">
        <v>2.5878000000000002E-2</v>
      </c>
      <c r="AG423">
        <v>3.4999999999999997E-5</v>
      </c>
      <c r="AH423" t="s">
        <v>11</v>
      </c>
      <c r="AI423">
        <v>0.97892599999999996</v>
      </c>
      <c r="AJ423">
        <v>2.5000000000000001E-5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5914.8361359999999</v>
      </c>
      <c r="I424">
        <v>155500.49153999999</v>
      </c>
      <c r="J424" t="s">
        <v>3</v>
      </c>
      <c r="K424">
        <v>5625.9880739999999</v>
      </c>
      <c r="L424">
        <v>154278.98417000001</v>
      </c>
      <c r="M424" t="s">
        <v>4</v>
      </c>
      <c r="N424">
        <v>63.140577999999998</v>
      </c>
      <c r="O424">
        <v>2.4792550000000002</v>
      </c>
      <c r="P424" t="s">
        <v>5</v>
      </c>
      <c r="Q424">
        <v>27.255372000000001</v>
      </c>
      <c r="R424">
        <v>1.795455</v>
      </c>
      <c r="S424" t="s">
        <v>6</v>
      </c>
      <c r="T424">
        <v>6.7354339999999997</v>
      </c>
      <c r="U424">
        <v>0.40870000000000001</v>
      </c>
      <c r="V424" t="s">
        <v>7</v>
      </c>
      <c r="W424">
        <v>3.439184</v>
      </c>
      <c r="X424">
        <v>4.9303E-2</v>
      </c>
      <c r="Y424" t="s">
        <v>8</v>
      </c>
      <c r="Z424">
        <v>12.654756000000001</v>
      </c>
      <c r="AA424">
        <v>0.25075399999999998</v>
      </c>
      <c r="AB424" t="s">
        <v>9</v>
      </c>
      <c r="AC424">
        <v>5531.472522</v>
      </c>
      <c r="AD424">
        <v>154510.54107800001</v>
      </c>
      <c r="AE424" t="s">
        <v>10</v>
      </c>
      <c r="AF424">
        <v>2.3777E-2</v>
      </c>
      <c r="AG424">
        <v>5.3999999999999998E-5</v>
      </c>
      <c r="AH424" t="s">
        <v>11</v>
      </c>
      <c r="AI424">
        <v>0.98009299999999999</v>
      </c>
      <c r="AJ424">
        <v>7.9999999999999996E-6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7889.2041399999998</v>
      </c>
      <c r="I425">
        <v>275517.779423</v>
      </c>
      <c r="J425" t="s">
        <v>3</v>
      </c>
      <c r="K425">
        <v>7503.819426</v>
      </c>
      <c r="L425">
        <v>273748.60756500001</v>
      </c>
      <c r="M425" t="s">
        <v>4</v>
      </c>
      <c r="N425">
        <v>84.144940000000005</v>
      </c>
      <c r="O425">
        <v>3.9157380000000002</v>
      </c>
      <c r="P425" t="s">
        <v>5</v>
      </c>
      <c r="Q425">
        <v>36.338529999999999</v>
      </c>
      <c r="R425">
        <v>3.090198</v>
      </c>
      <c r="S425" t="s">
        <v>6</v>
      </c>
      <c r="T425">
        <v>8.9937319999999996</v>
      </c>
      <c r="U425">
        <v>0.73877800000000005</v>
      </c>
      <c r="V425" t="s">
        <v>7</v>
      </c>
      <c r="W425">
        <v>4.5984220000000002</v>
      </c>
      <c r="X425">
        <v>8.3706000000000003E-2</v>
      </c>
      <c r="Y425" t="s">
        <v>8</v>
      </c>
      <c r="Z425">
        <v>16.863316000000001</v>
      </c>
      <c r="AA425">
        <v>0.40542800000000001</v>
      </c>
      <c r="AB425" t="s">
        <v>9</v>
      </c>
      <c r="AC425">
        <v>7377.8545960000001</v>
      </c>
      <c r="AD425">
        <v>274374.38721100002</v>
      </c>
      <c r="AE425" t="s">
        <v>10</v>
      </c>
      <c r="AF425">
        <v>2.213E-2</v>
      </c>
      <c r="AG425">
        <v>5.8999999999999998E-5</v>
      </c>
      <c r="AH425" t="s">
        <v>11</v>
      </c>
      <c r="AI425">
        <v>0.98036599999999996</v>
      </c>
      <c r="AJ425">
        <v>6.0000000000000002E-6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9860.0030900000002</v>
      </c>
      <c r="I426">
        <v>424576.58870000002</v>
      </c>
      <c r="J426" t="s">
        <v>3</v>
      </c>
      <c r="K426">
        <v>9378.1486600000007</v>
      </c>
      <c r="L426">
        <v>421779.73083800002</v>
      </c>
      <c r="M426" t="s">
        <v>4</v>
      </c>
      <c r="N426">
        <v>105.198534</v>
      </c>
      <c r="O426">
        <v>5.6920390000000003</v>
      </c>
      <c r="P426" t="s">
        <v>5</v>
      </c>
      <c r="Q426">
        <v>45.386988000000002</v>
      </c>
      <c r="R426">
        <v>4.5307110000000002</v>
      </c>
      <c r="S426" t="s">
        <v>6</v>
      </c>
      <c r="T426">
        <v>11.248248</v>
      </c>
      <c r="U426">
        <v>1.1192299999999999</v>
      </c>
      <c r="V426" t="s">
        <v>7</v>
      </c>
      <c r="W426">
        <v>5.7389140000000003</v>
      </c>
      <c r="X426">
        <v>0.116532</v>
      </c>
      <c r="Y426" t="s">
        <v>8</v>
      </c>
      <c r="Z426">
        <v>21.069904000000001</v>
      </c>
      <c r="AA426">
        <v>0.59730000000000005</v>
      </c>
      <c r="AB426" t="s">
        <v>9</v>
      </c>
      <c r="AC426">
        <v>9220.7075000000004</v>
      </c>
      <c r="AD426">
        <v>422858.52363399998</v>
      </c>
      <c r="AE426" t="s">
        <v>10</v>
      </c>
      <c r="AF426">
        <v>2.1413000000000001E-2</v>
      </c>
      <c r="AG426">
        <v>6.0999999999999999E-5</v>
      </c>
      <c r="AH426" t="s">
        <v>11</v>
      </c>
      <c r="AI426">
        <v>0.98077899999999996</v>
      </c>
      <c r="AJ426">
        <v>3.9999999999999998E-6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11837.895404000001</v>
      </c>
      <c r="I427">
        <v>595582.31177100004</v>
      </c>
      <c r="J427" t="s">
        <v>3</v>
      </c>
      <c r="K427">
        <v>11259.203015999999</v>
      </c>
      <c r="L427">
        <v>591953.85191600001</v>
      </c>
      <c r="M427" t="s">
        <v>4</v>
      </c>
      <c r="N427">
        <v>126.26246</v>
      </c>
      <c r="O427">
        <v>7.2299899999999999</v>
      </c>
      <c r="P427" t="s">
        <v>5</v>
      </c>
      <c r="Q427">
        <v>54.508915999999999</v>
      </c>
      <c r="R427">
        <v>6.479095</v>
      </c>
      <c r="S427" t="s">
        <v>6</v>
      </c>
      <c r="T427">
        <v>13.515304</v>
      </c>
      <c r="U427">
        <v>1.636002</v>
      </c>
      <c r="V427" t="s">
        <v>7</v>
      </c>
      <c r="W427">
        <v>6.8858519999999999</v>
      </c>
      <c r="X427">
        <v>0.15823899999999999</v>
      </c>
      <c r="Y427" t="s">
        <v>8</v>
      </c>
      <c r="Z427">
        <v>25.310628000000001</v>
      </c>
      <c r="AA427">
        <v>0.83066799999999996</v>
      </c>
      <c r="AB427" t="s">
        <v>9</v>
      </c>
      <c r="AC427">
        <v>11070.192053999999</v>
      </c>
      <c r="AD427">
        <v>593807.34548699996</v>
      </c>
      <c r="AE427" t="s">
        <v>10</v>
      </c>
      <c r="AF427">
        <v>2.0766E-2</v>
      </c>
      <c r="AG427">
        <v>5.8E-5</v>
      </c>
      <c r="AH427" t="s">
        <v>11</v>
      </c>
      <c r="AI427">
        <v>0.98089199999999999</v>
      </c>
      <c r="AJ427">
        <v>3.0000000000000001E-6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13811.438106</v>
      </c>
      <c r="I428">
        <v>814929.90482699999</v>
      </c>
      <c r="J428" t="s">
        <v>3</v>
      </c>
      <c r="K428">
        <v>13136.221344</v>
      </c>
      <c r="L428">
        <v>809403.25139500003</v>
      </c>
      <c r="M428" t="s">
        <v>4</v>
      </c>
      <c r="N428">
        <v>147.274396</v>
      </c>
      <c r="O428">
        <v>9.6752350000000007</v>
      </c>
      <c r="P428" t="s">
        <v>5</v>
      </c>
      <c r="Q428">
        <v>63.555669999999999</v>
      </c>
      <c r="R428">
        <v>8.6972629999999995</v>
      </c>
      <c r="S428" t="s">
        <v>6</v>
      </c>
      <c r="T428">
        <v>15.749504</v>
      </c>
      <c r="U428">
        <v>2.1755849999999999</v>
      </c>
      <c r="V428" t="s">
        <v>7</v>
      </c>
      <c r="W428">
        <v>8.0321280000000002</v>
      </c>
      <c r="X428">
        <v>0.20596800000000001</v>
      </c>
      <c r="Y428" t="s">
        <v>8</v>
      </c>
      <c r="Z428">
        <v>29.524415999999999</v>
      </c>
      <c r="AA428">
        <v>1.1195949999999999</v>
      </c>
      <c r="AB428" t="s">
        <v>9</v>
      </c>
      <c r="AC428">
        <v>12915.777502000001</v>
      </c>
      <c r="AD428">
        <v>811837.12135200005</v>
      </c>
      <c r="AE428" t="s">
        <v>10</v>
      </c>
      <c r="AF428">
        <v>2.0131E-2</v>
      </c>
      <c r="AG428">
        <v>6.0999999999999999E-5</v>
      </c>
      <c r="AH428" t="s">
        <v>11</v>
      </c>
      <c r="AI428">
        <v>0.98122799999999999</v>
      </c>
      <c r="AJ428">
        <v>6.9999999999999999E-6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15776.636151999999</v>
      </c>
      <c r="I429">
        <v>1063566.8953249999</v>
      </c>
      <c r="J429" t="s">
        <v>3</v>
      </c>
      <c r="K429">
        <v>15004.77558</v>
      </c>
      <c r="L429">
        <v>1056641.8335899999</v>
      </c>
      <c r="M429" t="s">
        <v>4</v>
      </c>
      <c r="N429">
        <v>168.32213999999999</v>
      </c>
      <c r="O429">
        <v>11.851265</v>
      </c>
      <c r="P429" t="s">
        <v>5</v>
      </c>
      <c r="Q429">
        <v>72.626980000000003</v>
      </c>
      <c r="R429">
        <v>11.227395</v>
      </c>
      <c r="S429" t="s">
        <v>6</v>
      </c>
      <c r="T429">
        <v>17.994575999999999</v>
      </c>
      <c r="U429">
        <v>2.8054190000000001</v>
      </c>
      <c r="V429" t="s">
        <v>7</v>
      </c>
      <c r="W429">
        <v>9.1852420000000006</v>
      </c>
      <c r="X429">
        <v>0.26471299999999998</v>
      </c>
      <c r="Y429" t="s">
        <v>8</v>
      </c>
      <c r="Z429">
        <v>33.729711999999999</v>
      </c>
      <c r="AA429">
        <v>1.4492419999999999</v>
      </c>
      <c r="AB429" t="s">
        <v>9</v>
      </c>
      <c r="AC429">
        <v>14752.83581</v>
      </c>
      <c r="AD429">
        <v>1060027.9767519999</v>
      </c>
      <c r="AE429" t="s">
        <v>10</v>
      </c>
      <c r="AF429">
        <v>1.9154999999999998E-2</v>
      </c>
      <c r="AG429">
        <v>5.5999999999999999E-5</v>
      </c>
      <c r="AH429" t="s">
        <v>11</v>
      </c>
      <c r="AI429">
        <v>0.981294</v>
      </c>
      <c r="AJ429">
        <v>6.0000000000000002E-6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17746.821346000001</v>
      </c>
      <c r="I430">
        <v>1332615.8562330001</v>
      </c>
      <c r="J430" t="s">
        <v>3</v>
      </c>
      <c r="K430">
        <v>16878.430514</v>
      </c>
      <c r="L430">
        <v>1323894.3531589999</v>
      </c>
      <c r="M430" t="s">
        <v>4</v>
      </c>
      <c r="N430">
        <v>189.29520600000001</v>
      </c>
      <c r="O430">
        <v>14.140135000000001</v>
      </c>
      <c r="P430" t="s">
        <v>5</v>
      </c>
      <c r="Q430">
        <v>81.687234000000004</v>
      </c>
      <c r="R430">
        <v>14.189976</v>
      </c>
      <c r="S430" t="s">
        <v>6</v>
      </c>
      <c r="T430">
        <v>20.239301999999999</v>
      </c>
      <c r="U430">
        <v>3.511822</v>
      </c>
      <c r="V430" t="s">
        <v>7</v>
      </c>
      <c r="W430">
        <v>10.333258000000001</v>
      </c>
      <c r="X430">
        <v>0.32972499999999999</v>
      </c>
      <c r="Y430" t="s">
        <v>8</v>
      </c>
      <c r="Z430">
        <v>37.936950000000003</v>
      </c>
      <c r="AA430">
        <v>1.8487100000000001</v>
      </c>
      <c r="AB430" t="s">
        <v>9</v>
      </c>
      <c r="AC430">
        <v>16595.095797999998</v>
      </c>
      <c r="AD430">
        <v>1328361.8286009999</v>
      </c>
      <c r="AE430" t="s">
        <v>10</v>
      </c>
      <c r="AF430">
        <v>1.7863E-2</v>
      </c>
      <c r="AG430">
        <v>5.1999999999999997E-5</v>
      </c>
      <c r="AH430" t="s">
        <v>11</v>
      </c>
      <c r="AI430">
        <v>0.98132600000000003</v>
      </c>
      <c r="AJ430">
        <v>6.0000000000000002E-6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19718.090520000002</v>
      </c>
      <c r="I431">
        <v>1673342.783758</v>
      </c>
      <c r="J431" t="s">
        <v>3</v>
      </c>
      <c r="K431">
        <v>18753.065269999999</v>
      </c>
      <c r="L431">
        <v>1663403.1754930001</v>
      </c>
      <c r="M431" t="s">
        <v>4</v>
      </c>
      <c r="N431">
        <v>210.324546</v>
      </c>
      <c r="O431">
        <v>16.774840999999999</v>
      </c>
      <c r="P431" t="s">
        <v>5</v>
      </c>
      <c r="Q431">
        <v>90.780094000000005</v>
      </c>
      <c r="R431">
        <v>17.185801000000001</v>
      </c>
      <c r="S431" t="s">
        <v>6</v>
      </c>
      <c r="T431">
        <v>22.504491999999999</v>
      </c>
      <c r="U431">
        <v>4.2491729999999999</v>
      </c>
      <c r="V431" t="s">
        <v>7</v>
      </c>
      <c r="W431">
        <v>11.488184</v>
      </c>
      <c r="X431">
        <v>0.39222800000000002</v>
      </c>
      <c r="Y431" t="s">
        <v>8</v>
      </c>
      <c r="Z431">
        <v>42.160125999999998</v>
      </c>
      <c r="AA431">
        <v>2.220151</v>
      </c>
      <c r="AB431" t="s">
        <v>9</v>
      </c>
      <c r="AC431">
        <v>18438.237162000001</v>
      </c>
      <c r="AD431">
        <v>1669387.0886890001</v>
      </c>
      <c r="AE431" t="s">
        <v>10</v>
      </c>
      <c r="AF431">
        <v>1.6813000000000002E-2</v>
      </c>
      <c r="AG431">
        <v>4.8000000000000001E-5</v>
      </c>
      <c r="AH431" t="s">
        <v>11</v>
      </c>
      <c r="AI431">
        <v>0.98153900000000005</v>
      </c>
      <c r="AJ431">
        <v>6.9999999999999999E-6</v>
      </c>
      <c r="AK431" t="s">
        <v>12</v>
      </c>
      <c r="AL431">
        <v>4.88</v>
      </c>
      <c r="AM431">
        <v>196.0256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21700.671763999999</v>
      </c>
      <c r="I432">
        <v>2027833.3642249999</v>
      </c>
      <c r="J432" t="s">
        <v>3</v>
      </c>
      <c r="K432">
        <v>20638.658931999998</v>
      </c>
      <c r="L432">
        <v>2016951.745256</v>
      </c>
      <c r="M432" t="s">
        <v>4</v>
      </c>
      <c r="N432">
        <v>231.449018</v>
      </c>
      <c r="O432">
        <v>19.951105999999999</v>
      </c>
      <c r="P432" t="s">
        <v>5</v>
      </c>
      <c r="Q432">
        <v>99.919644000000005</v>
      </c>
      <c r="R432">
        <v>21.161763000000001</v>
      </c>
      <c r="S432" t="s">
        <v>6</v>
      </c>
      <c r="T432">
        <v>24.746288</v>
      </c>
      <c r="U432">
        <v>5.0506929999999999</v>
      </c>
      <c r="V432" t="s">
        <v>7</v>
      </c>
      <c r="W432">
        <v>12.637796</v>
      </c>
      <c r="X432">
        <v>0.47517399999999999</v>
      </c>
      <c r="Y432" t="s">
        <v>8</v>
      </c>
      <c r="Z432">
        <v>46.409889999999997</v>
      </c>
      <c r="AA432">
        <v>2.7607409999999999</v>
      </c>
      <c r="AB432" t="s">
        <v>9</v>
      </c>
      <c r="AC432">
        <v>20292.195744000001</v>
      </c>
      <c r="AD432">
        <v>2024465.7408070001</v>
      </c>
      <c r="AE432" t="s">
        <v>10</v>
      </c>
      <c r="AF432">
        <v>1.5734000000000001E-2</v>
      </c>
      <c r="AG432">
        <v>3.6999999999999998E-5</v>
      </c>
      <c r="AH432" t="s">
        <v>11</v>
      </c>
      <c r="AI432">
        <v>0.981549</v>
      </c>
      <c r="AJ432">
        <v>6.9999999999999999E-6</v>
      </c>
      <c r="AK432" t="s">
        <v>12</v>
      </c>
      <c r="AL432">
        <v>50.28</v>
      </c>
      <c r="AM432">
        <v>3447.2815999999998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23680.321370000001</v>
      </c>
      <c r="I433">
        <v>2363580.866132</v>
      </c>
      <c r="J433" t="s">
        <v>3</v>
      </c>
      <c r="K433">
        <v>22521.704730000001</v>
      </c>
      <c r="L433">
        <v>2352575.4450269998</v>
      </c>
      <c r="M433" t="s">
        <v>4</v>
      </c>
      <c r="N433">
        <v>252.48469399999999</v>
      </c>
      <c r="O433">
        <v>24.024795999999998</v>
      </c>
      <c r="P433" t="s">
        <v>5</v>
      </c>
      <c r="Q433">
        <v>109.066016</v>
      </c>
      <c r="R433">
        <v>25.063993</v>
      </c>
      <c r="S433" t="s">
        <v>6</v>
      </c>
      <c r="T433">
        <v>27.01812</v>
      </c>
      <c r="U433">
        <v>6.0872739999999999</v>
      </c>
      <c r="V433" t="s">
        <v>7</v>
      </c>
      <c r="W433">
        <v>13.794332000000001</v>
      </c>
      <c r="X433">
        <v>0.56153299999999995</v>
      </c>
      <c r="Y433" t="s">
        <v>8</v>
      </c>
      <c r="Z433">
        <v>50.639477999999997</v>
      </c>
      <c r="AA433">
        <v>3.2210320000000001</v>
      </c>
      <c r="AB433" t="s">
        <v>9</v>
      </c>
      <c r="AC433">
        <v>22143.68173</v>
      </c>
      <c r="AD433">
        <v>2361690.1597020002</v>
      </c>
      <c r="AE433" t="s">
        <v>10</v>
      </c>
      <c r="AF433">
        <v>1.5734000000000001E-2</v>
      </c>
      <c r="AG433">
        <v>3.6999999999999998E-5</v>
      </c>
      <c r="AH433" t="s">
        <v>11</v>
      </c>
      <c r="AI433">
        <v>0.981549</v>
      </c>
      <c r="AJ433">
        <v>6.9999999999999999E-6</v>
      </c>
      <c r="AK433" t="s">
        <v>12</v>
      </c>
      <c r="AL433">
        <v>193.62</v>
      </c>
      <c r="AM433">
        <v>2837.1156000000001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25660.540196000002</v>
      </c>
      <c r="I434">
        <v>2768637.1544499998</v>
      </c>
      <c r="J434" t="s">
        <v>3</v>
      </c>
      <c r="K434">
        <v>24405.157722</v>
      </c>
      <c r="L434">
        <v>2755984.8071059999</v>
      </c>
      <c r="M434" t="s">
        <v>4</v>
      </c>
      <c r="N434">
        <v>273.60969999999998</v>
      </c>
      <c r="O434">
        <v>27.751394000000001</v>
      </c>
      <c r="P434" t="s">
        <v>5</v>
      </c>
      <c r="Q434">
        <v>118.192722</v>
      </c>
      <c r="R434">
        <v>28.835052000000001</v>
      </c>
      <c r="S434" t="s">
        <v>6</v>
      </c>
      <c r="T434">
        <v>29.272217999999999</v>
      </c>
      <c r="U434">
        <v>7.0116009999999998</v>
      </c>
      <c r="V434" t="s">
        <v>7</v>
      </c>
      <c r="W434">
        <v>14.954420000000001</v>
      </c>
      <c r="X434">
        <v>0.62583200000000005</v>
      </c>
      <c r="Y434" t="s">
        <v>8</v>
      </c>
      <c r="Z434">
        <v>54.890954000000001</v>
      </c>
      <c r="AA434">
        <v>3.7107950000000001</v>
      </c>
      <c r="AB434" t="s">
        <v>9</v>
      </c>
      <c r="AC434">
        <v>23995.513790000001</v>
      </c>
      <c r="AD434">
        <v>2767003.9641760001</v>
      </c>
      <c r="AE434" t="s">
        <v>10</v>
      </c>
      <c r="AF434">
        <v>1.5734000000000001E-2</v>
      </c>
      <c r="AG434">
        <v>3.6999999999999998E-5</v>
      </c>
      <c r="AH434" t="s">
        <v>11</v>
      </c>
      <c r="AI434">
        <v>0.981549</v>
      </c>
      <c r="AJ434">
        <v>6.9999999999999999E-6</v>
      </c>
      <c r="AK434" t="s">
        <v>12</v>
      </c>
      <c r="AL434">
        <v>361.18</v>
      </c>
      <c r="AM434">
        <v>6432.9476000000004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27639.216054</v>
      </c>
      <c r="I435">
        <v>3188735.1357669998</v>
      </c>
      <c r="J435" t="s">
        <v>3</v>
      </c>
      <c r="K435">
        <v>26287.067098</v>
      </c>
      <c r="L435">
        <v>3174885.742476</v>
      </c>
      <c r="M435" t="s">
        <v>4</v>
      </c>
      <c r="N435">
        <v>294.65128199999998</v>
      </c>
      <c r="O435">
        <v>32.465539999999997</v>
      </c>
      <c r="P435" t="s">
        <v>5</v>
      </c>
      <c r="Q435">
        <v>127.312662</v>
      </c>
      <c r="R435">
        <v>33.480814000000002</v>
      </c>
      <c r="S435" t="s">
        <v>6</v>
      </c>
      <c r="T435">
        <v>31.516562</v>
      </c>
      <c r="U435">
        <v>8.0718429999999994</v>
      </c>
      <c r="V435" t="s">
        <v>7</v>
      </c>
      <c r="W435">
        <v>16.123615999999998</v>
      </c>
      <c r="X435">
        <v>0.74260300000000001</v>
      </c>
      <c r="Y435" t="s">
        <v>8</v>
      </c>
      <c r="Z435">
        <v>59.123792000000002</v>
      </c>
      <c r="AA435">
        <v>4.3065179999999996</v>
      </c>
      <c r="AB435" t="s">
        <v>9</v>
      </c>
      <c r="AC435">
        <v>25845.902873999999</v>
      </c>
      <c r="AD435">
        <v>3188089.6739130002</v>
      </c>
      <c r="AE435" t="s">
        <v>10</v>
      </c>
      <c r="AF435">
        <v>1.5734000000000001E-2</v>
      </c>
      <c r="AG435">
        <v>3.6999999999999998E-5</v>
      </c>
      <c r="AH435" t="s">
        <v>11</v>
      </c>
      <c r="AI435">
        <v>0.981549</v>
      </c>
      <c r="AJ435">
        <v>6.9999999999999999E-6</v>
      </c>
      <c r="AK435" t="s">
        <v>12</v>
      </c>
      <c r="AL435">
        <v>479.8</v>
      </c>
      <c r="AM435">
        <v>17466.2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29623.381197999999</v>
      </c>
      <c r="I436">
        <v>3642043.0745509998</v>
      </c>
      <c r="J436" t="s">
        <v>3</v>
      </c>
      <c r="K436">
        <v>28174.807824</v>
      </c>
      <c r="L436">
        <v>3628703.9759519999</v>
      </c>
      <c r="M436" t="s">
        <v>4</v>
      </c>
      <c r="N436">
        <v>315.71595000000002</v>
      </c>
      <c r="O436">
        <v>36.631770000000003</v>
      </c>
      <c r="P436" t="s">
        <v>5</v>
      </c>
      <c r="Q436">
        <v>136.50669600000001</v>
      </c>
      <c r="R436">
        <v>37.596120999999997</v>
      </c>
      <c r="S436" t="s">
        <v>6</v>
      </c>
      <c r="T436">
        <v>33.802036000000001</v>
      </c>
      <c r="U436">
        <v>9.2033509999999996</v>
      </c>
      <c r="V436" t="s">
        <v>7</v>
      </c>
      <c r="W436">
        <v>17.301248000000001</v>
      </c>
      <c r="X436">
        <v>0.82299</v>
      </c>
      <c r="Y436" t="s">
        <v>8</v>
      </c>
      <c r="Z436">
        <v>63.386594000000002</v>
      </c>
      <c r="AA436">
        <v>4.7944610000000001</v>
      </c>
      <c r="AB436" t="s">
        <v>9</v>
      </c>
      <c r="AC436">
        <v>27701.985614000001</v>
      </c>
      <c r="AD436">
        <v>3644340.7515830002</v>
      </c>
      <c r="AE436" t="s">
        <v>10</v>
      </c>
      <c r="AF436">
        <v>1.5734000000000001E-2</v>
      </c>
      <c r="AG436">
        <v>3.6999999999999998E-5</v>
      </c>
      <c r="AH436" t="s">
        <v>11</v>
      </c>
      <c r="AI436">
        <v>0.981549</v>
      </c>
      <c r="AJ436">
        <v>6.9999999999999999E-6</v>
      </c>
      <c r="AK436" t="s">
        <v>12</v>
      </c>
      <c r="AL436">
        <v>571.24</v>
      </c>
      <c r="AM436">
        <v>30236.062399999999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31599.084019999998</v>
      </c>
      <c r="I437">
        <v>4092040.0572080002</v>
      </c>
      <c r="J437" t="s">
        <v>3</v>
      </c>
      <c r="K437">
        <v>30053.907678</v>
      </c>
      <c r="L437">
        <v>4078411.9765909999</v>
      </c>
      <c r="M437" t="s">
        <v>4</v>
      </c>
      <c r="N437">
        <v>336.67704800000001</v>
      </c>
      <c r="O437">
        <v>42.459780000000002</v>
      </c>
      <c r="P437" t="s">
        <v>5</v>
      </c>
      <c r="Q437">
        <v>145.633262</v>
      </c>
      <c r="R437">
        <v>43.560890000000001</v>
      </c>
      <c r="S437" t="s">
        <v>6</v>
      </c>
      <c r="T437">
        <v>36.043750000000003</v>
      </c>
      <c r="U437">
        <v>10.527376</v>
      </c>
      <c r="V437" t="s">
        <v>7</v>
      </c>
      <c r="W437">
        <v>18.476336</v>
      </c>
      <c r="X437">
        <v>0.98384499999999997</v>
      </c>
      <c r="Y437" t="s">
        <v>8</v>
      </c>
      <c r="Z437">
        <v>67.631754000000001</v>
      </c>
      <c r="AA437">
        <v>5.5076320000000001</v>
      </c>
      <c r="AB437" t="s">
        <v>9</v>
      </c>
      <c r="AC437">
        <v>29549.589762</v>
      </c>
      <c r="AD437">
        <v>4096463.4982850002</v>
      </c>
      <c r="AE437" t="s">
        <v>10</v>
      </c>
      <c r="AF437">
        <v>1.5734000000000001E-2</v>
      </c>
      <c r="AG437">
        <v>3.6999999999999998E-5</v>
      </c>
      <c r="AH437" t="s">
        <v>11</v>
      </c>
      <c r="AI437">
        <v>0.981549</v>
      </c>
      <c r="AJ437">
        <v>6.9999999999999999E-6</v>
      </c>
      <c r="AK437" t="s">
        <v>12</v>
      </c>
      <c r="AL437">
        <v>647.38</v>
      </c>
      <c r="AM437">
        <v>44103.9156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33579.509535999998</v>
      </c>
      <c r="I438">
        <v>4611307.8882419998</v>
      </c>
      <c r="J438" t="s">
        <v>3</v>
      </c>
      <c r="K438">
        <v>31937.819356</v>
      </c>
      <c r="L438">
        <v>4596885.9066080004</v>
      </c>
      <c r="M438" t="s">
        <v>4</v>
      </c>
      <c r="N438">
        <v>357.776116</v>
      </c>
      <c r="O438">
        <v>48.034866999999998</v>
      </c>
      <c r="P438" t="s">
        <v>5</v>
      </c>
      <c r="Q438">
        <v>154.73908800000001</v>
      </c>
      <c r="R438">
        <v>49.144142000000002</v>
      </c>
      <c r="S438" t="s">
        <v>6</v>
      </c>
      <c r="T438">
        <v>38.314914000000002</v>
      </c>
      <c r="U438">
        <v>11.757101</v>
      </c>
      <c r="V438" t="s">
        <v>7</v>
      </c>
      <c r="W438">
        <v>19.638027999999998</v>
      </c>
      <c r="X438">
        <v>1.1268860000000001</v>
      </c>
      <c r="Y438" t="s">
        <v>8</v>
      </c>
      <c r="Z438">
        <v>71.847638000000003</v>
      </c>
      <c r="AA438">
        <v>6.298737</v>
      </c>
      <c r="AB438" t="s">
        <v>9</v>
      </c>
      <c r="AC438">
        <v>31401.932604000001</v>
      </c>
      <c r="AD438">
        <v>4617036.065196</v>
      </c>
      <c r="AE438" t="s">
        <v>10</v>
      </c>
      <c r="AF438">
        <v>1.5734000000000001E-2</v>
      </c>
      <c r="AG438">
        <v>3.6999999999999998E-5</v>
      </c>
      <c r="AH438" t="s">
        <v>11</v>
      </c>
      <c r="AI438">
        <v>0.981549</v>
      </c>
      <c r="AJ438">
        <v>6.9999999999999999E-6</v>
      </c>
      <c r="AK438" t="s">
        <v>12</v>
      </c>
      <c r="AL438">
        <v>703.96</v>
      </c>
      <c r="AM438">
        <v>53520.7984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35566.332770000001</v>
      </c>
      <c r="I439">
        <v>5168526.1674060002</v>
      </c>
      <c r="J439" t="s">
        <v>3</v>
      </c>
      <c r="K439">
        <v>33827.871895999997</v>
      </c>
      <c r="L439">
        <v>5150502.5728179999</v>
      </c>
      <c r="M439" t="s">
        <v>4</v>
      </c>
      <c r="N439">
        <v>378.84494000000001</v>
      </c>
      <c r="O439">
        <v>53.014361000000001</v>
      </c>
      <c r="P439" t="s">
        <v>5</v>
      </c>
      <c r="Q439">
        <v>163.88136600000001</v>
      </c>
      <c r="R439">
        <v>54.111811000000003</v>
      </c>
      <c r="S439" t="s">
        <v>6</v>
      </c>
      <c r="T439">
        <v>40.598951999999997</v>
      </c>
      <c r="U439">
        <v>13.097364000000001</v>
      </c>
      <c r="V439" t="s">
        <v>7</v>
      </c>
      <c r="W439">
        <v>20.798995999999999</v>
      </c>
      <c r="X439">
        <v>1.2545040000000001</v>
      </c>
      <c r="Y439" t="s">
        <v>8</v>
      </c>
      <c r="Z439">
        <v>76.080036000000007</v>
      </c>
      <c r="AA439">
        <v>6.9683289999999998</v>
      </c>
      <c r="AB439" t="s">
        <v>9</v>
      </c>
      <c r="AC439">
        <v>33260.386844000001</v>
      </c>
      <c r="AD439">
        <v>5172587.5589849995</v>
      </c>
      <c r="AE439" t="s">
        <v>10</v>
      </c>
      <c r="AF439">
        <v>1.5734000000000001E-2</v>
      </c>
      <c r="AG439">
        <v>3.6999999999999998E-5</v>
      </c>
      <c r="AH439" t="s">
        <v>11</v>
      </c>
      <c r="AI439">
        <v>0.981549</v>
      </c>
      <c r="AJ439">
        <v>6.9999999999999999E-6</v>
      </c>
      <c r="AK439" t="s">
        <v>12</v>
      </c>
      <c r="AL439">
        <v>759.6</v>
      </c>
      <c r="AM439">
        <v>62386.28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37551.235030000003</v>
      </c>
      <c r="I440">
        <v>5724334.5907319998</v>
      </c>
      <c r="J440" t="s">
        <v>3</v>
      </c>
      <c r="K440">
        <v>35715.923007999998</v>
      </c>
      <c r="L440">
        <v>5702604.8951000003</v>
      </c>
      <c r="M440" t="s">
        <v>4</v>
      </c>
      <c r="N440">
        <v>400.01808199999999</v>
      </c>
      <c r="O440">
        <v>58.768329000000001</v>
      </c>
      <c r="P440" t="s">
        <v>5</v>
      </c>
      <c r="Q440">
        <v>173.046502</v>
      </c>
      <c r="R440">
        <v>60.835208999999999</v>
      </c>
      <c r="S440" t="s">
        <v>6</v>
      </c>
      <c r="T440">
        <v>42.875307999999997</v>
      </c>
      <c r="U440">
        <v>14.68271</v>
      </c>
      <c r="V440" t="s">
        <v>7</v>
      </c>
      <c r="W440">
        <v>21.964929999999999</v>
      </c>
      <c r="X440">
        <v>1.4139120000000001</v>
      </c>
      <c r="Y440" t="s">
        <v>8</v>
      </c>
      <c r="Z440">
        <v>80.319682</v>
      </c>
      <c r="AA440">
        <v>7.7766390000000003</v>
      </c>
      <c r="AB440" t="s">
        <v>9</v>
      </c>
      <c r="AC440">
        <v>35116.702175999999</v>
      </c>
      <c r="AD440">
        <v>5726847.6930600004</v>
      </c>
      <c r="AE440" t="s">
        <v>10</v>
      </c>
      <c r="AF440">
        <v>1.5734000000000001E-2</v>
      </c>
      <c r="AG440">
        <v>3.6999999999999998E-5</v>
      </c>
      <c r="AH440" t="s">
        <v>11</v>
      </c>
      <c r="AI440">
        <v>0.981549</v>
      </c>
      <c r="AJ440">
        <v>6.9999999999999999E-6</v>
      </c>
      <c r="AK440" t="s">
        <v>12</v>
      </c>
      <c r="AL440">
        <v>805.84</v>
      </c>
      <c r="AM440">
        <v>69847.614400000006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39537.619072000001</v>
      </c>
      <c r="I441">
        <v>6318540.4670679998</v>
      </c>
      <c r="J441" t="s">
        <v>3</v>
      </c>
      <c r="K441">
        <v>37605.151354000001</v>
      </c>
      <c r="L441">
        <v>6294260.0345750004</v>
      </c>
      <c r="M441" t="s">
        <v>4</v>
      </c>
      <c r="N441">
        <v>421.192138</v>
      </c>
      <c r="O441">
        <v>61.764488</v>
      </c>
      <c r="P441" t="s">
        <v>5</v>
      </c>
      <c r="Q441">
        <v>182.23368400000001</v>
      </c>
      <c r="R441">
        <v>67.438605999999993</v>
      </c>
      <c r="S441" t="s">
        <v>6</v>
      </c>
      <c r="T441">
        <v>45.160227999999996</v>
      </c>
      <c r="U441">
        <v>16.162455999999999</v>
      </c>
      <c r="V441" t="s">
        <v>7</v>
      </c>
      <c r="W441">
        <v>23.150576000000001</v>
      </c>
      <c r="X441">
        <v>1.593297</v>
      </c>
      <c r="Y441" t="s">
        <v>8</v>
      </c>
      <c r="Z441">
        <v>84.560463999999996</v>
      </c>
      <c r="AA441">
        <v>8.5699509999999997</v>
      </c>
      <c r="AB441" t="s">
        <v>9</v>
      </c>
      <c r="AC441">
        <v>36974.172178000001</v>
      </c>
      <c r="AD441">
        <v>6322254.0124580003</v>
      </c>
      <c r="AE441" t="s">
        <v>10</v>
      </c>
      <c r="AF441">
        <v>1.5734000000000001E-2</v>
      </c>
      <c r="AG441">
        <v>3.6999999999999998E-5</v>
      </c>
      <c r="AH441" t="s">
        <v>11</v>
      </c>
      <c r="AI441">
        <v>0.981549</v>
      </c>
      <c r="AJ441">
        <v>6.9999999999999999E-6</v>
      </c>
      <c r="AK441" t="s">
        <v>12</v>
      </c>
      <c r="AL441">
        <v>847.06</v>
      </c>
      <c r="AM441">
        <v>74439.776400000002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1969.210812</v>
      </c>
      <c r="I462">
        <v>3786.3506000000002</v>
      </c>
      <c r="J462" t="s">
        <v>3</v>
      </c>
      <c r="K462">
        <v>1874.9211319999999</v>
      </c>
      <c r="L462">
        <v>3657.5758270000001</v>
      </c>
      <c r="M462" t="s">
        <v>4</v>
      </c>
      <c r="N462">
        <v>20.925902000000001</v>
      </c>
      <c r="O462">
        <v>0.30528300000000003</v>
      </c>
      <c r="P462" t="s">
        <v>5</v>
      </c>
      <c r="Q462">
        <v>0</v>
      </c>
      <c r="R462">
        <v>0</v>
      </c>
      <c r="S462" t="s">
        <v>6</v>
      </c>
      <c r="T462">
        <v>2.4343340000000002</v>
      </c>
      <c r="U462">
        <v>2.9648999999999998E-2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2.7779999999999999E-2</v>
      </c>
      <c r="AD462">
        <v>2.3E-5</v>
      </c>
      <c r="AE462" t="s">
        <v>10</v>
      </c>
      <c r="AF462">
        <v>0</v>
      </c>
      <c r="AG462">
        <v>0</v>
      </c>
      <c r="AH462" t="s">
        <v>11</v>
      </c>
      <c r="AI462">
        <v>0.97338599999999997</v>
      </c>
      <c r="AJ462">
        <v>7.4999999999999993E-5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3948.0729980000001</v>
      </c>
      <c r="I463">
        <v>13379.731841000001</v>
      </c>
      <c r="J463" t="s">
        <v>3</v>
      </c>
      <c r="K463">
        <v>3759.0599360000001</v>
      </c>
      <c r="L463">
        <v>12952.092162999999</v>
      </c>
      <c r="M463" t="s">
        <v>4</v>
      </c>
      <c r="N463">
        <v>42.073701999999997</v>
      </c>
      <c r="O463">
        <v>1.155845</v>
      </c>
      <c r="P463" t="s">
        <v>5</v>
      </c>
      <c r="Q463">
        <v>0</v>
      </c>
      <c r="R463">
        <v>0</v>
      </c>
      <c r="S463" t="s">
        <v>6</v>
      </c>
      <c r="T463">
        <v>4.8791279999999997</v>
      </c>
      <c r="U463">
        <v>8.5661000000000001E-2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2.5177999999999999E-2</v>
      </c>
      <c r="AD463">
        <v>4.1999999999999998E-5</v>
      </c>
      <c r="AE463" t="s">
        <v>10</v>
      </c>
      <c r="AF463">
        <v>0</v>
      </c>
      <c r="AG463">
        <v>0</v>
      </c>
      <c r="AH463" t="s">
        <v>11</v>
      </c>
      <c r="AI463">
        <v>0.977962</v>
      </c>
      <c r="AJ463">
        <v>3.6000000000000001E-5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5924.7148319999997</v>
      </c>
      <c r="I464">
        <v>26713.764326</v>
      </c>
      <c r="J464" t="s">
        <v>3</v>
      </c>
      <c r="K464">
        <v>5641.3498799999998</v>
      </c>
      <c r="L464">
        <v>25662.687314999999</v>
      </c>
      <c r="M464" t="s">
        <v>4</v>
      </c>
      <c r="N464">
        <v>63.125991999999997</v>
      </c>
      <c r="O464">
        <v>2.5291570000000001</v>
      </c>
      <c r="P464" t="s">
        <v>5</v>
      </c>
      <c r="Q464">
        <v>0</v>
      </c>
      <c r="R464">
        <v>0</v>
      </c>
      <c r="S464" t="s">
        <v>6</v>
      </c>
      <c r="T464">
        <v>7.2978360000000002</v>
      </c>
      <c r="U464">
        <v>0.14882999999999999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2.2395000000000002E-2</v>
      </c>
      <c r="AD464">
        <v>5.1999999999999997E-5</v>
      </c>
      <c r="AE464" t="s">
        <v>10</v>
      </c>
      <c r="AF464">
        <v>0</v>
      </c>
      <c r="AG464">
        <v>0</v>
      </c>
      <c r="AH464" t="s">
        <v>11</v>
      </c>
      <c r="AI464">
        <v>0.98063699999999998</v>
      </c>
      <c r="AJ464">
        <v>6.9999999999999999E-6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7902.0626940000002</v>
      </c>
      <c r="I465">
        <v>48250.692327999997</v>
      </c>
      <c r="J465" t="s">
        <v>3</v>
      </c>
      <c r="K465">
        <v>7524.7689220000002</v>
      </c>
      <c r="L465">
        <v>46242.611514999997</v>
      </c>
      <c r="M465" t="s">
        <v>4</v>
      </c>
      <c r="N465">
        <v>84.089324000000005</v>
      </c>
      <c r="O465">
        <v>4.4756530000000003</v>
      </c>
      <c r="P465" t="s">
        <v>5</v>
      </c>
      <c r="Q465">
        <v>0</v>
      </c>
      <c r="R465">
        <v>0</v>
      </c>
      <c r="S465" t="s">
        <v>6</v>
      </c>
      <c r="T465">
        <v>9.6907200000000007</v>
      </c>
      <c r="U465">
        <v>0.27507599999999999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2.1329000000000001E-2</v>
      </c>
      <c r="AD465">
        <v>5.1999999999999997E-5</v>
      </c>
      <c r="AE465" t="s">
        <v>10</v>
      </c>
      <c r="AF465">
        <v>0</v>
      </c>
      <c r="AG465">
        <v>0</v>
      </c>
      <c r="AH465" t="s">
        <v>11</v>
      </c>
      <c r="AI465">
        <v>0.98078799999999999</v>
      </c>
      <c r="AJ465">
        <v>6.0000000000000002E-6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9893.0516360000001</v>
      </c>
      <c r="I466">
        <v>76489.620553000001</v>
      </c>
      <c r="J466" t="s">
        <v>3</v>
      </c>
      <c r="K466">
        <v>9421.4872720000003</v>
      </c>
      <c r="L466">
        <v>73156.476981</v>
      </c>
      <c r="M466" t="s">
        <v>4</v>
      </c>
      <c r="N466">
        <v>104.962368</v>
      </c>
      <c r="O466">
        <v>6.1220150000000002</v>
      </c>
      <c r="P466" t="s">
        <v>5</v>
      </c>
      <c r="Q466">
        <v>0</v>
      </c>
      <c r="R466">
        <v>0</v>
      </c>
      <c r="S466" t="s">
        <v>6</v>
      </c>
      <c r="T466">
        <v>12.116858000000001</v>
      </c>
      <c r="U466">
        <v>0.45316600000000001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2.0416E-2</v>
      </c>
      <c r="AD466">
        <v>5.5999999999999999E-5</v>
      </c>
      <c r="AE466" t="s">
        <v>10</v>
      </c>
      <c r="AF466">
        <v>0</v>
      </c>
      <c r="AG466">
        <v>0</v>
      </c>
      <c r="AH466" t="s">
        <v>11</v>
      </c>
      <c r="AI466">
        <v>0.98096899999999998</v>
      </c>
      <c r="AJ466">
        <v>5.0000000000000004E-6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11884.338734000001</v>
      </c>
      <c r="I467">
        <v>110758.798773</v>
      </c>
      <c r="J467" t="s">
        <v>3</v>
      </c>
      <c r="K467">
        <v>11318.328063999999</v>
      </c>
      <c r="L467">
        <v>105908.561933</v>
      </c>
      <c r="M467" t="s">
        <v>4</v>
      </c>
      <c r="N467">
        <v>125.93470000000001</v>
      </c>
      <c r="O467">
        <v>9.0407539999999997</v>
      </c>
      <c r="P467" t="s">
        <v>5</v>
      </c>
      <c r="Q467">
        <v>0</v>
      </c>
      <c r="R467">
        <v>0</v>
      </c>
      <c r="S467" t="s">
        <v>6</v>
      </c>
      <c r="T467">
        <v>14.528420000000001</v>
      </c>
      <c r="U467">
        <v>0.66098299999999999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1.9120999999999999E-2</v>
      </c>
      <c r="AD467">
        <v>5.5000000000000002E-5</v>
      </c>
      <c r="AE467" t="s">
        <v>10</v>
      </c>
      <c r="AF467">
        <v>0</v>
      </c>
      <c r="AG467">
        <v>0</v>
      </c>
      <c r="AH467" t="s">
        <v>11</v>
      </c>
      <c r="AI467">
        <v>0.98104400000000003</v>
      </c>
      <c r="AJ467">
        <v>5.0000000000000004E-6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13864.912618</v>
      </c>
      <c r="I468">
        <v>152162.27246499999</v>
      </c>
      <c r="J468" t="s">
        <v>3</v>
      </c>
      <c r="K468">
        <v>13204.879622</v>
      </c>
      <c r="L468">
        <v>145300.39613899999</v>
      </c>
      <c r="M468" t="s">
        <v>4</v>
      </c>
      <c r="N468">
        <v>146.86147199999999</v>
      </c>
      <c r="O468">
        <v>12.393875</v>
      </c>
      <c r="P468" t="s">
        <v>5</v>
      </c>
      <c r="Q468">
        <v>0</v>
      </c>
      <c r="R468">
        <v>0</v>
      </c>
      <c r="S468" t="s">
        <v>6</v>
      </c>
      <c r="T468">
        <v>16.920528000000001</v>
      </c>
      <c r="U468">
        <v>0.89963000000000004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1.753E-2</v>
      </c>
      <c r="AD468">
        <v>5.0000000000000002E-5</v>
      </c>
      <c r="AE468" t="s">
        <v>10</v>
      </c>
      <c r="AF468">
        <v>0</v>
      </c>
      <c r="AG468">
        <v>0</v>
      </c>
      <c r="AH468" t="s">
        <v>11</v>
      </c>
      <c r="AI468">
        <v>0.98133099999999995</v>
      </c>
      <c r="AJ468">
        <v>7.9999999999999996E-6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15850.471888</v>
      </c>
      <c r="I469">
        <v>205620.79659000001</v>
      </c>
      <c r="J469" t="s">
        <v>3</v>
      </c>
      <c r="K469">
        <v>15096.088110000001</v>
      </c>
      <c r="L469">
        <v>196549.497611</v>
      </c>
      <c r="M469" t="s">
        <v>4</v>
      </c>
      <c r="N469">
        <v>167.74029400000001</v>
      </c>
      <c r="O469">
        <v>15.677415</v>
      </c>
      <c r="P469" t="s">
        <v>5</v>
      </c>
      <c r="Q469">
        <v>0</v>
      </c>
      <c r="R469">
        <v>0</v>
      </c>
      <c r="S469" t="s">
        <v>6</v>
      </c>
      <c r="T469">
        <v>19.335314</v>
      </c>
      <c r="U469">
        <v>1.1652260000000001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1.6830999999999999E-2</v>
      </c>
      <c r="AD469">
        <v>4.6E-5</v>
      </c>
      <c r="AE469" t="s">
        <v>10</v>
      </c>
      <c r="AF469">
        <v>0</v>
      </c>
      <c r="AG469">
        <v>0</v>
      </c>
      <c r="AH469" t="s">
        <v>11</v>
      </c>
      <c r="AI469">
        <v>0.98139900000000002</v>
      </c>
      <c r="AJ469">
        <v>7.9999999999999996E-6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17833.858157999999</v>
      </c>
      <c r="I470">
        <v>272501.45668300003</v>
      </c>
      <c r="J470" t="s">
        <v>3</v>
      </c>
      <c r="K470">
        <v>16984.996798</v>
      </c>
      <c r="L470">
        <v>260630.599629</v>
      </c>
      <c r="M470" t="s">
        <v>4</v>
      </c>
      <c r="N470">
        <v>188.93748600000001</v>
      </c>
      <c r="O470">
        <v>20.793329</v>
      </c>
      <c r="P470" t="s">
        <v>5</v>
      </c>
      <c r="Q470">
        <v>0</v>
      </c>
      <c r="R470">
        <v>0</v>
      </c>
      <c r="S470" t="s">
        <v>6</v>
      </c>
      <c r="T470">
        <v>21.806484000000001</v>
      </c>
      <c r="U470">
        <v>1.68672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1.6301E-2</v>
      </c>
      <c r="AD470">
        <v>4.0000000000000003E-5</v>
      </c>
      <c r="AE470" t="s">
        <v>10</v>
      </c>
      <c r="AF470">
        <v>0</v>
      </c>
      <c r="AG470">
        <v>0</v>
      </c>
      <c r="AH470" t="s">
        <v>11</v>
      </c>
      <c r="AI470">
        <v>0.98141</v>
      </c>
      <c r="AJ470">
        <v>7.9999999999999996E-6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19819.211896000001</v>
      </c>
      <c r="I471">
        <v>346552.12647000002</v>
      </c>
      <c r="J471" t="s">
        <v>3</v>
      </c>
      <c r="K471">
        <v>18876.154611999998</v>
      </c>
      <c r="L471">
        <v>331448.83396299998</v>
      </c>
      <c r="M471" t="s">
        <v>4</v>
      </c>
      <c r="N471">
        <v>209.83587</v>
      </c>
      <c r="O471">
        <v>24.437519999999999</v>
      </c>
      <c r="P471" t="s">
        <v>5</v>
      </c>
      <c r="Q471">
        <v>0</v>
      </c>
      <c r="R471">
        <v>0</v>
      </c>
      <c r="S471" t="s">
        <v>6</v>
      </c>
      <c r="T471">
        <v>24.235469999999999</v>
      </c>
      <c r="U471">
        <v>2.0926269999999998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1.5554999999999999E-2</v>
      </c>
      <c r="AD471">
        <v>3.6000000000000001E-5</v>
      </c>
      <c r="AE471" t="s">
        <v>10</v>
      </c>
      <c r="AF471">
        <v>0</v>
      </c>
      <c r="AG471">
        <v>0</v>
      </c>
      <c r="AH471" t="s">
        <v>11</v>
      </c>
      <c r="AI471">
        <v>0.98151500000000003</v>
      </c>
      <c r="AJ471">
        <v>7.9999999999999996E-6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21802.519735999998</v>
      </c>
      <c r="I472">
        <v>428007.30541199999</v>
      </c>
      <c r="J472" t="s">
        <v>3</v>
      </c>
      <c r="K472">
        <v>20764.933580000001</v>
      </c>
      <c r="L472">
        <v>409257.53820700001</v>
      </c>
      <c r="M472" t="s">
        <v>4</v>
      </c>
      <c r="N472">
        <v>230.88883000000001</v>
      </c>
      <c r="O472">
        <v>28.967278</v>
      </c>
      <c r="P472" t="s">
        <v>5</v>
      </c>
      <c r="Q472">
        <v>0</v>
      </c>
      <c r="R472">
        <v>0</v>
      </c>
      <c r="S472" t="s">
        <v>6</v>
      </c>
      <c r="T472">
        <v>26.663523999999999</v>
      </c>
      <c r="U472">
        <v>2.4890720000000002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1.5035E-2</v>
      </c>
      <c r="AD472">
        <v>3.0000000000000001E-5</v>
      </c>
      <c r="AE472" t="s">
        <v>10</v>
      </c>
      <c r="AF472">
        <v>0</v>
      </c>
      <c r="AG472">
        <v>0</v>
      </c>
      <c r="AH472" t="s">
        <v>11</v>
      </c>
      <c r="AI472">
        <v>0.98151900000000003</v>
      </c>
      <c r="AJ472">
        <v>7.9999999999999996E-6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23788.921318000001</v>
      </c>
      <c r="I473">
        <v>494588.90737899998</v>
      </c>
      <c r="J473" t="s">
        <v>3</v>
      </c>
      <c r="K473">
        <v>22657.113281999998</v>
      </c>
      <c r="L473">
        <v>473405.38011700002</v>
      </c>
      <c r="M473" t="s">
        <v>4</v>
      </c>
      <c r="N473">
        <v>251.896714</v>
      </c>
      <c r="O473">
        <v>33.289971999999999</v>
      </c>
      <c r="P473" t="s">
        <v>5</v>
      </c>
      <c r="Q473">
        <v>0</v>
      </c>
      <c r="R473">
        <v>0</v>
      </c>
      <c r="S473" t="s">
        <v>6</v>
      </c>
      <c r="T473">
        <v>29.117726000000001</v>
      </c>
      <c r="U473">
        <v>2.8246859999999998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1.5035E-2</v>
      </c>
      <c r="AD473">
        <v>3.0000000000000001E-5</v>
      </c>
      <c r="AE473" t="s">
        <v>10</v>
      </c>
      <c r="AF473">
        <v>0</v>
      </c>
      <c r="AG473">
        <v>0</v>
      </c>
      <c r="AH473" t="s">
        <v>11</v>
      </c>
      <c r="AI473">
        <v>0.98151900000000003</v>
      </c>
      <c r="AJ473">
        <v>7.9999999999999996E-6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25765.424316000001</v>
      </c>
      <c r="I474">
        <v>557817.52847699996</v>
      </c>
      <c r="J474" t="s">
        <v>3</v>
      </c>
      <c r="K474">
        <v>24539.660958</v>
      </c>
      <c r="L474">
        <v>534077.15914700006</v>
      </c>
      <c r="M474" t="s">
        <v>4</v>
      </c>
      <c r="N474">
        <v>272.83679599999999</v>
      </c>
      <c r="O474">
        <v>37.442636999999998</v>
      </c>
      <c r="P474" t="s">
        <v>5</v>
      </c>
      <c r="Q474">
        <v>0</v>
      </c>
      <c r="R474">
        <v>0</v>
      </c>
      <c r="S474" t="s">
        <v>6</v>
      </c>
      <c r="T474">
        <v>31.540303999999999</v>
      </c>
      <c r="U474">
        <v>3.1914899999999999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1.5035E-2</v>
      </c>
      <c r="AD474">
        <v>3.0000000000000001E-5</v>
      </c>
      <c r="AE474" t="s">
        <v>10</v>
      </c>
      <c r="AF474">
        <v>0</v>
      </c>
      <c r="AG474">
        <v>0</v>
      </c>
      <c r="AH474" t="s">
        <v>11</v>
      </c>
      <c r="AI474">
        <v>0.98151900000000003</v>
      </c>
      <c r="AJ474">
        <v>7.9999999999999996E-6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27732.179717999999</v>
      </c>
      <c r="I475">
        <v>619653.57227400003</v>
      </c>
      <c r="J475" t="s">
        <v>3</v>
      </c>
      <c r="K475">
        <v>26412.359681999998</v>
      </c>
      <c r="L475">
        <v>593854.83727599995</v>
      </c>
      <c r="M475" t="s">
        <v>4</v>
      </c>
      <c r="N475">
        <v>293.77135399999997</v>
      </c>
      <c r="O475">
        <v>39.791125999999998</v>
      </c>
      <c r="P475" t="s">
        <v>5</v>
      </c>
      <c r="Q475">
        <v>0</v>
      </c>
      <c r="R475">
        <v>0</v>
      </c>
      <c r="S475" t="s">
        <v>6</v>
      </c>
      <c r="T475">
        <v>33.961514000000001</v>
      </c>
      <c r="U475">
        <v>3.451155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1.5035E-2</v>
      </c>
      <c r="AD475">
        <v>3.0000000000000001E-5</v>
      </c>
      <c r="AE475" t="s">
        <v>10</v>
      </c>
      <c r="AF475">
        <v>0</v>
      </c>
      <c r="AG475">
        <v>0</v>
      </c>
      <c r="AH475" t="s">
        <v>11</v>
      </c>
      <c r="AI475">
        <v>0.98151900000000003</v>
      </c>
      <c r="AJ475">
        <v>7.9999999999999996E-6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29698.680823999999</v>
      </c>
      <c r="I476">
        <v>686022.30037099996</v>
      </c>
      <c r="J476" t="s">
        <v>3</v>
      </c>
      <c r="K476">
        <v>28284.745825999998</v>
      </c>
      <c r="L476">
        <v>658097.99539900001</v>
      </c>
      <c r="M476" t="s">
        <v>4</v>
      </c>
      <c r="N476">
        <v>314.73208599999998</v>
      </c>
      <c r="O476">
        <v>44.284638000000001</v>
      </c>
      <c r="P476" t="s">
        <v>5</v>
      </c>
      <c r="Q476">
        <v>0</v>
      </c>
      <c r="R476">
        <v>0</v>
      </c>
      <c r="S476" t="s">
        <v>6</v>
      </c>
      <c r="T476">
        <v>36.369776000000002</v>
      </c>
      <c r="U476">
        <v>3.7154530000000001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1.5035E-2</v>
      </c>
      <c r="AD476">
        <v>3.0000000000000001E-5</v>
      </c>
      <c r="AE476" t="s">
        <v>10</v>
      </c>
      <c r="AF476">
        <v>0</v>
      </c>
      <c r="AG476">
        <v>0</v>
      </c>
      <c r="AH476" t="s">
        <v>11</v>
      </c>
      <c r="AI476">
        <v>0.98151900000000003</v>
      </c>
      <c r="AJ476">
        <v>7.9999999999999996E-6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31672.094266</v>
      </c>
      <c r="I477">
        <v>753644.74370400002</v>
      </c>
      <c r="J477" t="s">
        <v>3</v>
      </c>
      <c r="K477">
        <v>30163.859064</v>
      </c>
      <c r="L477">
        <v>722923.70645399997</v>
      </c>
      <c r="M477" t="s">
        <v>4</v>
      </c>
      <c r="N477">
        <v>335.739576</v>
      </c>
      <c r="O477">
        <v>49.394333000000003</v>
      </c>
      <c r="P477" t="s">
        <v>5</v>
      </c>
      <c r="Q477">
        <v>0</v>
      </c>
      <c r="R477">
        <v>0</v>
      </c>
      <c r="S477" t="s">
        <v>6</v>
      </c>
      <c r="T477">
        <v>38.807403999999998</v>
      </c>
      <c r="U477">
        <v>4.0477470000000002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1.5035E-2</v>
      </c>
      <c r="AD477">
        <v>3.0000000000000001E-5</v>
      </c>
      <c r="AE477" t="s">
        <v>10</v>
      </c>
      <c r="AF477">
        <v>0</v>
      </c>
      <c r="AG477">
        <v>0</v>
      </c>
      <c r="AH477" t="s">
        <v>11</v>
      </c>
      <c r="AI477">
        <v>0.98151900000000003</v>
      </c>
      <c r="AJ477">
        <v>7.9999999999999996E-6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33636.092600000004</v>
      </c>
      <c r="I478">
        <v>825873.30607799999</v>
      </c>
      <c r="J478" t="s">
        <v>3</v>
      </c>
      <c r="K478">
        <v>32033.325027999999</v>
      </c>
      <c r="L478">
        <v>792798.08463599999</v>
      </c>
      <c r="M478" t="s">
        <v>4</v>
      </c>
      <c r="N478">
        <v>356.73522000000003</v>
      </c>
      <c r="O478">
        <v>53.379922999999998</v>
      </c>
      <c r="P478" t="s">
        <v>5</v>
      </c>
      <c r="Q478">
        <v>0</v>
      </c>
      <c r="R478">
        <v>0</v>
      </c>
      <c r="S478" t="s">
        <v>6</v>
      </c>
      <c r="T478">
        <v>41.227902</v>
      </c>
      <c r="U478">
        <v>4.4386999999999999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1.5035E-2</v>
      </c>
      <c r="AD478">
        <v>3.0000000000000001E-5</v>
      </c>
      <c r="AE478" t="s">
        <v>10</v>
      </c>
      <c r="AF478">
        <v>0</v>
      </c>
      <c r="AG478">
        <v>0</v>
      </c>
      <c r="AH478" t="s">
        <v>11</v>
      </c>
      <c r="AI478">
        <v>0.98151900000000003</v>
      </c>
      <c r="AJ478">
        <v>7.9999999999999996E-6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35595.774826000001</v>
      </c>
      <c r="I479">
        <v>912049.771542</v>
      </c>
      <c r="J479" t="s">
        <v>3</v>
      </c>
      <c r="K479">
        <v>33898.952418000001</v>
      </c>
      <c r="L479">
        <v>876118.07637000002</v>
      </c>
      <c r="M479" t="s">
        <v>4</v>
      </c>
      <c r="N479">
        <v>377.72681599999999</v>
      </c>
      <c r="O479">
        <v>58.081408000000003</v>
      </c>
      <c r="P479" t="s">
        <v>5</v>
      </c>
      <c r="Q479">
        <v>0</v>
      </c>
      <c r="R479">
        <v>0</v>
      </c>
      <c r="S479" t="s">
        <v>6</v>
      </c>
      <c r="T479">
        <v>43.631546</v>
      </c>
      <c r="U479">
        <v>4.797396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1.5035E-2</v>
      </c>
      <c r="AD479">
        <v>3.0000000000000001E-5</v>
      </c>
      <c r="AE479" t="s">
        <v>10</v>
      </c>
      <c r="AF479">
        <v>0</v>
      </c>
      <c r="AG479">
        <v>0</v>
      </c>
      <c r="AH479" t="s">
        <v>11</v>
      </c>
      <c r="AI479">
        <v>0.98151900000000003</v>
      </c>
      <c r="AJ479">
        <v>7.9999999999999996E-6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37556.898666000001</v>
      </c>
      <c r="I480">
        <v>989789.44745600002</v>
      </c>
      <c r="J480" t="s">
        <v>3</v>
      </c>
      <c r="K480">
        <v>35765.529408000002</v>
      </c>
      <c r="L480">
        <v>950457.51546599995</v>
      </c>
      <c r="M480" t="s">
        <v>4</v>
      </c>
      <c r="N480">
        <v>398.83227399999998</v>
      </c>
      <c r="O480">
        <v>63.161966999999997</v>
      </c>
      <c r="P480" t="s">
        <v>5</v>
      </c>
      <c r="Q480">
        <v>0</v>
      </c>
      <c r="R480">
        <v>0</v>
      </c>
      <c r="S480" t="s">
        <v>6</v>
      </c>
      <c r="T480">
        <v>46.047027999999997</v>
      </c>
      <c r="U480">
        <v>5.2144209999999998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1.5035E-2</v>
      </c>
      <c r="AD480">
        <v>3.0000000000000001E-5</v>
      </c>
      <c r="AE480" t="s">
        <v>10</v>
      </c>
      <c r="AF480">
        <v>0</v>
      </c>
      <c r="AG480">
        <v>0</v>
      </c>
      <c r="AH480" t="s">
        <v>11</v>
      </c>
      <c r="AI480">
        <v>0.98151900000000003</v>
      </c>
      <c r="AJ480">
        <v>7.9999999999999996E-6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39524.708912000002</v>
      </c>
      <c r="I481">
        <v>1067559.7683290001</v>
      </c>
      <c r="J481" t="s">
        <v>3</v>
      </c>
      <c r="K481">
        <v>37638.998004000001</v>
      </c>
      <c r="L481">
        <v>1025803.688084</v>
      </c>
      <c r="M481" t="s">
        <v>4</v>
      </c>
      <c r="N481">
        <v>419.79503199999999</v>
      </c>
      <c r="O481">
        <v>67.108953</v>
      </c>
      <c r="P481" t="s">
        <v>5</v>
      </c>
      <c r="Q481">
        <v>0</v>
      </c>
      <c r="R481">
        <v>0</v>
      </c>
      <c r="S481" t="s">
        <v>6</v>
      </c>
      <c r="T481">
        <v>48.472886000000003</v>
      </c>
      <c r="U481">
        <v>5.5787789999999999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1.5035E-2</v>
      </c>
      <c r="AD481">
        <v>3.0000000000000001E-5</v>
      </c>
      <c r="AE481" t="s">
        <v>10</v>
      </c>
      <c r="AF481">
        <v>0</v>
      </c>
      <c r="AG481">
        <v>0</v>
      </c>
      <c r="AH481" t="s">
        <v>11</v>
      </c>
      <c r="AI481">
        <v>0.98151900000000003</v>
      </c>
      <c r="AJ481">
        <v>7.9999999999999996E-6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1092.416412</v>
      </c>
      <c r="I482">
        <v>2361.0865330000001</v>
      </c>
      <c r="J482" t="s">
        <v>3</v>
      </c>
      <c r="K482">
        <v>1040.5505000000001</v>
      </c>
      <c r="L482">
        <v>2372.1165930000002</v>
      </c>
      <c r="M482" t="s">
        <v>4</v>
      </c>
      <c r="N482">
        <v>11.705016000000001</v>
      </c>
      <c r="O482">
        <v>0.38336300000000001</v>
      </c>
      <c r="P482" t="s">
        <v>5</v>
      </c>
      <c r="Q482">
        <v>9.5545100000000005</v>
      </c>
      <c r="R482">
        <v>8.3532999999999996E-2</v>
      </c>
      <c r="S482" t="s">
        <v>6</v>
      </c>
      <c r="T482">
        <v>3.2302740000000001</v>
      </c>
      <c r="U482">
        <v>1.7392999999999999E-2</v>
      </c>
      <c r="V482" t="s">
        <v>7</v>
      </c>
      <c r="W482">
        <v>1.0849040000000001</v>
      </c>
      <c r="X482">
        <v>1.0370000000000001E-2</v>
      </c>
      <c r="Y482" t="s">
        <v>8</v>
      </c>
      <c r="Z482">
        <v>3.9160339999999998</v>
      </c>
      <c r="AA482">
        <v>1.1228E-2</v>
      </c>
      <c r="AB482" t="s">
        <v>9</v>
      </c>
      <c r="AC482">
        <v>1018.136128</v>
      </c>
      <c r="AD482">
        <v>2379.1190620000002</v>
      </c>
      <c r="AE482" t="s">
        <v>10</v>
      </c>
      <c r="AF482">
        <v>2.5453E-2</v>
      </c>
      <c r="AG482">
        <v>4.6999999999999997E-5</v>
      </c>
      <c r="AH482" t="s">
        <v>11</v>
      </c>
      <c r="AI482">
        <v>0.97572300000000001</v>
      </c>
      <c r="AJ482">
        <v>5.1999999999999997E-5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2168.8402940000001</v>
      </c>
      <c r="I483">
        <v>6613.5632050000004</v>
      </c>
      <c r="J483" t="s">
        <v>3</v>
      </c>
      <c r="K483">
        <v>2065.266216</v>
      </c>
      <c r="L483">
        <v>6729.8250040000003</v>
      </c>
      <c r="M483" t="s">
        <v>4</v>
      </c>
      <c r="N483">
        <v>23.390984</v>
      </c>
      <c r="O483">
        <v>0.78062100000000001</v>
      </c>
      <c r="P483" t="s">
        <v>5</v>
      </c>
      <c r="Q483">
        <v>19.067851999999998</v>
      </c>
      <c r="R483">
        <v>0.14360999999999999</v>
      </c>
      <c r="S483" t="s">
        <v>6</v>
      </c>
      <c r="T483">
        <v>6.4559540000000002</v>
      </c>
      <c r="U483">
        <v>4.5713999999999998E-2</v>
      </c>
      <c r="V483" t="s">
        <v>7</v>
      </c>
      <c r="W483">
        <v>2.1648079999999998</v>
      </c>
      <c r="X483">
        <v>3.0903E-2</v>
      </c>
      <c r="Y483" t="s">
        <v>8</v>
      </c>
      <c r="Z483">
        <v>7.8172899999999998</v>
      </c>
      <c r="AA483">
        <v>2.0882000000000001E-2</v>
      </c>
      <c r="AB483" t="s">
        <v>9</v>
      </c>
      <c r="AC483">
        <v>2020.5326660000001</v>
      </c>
      <c r="AD483">
        <v>6768.1602249999996</v>
      </c>
      <c r="AE483" t="s">
        <v>10</v>
      </c>
      <c r="AF483">
        <v>2.3907999999999999E-2</v>
      </c>
      <c r="AG483">
        <v>5.0000000000000002E-5</v>
      </c>
      <c r="AH483" t="s">
        <v>11</v>
      </c>
      <c r="AI483">
        <v>0.97902900000000004</v>
      </c>
      <c r="AJ483">
        <v>2.3E-5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3247.7032279999999</v>
      </c>
      <c r="I484">
        <v>12781.921381</v>
      </c>
      <c r="J484" t="s">
        <v>3</v>
      </c>
      <c r="K484">
        <v>3092.258656</v>
      </c>
      <c r="L484">
        <v>13068.206002999999</v>
      </c>
      <c r="M484" t="s">
        <v>4</v>
      </c>
      <c r="N484">
        <v>35.169648000000002</v>
      </c>
      <c r="O484">
        <v>2.1654040000000001</v>
      </c>
      <c r="P484" t="s">
        <v>5</v>
      </c>
      <c r="Q484">
        <v>28.582618</v>
      </c>
      <c r="R484">
        <v>0.17810500000000001</v>
      </c>
      <c r="S484" t="s">
        <v>6</v>
      </c>
      <c r="T484">
        <v>9.6583260000000006</v>
      </c>
      <c r="U484">
        <v>6.8402000000000004E-2</v>
      </c>
      <c r="V484" t="s">
        <v>7</v>
      </c>
      <c r="W484">
        <v>3.229768</v>
      </c>
      <c r="X484">
        <v>3.1213000000000001E-2</v>
      </c>
      <c r="Y484" t="s">
        <v>8</v>
      </c>
      <c r="Z484">
        <v>11.75076</v>
      </c>
      <c r="AA484">
        <v>3.7775999999999997E-2</v>
      </c>
      <c r="AB484" t="s">
        <v>9</v>
      </c>
      <c r="AC484">
        <v>3025.0854939999999</v>
      </c>
      <c r="AD484">
        <v>13159.867892</v>
      </c>
      <c r="AE484" t="s">
        <v>10</v>
      </c>
      <c r="AF484">
        <v>2.1628999999999999E-2</v>
      </c>
      <c r="AG484">
        <v>5.3000000000000001E-5</v>
      </c>
      <c r="AH484" t="s">
        <v>11</v>
      </c>
      <c r="AI484">
        <v>0.98056900000000002</v>
      </c>
      <c r="AJ484">
        <v>7.9999999999999996E-6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4334.9901819999995</v>
      </c>
      <c r="I485">
        <v>19631.043588</v>
      </c>
      <c r="J485" t="s">
        <v>3</v>
      </c>
      <c r="K485">
        <v>4127.7687400000004</v>
      </c>
      <c r="L485">
        <v>19944.709342999999</v>
      </c>
      <c r="M485" t="s">
        <v>4</v>
      </c>
      <c r="N485">
        <v>47.026516000000001</v>
      </c>
      <c r="O485">
        <v>3.634179</v>
      </c>
      <c r="P485" t="s">
        <v>5</v>
      </c>
      <c r="Q485">
        <v>38.18412</v>
      </c>
      <c r="R485">
        <v>0.332179</v>
      </c>
      <c r="S485" t="s">
        <v>6</v>
      </c>
      <c r="T485">
        <v>12.916040000000001</v>
      </c>
      <c r="U485">
        <v>0.12872600000000001</v>
      </c>
      <c r="V485" t="s">
        <v>7</v>
      </c>
      <c r="W485">
        <v>4.2998820000000002</v>
      </c>
      <c r="X485">
        <v>3.2221E-2</v>
      </c>
      <c r="Y485" t="s">
        <v>8</v>
      </c>
      <c r="Z485">
        <v>15.70485</v>
      </c>
      <c r="AA485">
        <v>0.104475</v>
      </c>
      <c r="AB485" t="s">
        <v>9</v>
      </c>
      <c r="AC485">
        <v>4037.9795399999998</v>
      </c>
      <c r="AD485">
        <v>20021.139880999999</v>
      </c>
      <c r="AE485" t="s">
        <v>10</v>
      </c>
      <c r="AF485">
        <v>1.8551999999999999E-2</v>
      </c>
      <c r="AG485">
        <v>4.3999999999999999E-5</v>
      </c>
      <c r="AH485" t="s">
        <v>11</v>
      </c>
      <c r="AI485">
        <v>0.98098600000000002</v>
      </c>
      <c r="AJ485">
        <v>1.1E-5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5428.2787060000001</v>
      </c>
      <c r="I486">
        <v>25842.677478000001</v>
      </c>
      <c r="J486" t="s">
        <v>3</v>
      </c>
      <c r="K486">
        <v>5169.4059999999999</v>
      </c>
      <c r="L486">
        <v>26208.947498000001</v>
      </c>
      <c r="M486" t="s">
        <v>4</v>
      </c>
      <c r="N486">
        <v>58.797685999999999</v>
      </c>
      <c r="O486">
        <v>5.2701909999999996</v>
      </c>
      <c r="P486" t="s">
        <v>5</v>
      </c>
      <c r="Q486">
        <v>47.662438000000002</v>
      </c>
      <c r="R486">
        <v>0.38226500000000002</v>
      </c>
      <c r="S486" t="s">
        <v>6</v>
      </c>
      <c r="T486">
        <v>16.121296000000001</v>
      </c>
      <c r="U486">
        <v>0.155194</v>
      </c>
      <c r="V486" t="s">
        <v>7</v>
      </c>
      <c r="W486">
        <v>5.3673799999999998</v>
      </c>
      <c r="X486">
        <v>3.3328000000000003E-2</v>
      </c>
      <c r="Y486" t="s">
        <v>8</v>
      </c>
      <c r="Z486">
        <v>19.603632000000001</v>
      </c>
      <c r="AA486">
        <v>0.12989500000000001</v>
      </c>
      <c r="AB486" t="s">
        <v>9</v>
      </c>
      <c r="AC486">
        <v>5057.226772</v>
      </c>
      <c r="AD486">
        <v>26335.689625999999</v>
      </c>
      <c r="AE486" t="s">
        <v>10</v>
      </c>
      <c r="AF486">
        <v>1.7807E-2</v>
      </c>
      <c r="AG486">
        <v>4.0000000000000003E-5</v>
      </c>
      <c r="AH486" t="s">
        <v>11</v>
      </c>
      <c r="AI486">
        <v>0.98180299999999998</v>
      </c>
      <c r="AJ486">
        <v>1.8E-5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6519.3556500000004</v>
      </c>
      <c r="I487">
        <v>35402.362134000003</v>
      </c>
      <c r="J487" t="s">
        <v>3</v>
      </c>
      <c r="K487">
        <v>6209.0912639999997</v>
      </c>
      <c r="L487">
        <v>36147.163376999997</v>
      </c>
      <c r="M487" t="s">
        <v>4</v>
      </c>
      <c r="N487">
        <v>70.455771999999996</v>
      </c>
      <c r="O487">
        <v>8.2429410000000001</v>
      </c>
      <c r="P487" t="s">
        <v>5</v>
      </c>
      <c r="Q487">
        <v>57.160677999999997</v>
      </c>
      <c r="R487">
        <v>0.55951600000000001</v>
      </c>
      <c r="S487" t="s">
        <v>6</v>
      </c>
      <c r="T487">
        <v>19.348617999999998</v>
      </c>
      <c r="U487">
        <v>0.24357000000000001</v>
      </c>
      <c r="V487" t="s">
        <v>7</v>
      </c>
      <c r="W487">
        <v>6.4544059999999996</v>
      </c>
      <c r="X487">
        <v>4.8771000000000002E-2</v>
      </c>
      <c r="Y487" t="s">
        <v>8</v>
      </c>
      <c r="Z487">
        <v>23.484718000000001</v>
      </c>
      <c r="AA487">
        <v>0.149446</v>
      </c>
      <c r="AB487" t="s">
        <v>9</v>
      </c>
      <c r="AC487">
        <v>6074.6098179999999</v>
      </c>
      <c r="AD487">
        <v>36393.534810999998</v>
      </c>
      <c r="AE487" t="s">
        <v>10</v>
      </c>
      <c r="AF487">
        <v>1.7364000000000001E-2</v>
      </c>
      <c r="AG487">
        <v>3.6000000000000001E-5</v>
      </c>
      <c r="AH487" t="s">
        <v>11</v>
      </c>
      <c r="AI487">
        <v>0.98192500000000005</v>
      </c>
      <c r="AJ487">
        <v>1.7E-5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7615.9237700000003</v>
      </c>
      <c r="I488">
        <v>43057.060932</v>
      </c>
      <c r="J488" t="s">
        <v>3</v>
      </c>
      <c r="K488">
        <v>7254.1759620000003</v>
      </c>
      <c r="L488">
        <v>44497.181944000004</v>
      </c>
      <c r="M488" t="s">
        <v>4</v>
      </c>
      <c r="N488">
        <v>82.140264000000002</v>
      </c>
      <c r="O488">
        <v>10.941224</v>
      </c>
      <c r="P488" t="s">
        <v>5</v>
      </c>
      <c r="Q488">
        <v>66.656124000000005</v>
      </c>
      <c r="R488">
        <v>0.72931500000000005</v>
      </c>
      <c r="S488" t="s">
        <v>6</v>
      </c>
      <c r="T488">
        <v>22.565460000000002</v>
      </c>
      <c r="U488">
        <v>0.33446199999999998</v>
      </c>
      <c r="V488" t="s">
        <v>7</v>
      </c>
      <c r="W488">
        <v>7.5192639999999997</v>
      </c>
      <c r="X488">
        <v>5.1790000000000003E-2</v>
      </c>
      <c r="Y488" t="s">
        <v>8</v>
      </c>
      <c r="Z488">
        <v>27.392817999999998</v>
      </c>
      <c r="AA488">
        <v>0.17457900000000001</v>
      </c>
      <c r="AB488" t="s">
        <v>9</v>
      </c>
      <c r="AC488">
        <v>7097.3890540000002</v>
      </c>
      <c r="AD488">
        <v>44944.659069000001</v>
      </c>
      <c r="AE488" t="s">
        <v>10</v>
      </c>
      <c r="AF488">
        <v>1.6854999999999998E-2</v>
      </c>
      <c r="AG488">
        <v>3.4E-5</v>
      </c>
      <c r="AH488" t="s">
        <v>11</v>
      </c>
      <c r="AI488">
        <v>0.98222100000000001</v>
      </c>
      <c r="AJ488">
        <v>2.0999999999999999E-5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8717.3428139999996</v>
      </c>
      <c r="I489">
        <v>48348.923244999998</v>
      </c>
      <c r="J489" t="s">
        <v>3</v>
      </c>
      <c r="K489">
        <v>8304.099494</v>
      </c>
      <c r="L489">
        <v>50271.270315000002</v>
      </c>
      <c r="M489" t="s">
        <v>4</v>
      </c>
      <c r="N489">
        <v>93.774001999999996</v>
      </c>
      <c r="O489">
        <v>14.030943000000001</v>
      </c>
      <c r="P489" t="s">
        <v>5</v>
      </c>
      <c r="Q489">
        <v>76.172832</v>
      </c>
      <c r="R489">
        <v>0.84987699999999999</v>
      </c>
      <c r="S489" t="s">
        <v>6</v>
      </c>
      <c r="T489">
        <v>25.808098000000001</v>
      </c>
      <c r="U489">
        <v>0.396588</v>
      </c>
      <c r="V489" t="s">
        <v>7</v>
      </c>
      <c r="W489">
        <v>8.5909239999999993</v>
      </c>
      <c r="X489">
        <v>5.339E-2</v>
      </c>
      <c r="Y489" t="s">
        <v>8</v>
      </c>
      <c r="Z489">
        <v>31.291022000000002</v>
      </c>
      <c r="AA489">
        <v>0.203627</v>
      </c>
      <c r="AB489" t="s">
        <v>9</v>
      </c>
      <c r="AC489">
        <v>8124.9962299999997</v>
      </c>
      <c r="AD489">
        <v>50845.142062999999</v>
      </c>
      <c r="AE489" t="s">
        <v>10</v>
      </c>
      <c r="AF489">
        <v>1.6854999999999998E-2</v>
      </c>
      <c r="AG489">
        <v>3.4E-5</v>
      </c>
      <c r="AH489" t="s">
        <v>11</v>
      </c>
      <c r="AI489">
        <v>0.98263299999999998</v>
      </c>
      <c r="AJ489">
        <v>2.0999999999999999E-5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9804.6768159999992</v>
      </c>
      <c r="I490">
        <v>54508.934901000001</v>
      </c>
      <c r="J490" t="s">
        <v>3</v>
      </c>
      <c r="K490">
        <v>9339.7770860000001</v>
      </c>
      <c r="L490">
        <v>56798.484437999999</v>
      </c>
      <c r="M490" t="s">
        <v>4</v>
      </c>
      <c r="N490">
        <v>105.50107199999999</v>
      </c>
      <c r="O490">
        <v>17.148409000000001</v>
      </c>
      <c r="P490" t="s">
        <v>5</v>
      </c>
      <c r="Q490">
        <v>85.709965999999994</v>
      </c>
      <c r="R490">
        <v>0.91989799999999999</v>
      </c>
      <c r="S490" t="s">
        <v>6</v>
      </c>
      <c r="T490">
        <v>29.017804000000002</v>
      </c>
      <c r="U490">
        <v>0.464397</v>
      </c>
      <c r="V490" t="s">
        <v>7</v>
      </c>
      <c r="W490">
        <v>9.6614620000000002</v>
      </c>
      <c r="X490">
        <v>5.4267999999999997E-2</v>
      </c>
      <c r="Y490" t="s">
        <v>8</v>
      </c>
      <c r="Z490">
        <v>35.229956000000001</v>
      </c>
      <c r="AA490">
        <v>0.23035700000000001</v>
      </c>
      <c r="AB490" t="s">
        <v>9</v>
      </c>
      <c r="AC490">
        <v>9138.2648539999991</v>
      </c>
      <c r="AD490">
        <v>57469.603897000001</v>
      </c>
      <c r="AE490" t="s">
        <v>10</v>
      </c>
      <c r="AF490">
        <v>1.6448999999999998E-2</v>
      </c>
      <c r="AG490">
        <v>3.1000000000000001E-5</v>
      </c>
      <c r="AH490" t="s">
        <v>11</v>
      </c>
      <c r="AI490">
        <v>0.98273600000000005</v>
      </c>
      <c r="AJ490">
        <v>2.0000000000000002E-5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10895.845310000001</v>
      </c>
      <c r="I491">
        <v>65814.246780999994</v>
      </c>
      <c r="J491" t="s">
        <v>3</v>
      </c>
      <c r="K491">
        <v>10379.087012</v>
      </c>
      <c r="L491">
        <v>68466.342925000004</v>
      </c>
      <c r="M491" t="s">
        <v>4</v>
      </c>
      <c r="N491">
        <v>117.23135000000001</v>
      </c>
      <c r="O491">
        <v>19.886040000000001</v>
      </c>
      <c r="P491" t="s">
        <v>5</v>
      </c>
      <c r="Q491">
        <v>95.225551999999993</v>
      </c>
      <c r="R491">
        <v>1.0373840000000001</v>
      </c>
      <c r="S491" t="s">
        <v>6</v>
      </c>
      <c r="T491">
        <v>32.230206000000003</v>
      </c>
      <c r="U491">
        <v>0.52819400000000005</v>
      </c>
      <c r="V491" t="s">
        <v>7</v>
      </c>
      <c r="W491">
        <v>10.736844</v>
      </c>
      <c r="X491">
        <v>5.6742000000000001E-2</v>
      </c>
      <c r="Y491" t="s">
        <v>8</v>
      </c>
      <c r="Z491">
        <v>39.136285999999998</v>
      </c>
      <c r="AA491">
        <v>0.26100600000000002</v>
      </c>
      <c r="AB491" t="s">
        <v>9</v>
      </c>
      <c r="AC491">
        <v>10155.180268</v>
      </c>
      <c r="AD491">
        <v>69276.188160999998</v>
      </c>
      <c r="AE491" t="s">
        <v>10</v>
      </c>
      <c r="AF491">
        <v>1.5528E-2</v>
      </c>
      <c r="AG491">
        <v>2.6999999999999999E-5</v>
      </c>
      <c r="AH491" t="s">
        <v>11</v>
      </c>
      <c r="AI491">
        <v>0.98274499999999998</v>
      </c>
      <c r="AJ491">
        <v>2.0000000000000002E-5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11992.192824</v>
      </c>
      <c r="I492">
        <v>71851.169332000005</v>
      </c>
      <c r="J492" t="s">
        <v>3</v>
      </c>
      <c r="K492">
        <v>11423.789836</v>
      </c>
      <c r="L492">
        <v>74409.518255999996</v>
      </c>
      <c r="M492" t="s">
        <v>4</v>
      </c>
      <c r="N492">
        <v>128.98469800000001</v>
      </c>
      <c r="O492">
        <v>22.131449</v>
      </c>
      <c r="P492" t="s">
        <v>5</v>
      </c>
      <c r="Q492">
        <v>104.727656</v>
      </c>
      <c r="R492">
        <v>1.1722429999999999</v>
      </c>
      <c r="S492" t="s">
        <v>6</v>
      </c>
      <c r="T492">
        <v>35.438870000000001</v>
      </c>
      <c r="U492">
        <v>0.61639699999999997</v>
      </c>
      <c r="V492" t="s">
        <v>7</v>
      </c>
      <c r="W492">
        <v>11.808862</v>
      </c>
      <c r="X492">
        <v>5.5334000000000001E-2</v>
      </c>
      <c r="Y492" t="s">
        <v>8</v>
      </c>
      <c r="Z492">
        <v>43.046784000000002</v>
      </c>
      <c r="AA492">
        <v>0.30385499999999999</v>
      </c>
      <c r="AB492" t="s">
        <v>9</v>
      </c>
      <c r="AC492">
        <v>11177.480254</v>
      </c>
      <c r="AD492">
        <v>75158.781493999995</v>
      </c>
      <c r="AE492" t="s">
        <v>10</v>
      </c>
      <c r="AF492">
        <v>1.4342000000000001E-2</v>
      </c>
      <c r="AG492">
        <v>2.0999999999999999E-5</v>
      </c>
      <c r="AH492" t="s">
        <v>11</v>
      </c>
      <c r="AI492">
        <v>0.98275199999999996</v>
      </c>
      <c r="AJ492">
        <v>2.0000000000000002E-5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13085.888773999999</v>
      </c>
      <c r="I493">
        <v>79323.446664999996</v>
      </c>
      <c r="J493" t="s">
        <v>3</v>
      </c>
      <c r="K493">
        <v>12465.840184000001</v>
      </c>
      <c r="L493">
        <v>82353.275557000001</v>
      </c>
      <c r="M493" t="s">
        <v>4</v>
      </c>
      <c r="N493">
        <v>140.67830000000001</v>
      </c>
      <c r="O493">
        <v>25.682680999999999</v>
      </c>
      <c r="P493" t="s">
        <v>5</v>
      </c>
      <c r="Q493">
        <v>114.25623</v>
      </c>
      <c r="R493">
        <v>1.3599950000000001</v>
      </c>
      <c r="S493" t="s">
        <v>6</v>
      </c>
      <c r="T493">
        <v>38.632725999999998</v>
      </c>
      <c r="U493">
        <v>0.70243900000000004</v>
      </c>
      <c r="V493" t="s">
        <v>7</v>
      </c>
      <c r="W493">
        <v>12.894722</v>
      </c>
      <c r="X493">
        <v>6.9349999999999995E-2</v>
      </c>
      <c r="Y493" t="s">
        <v>8</v>
      </c>
      <c r="Z493">
        <v>46.985773999999999</v>
      </c>
      <c r="AA493">
        <v>0.36074400000000001</v>
      </c>
      <c r="AB493" t="s">
        <v>9</v>
      </c>
      <c r="AC493">
        <v>12197.157476</v>
      </c>
      <c r="AD493">
        <v>83155.208733000007</v>
      </c>
      <c r="AE493" t="s">
        <v>10</v>
      </c>
      <c r="AF493">
        <v>1.4337000000000001E-2</v>
      </c>
      <c r="AG493">
        <v>2.0999999999999999E-5</v>
      </c>
      <c r="AH493" t="s">
        <v>11</v>
      </c>
      <c r="AI493">
        <v>0.98279799999999995</v>
      </c>
      <c r="AJ493">
        <v>2.0000000000000002E-5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14171.582555999999</v>
      </c>
      <c r="I494">
        <v>93684.524048000007</v>
      </c>
      <c r="J494" t="s">
        <v>3</v>
      </c>
      <c r="K494">
        <v>13499.880467999999</v>
      </c>
      <c r="L494">
        <v>97421.150750999994</v>
      </c>
      <c r="M494" t="s">
        <v>4</v>
      </c>
      <c r="N494">
        <v>152.40185199999999</v>
      </c>
      <c r="O494">
        <v>29.722546000000001</v>
      </c>
      <c r="P494" t="s">
        <v>5</v>
      </c>
      <c r="Q494">
        <v>123.77924</v>
      </c>
      <c r="R494">
        <v>1.6855560000000001</v>
      </c>
      <c r="S494" t="s">
        <v>6</v>
      </c>
      <c r="T494">
        <v>41.845216000000001</v>
      </c>
      <c r="U494">
        <v>0.805813</v>
      </c>
      <c r="V494" t="s">
        <v>7</v>
      </c>
      <c r="W494">
        <v>13.981522</v>
      </c>
      <c r="X494">
        <v>8.1557000000000004E-2</v>
      </c>
      <c r="Y494" t="s">
        <v>8</v>
      </c>
      <c r="Z494">
        <v>50.886332000000003</v>
      </c>
      <c r="AA494">
        <v>0.45400099999999999</v>
      </c>
      <c r="AB494" t="s">
        <v>9</v>
      </c>
      <c r="AC494">
        <v>13208.826294</v>
      </c>
      <c r="AD494">
        <v>98383.207672999997</v>
      </c>
      <c r="AE494" t="s">
        <v>10</v>
      </c>
      <c r="AF494">
        <v>1.3925999999999999E-2</v>
      </c>
      <c r="AG494">
        <v>2.0000000000000002E-5</v>
      </c>
      <c r="AH494" t="s">
        <v>11</v>
      </c>
      <c r="AI494">
        <v>0.98287400000000003</v>
      </c>
      <c r="AJ494">
        <v>2.0000000000000002E-5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15267.27756</v>
      </c>
      <c r="I495">
        <v>110766.995706</v>
      </c>
      <c r="J495" t="s">
        <v>3</v>
      </c>
      <c r="K495">
        <v>14543.863282</v>
      </c>
      <c r="L495">
        <v>115243.204727</v>
      </c>
      <c r="M495" t="s">
        <v>4</v>
      </c>
      <c r="N495">
        <v>164.04940199999999</v>
      </c>
      <c r="O495">
        <v>35.060569000000001</v>
      </c>
      <c r="P495" t="s">
        <v>5</v>
      </c>
      <c r="Q495">
        <v>133.31983600000001</v>
      </c>
      <c r="R495">
        <v>1.639302</v>
      </c>
      <c r="S495" t="s">
        <v>6</v>
      </c>
      <c r="T495">
        <v>45.081623999999998</v>
      </c>
      <c r="U495">
        <v>0.86482199999999998</v>
      </c>
      <c r="V495" t="s">
        <v>7</v>
      </c>
      <c r="W495">
        <v>15.067758</v>
      </c>
      <c r="X495">
        <v>9.9349000000000007E-2</v>
      </c>
      <c r="Y495" t="s">
        <v>8</v>
      </c>
      <c r="Z495">
        <v>54.789149999999999</v>
      </c>
      <c r="AA495">
        <v>0.47295300000000001</v>
      </c>
      <c r="AB495" t="s">
        <v>9</v>
      </c>
      <c r="AC495">
        <v>14230.481142000001</v>
      </c>
      <c r="AD495">
        <v>116310.79756599999</v>
      </c>
      <c r="AE495" t="s">
        <v>10</v>
      </c>
      <c r="AF495">
        <v>1.3623E-2</v>
      </c>
      <c r="AG495">
        <v>1.5999999999999999E-5</v>
      </c>
      <c r="AH495" t="s">
        <v>11</v>
      </c>
      <c r="AI495">
        <v>0.98290299999999997</v>
      </c>
      <c r="AJ495">
        <v>2.0000000000000002E-5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16354.195293999999</v>
      </c>
      <c r="I496">
        <v>130236.98048699999</v>
      </c>
      <c r="J496" t="s">
        <v>3</v>
      </c>
      <c r="K496">
        <v>15579.252855999999</v>
      </c>
      <c r="L496">
        <v>135156.68030400001</v>
      </c>
      <c r="M496" t="s">
        <v>4</v>
      </c>
      <c r="N496">
        <v>175.770534</v>
      </c>
      <c r="O496">
        <v>39.607830999999997</v>
      </c>
      <c r="P496" t="s">
        <v>5</v>
      </c>
      <c r="Q496">
        <v>142.878736</v>
      </c>
      <c r="R496">
        <v>1.928226</v>
      </c>
      <c r="S496" t="s">
        <v>6</v>
      </c>
      <c r="T496">
        <v>48.323822</v>
      </c>
      <c r="U496">
        <v>1.0176559999999999</v>
      </c>
      <c r="V496" t="s">
        <v>7</v>
      </c>
      <c r="W496">
        <v>16.142768</v>
      </c>
      <c r="X496">
        <v>0.102298</v>
      </c>
      <c r="Y496" t="s">
        <v>8</v>
      </c>
      <c r="Z496">
        <v>58.726858</v>
      </c>
      <c r="AA496">
        <v>0.55851300000000004</v>
      </c>
      <c r="AB496" t="s">
        <v>9</v>
      </c>
      <c r="AC496">
        <v>15243.444390000001</v>
      </c>
      <c r="AD496">
        <v>136386.02426400001</v>
      </c>
      <c r="AE496" t="s">
        <v>10</v>
      </c>
      <c r="AF496">
        <v>1.3263E-2</v>
      </c>
      <c r="AG496">
        <v>1.2E-5</v>
      </c>
      <c r="AH496" t="s">
        <v>11</v>
      </c>
      <c r="AI496">
        <v>0.98290299999999997</v>
      </c>
      <c r="AJ496">
        <v>2.0000000000000002E-5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17436.864507999999</v>
      </c>
      <c r="I497">
        <v>149803.35605</v>
      </c>
      <c r="J497" t="s">
        <v>3</v>
      </c>
      <c r="K497">
        <v>16610.371161999999</v>
      </c>
      <c r="L497">
        <v>155378.326894</v>
      </c>
      <c r="M497" t="s">
        <v>4</v>
      </c>
      <c r="N497">
        <v>187.436318</v>
      </c>
      <c r="O497">
        <v>45.065601999999998</v>
      </c>
      <c r="P497" t="s">
        <v>5</v>
      </c>
      <c r="Q497">
        <v>152.43339</v>
      </c>
      <c r="R497">
        <v>2.1110829999999998</v>
      </c>
      <c r="S497" t="s">
        <v>6</v>
      </c>
      <c r="T497">
        <v>51.533132000000002</v>
      </c>
      <c r="U497">
        <v>1.1246419999999999</v>
      </c>
      <c r="V497" t="s">
        <v>7</v>
      </c>
      <c r="W497">
        <v>17.240425999999999</v>
      </c>
      <c r="X497">
        <v>0.12092799999999999</v>
      </c>
      <c r="Y497" t="s">
        <v>8</v>
      </c>
      <c r="Z497">
        <v>62.656066000000003</v>
      </c>
      <c r="AA497">
        <v>0.60620300000000005</v>
      </c>
      <c r="AB497" t="s">
        <v>9</v>
      </c>
      <c r="AC497">
        <v>16252.213395999999</v>
      </c>
      <c r="AD497">
        <v>156745.91059099999</v>
      </c>
      <c r="AE497" t="s">
        <v>10</v>
      </c>
      <c r="AF497">
        <v>1.3110999999999999E-2</v>
      </c>
      <c r="AG497">
        <v>1.2E-5</v>
      </c>
      <c r="AH497" t="s">
        <v>11</v>
      </c>
      <c r="AI497">
        <v>0.98320200000000002</v>
      </c>
      <c r="AJ497">
        <v>2.1999999999999999E-5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18527.251746000002</v>
      </c>
      <c r="I498">
        <v>166015.93301899999</v>
      </c>
      <c r="J498" t="s">
        <v>3</v>
      </c>
      <c r="K498">
        <v>17649.338044</v>
      </c>
      <c r="L498">
        <v>171633.89191199999</v>
      </c>
      <c r="M498" t="s">
        <v>4</v>
      </c>
      <c r="N498">
        <v>199.11059399999999</v>
      </c>
      <c r="O498">
        <v>51.438265000000001</v>
      </c>
      <c r="P498" t="s">
        <v>5</v>
      </c>
      <c r="Q498">
        <v>162.00791000000001</v>
      </c>
      <c r="R498">
        <v>2.2800289999999999</v>
      </c>
      <c r="S498" t="s">
        <v>6</v>
      </c>
      <c r="T498">
        <v>54.766742000000001</v>
      </c>
      <c r="U498">
        <v>1.2982320000000001</v>
      </c>
      <c r="V498" t="s">
        <v>7</v>
      </c>
      <c r="W498">
        <v>18.324202</v>
      </c>
      <c r="X498">
        <v>0.12214700000000001</v>
      </c>
      <c r="Y498" t="s">
        <v>8</v>
      </c>
      <c r="Z498">
        <v>66.580292</v>
      </c>
      <c r="AA498">
        <v>0.64520299999999997</v>
      </c>
      <c r="AB498" t="s">
        <v>9</v>
      </c>
      <c r="AC498">
        <v>17268.780463999999</v>
      </c>
      <c r="AD498">
        <v>172908.82764800001</v>
      </c>
      <c r="AE498" t="s">
        <v>10</v>
      </c>
      <c r="AF498">
        <v>1.2836E-2</v>
      </c>
      <c r="AG498">
        <v>6.9999999999999999E-6</v>
      </c>
      <c r="AH498" t="s">
        <v>11</v>
      </c>
      <c r="AI498">
        <v>0.98320399999999997</v>
      </c>
      <c r="AJ498">
        <v>2.1999999999999999E-5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19624.817252000001</v>
      </c>
      <c r="I499">
        <v>186030.589656</v>
      </c>
      <c r="J499" t="s">
        <v>3</v>
      </c>
      <c r="K499">
        <v>18695.351997999998</v>
      </c>
      <c r="L499">
        <v>192029.90124499999</v>
      </c>
      <c r="M499" t="s">
        <v>4</v>
      </c>
      <c r="N499">
        <v>210.8639</v>
      </c>
      <c r="O499">
        <v>57.420940000000002</v>
      </c>
      <c r="P499" t="s">
        <v>5</v>
      </c>
      <c r="Q499">
        <v>171.575062</v>
      </c>
      <c r="R499">
        <v>2.3876900000000001</v>
      </c>
      <c r="S499" t="s">
        <v>6</v>
      </c>
      <c r="T499">
        <v>57.989708</v>
      </c>
      <c r="U499">
        <v>1.4933780000000001</v>
      </c>
      <c r="V499" t="s">
        <v>7</v>
      </c>
      <c r="W499">
        <v>19.436782000000001</v>
      </c>
      <c r="X499">
        <v>0.19866600000000001</v>
      </c>
      <c r="Y499" t="s">
        <v>8</v>
      </c>
      <c r="Z499">
        <v>70.505846000000005</v>
      </c>
      <c r="AA499">
        <v>0.66745399999999999</v>
      </c>
      <c r="AB499" t="s">
        <v>9</v>
      </c>
      <c r="AC499">
        <v>18292.325056000001</v>
      </c>
      <c r="AD499">
        <v>193451.735048</v>
      </c>
      <c r="AE499" t="s">
        <v>10</v>
      </c>
      <c r="AF499">
        <v>1.2763E-2</v>
      </c>
      <c r="AG499">
        <v>6.0000000000000002E-6</v>
      </c>
      <c r="AH499" t="s">
        <v>11</v>
      </c>
      <c r="AI499">
        <v>0.98358599999999996</v>
      </c>
      <c r="AJ499">
        <v>2.5000000000000001E-5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20716.506932</v>
      </c>
      <c r="I500">
        <v>206256.26523799999</v>
      </c>
      <c r="J500" t="s">
        <v>3</v>
      </c>
      <c r="K500">
        <v>19735.481425999998</v>
      </c>
      <c r="L500">
        <v>212848.49491499999</v>
      </c>
      <c r="M500" t="s">
        <v>4</v>
      </c>
      <c r="N500">
        <v>222.58894000000001</v>
      </c>
      <c r="O500">
        <v>65.413118999999995</v>
      </c>
      <c r="P500" t="s">
        <v>5</v>
      </c>
      <c r="Q500">
        <v>181.07440600000001</v>
      </c>
      <c r="R500">
        <v>2.5394830000000002</v>
      </c>
      <c r="S500" t="s">
        <v>6</v>
      </c>
      <c r="T500">
        <v>61.17013</v>
      </c>
      <c r="U500">
        <v>1.592184</v>
      </c>
      <c r="V500" t="s">
        <v>7</v>
      </c>
      <c r="W500">
        <v>20.507048000000001</v>
      </c>
      <c r="X500">
        <v>0.20936099999999999</v>
      </c>
      <c r="Y500" t="s">
        <v>8</v>
      </c>
      <c r="Z500">
        <v>74.431256000000005</v>
      </c>
      <c r="AA500">
        <v>0.80529200000000001</v>
      </c>
      <c r="AB500" t="s">
        <v>9</v>
      </c>
      <c r="AC500">
        <v>19310.084235999999</v>
      </c>
      <c r="AD500">
        <v>214585.74270100001</v>
      </c>
      <c r="AE500" t="s">
        <v>10</v>
      </c>
      <c r="AF500">
        <v>1.259E-2</v>
      </c>
      <c r="AG500">
        <v>6.0000000000000002E-6</v>
      </c>
      <c r="AH500" t="s">
        <v>11</v>
      </c>
      <c r="AI500">
        <v>0.98358599999999996</v>
      </c>
      <c r="AJ500">
        <v>2.5000000000000001E-5</v>
      </c>
      <c r="AK500" t="s">
        <v>12</v>
      </c>
      <c r="AL500">
        <v>96.24</v>
      </c>
      <c r="AM500">
        <v>41362.502399999998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21808.993814000001</v>
      </c>
      <c r="I501">
        <v>228975.81406400001</v>
      </c>
      <c r="J501" t="s">
        <v>3</v>
      </c>
      <c r="K501">
        <v>20776.386224000002</v>
      </c>
      <c r="L501">
        <v>236648.55244500001</v>
      </c>
      <c r="M501" t="s">
        <v>4</v>
      </c>
      <c r="N501">
        <v>234.23532800000001</v>
      </c>
      <c r="O501">
        <v>71.374493999999999</v>
      </c>
      <c r="P501" t="s">
        <v>5</v>
      </c>
      <c r="Q501">
        <v>190.312072</v>
      </c>
      <c r="R501">
        <v>2.4792809999999998</v>
      </c>
      <c r="S501" t="s">
        <v>6</v>
      </c>
      <c r="T501">
        <v>64.131792000000004</v>
      </c>
      <c r="U501">
        <v>1.625882</v>
      </c>
      <c r="V501" t="s">
        <v>7</v>
      </c>
      <c r="W501">
        <v>21.509080000000001</v>
      </c>
      <c r="X501">
        <v>0.23493900000000001</v>
      </c>
      <c r="Y501" t="s">
        <v>8</v>
      </c>
      <c r="Z501">
        <v>78.404381999999998</v>
      </c>
      <c r="AA501">
        <v>0.986819</v>
      </c>
      <c r="AB501" t="s">
        <v>9</v>
      </c>
      <c r="AC501">
        <v>20328.973480000001</v>
      </c>
      <c r="AD501">
        <v>238853.002217</v>
      </c>
      <c r="AE501" t="s">
        <v>10</v>
      </c>
      <c r="AF501">
        <v>1.2579E-2</v>
      </c>
      <c r="AG501">
        <v>6.0000000000000002E-6</v>
      </c>
      <c r="AH501" t="s">
        <v>11</v>
      </c>
      <c r="AI501">
        <v>0.98358599999999996</v>
      </c>
      <c r="AJ501">
        <v>2.5000000000000001E-5</v>
      </c>
      <c r="AK501" t="s">
        <v>12</v>
      </c>
      <c r="AL501">
        <v>1111.6199999999999</v>
      </c>
      <c r="AM501">
        <v>444633.23560000001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1205.662808</v>
      </c>
      <c r="I522">
        <v>2808.862983</v>
      </c>
      <c r="J522" t="s">
        <v>3</v>
      </c>
      <c r="K522">
        <v>1154.6571819999999</v>
      </c>
      <c r="L522">
        <v>2789.8402729999998</v>
      </c>
      <c r="M522" t="s">
        <v>4</v>
      </c>
      <c r="N522">
        <v>11.049206</v>
      </c>
      <c r="O522">
        <v>0.30691600000000002</v>
      </c>
      <c r="P522" t="s">
        <v>5</v>
      </c>
      <c r="Q522">
        <v>0</v>
      </c>
      <c r="R522">
        <v>0</v>
      </c>
      <c r="S522" t="s">
        <v>6</v>
      </c>
      <c r="T522">
        <v>3.2392699999999999</v>
      </c>
      <c r="U522">
        <v>1.1023E-2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2.7910000000000001E-2</v>
      </c>
      <c r="AD522">
        <v>2.0000000000000002E-5</v>
      </c>
      <c r="AE522" t="s">
        <v>10</v>
      </c>
      <c r="AF522">
        <v>0</v>
      </c>
      <c r="AG522">
        <v>0</v>
      </c>
      <c r="AH522" t="s">
        <v>11</v>
      </c>
      <c r="AI522">
        <v>0.97519699999999998</v>
      </c>
      <c r="AJ522">
        <v>6.0000000000000002E-5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2429.3557219999998</v>
      </c>
      <c r="I523">
        <v>7346.1200410000001</v>
      </c>
      <c r="J523" t="s">
        <v>3</v>
      </c>
      <c r="K523">
        <v>2327.224232</v>
      </c>
      <c r="L523">
        <v>7207.9817240000002</v>
      </c>
      <c r="M523" t="s">
        <v>4</v>
      </c>
      <c r="N523">
        <v>22.149092</v>
      </c>
      <c r="O523">
        <v>0.93122700000000003</v>
      </c>
      <c r="P523" t="s">
        <v>5</v>
      </c>
      <c r="Q523">
        <v>0</v>
      </c>
      <c r="R523">
        <v>0</v>
      </c>
      <c r="S523" t="s">
        <v>6</v>
      </c>
      <c r="T523">
        <v>6.4523640000000002</v>
      </c>
      <c r="U523">
        <v>2.7734000000000002E-2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2.5416000000000001E-2</v>
      </c>
      <c r="AD523">
        <v>3.6999999999999998E-5</v>
      </c>
      <c r="AE523" t="s">
        <v>10</v>
      </c>
      <c r="AF523">
        <v>0</v>
      </c>
      <c r="AG523">
        <v>0</v>
      </c>
      <c r="AH523" t="s">
        <v>11</v>
      </c>
      <c r="AI523">
        <v>0.97838999999999998</v>
      </c>
      <c r="AJ523">
        <v>2.1999999999999999E-5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3638.9010739999999</v>
      </c>
      <c r="I524">
        <v>13475.851855000001</v>
      </c>
      <c r="J524" t="s">
        <v>3</v>
      </c>
      <c r="K524">
        <v>3485.696324</v>
      </c>
      <c r="L524">
        <v>13100.209378</v>
      </c>
      <c r="M524" t="s">
        <v>4</v>
      </c>
      <c r="N524">
        <v>33.241948000000001</v>
      </c>
      <c r="O524">
        <v>2.0520589999999999</v>
      </c>
      <c r="P524" t="s">
        <v>5</v>
      </c>
      <c r="Q524">
        <v>0</v>
      </c>
      <c r="R524">
        <v>0</v>
      </c>
      <c r="S524" t="s">
        <v>6</v>
      </c>
      <c r="T524">
        <v>9.6820839999999997</v>
      </c>
      <c r="U524">
        <v>5.4378999999999997E-2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2.3192000000000001E-2</v>
      </c>
      <c r="AD524">
        <v>5.1E-5</v>
      </c>
      <c r="AE524" t="s">
        <v>10</v>
      </c>
      <c r="AF524">
        <v>0</v>
      </c>
      <c r="AG524">
        <v>0</v>
      </c>
      <c r="AH524" t="s">
        <v>11</v>
      </c>
      <c r="AI524">
        <v>0.97981399999999996</v>
      </c>
      <c r="AJ524">
        <v>3.0000000000000001E-6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4855.3448520000002</v>
      </c>
      <c r="I525">
        <v>24307.449811999999</v>
      </c>
      <c r="J525" t="s">
        <v>3</v>
      </c>
      <c r="K525">
        <v>4651.0513259999998</v>
      </c>
      <c r="L525">
        <v>23590.756191</v>
      </c>
      <c r="M525" t="s">
        <v>4</v>
      </c>
      <c r="N525">
        <v>44.391218000000002</v>
      </c>
      <c r="O525">
        <v>3.6693159999999998</v>
      </c>
      <c r="P525" t="s">
        <v>5</v>
      </c>
      <c r="Q525">
        <v>0</v>
      </c>
      <c r="R525">
        <v>0</v>
      </c>
      <c r="S525" t="s">
        <v>6</v>
      </c>
      <c r="T525">
        <v>12.890012</v>
      </c>
      <c r="U525">
        <v>7.8352000000000005E-2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2.1493000000000002E-2</v>
      </c>
      <c r="AD525">
        <v>5.1999999999999997E-5</v>
      </c>
      <c r="AE525" t="s">
        <v>10</v>
      </c>
      <c r="AF525">
        <v>0</v>
      </c>
      <c r="AG525">
        <v>0</v>
      </c>
      <c r="AH525" t="s">
        <v>11</v>
      </c>
      <c r="AI525">
        <v>0.98013300000000003</v>
      </c>
      <c r="AJ525">
        <v>1.9999999999999999E-6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6075.0126499999997</v>
      </c>
      <c r="I526">
        <v>34561.326655999997</v>
      </c>
      <c r="J526" t="s">
        <v>3</v>
      </c>
      <c r="K526">
        <v>5819.2638340000003</v>
      </c>
      <c r="L526">
        <v>33545.697546000003</v>
      </c>
      <c r="M526" t="s">
        <v>4</v>
      </c>
      <c r="N526">
        <v>55.551346000000002</v>
      </c>
      <c r="O526">
        <v>4.7597719999999999</v>
      </c>
      <c r="P526" t="s">
        <v>5</v>
      </c>
      <c r="Q526">
        <v>0</v>
      </c>
      <c r="R526">
        <v>0</v>
      </c>
      <c r="S526" t="s">
        <v>6</v>
      </c>
      <c r="T526">
        <v>16.111328</v>
      </c>
      <c r="U526">
        <v>9.6259999999999998E-2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2.0663999999999998E-2</v>
      </c>
      <c r="AD526">
        <v>5.1999999999999997E-5</v>
      </c>
      <c r="AE526" t="s">
        <v>10</v>
      </c>
      <c r="AF526">
        <v>0</v>
      </c>
      <c r="AG526">
        <v>0</v>
      </c>
      <c r="AH526" t="s">
        <v>11</v>
      </c>
      <c r="AI526">
        <v>0.98041400000000001</v>
      </c>
      <c r="AJ526">
        <v>1.9999999999999999E-6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7294.1895439999998</v>
      </c>
      <c r="I527">
        <v>46513.525584000003</v>
      </c>
      <c r="J527" t="s">
        <v>3</v>
      </c>
      <c r="K527">
        <v>6986.9314759999997</v>
      </c>
      <c r="L527">
        <v>45307.569412999997</v>
      </c>
      <c r="M527" t="s">
        <v>4</v>
      </c>
      <c r="N527">
        <v>66.801683999999995</v>
      </c>
      <c r="O527">
        <v>6.3190929999999996</v>
      </c>
      <c r="P527" t="s">
        <v>5</v>
      </c>
      <c r="Q527">
        <v>0</v>
      </c>
      <c r="R527">
        <v>0</v>
      </c>
      <c r="S527" t="s">
        <v>6</v>
      </c>
      <c r="T527">
        <v>19.345762000000001</v>
      </c>
      <c r="U527">
        <v>0.14676600000000001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1.9453000000000002E-2</v>
      </c>
      <c r="AD527">
        <v>5.8E-5</v>
      </c>
      <c r="AE527" t="s">
        <v>10</v>
      </c>
      <c r="AF527">
        <v>0</v>
      </c>
      <c r="AG527">
        <v>0</v>
      </c>
      <c r="AH527" t="s">
        <v>11</v>
      </c>
      <c r="AI527">
        <v>0.98126999999999998</v>
      </c>
      <c r="AJ527">
        <v>6.9999999999999999E-6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8511.5501160000003</v>
      </c>
      <c r="I528">
        <v>59917.672274999997</v>
      </c>
      <c r="J528" t="s">
        <v>3</v>
      </c>
      <c r="K528">
        <v>8152.8754339999996</v>
      </c>
      <c r="L528">
        <v>58559.436672999997</v>
      </c>
      <c r="M528" t="s">
        <v>4</v>
      </c>
      <c r="N528">
        <v>78.019189999999995</v>
      </c>
      <c r="O528">
        <v>8.0558370000000004</v>
      </c>
      <c r="P528" t="s">
        <v>5</v>
      </c>
      <c r="Q528">
        <v>0</v>
      </c>
      <c r="R528">
        <v>0</v>
      </c>
      <c r="S528" t="s">
        <v>6</v>
      </c>
      <c r="T528">
        <v>22.568362</v>
      </c>
      <c r="U528">
        <v>0.16741800000000001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1.8412000000000001E-2</v>
      </c>
      <c r="AD528">
        <v>5.7000000000000003E-5</v>
      </c>
      <c r="AE528" t="s">
        <v>10</v>
      </c>
      <c r="AF528">
        <v>0</v>
      </c>
      <c r="AG528">
        <v>0</v>
      </c>
      <c r="AH528" t="s">
        <v>11</v>
      </c>
      <c r="AI528">
        <v>0.98135099999999997</v>
      </c>
      <c r="AJ528">
        <v>6.0000000000000002E-6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9717.0197599999992</v>
      </c>
      <c r="I529">
        <v>78182.395793000003</v>
      </c>
      <c r="J529" t="s">
        <v>3</v>
      </c>
      <c r="K529">
        <v>9306.8999839999997</v>
      </c>
      <c r="L529">
        <v>76530.898163999998</v>
      </c>
      <c r="M529" t="s">
        <v>4</v>
      </c>
      <c r="N529">
        <v>89.276532000000003</v>
      </c>
      <c r="O529">
        <v>9.6802320000000002</v>
      </c>
      <c r="P529" t="s">
        <v>5</v>
      </c>
      <c r="Q529">
        <v>0</v>
      </c>
      <c r="R529">
        <v>0</v>
      </c>
      <c r="S529" t="s">
        <v>6</v>
      </c>
      <c r="T529">
        <v>25.773710000000001</v>
      </c>
      <c r="U529">
        <v>0.194714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1.7954000000000001E-2</v>
      </c>
      <c r="AD529">
        <v>5.1E-5</v>
      </c>
      <c r="AE529" t="s">
        <v>10</v>
      </c>
      <c r="AF529">
        <v>0</v>
      </c>
      <c r="AG529">
        <v>0</v>
      </c>
      <c r="AH529" t="s">
        <v>11</v>
      </c>
      <c r="AI529">
        <v>0.98192299999999999</v>
      </c>
      <c r="AJ529">
        <v>1.2E-5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10930.110720000001</v>
      </c>
      <c r="I530">
        <v>93203.470864999996</v>
      </c>
      <c r="J530" t="s">
        <v>3</v>
      </c>
      <c r="K530">
        <v>10468.651750000001</v>
      </c>
      <c r="L530">
        <v>91743.225724000004</v>
      </c>
      <c r="M530" t="s">
        <v>4</v>
      </c>
      <c r="N530">
        <v>100.47233</v>
      </c>
      <c r="O530">
        <v>11.706110000000001</v>
      </c>
      <c r="P530" t="s">
        <v>5</v>
      </c>
      <c r="Q530">
        <v>0</v>
      </c>
      <c r="R530">
        <v>0</v>
      </c>
      <c r="S530" t="s">
        <v>6</v>
      </c>
      <c r="T530">
        <v>28.979184</v>
      </c>
      <c r="U530">
        <v>0.231963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1.7298999999999998E-2</v>
      </c>
      <c r="AD530">
        <v>4.8999999999999998E-5</v>
      </c>
      <c r="AE530" t="s">
        <v>10</v>
      </c>
      <c r="AF530">
        <v>0</v>
      </c>
      <c r="AG530">
        <v>0</v>
      </c>
      <c r="AH530" t="s">
        <v>11</v>
      </c>
      <c r="AI530">
        <v>0.98192500000000005</v>
      </c>
      <c r="AJ530">
        <v>1.2E-5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12144.803809999999</v>
      </c>
      <c r="I531">
        <v>106399.084049</v>
      </c>
      <c r="J531" t="s">
        <v>3</v>
      </c>
      <c r="K531">
        <v>11631.96379</v>
      </c>
      <c r="L531">
        <v>104541.60582700001</v>
      </c>
      <c r="M531" t="s">
        <v>4</v>
      </c>
      <c r="N531">
        <v>111.696836</v>
      </c>
      <c r="O531">
        <v>14.824802</v>
      </c>
      <c r="P531" t="s">
        <v>5</v>
      </c>
      <c r="Q531">
        <v>0</v>
      </c>
      <c r="R531">
        <v>0</v>
      </c>
      <c r="S531" t="s">
        <v>6</v>
      </c>
      <c r="T531">
        <v>32.19444</v>
      </c>
      <c r="U531">
        <v>0.28207700000000002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1.6414999999999999E-2</v>
      </c>
      <c r="AD531">
        <v>4.1E-5</v>
      </c>
      <c r="AE531" t="s">
        <v>10</v>
      </c>
      <c r="AF531">
        <v>0</v>
      </c>
      <c r="AG531">
        <v>0</v>
      </c>
      <c r="AH531" t="s">
        <v>11</v>
      </c>
      <c r="AI531">
        <v>0.98194999999999999</v>
      </c>
      <c r="AJ531">
        <v>1.2E-5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13355.508446</v>
      </c>
      <c r="I532">
        <v>126880.91862900001</v>
      </c>
      <c r="J532" t="s">
        <v>3</v>
      </c>
      <c r="K532">
        <v>12791.088352000001</v>
      </c>
      <c r="L532">
        <v>124732.418916</v>
      </c>
      <c r="M532" t="s">
        <v>4</v>
      </c>
      <c r="N532">
        <v>122.877962</v>
      </c>
      <c r="O532">
        <v>17.654157000000001</v>
      </c>
      <c r="P532" t="s">
        <v>5</v>
      </c>
      <c r="Q532">
        <v>0</v>
      </c>
      <c r="R532">
        <v>0</v>
      </c>
      <c r="S532" t="s">
        <v>6</v>
      </c>
      <c r="T532">
        <v>35.417003999999999</v>
      </c>
      <c r="U532">
        <v>0.32745800000000003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1.6136999999999999E-2</v>
      </c>
      <c r="AD532">
        <v>4.1999999999999998E-5</v>
      </c>
      <c r="AE532" t="s">
        <v>10</v>
      </c>
      <c r="AF532">
        <v>0</v>
      </c>
      <c r="AG532">
        <v>0</v>
      </c>
      <c r="AH532" t="s">
        <v>11</v>
      </c>
      <c r="AI532">
        <v>0.98222500000000001</v>
      </c>
      <c r="AJ532">
        <v>1.5E-5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14579.545198</v>
      </c>
      <c r="I533">
        <v>141135.783245</v>
      </c>
      <c r="J533" t="s">
        <v>3</v>
      </c>
      <c r="K533">
        <v>13963.725082000001</v>
      </c>
      <c r="L533">
        <v>138975.47620599999</v>
      </c>
      <c r="M533" t="s">
        <v>4</v>
      </c>
      <c r="N533">
        <v>134.08327199999999</v>
      </c>
      <c r="O533">
        <v>20.390640000000001</v>
      </c>
      <c r="P533" t="s">
        <v>5</v>
      </c>
      <c r="Q533">
        <v>0</v>
      </c>
      <c r="R533">
        <v>0</v>
      </c>
      <c r="S533" t="s">
        <v>6</v>
      </c>
      <c r="T533">
        <v>38.626100000000001</v>
      </c>
      <c r="U533">
        <v>0.35194900000000001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1.5151E-2</v>
      </c>
      <c r="AD533">
        <v>3.4E-5</v>
      </c>
      <c r="AE533" t="s">
        <v>10</v>
      </c>
      <c r="AF533">
        <v>0</v>
      </c>
      <c r="AG533">
        <v>0</v>
      </c>
      <c r="AH533" t="s">
        <v>11</v>
      </c>
      <c r="AI533">
        <v>0.98223000000000005</v>
      </c>
      <c r="AJ533">
        <v>1.5E-5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15803.315196</v>
      </c>
      <c r="I534">
        <v>164443.02970700001</v>
      </c>
      <c r="J534" t="s">
        <v>3</v>
      </c>
      <c r="K534">
        <v>15135.90576</v>
      </c>
      <c r="L534">
        <v>162824.893694</v>
      </c>
      <c r="M534" t="s">
        <v>4</v>
      </c>
      <c r="N534">
        <v>145.19784999999999</v>
      </c>
      <c r="O534">
        <v>23.256360999999998</v>
      </c>
      <c r="P534" t="s">
        <v>5</v>
      </c>
      <c r="Q534">
        <v>0</v>
      </c>
      <c r="R534">
        <v>0</v>
      </c>
      <c r="S534" t="s">
        <v>6</v>
      </c>
      <c r="T534">
        <v>41.857452000000002</v>
      </c>
      <c r="U534">
        <v>0.41240700000000002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1.478E-2</v>
      </c>
      <c r="AD534">
        <v>3.0000000000000001E-5</v>
      </c>
      <c r="AE534" t="s">
        <v>10</v>
      </c>
      <c r="AF534">
        <v>0</v>
      </c>
      <c r="AG534">
        <v>0</v>
      </c>
      <c r="AH534" t="s">
        <v>11</v>
      </c>
      <c r="AI534">
        <v>0.98251699999999997</v>
      </c>
      <c r="AJ534">
        <v>1.8E-5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17027.71544</v>
      </c>
      <c r="I535">
        <v>175229.14037000001</v>
      </c>
      <c r="J535" t="s">
        <v>3</v>
      </c>
      <c r="K535">
        <v>16308.918030000001</v>
      </c>
      <c r="L535">
        <v>174390.989826</v>
      </c>
      <c r="M535" t="s">
        <v>4</v>
      </c>
      <c r="N535">
        <v>156.38799</v>
      </c>
      <c r="O535">
        <v>25.786487000000001</v>
      </c>
      <c r="P535" t="s">
        <v>5</v>
      </c>
      <c r="Q535">
        <v>0</v>
      </c>
      <c r="R535">
        <v>0</v>
      </c>
      <c r="S535" t="s">
        <v>6</v>
      </c>
      <c r="T535">
        <v>45.131118000000001</v>
      </c>
      <c r="U535">
        <v>0.56251700000000004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1.4759E-2</v>
      </c>
      <c r="AD535">
        <v>3.0000000000000001E-5</v>
      </c>
      <c r="AE535" t="s">
        <v>10</v>
      </c>
      <c r="AF535">
        <v>0</v>
      </c>
      <c r="AG535">
        <v>0</v>
      </c>
      <c r="AH535" t="s">
        <v>11</v>
      </c>
      <c r="AI535">
        <v>0.982518</v>
      </c>
      <c r="AJ535">
        <v>1.8E-5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18250.684560000002</v>
      </c>
      <c r="I536">
        <v>184434.30130699999</v>
      </c>
      <c r="J536" t="s">
        <v>3</v>
      </c>
      <c r="K536">
        <v>17480.278912000002</v>
      </c>
      <c r="L536">
        <v>184495.22261600001</v>
      </c>
      <c r="M536" t="s">
        <v>4</v>
      </c>
      <c r="N536">
        <v>167.66770399999999</v>
      </c>
      <c r="O536">
        <v>28.139427999999999</v>
      </c>
      <c r="P536" t="s">
        <v>5</v>
      </c>
      <c r="Q536">
        <v>0</v>
      </c>
      <c r="R536">
        <v>0</v>
      </c>
      <c r="S536" t="s">
        <v>6</v>
      </c>
      <c r="T536">
        <v>48.346581999999998</v>
      </c>
      <c r="U536">
        <v>0.62061699999999997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1.4654E-2</v>
      </c>
      <c r="AD536">
        <v>3.0000000000000001E-5</v>
      </c>
      <c r="AE536" t="s">
        <v>10</v>
      </c>
      <c r="AF536">
        <v>0</v>
      </c>
      <c r="AG536">
        <v>0</v>
      </c>
      <c r="AH536" t="s">
        <v>11</v>
      </c>
      <c r="AI536">
        <v>0.98253599999999996</v>
      </c>
      <c r="AJ536">
        <v>1.8E-5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19478.737588</v>
      </c>
      <c r="I537">
        <v>200353.15230099999</v>
      </c>
      <c r="J537" t="s">
        <v>3</v>
      </c>
      <c r="K537">
        <v>18656.83942</v>
      </c>
      <c r="L537">
        <v>201156.24027400001</v>
      </c>
      <c r="M537" t="s">
        <v>4</v>
      </c>
      <c r="N537">
        <v>178.883512</v>
      </c>
      <c r="O537">
        <v>32.655876999999997</v>
      </c>
      <c r="P537" t="s">
        <v>5</v>
      </c>
      <c r="Q537">
        <v>0</v>
      </c>
      <c r="R537">
        <v>0</v>
      </c>
      <c r="S537" t="s">
        <v>6</v>
      </c>
      <c r="T537">
        <v>51.581346000000003</v>
      </c>
      <c r="U537">
        <v>0.67789900000000003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1.4647E-2</v>
      </c>
      <c r="AD537">
        <v>3.0000000000000001E-5</v>
      </c>
      <c r="AE537" t="s">
        <v>10</v>
      </c>
      <c r="AF537">
        <v>0</v>
      </c>
      <c r="AG537">
        <v>0</v>
      </c>
      <c r="AH537" t="s">
        <v>11</v>
      </c>
      <c r="AI537">
        <v>0.98282800000000003</v>
      </c>
      <c r="AJ537">
        <v>2.0999999999999999E-5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20708.334321999999</v>
      </c>
      <c r="I538">
        <v>215325.345844</v>
      </c>
      <c r="J538" t="s">
        <v>3</v>
      </c>
      <c r="K538">
        <v>19835.116146</v>
      </c>
      <c r="L538">
        <v>216849.75047100001</v>
      </c>
      <c r="M538" t="s">
        <v>4</v>
      </c>
      <c r="N538">
        <v>189.98880800000001</v>
      </c>
      <c r="O538">
        <v>36.913155000000003</v>
      </c>
      <c r="P538" t="s">
        <v>5</v>
      </c>
      <c r="Q538">
        <v>0</v>
      </c>
      <c r="R538">
        <v>0</v>
      </c>
      <c r="S538" t="s">
        <v>6</v>
      </c>
      <c r="T538">
        <v>54.844405999999999</v>
      </c>
      <c r="U538">
        <v>0.80666499999999997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1.4579999999999999E-2</v>
      </c>
      <c r="AD538">
        <v>2.9E-5</v>
      </c>
      <c r="AE538" t="s">
        <v>10</v>
      </c>
      <c r="AF538">
        <v>0</v>
      </c>
      <c r="AG538">
        <v>0</v>
      </c>
      <c r="AH538" t="s">
        <v>11</v>
      </c>
      <c r="AI538">
        <v>0.98310299999999995</v>
      </c>
      <c r="AJ538">
        <v>2.4000000000000001E-5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21930.884406000001</v>
      </c>
      <c r="I539">
        <v>243900.04263000001</v>
      </c>
      <c r="J539" t="s">
        <v>3</v>
      </c>
      <c r="K539">
        <v>21006.175451999999</v>
      </c>
      <c r="L539">
        <v>246306.923927</v>
      </c>
      <c r="M539" t="s">
        <v>4</v>
      </c>
      <c r="N539">
        <v>201.246712</v>
      </c>
      <c r="O539">
        <v>40.708221000000002</v>
      </c>
      <c r="P539" t="s">
        <v>5</v>
      </c>
      <c r="Q539">
        <v>0</v>
      </c>
      <c r="R539">
        <v>0</v>
      </c>
      <c r="S539" t="s">
        <v>6</v>
      </c>
      <c r="T539">
        <v>58.104982</v>
      </c>
      <c r="U539">
        <v>0.85362499999999997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1.4304000000000001E-2</v>
      </c>
      <c r="AD539">
        <v>2.8E-5</v>
      </c>
      <c r="AE539" t="s">
        <v>10</v>
      </c>
      <c r="AF539">
        <v>0</v>
      </c>
      <c r="AG539">
        <v>0</v>
      </c>
      <c r="AH539" t="s">
        <v>11</v>
      </c>
      <c r="AI539">
        <v>0.98312200000000005</v>
      </c>
      <c r="AJ539">
        <v>2.3E-5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23164.425992</v>
      </c>
      <c r="I540">
        <v>271934.62312800001</v>
      </c>
      <c r="J540" t="s">
        <v>3</v>
      </c>
      <c r="K540">
        <v>22188.173262</v>
      </c>
      <c r="L540">
        <v>274559.14561599999</v>
      </c>
      <c r="M540" t="s">
        <v>4</v>
      </c>
      <c r="N540">
        <v>212.403864</v>
      </c>
      <c r="O540">
        <v>44.124347999999998</v>
      </c>
      <c r="P540" t="s">
        <v>5</v>
      </c>
      <c r="Q540">
        <v>0</v>
      </c>
      <c r="R540">
        <v>0</v>
      </c>
      <c r="S540" t="s">
        <v>6</v>
      </c>
      <c r="T540">
        <v>61.332405999999999</v>
      </c>
      <c r="U540">
        <v>0.90255099999999999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1.4304000000000001E-2</v>
      </c>
      <c r="AD540">
        <v>2.8E-5</v>
      </c>
      <c r="AE540" t="s">
        <v>10</v>
      </c>
      <c r="AF540">
        <v>0</v>
      </c>
      <c r="AG540">
        <v>0</v>
      </c>
      <c r="AH540" t="s">
        <v>11</v>
      </c>
      <c r="AI540">
        <v>0.98312200000000005</v>
      </c>
      <c r="AJ540">
        <v>2.3E-5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24385.826872000001</v>
      </c>
      <c r="I541">
        <v>298784.51621199999</v>
      </c>
      <c r="J541" t="s">
        <v>3</v>
      </c>
      <c r="K541">
        <v>23358.248007999999</v>
      </c>
      <c r="L541">
        <v>301974.75686000002</v>
      </c>
      <c r="M541" t="s">
        <v>4</v>
      </c>
      <c r="N541">
        <v>223.60338400000001</v>
      </c>
      <c r="O541">
        <v>48.244512999999998</v>
      </c>
      <c r="P541" t="s">
        <v>5</v>
      </c>
      <c r="Q541">
        <v>0</v>
      </c>
      <c r="R541">
        <v>0</v>
      </c>
      <c r="S541" t="s">
        <v>6</v>
      </c>
      <c r="T541">
        <v>64.566159999999996</v>
      </c>
      <c r="U541">
        <v>0.94618599999999997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1.4304000000000001E-2</v>
      </c>
      <c r="AD541">
        <v>2.8E-5</v>
      </c>
      <c r="AE541" t="s">
        <v>10</v>
      </c>
      <c r="AF541">
        <v>0</v>
      </c>
      <c r="AG541">
        <v>0</v>
      </c>
      <c r="AH541" t="s">
        <v>11</v>
      </c>
      <c r="AI541">
        <v>0.98312200000000005</v>
      </c>
      <c r="AJ541">
        <v>2.3E-5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728.60710800000004</v>
      </c>
      <c r="I542">
        <v>379.98796399999998</v>
      </c>
      <c r="J542" t="s">
        <v>3</v>
      </c>
      <c r="K542">
        <v>676.43729599999995</v>
      </c>
      <c r="L542">
        <v>316.30256900000001</v>
      </c>
      <c r="M542" t="s">
        <v>4</v>
      </c>
      <c r="N542">
        <v>11.801807999999999</v>
      </c>
      <c r="O542">
        <v>0.59557300000000002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2.7668000000000002E-2</v>
      </c>
      <c r="AG542">
        <v>2.0000000000000002E-5</v>
      </c>
      <c r="AH542" t="s">
        <v>11</v>
      </c>
      <c r="AI542">
        <v>0.97450800000000004</v>
      </c>
      <c r="AJ542">
        <v>5.5000000000000002E-5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1454.863736</v>
      </c>
      <c r="I543">
        <v>1622.053455</v>
      </c>
      <c r="J543" t="s">
        <v>3</v>
      </c>
      <c r="K543">
        <v>1350.827278</v>
      </c>
      <c r="L543">
        <v>1348.973189</v>
      </c>
      <c r="M543" t="s">
        <v>4</v>
      </c>
      <c r="N543">
        <v>23.424365999999999</v>
      </c>
      <c r="O543">
        <v>1.6375949999999999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2.5923999999999999E-2</v>
      </c>
      <c r="AG543">
        <v>3.1000000000000001E-5</v>
      </c>
      <c r="AH543" t="s">
        <v>11</v>
      </c>
      <c r="AI543">
        <v>0.97887400000000002</v>
      </c>
      <c r="AJ543">
        <v>2.8E-5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2188.6119279999998</v>
      </c>
      <c r="I544">
        <v>3103.0510319999999</v>
      </c>
      <c r="J544" t="s">
        <v>3</v>
      </c>
      <c r="K544">
        <v>2031.905458</v>
      </c>
      <c r="L544">
        <v>2593.5176689999998</v>
      </c>
      <c r="M544" t="s">
        <v>4</v>
      </c>
      <c r="N544">
        <v>35.223390000000002</v>
      </c>
      <c r="O544">
        <v>2.842085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2.3212E-2</v>
      </c>
      <c r="AG544">
        <v>5.3999999999999998E-5</v>
      </c>
      <c r="AH544" t="s">
        <v>11</v>
      </c>
      <c r="AI544">
        <v>0.97981200000000002</v>
      </c>
      <c r="AJ544">
        <v>1.5E-5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2917.6902340000001</v>
      </c>
      <c r="I545">
        <v>5176.874855</v>
      </c>
      <c r="J545" t="s">
        <v>3</v>
      </c>
      <c r="K545">
        <v>2708.9500979999998</v>
      </c>
      <c r="L545">
        <v>4326.0097830000004</v>
      </c>
      <c r="M545" t="s">
        <v>4</v>
      </c>
      <c r="N545">
        <v>46.975346000000002</v>
      </c>
      <c r="O545">
        <v>4.3485680000000002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2.1684999999999999E-2</v>
      </c>
      <c r="AG545">
        <v>5.8E-5</v>
      </c>
      <c r="AH545" t="s">
        <v>11</v>
      </c>
      <c r="AI545">
        <v>0.98056600000000005</v>
      </c>
      <c r="AJ545">
        <v>7.9999999999999996E-6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3643.6175840000001</v>
      </c>
      <c r="I546">
        <v>7945.9240339999997</v>
      </c>
      <c r="J546" t="s">
        <v>3</v>
      </c>
      <c r="K546">
        <v>3382.9886580000002</v>
      </c>
      <c r="L546">
        <v>6624.6118729999998</v>
      </c>
      <c r="M546" t="s">
        <v>4</v>
      </c>
      <c r="N546">
        <v>58.653452000000001</v>
      </c>
      <c r="O546">
        <v>6.6921999999999997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2.1475000000000001E-2</v>
      </c>
      <c r="AG546">
        <v>5.7000000000000003E-5</v>
      </c>
      <c r="AH546" t="s">
        <v>11</v>
      </c>
      <c r="AI546">
        <v>0.98080500000000004</v>
      </c>
      <c r="AJ546">
        <v>6.0000000000000002E-6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4371.7681579999999</v>
      </c>
      <c r="I547">
        <v>11642.88134</v>
      </c>
      <c r="J547" t="s">
        <v>3</v>
      </c>
      <c r="K547">
        <v>4058.9085</v>
      </c>
      <c r="L547">
        <v>9670.0630529999999</v>
      </c>
      <c r="M547" t="s">
        <v>4</v>
      </c>
      <c r="N547">
        <v>70.368595999999997</v>
      </c>
      <c r="O547">
        <v>9.3837550000000007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1.9924999999999998E-2</v>
      </c>
      <c r="AG547">
        <v>5.8E-5</v>
      </c>
      <c r="AH547" t="s">
        <v>11</v>
      </c>
      <c r="AI547">
        <v>0.98101400000000005</v>
      </c>
      <c r="AJ547">
        <v>5.0000000000000004E-6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5103.3037320000003</v>
      </c>
      <c r="I548">
        <v>15383.854423000001</v>
      </c>
      <c r="J548" t="s">
        <v>3</v>
      </c>
      <c r="K548">
        <v>4738.1865900000003</v>
      </c>
      <c r="L548">
        <v>12755.210401</v>
      </c>
      <c r="M548" t="s">
        <v>4</v>
      </c>
      <c r="N548">
        <v>82.153706</v>
      </c>
      <c r="O548">
        <v>12.276256999999999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1.8262E-2</v>
      </c>
      <c r="AG548">
        <v>5.3000000000000001E-5</v>
      </c>
      <c r="AH548" t="s">
        <v>11</v>
      </c>
      <c r="AI548">
        <v>0.98109400000000002</v>
      </c>
      <c r="AJ548">
        <v>3.9999999999999998E-6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5828.2116319999996</v>
      </c>
      <c r="I549">
        <v>19519.873653999999</v>
      </c>
      <c r="J549" t="s">
        <v>3</v>
      </c>
      <c r="K549">
        <v>5411.4153919999999</v>
      </c>
      <c r="L549">
        <v>16193.474238999999</v>
      </c>
      <c r="M549" t="s">
        <v>4</v>
      </c>
      <c r="N549">
        <v>93.818702000000002</v>
      </c>
      <c r="O549">
        <v>15.411386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1.6303000000000002E-2</v>
      </c>
      <c r="AG549">
        <v>3.8999999999999999E-5</v>
      </c>
      <c r="AH549" t="s">
        <v>11</v>
      </c>
      <c r="AI549">
        <v>0.98118899999999998</v>
      </c>
      <c r="AJ549">
        <v>3.9999999999999998E-6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6555.3035879999998</v>
      </c>
      <c r="I550">
        <v>23761.076526000001</v>
      </c>
      <c r="J550" t="s">
        <v>3</v>
      </c>
      <c r="K550">
        <v>6086.4442900000004</v>
      </c>
      <c r="L550">
        <v>19683.261037</v>
      </c>
      <c r="M550" t="s">
        <v>4</v>
      </c>
      <c r="N550">
        <v>105.47890599999999</v>
      </c>
      <c r="O550">
        <v>18.682623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1.5028E-2</v>
      </c>
      <c r="AG550">
        <v>2.5999999999999998E-5</v>
      </c>
      <c r="AH550" t="s">
        <v>11</v>
      </c>
      <c r="AI550">
        <v>0.98125099999999998</v>
      </c>
      <c r="AJ550">
        <v>3.9999999999999998E-6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7281.9982060000002</v>
      </c>
      <c r="I551">
        <v>28888.980899999999</v>
      </c>
      <c r="J551" t="s">
        <v>3</v>
      </c>
      <c r="K551">
        <v>6761.3298059999997</v>
      </c>
      <c r="L551">
        <v>23928.140016000001</v>
      </c>
      <c r="M551" t="s">
        <v>4</v>
      </c>
      <c r="N551">
        <v>117.18716000000001</v>
      </c>
      <c r="O551">
        <v>22.689458999999999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1.5028E-2</v>
      </c>
      <c r="AG551">
        <v>2.5999999999999998E-5</v>
      </c>
      <c r="AH551" t="s">
        <v>11</v>
      </c>
      <c r="AI551">
        <v>0.981271</v>
      </c>
      <c r="AJ551">
        <v>3.9999999999999998E-6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8010.6443799999997</v>
      </c>
      <c r="I552">
        <v>34928.873341999999</v>
      </c>
      <c r="J552" t="s">
        <v>3</v>
      </c>
      <c r="K552">
        <v>7438.0872140000001</v>
      </c>
      <c r="L552">
        <v>28930.476911000002</v>
      </c>
      <c r="M552" t="s">
        <v>4</v>
      </c>
      <c r="N552">
        <v>128.89360400000001</v>
      </c>
      <c r="O552">
        <v>27.070243000000001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1.4853E-2</v>
      </c>
      <c r="AG552">
        <v>2.5999999999999998E-5</v>
      </c>
      <c r="AH552" t="s">
        <v>11</v>
      </c>
      <c r="AI552">
        <v>0.98129500000000003</v>
      </c>
      <c r="AJ552">
        <v>3.9999999999999998E-6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8733.9435080000003</v>
      </c>
      <c r="I553">
        <v>41890.800842999997</v>
      </c>
      <c r="J553" t="s">
        <v>3</v>
      </c>
      <c r="K553">
        <v>8109.8618859999997</v>
      </c>
      <c r="L553">
        <v>34742.525260000002</v>
      </c>
      <c r="M553" t="s">
        <v>4</v>
      </c>
      <c r="N553">
        <v>140.44638</v>
      </c>
      <c r="O553">
        <v>31.900860999999999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1.4710000000000001E-2</v>
      </c>
      <c r="AG553">
        <v>2.5999999999999998E-5</v>
      </c>
      <c r="AH553" t="s">
        <v>11</v>
      </c>
      <c r="AI553">
        <v>0.98131999999999997</v>
      </c>
      <c r="AJ553">
        <v>3.9999999999999998E-6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9460.6016459999992</v>
      </c>
      <c r="I554">
        <v>48985.128754999998</v>
      </c>
      <c r="J554" t="s">
        <v>3</v>
      </c>
      <c r="K554">
        <v>8784.5027219999993</v>
      </c>
      <c r="L554">
        <v>40614.512792000001</v>
      </c>
      <c r="M554" t="s">
        <v>4</v>
      </c>
      <c r="N554">
        <v>152.127498</v>
      </c>
      <c r="O554">
        <v>37.562144000000004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1.4478E-2</v>
      </c>
      <c r="AG554">
        <v>2.9E-5</v>
      </c>
      <c r="AH554" t="s">
        <v>11</v>
      </c>
      <c r="AI554">
        <v>0.98190999999999995</v>
      </c>
      <c r="AJ554">
        <v>9.0000000000000002E-6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10189.024815999999</v>
      </c>
      <c r="I555">
        <v>53919.569731000003</v>
      </c>
      <c r="J555" t="s">
        <v>3</v>
      </c>
      <c r="K555">
        <v>9460.8847939999996</v>
      </c>
      <c r="L555">
        <v>44720.507044999998</v>
      </c>
      <c r="M555" t="s">
        <v>4</v>
      </c>
      <c r="N555">
        <v>163.82584600000001</v>
      </c>
      <c r="O555">
        <v>41.143172999999997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1.4146000000000001E-2</v>
      </c>
      <c r="AG555">
        <v>2.5999999999999998E-5</v>
      </c>
      <c r="AH555" t="s">
        <v>11</v>
      </c>
      <c r="AI555">
        <v>0.98192900000000005</v>
      </c>
      <c r="AJ555">
        <v>9.0000000000000002E-6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10921.330277999999</v>
      </c>
      <c r="I556">
        <v>58175.720114999996</v>
      </c>
      <c r="J556" t="s">
        <v>3</v>
      </c>
      <c r="K556">
        <v>10140.867634</v>
      </c>
      <c r="L556">
        <v>48261.213851</v>
      </c>
      <c r="M556" t="s">
        <v>4</v>
      </c>
      <c r="N556">
        <v>175.72864799999999</v>
      </c>
      <c r="O556">
        <v>44.126480999999998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1.392E-2</v>
      </c>
      <c r="AG556">
        <v>2.3E-5</v>
      </c>
      <c r="AH556" t="s">
        <v>11</v>
      </c>
      <c r="AI556">
        <v>0.98201899999999998</v>
      </c>
      <c r="AJ556">
        <v>9.0000000000000002E-6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11648.545666</v>
      </c>
      <c r="I557">
        <v>63921.957903000002</v>
      </c>
      <c r="J557" t="s">
        <v>3</v>
      </c>
      <c r="K557">
        <v>10816.115136</v>
      </c>
      <c r="L557">
        <v>52996.124645000004</v>
      </c>
      <c r="M557" t="s">
        <v>4</v>
      </c>
      <c r="N557">
        <v>187.433944</v>
      </c>
      <c r="O557">
        <v>49.758366000000002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1.3802999999999999E-2</v>
      </c>
      <c r="AG557">
        <v>2.3E-5</v>
      </c>
      <c r="AH557" t="s">
        <v>11</v>
      </c>
      <c r="AI557">
        <v>0.98202299999999998</v>
      </c>
      <c r="AJ557">
        <v>9.0000000000000002E-6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12378.788696</v>
      </c>
      <c r="I558">
        <v>69457.112185000005</v>
      </c>
      <c r="J558" t="s">
        <v>3</v>
      </c>
      <c r="K558">
        <v>11494.281756</v>
      </c>
      <c r="L558">
        <v>57545.949539000001</v>
      </c>
      <c r="M558" t="s">
        <v>4</v>
      </c>
      <c r="N558">
        <v>199.21257800000001</v>
      </c>
      <c r="O558">
        <v>54.633645000000001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1.3604E-2</v>
      </c>
      <c r="AG558">
        <v>2.1999999999999999E-5</v>
      </c>
      <c r="AH558" t="s">
        <v>11</v>
      </c>
      <c r="AI558">
        <v>0.98202599999999995</v>
      </c>
      <c r="AJ558">
        <v>9.0000000000000002E-6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13109.660363999999</v>
      </c>
      <c r="I559">
        <v>74975.992144999997</v>
      </c>
      <c r="J559" t="s">
        <v>3</v>
      </c>
      <c r="K559">
        <v>12172.927267999999</v>
      </c>
      <c r="L559">
        <v>62111.587822000001</v>
      </c>
      <c r="M559" t="s">
        <v>4</v>
      </c>
      <c r="N559">
        <v>210.96292600000001</v>
      </c>
      <c r="O559">
        <v>58.656573999999999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1.3443999999999999E-2</v>
      </c>
      <c r="AG559">
        <v>2.0999999999999999E-5</v>
      </c>
      <c r="AH559" t="s">
        <v>11</v>
      </c>
      <c r="AI559">
        <v>0.98202699999999998</v>
      </c>
      <c r="AJ559">
        <v>9.0000000000000002E-6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13842.294828</v>
      </c>
      <c r="I560">
        <v>81844.141831999994</v>
      </c>
      <c r="J560" t="s">
        <v>3</v>
      </c>
      <c r="K560">
        <v>12853.301428000001</v>
      </c>
      <c r="L560">
        <v>67816.676871000003</v>
      </c>
      <c r="M560" t="s">
        <v>4</v>
      </c>
      <c r="N560">
        <v>222.831042</v>
      </c>
      <c r="O560">
        <v>65.237306000000004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1.3127E-2</v>
      </c>
      <c r="AG560">
        <v>2.0999999999999999E-5</v>
      </c>
      <c r="AH560" t="s">
        <v>11</v>
      </c>
      <c r="AI560">
        <v>0.98203200000000002</v>
      </c>
      <c r="AJ560">
        <v>9.0000000000000002E-6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14569.980820000001</v>
      </c>
      <c r="I561">
        <v>86768.557744999998</v>
      </c>
      <c r="J561" t="s">
        <v>3</v>
      </c>
      <c r="K561">
        <v>13529.041365999999</v>
      </c>
      <c r="L561">
        <v>71882.440296000001</v>
      </c>
      <c r="M561" t="s">
        <v>4</v>
      </c>
      <c r="N561">
        <v>234.52847</v>
      </c>
      <c r="O561">
        <v>69.567071999999996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1.3127E-2</v>
      </c>
      <c r="AG561">
        <v>2.0999999999999999E-5</v>
      </c>
      <c r="AH561" t="s">
        <v>11</v>
      </c>
      <c r="AI561">
        <v>0.98217200000000005</v>
      </c>
      <c r="AJ561">
        <v>1.0000000000000001E-5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736.06912799999998</v>
      </c>
      <c r="I582">
        <v>236.79659599999999</v>
      </c>
      <c r="J582" t="s">
        <v>3</v>
      </c>
      <c r="K582">
        <v>684.14954</v>
      </c>
      <c r="L582">
        <v>201.12155000000001</v>
      </c>
      <c r="M582" t="s">
        <v>4</v>
      </c>
      <c r="N582">
        <v>11.462505999999999</v>
      </c>
      <c r="O582">
        <v>0.25139800000000001</v>
      </c>
      <c r="P582" t="s">
        <v>5</v>
      </c>
      <c r="Q582">
        <v>0</v>
      </c>
      <c r="R582">
        <v>0</v>
      </c>
      <c r="S582" t="s">
        <v>6</v>
      </c>
      <c r="T582">
        <v>3.161152</v>
      </c>
      <c r="U582">
        <v>1.5647000000000001E-2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2.4344999999999999E-2</v>
      </c>
      <c r="AD582">
        <v>5.3999999999999998E-5</v>
      </c>
      <c r="AE582" t="s">
        <v>10</v>
      </c>
      <c r="AF582">
        <v>0</v>
      </c>
      <c r="AG582">
        <v>0</v>
      </c>
      <c r="AH582" t="s">
        <v>11</v>
      </c>
      <c r="AI582">
        <v>0.97221000000000002</v>
      </c>
      <c r="AJ582">
        <v>8.6000000000000003E-5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1472.611958</v>
      </c>
      <c r="I583">
        <v>714.03977799999996</v>
      </c>
      <c r="J583" t="s">
        <v>3</v>
      </c>
      <c r="K583">
        <v>1368.887792</v>
      </c>
      <c r="L583">
        <v>607.50353199999995</v>
      </c>
      <c r="M583" t="s">
        <v>4</v>
      </c>
      <c r="N583">
        <v>22.919530000000002</v>
      </c>
      <c r="O583">
        <v>0.75446000000000002</v>
      </c>
      <c r="P583" t="s">
        <v>5</v>
      </c>
      <c r="Q583">
        <v>0</v>
      </c>
      <c r="R583">
        <v>0</v>
      </c>
      <c r="S583" t="s">
        <v>6</v>
      </c>
      <c r="T583">
        <v>6.3275499999999996</v>
      </c>
      <c r="U583">
        <v>4.0863999999999998E-2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2.2241E-2</v>
      </c>
      <c r="AD583">
        <v>6.0999999999999999E-5</v>
      </c>
      <c r="AE583" t="s">
        <v>10</v>
      </c>
      <c r="AF583">
        <v>0</v>
      </c>
      <c r="AG583">
        <v>0</v>
      </c>
      <c r="AH583" t="s">
        <v>11</v>
      </c>
      <c r="AI583">
        <v>0.97765299999999999</v>
      </c>
      <c r="AJ583">
        <v>4.6E-5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2210.1044659999998</v>
      </c>
      <c r="I584">
        <v>1520.0144640000001</v>
      </c>
      <c r="J584" t="s">
        <v>3</v>
      </c>
      <c r="K584">
        <v>2054.2057479999999</v>
      </c>
      <c r="L584">
        <v>1290.830115</v>
      </c>
      <c r="M584" t="s">
        <v>4</v>
      </c>
      <c r="N584">
        <v>34.425975999999999</v>
      </c>
      <c r="O584">
        <v>1.337688</v>
      </c>
      <c r="P584" t="s">
        <v>5</v>
      </c>
      <c r="Q584">
        <v>0</v>
      </c>
      <c r="R584">
        <v>0</v>
      </c>
      <c r="S584" t="s">
        <v>6</v>
      </c>
      <c r="T584">
        <v>9.4918300000000002</v>
      </c>
      <c r="U584">
        <v>8.4004999999999996E-2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2.0886999999999999E-2</v>
      </c>
      <c r="AD584">
        <v>6.0000000000000002E-5</v>
      </c>
      <c r="AE584" t="s">
        <v>10</v>
      </c>
      <c r="AF584">
        <v>0</v>
      </c>
      <c r="AG584">
        <v>0</v>
      </c>
      <c r="AH584" t="s">
        <v>11</v>
      </c>
      <c r="AI584">
        <v>0.97970599999999997</v>
      </c>
      <c r="AJ584">
        <v>2.9E-5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2948.6213699999998</v>
      </c>
      <c r="I585">
        <v>2559.8951510000002</v>
      </c>
      <c r="J585" t="s">
        <v>3</v>
      </c>
      <c r="K585">
        <v>2740.669124</v>
      </c>
      <c r="L585">
        <v>2197.4770210000001</v>
      </c>
      <c r="M585" t="s">
        <v>4</v>
      </c>
      <c r="N585">
        <v>46.101179999999999</v>
      </c>
      <c r="O585">
        <v>2.4260220000000001</v>
      </c>
      <c r="P585" t="s">
        <v>5</v>
      </c>
      <c r="Q585">
        <v>0</v>
      </c>
      <c r="R585">
        <v>0</v>
      </c>
      <c r="S585" t="s">
        <v>6</v>
      </c>
      <c r="T585">
        <v>12.666577999999999</v>
      </c>
      <c r="U585">
        <v>0.111877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2.0094000000000001E-2</v>
      </c>
      <c r="AD585">
        <v>5.7000000000000003E-5</v>
      </c>
      <c r="AE585" t="s">
        <v>10</v>
      </c>
      <c r="AF585">
        <v>0</v>
      </c>
      <c r="AG585">
        <v>0</v>
      </c>
      <c r="AH585" t="s">
        <v>11</v>
      </c>
      <c r="AI585">
        <v>0.98070999999999997</v>
      </c>
      <c r="AJ585">
        <v>2.0000000000000002E-5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3689.3172599999998</v>
      </c>
      <c r="I586">
        <v>3539.2031149999998</v>
      </c>
      <c r="J586" t="s">
        <v>3</v>
      </c>
      <c r="K586">
        <v>3429.1422980000002</v>
      </c>
      <c r="L586">
        <v>3055.4994510000001</v>
      </c>
      <c r="M586" t="s">
        <v>4</v>
      </c>
      <c r="N586">
        <v>57.681137999999997</v>
      </c>
      <c r="O586">
        <v>3.2148080000000001</v>
      </c>
      <c r="P586" t="s">
        <v>5</v>
      </c>
      <c r="Q586">
        <v>0</v>
      </c>
      <c r="R586">
        <v>0</v>
      </c>
      <c r="S586" t="s">
        <v>6</v>
      </c>
      <c r="T586">
        <v>15.806568</v>
      </c>
      <c r="U586">
        <v>0.15159900000000001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1.8269000000000001E-2</v>
      </c>
      <c r="AD586">
        <v>5.3999999999999998E-5</v>
      </c>
      <c r="AE586" t="s">
        <v>10</v>
      </c>
      <c r="AF586">
        <v>0</v>
      </c>
      <c r="AG586">
        <v>0</v>
      </c>
      <c r="AH586" t="s">
        <v>11</v>
      </c>
      <c r="AI586">
        <v>0.98116999999999999</v>
      </c>
      <c r="AJ586">
        <v>1.5E-5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4431.2169000000004</v>
      </c>
      <c r="I587">
        <v>5098.8148920000003</v>
      </c>
      <c r="J587" t="s">
        <v>3</v>
      </c>
      <c r="K587">
        <v>4118.5218539999996</v>
      </c>
      <c r="L587">
        <v>4394.4559060000001</v>
      </c>
      <c r="M587" t="s">
        <v>4</v>
      </c>
      <c r="N587">
        <v>69.269366000000005</v>
      </c>
      <c r="O587">
        <v>4.5029329999999996</v>
      </c>
      <c r="P587" t="s">
        <v>5</v>
      </c>
      <c r="Q587">
        <v>0</v>
      </c>
      <c r="R587">
        <v>0</v>
      </c>
      <c r="S587" t="s">
        <v>6</v>
      </c>
      <c r="T587">
        <v>18.933617999999999</v>
      </c>
      <c r="U587">
        <v>0.19629199999999999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1.7811E-2</v>
      </c>
      <c r="AD587">
        <v>5.0000000000000002E-5</v>
      </c>
      <c r="AE587" t="s">
        <v>10</v>
      </c>
      <c r="AF587">
        <v>0</v>
      </c>
      <c r="AG587">
        <v>0</v>
      </c>
      <c r="AH587" t="s">
        <v>11</v>
      </c>
      <c r="AI587">
        <v>0.98164099999999999</v>
      </c>
      <c r="AJ587">
        <v>1.7E-5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5173.5341319999998</v>
      </c>
      <c r="I588">
        <v>6104.3827959999999</v>
      </c>
      <c r="J588" t="s">
        <v>3</v>
      </c>
      <c r="K588">
        <v>4808.3321660000001</v>
      </c>
      <c r="L588">
        <v>5256.5799930000003</v>
      </c>
      <c r="M588" t="s">
        <v>4</v>
      </c>
      <c r="N588">
        <v>80.889033999999995</v>
      </c>
      <c r="O588">
        <v>5.1959429999999998</v>
      </c>
      <c r="P588" t="s">
        <v>5</v>
      </c>
      <c r="Q588">
        <v>0</v>
      </c>
      <c r="R588">
        <v>0</v>
      </c>
      <c r="S588" t="s">
        <v>6</v>
      </c>
      <c r="T588">
        <v>22.054725999999999</v>
      </c>
      <c r="U588">
        <v>0.235093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1.7089E-2</v>
      </c>
      <c r="AD588">
        <v>4.6E-5</v>
      </c>
      <c r="AE588" t="s">
        <v>10</v>
      </c>
      <c r="AF588">
        <v>0</v>
      </c>
      <c r="AG588">
        <v>0</v>
      </c>
      <c r="AH588" t="s">
        <v>11</v>
      </c>
      <c r="AI588">
        <v>0.98183500000000001</v>
      </c>
      <c r="AJ588">
        <v>1.5999999999999999E-5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5916.3656819999997</v>
      </c>
      <c r="I589">
        <v>7760.6270720000002</v>
      </c>
      <c r="J589" t="s">
        <v>3</v>
      </c>
      <c r="K589">
        <v>5498.4226660000004</v>
      </c>
      <c r="L589">
        <v>6664.6837839999998</v>
      </c>
      <c r="M589" t="s">
        <v>4</v>
      </c>
      <c r="N589">
        <v>92.494832000000002</v>
      </c>
      <c r="O589">
        <v>6.4008479999999999</v>
      </c>
      <c r="P589" t="s">
        <v>5</v>
      </c>
      <c r="Q589">
        <v>0</v>
      </c>
      <c r="R589">
        <v>0</v>
      </c>
      <c r="S589" t="s">
        <v>6</v>
      </c>
      <c r="T589">
        <v>25.192080000000001</v>
      </c>
      <c r="U589">
        <v>0.248949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1.6492E-2</v>
      </c>
      <c r="AD589">
        <v>4.1999999999999998E-5</v>
      </c>
      <c r="AE589" t="s">
        <v>10</v>
      </c>
      <c r="AF589">
        <v>0</v>
      </c>
      <c r="AG589">
        <v>0</v>
      </c>
      <c r="AH589" t="s">
        <v>11</v>
      </c>
      <c r="AI589">
        <v>0.981993</v>
      </c>
      <c r="AJ589">
        <v>1.5E-5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6657.6925000000001</v>
      </c>
      <c r="I590">
        <v>9653.9434540000002</v>
      </c>
      <c r="J590" t="s">
        <v>3</v>
      </c>
      <c r="K590">
        <v>6187.4970599999997</v>
      </c>
      <c r="L590">
        <v>8281.3664879999997</v>
      </c>
      <c r="M590" t="s">
        <v>4</v>
      </c>
      <c r="N590">
        <v>104.078506</v>
      </c>
      <c r="O590">
        <v>7.7951129999999997</v>
      </c>
      <c r="P590" t="s">
        <v>5</v>
      </c>
      <c r="Q590">
        <v>0</v>
      </c>
      <c r="R590">
        <v>0</v>
      </c>
      <c r="S590" t="s">
        <v>6</v>
      </c>
      <c r="T590">
        <v>28.327656000000001</v>
      </c>
      <c r="U590">
        <v>0.28729399999999999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1.6226999999999998E-2</v>
      </c>
      <c r="AD590">
        <v>4.1999999999999998E-5</v>
      </c>
      <c r="AE590" t="s">
        <v>10</v>
      </c>
      <c r="AF590">
        <v>0</v>
      </c>
      <c r="AG590">
        <v>0</v>
      </c>
      <c r="AH590" t="s">
        <v>11</v>
      </c>
      <c r="AI590">
        <v>0.98208300000000004</v>
      </c>
      <c r="AJ590">
        <v>1.4E-5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7396.9244500000004</v>
      </c>
      <c r="I591">
        <v>11736.365159000001</v>
      </c>
      <c r="J591" t="s">
        <v>3</v>
      </c>
      <c r="K591">
        <v>6874.5506699999996</v>
      </c>
      <c r="L591">
        <v>10066.447774</v>
      </c>
      <c r="M591" t="s">
        <v>4</v>
      </c>
      <c r="N591">
        <v>115.597832</v>
      </c>
      <c r="O591">
        <v>9.6943280000000005</v>
      </c>
      <c r="P591" t="s">
        <v>5</v>
      </c>
      <c r="Q591">
        <v>0</v>
      </c>
      <c r="R591">
        <v>0</v>
      </c>
      <c r="S591" t="s">
        <v>6</v>
      </c>
      <c r="T591">
        <v>31.484877999999998</v>
      </c>
      <c r="U591">
        <v>0.32777499999999998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1.5594E-2</v>
      </c>
      <c r="AD591">
        <v>3.8999999999999999E-5</v>
      </c>
      <c r="AE591" t="s">
        <v>10</v>
      </c>
      <c r="AF591">
        <v>0</v>
      </c>
      <c r="AG591">
        <v>0</v>
      </c>
      <c r="AH591" t="s">
        <v>11</v>
      </c>
      <c r="AI591">
        <v>0.982707</v>
      </c>
      <c r="AJ591">
        <v>1.9000000000000001E-5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8135.9122600000001</v>
      </c>
      <c r="I592">
        <v>13952.346857</v>
      </c>
      <c r="J592" t="s">
        <v>3</v>
      </c>
      <c r="K592">
        <v>7561.2839800000002</v>
      </c>
      <c r="L592">
        <v>11962.087702000001</v>
      </c>
      <c r="M592" t="s">
        <v>4</v>
      </c>
      <c r="N592">
        <v>127.11745000000001</v>
      </c>
      <c r="O592">
        <v>11.264706</v>
      </c>
      <c r="P592" t="s">
        <v>5</v>
      </c>
      <c r="Q592">
        <v>0</v>
      </c>
      <c r="R592">
        <v>0</v>
      </c>
      <c r="S592" t="s">
        <v>6</v>
      </c>
      <c r="T592">
        <v>34.606119999999997</v>
      </c>
      <c r="U592">
        <v>0.37438100000000002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1.5299999999999999E-2</v>
      </c>
      <c r="AD592">
        <v>3.6999999999999998E-5</v>
      </c>
      <c r="AE592" t="s">
        <v>10</v>
      </c>
      <c r="AF592">
        <v>0</v>
      </c>
      <c r="AG592">
        <v>0</v>
      </c>
      <c r="AH592" t="s">
        <v>11</v>
      </c>
      <c r="AI592">
        <v>0.98272000000000004</v>
      </c>
      <c r="AJ592">
        <v>1.9000000000000001E-5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8875.2676479999991</v>
      </c>
      <c r="I593">
        <v>16249.592812000001</v>
      </c>
      <c r="J593" t="s">
        <v>3</v>
      </c>
      <c r="K593">
        <v>8248.5011099999992</v>
      </c>
      <c r="L593">
        <v>13956.675356</v>
      </c>
      <c r="M593" t="s">
        <v>4</v>
      </c>
      <c r="N593">
        <v>138.59965</v>
      </c>
      <c r="O593">
        <v>12.485897</v>
      </c>
      <c r="P593" t="s">
        <v>5</v>
      </c>
      <c r="Q593">
        <v>0</v>
      </c>
      <c r="R593">
        <v>0</v>
      </c>
      <c r="S593" t="s">
        <v>6</v>
      </c>
      <c r="T593">
        <v>37.741576000000002</v>
      </c>
      <c r="U593">
        <v>0.43357400000000001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1.4274999999999999E-2</v>
      </c>
      <c r="AD593">
        <v>2.5000000000000001E-5</v>
      </c>
      <c r="AE593" t="s">
        <v>10</v>
      </c>
      <c r="AF593">
        <v>0</v>
      </c>
      <c r="AG593">
        <v>0</v>
      </c>
      <c r="AH593" t="s">
        <v>11</v>
      </c>
      <c r="AI593">
        <v>0.98323099999999997</v>
      </c>
      <c r="AJ593">
        <v>2.3E-5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9612.5550299999995</v>
      </c>
      <c r="I594">
        <v>18698.001359000002</v>
      </c>
      <c r="J594" t="s">
        <v>3</v>
      </c>
      <c r="K594">
        <v>8933.7546980000006</v>
      </c>
      <c r="L594">
        <v>16095.751015</v>
      </c>
      <c r="M594" t="s">
        <v>4</v>
      </c>
      <c r="N594">
        <v>150.06128799999999</v>
      </c>
      <c r="O594">
        <v>14.047806</v>
      </c>
      <c r="P594" t="s">
        <v>5</v>
      </c>
      <c r="Q594">
        <v>0</v>
      </c>
      <c r="R594">
        <v>0</v>
      </c>
      <c r="S594" t="s">
        <v>6</v>
      </c>
      <c r="T594">
        <v>40.870497999999998</v>
      </c>
      <c r="U594">
        <v>0.53265799999999996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1.4130999999999999E-2</v>
      </c>
      <c r="AD594">
        <v>2.5000000000000001E-5</v>
      </c>
      <c r="AE594" t="s">
        <v>10</v>
      </c>
      <c r="AF594">
        <v>0</v>
      </c>
      <c r="AG594">
        <v>0</v>
      </c>
      <c r="AH594" t="s">
        <v>11</v>
      </c>
      <c r="AI594">
        <v>0.98323300000000002</v>
      </c>
      <c r="AJ594">
        <v>2.3E-5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10352.119972</v>
      </c>
      <c r="I595">
        <v>21875.929058000002</v>
      </c>
      <c r="J595" t="s">
        <v>3</v>
      </c>
      <c r="K595">
        <v>9621.0848879999994</v>
      </c>
      <c r="L595">
        <v>18821.459788</v>
      </c>
      <c r="M595" t="s">
        <v>4</v>
      </c>
      <c r="N595">
        <v>161.62013200000001</v>
      </c>
      <c r="O595">
        <v>16.702407000000001</v>
      </c>
      <c r="P595" t="s">
        <v>5</v>
      </c>
      <c r="Q595">
        <v>0</v>
      </c>
      <c r="R595">
        <v>0</v>
      </c>
      <c r="S595" t="s">
        <v>6</v>
      </c>
      <c r="T595">
        <v>43.980339999999998</v>
      </c>
      <c r="U595">
        <v>0.60008600000000001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1.3986E-2</v>
      </c>
      <c r="AD595">
        <v>2.5000000000000001E-5</v>
      </c>
      <c r="AE595" t="s">
        <v>10</v>
      </c>
      <c r="AF595">
        <v>0</v>
      </c>
      <c r="AG595">
        <v>0</v>
      </c>
      <c r="AH595" t="s">
        <v>11</v>
      </c>
      <c r="AI595">
        <v>0.98354299999999995</v>
      </c>
      <c r="AJ595">
        <v>2.5999999999999998E-5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11091.41822</v>
      </c>
      <c r="I596">
        <v>25534.527394000001</v>
      </c>
      <c r="J596" t="s">
        <v>3</v>
      </c>
      <c r="K596">
        <v>10308.192317999999</v>
      </c>
      <c r="L596">
        <v>21980.890087</v>
      </c>
      <c r="M596" t="s">
        <v>4</v>
      </c>
      <c r="N596">
        <v>173.12602200000001</v>
      </c>
      <c r="O596">
        <v>18.740736999999999</v>
      </c>
      <c r="P596" t="s">
        <v>5</v>
      </c>
      <c r="Q596">
        <v>0</v>
      </c>
      <c r="R596">
        <v>0</v>
      </c>
      <c r="S596" t="s">
        <v>6</v>
      </c>
      <c r="T596">
        <v>47.092590000000001</v>
      </c>
      <c r="U596">
        <v>0.64966900000000005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1.3464E-2</v>
      </c>
      <c r="AD596">
        <v>2.0000000000000002E-5</v>
      </c>
      <c r="AE596" t="s">
        <v>10</v>
      </c>
      <c r="AF596">
        <v>0</v>
      </c>
      <c r="AG596">
        <v>0</v>
      </c>
      <c r="AH596" t="s">
        <v>11</v>
      </c>
      <c r="AI596">
        <v>0.98358900000000005</v>
      </c>
      <c r="AJ596">
        <v>2.6999999999999999E-5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11833.135399999999</v>
      </c>
      <c r="I597">
        <v>28447.371322999999</v>
      </c>
      <c r="J597" t="s">
        <v>3</v>
      </c>
      <c r="K597">
        <v>10997.428984</v>
      </c>
      <c r="L597">
        <v>24458.044324999999</v>
      </c>
      <c r="M597" t="s">
        <v>4</v>
      </c>
      <c r="N597">
        <v>184.695572</v>
      </c>
      <c r="O597">
        <v>20.552831999999999</v>
      </c>
      <c r="P597" t="s">
        <v>5</v>
      </c>
      <c r="Q597">
        <v>0</v>
      </c>
      <c r="R597">
        <v>0</v>
      </c>
      <c r="S597" t="s">
        <v>6</v>
      </c>
      <c r="T597">
        <v>50.223368000000001</v>
      </c>
      <c r="U597">
        <v>0.71561799999999998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1.3424999999999999E-2</v>
      </c>
      <c r="AD597">
        <v>2.0000000000000002E-5</v>
      </c>
      <c r="AE597" t="s">
        <v>10</v>
      </c>
      <c r="AF597">
        <v>0</v>
      </c>
      <c r="AG597">
        <v>0</v>
      </c>
      <c r="AH597" t="s">
        <v>11</v>
      </c>
      <c r="AI597">
        <v>0.98385900000000004</v>
      </c>
      <c r="AJ597">
        <v>2.9E-5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12573.163001999999</v>
      </c>
      <c r="I598">
        <v>31489.605458999999</v>
      </c>
      <c r="J598" t="s">
        <v>3</v>
      </c>
      <c r="K598">
        <v>11685.305786000001</v>
      </c>
      <c r="L598">
        <v>27148.893749999999</v>
      </c>
      <c r="M598" t="s">
        <v>4</v>
      </c>
      <c r="N598">
        <v>196.232788</v>
      </c>
      <c r="O598">
        <v>22.299939999999999</v>
      </c>
      <c r="P598" t="s">
        <v>5</v>
      </c>
      <c r="Q598">
        <v>0</v>
      </c>
      <c r="R598">
        <v>0</v>
      </c>
      <c r="S598" t="s">
        <v>6</v>
      </c>
      <c r="T598">
        <v>53.380707999999998</v>
      </c>
      <c r="U598">
        <v>0.77555300000000005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1.3065E-2</v>
      </c>
      <c r="AD598">
        <v>1.5999999999999999E-5</v>
      </c>
      <c r="AE598" t="s">
        <v>10</v>
      </c>
      <c r="AF598">
        <v>0</v>
      </c>
      <c r="AG598">
        <v>0</v>
      </c>
      <c r="AH598" t="s">
        <v>11</v>
      </c>
      <c r="AI598">
        <v>0.98419199999999996</v>
      </c>
      <c r="AJ598">
        <v>3.0000000000000001E-5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13313.668358000001</v>
      </c>
      <c r="I599">
        <v>34989.207418999998</v>
      </c>
      <c r="J599" t="s">
        <v>3</v>
      </c>
      <c r="K599">
        <v>12373.540016000001</v>
      </c>
      <c r="L599">
        <v>30167.887392000001</v>
      </c>
      <c r="M599" t="s">
        <v>4</v>
      </c>
      <c r="N599">
        <v>207.77430000000001</v>
      </c>
      <c r="O599">
        <v>24.142447000000001</v>
      </c>
      <c r="P599" t="s">
        <v>5</v>
      </c>
      <c r="Q599">
        <v>0</v>
      </c>
      <c r="R599">
        <v>0</v>
      </c>
      <c r="S599" t="s">
        <v>6</v>
      </c>
      <c r="T599">
        <v>56.530726000000001</v>
      </c>
      <c r="U599">
        <v>0.86884600000000001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1.2996000000000001E-2</v>
      </c>
      <c r="AD599">
        <v>1.5E-5</v>
      </c>
      <c r="AE599" t="s">
        <v>10</v>
      </c>
      <c r="AF599">
        <v>0</v>
      </c>
      <c r="AG599">
        <v>0</v>
      </c>
      <c r="AH599" t="s">
        <v>11</v>
      </c>
      <c r="AI599">
        <v>0.984429</v>
      </c>
      <c r="AJ599">
        <v>3.1000000000000001E-5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14055.143797999999</v>
      </c>
      <c r="I600">
        <v>38429.534581</v>
      </c>
      <c r="J600" t="s">
        <v>3</v>
      </c>
      <c r="K600">
        <v>13062.823227999999</v>
      </c>
      <c r="L600">
        <v>33194.180069000002</v>
      </c>
      <c r="M600" t="s">
        <v>4</v>
      </c>
      <c r="N600">
        <v>219.375598</v>
      </c>
      <c r="O600">
        <v>26.085965999999999</v>
      </c>
      <c r="P600" t="s">
        <v>5</v>
      </c>
      <c r="Q600">
        <v>0</v>
      </c>
      <c r="R600">
        <v>0</v>
      </c>
      <c r="S600" t="s">
        <v>6</v>
      </c>
      <c r="T600">
        <v>59.688265999999999</v>
      </c>
      <c r="U600">
        <v>0.97447799999999996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1.2902E-2</v>
      </c>
      <c r="AD600">
        <v>1.2999999999999999E-5</v>
      </c>
      <c r="AE600" t="s">
        <v>10</v>
      </c>
      <c r="AF600">
        <v>0</v>
      </c>
      <c r="AG600">
        <v>0</v>
      </c>
      <c r="AH600" t="s">
        <v>11</v>
      </c>
      <c r="AI600">
        <v>0.98477400000000004</v>
      </c>
      <c r="AJ600">
        <v>3.1999999999999999E-5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14795.423033999999</v>
      </c>
      <c r="I601">
        <v>41789.931199999999</v>
      </c>
      <c r="J601" t="s">
        <v>3</v>
      </c>
      <c r="K601">
        <v>13750.917949999999</v>
      </c>
      <c r="L601">
        <v>36140.694461999999</v>
      </c>
      <c r="M601" t="s">
        <v>4</v>
      </c>
      <c r="N601">
        <v>231.01546999999999</v>
      </c>
      <c r="O601">
        <v>28.525766000000001</v>
      </c>
      <c r="P601" t="s">
        <v>5</v>
      </c>
      <c r="Q601">
        <v>0</v>
      </c>
      <c r="R601">
        <v>0</v>
      </c>
      <c r="S601" t="s">
        <v>6</v>
      </c>
      <c r="T601">
        <v>62.841639999999998</v>
      </c>
      <c r="U601">
        <v>1.0865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1.2874999999999999E-2</v>
      </c>
      <c r="AD601">
        <v>1.2999999999999999E-5</v>
      </c>
      <c r="AE601" t="s">
        <v>10</v>
      </c>
      <c r="AF601">
        <v>0</v>
      </c>
      <c r="AG601">
        <v>0</v>
      </c>
      <c r="AH601" t="s">
        <v>11</v>
      </c>
      <c r="AI601">
        <v>0.98477599999999998</v>
      </c>
      <c r="AJ601">
        <v>3.1999999999999999E-5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1899.8610739999999</v>
      </c>
      <c r="I602">
        <v>32.122756000000003</v>
      </c>
      <c r="J602" t="s">
        <v>3</v>
      </c>
      <c r="K602">
        <v>1847.262874</v>
      </c>
      <c r="L602">
        <v>25.653852000000001</v>
      </c>
      <c r="M602" t="s">
        <v>4</v>
      </c>
      <c r="N602">
        <v>11.940264000000001</v>
      </c>
      <c r="O602">
        <v>0.21387800000000001</v>
      </c>
      <c r="P602" t="s">
        <v>5</v>
      </c>
      <c r="Q602">
        <v>52.932156999999997</v>
      </c>
      <c r="R602">
        <v>1.3818170000000001</v>
      </c>
      <c r="S602" t="s">
        <v>6</v>
      </c>
      <c r="T602">
        <v>1820.4481619999999</v>
      </c>
      <c r="U602">
        <v>20.949354</v>
      </c>
      <c r="V602" t="s">
        <v>7</v>
      </c>
      <c r="W602">
        <v>0.75106799999999996</v>
      </c>
      <c r="X602">
        <v>0.126887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2.6303E-2</v>
      </c>
      <c r="AG602">
        <v>3.8999999999999999E-5</v>
      </c>
      <c r="AH602" t="s">
        <v>11</v>
      </c>
      <c r="AI602">
        <v>0.97474400000000005</v>
      </c>
      <c r="AJ602">
        <v>5.5000000000000002E-5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3798.5795119999998</v>
      </c>
      <c r="I603">
        <v>118.65349999999999</v>
      </c>
      <c r="J603" t="s">
        <v>3</v>
      </c>
      <c r="K603">
        <v>3693.366548</v>
      </c>
      <c r="L603">
        <v>98.809589000000003</v>
      </c>
      <c r="M603" t="s">
        <v>4</v>
      </c>
      <c r="N603">
        <v>23.864056000000001</v>
      </c>
      <c r="O603">
        <v>0.31729200000000002</v>
      </c>
      <c r="P603" t="s">
        <v>5</v>
      </c>
      <c r="Q603">
        <v>105.809736</v>
      </c>
      <c r="R603">
        <v>4.368538</v>
      </c>
      <c r="S603" t="s">
        <v>6</v>
      </c>
      <c r="T603">
        <v>3639.893462</v>
      </c>
      <c r="U603">
        <v>84.943470000000005</v>
      </c>
      <c r="V603" t="s">
        <v>7</v>
      </c>
      <c r="W603">
        <v>1.4513020000000001</v>
      </c>
      <c r="X603">
        <v>0.136544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2.358E-2</v>
      </c>
      <c r="AG603">
        <v>5.0000000000000002E-5</v>
      </c>
      <c r="AH603" t="s">
        <v>11</v>
      </c>
      <c r="AI603">
        <v>0.97852799999999995</v>
      </c>
      <c r="AJ603">
        <v>1.5E-5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5697.0224710000002</v>
      </c>
      <c r="I604">
        <v>266.945267</v>
      </c>
      <c r="J604" t="s">
        <v>3</v>
      </c>
      <c r="K604">
        <v>5539.3274119999996</v>
      </c>
      <c r="L604">
        <v>221.96553499999999</v>
      </c>
      <c r="M604" t="s">
        <v>4</v>
      </c>
      <c r="N604">
        <v>35.788170000000001</v>
      </c>
      <c r="O604">
        <v>0.58735899999999996</v>
      </c>
      <c r="P604" t="s">
        <v>5</v>
      </c>
      <c r="Q604">
        <v>158.603792</v>
      </c>
      <c r="R604">
        <v>8.3453110000000006</v>
      </c>
      <c r="S604" t="s">
        <v>6</v>
      </c>
      <c r="T604">
        <v>5459.2442090000004</v>
      </c>
      <c r="U604">
        <v>191.36984899999999</v>
      </c>
      <c r="V604" t="s">
        <v>7</v>
      </c>
      <c r="W604">
        <v>2.173988</v>
      </c>
      <c r="X604">
        <v>0.14391499999999999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2.1833000000000002E-2</v>
      </c>
      <c r="AG604">
        <v>5.7000000000000003E-5</v>
      </c>
      <c r="AH604" t="s">
        <v>11</v>
      </c>
      <c r="AI604">
        <v>0.97995200000000005</v>
      </c>
      <c r="AJ604">
        <v>6.9999999999999999E-6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7595.697373</v>
      </c>
      <c r="I605">
        <v>439.13891000000001</v>
      </c>
      <c r="J605" t="s">
        <v>3</v>
      </c>
      <c r="K605">
        <v>7385.5665920000001</v>
      </c>
      <c r="L605">
        <v>368.10523499999999</v>
      </c>
      <c r="M605" t="s">
        <v>4</v>
      </c>
      <c r="N605">
        <v>47.721200000000003</v>
      </c>
      <c r="O605">
        <v>0.82356300000000005</v>
      </c>
      <c r="P605" t="s">
        <v>5</v>
      </c>
      <c r="Q605">
        <v>211.329669</v>
      </c>
      <c r="R605">
        <v>11.910698</v>
      </c>
      <c r="S605" t="s">
        <v>6</v>
      </c>
      <c r="T605">
        <v>7278.8520209999997</v>
      </c>
      <c r="U605">
        <v>317.28545100000002</v>
      </c>
      <c r="V605" t="s">
        <v>7</v>
      </c>
      <c r="W605">
        <v>2.8743159999999999</v>
      </c>
      <c r="X605">
        <v>0.155418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1.9684E-2</v>
      </c>
      <c r="AG605">
        <v>5.5000000000000002E-5</v>
      </c>
      <c r="AH605" t="s">
        <v>11</v>
      </c>
      <c r="AI605">
        <v>0.98047499999999999</v>
      </c>
      <c r="AJ605">
        <v>3.9999999999999998E-6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9493.9550199999994</v>
      </c>
      <c r="I606">
        <v>643.26633400000003</v>
      </c>
      <c r="J606" t="s">
        <v>3</v>
      </c>
      <c r="K606">
        <v>9231.6120699999992</v>
      </c>
      <c r="L606">
        <v>547.81395599999996</v>
      </c>
      <c r="M606" t="s">
        <v>4</v>
      </c>
      <c r="N606">
        <v>59.565348999999998</v>
      </c>
      <c r="O606">
        <v>1.113855</v>
      </c>
      <c r="P606" t="s">
        <v>5</v>
      </c>
      <c r="Q606">
        <v>263.84511400000002</v>
      </c>
      <c r="R606">
        <v>14.869656000000001</v>
      </c>
      <c r="S606" t="s">
        <v>6</v>
      </c>
      <c r="T606">
        <v>9098.5426950000001</v>
      </c>
      <c r="U606">
        <v>475.90742599999999</v>
      </c>
      <c r="V606" t="s">
        <v>7</v>
      </c>
      <c r="W606">
        <v>3.5696439999999998</v>
      </c>
      <c r="X606">
        <v>0.17013200000000001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1.8329999999999999E-2</v>
      </c>
      <c r="AG606">
        <v>4.8999999999999998E-5</v>
      </c>
      <c r="AH606" t="s">
        <v>11</v>
      </c>
      <c r="AI606">
        <v>0.98081200000000002</v>
      </c>
      <c r="AJ606">
        <v>3.9999999999999998E-6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11392.644844</v>
      </c>
      <c r="I607">
        <v>890.44268599999998</v>
      </c>
      <c r="J607" t="s">
        <v>3</v>
      </c>
      <c r="K607">
        <v>11077.764648</v>
      </c>
      <c r="L607">
        <v>763.36696199999994</v>
      </c>
      <c r="M607" t="s">
        <v>4</v>
      </c>
      <c r="N607">
        <v>71.452582000000007</v>
      </c>
      <c r="O607">
        <v>1.2564919999999999</v>
      </c>
      <c r="P607" t="s">
        <v>5</v>
      </c>
      <c r="Q607">
        <v>316.71397899999999</v>
      </c>
      <c r="R607">
        <v>16.808479999999999</v>
      </c>
      <c r="S607" t="s">
        <v>6</v>
      </c>
      <c r="T607">
        <v>10918.212754</v>
      </c>
      <c r="U607">
        <v>664.69579399999998</v>
      </c>
      <c r="V607" t="s">
        <v>7</v>
      </c>
      <c r="W607">
        <v>4.2685339999999998</v>
      </c>
      <c r="X607">
        <v>0.17773700000000001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1.7239999999999998E-2</v>
      </c>
      <c r="AG607">
        <v>4.3999999999999999E-5</v>
      </c>
      <c r="AH607" t="s">
        <v>11</v>
      </c>
      <c r="AI607">
        <v>0.98120700000000005</v>
      </c>
      <c r="AJ607">
        <v>6.0000000000000002E-6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13291.530117</v>
      </c>
      <c r="I608">
        <v>1199.4809869999999</v>
      </c>
      <c r="J608" t="s">
        <v>3</v>
      </c>
      <c r="K608">
        <v>12924.065839999999</v>
      </c>
      <c r="L608">
        <v>1023.014413</v>
      </c>
      <c r="M608" t="s">
        <v>4</v>
      </c>
      <c r="N608">
        <v>83.399106000000003</v>
      </c>
      <c r="O608">
        <v>1.6896679999999999</v>
      </c>
      <c r="P608" t="s">
        <v>5</v>
      </c>
      <c r="Q608">
        <v>369.62530600000002</v>
      </c>
      <c r="R608">
        <v>23.209696000000001</v>
      </c>
      <c r="S608" t="s">
        <v>6</v>
      </c>
      <c r="T608">
        <v>12737.960195</v>
      </c>
      <c r="U608">
        <v>892.16435000000001</v>
      </c>
      <c r="V608" t="s">
        <v>7</v>
      </c>
      <c r="W608">
        <v>4.9660479999999998</v>
      </c>
      <c r="X608">
        <v>0.19486899999999999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1.7014999999999999E-2</v>
      </c>
      <c r="AG608">
        <v>4.1999999999999998E-5</v>
      </c>
      <c r="AH608" t="s">
        <v>11</v>
      </c>
      <c r="AI608">
        <v>0.98124500000000003</v>
      </c>
      <c r="AJ608">
        <v>6.0000000000000002E-6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15190.264551</v>
      </c>
      <c r="I609">
        <v>1562.2622610000001</v>
      </c>
      <c r="J609" t="s">
        <v>3</v>
      </c>
      <c r="K609">
        <v>14770.206484</v>
      </c>
      <c r="L609">
        <v>1330.5489150000001</v>
      </c>
      <c r="M609" t="s">
        <v>4</v>
      </c>
      <c r="N609">
        <v>95.340781000000007</v>
      </c>
      <c r="O609">
        <v>2.1915369999999998</v>
      </c>
      <c r="P609" t="s">
        <v>5</v>
      </c>
      <c r="Q609">
        <v>422.55560800000001</v>
      </c>
      <c r="R609">
        <v>30.667342000000001</v>
      </c>
      <c r="S609" t="s">
        <v>6</v>
      </c>
      <c r="T609">
        <v>14557.589003999999</v>
      </c>
      <c r="U609">
        <v>1159.177375</v>
      </c>
      <c r="V609" t="s">
        <v>7</v>
      </c>
      <c r="W609">
        <v>5.7111890000000001</v>
      </c>
      <c r="X609">
        <v>0.32644299999999998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1.6473999999999999E-2</v>
      </c>
      <c r="AG609">
        <v>3.8000000000000002E-5</v>
      </c>
      <c r="AH609" t="s">
        <v>11</v>
      </c>
      <c r="AI609">
        <v>0.98131199999999996</v>
      </c>
      <c r="AJ609">
        <v>6.0000000000000002E-6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17088.502305000002</v>
      </c>
      <c r="I610">
        <v>1927.4696389999999</v>
      </c>
      <c r="J610" t="s">
        <v>3</v>
      </c>
      <c r="K610">
        <v>16616.281133</v>
      </c>
      <c r="L610">
        <v>1660.358931</v>
      </c>
      <c r="M610" t="s">
        <v>4</v>
      </c>
      <c r="N610">
        <v>107.215316</v>
      </c>
      <c r="O610">
        <v>2.4352040000000001</v>
      </c>
      <c r="P610" t="s">
        <v>5</v>
      </c>
      <c r="Q610">
        <v>475.02135399999997</v>
      </c>
      <c r="R610">
        <v>34.881497000000003</v>
      </c>
      <c r="S610" t="s">
        <v>6</v>
      </c>
      <c r="T610">
        <v>16377.230938000001</v>
      </c>
      <c r="U610">
        <v>1461.0824419999999</v>
      </c>
      <c r="V610" t="s">
        <v>7</v>
      </c>
      <c r="W610">
        <v>6.3919810000000004</v>
      </c>
      <c r="X610">
        <v>0.340088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1.6310000000000002E-2</v>
      </c>
      <c r="AG610">
        <v>3.6000000000000001E-5</v>
      </c>
      <c r="AH610" t="s">
        <v>11</v>
      </c>
      <c r="AI610">
        <v>0.98133599999999999</v>
      </c>
      <c r="AJ610">
        <v>6.0000000000000002E-6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18987.191836000002</v>
      </c>
      <c r="I611">
        <v>2319.0417590000002</v>
      </c>
      <c r="J611" t="s">
        <v>3</v>
      </c>
      <c r="K611">
        <v>18462.542616999999</v>
      </c>
      <c r="L611">
        <v>2019.2207249999999</v>
      </c>
      <c r="M611" t="s">
        <v>4</v>
      </c>
      <c r="N611">
        <v>119.101412</v>
      </c>
      <c r="O611">
        <v>2.8030870000000001</v>
      </c>
      <c r="P611" t="s">
        <v>5</v>
      </c>
      <c r="Q611">
        <v>527.72726399999999</v>
      </c>
      <c r="R611">
        <v>38.180647</v>
      </c>
      <c r="S611" t="s">
        <v>6</v>
      </c>
      <c r="T611">
        <v>18196.860780999999</v>
      </c>
      <c r="U611">
        <v>1798.812733</v>
      </c>
      <c r="V611" t="s">
        <v>7</v>
      </c>
      <c r="W611">
        <v>7.0973329999999999</v>
      </c>
      <c r="X611">
        <v>0.36015200000000003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1.6077999999999999E-2</v>
      </c>
      <c r="AG611">
        <v>3.6000000000000001E-5</v>
      </c>
      <c r="AH611" t="s">
        <v>11</v>
      </c>
      <c r="AI611">
        <v>0.98136599999999996</v>
      </c>
      <c r="AJ611">
        <v>6.0000000000000002E-6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20885.959686999999</v>
      </c>
      <c r="I612">
        <v>2755.884337</v>
      </c>
      <c r="J612" t="s">
        <v>3</v>
      </c>
      <c r="K612">
        <v>20308.913828000001</v>
      </c>
      <c r="L612">
        <v>2417.2126130000001</v>
      </c>
      <c r="M612" t="s">
        <v>4</v>
      </c>
      <c r="N612">
        <v>131.04674800000001</v>
      </c>
      <c r="O612">
        <v>3.2726760000000001</v>
      </c>
      <c r="P612" t="s">
        <v>5</v>
      </c>
      <c r="Q612">
        <v>580.41811600000005</v>
      </c>
      <c r="R612">
        <v>41.105927000000001</v>
      </c>
      <c r="S612" t="s">
        <v>6</v>
      </c>
      <c r="T612">
        <v>20016.594570000001</v>
      </c>
      <c r="U612">
        <v>2167.9504109999998</v>
      </c>
      <c r="V612" t="s">
        <v>7</v>
      </c>
      <c r="W612">
        <v>7.7994719999999997</v>
      </c>
      <c r="X612">
        <v>0.37155300000000002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1.4935E-2</v>
      </c>
      <c r="AG612">
        <v>2.6999999999999999E-5</v>
      </c>
      <c r="AH612" t="s">
        <v>11</v>
      </c>
      <c r="AI612">
        <v>0.981375</v>
      </c>
      <c r="AJ612">
        <v>6.0000000000000002E-6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22784.504453000001</v>
      </c>
      <c r="I613">
        <v>3208.2491749999999</v>
      </c>
      <c r="J613" t="s">
        <v>3</v>
      </c>
      <c r="K613">
        <v>22155.256289000001</v>
      </c>
      <c r="L613">
        <v>2837.280917</v>
      </c>
      <c r="M613" t="s">
        <v>4</v>
      </c>
      <c r="N613">
        <v>142.975987</v>
      </c>
      <c r="O613">
        <v>4.1296189999999999</v>
      </c>
      <c r="P613" t="s">
        <v>5</v>
      </c>
      <c r="Q613">
        <v>632.91724099999999</v>
      </c>
      <c r="R613">
        <v>48.857359000000002</v>
      </c>
      <c r="S613" t="s">
        <v>6</v>
      </c>
      <c r="T613">
        <v>21836.310194999998</v>
      </c>
      <c r="U613">
        <v>2575.041745</v>
      </c>
      <c r="V613" t="s">
        <v>7</v>
      </c>
      <c r="W613">
        <v>8.5169479999999993</v>
      </c>
      <c r="X613">
        <v>0.43023699999999998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1.4602E-2</v>
      </c>
      <c r="AG613">
        <v>2.4000000000000001E-5</v>
      </c>
      <c r="AH613" t="s">
        <v>11</v>
      </c>
      <c r="AI613">
        <v>0.98166299999999995</v>
      </c>
      <c r="AJ613">
        <v>7.9999999999999996E-6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24683.466093999999</v>
      </c>
      <c r="I614">
        <v>3772.4006169999998</v>
      </c>
      <c r="J614" t="s">
        <v>3</v>
      </c>
      <c r="K614">
        <v>24001.643789000002</v>
      </c>
      <c r="L614">
        <v>3341.5869109999999</v>
      </c>
      <c r="M614" t="s">
        <v>4</v>
      </c>
      <c r="N614">
        <v>155.02479199999999</v>
      </c>
      <c r="O614">
        <v>5.0269909999999998</v>
      </c>
      <c r="P614" t="s">
        <v>5</v>
      </c>
      <c r="Q614">
        <v>685.75608199999999</v>
      </c>
      <c r="R614">
        <v>56.609059999999999</v>
      </c>
      <c r="S614" t="s">
        <v>6</v>
      </c>
      <c r="T614">
        <v>23655.990781</v>
      </c>
      <c r="U614">
        <v>3022.0107229999999</v>
      </c>
      <c r="V614" t="s">
        <v>7</v>
      </c>
      <c r="W614">
        <v>9.2278920000000006</v>
      </c>
      <c r="X614">
        <v>0.436751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1.4293999999999999E-2</v>
      </c>
      <c r="AG614">
        <v>2.0999999999999999E-5</v>
      </c>
      <c r="AH614" t="s">
        <v>11</v>
      </c>
      <c r="AI614">
        <v>0.98191200000000001</v>
      </c>
      <c r="AJ614">
        <v>1.1E-5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26582.485742000001</v>
      </c>
      <c r="I615">
        <v>4350.6601360000004</v>
      </c>
      <c r="J615" t="s">
        <v>3</v>
      </c>
      <c r="K615">
        <v>25848.098633000001</v>
      </c>
      <c r="L615">
        <v>3872.6597019999999</v>
      </c>
      <c r="M615" t="s">
        <v>4</v>
      </c>
      <c r="N615">
        <v>166.98032000000001</v>
      </c>
      <c r="O615">
        <v>5.3260269999999998</v>
      </c>
      <c r="P615" t="s">
        <v>5</v>
      </c>
      <c r="Q615">
        <v>738.59385699999996</v>
      </c>
      <c r="R615">
        <v>61.083658999999997</v>
      </c>
      <c r="S615" t="s">
        <v>6</v>
      </c>
      <c r="T615">
        <v>25475.798867000001</v>
      </c>
      <c r="U615">
        <v>3501.7225239999998</v>
      </c>
      <c r="V615" t="s">
        <v>7</v>
      </c>
      <c r="W615">
        <v>9.9294250000000002</v>
      </c>
      <c r="X615">
        <v>0.452436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1.4079E-2</v>
      </c>
      <c r="AG615">
        <v>2.0000000000000002E-5</v>
      </c>
      <c r="AH615" t="s">
        <v>11</v>
      </c>
      <c r="AI615">
        <v>0.98192999999999997</v>
      </c>
      <c r="AJ615">
        <v>1.1E-5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28481.126914</v>
      </c>
      <c r="I616">
        <v>4959.0810439999996</v>
      </c>
      <c r="J616" t="s">
        <v>3</v>
      </c>
      <c r="K616">
        <v>27694.439569999999</v>
      </c>
      <c r="L616">
        <v>4426.6008929999998</v>
      </c>
      <c r="M616" t="s">
        <v>4</v>
      </c>
      <c r="N616">
        <v>178.965845</v>
      </c>
      <c r="O616">
        <v>6.1385449999999997</v>
      </c>
      <c r="P616" t="s">
        <v>5</v>
      </c>
      <c r="Q616">
        <v>791.25206400000002</v>
      </c>
      <c r="R616">
        <v>66.972161999999997</v>
      </c>
      <c r="S616" t="s">
        <v>6</v>
      </c>
      <c r="T616">
        <v>27295.509297000001</v>
      </c>
      <c r="U616">
        <v>4008.8993070000001</v>
      </c>
      <c r="V616" t="s">
        <v>7</v>
      </c>
      <c r="W616">
        <v>10.618672999999999</v>
      </c>
      <c r="X616">
        <v>0.473497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1.3167E-2</v>
      </c>
      <c r="AG616">
        <v>9.0000000000000002E-6</v>
      </c>
      <c r="AH616" t="s">
        <v>11</v>
      </c>
      <c r="AI616">
        <v>0.98209999999999997</v>
      </c>
      <c r="AJ616">
        <v>1.1E-5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30380.322734000001</v>
      </c>
      <c r="I617">
        <v>5649.2548820000002</v>
      </c>
      <c r="J617" t="s">
        <v>3</v>
      </c>
      <c r="K617">
        <v>29541.083672000001</v>
      </c>
      <c r="L617">
        <v>5041.1916300000003</v>
      </c>
      <c r="M617" t="s">
        <v>4</v>
      </c>
      <c r="N617">
        <v>190.949997</v>
      </c>
      <c r="O617">
        <v>6.6560240000000004</v>
      </c>
      <c r="P617" t="s">
        <v>5</v>
      </c>
      <c r="Q617">
        <v>844.12641399999995</v>
      </c>
      <c r="R617">
        <v>72.043747999999994</v>
      </c>
      <c r="S617" t="s">
        <v>6</v>
      </c>
      <c r="T617">
        <v>29115.337109</v>
      </c>
      <c r="U617">
        <v>4569.6698180000003</v>
      </c>
      <c r="V617" t="s">
        <v>7</v>
      </c>
      <c r="W617">
        <v>11.335898</v>
      </c>
      <c r="X617">
        <v>0.460262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1.3001E-2</v>
      </c>
      <c r="AG617">
        <v>9.0000000000000002E-6</v>
      </c>
      <c r="AH617" t="s">
        <v>11</v>
      </c>
      <c r="AI617">
        <v>0.98239200000000004</v>
      </c>
      <c r="AJ617">
        <v>1.2999999999999999E-5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32279.102266000002</v>
      </c>
      <c r="I618">
        <v>6298.5125889999999</v>
      </c>
      <c r="J618" t="s">
        <v>3</v>
      </c>
      <c r="K618">
        <v>31387.464375</v>
      </c>
      <c r="L618">
        <v>5690.0852759999998</v>
      </c>
      <c r="M618" t="s">
        <v>4</v>
      </c>
      <c r="N618">
        <v>202.88740799999999</v>
      </c>
      <c r="O618">
        <v>7.5319479999999999</v>
      </c>
      <c r="P618" t="s">
        <v>5</v>
      </c>
      <c r="Q618">
        <v>896.85968600000001</v>
      </c>
      <c r="R618">
        <v>76.991701000000006</v>
      </c>
      <c r="S618" t="s">
        <v>6</v>
      </c>
      <c r="T618">
        <v>30935.045156</v>
      </c>
      <c r="U618">
        <v>5170.3736310000004</v>
      </c>
      <c r="V618" t="s">
        <v>7</v>
      </c>
      <c r="W618">
        <v>12.053858</v>
      </c>
      <c r="X618">
        <v>0.45212799999999997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1.2892000000000001E-2</v>
      </c>
      <c r="AG618">
        <v>7.9999999999999996E-6</v>
      </c>
      <c r="AH618" t="s">
        <v>11</v>
      </c>
      <c r="AI618">
        <v>0.98239500000000002</v>
      </c>
      <c r="AJ618">
        <v>1.2999999999999999E-5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34178.046952999997</v>
      </c>
      <c r="I619">
        <v>6996.0263560000003</v>
      </c>
      <c r="J619" t="s">
        <v>3</v>
      </c>
      <c r="K619">
        <v>33233.986719</v>
      </c>
      <c r="L619">
        <v>6354.8689700000004</v>
      </c>
      <c r="M619" t="s">
        <v>4</v>
      </c>
      <c r="N619">
        <v>214.85330999999999</v>
      </c>
      <c r="O619">
        <v>8.3261509999999994</v>
      </c>
      <c r="P619" t="s">
        <v>5</v>
      </c>
      <c r="Q619">
        <v>949.58996000000002</v>
      </c>
      <c r="R619">
        <v>84.947481999999994</v>
      </c>
      <c r="S619" t="s">
        <v>6</v>
      </c>
      <c r="T619">
        <v>32754.773163999998</v>
      </c>
      <c r="U619">
        <v>5789.6666999999998</v>
      </c>
      <c r="V619" t="s">
        <v>7</v>
      </c>
      <c r="W619">
        <v>12.769795999999999</v>
      </c>
      <c r="X619">
        <v>0.47851900000000003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1.2475999999999999E-2</v>
      </c>
      <c r="AG619">
        <v>6.0000000000000002E-6</v>
      </c>
      <c r="AH619" t="s">
        <v>11</v>
      </c>
      <c r="AI619">
        <v>0.98254200000000003</v>
      </c>
      <c r="AJ619">
        <v>1.4E-5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36076.852187999997</v>
      </c>
      <c r="I620">
        <v>7756.0603730000003</v>
      </c>
      <c r="J620" t="s">
        <v>3</v>
      </c>
      <c r="K620">
        <v>35080.288202999996</v>
      </c>
      <c r="L620">
        <v>7064.5576380000002</v>
      </c>
      <c r="M620" t="s">
        <v>4</v>
      </c>
      <c r="N620">
        <v>226.859723</v>
      </c>
      <c r="O620">
        <v>9.0426719999999996</v>
      </c>
      <c r="P620" t="s">
        <v>5</v>
      </c>
      <c r="Q620">
        <v>1002.438517</v>
      </c>
      <c r="R620">
        <v>85.323944999999995</v>
      </c>
      <c r="S620" t="s">
        <v>6</v>
      </c>
      <c r="T620">
        <v>34574.422577999998</v>
      </c>
      <c r="U620">
        <v>6450.8176700000004</v>
      </c>
      <c r="V620" t="s">
        <v>7</v>
      </c>
      <c r="W620">
        <v>13.443785</v>
      </c>
      <c r="X620">
        <v>0.50299199999999999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1.2172000000000001E-2</v>
      </c>
      <c r="AG620">
        <v>3.9999999999999998E-6</v>
      </c>
      <c r="AH620" t="s">
        <v>11</v>
      </c>
      <c r="AI620">
        <v>0.98300299999999996</v>
      </c>
      <c r="AJ620">
        <v>1.7E-5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37975.382422000002</v>
      </c>
      <c r="I621">
        <v>8595.1310240000003</v>
      </c>
      <c r="J621" t="s">
        <v>3</v>
      </c>
      <c r="K621">
        <v>36926.431406000003</v>
      </c>
      <c r="L621">
        <v>7846.2224120000001</v>
      </c>
      <c r="M621" t="s">
        <v>4</v>
      </c>
      <c r="N621">
        <v>238.814367</v>
      </c>
      <c r="O621">
        <v>9.5858860000000004</v>
      </c>
      <c r="P621" t="s">
        <v>5</v>
      </c>
      <c r="Q621">
        <v>1055.0837650000001</v>
      </c>
      <c r="R621">
        <v>88.539214000000001</v>
      </c>
      <c r="S621" t="s">
        <v>6</v>
      </c>
      <c r="T621">
        <v>36394.131562000002</v>
      </c>
      <c r="U621">
        <v>7148.5152909999997</v>
      </c>
      <c r="V621" t="s">
        <v>7</v>
      </c>
      <c r="W621">
        <v>14.134295</v>
      </c>
      <c r="X621">
        <v>0.52793500000000004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1.204E-2</v>
      </c>
      <c r="AG621">
        <v>3.0000000000000001E-6</v>
      </c>
      <c r="AH621" t="s">
        <v>11</v>
      </c>
      <c r="AI621">
        <v>0.98300500000000002</v>
      </c>
      <c r="AJ621">
        <v>1.7E-5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1947.1622420000001</v>
      </c>
      <c r="I622">
        <v>44146.317563999997</v>
      </c>
      <c r="J622" t="s">
        <v>3</v>
      </c>
      <c r="K622">
        <v>1851.115726</v>
      </c>
      <c r="L622">
        <v>38710.495690999996</v>
      </c>
      <c r="M622" t="s">
        <v>4</v>
      </c>
      <c r="N622">
        <v>15.276802</v>
      </c>
      <c r="O622">
        <v>3.2742170000000002</v>
      </c>
      <c r="P622" t="s">
        <v>5</v>
      </c>
      <c r="Q622">
        <v>11.336214</v>
      </c>
      <c r="R622">
        <v>0.24671100000000001</v>
      </c>
      <c r="S622" t="s">
        <v>6</v>
      </c>
      <c r="T622">
        <v>4.2787179999999996</v>
      </c>
      <c r="U622">
        <v>5.8042999999999997E-2</v>
      </c>
      <c r="V622" t="s">
        <v>7</v>
      </c>
      <c r="W622">
        <v>1.2287920000000001</v>
      </c>
      <c r="X622">
        <v>1.8193000000000001E-2</v>
      </c>
      <c r="Y622" t="s">
        <v>8</v>
      </c>
      <c r="Z622">
        <v>4.3466719999999999</v>
      </c>
      <c r="AA622">
        <v>7.4520000000000003E-2</v>
      </c>
      <c r="AB622" t="s">
        <v>9</v>
      </c>
      <c r="AC622">
        <v>1822.958464</v>
      </c>
      <c r="AD622">
        <v>37711.843001000001</v>
      </c>
      <c r="AE622" t="s">
        <v>10</v>
      </c>
      <c r="AF622">
        <v>2.7635E-2</v>
      </c>
      <c r="AG622">
        <v>2.1999999999999999E-5</v>
      </c>
      <c r="AH622" t="s">
        <v>11</v>
      </c>
      <c r="AI622">
        <v>0.973325</v>
      </c>
      <c r="AJ622">
        <v>6.3E-5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3907.1759259999999</v>
      </c>
      <c r="I623">
        <v>178656.22767399999</v>
      </c>
      <c r="J623" t="s">
        <v>3</v>
      </c>
      <c r="K623">
        <v>3714.5517359999999</v>
      </c>
      <c r="L623">
        <v>156535.07316299999</v>
      </c>
      <c r="M623" t="s">
        <v>4</v>
      </c>
      <c r="N623">
        <v>30.662016000000001</v>
      </c>
      <c r="O623">
        <v>13.254329</v>
      </c>
      <c r="P623" t="s">
        <v>5</v>
      </c>
      <c r="Q623">
        <v>22.790724000000001</v>
      </c>
      <c r="R623">
        <v>1.0883959999999999</v>
      </c>
      <c r="S623" t="s">
        <v>6</v>
      </c>
      <c r="T623">
        <v>8.5904260000000008</v>
      </c>
      <c r="U623">
        <v>0.21599599999999999</v>
      </c>
      <c r="V623" t="s">
        <v>7</v>
      </c>
      <c r="W623">
        <v>2.4851139999999998</v>
      </c>
      <c r="X623">
        <v>0.10073799999999999</v>
      </c>
      <c r="Y623" t="s">
        <v>8</v>
      </c>
      <c r="Z623">
        <v>8.7302560000000007</v>
      </c>
      <c r="AA623">
        <v>0.31514199999999998</v>
      </c>
      <c r="AB623" t="s">
        <v>9</v>
      </c>
      <c r="AC623">
        <v>3657.9968239999998</v>
      </c>
      <c r="AD623">
        <v>152394.21441099999</v>
      </c>
      <c r="AE623" t="s">
        <v>10</v>
      </c>
      <c r="AF623">
        <v>2.5308000000000001E-2</v>
      </c>
      <c r="AG623">
        <v>4.1999999999999998E-5</v>
      </c>
      <c r="AH623" t="s">
        <v>11</v>
      </c>
      <c r="AI623">
        <v>0.97708499999999998</v>
      </c>
      <c r="AJ623">
        <v>3.3000000000000003E-5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5841.2188100000003</v>
      </c>
      <c r="I624">
        <v>335497.799283</v>
      </c>
      <c r="J624" t="s">
        <v>3</v>
      </c>
      <c r="K624">
        <v>5553.4896959999996</v>
      </c>
      <c r="L624">
        <v>294213.43971399998</v>
      </c>
      <c r="M624" t="s">
        <v>4</v>
      </c>
      <c r="N624">
        <v>45.921292000000001</v>
      </c>
      <c r="O624">
        <v>26.760193999999998</v>
      </c>
      <c r="P624" t="s">
        <v>5</v>
      </c>
      <c r="Q624">
        <v>34.237665999999997</v>
      </c>
      <c r="R624">
        <v>2.1362760000000001</v>
      </c>
      <c r="S624" t="s">
        <v>6</v>
      </c>
      <c r="T624">
        <v>12.960100000000001</v>
      </c>
      <c r="U624">
        <v>0.42611700000000002</v>
      </c>
      <c r="V624" t="s">
        <v>7</v>
      </c>
      <c r="W624">
        <v>3.7347779999999999</v>
      </c>
      <c r="X624">
        <v>0.197876</v>
      </c>
      <c r="Y624" t="s">
        <v>8</v>
      </c>
      <c r="Z624">
        <v>13.084035999999999</v>
      </c>
      <c r="AA624">
        <v>0.57856200000000002</v>
      </c>
      <c r="AB624" t="s">
        <v>9</v>
      </c>
      <c r="AC624">
        <v>5468.7105300000003</v>
      </c>
      <c r="AD624">
        <v>286264.26933799998</v>
      </c>
      <c r="AE624" t="s">
        <v>10</v>
      </c>
      <c r="AF624">
        <v>2.3834000000000001E-2</v>
      </c>
      <c r="AG624">
        <v>4.8999999999999998E-5</v>
      </c>
      <c r="AH624" t="s">
        <v>11</v>
      </c>
      <c r="AI624">
        <v>0.97936000000000001</v>
      </c>
      <c r="AJ624">
        <v>9.0000000000000002E-6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7786.677764</v>
      </c>
      <c r="I625">
        <v>585533.55287400004</v>
      </c>
      <c r="J625" t="s">
        <v>3</v>
      </c>
      <c r="K625">
        <v>7401.7143020000003</v>
      </c>
      <c r="L625">
        <v>513001.35958400002</v>
      </c>
      <c r="M625" t="s">
        <v>4</v>
      </c>
      <c r="N625">
        <v>61.178482000000002</v>
      </c>
      <c r="O625">
        <v>44.241537000000001</v>
      </c>
      <c r="P625" t="s">
        <v>5</v>
      </c>
      <c r="Q625">
        <v>45.781502000000003</v>
      </c>
      <c r="R625">
        <v>4.3498229999999998</v>
      </c>
      <c r="S625" t="s">
        <v>6</v>
      </c>
      <c r="T625">
        <v>17.30979</v>
      </c>
      <c r="U625">
        <v>0.67671599999999998</v>
      </c>
      <c r="V625" t="s">
        <v>7</v>
      </c>
      <c r="W625">
        <v>4.9737720000000003</v>
      </c>
      <c r="X625">
        <v>0.31753399999999998</v>
      </c>
      <c r="Y625" t="s">
        <v>8</v>
      </c>
      <c r="Z625">
        <v>17.562615999999998</v>
      </c>
      <c r="AA625">
        <v>1.206968</v>
      </c>
      <c r="AB625" t="s">
        <v>9</v>
      </c>
      <c r="AC625">
        <v>7288.5997280000001</v>
      </c>
      <c r="AD625">
        <v>499118.72032600001</v>
      </c>
      <c r="AE625" t="s">
        <v>10</v>
      </c>
      <c r="AF625">
        <v>2.2202E-2</v>
      </c>
      <c r="AG625">
        <v>5.3000000000000001E-5</v>
      </c>
      <c r="AH625" t="s">
        <v>11</v>
      </c>
      <c r="AI625">
        <v>0.98015200000000002</v>
      </c>
      <c r="AJ625">
        <v>6.0000000000000002E-6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9728.5948919999992</v>
      </c>
      <c r="I626">
        <v>871245.01895099995</v>
      </c>
      <c r="J626" t="s">
        <v>3</v>
      </c>
      <c r="K626">
        <v>9248.1929359999995</v>
      </c>
      <c r="L626">
        <v>760880.92205499997</v>
      </c>
      <c r="M626" t="s">
        <v>4</v>
      </c>
      <c r="N626">
        <v>76.414587999999995</v>
      </c>
      <c r="O626">
        <v>67.752238000000006</v>
      </c>
      <c r="P626" t="s">
        <v>5</v>
      </c>
      <c r="Q626">
        <v>57.229488000000003</v>
      </c>
      <c r="R626">
        <v>6.2212449999999997</v>
      </c>
      <c r="S626" t="s">
        <v>6</v>
      </c>
      <c r="T626">
        <v>21.60934</v>
      </c>
      <c r="U626">
        <v>0.97654600000000003</v>
      </c>
      <c r="V626" t="s">
        <v>7</v>
      </c>
      <c r="W626">
        <v>6.2131379999999998</v>
      </c>
      <c r="X626">
        <v>0.47194900000000001</v>
      </c>
      <c r="Y626" t="s">
        <v>8</v>
      </c>
      <c r="Z626">
        <v>21.984943999999999</v>
      </c>
      <c r="AA626">
        <v>1.71377</v>
      </c>
      <c r="AB626" t="s">
        <v>9</v>
      </c>
      <c r="AC626">
        <v>9106.8572860000004</v>
      </c>
      <c r="AD626">
        <v>740134.58227100002</v>
      </c>
      <c r="AE626" t="s">
        <v>10</v>
      </c>
      <c r="AF626">
        <v>1.9990999999999998E-2</v>
      </c>
      <c r="AG626">
        <v>5.5000000000000002E-5</v>
      </c>
      <c r="AH626" t="s">
        <v>11</v>
      </c>
      <c r="AI626">
        <v>0.98062899999999997</v>
      </c>
      <c r="AJ626">
        <v>9.0000000000000002E-6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11665.158884</v>
      </c>
      <c r="I627">
        <v>1230467.4358109999</v>
      </c>
      <c r="J627" t="s">
        <v>3</v>
      </c>
      <c r="K627">
        <v>11089.325304</v>
      </c>
      <c r="L627">
        <v>1073546.4694340001</v>
      </c>
      <c r="M627" t="s">
        <v>4</v>
      </c>
      <c r="N627">
        <v>91.684442000000004</v>
      </c>
      <c r="O627">
        <v>94.985156000000003</v>
      </c>
      <c r="P627" t="s">
        <v>5</v>
      </c>
      <c r="Q627">
        <v>68.633790000000005</v>
      </c>
      <c r="R627">
        <v>8.4534509999999994</v>
      </c>
      <c r="S627" t="s">
        <v>6</v>
      </c>
      <c r="T627">
        <v>25.920183999999999</v>
      </c>
      <c r="U627">
        <v>1.3819999999999999</v>
      </c>
      <c r="V627" t="s">
        <v>7</v>
      </c>
      <c r="W627">
        <v>7.4547639999999999</v>
      </c>
      <c r="X627">
        <v>0.66803500000000005</v>
      </c>
      <c r="Y627" t="s">
        <v>8</v>
      </c>
      <c r="Z627">
        <v>26.360759999999999</v>
      </c>
      <c r="AA627">
        <v>2.3427720000000001</v>
      </c>
      <c r="AB627" t="s">
        <v>9</v>
      </c>
      <c r="AC627">
        <v>10919.803602</v>
      </c>
      <c r="AD627">
        <v>1044362.626075</v>
      </c>
      <c r="AE627" t="s">
        <v>10</v>
      </c>
      <c r="AF627">
        <v>1.9113000000000002E-2</v>
      </c>
      <c r="AG627">
        <v>5.3999999999999998E-5</v>
      </c>
      <c r="AH627" t="s">
        <v>11</v>
      </c>
      <c r="AI627">
        <v>0.98073500000000002</v>
      </c>
      <c r="AJ627">
        <v>9.0000000000000002E-6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13593.589586</v>
      </c>
      <c r="I628">
        <v>1649400.5827339999</v>
      </c>
      <c r="J628" t="s">
        <v>3</v>
      </c>
      <c r="K628">
        <v>12922.131713999999</v>
      </c>
      <c r="L628">
        <v>1437140.285928</v>
      </c>
      <c r="M628" t="s">
        <v>4</v>
      </c>
      <c r="N628">
        <v>106.977062</v>
      </c>
      <c r="O628">
        <v>129.18692799999999</v>
      </c>
      <c r="P628" t="s">
        <v>5</v>
      </c>
      <c r="Q628">
        <v>80.049167999999995</v>
      </c>
      <c r="R628">
        <v>11.043282</v>
      </c>
      <c r="S628" t="s">
        <v>6</v>
      </c>
      <c r="T628">
        <v>30.222605999999999</v>
      </c>
      <c r="U628">
        <v>1.8077000000000001</v>
      </c>
      <c r="V628" t="s">
        <v>7</v>
      </c>
      <c r="W628">
        <v>8.6859300000000008</v>
      </c>
      <c r="X628">
        <v>0.90203900000000004</v>
      </c>
      <c r="Y628" t="s">
        <v>8</v>
      </c>
      <c r="Z628">
        <v>30.776700000000002</v>
      </c>
      <c r="AA628">
        <v>3.1011280000000001</v>
      </c>
      <c r="AB628" t="s">
        <v>9</v>
      </c>
      <c r="AC628">
        <v>12724.382486</v>
      </c>
      <c r="AD628">
        <v>1397887.8932119999</v>
      </c>
      <c r="AE628" t="s">
        <v>10</v>
      </c>
      <c r="AF628">
        <v>1.8759999999999999E-2</v>
      </c>
      <c r="AG628">
        <v>5.3000000000000001E-5</v>
      </c>
      <c r="AH628" t="s">
        <v>11</v>
      </c>
      <c r="AI628">
        <v>0.98083500000000001</v>
      </c>
      <c r="AJ628">
        <v>7.9999999999999996E-6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15532.019764000001</v>
      </c>
      <c r="I629">
        <v>2164259.7431439999</v>
      </c>
      <c r="J629" t="s">
        <v>3</v>
      </c>
      <c r="K629">
        <v>14765.645049999999</v>
      </c>
      <c r="L629">
        <v>1884814.0646909999</v>
      </c>
      <c r="M629" t="s">
        <v>4</v>
      </c>
      <c r="N629">
        <v>122.14317</v>
      </c>
      <c r="O629">
        <v>167.45960199999999</v>
      </c>
      <c r="P629" t="s">
        <v>5</v>
      </c>
      <c r="Q629">
        <v>91.519654000000003</v>
      </c>
      <c r="R629">
        <v>14.650342999999999</v>
      </c>
      <c r="S629" t="s">
        <v>6</v>
      </c>
      <c r="T629">
        <v>34.559544000000002</v>
      </c>
      <c r="U629">
        <v>2.2626620000000002</v>
      </c>
      <c r="V629" t="s">
        <v>7</v>
      </c>
      <c r="W629">
        <v>9.9352</v>
      </c>
      <c r="X629">
        <v>1.160433</v>
      </c>
      <c r="Y629" t="s">
        <v>8</v>
      </c>
      <c r="Z629">
        <v>35.177660000000003</v>
      </c>
      <c r="AA629">
        <v>4.2018829999999996</v>
      </c>
      <c r="AB629" t="s">
        <v>9</v>
      </c>
      <c r="AC629">
        <v>14539.733526</v>
      </c>
      <c r="AD629">
        <v>1833251.1292620001</v>
      </c>
      <c r="AE629" t="s">
        <v>10</v>
      </c>
      <c r="AF629">
        <v>1.7096E-2</v>
      </c>
      <c r="AG629">
        <v>4.6E-5</v>
      </c>
      <c r="AH629" t="s">
        <v>11</v>
      </c>
      <c r="AI629">
        <v>0.98091799999999996</v>
      </c>
      <c r="AJ629">
        <v>7.9999999999999996E-6</v>
      </c>
      <c r="AK629" t="s">
        <v>12</v>
      </c>
      <c r="AL629">
        <v>0.48</v>
      </c>
      <c r="AM629">
        <v>6.9695999999999998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17476.357518000001</v>
      </c>
      <c r="I630">
        <v>2764533.9820420002</v>
      </c>
      <c r="J630" t="s">
        <v>3</v>
      </c>
      <c r="K630">
        <v>16614.543720000001</v>
      </c>
      <c r="L630">
        <v>2406215.0621440001</v>
      </c>
      <c r="M630" t="s">
        <v>4</v>
      </c>
      <c r="N630">
        <v>137.31850800000001</v>
      </c>
      <c r="O630">
        <v>213.543038</v>
      </c>
      <c r="P630" t="s">
        <v>5</v>
      </c>
      <c r="Q630">
        <v>102.98383</v>
      </c>
      <c r="R630">
        <v>18.237546999999999</v>
      </c>
      <c r="S630" t="s">
        <v>6</v>
      </c>
      <c r="T630">
        <v>38.887675999999999</v>
      </c>
      <c r="U630">
        <v>2.8047420000000001</v>
      </c>
      <c r="V630" t="s">
        <v>7</v>
      </c>
      <c r="W630">
        <v>11.184474</v>
      </c>
      <c r="X630">
        <v>1.4613750000000001</v>
      </c>
      <c r="Y630" t="s">
        <v>8</v>
      </c>
      <c r="Z630">
        <v>39.584063999999998</v>
      </c>
      <c r="AA630">
        <v>5.2481980000000004</v>
      </c>
      <c r="AB630" t="s">
        <v>9</v>
      </c>
      <c r="AC630">
        <v>16360.450104</v>
      </c>
      <c r="AD630">
        <v>2340411.520246</v>
      </c>
      <c r="AE630" t="s">
        <v>10</v>
      </c>
      <c r="AF630">
        <v>1.635E-2</v>
      </c>
      <c r="AG630">
        <v>4.1999999999999998E-5</v>
      </c>
      <c r="AH630" t="s">
        <v>11</v>
      </c>
      <c r="AI630">
        <v>0.98113600000000001</v>
      </c>
      <c r="AJ630">
        <v>5.0000000000000004E-6</v>
      </c>
      <c r="AK630" t="s">
        <v>12</v>
      </c>
      <c r="AL630">
        <v>1.64</v>
      </c>
      <c r="AM630">
        <v>65.990399999999994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19407.006404</v>
      </c>
      <c r="I631">
        <v>3433117.947309</v>
      </c>
      <c r="J631" t="s">
        <v>3</v>
      </c>
      <c r="K631">
        <v>18449.360922</v>
      </c>
      <c r="L631">
        <v>2988875.0302229999</v>
      </c>
      <c r="M631" t="s">
        <v>4</v>
      </c>
      <c r="N631">
        <v>152.51646600000001</v>
      </c>
      <c r="O631">
        <v>262.88504999999998</v>
      </c>
      <c r="P631" t="s">
        <v>5</v>
      </c>
      <c r="Q631">
        <v>114.415806</v>
      </c>
      <c r="R631">
        <v>22.357609</v>
      </c>
      <c r="S631" t="s">
        <v>6</v>
      </c>
      <c r="T631">
        <v>43.188622000000002</v>
      </c>
      <c r="U631">
        <v>3.231328</v>
      </c>
      <c r="V631" t="s">
        <v>7</v>
      </c>
      <c r="W631">
        <v>12.442130000000001</v>
      </c>
      <c r="X631">
        <v>1.7613399999999999</v>
      </c>
      <c r="Y631" t="s">
        <v>8</v>
      </c>
      <c r="Z631">
        <v>43.965926000000003</v>
      </c>
      <c r="AA631">
        <v>6.4793099999999999</v>
      </c>
      <c r="AB631" t="s">
        <v>9</v>
      </c>
      <c r="AC631">
        <v>18167.124366</v>
      </c>
      <c r="AD631">
        <v>2907417.5536130001</v>
      </c>
      <c r="AE631" t="s">
        <v>10</v>
      </c>
      <c r="AF631">
        <v>1.5464E-2</v>
      </c>
      <c r="AG631">
        <v>3.4E-5</v>
      </c>
      <c r="AH631" t="s">
        <v>11</v>
      </c>
      <c r="AI631">
        <v>0.98146</v>
      </c>
      <c r="AJ631">
        <v>7.9999999999999996E-6</v>
      </c>
      <c r="AK631" t="s">
        <v>12</v>
      </c>
      <c r="AL631">
        <v>2.16</v>
      </c>
      <c r="AM631">
        <v>112.6144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21338.554482</v>
      </c>
      <c r="I632">
        <v>4157929.0288780001</v>
      </c>
      <c r="J632" t="s">
        <v>3</v>
      </c>
      <c r="K632">
        <v>20286.366112</v>
      </c>
      <c r="L632">
        <v>3616997.7302219998</v>
      </c>
      <c r="M632" t="s">
        <v>4</v>
      </c>
      <c r="N632">
        <v>167.60801000000001</v>
      </c>
      <c r="O632">
        <v>316.44273399999997</v>
      </c>
      <c r="P632" t="s">
        <v>5</v>
      </c>
      <c r="Q632">
        <v>125.84978599999999</v>
      </c>
      <c r="R632">
        <v>26.316589</v>
      </c>
      <c r="S632" t="s">
        <v>6</v>
      </c>
      <c r="T632">
        <v>47.499276000000002</v>
      </c>
      <c r="U632">
        <v>3.7347199999999998</v>
      </c>
      <c r="V632" t="s">
        <v>7</v>
      </c>
      <c r="W632">
        <v>13.697134</v>
      </c>
      <c r="X632">
        <v>2.1487940000000001</v>
      </c>
      <c r="Y632" t="s">
        <v>8</v>
      </c>
      <c r="Z632">
        <v>48.357100000000003</v>
      </c>
      <c r="AA632">
        <v>7.6395220000000004</v>
      </c>
      <c r="AB632" t="s">
        <v>9</v>
      </c>
      <c r="AC632">
        <v>19976.091828000001</v>
      </c>
      <c r="AD632">
        <v>3518492.490061</v>
      </c>
      <c r="AE632" t="s">
        <v>10</v>
      </c>
      <c r="AF632">
        <v>1.5313999999999999E-2</v>
      </c>
      <c r="AG632">
        <v>3.4999999999999997E-5</v>
      </c>
      <c r="AH632" t="s">
        <v>11</v>
      </c>
      <c r="AI632">
        <v>0.98155899999999996</v>
      </c>
      <c r="AJ632">
        <v>7.9999999999999996E-6</v>
      </c>
      <c r="AK632" t="s">
        <v>12</v>
      </c>
      <c r="AL632">
        <v>24.34</v>
      </c>
      <c r="AM632">
        <v>978.58439999999996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23281.162226</v>
      </c>
      <c r="I633">
        <v>4914217.1768180002</v>
      </c>
      <c r="J633" t="s">
        <v>3</v>
      </c>
      <c r="K633">
        <v>22133.785887999999</v>
      </c>
      <c r="L633">
        <v>4274649.8621810004</v>
      </c>
      <c r="M633" t="s">
        <v>4</v>
      </c>
      <c r="N633">
        <v>182.75904399999999</v>
      </c>
      <c r="O633">
        <v>370.89924100000002</v>
      </c>
      <c r="P633" t="s">
        <v>5</v>
      </c>
      <c r="Q633">
        <v>137.266132</v>
      </c>
      <c r="R633">
        <v>30.24267</v>
      </c>
      <c r="S633" t="s">
        <v>6</v>
      </c>
      <c r="T633">
        <v>51.778807999999998</v>
      </c>
      <c r="U633">
        <v>4.39473</v>
      </c>
      <c r="V633" t="s">
        <v>7</v>
      </c>
      <c r="W633">
        <v>14.940875999999999</v>
      </c>
      <c r="X633">
        <v>2.5164719999999998</v>
      </c>
      <c r="Y633" t="s">
        <v>8</v>
      </c>
      <c r="Z633">
        <v>52.763258</v>
      </c>
      <c r="AA633">
        <v>8.7875490000000003</v>
      </c>
      <c r="AB633" t="s">
        <v>9</v>
      </c>
      <c r="AC633">
        <v>21795.382794000001</v>
      </c>
      <c r="AD633">
        <v>4158697.7472350001</v>
      </c>
      <c r="AE633" t="s">
        <v>10</v>
      </c>
      <c r="AF633">
        <v>1.5115999999999999E-2</v>
      </c>
      <c r="AG633">
        <v>3.1000000000000001E-5</v>
      </c>
      <c r="AH633" t="s">
        <v>11</v>
      </c>
      <c r="AI633">
        <v>0.98155899999999996</v>
      </c>
      <c r="AJ633">
        <v>7.9999999999999996E-6</v>
      </c>
      <c r="AK633" t="s">
        <v>12</v>
      </c>
      <c r="AL633">
        <v>171.06</v>
      </c>
      <c r="AM633">
        <v>4033.4564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25229.085098</v>
      </c>
      <c r="I634">
        <v>5760597.0251049995</v>
      </c>
      <c r="J634" t="s">
        <v>3</v>
      </c>
      <c r="K634">
        <v>23985.247275999998</v>
      </c>
      <c r="L634">
        <v>5005000.1846099999</v>
      </c>
      <c r="M634" t="s">
        <v>4</v>
      </c>
      <c r="N634">
        <v>198.07314</v>
      </c>
      <c r="O634">
        <v>430.79416300000003</v>
      </c>
      <c r="P634" t="s">
        <v>5</v>
      </c>
      <c r="Q634">
        <v>148.68179799999999</v>
      </c>
      <c r="R634">
        <v>34.996242000000002</v>
      </c>
      <c r="S634" t="s">
        <v>6</v>
      </c>
      <c r="T634">
        <v>56.02657</v>
      </c>
      <c r="U634">
        <v>4.9631679999999996</v>
      </c>
      <c r="V634" t="s">
        <v>7</v>
      </c>
      <c r="W634">
        <v>16.179268</v>
      </c>
      <c r="X634">
        <v>2.9663330000000001</v>
      </c>
      <c r="Y634" t="s">
        <v>8</v>
      </c>
      <c r="Z634">
        <v>57.199947999999999</v>
      </c>
      <c r="AA634">
        <v>10.157997</v>
      </c>
      <c r="AB634" t="s">
        <v>9</v>
      </c>
      <c r="AC634">
        <v>23618.557263999999</v>
      </c>
      <c r="AD634">
        <v>4869151.2551220004</v>
      </c>
      <c r="AE634" t="s">
        <v>10</v>
      </c>
      <c r="AF634">
        <v>1.5115999999999999E-2</v>
      </c>
      <c r="AG634">
        <v>3.1000000000000001E-5</v>
      </c>
      <c r="AH634" t="s">
        <v>11</v>
      </c>
      <c r="AI634">
        <v>0.98155899999999996</v>
      </c>
      <c r="AJ634">
        <v>7.9999999999999996E-6</v>
      </c>
      <c r="AK634" t="s">
        <v>12</v>
      </c>
      <c r="AL634">
        <v>369.12</v>
      </c>
      <c r="AM634">
        <v>6798.5856000000003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27163.851471999998</v>
      </c>
      <c r="I635">
        <v>6603146.4823709996</v>
      </c>
      <c r="J635" t="s">
        <v>3</v>
      </c>
      <c r="K635">
        <v>25824.882733999999</v>
      </c>
      <c r="L635">
        <v>5735922.2736360002</v>
      </c>
      <c r="M635" t="s">
        <v>4</v>
      </c>
      <c r="N635">
        <v>213.308054</v>
      </c>
      <c r="O635">
        <v>492.06796100000003</v>
      </c>
      <c r="P635" t="s">
        <v>5</v>
      </c>
      <c r="Q635">
        <v>160.10632000000001</v>
      </c>
      <c r="R635">
        <v>40.301225000000002</v>
      </c>
      <c r="S635" t="s">
        <v>6</v>
      </c>
      <c r="T635">
        <v>60.31015</v>
      </c>
      <c r="U635">
        <v>5.7087830000000004</v>
      </c>
      <c r="V635" t="s">
        <v>7</v>
      </c>
      <c r="W635">
        <v>17.41254</v>
      </c>
      <c r="X635">
        <v>3.386282</v>
      </c>
      <c r="Y635" t="s">
        <v>8</v>
      </c>
      <c r="Z635">
        <v>61.628357999999999</v>
      </c>
      <c r="AA635">
        <v>11.750045999999999</v>
      </c>
      <c r="AB635" t="s">
        <v>9</v>
      </c>
      <c r="AC635">
        <v>25430.02637</v>
      </c>
      <c r="AD635">
        <v>5580381.9882420003</v>
      </c>
      <c r="AE635" t="s">
        <v>10</v>
      </c>
      <c r="AF635">
        <v>1.5115999999999999E-2</v>
      </c>
      <c r="AG635">
        <v>3.1000000000000001E-5</v>
      </c>
      <c r="AH635" t="s">
        <v>11</v>
      </c>
      <c r="AI635">
        <v>0.98155899999999996</v>
      </c>
      <c r="AJ635">
        <v>7.9999999999999996E-6</v>
      </c>
      <c r="AK635" t="s">
        <v>12</v>
      </c>
      <c r="AL635">
        <v>520.55999999999995</v>
      </c>
      <c r="AM635">
        <v>18838.126400000001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29115.791956000001</v>
      </c>
      <c r="I636">
        <v>7562459.8638469996</v>
      </c>
      <c r="J636" t="s">
        <v>3</v>
      </c>
      <c r="K636">
        <v>27680.358791999999</v>
      </c>
      <c r="L636">
        <v>6559508.3306999998</v>
      </c>
      <c r="M636" t="s">
        <v>4</v>
      </c>
      <c r="N636">
        <v>228.57935000000001</v>
      </c>
      <c r="O636">
        <v>565.45205699999997</v>
      </c>
      <c r="P636" t="s">
        <v>5</v>
      </c>
      <c r="Q636">
        <v>171.65994800000001</v>
      </c>
      <c r="R636">
        <v>46.575004999999997</v>
      </c>
      <c r="S636" t="s">
        <v>6</v>
      </c>
      <c r="T636">
        <v>64.666836000000004</v>
      </c>
      <c r="U636">
        <v>6.940537</v>
      </c>
      <c r="V636" t="s">
        <v>7</v>
      </c>
      <c r="W636">
        <v>18.675467999999999</v>
      </c>
      <c r="X636">
        <v>3.8656959999999998</v>
      </c>
      <c r="Y636" t="s">
        <v>8</v>
      </c>
      <c r="Z636">
        <v>66.077051999999995</v>
      </c>
      <c r="AA636">
        <v>13.268827</v>
      </c>
      <c r="AB636" t="s">
        <v>9</v>
      </c>
      <c r="AC636">
        <v>27257.146216000001</v>
      </c>
      <c r="AD636">
        <v>6381366.3672580002</v>
      </c>
      <c r="AE636" t="s">
        <v>10</v>
      </c>
      <c r="AF636">
        <v>1.5115999999999999E-2</v>
      </c>
      <c r="AG636">
        <v>3.1000000000000001E-5</v>
      </c>
      <c r="AH636" t="s">
        <v>11</v>
      </c>
      <c r="AI636">
        <v>0.98155899999999996</v>
      </c>
      <c r="AJ636">
        <v>7.9999999999999996E-6</v>
      </c>
      <c r="AK636" t="s">
        <v>12</v>
      </c>
      <c r="AL636">
        <v>615.20000000000005</v>
      </c>
      <c r="AM636">
        <v>26693.72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31044.971674</v>
      </c>
      <c r="I637">
        <v>8573549.8856620006</v>
      </c>
      <c r="J637" t="s">
        <v>3</v>
      </c>
      <c r="K637">
        <v>29514.182511999999</v>
      </c>
      <c r="L637">
        <v>7433335.3459430002</v>
      </c>
      <c r="M637" t="s">
        <v>4</v>
      </c>
      <c r="N637">
        <v>243.68164999999999</v>
      </c>
      <c r="O637">
        <v>635.11198899999999</v>
      </c>
      <c r="P637" t="s">
        <v>5</v>
      </c>
      <c r="Q637">
        <v>183.095012</v>
      </c>
      <c r="R637">
        <v>51.569670000000002</v>
      </c>
      <c r="S637" t="s">
        <v>6</v>
      </c>
      <c r="T637">
        <v>68.968114</v>
      </c>
      <c r="U637">
        <v>7.8265700000000002</v>
      </c>
      <c r="V637" t="s">
        <v>7</v>
      </c>
      <c r="W637">
        <v>19.929098</v>
      </c>
      <c r="X637">
        <v>4.5217330000000002</v>
      </c>
      <c r="Y637" t="s">
        <v>8</v>
      </c>
      <c r="Z637">
        <v>70.473202000000001</v>
      </c>
      <c r="AA637">
        <v>14.79349</v>
      </c>
      <c r="AB637" t="s">
        <v>9</v>
      </c>
      <c r="AC637">
        <v>29062.925500000001</v>
      </c>
      <c r="AD637">
        <v>7232252.2372869998</v>
      </c>
      <c r="AE637" t="s">
        <v>10</v>
      </c>
      <c r="AF637">
        <v>1.5115999999999999E-2</v>
      </c>
      <c r="AG637">
        <v>3.1000000000000001E-5</v>
      </c>
      <c r="AH637" t="s">
        <v>11</v>
      </c>
      <c r="AI637">
        <v>0.98155899999999996</v>
      </c>
      <c r="AJ637">
        <v>7.9999999999999996E-6</v>
      </c>
      <c r="AK637" t="s">
        <v>12</v>
      </c>
      <c r="AL637">
        <v>696.02</v>
      </c>
      <c r="AM637">
        <v>35666.739600000001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32983.585017999998</v>
      </c>
      <c r="I638">
        <v>9557331.7255269997</v>
      </c>
      <c r="J638" t="s">
        <v>3</v>
      </c>
      <c r="K638">
        <v>31357.581222000001</v>
      </c>
      <c r="L638">
        <v>8278015.0594149996</v>
      </c>
      <c r="M638" t="s">
        <v>4</v>
      </c>
      <c r="N638">
        <v>258.82758799999999</v>
      </c>
      <c r="O638">
        <v>707.61718099999996</v>
      </c>
      <c r="P638" t="s">
        <v>5</v>
      </c>
      <c r="Q638">
        <v>194.57289599999999</v>
      </c>
      <c r="R638">
        <v>56.271355999999997</v>
      </c>
      <c r="S638" t="s">
        <v>6</v>
      </c>
      <c r="T638">
        <v>73.290890000000005</v>
      </c>
      <c r="U638">
        <v>8.6912439999999993</v>
      </c>
      <c r="V638" t="s">
        <v>7</v>
      </c>
      <c r="W638">
        <v>21.182030000000001</v>
      </c>
      <c r="X638">
        <v>4.9653020000000003</v>
      </c>
      <c r="Y638" t="s">
        <v>8</v>
      </c>
      <c r="Z638">
        <v>74.895926000000003</v>
      </c>
      <c r="AA638">
        <v>16.347090000000001</v>
      </c>
      <c r="AB638" t="s">
        <v>9</v>
      </c>
      <c r="AC638">
        <v>30878.178624</v>
      </c>
      <c r="AD638">
        <v>8054415.3819420002</v>
      </c>
      <c r="AE638" t="s">
        <v>10</v>
      </c>
      <c r="AF638">
        <v>1.5115999999999999E-2</v>
      </c>
      <c r="AG638">
        <v>3.1000000000000001E-5</v>
      </c>
      <c r="AH638" t="s">
        <v>11</v>
      </c>
      <c r="AI638">
        <v>0.98155899999999996</v>
      </c>
      <c r="AJ638">
        <v>7.9999999999999996E-6</v>
      </c>
      <c r="AK638" t="s">
        <v>12</v>
      </c>
      <c r="AL638">
        <v>763.96</v>
      </c>
      <c r="AM638">
        <v>44279.998399999997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34936.698285999999</v>
      </c>
      <c r="I639">
        <v>10690074.070250001</v>
      </c>
      <c r="J639" t="s">
        <v>3</v>
      </c>
      <c r="K639">
        <v>33215.219385999997</v>
      </c>
      <c r="L639">
        <v>9252584.8473060001</v>
      </c>
      <c r="M639" t="s">
        <v>4</v>
      </c>
      <c r="N639">
        <v>274.06323800000001</v>
      </c>
      <c r="O639">
        <v>796.00034200000005</v>
      </c>
      <c r="P639" t="s">
        <v>5</v>
      </c>
      <c r="Q639">
        <v>206.10071199999999</v>
      </c>
      <c r="R639">
        <v>61.909492</v>
      </c>
      <c r="S639" t="s">
        <v>6</v>
      </c>
      <c r="T639">
        <v>77.610422</v>
      </c>
      <c r="U639">
        <v>9.7052859999999992</v>
      </c>
      <c r="V639" t="s">
        <v>7</v>
      </c>
      <c r="W639">
        <v>22.460124</v>
      </c>
      <c r="X639">
        <v>5.5561889999999998</v>
      </c>
      <c r="Y639" t="s">
        <v>8</v>
      </c>
      <c r="Z639">
        <v>79.335114000000004</v>
      </c>
      <c r="AA639">
        <v>18.063010999999999</v>
      </c>
      <c r="AB639" t="s">
        <v>9</v>
      </c>
      <c r="AC639">
        <v>32707.523008</v>
      </c>
      <c r="AD639">
        <v>9002662.385365</v>
      </c>
      <c r="AE639" t="s">
        <v>10</v>
      </c>
      <c r="AF639">
        <v>1.5115999999999999E-2</v>
      </c>
      <c r="AG639">
        <v>3.1000000000000001E-5</v>
      </c>
      <c r="AH639" t="s">
        <v>11</v>
      </c>
      <c r="AI639">
        <v>0.98155899999999996</v>
      </c>
      <c r="AJ639">
        <v>7.9999999999999996E-6</v>
      </c>
      <c r="AK639" t="s">
        <v>12</v>
      </c>
      <c r="AL639">
        <v>815.86</v>
      </c>
      <c r="AM639">
        <v>53308.640399999997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36880.543030000001</v>
      </c>
      <c r="I640">
        <v>11795588.027009999</v>
      </c>
      <c r="J640" t="s">
        <v>3</v>
      </c>
      <c r="K640">
        <v>35064.368192000002</v>
      </c>
      <c r="L640">
        <v>10205811.323138</v>
      </c>
      <c r="M640" t="s">
        <v>4</v>
      </c>
      <c r="N640">
        <v>289.214606</v>
      </c>
      <c r="O640">
        <v>884.99097500000005</v>
      </c>
      <c r="P640" t="s">
        <v>5</v>
      </c>
      <c r="Q640">
        <v>217.54438200000001</v>
      </c>
      <c r="R640">
        <v>66.927126000000001</v>
      </c>
      <c r="S640" t="s">
        <v>6</v>
      </c>
      <c r="T640">
        <v>81.931106</v>
      </c>
      <c r="U640">
        <v>10.603166999999999</v>
      </c>
      <c r="V640" t="s">
        <v>7</v>
      </c>
      <c r="W640">
        <v>23.706189999999999</v>
      </c>
      <c r="X640">
        <v>6.0550610000000002</v>
      </c>
      <c r="Y640" t="s">
        <v>8</v>
      </c>
      <c r="Z640">
        <v>83.739322000000001</v>
      </c>
      <c r="AA640">
        <v>19.807089999999999</v>
      </c>
      <c r="AB640" t="s">
        <v>9</v>
      </c>
      <c r="AC640">
        <v>34528.560345999998</v>
      </c>
      <c r="AD640">
        <v>9929527.1143239997</v>
      </c>
      <c r="AE640" t="s">
        <v>10</v>
      </c>
      <c r="AF640">
        <v>1.5115999999999999E-2</v>
      </c>
      <c r="AG640">
        <v>3.1000000000000001E-5</v>
      </c>
      <c r="AH640" t="s">
        <v>11</v>
      </c>
      <c r="AI640">
        <v>0.98155899999999996</v>
      </c>
      <c r="AJ640">
        <v>7.9999999999999996E-6</v>
      </c>
      <c r="AK640" t="s">
        <v>12</v>
      </c>
      <c r="AL640">
        <v>864.54</v>
      </c>
      <c r="AM640">
        <v>59893.288399999998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38834.378365999997</v>
      </c>
      <c r="I641">
        <v>12948085.244833</v>
      </c>
      <c r="J641" t="s">
        <v>3</v>
      </c>
      <c r="K641">
        <v>36922.359257999997</v>
      </c>
      <c r="L641">
        <v>11198461.284080001</v>
      </c>
      <c r="M641" t="s">
        <v>4</v>
      </c>
      <c r="N641">
        <v>304.50298600000002</v>
      </c>
      <c r="O641">
        <v>969.77842799999996</v>
      </c>
      <c r="P641" t="s">
        <v>5</v>
      </c>
      <c r="Q641">
        <v>229.01514</v>
      </c>
      <c r="R641">
        <v>72.480879999999999</v>
      </c>
      <c r="S641" t="s">
        <v>6</v>
      </c>
      <c r="T641">
        <v>86.232541999999995</v>
      </c>
      <c r="U641">
        <v>11.568355</v>
      </c>
      <c r="V641" t="s">
        <v>7</v>
      </c>
      <c r="W641">
        <v>24.972885999999999</v>
      </c>
      <c r="X641">
        <v>6.6280530000000004</v>
      </c>
      <c r="Y641" t="s">
        <v>8</v>
      </c>
      <c r="Z641">
        <v>88.152109999999993</v>
      </c>
      <c r="AA641">
        <v>21.543213999999999</v>
      </c>
      <c r="AB641" t="s">
        <v>9</v>
      </c>
      <c r="AC641">
        <v>36358.268038000002</v>
      </c>
      <c r="AD641">
        <v>10895549.628966</v>
      </c>
      <c r="AE641" t="s">
        <v>10</v>
      </c>
      <c r="AF641">
        <v>1.5115999999999999E-2</v>
      </c>
      <c r="AG641">
        <v>3.1000000000000001E-5</v>
      </c>
      <c r="AH641" t="s">
        <v>11</v>
      </c>
      <c r="AI641">
        <v>0.98155899999999996</v>
      </c>
      <c r="AJ641">
        <v>7.9999999999999996E-6</v>
      </c>
      <c r="AK641" t="s">
        <v>12</v>
      </c>
      <c r="AL641">
        <v>908.7</v>
      </c>
      <c r="AM641">
        <v>65006.89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2014.7050099999999</v>
      </c>
      <c r="I662">
        <v>3180.5247570000001</v>
      </c>
      <c r="J662" t="s">
        <v>3</v>
      </c>
      <c r="K662">
        <v>1920.5829719999999</v>
      </c>
      <c r="L662">
        <v>2747.478721</v>
      </c>
      <c r="M662" t="s">
        <v>4</v>
      </c>
      <c r="N662">
        <v>13.930160000000001</v>
      </c>
      <c r="O662">
        <v>0.35211300000000001</v>
      </c>
      <c r="P662" t="s">
        <v>5</v>
      </c>
      <c r="Q662">
        <v>0</v>
      </c>
      <c r="R662">
        <v>0</v>
      </c>
      <c r="S662" t="s">
        <v>6</v>
      </c>
      <c r="T662">
        <v>4.333196</v>
      </c>
      <c r="U662">
        <v>4.6370000000000001E-2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2.7019999999999999E-2</v>
      </c>
      <c r="AD662">
        <v>3.1999999999999999E-5</v>
      </c>
      <c r="AE662" t="s">
        <v>10</v>
      </c>
      <c r="AF662">
        <v>0</v>
      </c>
      <c r="AG662">
        <v>0</v>
      </c>
      <c r="AH662" t="s">
        <v>11</v>
      </c>
      <c r="AI662">
        <v>0.974186</v>
      </c>
      <c r="AJ662">
        <v>5.7000000000000003E-5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4028.7496980000001</v>
      </c>
      <c r="I663">
        <v>9181.6205179999997</v>
      </c>
      <c r="J663" t="s">
        <v>3</v>
      </c>
      <c r="K663">
        <v>3841.4180679999999</v>
      </c>
      <c r="L663">
        <v>8269.4990070000003</v>
      </c>
      <c r="M663" t="s">
        <v>4</v>
      </c>
      <c r="N663">
        <v>27.929635999999999</v>
      </c>
      <c r="O663">
        <v>0.962538</v>
      </c>
      <c r="P663" t="s">
        <v>5</v>
      </c>
      <c r="Q663">
        <v>0</v>
      </c>
      <c r="R663">
        <v>0</v>
      </c>
      <c r="S663" t="s">
        <v>6</v>
      </c>
      <c r="T663">
        <v>8.6148620000000005</v>
      </c>
      <c r="U663">
        <v>0.110331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2.4265999999999999E-2</v>
      </c>
      <c r="AD663">
        <v>5.0000000000000002E-5</v>
      </c>
      <c r="AE663" t="s">
        <v>10</v>
      </c>
      <c r="AF663">
        <v>0</v>
      </c>
      <c r="AG663">
        <v>0</v>
      </c>
      <c r="AH663" t="s">
        <v>11</v>
      </c>
      <c r="AI663">
        <v>0.97881499999999999</v>
      </c>
      <c r="AJ663">
        <v>1.8E-5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6040.6839239999999</v>
      </c>
      <c r="I664">
        <v>18775.064897</v>
      </c>
      <c r="J664" t="s">
        <v>3</v>
      </c>
      <c r="K664">
        <v>5760.582504</v>
      </c>
      <c r="L664">
        <v>17100.894778999998</v>
      </c>
      <c r="M664" t="s">
        <v>4</v>
      </c>
      <c r="N664">
        <v>41.927453999999997</v>
      </c>
      <c r="O664">
        <v>1.8591880000000001</v>
      </c>
      <c r="P664" t="s">
        <v>5</v>
      </c>
      <c r="Q664">
        <v>0</v>
      </c>
      <c r="R664">
        <v>0</v>
      </c>
      <c r="S664" t="s">
        <v>6</v>
      </c>
      <c r="T664">
        <v>12.877746</v>
      </c>
      <c r="U664">
        <v>0.18015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2.3404000000000001E-2</v>
      </c>
      <c r="AD664">
        <v>5.1E-5</v>
      </c>
      <c r="AE664" t="s">
        <v>10</v>
      </c>
      <c r="AF664">
        <v>0</v>
      </c>
      <c r="AG664">
        <v>0</v>
      </c>
      <c r="AH664" t="s">
        <v>11</v>
      </c>
      <c r="AI664">
        <v>0.98031299999999999</v>
      </c>
      <c r="AJ664">
        <v>6.0000000000000002E-6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8051.9949040000001</v>
      </c>
      <c r="I665">
        <v>32399.034481999999</v>
      </c>
      <c r="J665" t="s">
        <v>3</v>
      </c>
      <c r="K665">
        <v>7678.6587440000003</v>
      </c>
      <c r="L665">
        <v>30042.260547000002</v>
      </c>
      <c r="M665" t="s">
        <v>4</v>
      </c>
      <c r="N665">
        <v>55.911724</v>
      </c>
      <c r="O665">
        <v>2.6021709999999998</v>
      </c>
      <c r="P665" t="s">
        <v>5</v>
      </c>
      <c r="Q665">
        <v>0</v>
      </c>
      <c r="R665">
        <v>0</v>
      </c>
      <c r="S665" t="s">
        <v>6</v>
      </c>
      <c r="T665">
        <v>17.137872000000002</v>
      </c>
      <c r="U665">
        <v>0.23754800000000001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2.1305999999999999E-2</v>
      </c>
      <c r="AD665">
        <v>5.3999999999999998E-5</v>
      </c>
      <c r="AE665" t="s">
        <v>10</v>
      </c>
      <c r="AF665">
        <v>0</v>
      </c>
      <c r="AG665">
        <v>0</v>
      </c>
      <c r="AH665" t="s">
        <v>11</v>
      </c>
      <c r="AI665">
        <v>0.98061399999999999</v>
      </c>
      <c r="AJ665">
        <v>3.0000000000000001E-6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10069.268582000001</v>
      </c>
      <c r="I666">
        <v>49549.066319999998</v>
      </c>
      <c r="J666" t="s">
        <v>3</v>
      </c>
      <c r="K666">
        <v>9602.512788</v>
      </c>
      <c r="L666">
        <v>46091.649471999997</v>
      </c>
      <c r="M666" t="s">
        <v>4</v>
      </c>
      <c r="N666">
        <v>69.871219999999994</v>
      </c>
      <c r="O666">
        <v>3.622077</v>
      </c>
      <c r="P666" t="s">
        <v>5</v>
      </c>
      <c r="Q666">
        <v>0</v>
      </c>
      <c r="R666">
        <v>0</v>
      </c>
      <c r="S666" t="s">
        <v>6</v>
      </c>
      <c r="T666">
        <v>21.43817</v>
      </c>
      <c r="U666">
        <v>0.344329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2.0112000000000001E-2</v>
      </c>
      <c r="AD666">
        <v>5.5000000000000002E-5</v>
      </c>
      <c r="AE666" t="s">
        <v>10</v>
      </c>
      <c r="AF666">
        <v>0</v>
      </c>
      <c r="AG666">
        <v>0</v>
      </c>
      <c r="AH666" t="s">
        <v>11</v>
      </c>
      <c r="AI666">
        <v>0.98108799999999996</v>
      </c>
      <c r="AJ666">
        <v>3.0000000000000001E-6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12083.214592</v>
      </c>
      <c r="I667">
        <v>70942.578561000002</v>
      </c>
      <c r="J667" t="s">
        <v>3</v>
      </c>
      <c r="K667">
        <v>11522.983022</v>
      </c>
      <c r="L667">
        <v>65190.418389999999</v>
      </c>
      <c r="M667" t="s">
        <v>4</v>
      </c>
      <c r="N667">
        <v>83.730546000000004</v>
      </c>
      <c r="O667">
        <v>4.8347889999999998</v>
      </c>
      <c r="P667" t="s">
        <v>5</v>
      </c>
      <c r="Q667">
        <v>0</v>
      </c>
      <c r="R667">
        <v>0</v>
      </c>
      <c r="S667" t="s">
        <v>6</v>
      </c>
      <c r="T667">
        <v>25.735858</v>
      </c>
      <c r="U667">
        <v>0.52586699999999997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1.9730000000000001E-2</v>
      </c>
      <c r="AD667">
        <v>5.5999999999999999E-5</v>
      </c>
      <c r="AE667" t="s">
        <v>10</v>
      </c>
      <c r="AF667">
        <v>0</v>
      </c>
      <c r="AG667">
        <v>0</v>
      </c>
      <c r="AH667" t="s">
        <v>11</v>
      </c>
      <c r="AI667">
        <v>0.98114299999999999</v>
      </c>
      <c r="AJ667">
        <v>3.0000000000000001E-6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14106.240828</v>
      </c>
      <c r="I668">
        <v>94080.743803000005</v>
      </c>
      <c r="J668" t="s">
        <v>3</v>
      </c>
      <c r="K668">
        <v>13453.010791999999</v>
      </c>
      <c r="L668">
        <v>86544.979521999994</v>
      </c>
      <c r="M668" t="s">
        <v>4</v>
      </c>
      <c r="N668">
        <v>97.724288000000001</v>
      </c>
      <c r="O668">
        <v>5.657197</v>
      </c>
      <c r="P668" t="s">
        <v>5</v>
      </c>
      <c r="Q668">
        <v>0</v>
      </c>
      <c r="R668">
        <v>0</v>
      </c>
      <c r="S668" t="s">
        <v>6</v>
      </c>
      <c r="T668">
        <v>30.026720000000001</v>
      </c>
      <c r="U668">
        <v>0.71672800000000003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1.8955E-2</v>
      </c>
      <c r="AD668">
        <v>5.0000000000000002E-5</v>
      </c>
      <c r="AE668" t="s">
        <v>10</v>
      </c>
      <c r="AF668">
        <v>0</v>
      </c>
      <c r="AG668">
        <v>0</v>
      </c>
      <c r="AH668" t="s">
        <v>11</v>
      </c>
      <c r="AI668">
        <v>0.98125300000000004</v>
      </c>
      <c r="AJ668">
        <v>3.0000000000000001E-6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16121.451346</v>
      </c>
      <c r="I669">
        <v>119779.488715</v>
      </c>
      <c r="J669" t="s">
        <v>3</v>
      </c>
      <c r="K669">
        <v>15375.436286</v>
      </c>
      <c r="L669">
        <v>110032.842987</v>
      </c>
      <c r="M669" t="s">
        <v>4</v>
      </c>
      <c r="N669">
        <v>111.659688</v>
      </c>
      <c r="O669">
        <v>7.2104340000000002</v>
      </c>
      <c r="P669" t="s">
        <v>5</v>
      </c>
      <c r="Q669">
        <v>0</v>
      </c>
      <c r="R669">
        <v>0</v>
      </c>
      <c r="S669" t="s">
        <v>6</v>
      </c>
      <c r="T669">
        <v>34.327398000000002</v>
      </c>
      <c r="U669">
        <v>0.888795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1.8072000000000001E-2</v>
      </c>
      <c r="AD669">
        <v>5.1E-5</v>
      </c>
      <c r="AE669" t="s">
        <v>10</v>
      </c>
      <c r="AF669">
        <v>0</v>
      </c>
      <c r="AG669">
        <v>0</v>
      </c>
      <c r="AH669" t="s">
        <v>11</v>
      </c>
      <c r="AI669">
        <v>0.98153299999999999</v>
      </c>
      <c r="AJ669">
        <v>5.0000000000000004E-6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18139.433175999999</v>
      </c>
      <c r="I670">
        <v>148633.584944</v>
      </c>
      <c r="J670" t="s">
        <v>3</v>
      </c>
      <c r="K670">
        <v>17300.431251999998</v>
      </c>
      <c r="L670">
        <v>137218.22586599999</v>
      </c>
      <c r="M670" t="s">
        <v>4</v>
      </c>
      <c r="N670">
        <v>125.631226</v>
      </c>
      <c r="O670">
        <v>8.6624210000000001</v>
      </c>
      <c r="P670" t="s">
        <v>5</v>
      </c>
      <c r="Q670">
        <v>0</v>
      </c>
      <c r="R670">
        <v>0</v>
      </c>
      <c r="S670" t="s">
        <v>6</v>
      </c>
      <c r="T670">
        <v>38.616084000000001</v>
      </c>
      <c r="U670">
        <v>0.94099299999999997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1.6469000000000001E-2</v>
      </c>
      <c r="AD670">
        <v>4.5000000000000003E-5</v>
      </c>
      <c r="AE670" t="s">
        <v>10</v>
      </c>
      <c r="AF670">
        <v>0</v>
      </c>
      <c r="AG670">
        <v>0</v>
      </c>
      <c r="AH670" t="s">
        <v>11</v>
      </c>
      <c r="AI670">
        <v>0.98172999999999999</v>
      </c>
      <c r="AJ670">
        <v>6.0000000000000002E-6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20151.979916</v>
      </c>
      <c r="I671">
        <v>176613.228883</v>
      </c>
      <c r="J671" t="s">
        <v>3</v>
      </c>
      <c r="K671">
        <v>19220.283923999999</v>
      </c>
      <c r="L671">
        <v>164132.85826499999</v>
      </c>
      <c r="M671" t="s">
        <v>4</v>
      </c>
      <c r="N671">
        <v>139.53165000000001</v>
      </c>
      <c r="O671">
        <v>10.676685000000001</v>
      </c>
      <c r="P671" t="s">
        <v>5</v>
      </c>
      <c r="Q671">
        <v>0</v>
      </c>
      <c r="R671">
        <v>0</v>
      </c>
      <c r="S671" t="s">
        <v>6</v>
      </c>
      <c r="T671">
        <v>42.889836000000003</v>
      </c>
      <c r="U671">
        <v>1.002397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1.5671000000000001E-2</v>
      </c>
      <c r="AD671">
        <v>4.0000000000000003E-5</v>
      </c>
      <c r="AE671" t="s">
        <v>10</v>
      </c>
      <c r="AF671">
        <v>0</v>
      </c>
      <c r="AG671">
        <v>0</v>
      </c>
      <c r="AH671" t="s">
        <v>11</v>
      </c>
      <c r="AI671">
        <v>0.98173900000000003</v>
      </c>
      <c r="AJ671">
        <v>6.0000000000000002E-6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22175.976082000001</v>
      </c>
      <c r="I672">
        <v>206677.240838</v>
      </c>
      <c r="J672" t="s">
        <v>3</v>
      </c>
      <c r="K672">
        <v>21151.236202</v>
      </c>
      <c r="L672">
        <v>192890.02415000001</v>
      </c>
      <c r="M672" t="s">
        <v>4</v>
      </c>
      <c r="N672">
        <v>153.499742</v>
      </c>
      <c r="O672">
        <v>12.021458000000001</v>
      </c>
      <c r="P672" t="s">
        <v>5</v>
      </c>
      <c r="Q672">
        <v>0</v>
      </c>
      <c r="R672">
        <v>0</v>
      </c>
      <c r="S672" t="s">
        <v>6</v>
      </c>
      <c r="T672">
        <v>47.157690000000002</v>
      </c>
      <c r="U672">
        <v>1.0930610000000001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1.5332E-2</v>
      </c>
      <c r="AD672">
        <v>3.6999999999999998E-5</v>
      </c>
      <c r="AE672" t="s">
        <v>10</v>
      </c>
      <c r="AF672">
        <v>0</v>
      </c>
      <c r="AG672">
        <v>0</v>
      </c>
      <c r="AH672" t="s">
        <v>11</v>
      </c>
      <c r="AI672">
        <v>0.98173999999999995</v>
      </c>
      <c r="AJ672">
        <v>6.0000000000000002E-6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24205.466681999998</v>
      </c>
      <c r="I673">
        <v>237596.15572899999</v>
      </c>
      <c r="J673" t="s">
        <v>3</v>
      </c>
      <c r="K673">
        <v>23087.559539999998</v>
      </c>
      <c r="L673">
        <v>222667.08226200001</v>
      </c>
      <c r="M673" t="s">
        <v>4</v>
      </c>
      <c r="N673">
        <v>167.47989200000001</v>
      </c>
      <c r="O673">
        <v>13.808605</v>
      </c>
      <c r="P673" t="s">
        <v>5</v>
      </c>
      <c r="Q673">
        <v>0</v>
      </c>
      <c r="R673">
        <v>0</v>
      </c>
      <c r="S673" t="s">
        <v>6</v>
      </c>
      <c r="T673">
        <v>51.459747999999998</v>
      </c>
      <c r="U673">
        <v>1.1754789999999999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1.5332E-2</v>
      </c>
      <c r="AD673">
        <v>3.6999999999999998E-5</v>
      </c>
      <c r="AE673" t="s">
        <v>10</v>
      </c>
      <c r="AF673">
        <v>0</v>
      </c>
      <c r="AG673">
        <v>0</v>
      </c>
      <c r="AH673" t="s">
        <v>11</v>
      </c>
      <c r="AI673">
        <v>0.98173999999999995</v>
      </c>
      <c r="AJ673">
        <v>6.0000000000000002E-6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26229.88739</v>
      </c>
      <c r="I674">
        <v>270660.454019</v>
      </c>
      <c r="J674" t="s">
        <v>3</v>
      </c>
      <c r="K674">
        <v>25019.444226</v>
      </c>
      <c r="L674">
        <v>253424.57275799999</v>
      </c>
      <c r="M674" t="s">
        <v>4</v>
      </c>
      <c r="N674">
        <v>181.38780800000001</v>
      </c>
      <c r="O674">
        <v>16.539773</v>
      </c>
      <c r="P674" t="s">
        <v>5</v>
      </c>
      <c r="Q674">
        <v>0</v>
      </c>
      <c r="R674">
        <v>0</v>
      </c>
      <c r="S674" t="s">
        <v>6</v>
      </c>
      <c r="T674">
        <v>55.772592000000003</v>
      </c>
      <c r="U674">
        <v>1.332416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1.5332E-2</v>
      </c>
      <c r="AD674">
        <v>3.6999999999999998E-5</v>
      </c>
      <c r="AE674" t="s">
        <v>10</v>
      </c>
      <c r="AF674">
        <v>0</v>
      </c>
      <c r="AG674">
        <v>0</v>
      </c>
      <c r="AH674" t="s">
        <v>11</v>
      </c>
      <c r="AI674">
        <v>0.98173999999999995</v>
      </c>
      <c r="AJ674">
        <v>6.0000000000000002E-6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28253.581107999998</v>
      </c>
      <c r="I675">
        <v>304529.097649</v>
      </c>
      <c r="J675" t="s">
        <v>3</v>
      </c>
      <c r="K675">
        <v>26950.092290000001</v>
      </c>
      <c r="L675">
        <v>286358.81677500001</v>
      </c>
      <c r="M675" t="s">
        <v>4</v>
      </c>
      <c r="N675">
        <v>195.22660999999999</v>
      </c>
      <c r="O675">
        <v>17.892340000000001</v>
      </c>
      <c r="P675" t="s">
        <v>5</v>
      </c>
      <c r="Q675">
        <v>0</v>
      </c>
      <c r="R675">
        <v>0</v>
      </c>
      <c r="S675" t="s">
        <v>6</v>
      </c>
      <c r="T675">
        <v>60.125652000000002</v>
      </c>
      <c r="U675">
        <v>1.4517040000000001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1.5332E-2</v>
      </c>
      <c r="AD675">
        <v>3.6999999999999998E-5</v>
      </c>
      <c r="AE675" t="s">
        <v>10</v>
      </c>
      <c r="AF675">
        <v>0</v>
      </c>
      <c r="AG675">
        <v>0</v>
      </c>
      <c r="AH675" t="s">
        <v>11</v>
      </c>
      <c r="AI675">
        <v>0.98173999999999995</v>
      </c>
      <c r="AJ675">
        <v>6.0000000000000002E-6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30280.350718000002</v>
      </c>
      <c r="I676">
        <v>344681.66632800002</v>
      </c>
      <c r="J676" t="s">
        <v>3</v>
      </c>
      <c r="K676">
        <v>28883.211039999998</v>
      </c>
      <c r="L676">
        <v>324654.06670199998</v>
      </c>
      <c r="M676" t="s">
        <v>4</v>
      </c>
      <c r="N676">
        <v>209.14244400000001</v>
      </c>
      <c r="O676">
        <v>19.703343</v>
      </c>
      <c r="P676" t="s">
        <v>5</v>
      </c>
      <c r="Q676">
        <v>0</v>
      </c>
      <c r="R676">
        <v>0</v>
      </c>
      <c r="S676" t="s">
        <v>6</v>
      </c>
      <c r="T676">
        <v>64.464966000000004</v>
      </c>
      <c r="U676">
        <v>1.6937759999999999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1.5332E-2</v>
      </c>
      <c r="AD676">
        <v>3.6999999999999998E-5</v>
      </c>
      <c r="AE676" t="s">
        <v>10</v>
      </c>
      <c r="AF676">
        <v>0</v>
      </c>
      <c r="AG676">
        <v>0</v>
      </c>
      <c r="AH676" t="s">
        <v>11</v>
      </c>
      <c r="AI676">
        <v>0.98173999999999995</v>
      </c>
      <c r="AJ676">
        <v>6.0000000000000002E-6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32311.210436000001</v>
      </c>
      <c r="I677">
        <v>384602.00734700001</v>
      </c>
      <c r="J677" t="s">
        <v>3</v>
      </c>
      <c r="K677">
        <v>30821.217632</v>
      </c>
      <c r="L677">
        <v>361601.36553299997</v>
      </c>
      <c r="M677" t="s">
        <v>4</v>
      </c>
      <c r="N677">
        <v>223.13183799999999</v>
      </c>
      <c r="O677">
        <v>21.91647</v>
      </c>
      <c r="P677" t="s">
        <v>5</v>
      </c>
      <c r="Q677">
        <v>0</v>
      </c>
      <c r="R677">
        <v>0</v>
      </c>
      <c r="S677" t="s">
        <v>6</v>
      </c>
      <c r="T677">
        <v>68.871036000000004</v>
      </c>
      <c r="U677">
        <v>2.0074689999999999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1.5332E-2</v>
      </c>
      <c r="AD677">
        <v>3.6999999999999998E-5</v>
      </c>
      <c r="AE677" t="s">
        <v>10</v>
      </c>
      <c r="AF677">
        <v>0</v>
      </c>
      <c r="AG677">
        <v>0</v>
      </c>
      <c r="AH677" t="s">
        <v>11</v>
      </c>
      <c r="AI677">
        <v>0.98173999999999995</v>
      </c>
      <c r="AJ677">
        <v>6.0000000000000002E-6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34341.883258000002</v>
      </c>
      <c r="I678">
        <v>423294.68014399998</v>
      </c>
      <c r="J678" t="s">
        <v>3</v>
      </c>
      <c r="K678">
        <v>32758.108268</v>
      </c>
      <c r="L678">
        <v>397752.55221400002</v>
      </c>
      <c r="M678" t="s">
        <v>4</v>
      </c>
      <c r="N678">
        <v>237.197846</v>
      </c>
      <c r="O678">
        <v>23.409234000000001</v>
      </c>
      <c r="P678" t="s">
        <v>5</v>
      </c>
      <c r="Q678">
        <v>0</v>
      </c>
      <c r="R678">
        <v>0</v>
      </c>
      <c r="S678" t="s">
        <v>6</v>
      </c>
      <c r="T678">
        <v>73.165970000000002</v>
      </c>
      <c r="U678">
        <v>2.195227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1.5332E-2</v>
      </c>
      <c r="AD678">
        <v>3.6999999999999998E-5</v>
      </c>
      <c r="AE678" t="s">
        <v>10</v>
      </c>
      <c r="AF678">
        <v>0</v>
      </c>
      <c r="AG678">
        <v>0</v>
      </c>
      <c r="AH678" t="s">
        <v>11</v>
      </c>
      <c r="AI678">
        <v>0.98173999999999995</v>
      </c>
      <c r="AJ678">
        <v>6.0000000000000002E-6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36366.336442</v>
      </c>
      <c r="I679">
        <v>468205.80923800002</v>
      </c>
      <c r="J679" t="s">
        <v>3</v>
      </c>
      <c r="K679">
        <v>34690.243218000003</v>
      </c>
      <c r="L679">
        <v>440177.94369599997</v>
      </c>
      <c r="M679" t="s">
        <v>4</v>
      </c>
      <c r="N679">
        <v>251.16047599999999</v>
      </c>
      <c r="O679">
        <v>25.897452999999999</v>
      </c>
      <c r="P679" t="s">
        <v>5</v>
      </c>
      <c r="Q679">
        <v>0</v>
      </c>
      <c r="R679">
        <v>0</v>
      </c>
      <c r="S679" t="s">
        <v>6</v>
      </c>
      <c r="T679">
        <v>77.456872000000004</v>
      </c>
      <c r="U679">
        <v>2.3024589999999998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1.5332E-2</v>
      </c>
      <c r="AD679">
        <v>3.6999999999999998E-5</v>
      </c>
      <c r="AE679" t="s">
        <v>10</v>
      </c>
      <c r="AF679">
        <v>0</v>
      </c>
      <c r="AG679">
        <v>0</v>
      </c>
      <c r="AH679" t="s">
        <v>11</v>
      </c>
      <c r="AI679">
        <v>0.98173999999999995</v>
      </c>
      <c r="AJ679">
        <v>6.0000000000000002E-6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38391.896288000004</v>
      </c>
      <c r="I680">
        <v>505481.54381599999</v>
      </c>
      <c r="J680" t="s">
        <v>3</v>
      </c>
      <c r="K680">
        <v>36622.932392000002</v>
      </c>
      <c r="L680">
        <v>475070.76977700001</v>
      </c>
      <c r="M680" t="s">
        <v>4</v>
      </c>
      <c r="N680">
        <v>265.14174000000003</v>
      </c>
      <c r="O680">
        <v>28.840492999999999</v>
      </c>
      <c r="P680" t="s">
        <v>5</v>
      </c>
      <c r="Q680">
        <v>0</v>
      </c>
      <c r="R680">
        <v>0</v>
      </c>
      <c r="S680" t="s">
        <v>6</v>
      </c>
      <c r="T680">
        <v>81.759773999999993</v>
      </c>
      <c r="U680">
        <v>2.3722490000000001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1.5332E-2</v>
      </c>
      <c r="AD680">
        <v>3.6999999999999998E-5</v>
      </c>
      <c r="AE680" t="s">
        <v>10</v>
      </c>
      <c r="AF680">
        <v>0</v>
      </c>
      <c r="AG680">
        <v>0</v>
      </c>
      <c r="AH680" t="s">
        <v>11</v>
      </c>
      <c r="AI680">
        <v>0.98173999999999995</v>
      </c>
      <c r="AJ680">
        <v>6.0000000000000002E-6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40410.697275999999</v>
      </c>
      <c r="I681">
        <v>562484.12049799995</v>
      </c>
      <c r="J681" t="s">
        <v>3</v>
      </c>
      <c r="K681">
        <v>38548.151972</v>
      </c>
      <c r="L681">
        <v>527126.41678600002</v>
      </c>
      <c r="M681" t="s">
        <v>4</v>
      </c>
      <c r="N681">
        <v>279.19194800000002</v>
      </c>
      <c r="O681">
        <v>32.621386000000001</v>
      </c>
      <c r="P681" t="s">
        <v>5</v>
      </c>
      <c r="Q681">
        <v>0</v>
      </c>
      <c r="R681">
        <v>0</v>
      </c>
      <c r="S681" t="s">
        <v>6</v>
      </c>
      <c r="T681">
        <v>86.056361999999993</v>
      </c>
      <c r="U681">
        <v>2.6244550000000002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1.5332E-2</v>
      </c>
      <c r="AD681">
        <v>3.6999999999999998E-5</v>
      </c>
      <c r="AE681" t="s">
        <v>10</v>
      </c>
      <c r="AF681">
        <v>0</v>
      </c>
      <c r="AG681">
        <v>0</v>
      </c>
      <c r="AH681" t="s">
        <v>11</v>
      </c>
      <c r="AI681">
        <v>0.98173999999999995</v>
      </c>
      <c r="AJ681">
        <v>6.0000000000000002E-6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1926.882726</v>
      </c>
      <c r="I682">
        <v>8109.0696470000003</v>
      </c>
      <c r="J682" t="s">
        <v>3</v>
      </c>
      <c r="K682">
        <v>1835.3539479999999</v>
      </c>
      <c r="L682">
        <v>7703.7905380000002</v>
      </c>
      <c r="M682" t="s">
        <v>4</v>
      </c>
      <c r="N682">
        <v>14.990784</v>
      </c>
      <c r="O682">
        <v>0.99756500000000004</v>
      </c>
      <c r="P682" t="s">
        <v>5</v>
      </c>
      <c r="Q682">
        <v>11.226834</v>
      </c>
      <c r="R682">
        <v>0.230847</v>
      </c>
      <c r="S682" t="s">
        <v>6</v>
      </c>
      <c r="T682">
        <v>4.3233600000000001</v>
      </c>
      <c r="U682">
        <v>3.4557999999999998E-2</v>
      </c>
      <c r="V682" t="s">
        <v>7</v>
      </c>
      <c r="W682">
        <v>1.182634</v>
      </c>
      <c r="X682">
        <v>1.0574E-2</v>
      </c>
      <c r="Y682" t="s">
        <v>8</v>
      </c>
      <c r="Z682">
        <v>4.2665160000000002</v>
      </c>
      <c r="AA682">
        <v>5.2311999999999997E-2</v>
      </c>
      <c r="AB682" t="s">
        <v>9</v>
      </c>
      <c r="AC682">
        <v>1807.6846499999999</v>
      </c>
      <c r="AD682">
        <v>7587.736054</v>
      </c>
      <c r="AE682" t="s">
        <v>10</v>
      </c>
      <c r="AF682">
        <v>2.7493E-2</v>
      </c>
      <c r="AG682">
        <v>3.1999999999999999E-5</v>
      </c>
      <c r="AH682" t="s">
        <v>11</v>
      </c>
      <c r="AI682">
        <v>0.97526400000000002</v>
      </c>
      <c r="AJ682">
        <v>7.2000000000000002E-5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3851.9922459999998</v>
      </c>
      <c r="I683">
        <v>31232.427916000001</v>
      </c>
      <c r="J683" t="s">
        <v>3</v>
      </c>
      <c r="K683">
        <v>3668.3117139999999</v>
      </c>
      <c r="L683">
        <v>29670.227964000002</v>
      </c>
      <c r="M683" t="s">
        <v>4</v>
      </c>
      <c r="N683">
        <v>30.022486000000001</v>
      </c>
      <c r="O683">
        <v>2.6852279999999999</v>
      </c>
      <c r="P683" t="s">
        <v>5</v>
      </c>
      <c r="Q683">
        <v>22.461221999999999</v>
      </c>
      <c r="R683">
        <v>0.76598200000000005</v>
      </c>
      <c r="S683" t="s">
        <v>6</v>
      </c>
      <c r="T683">
        <v>8.6238700000000001</v>
      </c>
      <c r="U683">
        <v>0.146845</v>
      </c>
      <c r="V683" t="s">
        <v>7</v>
      </c>
      <c r="W683">
        <v>2.3615560000000002</v>
      </c>
      <c r="X683">
        <v>2.1141E-2</v>
      </c>
      <c r="Y683" t="s">
        <v>8</v>
      </c>
      <c r="Z683">
        <v>8.5859319999999997</v>
      </c>
      <c r="AA683">
        <v>0.17104900000000001</v>
      </c>
      <c r="AB683" t="s">
        <v>9</v>
      </c>
      <c r="AC683">
        <v>3612.9334819999999</v>
      </c>
      <c r="AD683">
        <v>29261.473477</v>
      </c>
      <c r="AE683" t="s">
        <v>10</v>
      </c>
      <c r="AF683">
        <v>2.4996999999999998E-2</v>
      </c>
      <c r="AG683">
        <v>4.6E-5</v>
      </c>
      <c r="AH683" t="s">
        <v>11</v>
      </c>
      <c r="AI683">
        <v>0.98036400000000001</v>
      </c>
      <c r="AJ683">
        <v>1.7E-5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5776.6054599999998</v>
      </c>
      <c r="I684">
        <v>72516.379912999997</v>
      </c>
      <c r="J684" t="s">
        <v>3</v>
      </c>
      <c r="K684">
        <v>5501.4153759999999</v>
      </c>
      <c r="L684">
        <v>69045.437453999999</v>
      </c>
      <c r="M684" t="s">
        <v>4</v>
      </c>
      <c r="N684">
        <v>44.927968</v>
      </c>
      <c r="O684">
        <v>4.603002</v>
      </c>
      <c r="P684" t="s">
        <v>5</v>
      </c>
      <c r="Q684">
        <v>33.814779999999999</v>
      </c>
      <c r="R684">
        <v>2.3236530000000002</v>
      </c>
      <c r="S684" t="s">
        <v>6</v>
      </c>
      <c r="T684">
        <v>12.930972000000001</v>
      </c>
      <c r="U684">
        <v>0.234879</v>
      </c>
      <c r="V684" t="s">
        <v>7</v>
      </c>
      <c r="W684">
        <v>3.6540240000000002</v>
      </c>
      <c r="X684">
        <v>0.42390800000000001</v>
      </c>
      <c r="Y684" t="s">
        <v>8</v>
      </c>
      <c r="Z684">
        <v>12.898683999999999</v>
      </c>
      <c r="AA684">
        <v>0.40595799999999999</v>
      </c>
      <c r="AB684" t="s">
        <v>9</v>
      </c>
      <c r="AC684">
        <v>5418.3487160000004</v>
      </c>
      <c r="AD684">
        <v>68110.477985000005</v>
      </c>
      <c r="AE684" t="s">
        <v>10</v>
      </c>
      <c r="AF684">
        <v>2.3147000000000001E-2</v>
      </c>
      <c r="AG684">
        <v>5.1999999999999997E-5</v>
      </c>
      <c r="AH684" t="s">
        <v>11</v>
      </c>
      <c r="AI684">
        <v>0.98121800000000003</v>
      </c>
      <c r="AJ684">
        <v>1.1E-5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7704.718586</v>
      </c>
      <c r="I685">
        <v>124243.384418</v>
      </c>
      <c r="J685" t="s">
        <v>3</v>
      </c>
      <c r="K685">
        <v>7338.4512560000003</v>
      </c>
      <c r="L685">
        <v>118135.25071199999</v>
      </c>
      <c r="M685" t="s">
        <v>4</v>
      </c>
      <c r="N685">
        <v>59.714882000000003</v>
      </c>
      <c r="O685">
        <v>7.6893760000000002</v>
      </c>
      <c r="P685" t="s">
        <v>5</v>
      </c>
      <c r="Q685">
        <v>45.130299999999998</v>
      </c>
      <c r="R685">
        <v>4.3800030000000003</v>
      </c>
      <c r="S685" t="s">
        <v>6</v>
      </c>
      <c r="T685">
        <v>17.251753999999998</v>
      </c>
      <c r="U685">
        <v>0.37796600000000002</v>
      </c>
      <c r="V685" t="s">
        <v>7</v>
      </c>
      <c r="W685">
        <v>4.8776599999999997</v>
      </c>
      <c r="X685">
        <v>0.84067099999999995</v>
      </c>
      <c r="Y685" t="s">
        <v>8</v>
      </c>
      <c r="Z685">
        <v>17.230204000000001</v>
      </c>
      <c r="AA685">
        <v>0.73713700000000004</v>
      </c>
      <c r="AB685" t="s">
        <v>9</v>
      </c>
      <c r="AC685">
        <v>7227.8450720000001</v>
      </c>
      <c r="AD685">
        <v>116513.00460499999</v>
      </c>
      <c r="AE685" t="s">
        <v>10</v>
      </c>
      <c r="AF685">
        <v>2.2133E-2</v>
      </c>
      <c r="AG685">
        <v>5.3000000000000001E-5</v>
      </c>
      <c r="AH685" t="s">
        <v>11</v>
      </c>
      <c r="AI685">
        <v>0.98148500000000005</v>
      </c>
      <c r="AJ685">
        <v>1.0000000000000001E-5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9623.6391719999992</v>
      </c>
      <c r="I686">
        <v>190264.38566299999</v>
      </c>
      <c r="J686" t="s">
        <v>3</v>
      </c>
      <c r="K686">
        <v>9166.0112539999991</v>
      </c>
      <c r="L686">
        <v>180603.36082599999</v>
      </c>
      <c r="M686" t="s">
        <v>4</v>
      </c>
      <c r="N686">
        <v>74.644735999999995</v>
      </c>
      <c r="O686">
        <v>11.563371</v>
      </c>
      <c r="P686" t="s">
        <v>5</v>
      </c>
      <c r="Q686">
        <v>56.395204</v>
      </c>
      <c r="R686">
        <v>7.0247279999999996</v>
      </c>
      <c r="S686" t="s">
        <v>6</v>
      </c>
      <c r="T686">
        <v>21.559698000000001</v>
      </c>
      <c r="U686">
        <v>0.54961400000000005</v>
      </c>
      <c r="V686" t="s">
        <v>7</v>
      </c>
      <c r="W686">
        <v>6.0877039999999996</v>
      </c>
      <c r="X686">
        <v>1.3301430000000001</v>
      </c>
      <c r="Y686" t="s">
        <v>8</v>
      </c>
      <c r="Z686">
        <v>21.538019999999999</v>
      </c>
      <c r="AA686">
        <v>1.1865749999999999</v>
      </c>
      <c r="AB686" t="s">
        <v>9</v>
      </c>
      <c r="AC686">
        <v>9027.7806739999996</v>
      </c>
      <c r="AD686">
        <v>178171.630832</v>
      </c>
      <c r="AE686" t="s">
        <v>10</v>
      </c>
      <c r="AF686">
        <v>1.9424E-2</v>
      </c>
      <c r="AG686">
        <v>5.5000000000000002E-5</v>
      </c>
      <c r="AH686" t="s">
        <v>11</v>
      </c>
      <c r="AI686">
        <v>0.981518</v>
      </c>
      <c r="AJ686">
        <v>1.0000000000000001E-5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11548.615236</v>
      </c>
      <c r="I687">
        <v>264757.81389599998</v>
      </c>
      <c r="J687" t="s">
        <v>3</v>
      </c>
      <c r="K687">
        <v>10998.87147</v>
      </c>
      <c r="L687">
        <v>251778.08673899999</v>
      </c>
      <c r="M687" t="s">
        <v>4</v>
      </c>
      <c r="N687">
        <v>89.667652000000004</v>
      </c>
      <c r="O687">
        <v>15.486141</v>
      </c>
      <c r="P687" t="s">
        <v>5</v>
      </c>
      <c r="Q687">
        <v>67.597003999999998</v>
      </c>
      <c r="R687">
        <v>9.392773</v>
      </c>
      <c r="S687" t="s">
        <v>6</v>
      </c>
      <c r="T687">
        <v>25.833103999999999</v>
      </c>
      <c r="U687">
        <v>0.692832</v>
      </c>
      <c r="V687" t="s">
        <v>7</v>
      </c>
      <c r="W687">
        <v>7.2876479999999999</v>
      </c>
      <c r="X687">
        <v>1.801803</v>
      </c>
      <c r="Y687" t="s">
        <v>8</v>
      </c>
      <c r="Z687">
        <v>25.831748000000001</v>
      </c>
      <c r="AA687">
        <v>1.610244</v>
      </c>
      <c r="AB687" t="s">
        <v>9</v>
      </c>
      <c r="AC687">
        <v>10832.967978000001</v>
      </c>
      <c r="AD687">
        <v>248453.483947</v>
      </c>
      <c r="AE687" t="s">
        <v>10</v>
      </c>
      <c r="AF687">
        <v>1.8890000000000001E-2</v>
      </c>
      <c r="AG687">
        <v>5.5000000000000002E-5</v>
      </c>
      <c r="AH687" t="s">
        <v>11</v>
      </c>
      <c r="AI687">
        <v>0.981819</v>
      </c>
      <c r="AJ687">
        <v>1.2E-5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13468.217486</v>
      </c>
      <c r="I688">
        <v>365753.23139999999</v>
      </c>
      <c r="J688" t="s">
        <v>3</v>
      </c>
      <c r="K688">
        <v>12826.833062</v>
      </c>
      <c r="L688">
        <v>348006.74813800002</v>
      </c>
      <c r="M688" t="s">
        <v>4</v>
      </c>
      <c r="N688">
        <v>104.657568</v>
      </c>
      <c r="O688">
        <v>21.153811999999999</v>
      </c>
      <c r="P688" t="s">
        <v>5</v>
      </c>
      <c r="Q688">
        <v>78.786227999999994</v>
      </c>
      <c r="R688">
        <v>12.333741</v>
      </c>
      <c r="S688" t="s">
        <v>6</v>
      </c>
      <c r="T688">
        <v>30.116105999999998</v>
      </c>
      <c r="U688">
        <v>0.952044</v>
      </c>
      <c r="V688" t="s">
        <v>7</v>
      </c>
      <c r="W688">
        <v>8.4814080000000001</v>
      </c>
      <c r="X688">
        <v>2.2422399999999998</v>
      </c>
      <c r="Y688" t="s">
        <v>8</v>
      </c>
      <c r="Z688">
        <v>30.116727999999998</v>
      </c>
      <c r="AA688">
        <v>2.1567660000000002</v>
      </c>
      <c r="AB688" t="s">
        <v>9</v>
      </c>
      <c r="AC688">
        <v>12633.314679999999</v>
      </c>
      <c r="AD688">
        <v>343620.283238</v>
      </c>
      <c r="AE688" t="s">
        <v>10</v>
      </c>
      <c r="AF688">
        <v>1.8155000000000001E-2</v>
      </c>
      <c r="AG688">
        <v>5.1999999999999997E-5</v>
      </c>
      <c r="AH688" t="s">
        <v>11</v>
      </c>
      <c r="AI688">
        <v>0.98184499999999997</v>
      </c>
      <c r="AJ688">
        <v>1.2E-5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15383.909486</v>
      </c>
      <c r="I689">
        <v>466366.06275699998</v>
      </c>
      <c r="J689" t="s">
        <v>3</v>
      </c>
      <c r="K689">
        <v>14651.081319999999</v>
      </c>
      <c r="L689">
        <v>442876.36634800001</v>
      </c>
      <c r="M689" t="s">
        <v>4</v>
      </c>
      <c r="N689">
        <v>119.59581799999999</v>
      </c>
      <c r="O689">
        <v>26.337384</v>
      </c>
      <c r="P689" t="s">
        <v>5</v>
      </c>
      <c r="Q689">
        <v>90.032837999999998</v>
      </c>
      <c r="R689">
        <v>15.583765</v>
      </c>
      <c r="S689" t="s">
        <v>6</v>
      </c>
      <c r="T689">
        <v>34.426262000000001</v>
      </c>
      <c r="U689">
        <v>1.281622</v>
      </c>
      <c r="V689" t="s">
        <v>7</v>
      </c>
      <c r="W689">
        <v>9.6941860000000002</v>
      </c>
      <c r="X689">
        <v>2.6296249999999999</v>
      </c>
      <c r="Y689" t="s">
        <v>8</v>
      </c>
      <c r="Z689">
        <v>34.400232000000003</v>
      </c>
      <c r="AA689">
        <v>2.7797749999999999</v>
      </c>
      <c r="AB689" t="s">
        <v>9</v>
      </c>
      <c r="AC689">
        <v>14429.962892</v>
      </c>
      <c r="AD689">
        <v>437139.998242</v>
      </c>
      <c r="AE689" t="s">
        <v>10</v>
      </c>
      <c r="AF689">
        <v>1.7117E-2</v>
      </c>
      <c r="AG689">
        <v>4.5000000000000003E-5</v>
      </c>
      <c r="AH689" t="s">
        <v>11</v>
      </c>
      <c r="AI689">
        <v>0.98198099999999999</v>
      </c>
      <c r="AJ689">
        <v>1.2999999999999999E-5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17302.123997999999</v>
      </c>
      <c r="I690">
        <v>593576.45560900006</v>
      </c>
      <c r="J690" t="s">
        <v>3</v>
      </c>
      <c r="K690">
        <v>16477.911616000001</v>
      </c>
      <c r="L690">
        <v>564406.29052200005</v>
      </c>
      <c r="M690" t="s">
        <v>4</v>
      </c>
      <c r="N690">
        <v>134.478354</v>
      </c>
      <c r="O690">
        <v>31.912517999999999</v>
      </c>
      <c r="P690" t="s">
        <v>5</v>
      </c>
      <c r="Q690">
        <v>101.223552</v>
      </c>
      <c r="R690">
        <v>18.548877999999998</v>
      </c>
      <c r="S690" t="s">
        <v>6</v>
      </c>
      <c r="T690">
        <v>38.698909999999998</v>
      </c>
      <c r="U690">
        <v>1.5428630000000001</v>
      </c>
      <c r="V690" t="s">
        <v>7</v>
      </c>
      <c r="W690">
        <v>10.903942000000001</v>
      </c>
      <c r="X690">
        <v>3.0046110000000001</v>
      </c>
      <c r="Y690" t="s">
        <v>8</v>
      </c>
      <c r="Z690">
        <v>38.675936</v>
      </c>
      <c r="AA690">
        <v>3.4036590000000002</v>
      </c>
      <c r="AB690" t="s">
        <v>9</v>
      </c>
      <c r="AC690">
        <v>16229.279914000001</v>
      </c>
      <c r="AD690">
        <v>557255.75100199995</v>
      </c>
      <c r="AE690" t="s">
        <v>10</v>
      </c>
      <c r="AF690">
        <v>1.6358999999999999E-2</v>
      </c>
      <c r="AG690">
        <v>4.1999999999999998E-5</v>
      </c>
      <c r="AH690" t="s">
        <v>11</v>
      </c>
      <c r="AI690">
        <v>0.982186</v>
      </c>
      <c r="AJ690">
        <v>1.2999999999999999E-5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19222.064792000001</v>
      </c>
      <c r="I691">
        <v>739904.73136500001</v>
      </c>
      <c r="J691" t="s">
        <v>3</v>
      </c>
      <c r="K691">
        <v>18306.581514000001</v>
      </c>
      <c r="L691">
        <v>704534.36279200006</v>
      </c>
      <c r="M691" t="s">
        <v>4</v>
      </c>
      <c r="N691">
        <v>149.46306999999999</v>
      </c>
      <c r="O691">
        <v>38.085258000000003</v>
      </c>
      <c r="P691" t="s">
        <v>5</v>
      </c>
      <c r="Q691">
        <v>112.433824</v>
      </c>
      <c r="R691">
        <v>21.903112</v>
      </c>
      <c r="S691" t="s">
        <v>6</v>
      </c>
      <c r="T691">
        <v>42.962142</v>
      </c>
      <c r="U691">
        <v>1.8403609999999999</v>
      </c>
      <c r="V691" t="s">
        <v>7</v>
      </c>
      <c r="W691">
        <v>12.112076</v>
      </c>
      <c r="X691">
        <v>3.3570039999999999</v>
      </c>
      <c r="Y691" t="s">
        <v>8</v>
      </c>
      <c r="Z691">
        <v>42.96537</v>
      </c>
      <c r="AA691">
        <v>4.1667490000000003</v>
      </c>
      <c r="AB691" t="s">
        <v>9</v>
      </c>
      <c r="AC691">
        <v>18030.298562</v>
      </c>
      <c r="AD691">
        <v>695818.69251700002</v>
      </c>
      <c r="AE691" t="s">
        <v>10</v>
      </c>
      <c r="AF691">
        <v>1.6126999999999999E-2</v>
      </c>
      <c r="AG691">
        <v>4.0000000000000003E-5</v>
      </c>
      <c r="AH691" t="s">
        <v>11</v>
      </c>
      <c r="AI691">
        <v>0.98223899999999997</v>
      </c>
      <c r="AJ691">
        <v>1.2999999999999999E-5</v>
      </c>
      <c r="AK691" t="s">
        <v>12</v>
      </c>
      <c r="AL691">
        <v>0.36</v>
      </c>
      <c r="AM691">
        <v>4.1104000000000003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21140.978063999999</v>
      </c>
      <c r="I692">
        <v>883408.65063399996</v>
      </c>
      <c r="J692" t="s">
        <v>3</v>
      </c>
      <c r="K692">
        <v>20133.635654000002</v>
      </c>
      <c r="L692">
        <v>840132.76726500003</v>
      </c>
      <c r="M692" t="s">
        <v>4</v>
      </c>
      <c r="N692">
        <v>164.52686800000001</v>
      </c>
      <c r="O692">
        <v>47.262754999999999</v>
      </c>
      <c r="P692" t="s">
        <v>5</v>
      </c>
      <c r="Q692">
        <v>123.625272</v>
      </c>
      <c r="R692">
        <v>25.186857</v>
      </c>
      <c r="S692" t="s">
        <v>6</v>
      </c>
      <c r="T692">
        <v>47.254882000000002</v>
      </c>
      <c r="U692">
        <v>2.097515</v>
      </c>
      <c r="V692" t="s">
        <v>7</v>
      </c>
      <c r="W692">
        <v>13.298962</v>
      </c>
      <c r="X692">
        <v>3.6996929999999999</v>
      </c>
      <c r="Y692" t="s">
        <v>8</v>
      </c>
      <c r="Z692">
        <v>47.244535999999997</v>
      </c>
      <c r="AA692">
        <v>5.1027269999999998</v>
      </c>
      <c r="AB692" t="s">
        <v>9</v>
      </c>
      <c r="AC692">
        <v>19829.669045999999</v>
      </c>
      <c r="AD692">
        <v>829138.14637700003</v>
      </c>
      <c r="AE692" t="s">
        <v>10</v>
      </c>
      <c r="AF692">
        <v>1.6126999999999999E-2</v>
      </c>
      <c r="AG692">
        <v>4.0000000000000003E-5</v>
      </c>
      <c r="AH692" t="s">
        <v>11</v>
      </c>
      <c r="AI692">
        <v>0.98277599999999998</v>
      </c>
      <c r="AJ692">
        <v>1.9000000000000001E-5</v>
      </c>
      <c r="AK692" t="s">
        <v>12</v>
      </c>
      <c r="AL692">
        <v>27.92</v>
      </c>
      <c r="AM692">
        <v>1420.2736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23065.254632</v>
      </c>
      <c r="I693">
        <v>1067913.355345</v>
      </c>
      <c r="J693" t="s">
        <v>3</v>
      </c>
      <c r="K693">
        <v>21965.655416000001</v>
      </c>
      <c r="L693">
        <v>1015208.025475</v>
      </c>
      <c r="M693" t="s">
        <v>4</v>
      </c>
      <c r="N693">
        <v>179.64356000000001</v>
      </c>
      <c r="O693">
        <v>56.544077999999999</v>
      </c>
      <c r="P693" t="s">
        <v>5</v>
      </c>
      <c r="Q693">
        <v>134.80298999999999</v>
      </c>
      <c r="R693">
        <v>28.669436999999999</v>
      </c>
      <c r="S693" t="s">
        <v>6</v>
      </c>
      <c r="T693">
        <v>51.513401999999999</v>
      </c>
      <c r="U693">
        <v>2.4126280000000002</v>
      </c>
      <c r="V693" t="s">
        <v>7</v>
      </c>
      <c r="W693">
        <v>14.489874</v>
      </c>
      <c r="X693">
        <v>3.9820600000000002</v>
      </c>
      <c r="Y693" t="s">
        <v>8</v>
      </c>
      <c r="Z693">
        <v>51.521948000000002</v>
      </c>
      <c r="AA693">
        <v>5.8988959999999997</v>
      </c>
      <c r="AB693" t="s">
        <v>9</v>
      </c>
      <c r="AC693">
        <v>21633.953420000002</v>
      </c>
      <c r="AD693">
        <v>1001897.33132</v>
      </c>
      <c r="AE693" t="s">
        <v>10</v>
      </c>
      <c r="AF693">
        <v>1.5587999999999999E-2</v>
      </c>
      <c r="AG693">
        <v>3.4E-5</v>
      </c>
      <c r="AH693" t="s">
        <v>11</v>
      </c>
      <c r="AI693">
        <v>0.98277599999999998</v>
      </c>
      <c r="AJ693">
        <v>1.9000000000000001E-5</v>
      </c>
      <c r="AK693" t="s">
        <v>12</v>
      </c>
      <c r="AL693">
        <v>181.14</v>
      </c>
      <c r="AM693">
        <v>4187.8004000000001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25006.688150000002</v>
      </c>
      <c r="I694">
        <v>1229045.0350569999</v>
      </c>
      <c r="J694" t="s">
        <v>3</v>
      </c>
      <c r="K694">
        <v>23814.67512</v>
      </c>
      <c r="L694">
        <v>1166813.892154</v>
      </c>
      <c r="M694" t="s">
        <v>4</v>
      </c>
      <c r="N694">
        <v>194.780642</v>
      </c>
      <c r="O694">
        <v>65.906600999999995</v>
      </c>
      <c r="P694" t="s">
        <v>5</v>
      </c>
      <c r="Q694">
        <v>146.06973600000001</v>
      </c>
      <c r="R694">
        <v>33.584927999999998</v>
      </c>
      <c r="S694" t="s">
        <v>6</v>
      </c>
      <c r="T694">
        <v>55.804763999999999</v>
      </c>
      <c r="U694">
        <v>2.853307</v>
      </c>
      <c r="V694" t="s">
        <v>7</v>
      </c>
      <c r="W694">
        <v>15.687782</v>
      </c>
      <c r="X694">
        <v>4.2958499999999997</v>
      </c>
      <c r="Y694" t="s">
        <v>8</v>
      </c>
      <c r="Z694">
        <v>55.857903999999998</v>
      </c>
      <c r="AA694">
        <v>6.9146280000000004</v>
      </c>
      <c r="AB694" t="s">
        <v>9</v>
      </c>
      <c r="AC694">
        <v>23455.130720000001</v>
      </c>
      <c r="AD694">
        <v>1151042.2595569999</v>
      </c>
      <c r="AE694" t="s">
        <v>10</v>
      </c>
      <c r="AF694">
        <v>1.5587999999999999E-2</v>
      </c>
      <c r="AG694">
        <v>3.4E-5</v>
      </c>
      <c r="AH694" t="s">
        <v>11</v>
      </c>
      <c r="AI694">
        <v>0.98277599999999998</v>
      </c>
      <c r="AJ694">
        <v>1.9000000000000001E-5</v>
      </c>
      <c r="AK694" t="s">
        <v>12</v>
      </c>
      <c r="AL694">
        <v>365.48</v>
      </c>
      <c r="AM694">
        <v>2625.7696000000001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26938.707310000002</v>
      </c>
      <c r="I695">
        <v>1438262.227556</v>
      </c>
      <c r="J695" t="s">
        <v>3</v>
      </c>
      <c r="K695">
        <v>25654.011461999999</v>
      </c>
      <c r="L695">
        <v>1364153.333999</v>
      </c>
      <c r="M695" t="s">
        <v>4</v>
      </c>
      <c r="N695">
        <v>209.77525600000001</v>
      </c>
      <c r="O695">
        <v>72.902873999999997</v>
      </c>
      <c r="P695" t="s">
        <v>5</v>
      </c>
      <c r="Q695">
        <v>157.233238</v>
      </c>
      <c r="R695">
        <v>37.604976000000001</v>
      </c>
      <c r="S695" t="s">
        <v>6</v>
      </c>
      <c r="T695">
        <v>60.054071999999998</v>
      </c>
      <c r="U695">
        <v>3.223157</v>
      </c>
      <c r="V695" t="s">
        <v>7</v>
      </c>
      <c r="W695">
        <v>16.878402000000001</v>
      </c>
      <c r="X695">
        <v>4.5438929999999997</v>
      </c>
      <c r="Y695" t="s">
        <v>8</v>
      </c>
      <c r="Z695">
        <v>60.143949999999997</v>
      </c>
      <c r="AA695">
        <v>7.868932</v>
      </c>
      <c r="AB695" t="s">
        <v>9</v>
      </c>
      <c r="AC695">
        <v>25266.869726000001</v>
      </c>
      <c r="AD695">
        <v>1346164.421939</v>
      </c>
      <c r="AE695" t="s">
        <v>10</v>
      </c>
      <c r="AF695">
        <v>1.5587999999999999E-2</v>
      </c>
      <c r="AG695">
        <v>3.4E-5</v>
      </c>
      <c r="AH695" t="s">
        <v>11</v>
      </c>
      <c r="AI695">
        <v>0.98277599999999998</v>
      </c>
      <c r="AJ695">
        <v>1.9000000000000001E-5</v>
      </c>
      <c r="AK695" t="s">
        <v>12</v>
      </c>
      <c r="AL695">
        <v>513.24</v>
      </c>
      <c r="AM695">
        <v>6850.8224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28871.592032</v>
      </c>
      <c r="I696">
        <v>1618809.9706590001</v>
      </c>
      <c r="J696" t="s">
        <v>3</v>
      </c>
      <c r="K696">
        <v>27495.036319999999</v>
      </c>
      <c r="L696">
        <v>1534892.721686</v>
      </c>
      <c r="M696" t="s">
        <v>4</v>
      </c>
      <c r="N696">
        <v>224.80482799999999</v>
      </c>
      <c r="O696">
        <v>81.547072</v>
      </c>
      <c r="P696" t="s">
        <v>5</v>
      </c>
      <c r="Q696">
        <v>168.434338</v>
      </c>
      <c r="R696">
        <v>42.582793000000002</v>
      </c>
      <c r="S696" t="s">
        <v>6</v>
      </c>
      <c r="T696">
        <v>64.308663999999993</v>
      </c>
      <c r="U696">
        <v>3.548753</v>
      </c>
      <c r="V696" t="s">
        <v>7</v>
      </c>
      <c r="W696">
        <v>18.072241999999999</v>
      </c>
      <c r="X696">
        <v>4.7972809999999999</v>
      </c>
      <c r="Y696" t="s">
        <v>8</v>
      </c>
      <c r="Z696">
        <v>64.443089999999998</v>
      </c>
      <c r="AA696">
        <v>9.0542979999999993</v>
      </c>
      <c r="AB696" t="s">
        <v>9</v>
      </c>
      <c r="AC696">
        <v>27080.219099999998</v>
      </c>
      <c r="AD696">
        <v>1514696.4970770001</v>
      </c>
      <c r="AE696" t="s">
        <v>10</v>
      </c>
      <c r="AF696">
        <v>1.5587999999999999E-2</v>
      </c>
      <c r="AG696">
        <v>3.4E-5</v>
      </c>
      <c r="AH696" t="s">
        <v>11</v>
      </c>
      <c r="AI696">
        <v>0.98277599999999998</v>
      </c>
      <c r="AJ696">
        <v>1.9000000000000001E-5</v>
      </c>
      <c r="AK696" t="s">
        <v>12</v>
      </c>
      <c r="AL696">
        <v>609.6</v>
      </c>
      <c r="AM696">
        <v>11373.8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30792.788034000001</v>
      </c>
      <c r="I697">
        <v>1814379.462996</v>
      </c>
      <c r="J697" t="s">
        <v>3</v>
      </c>
      <c r="K697">
        <v>29324.309517999998</v>
      </c>
      <c r="L697">
        <v>1719543.2771739999</v>
      </c>
      <c r="M697" t="s">
        <v>4</v>
      </c>
      <c r="N697">
        <v>239.86889199999999</v>
      </c>
      <c r="O697">
        <v>92.719362000000004</v>
      </c>
      <c r="P697" t="s">
        <v>5</v>
      </c>
      <c r="Q697">
        <v>179.654314</v>
      </c>
      <c r="R697">
        <v>47.129919999999998</v>
      </c>
      <c r="S697" t="s">
        <v>6</v>
      </c>
      <c r="T697">
        <v>68.578782000000004</v>
      </c>
      <c r="U697">
        <v>3.921827</v>
      </c>
      <c r="V697" t="s">
        <v>7</v>
      </c>
      <c r="W697">
        <v>19.26201</v>
      </c>
      <c r="X697">
        <v>5.013903</v>
      </c>
      <c r="Y697" t="s">
        <v>8</v>
      </c>
      <c r="Z697">
        <v>68.760968000000005</v>
      </c>
      <c r="AA697">
        <v>10.186698</v>
      </c>
      <c r="AB697" t="s">
        <v>9</v>
      </c>
      <c r="AC697">
        <v>28881.785412000001</v>
      </c>
      <c r="AD697">
        <v>1696489.454932</v>
      </c>
      <c r="AE697" t="s">
        <v>10</v>
      </c>
      <c r="AF697">
        <v>1.5587999999999999E-2</v>
      </c>
      <c r="AG697">
        <v>3.4E-5</v>
      </c>
      <c r="AH697" t="s">
        <v>11</v>
      </c>
      <c r="AI697">
        <v>0.98277599999999998</v>
      </c>
      <c r="AJ697">
        <v>1.9000000000000001E-5</v>
      </c>
      <c r="AK697" t="s">
        <v>12</v>
      </c>
      <c r="AL697">
        <v>686.16</v>
      </c>
      <c r="AM697">
        <v>16217.294400000001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32715.230825999999</v>
      </c>
      <c r="I698">
        <v>2022316.007158</v>
      </c>
      <c r="J698" t="s">
        <v>3</v>
      </c>
      <c r="K698">
        <v>31154.968538000001</v>
      </c>
      <c r="L698">
        <v>1917197.589011</v>
      </c>
      <c r="M698" t="s">
        <v>4</v>
      </c>
      <c r="N698">
        <v>254.86442600000001</v>
      </c>
      <c r="O698">
        <v>102.52719500000001</v>
      </c>
      <c r="P698" t="s">
        <v>5</v>
      </c>
      <c r="Q698">
        <v>190.861796</v>
      </c>
      <c r="R698">
        <v>51.760989000000002</v>
      </c>
      <c r="S698" t="s">
        <v>6</v>
      </c>
      <c r="T698">
        <v>72.863073999999997</v>
      </c>
      <c r="U698">
        <v>4.1358579999999998</v>
      </c>
      <c r="V698" t="s">
        <v>7</v>
      </c>
      <c r="W698">
        <v>20.436236000000001</v>
      </c>
      <c r="X698">
        <v>5.2517420000000001</v>
      </c>
      <c r="Y698" t="s">
        <v>8</v>
      </c>
      <c r="Z698">
        <v>73.064537999999999</v>
      </c>
      <c r="AA698">
        <v>11.349944000000001</v>
      </c>
      <c r="AB698" t="s">
        <v>9</v>
      </c>
      <c r="AC698">
        <v>30684.814434</v>
      </c>
      <c r="AD698">
        <v>1891710.427256</v>
      </c>
      <c r="AE698" t="s">
        <v>10</v>
      </c>
      <c r="AF698">
        <v>1.5587999999999999E-2</v>
      </c>
      <c r="AG698">
        <v>3.4E-5</v>
      </c>
      <c r="AH698" t="s">
        <v>11</v>
      </c>
      <c r="AI698">
        <v>0.98277599999999998</v>
      </c>
      <c r="AJ698">
        <v>1.9000000000000001E-5</v>
      </c>
      <c r="AK698" t="s">
        <v>12</v>
      </c>
      <c r="AL698">
        <v>749.96</v>
      </c>
      <c r="AM698">
        <v>22799.918399999999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34650.497393999998</v>
      </c>
      <c r="I699">
        <v>2240948.52991</v>
      </c>
      <c r="J699" t="s">
        <v>3</v>
      </c>
      <c r="K699">
        <v>32998.791303999998</v>
      </c>
      <c r="L699">
        <v>2125442.3237930001</v>
      </c>
      <c r="M699" t="s">
        <v>4</v>
      </c>
      <c r="N699">
        <v>269.83829800000001</v>
      </c>
      <c r="O699">
        <v>113.509298</v>
      </c>
      <c r="P699" t="s">
        <v>5</v>
      </c>
      <c r="Q699">
        <v>202.10709199999999</v>
      </c>
      <c r="R699">
        <v>56.654027999999997</v>
      </c>
      <c r="S699" t="s">
        <v>6</v>
      </c>
      <c r="T699">
        <v>77.167559999999995</v>
      </c>
      <c r="U699">
        <v>4.3965839999999998</v>
      </c>
      <c r="V699" t="s">
        <v>7</v>
      </c>
      <c r="W699">
        <v>21.618981999999999</v>
      </c>
      <c r="X699">
        <v>5.4671479999999999</v>
      </c>
      <c r="Y699" t="s">
        <v>8</v>
      </c>
      <c r="Z699">
        <v>77.382983999999993</v>
      </c>
      <c r="AA699">
        <v>12.697986</v>
      </c>
      <c r="AB699" t="s">
        <v>9</v>
      </c>
      <c r="AC699">
        <v>32500.968005999999</v>
      </c>
      <c r="AD699">
        <v>2097469.9459890001</v>
      </c>
      <c r="AE699" t="s">
        <v>10</v>
      </c>
      <c r="AF699">
        <v>1.5587999999999999E-2</v>
      </c>
      <c r="AG699">
        <v>3.4E-5</v>
      </c>
      <c r="AH699" t="s">
        <v>11</v>
      </c>
      <c r="AI699">
        <v>0.98277599999999998</v>
      </c>
      <c r="AJ699">
        <v>1.9000000000000001E-5</v>
      </c>
      <c r="AK699" t="s">
        <v>12</v>
      </c>
      <c r="AL699">
        <v>806.7</v>
      </c>
      <c r="AM699">
        <v>27048.25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36579.147446000003</v>
      </c>
      <c r="I700">
        <v>2454527.568254</v>
      </c>
      <c r="J700" t="s">
        <v>3</v>
      </c>
      <c r="K700">
        <v>34836.273487999999</v>
      </c>
      <c r="L700">
        <v>2327274.4599930001</v>
      </c>
      <c r="M700" t="s">
        <v>4</v>
      </c>
      <c r="N700">
        <v>284.69833</v>
      </c>
      <c r="O700">
        <v>127.891786</v>
      </c>
      <c r="P700" t="s">
        <v>5</v>
      </c>
      <c r="Q700">
        <v>213.360106</v>
      </c>
      <c r="R700">
        <v>61.942546</v>
      </c>
      <c r="S700" t="s">
        <v>6</v>
      </c>
      <c r="T700">
        <v>81.470815999999999</v>
      </c>
      <c r="U700">
        <v>4.7686500000000001</v>
      </c>
      <c r="V700" t="s">
        <v>7</v>
      </c>
      <c r="W700">
        <v>22.794433999999999</v>
      </c>
      <c r="X700">
        <v>5.6494470000000003</v>
      </c>
      <c r="Y700" t="s">
        <v>8</v>
      </c>
      <c r="Z700">
        <v>81.707412000000005</v>
      </c>
      <c r="AA700">
        <v>14.311858000000001</v>
      </c>
      <c r="AB700" t="s">
        <v>9</v>
      </c>
      <c r="AC700">
        <v>34310.899839999998</v>
      </c>
      <c r="AD700">
        <v>2296195.0262409998</v>
      </c>
      <c r="AE700" t="s">
        <v>10</v>
      </c>
      <c r="AF700">
        <v>1.5587999999999999E-2</v>
      </c>
      <c r="AG700">
        <v>3.4E-5</v>
      </c>
      <c r="AH700" t="s">
        <v>11</v>
      </c>
      <c r="AI700">
        <v>0.98277599999999998</v>
      </c>
      <c r="AJ700">
        <v>1.9000000000000001E-5</v>
      </c>
      <c r="AK700" t="s">
        <v>12</v>
      </c>
      <c r="AL700">
        <v>854.9</v>
      </c>
      <c r="AM700">
        <v>30093.73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38508.106974000002</v>
      </c>
      <c r="I701">
        <v>2718356.1979769999</v>
      </c>
      <c r="J701" t="s">
        <v>3</v>
      </c>
      <c r="K701">
        <v>36673.934156000003</v>
      </c>
      <c r="L701">
        <v>2577466.3599089999</v>
      </c>
      <c r="M701" t="s">
        <v>4</v>
      </c>
      <c r="N701">
        <v>299.63992400000001</v>
      </c>
      <c r="O701">
        <v>140.228352</v>
      </c>
      <c r="P701" t="s">
        <v>5</v>
      </c>
      <c r="Q701">
        <v>224.54855599999999</v>
      </c>
      <c r="R701">
        <v>67.096134000000006</v>
      </c>
      <c r="S701" t="s">
        <v>6</v>
      </c>
      <c r="T701">
        <v>85.746386000000001</v>
      </c>
      <c r="U701">
        <v>5.0542439999999997</v>
      </c>
      <c r="V701" t="s">
        <v>7</v>
      </c>
      <c r="W701">
        <v>23.975206</v>
      </c>
      <c r="X701">
        <v>5.8411559999999998</v>
      </c>
      <c r="Y701" t="s">
        <v>8</v>
      </c>
      <c r="Z701">
        <v>85.999420000000001</v>
      </c>
      <c r="AA701">
        <v>15.760168</v>
      </c>
      <c r="AB701" t="s">
        <v>9</v>
      </c>
      <c r="AC701">
        <v>36120.992032000002</v>
      </c>
      <c r="AD701">
        <v>2543527.0567219998</v>
      </c>
      <c r="AE701" t="s">
        <v>10</v>
      </c>
      <c r="AF701">
        <v>1.5587999999999999E-2</v>
      </c>
      <c r="AG701">
        <v>3.4E-5</v>
      </c>
      <c r="AH701" t="s">
        <v>11</v>
      </c>
      <c r="AI701">
        <v>0.98277599999999998</v>
      </c>
      <c r="AJ701">
        <v>1.9000000000000001E-5</v>
      </c>
      <c r="AK701" t="s">
        <v>12</v>
      </c>
      <c r="AL701">
        <v>902.58</v>
      </c>
      <c r="AM701">
        <v>33174.883600000001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1985.5473460000001</v>
      </c>
      <c r="I722">
        <v>4583.0598540000001</v>
      </c>
      <c r="J722" t="s">
        <v>3</v>
      </c>
      <c r="K722">
        <v>1894.951182</v>
      </c>
      <c r="L722">
        <v>4242.7512390000002</v>
      </c>
      <c r="M722" t="s">
        <v>4</v>
      </c>
      <c r="N722">
        <v>13.904992</v>
      </c>
      <c r="O722">
        <v>0.41624800000000001</v>
      </c>
      <c r="P722" t="s">
        <v>5</v>
      </c>
      <c r="Q722">
        <v>0</v>
      </c>
      <c r="R722">
        <v>0</v>
      </c>
      <c r="S722" t="s">
        <v>6</v>
      </c>
      <c r="T722">
        <v>4.2686140000000004</v>
      </c>
      <c r="U722">
        <v>3.0259000000000001E-2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2.6727999999999998E-2</v>
      </c>
      <c r="AD722">
        <v>4.0000000000000003E-5</v>
      </c>
      <c r="AE722" t="s">
        <v>10</v>
      </c>
      <c r="AF722">
        <v>0</v>
      </c>
      <c r="AG722">
        <v>0</v>
      </c>
      <c r="AH722" t="s">
        <v>11</v>
      </c>
      <c r="AI722">
        <v>0.97354600000000002</v>
      </c>
      <c r="AJ722">
        <v>7.2000000000000002E-5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3975.2372780000001</v>
      </c>
      <c r="I723">
        <v>16678.156912999999</v>
      </c>
      <c r="J723" t="s">
        <v>3</v>
      </c>
      <c r="K723">
        <v>3793.9167000000002</v>
      </c>
      <c r="L723">
        <v>15428.395055999999</v>
      </c>
      <c r="M723" t="s">
        <v>4</v>
      </c>
      <c r="N723">
        <v>27.87698</v>
      </c>
      <c r="O723">
        <v>1.4181060000000001</v>
      </c>
      <c r="P723" t="s">
        <v>5</v>
      </c>
      <c r="Q723">
        <v>0</v>
      </c>
      <c r="R723">
        <v>0</v>
      </c>
      <c r="S723" t="s">
        <v>6</v>
      </c>
      <c r="T723">
        <v>8.5382259999999999</v>
      </c>
      <c r="U723">
        <v>0.10337399999999999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2.5232999999999998E-2</v>
      </c>
      <c r="AD723">
        <v>4.1999999999999998E-5</v>
      </c>
      <c r="AE723" t="s">
        <v>10</v>
      </c>
      <c r="AF723">
        <v>0</v>
      </c>
      <c r="AG723">
        <v>0</v>
      </c>
      <c r="AH723" t="s">
        <v>11</v>
      </c>
      <c r="AI723">
        <v>0.978217</v>
      </c>
      <c r="AJ723">
        <v>2.5000000000000001E-5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5954.7983780000004</v>
      </c>
      <c r="I724">
        <v>36298.419349999996</v>
      </c>
      <c r="J724" t="s">
        <v>3</v>
      </c>
      <c r="K724">
        <v>5682.6738939999996</v>
      </c>
      <c r="L724">
        <v>33590.801671000001</v>
      </c>
      <c r="M724" t="s">
        <v>4</v>
      </c>
      <c r="N724">
        <v>41.818804</v>
      </c>
      <c r="O724">
        <v>2.782041</v>
      </c>
      <c r="P724" t="s">
        <v>5</v>
      </c>
      <c r="Q724">
        <v>0</v>
      </c>
      <c r="R724">
        <v>0</v>
      </c>
      <c r="S724" t="s">
        <v>6</v>
      </c>
      <c r="T724">
        <v>12.767002</v>
      </c>
      <c r="U724">
        <v>0.15444099999999999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2.3383000000000001E-2</v>
      </c>
      <c r="AD724">
        <v>5.3999999999999998E-5</v>
      </c>
      <c r="AE724" t="s">
        <v>10</v>
      </c>
      <c r="AF724">
        <v>0</v>
      </c>
      <c r="AG724">
        <v>0</v>
      </c>
      <c r="AH724" t="s">
        <v>11</v>
      </c>
      <c r="AI724">
        <v>0.97965999999999998</v>
      </c>
      <c r="AJ724">
        <v>1.7E-5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7937.3725800000002</v>
      </c>
      <c r="I725">
        <v>63371.552975999999</v>
      </c>
      <c r="J725" t="s">
        <v>3</v>
      </c>
      <c r="K725">
        <v>7574.4701279999999</v>
      </c>
      <c r="L725">
        <v>58716.745145000001</v>
      </c>
      <c r="M725" t="s">
        <v>4</v>
      </c>
      <c r="N725">
        <v>55.784275999999998</v>
      </c>
      <c r="O725">
        <v>4.6088050000000003</v>
      </c>
      <c r="P725" t="s">
        <v>5</v>
      </c>
      <c r="Q725">
        <v>0</v>
      </c>
      <c r="R725">
        <v>0</v>
      </c>
      <c r="S725" t="s">
        <v>6</v>
      </c>
      <c r="T725">
        <v>17.050332000000001</v>
      </c>
      <c r="U725">
        <v>0.25615300000000002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2.1770999999999999E-2</v>
      </c>
      <c r="AD725">
        <v>5.7000000000000003E-5</v>
      </c>
      <c r="AE725" t="s">
        <v>10</v>
      </c>
      <c r="AF725">
        <v>0</v>
      </c>
      <c r="AG725">
        <v>0</v>
      </c>
      <c r="AH725" t="s">
        <v>11</v>
      </c>
      <c r="AI725">
        <v>0.98052300000000003</v>
      </c>
      <c r="AJ725">
        <v>6.0000000000000002E-6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9925.3726200000001</v>
      </c>
      <c r="I726">
        <v>96336.226536000002</v>
      </c>
      <c r="J726" t="s">
        <v>3</v>
      </c>
      <c r="K726">
        <v>9471.3575199999996</v>
      </c>
      <c r="L726">
        <v>89563.964548000004</v>
      </c>
      <c r="M726" t="s">
        <v>4</v>
      </c>
      <c r="N726">
        <v>69.746995999999996</v>
      </c>
      <c r="O726">
        <v>6.2990399999999998</v>
      </c>
      <c r="P726" t="s">
        <v>5</v>
      </c>
      <c r="Q726">
        <v>0</v>
      </c>
      <c r="R726">
        <v>0</v>
      </c>
      <c r="S726" t="s">
        <v>6</v>
      </c>
      <c r="T726">
        <v>21.305603999999999</v>
      </c>
      <c r="U726">
        <v>0.375915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2.0083E-2</v>
      </c>
      <c r="AD726">
        <v>5.7000000000000003E-5</v>
      </c>
      <c r="AE726" t="s">
        <v>10</v>
      </c>
      <c r="AF726">
        <v>0</v>
      </c>
      <c r="AG726">
        <v>0</v>
      </c>
      <c r="AH726" t="s">
        <v>11</v>
      </c>
      <c r="AI726">
        <v>0.98099499999999995</v>
      </c>
      <c r="AJ726">
        <v>3.9999999999999998E-6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11895.33944</v>
      </c>
      <c r="I727">
        <v>134334.18111199999</v>
      </c>
      <c r="J727" t="s">
        <v>3</v>
      </c>
      <c r="K727">
        <v>11350.777217999999</v>
      </c>
      <c r="L727">
        <v>124990.879059</v>
      </c>
      <c r="M727" t="s">
        <v>4</v>
      </c>
      <c r="N727">
        <v>83.656586000000004</v>
      </c>
      <c r="O727">
        <v>8.3276819999999994</v>
      </c>
      <c r="P727" t="s">
        <v>5</v>
      </c>
      <c r="Q727">
        <v>0</v>
      </c>
      <c r="R727">
        <v>0</v>
      </c>
      <c r="S727" t="s">
        <v>6</v>
      </c>
      <c r="T727">
        <v>25.594961999999999</v>
      </c>
      <c r="U727">
        <v>0.52586100000000002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1.8689999999999998E-2</v>
      </c>
      <c r="AD727">
        <v>5.3000000000000001E-5</v>
      </c>
      <c r="AE727" t="s">
        <v>10</v>
      </c>
      <c r="AF727">
        <v>0</v>
      </c>
      <c r="AG727">
        <v>0</v>
      </c>
      <c r="AH727" t="s">
        <v>11</v>
      </c>
      <c r="AI727">
        <v>0.98111300000000001</v>
      </c>
      <c r="AJ727">
        <v>3.9999999999999998E-6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13869.091294</v>
      </c>
      <c r="I728">
        <v>171807.43304999999</v>
      </c>
      <c r="J728" t="s">
        <v>3</v>
      </c>
      <c r="K728">
        <v>13233.858558</v>
      </c>
      <c r="L728">
        <v>159595.62213800001</v>
      </c>
      <c r="M728" t="s">
        <v>4</v>
      </c>
      <c r="N728">
        <v>97.561267999999998</v>
      </c>
      <c r="O728">
        <v>10.728566000000001</v>
      </c>
      <c r="P728" t="s">
        <v>5</v>
      </c>
      <c r="Q728">
        <v>0</v>
      </c>
      <c r="R728">
        <v>0</v>
      </c>
      <c r="S728" t="s">
        <v>6</v>
      </c>
      <c r="T728">
        <v>29.890284000000001</v>
      </c>
      <c r="U728">
        <v>0.72870100000000004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1.7992000000000001E-2</v>
      </c>
      <c r="AD728">
        <v>5.0000000000000002E-5</v>
      </c>
      <c r="AE728" t="s">
        <v>10</v>
      </c>
      <c r="AF728">
        <v>0</v>
      </c>
      <c r="AG728">
        <v>0</v>
      </c>
      <c r="AH728" t="s">
        <v>11</v>
      </c>
      <c r="AI728">
        <v>0.98118000000000005</v>
      </c>
      <c r="AJ728">
        <v>3.9999999999999998E-6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15853.566336</v>
      </c>
      <c r="I729">
        <v>209206.618927</v>
      </c>
      <c r="J729" t="s">
        <v>3</v>
      </c>
      <c r="K729">
        <v>15127.067467999999</v>
      </c>
      <c r="L729">
        <v>194045.91828300001</v>
      </c>
      <c r="M729" t="s">
        <v>4</v>
      </c>
      <c r="N729">
        <v>111.584976</v>
      </c>
      <c r="O729">
        <v>13.769888</v>
      </c>
      <c r="P729" t="s">
        <v>5</v>
      </c>
      <c r="Q729">
        <v>0</v>
      </c>
      <c r="R729">
        <v>0</v>
      </c>
      <c r="S729" t="s">
        <v>6</v>
      </c>
      <c r="T729">
        <v>34.093497999999997</v>
      </c>
      <c r="U729">
        <v>0.81161700000000003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1.6642000000000001E-2</v>
      </c>
      <c r="AD729">
        <v>4.6E-5</v>
      </c>
      <c r="AE729" t="s">
        <v>10</v>
      </c>
      <c r="AF729">
        <v>0</v>
      </c>
      <c r="AG729">
        <v>0</v>
      </c>
      <c r="AH729" t="s">
        <v>11</v>
      </c>
      <c r="AI729">
        <v>0.98118899999999998</v>
      </c>
      <c r="AJ729">
        <v>3.9999999999999998E-6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17843.970268000001</v>
      </c>
      <c r="I730">
        <v>257336.40348400001</v>
      </c>
      <c r="J730" t="s">
        <v>3</v>
      </c>
      <c r="K730">
        <v>17025.79421</v>
      </c>
      <c r="L730">
        <v>238327.07666799999</v>
      </c>
      <c r="M730" t="s">
        <v>4</v>
      </c>
      <c r="N730">
        <v>125.68173</v>
      </c>
      <c r="O730">
        <v>17.036584999999999</v>
      </c>
      <c r="P730" t="s">
        <v>5</v>
      </c>
      <c r="Q730">
        <v>0</v>
      </c>
      <c r="R730">
        <v>0</v>
      </c>
      <c r="S730" t="s">
        <v>6</v>
      </c>
      <c r="T730">
        <v>38.329563999999998</v>
      </c>
      <c r="U730">
        <v>0.90870799999999996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1.5956999999999999E-2</v>
      </c>
      <c r="AD730">
        <v>3.8999999999999999E-5</v>
      </c>
      <c r="AE730" t="s">
        <v>10</v>
      </c>
      <c r="AF730">
        <v>0</v>
      </c>
      <c r="AG730">
        <v>0</v>
      </c>
      <c r="AH730" t="s">
        <v>11</v>
      </c>
      <c r="AI730">
        <v>0.98119800000000001</v>
      </c>
      <c r="AJ730">
        <v>3.9999999999999998E-6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19825.610651999999</v>
      </c>
      <c r="I731">
        <v>310430.76381899999</v>
      </c>
      <c r="J731" t="s">
        <v>3</v>
      </c>
      <c r="K731">
        <v>18916.523710000001</v>
      </c>
      <c r="L731">
        <v>287319.95204599999</v>
      </c>
      <c r="M731" t="s">
        <v>4</v>
      </c>
      <c r="N731">
        <v>139.72583399999999</v>
      </c>
      <c r="O731">
        <v>21.235520000000001</v>
      </c>
      <c r="P731" t="s">
        <v>5</v>
      </c>
      <c r="Q731">
        <v>0</v>
      </c>
      <c r="R731">
        <v>0</v>
      </c>
      <c r="S731" t="s">
        <v>6</v>
      </c>
      <c r="T731">
        <v>42.550876000000002</v>
      </c>
      <c r="U731">
        <v>0.99003200000000002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1.5259999999999999E-2</v>
      </c>
      <c r="AD731">
        <v>3.6000000000000001E-5</v>
      </c>
      <c r="AE731" t="s">
        <v>10</v>
      </c>
      <c r="AF731">
        <v>0</v>
      </c>
      <c r="AG731">
        <v>0</v>
      </c>
      <c r="AH731" t="s">
        <v>11</v>
      </c>
      <c r="AI731">
        <v>0.981298</v>
      </c>
      <c r="AJ731">
        <v>3.9999999999999998E-6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21817.077430000001</v>
      </c>
      <c r="I732">
        <v>373364.33372300002</v>
      </c>
      <c r="J732" t="s">
        <v>3</v>
      </c>
      <c r="K732">
        <v>20816.811598</v>
      </c>
      <c r="L732">
        <v>344892.167632</v>
      </c>
      <c r="M732" t="s">
        <v>4</v>
      </c>
      <c r="N732">
        <v>153.698804</v>
      </c>
      <c r="O732">
        <v>25.759485000000002</v>
      </c>
      <c r="P732" t="s">
        <v>5</v>
      </c>
      <c r="Q732">
        <v>0</v>
      </c>
      <c r="R732">
        <v>0</v>
      </c>
      <c r="S732" t="s">
        <v>6</v>
      </c>
      <c r="T732">
        <v>46.811762000000002</v>
      </c>
      <c r="U732">
        <v>1.145991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1.5259999999999999E-2</v>
      </c>
      <c r="AD732">
        <v>3.6000000000000001E-5</v>
      </c>
      <c r="AE732" t="s">
        <v>10</v>
      </c>
      <c r="AF732">
        <v>0</v>
      </c>
      <c r="AG732">
        <v>0</v>
      </c>
      <c r="AH732" t="s">
        <v>11</v>
      </c>
      <c r="AI732">
        <v>0.98130899999999999</v>
      </c>
      <c r="AJ732">
        <v>3.9999999999999998E-6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23815.057575999999</v>
      </c>
      <c r="I733">
        <v>448162.40893600002</v>
      </c>
      <c r="J733" t="s">
        <v>3</v>
      </c>
      <c r="K733">
        <v>22723.754744000002</v>
      </c>
      <c r="L733">
        <v>414028.04660599999</v>
      </c>
      <c r="M733" t="s">
        <v>4</v>
      </c>
      <c r="N733">
        <v>167.669106</v>
      </c>
      <c r="O733">
        <v>30.342403999999998</v>
      </c>
      <c r="P733" t="s">
        <v>5</v>
      </c>
      <c r="Q733">
        <v>0</v>
      </c>
      <c r="R733">
        <v>0</v>
      </c>
      <c r="S733" t="s">
        <v>6</v>
      </c>
      <c r="T733">
        <v>51.067447999999999</v>
      </c>
      <c r="U733">
        <v>1.2751349999999999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1.5259999999999999E-2</v>
      </c>
      <c r="AD733">
        <v>3.6000000000000001E-5</v>
      </c>
      <c r="AE733" t="s">
        <v>10</v>
      </c>
      <c r="AF733">
        <v>0</v>
      </c>
      <c r="AG733">
        <v>0</v>
      </c>
      <c r="AH733" t="s">
        <v>11</v>
      </c>
      <c r="AI733">
        <v>0.98130899999999999</v>
      </c>
      <c r="AJ733">
        <v>3.9999999999999998E-6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25810.522786000001</v>
      </c>
      <c r="I734">
        <v>544569.70051</v>
      </c>
      <c r="J734" t="s">
        <v>3</v>
      </c>
      <c r="K734">
        <v>24627.736926000001</v>
      </c>
      <c r="L734">
        <v>501391.40334199998</v>
      </c>
      <c r="M734" t="s">
        <v>4</v>
      </c>
      <c r="N734">
        <v>181.64184</v>
      </c>
      <c r="O734">
        <v>37.181029000000002</v>
      </c>
      <c r="P734" t="s">
        <v>5</v>
      </c>
      <c r="Q734">
        <v>0</v>
      </c>
      <c r="R734">
        <v>0</v>
      </c>
      <c r="S734" t="s">
        <v>6</v>
      </c>
      <c r="T734">
        <v>55.355153999999999</v>
      </c>
      <c r="U734">
        <v>1.52362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1.5259999999999999E-2</v>
      </c>
      <c r="AD734">
        <v>3.6000000000000001E-5</v>
      </c>
      <c r="AE734" t="s">
        <v>10</v>
      </c>
      <c r="AF734">
        <v>0</v>
      </c>
      <c r="AG734">
        <v>0</v>
      </c>
      <c r="AH734" t="s">
        <v>11</v>
      </c>
      <c r="AI734">
        <v>0.98130899999999999</v>
      </c>
      <c r="AJ734">
        <v>3.9999999999999998E-6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27812.956598000001</v>
      </c>
      <c r="I735">
        <v>627713.77821100003</v>
      </c>
      <c r="J735" t="s">
        <v>3</v>
      </c>
      <c r="K735">
        <v>26538.976008000001</v>
      </c>
      <c r="L735">
        <v>577845.72743500001</v>
      </c>
      <c r="M735" t="s">
        <v>4</v>
      </c>
      <c r="N735">
        <v>195.66430600000001</v>
      </c>
      <c r="O735">
        <v>42.958084999999997</v>
      </c>
      <c r="P735" t="s">
        <v>5</v>
      </c>
      <c r="Q735">
        <v>0</v>
      </c>
      <c r="R735">
        <v>0</v>
      </c>
      <c r="S735" t="s">
        <v>6</v>
      </c>
      <c r="T735">
        <v>59.643129999999999</v>
      </c>
      <c r="U735">
        <v>1.6790039999999999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1.5259999999999999E-2</v>
      </c>
      <c r="AD735">
        <v>3.6000000000000001E-5</v>
      </c>
      <c r="AE735" t="s">
        <v>10</v>
      </c>
      <c r="AF735">
        <v>0</v>
      </c>
      <c r="AG735">
        <v>0</v>
      </c>
      <c r="AH735" t="s">
        <v>11</v>
      </c>
      <c r="AI735">
        <v>0.98130899999999999</v>
      </c>
      <c r="AJ735">
        <v>3.9999999999999998E-6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29815.384880000001</v>
      </c>
      <c r="I736">
        <v>715491.72302799998</v>
      </c>
      <c r="J736" t="s">
        <v>3</v>
      </c>
      <c r="K736">
        <v>28450.122958</v>
      </c>
      <c r="L736">
        <v>658760.37699799996</v>
      </c>
      <c r="M736" t="s">
        <v>4</v>
      </c>
      <c r="N736">
        <v>209.66064800000001</v>
      </c>
      <c r="O736">
        <v>48.814478000000001</v>
      </c>
      <c r="P736" t="s">
        <v>5</v>
      </c>
      <c r="Q736">
        <v>0</v>
      </c>
      <c r="R736">
        <v>0</v>
      </c>
      <c r="S736" t="s">
        <v>6</v>
      </c>
      <c r="T736">
        <v>63.970204000000003</v>
      </c>
      <c r="U736">
        <v>1.891229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1.5259999999999999E-2</v>
      </c>
      <c r="AD736">
        <v>3.6000000000000001E-5</v>
      </c>
      <c r="AE736" t="s">
        <v>10</v>
      </c>
      <c r="AF736">
        <v>0</v>
      </c>
      <c r="AG736">
        <v>0</v>
      </c>
      <c r="AH736" t="s">
        <v>11</v>
      </c>
      <c r="AI736">
        <v>0.98130899999999999</v>
      </c>
      <c r="AJ736">
        <v>3.9999999999999998E-6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31809.219592000001</v>
      </c>
      <c r="I737">
        <v>813512.02943200001</v>
      </c>
      <c r="J737" t="s">
        <v>3</v>
      </c>
      <c r="K737">
        <v>30352.553626000001</v>
      </c>
      <c r="L737">
        <v>749557.23761099996</v>
      </c>
      <c r="M737" t="s">
        <v>4</v>
      </c>
      <c r="N737">
        <v>223.656622</v>
      </c>
      <c r="O737">
        <v>53.186166</v>
      </c>
      <c r="P737" t="s">
        <v>5</v>
      </c>
      <c r="Q737">
        <v>0</v>
      </c>
      <c r="R737">
        <v>0</v>
      </c>
      <c r="S737" t="s">
        <v>6</v>
      </c>
      <c r="T737">
        <v>68.233350000000002</v>
      </c>
      <c r="U737">
        <v>1.9601310000000001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1.5259999999999999E-2</v>
      </c>
      <c r="AD737">
        <v>3.6000000000000001E-5</v>
      </c>
      <c r="AE737" t="s">
        <v>10</v>
      </c>
      <c r="AF737">
        <v>0</v>
      </c>
      <c r="AG737">
        <v>0</v>
      </c>
      <c r="AH737" t="s">
        <v>11</v>
      </c>
      <c r="AI737">
        <v>0.98130899999999999</v>
      </c>
      <c r="AJ737">
        <v>3.9999999999999998E-6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33807.216308000003</v>
      </c>
      <c r="I738">
        <v>927775.39232400001</v>
      </c>
      <c r="J738" t="s">
        <v>3</v>
      </c>
      <c r="K738">
        <v>32259.431064</v>
      </c>
      <c r="L738">
        <v>855745.15160600003</v>
      </c>
      <c r="M738" t="s">
        <v>4</v>
      </c>
      <c r="N738">
        <v>237.60637800000001</v>
      </c>
      <c r="O738">
        <v>58.823329000000001</v>
      </c>
      <c r="P738" t="s">
        <v>5</v>
      </c>
      <c r="Q738">
        <v>0</v>
      </c>
      <c r="R738">
        <v>0</v>
      </c>
      <c r="S738" t="s">
        <v>6</v>
      </c>
      <c r="T738">
        <v>72.530013999999994</v>
      </c>
      <c r="U738">
        <v>2.0843669999999999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1.5259999999999999E-2</v>
      </c>
      <c r="AD738">
        <v>3.6000000000000001E-5</v>
      </c>
      <c r="AE738" t="s">
        <v>10</v>
      </c>
      <c r="AF738">
        <v>0</v>
      </c>
      <c r="AG738">
        <v>0</v>
      </c>
      <c r="AH738" t="s">
        <v>11</v>
      </c>
      <c r="AI738">
        <v>0.98130899999999999</v>
      </c>
      <c r="AJ738">
        <v>3.9999999999999998E-6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35812.616481999998</v>
      </c>
      <c r="I739">
        <v>1043976.746898</v>
      </c>
      <c r="J739" t="s">
        <v>3</v>
      </c>
      <c r="K739">
        <v>34173.258238000002</v>
      </c>
      <c r="L739">
        <v>962660.30662499997</v>
      </c>
      <c r="M739" t="s">
        <v>4</v>
      </c>
      <c r="N739">
        <v>251.61427399999999</v>
      </c>
      <c r="O739">
        <v>64.418713999999994</v>
      </c>
      <c r="P739" t="s">
        <v>5</v>
      </c>
      <c r="Q739">
        <v>0</v>
      </c>
      <c r="R739">
        <v>0</v>
      </c>
      <c r="S739" t="s">
        <v>6</v>
      </c>
      <c r="T739">
        <v>76.852401999999998</v>
      </c>
      <c r="U739">
        <v>2.2155469999999999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1.5259999999999999E-2</v>
      </c>
      <c r="AD739">
        <v>3.6000000000000001E-5</v>
      </c>
      <c r="AE739" t="s">
        <v>10</v>
      </c>
      <c r="AF739">
        <v>0</v>
      </c>
      <c r="AG739">
        <v>0</v>
      </c>
      <c r="AH739" t="s">
        <v>11</v>
      </c>
      <c r="AI739">
        <v>0.98130899999999999</v>
      </c>
      <c r="AJ739">
        <v>3.9999999999999998E-6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37822.447273999998</v>
      </c>
      <c r="I740">
        <v>1160144.168208</v>
      </c>
      <c r="J740" t="s">
        <v>3</v>
      </c>
      <c r="K740">
        <v>36091.257334000002</v>
      </c>
      <c r="L740">
        <v>1070566.8717120001</v>
      </c>
      <c r="M740" t="s">
        <v>4</v>
      </c>
      <c r="N740">
        <v>265.74217800000002</v>
      </c>
      <c r="O740">
        <v>70.736470999999995</v>
      </c>
      <c r="P740" t="s">
        <v>5</v>
      </c>
      <c r="Q740">
        <v>0</v>
      </c>
      <c r="R740">
        <v>0</v>
      </c>
      <c r="S740" t="s">
        <v>6</v>
      </c>
      <c r="T740">
        <v>81.111422000000005</v>
      </c>
      <c r="U740">
        <v>2.3596029999999999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1.5259999999999999E-2</v>
      </c>
      <c r="AD740">
        <v>3.6000000000000001E-5</v>
      </c>
      <c r="AE740" t="s">
        <v>10</v>
      </c>
      <c r="AF740">
        <v>0</v>
      </c>
      <c r="AG740">
        <v>0</v>
      </c>
      <c r="AH740" t="s">
        <v>11</v>
      </c>
      <c r="AI740">
        <v>0.98130899999999999</v>
      </c>
      <c r="AJ740">
        <v>3.9999999999999998E-6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39818.231494</v>
      </c>
      <c r="I741">
        <v>1287116.4519509999</v>
      </c>
      <c r="J741" t="s">
        <v>3</v>
      </c>
      <c r="K741">
        <v>37996.093044000001</v>
      </c>
      <c r="L741">
        <v>1187369.2854609999</v>
      </c>
      <c r="M741" t="s">
        <v>4</v>
      </c>
      <c r="N741">
        <v>279.72788600000001</v>
      </c>
      <c r="O741">
        <v>78.506998999999993</v>
      </c>
      <c r="P741" t="s">
        <v>5</v>
      </c>
      <c r="Q741">
        <v>0</v>
      </c>
      <c r="R741">
        <v>0</v>
      </c>
      <c r="S741" t="s">
        <v>6</v>
      </c>
      <c r="T741">
        <v>85.415047999999999</v>
      </c>
      <c r="U741">
        <v>2.619097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1.5259999999999999E-2</v>
      </c>
      <c r="AD741">
        <v>3.6000000000000001E-5</v>
      </c>
      <c r="AE741" t="s">
        <v>10</v>
      </c>
      <c r="AF741">
        <v>0</v>
      </c>
      <c r="AG741">
        <v>0</v>
      </c>
      <c r="AH741" t="s">
        <v>11</v>
      </c>
      <c r="AI741">
        <v>0.98130899999999999</v>
      </c>
      <c r="AJ741">
        <v>3.9999999999999998E-6</v>
      </c>
      <c r="AK741" t="s">
        <v>12</v>
      </c>
      <c r="AL741">
        <v>0</v>
      </c>
      <c r="AM741">
        <v>0</v>
      </c>
    </row>
    <row r="742" spans="1:39" x14ac:dyDescent="0.25">
      <c r="A742" t="s">
        <v>197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2299.4246240000002</v>
      </c>
      <c r="I742">
        <v>18.532848000000001</v>
      </c>
      <c r="J742" t="s">
        <v>3</v>
      </c>
      <c r="K742">
        <v>2204.1280080000001</v>
      </c>
      <c r="L742">
        <v>3.2910840000000001</v>
      </c>
      <c r="M742" t="s">
        <v>4</v>
      </c>
      <c r="N742">
        <v>15.075804</v>
      </c>
      <c r="O742">
        <v>0.45775300000000002</v>
      </c>
      <c r="P742" t="s">
        <v>5</v>
      </c>
      <c r="Q742">
        <v>94.744375000000005</v>
      </c>
      <c r="R742">
        <v>12.113212000000001</v>
      </c>
      <c r="S742" t="s">
        <v>6</v>
      </c>
      <c r="T742">
        <v>2172.0334130000001</v>
      </c>
      <c r="U742">
        <v>0.268322</v>
      </c>
      <c r="V742" t="s">
        <v>7</v>
      </c>
      <c r="W742">
        <v>0.77383999999999997</v>
      </c>
      <c r="X742">
        <v>6.7759999999999999E-3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2.6939999999999999E-2</v>
      </c>
      <c r="AG742">
        <v>2.8E-5</v>
      </c>
      <c r="AH742" t="s">
        <v>11</v>
      </c>
      <c r="AI742">
        <v>0.97222299999999995</v>
      </c>
      <c r="AJ742">
        <v>8.5000000000000006E-5</v>
      </c>
      <c r="AK742" t="s">
        <v>12</v>
      </c>
      <c r="AL742">
        <v>0</v>
      </c>
      <c r="AM742">
        <v>0</v>
      </c>
    </row>
    <row r="743" spans="1:39" x14ac:dyDescent="0.25">
      <c r="A743" t="s">
        <v>197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4593.7026949999999</v>
      </c>
      <c r="I743">
        <v>102.730182</v>
      </c>
      <c r="J743" t="s">
        <v>3</v>
      </c>
      <c r="K743">
        <v>4402.7754489999998</v>
      </c>
      <c r="L743">
        <v>6.9626419999999998</v>
      </c>
      <c r="M743" t="s">
        <v>4</v>
      </c>
      <c r="N743">
        <v>29.952829999999999</v>
      </c>
      <c r="O743">
        <v>0.80599900000000002</v>
      </c>
      <c r="P743" t="s">
        <v>5</v>
      </c>
      <c r="Q743">
        <v>189.88422700000001</v>
      </c>
      <c r="R743">
        <v>80.692032999999995</v>
      </c>
      <c r="S743" t="s">
        <v>6</v>
      </c>
      <c r="T743">
        <v>4338.9249019999997</v>
      </c>
      <c r="U743">
        <v>0.34876400000000002</v>
      </c>
      <c r="V743" t="s">
        <v>7</v>
      </c>
      <c r="W743">
        <v>1.5417780000000001</v>
      </c>
      <c r="X743">
        <v>1.7253999999999999E-2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2.5205999999999999E-2</v>
      </c>
      <c r="AG743">
        <v>3.6000000000000001E-5</v>
      </c>
      <c r="AH743" t="s">
        <v>11</v>
      </c>
      <c r="AI743">
        <v>0.97576399999999996</v>
      </c>
      <c r="AJ743">
        <v>4.6999999999999997E-5</v>
      </c>
      <c r="AK743" t="s">
        <v>12</v>
      </c>
      <c r="AL743">
        <v>0</v>
      </c>
      <c r="AM743">
        <v>0</v>
      </c>
    </row>
    <row r="744" spans="1:39" x14ac:dyDescent="0.25">
      <c r="A744" t="s">
        <v>197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6888.9762110000001</v>
      </c>
      <c r="I744">
        <v>360.70954599999999</v>
      </c>
      <c r="J744" t="s">
        <v>3</v>
      </c>
      <c r="K744">
        <v>6601.5822559999997</v>
      </c>
      <c r="L744">
        <v>12.447069000000001</v>
      </c>
      <c r="M744" t="s">
        <v>4</v>
      </c>
      <c r="N744">
        <v>44.810923000000003</v>
      </c>
      <c r="O744">
        <v>0.93008400000000002</v>
      </c>
      <c r="P744" t="s">
        <v>5</v>
      </c>
      <c r="Q744">
        <v>285.79983199999998</v>
      </c>
      <c r="R744">
        <v>326.319006</v>
      </c>
      <c r="S744" t="s">
        <v>6</v>
      </c>
      <c r="T744">
        <v>6506.0295210000004</v>
      </c>
      <c r="U744">
        <v>0.61533099999999996</v>
      </c>
      <c r="V744" t="s">
        <v>7</v>
      </c>
      <c r="W744">
        <v>2.32816</v>
      </c>
      <c r="X744">
        <v>3.0218999999999999E-2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2.3432999999999999E-2</v>
      </c>
      <c r="AG744">
        <v>4.8000000000000001E-5</v>
      </c>
      <c r="AH744" t="s">
        <v>11</v>
      </c>
      <c r="AI744">
        <v>0.97867199999999999</v>
      </c>
      <c r="AJ744">
        <v>2.4000000000000001E-5</v>
      </c>
      <c r="AK744" t="s">
        <v>12</v>
      </c>
      <c r="AL744">
        <v>0</v>
      </c>
      <c r="AM744">
        <v>0</v>
      </c>
    </row>
    <row r="745" spans="1:39" x14ac:dyDescent="0.25">
      <c r="A745" t="s">
        <v>197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9184.0742969999992</v>
      </c>
      <c r="I745">
        <v>550.87613099999999</v>
      </c>
      <c r="J745" t="s">
        <v>3</v>
      </c>
      <c r="K745">
        <v>8800.8452930000003</v>
      </c>
      <c r="L745">
        <v>19.382629000000001</v>
      </c>
      <c r="M745" t="s">
        <v>4</v>
      </c>
      <c r="N745">
        <v>59.717478</v>
      </c>
      <c r="O745">
        <v>1.3076049999999999</v>
      </c>
      <c r="P745" t="s">
        <v>5</v>
      </c>
      <c r="Q745">
        <v>381.13419099999999</v>
      </c>
      <c r="R745">
        <v>508.81518599999998</v>
      </c>
      <c r="S745" t="s">
        <v>6</v>
      </c>
      <c r="T745">
        <v>8673.3451760000007</v>
      </c>
      <c r="U745">
        <v>0.945689</v>
      </c>
      <c r="V745" t="s">
        <v>7</v>
      </c>
      <c r="W745">
        <v>3.1030820000000001</v>
      </c>
      <c r="X745">
        <v>5.2934000000000002E-2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2.2200000000000001E-2</v>
      </c>
      <c r="AG745">
        <v>5.3000000000000001E-5</v>
      </c>
      <c r="AH745" t="s">
        <v>11</v>
      </c>
      <c r="AI745">
        <v>0.97989000000000004</v>
      </c>
      <c r="AJ745">
        <v>9.0000000000000002E-6</v>
      </c>
      <c r="AK745" t="s">
        <v>12</v>
      </c>
      <c r="AL745">
        <v>0</v>
      </c>
      <c r="AM745">
        <v>0</v>
      </c>
    </row>
    <row r="746" spans="1:39" x14ac:dyDescent="0.25">
      <c r="A746" t="s">
        <v>197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11478.414961</v>
      </c>
      <c r="I746">
        <v>597.782692</v>
      </c>
      <c r="J746" t="s">
        <v>3</v>
      </c>
      <c r="K746">
        <v>10999.890938</v>
      </c>
      <c r="L746">
        <v>25.180579999999999</v>
      </c>
      <c r="M746" t="s">
        <v>4</v>
      </c>
      <c r="N746">
        <v>74.609528999999995</v>
      </c>
      <c r="O746">
        <v>1.5767070000000001</v>
      </c>
      <c r="P746" t="s">
        <v>5</v>
      </c>
      <c r="Q746">
        <v>475.88271800000001</v>
      </c>
      <c r="R746">
        <v>555.37579900000003</v>
      </c>
      <c r="S746" t="s">
        <v>6</v>
      </c>
      <c r="T746">
        <v>10840.50123</v>
      </c>
      <c r="U746">
        <v>1.3055049999999999</v>
      </c>
      <c r="V746" t="s">
        <v>7</v>
      </c>
      <c r="W746">
        <v>3.9176280000000001</v>
      </c>
      <c r="X746">
        <v>8.294E-2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2.0567999999999999E-2</v>
      </c>
      <c r="AG746">
        <v>5.7000000000000003E-5</v>
      </c>
      <c r="AH746" t="s">
        <v>11</v>
      </c>
      <c r="AI746">
        <v>0.98100799999999999</v>
      </c>
      <c r="AJ746">
        <v>6.0000000000000002E-6</v>
      </c>
      <c r="AK746" t="s">
        <v>12</v>
      </c>
      <c r="AL746">
        <v>0</v>
      </c>
      <c r="AM746">
        <v>0</v>
      </c>
    </row>
    <row r="747" spans="1:39" x14ac:dyDescent="0.25">
      <c r="A747" t="s">
        <v>197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13772.128535</v>
      </c>
      <c r="I747">
        <v>676.31263799999999</v>
      </c>
      <c r="J747" t="s">
        <v>3</v>
      </c>
      <c r="K747">
        <v>13198.950312000001</v>
      </c>
      <c r="L747">
        <v>33.036047000000003</v>
      </c>
      <c r="M747" t="s">
        <v>4</v>
      </c>
      <c r="N747">
        <v>89.450939000000005</v>
      </c>
      <c r="O747">
        <v>2.3017189999999998</v>
      </c>
      <c r="P747" t="s">
        <v>5</v>
      </c>
      <c r="Q747">
        <v>570.06873299999995</v>
      </c>
      <c r="R747">
        <v>619.29863</v>
      </c>
      <c r="S747" t="s">
        <v>6</v>
      </c>
      <c r="T747">
        <v>13007.709648</v>
      </c>
      <c r="U747">
        <v>1.744791</v>
      </c>
      <c r="V747" t="s">
        <v>7</v>
      </c>
      <c r="W747">
        <v>4.7013780000000001</v>
      </c>
      <c r="X747">
        <v>0.110397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1.9418000000000001E-2</v>
      </c>
      <c r="AG747">
        <v>5.5999999999999999E-5</v>
      </c>
      <c r="AH747" t="s">
        <v>11</v>
      </c>
      <c r="AI747">
        <v>0.98120300000000005</v>
      </c>
      <c r="AJ747">
        <v>5.0000000000000004E-6</v>
      </c>
      <c r="AK747" t="s">
        <v>12</v>
      </c>
      <c r="AL747">
        <v>0</v>
      </c>
      <c r="AM747">
        <v>0</v>
      </c>
    </row>
    <row r="748" spans="1:39" x14ac:dyDescent="0.25">
      <c r="A748" t="s">
        <v>197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16066.024277</v>
      </c>
      <c r="I748">
        <v>764.71269400000006</v>
      </c>
      <c r="J748" t="s">
        <v>3</v>
      </c>
      <c r="K748">
        <v>15398.000957</v>
      </c>
      <c r="L748">
        <v>43.009483000000003</v>
      </c>
      <c r="M748" t="s">
        <v>4</v>
      </c>
      <c r="N748">
        <v>104.35330999999999</v>
      </c>
      <c r="O748">
        <v>3.3342809999999998</v>
      </c>
      <c r="P748" t="s">
        <v>5</v>
      </c>
      <c r="Q748">
        <v>664.45590200000004</v>
      </c>
      <c r="R748">
        <v>683.37756400000001</v>
      </c>
      <c r="S748" t="s">
        <v>6</v>
      </c>
      <c r="T748">
        <v>15174.895780999999</v>
      </c>
      <c r="U748">
        <v>2.2557290000000001</v>
      </c>
      <c r="V748" t="s">
        <v>7</v>
      </c>
      <c r="W748">
        <v>5.4937959999999997</v>
      </c>
      <c r="X748">
        <v>0.127779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1.8498000000000001E-2</v>
      </c>
      <c r="AG748">
        <v>5.1E-5</v>
      </c>
      <c r="AH748" t="s">
        <v>11</v>
      </c>
      <c r="AI748">
        <v>0.98125399999999996</v>
      </c>
      <c r="AJ748">
        <v>5.0000000000000004E-6</v>
      </c>
      <c r="AK748" t="s">
        <v>12</v>
      </c>
      <c r="AL748">
        <v>0</v>
      </c>
      <c r="AM748">
        <v>0</v>
      </c>
    </row>
    <row r="749" spans="1:39" x14ac:dyDescent="0.25">
      <c r="A749" t="s">
        <v>197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18361.901719000001</v>
      </c>
      <c r="I749">
        <v>1160.1943510000001</v>
      </c>
      <c r="J749" t="s">
        <v>3</v>
      </c>
      <c r="K749">
        <v>17597.12457</v>
      </c>
      <c r="L749">
        <v>52.100174000000003</v>
      </c>
      <c r="M749" t="s">
        <v>4</v>
      </c>
      <c r="N749">
        <v>119.26321799999999</v>
      </c>
      <c r="O749">
        <v>4.460407</v>
      </c>
      <c r="P749" t="s">
        <v>5</v>
      </c>
      <c r="Q749">
        <v>760.68607699999995</v>
      </c>
      <c r="R749">
        <v>1045.331281</v>
      </c>
      <c r="S749" t="s">
        <v>6</v>
      </c>
      <c r="T749">
        <v>17342.022929999999</v>
      </c>
      <c r="U749">
        <v>2.4300229999999998</v>
      </c>
      <c r="V749" t="s">
        <v>7</v>
      </c>
      <c r="W749">
        <v>6.2649189999999999</v>
      </c>
      <c r="X749">
        <v>0.16341800000000001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1.8197000000000001E-2</v>
      </c>
      <c r="AG749">
        <v>4.8999999999999998E-5</v>
      </c>
      <c r="AH749" t="s">
        <v>11</v>
      </c>
      <c r="AI749">
        <v>0.98133099999999995</v>
      </c>
      <c r="AJ749">
        <v>5.0000000000000004E-6</v>
      </c>
      <c r="AK749" t="s">
        <v>12</v>
      </c>
      <c r="AL749">
        <v>0</v>
      </c>
      <c r="AM749">
        <v>0</v>
      </c>
    </row>
    <row r="750" spans="1:39" x14ac:dyDescent="0.25">
      <c r="A750" t="s">
        <v>197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20656.088711</v>
      </c>
      <c r="I750">
        <v>1302.6068990000001</v>
      </c>
      <c r="J750" t="s">
        <v>3</v>
      </c>
      <c r="K750">
        <v>19796.252031</v>
      </c>
      <c r="L750">
        <v>60.114927999999999</v>
      </c>
      <c r="M750" t="s">
        <v>4</v>
      </c>
      <c r="N750">
        <v>134.149956</v>
      </c>
      <c r="O750">
        <v>5.1774389999999997</v>
      </c>
      <c r="P750" t="s">
        <v>5</v>
      </c>
      <c r="Q750">
        <v>855.21868700000005</v>
      </c>
      <c r="R750">
        <v>1175.9535430000001</v>
      </c>
      <c r="S750" t="s">
        <v>6</v>
      </c>
      <c r="T750">
        <v>19509.165664</v>
      </c>
      <c r="U750">
        <v>3.2200989999999998</v>
      </c>
      <c r="V750" t="s">
        <v>7</v>
      </c>
      <c r="W750">
        <v>7.0455490000000003</v>
      </c>
      <c r="X750">
        <v>0.18779299999999999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1.6698999999999999E-2</v>
      </c>
      <c r="AG750">
        <v>3.8999999999999999E-5</v>
      </c>
      <c r="AH750" t="s">
        <v>11</v>
      </c>
      <c r="AI750">
        <v>0.98134500000000002</v>
      </c>
      <c r="AJ750">
        <v>5.0000000000000004E-6</v>
      </c>
      <c r="AK750" t="s">
        <v>12</v>
      </c>
      <c r="AL750">
        <v>0</v>
      </c>
      <c r="AM750">
        <v>0</v>
      </c>
    </row>
    <row r="751" spans="1:39" x14ac:dyDescent="0.25">
      <c r="A751" t="s">
        <v>197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22949.485585999999</v>
      </c>
      <c r="I751">
        <v>1455.7292729999999</v>
      </c>
      <c r="J751" t="s">
        <v>3</v>
      </c>
      <c r="K751">
        <v>21995.108866999999</v>
      </c>
      <c r="L751">
        <v>71.315340000000006</v>
      </c>
      <c r="M751" t="s">
        <v>4</v>
      </c>
      <c r="N751">
        <v>148.91491400000001</v>
      </c>
      <c r="O751">
        <v>6.0915679999999996</v>
      </c>
      <c r="P751" t="s">
        <v>5</v>
      </c>
      <c r="Q751">
        <v>949.25196400000004</v>
      </c>
      <c r="R751">
        <v>1287.0459820000001</v>
      </c>
      <c r="S751" t="s">
        <v>6</v>
      </c>
      <c r="T751">
        <v>21676.409921999999</v>
      </c>
      <c r="U751">
        <v>3.4840810000000002</v>
      </c>
      <c r="V751" t="s">
        <v>7</v>
      </c>
      <c r="W751">
        <v>7.8256829999999997</v>
      </c>
      <c r="X751">
        <v>0.226688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1.6409E-2</v>
      </c>
      <c r="AG751">
        <v>3.8999999999999999E-5</v>
      </c>
      <c r="AH751" t="s">
        <v>11</v>
      </c>
      <c r="AI751">
        <v>0.981379</v>
      </c>
      <c r="AJ751">
        <v>5.0000000000000004E-6</v>
      </c>
      <c r="AK751" t="s">
        <v>12</v>
      </c>
      <c r="AL751">
        <v>0</v>
      </c>
      <c r="AM751">
        <v>0</v>
      </c>
    </row>
    <row r="752" spans="1:39" x14ac:dyDescent="0.25">
      <c r="A752" t="s">
        <v>197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25243.552617000001</v>
      </c>
      <c r="I752">
        <v>1560.763199</v>
      </c>
      <c r="J752" t="s">
        <v>3</v>
      </c>
      <c r="K752">
        <v>24194.471836000001</v>
      </c>
      <c r="L752">
        <v>86.515550000000005</v>
      </c>
      <c r="M752" t="s">
        <v>4</v>
      </c>
      <c r="N752">
        <v>163.795862</v>
      </c>
      <c r="O752">
        <v>7.1324759999999996</v>
      </c>
      <c r="P752" t="s">
        <v>5</v>
      </c>
      <c r="Q752">
        <v>1043.4696719999999</v>
      </c>
      <c r="R752">
        <v>1360.1200040000001</v>
      </c>
      <c r="S752" t="s">
        <v>6</v>
      </c>
      <c r="T752">
        <v>23843.687891000001</v>
      </c>
      <c r="U752">
        <v>4.3613080000000002</v>
      </c>
      <c r="V752" t="s">
        <v>7</v>
      </c>
      <c r="W752">
        <v>8.6250269999999993</v>
      </c>
      <c r="X752">
        <v>0.26590900000000001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1.5956999999999999E-2</v>
      </c>
      <c r="AG752">
        <v>3.4E-5</v>
      </c>
      <c r="AH752" t="s">
        <v>11</v>
      </c>
      <c r="AI752">
        <v>0.98140499999999997</v>
      </c>
      <c r="AJ752">
        <v>5.0000000000000004E-6</v>
      </c>
      <c r="AK752" t="s">
        <v>12</v>
      </c>
      <c r="AL752">
        <v>0</v>
      </c>
      <c r="AM752">
        <v>0</v>
      </c>
    </row>
    <row r="753" spans="1:39" x14ac:dyDescent="0.25">
      <c r="A753" t="s">
        <v>197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27538.318125000002</v>
      </c>
      <c r="I753">
        <v>1672.318111</v>
      </c>
      <c r="J753" t="s">
        <v>3</v>
      </c>
      <c r="K753">
        <v>26393.887030999998</v>
      </c>
      <c r="L753">
        <v>101.304787</v>
      </c>
      <c r="M753" t="s">
        <v>4</v>
      </c>
      <c r="N753">
        <v>178.75723099999999</v>
      </c>
      <c r="O753">
        <v>8.2622900000000001</v>
      </c>
      <c r="P753" t="s">
        <v>5</v>
      </c>
      <c r="Q753">
        <v>1138.336499</v>
      </c>
      <c r="R753">
        <v>1454.1088930000001</v>
      </c>
      <c r="S753" t="s">
        <v>6</v>
      </c>
      <c r="T753">
        <v>26010.960351999998</v>
      </c>
      <c r="U753">
        <v>4.9502069999999998</v>
      </c>
      <c r="V753" t="s">
        <v>7</v>
      </c>
      <c r="W753">
        <v>9.3854880000000005</v>
      </c>
      <c r="X753">
        <v>0.31718000000000002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1.5263000000000001E-2</v>
      </c>
      <c r="AG753">
        <v>2.6999999999999999E-5</v>
      </c>
      <c r="AH753" t="s">
        <v>11</v>
      </c>
      <c r="AI753">
        <v>0.98140899999999998</v>
      </c>
      <c r="AJ753">
        <v>5.0000000000000004E-6</v>
      </c>
      <c r="AK753" t="s">
        <v>12</v>
      </c>
      <c r="AL753">
        <v>0</v>
      </c>
      <c r="AM753">
        <v>0</v>
      </c>
    </row>
    <row r="754" spans="1:39" x14ac:dyDescent="0.25">
      <c r="A754" t="s">
        <v>197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29833.257695</v>
      </c>
      <c r="I754">
        <v>1806.5373219999999</v>
      </c>
      <c r="J754" t="s">
        <v>3</v>
      </c>
      <c r="K754">
        <v>28593.055313000001</v>
      </c>
      <c r="L754">
        <v>112.106965</v>
      </c>
      <c r="M754" t="s">
        <v>4</v>
      </c>
      <c r="N754">
        <v>193.62023300000001</v>
      </c>
      <c r="O754">
        <v>8.8992620000000002</v>
      </c>
      <c r="P754" t="s">
        <v>5</v>
      </c>
      <c r="Q754">
        <v>1233.5948189999999</v>
      </c>
      <c r="R754">
        <v>1605.479957</v>
      </c>
      <c r="S754" t="s">
        <v>6</v>
      </c>
      <c r="T754">
        <v>28178.205391</v>
      </c>
      <c r="U754">
        <v>5.9881880000000001</v>
      </c>
      <c r="V754" t="s">
        <v>7</v>
      </c>
      <c r="W754">
        <v>10.152903999999999</v>
      </c>
      <c r="X754">
        <v>0.34942400000000001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1.4593999999999999E-2</v>
      </c>
      <c r="AG754">
        <v>2.3E-5</v>
      </c>
      <c r="AH754" t="s">
        <v>11</v>
      </c>
      <c r="AI754">
        <v>0.98141599999999996</v>
      </c>
      <c r="AJ754">
        <v>5.0000000000000004E-6</v>
      </c>
      <c r="AK754" t="s">
        <v>12</v>
      </c>
      <c r="AL754">
        <v>0</v>
      </c>
      <c r="AM754">
        <v>0</v>
      </c>
    </row>
    <row r="755" spans="1:39" x14ac:dyDescent="0.25">
      <c r="A755" t="s">
        <v>197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32128.485702999998</v>
      </c>
      <c r="I755">
        <v>1989.857008</v>
      </c>
      <c r="J755" t="s">
        <v>3</v>
      </c>
      <c r="K755">
        <v>30792.099219</v>
      </c>
      <c r="L755">
        <v>125.42022299999999</v>
      </c>
      <c r="M755" t="s">
        <v>4</v>
      </c>
      <c r="N755">
        <v>208.54379700000001</v>
      </c>
      <c r="O755">
        <v>10.263965000000001</v>
      </c>
      <c r="P755" t="s">
        <v>5</v>
      </c>
      <c r="Q755">
        <v>1329.220728</v>
      </c>
      <c r="R755">
        <v>1769.191059</v>
      </c>
      <c r="S755" t="s">
        <v>6</v>
      </c>
      <c r="T755">
        <v>30345.222461000001</v>
      </c>
      <c r="U755">
        <v>6.4383660000000003</v>
      </c>
      <c r="V755" t="s">
        <v>7</v>
      </c>
      <c r="W755">
        <v>10.945518</v>
      </c>
      <c r="X755">
        <v>0.37448100000000001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1.4553999999999999E-2</v>
      </c>
      <c r="AG755">
        <v>2.3E-5</v>
      </c>
      <c r="AH755" t="s">
        <v>11</v>
      </c>
      <c r="AI755">
        <v>0.98142200000000002</v>
      </c>
      <c r="AJ755">
        <v>5.0000000000000004E-6</v>
      </c>
      <c r="AK755" t="s">
        <v>12</v>
      </c>
      <c r="AL755">
        <v>0</v>
      </c>
      <c r="AM755">
        <v>0</v>
      </c>
    </row>
    <row r="756" spans="1:39" x14ac:dyDescent="0.25">
      <c r="A756" t="s">
        <v>197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34423.649141000002</v>
      </c>
      <c r="I756">
        <v>2378.389326</v>
      </c>
      <c r="J756" t="s">
        <v>3</v>
      </c>
      <c r="K756">
        <v>32991.012578000002</v>
      </c>
      <c r="L756">
        <v>145.32564600000001</v>
      </c>
      <c r="M756" t="s">
        <v>4</v>
      </c>
      <c r="N756">
        <v>223.37453600000001</v>
      </c>
      <c r="O756">
        <v>12.109382</v>
      </c>
      <c r="P756" t="s">
        <v>5</v>
      </c>
      <c r="Q756">
        <v>1424.934941</v>
      </c>
      <c r="R756">
        <v>2118.5041780000001</v>
      </c>
      <c r="S756" t="s">
        <v>6</v>
      </c>
      <c r="T756">
        <v>32512.487031000001</v>
      </c>
      <c r="U756">
        <v>7.4184089999999996</v>
      </c>
      <c r="V756" t="s">
        <v>7</v>
      </c>
      <c r="W756">
        <v>11.708591</v>
      </c>
      <c r="X756">
        <v>0.42040699999999998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1.3975E-2</v>
      </c>
      <c r="AG756">
        <v>1.5E-5</v>
      </c>
      <c r="AH756" t="s">
        <v>11</v>
      </c>
      <c r="AI756">
        <v>0.98142499999999999</v>
      </c>
      <c r="AJ756">
        <v>5.0000000000000004E-6</v>
      </c>
      <c r="AK756" t="s">
        <v>12</v>
      </c>
      <c r="AL756">
        <v>0</v>
      </c>
      <c r="AM756">
        <v>0</v>
      </c>
    </row>
    <row r="757" spans="1:39" x14ac:dyDescent="0.25">
      <c r="A757" t="s">
        <v>197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36717.862578</v>
      </c>
      <c r="I757">
        <v>2643.7767439999998</v>
      </c>
      <c r="J757" t="s">
        <v>3</v>
      </c>
      <c r="K757">
        <v>35189.990624999999</v>
      </c>
      <c r="L757">
        <v>165.19814299999999</v>
      </c>
      <c r="M757" t="s">
        <v>4</v>
      </c>
      <c r="N757">
        <v>238.26268300000001</v>
      </c>
      <c r="O757">
        <v>13.688146</v>
      </c>
      <c r="P757" t="s">
        <v>5</v>
      </c>
      <c r="Q757">
        <v>1519.6697509999999</v>
      </c>
      <c r="R757">
        <v>2361.9661940000001</v>
      </c>
      <c r="S757" t="s">
        <v>6</v>
      </c>
      <c r="T757">
        <v>34679.625547000003</v>
      </c>
      <c r="U757">
        <v>8.3610260000000007</v>
      </c>
      <c r="V757" t="s">
        <v>7</v>
      </c>
      <c r="W757">
        <v>12.474755999999999</v>
      </c>
      <c r="X757">
        <v>0.47015600000000002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1.3361E-2</v>
      </c>
      <c r="AG757">
        <v>1.0000000000000001E-5</v>
      </c>
      <c r="AH757" t="s">
        <v>11</v>
      </c>
      <c r="AI757">
        <v>0.98142600000000002</v>
      </c>
      <c r="AJ757">
        <v>5.0000000000000004E-6</v>
      </c>
      <c r="AK757" t="s">
        <v>12</v>
      </c>
      <c r="AL757">
        <v>0</v>
      </c>
      <c r="AM757">
        <v>0</v>
      </c>
    </row>
    <row r="758" spans="1:39" x14ac:dyDescent="0.25">
      <c r="A758" t="s">
        <v>197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39012.020780999999</v>
      </c>
      <c r="I758">
        <v>2766.4059109999998</v>
      </c>
      <c r="J758" t="s">
        <v>3</v>
      </c>
      <c r="K758">
        <v>37389.112344000001</v>
      </c>
      <c r="L758">
        <v>182.24505300000001</v>
      </c>
      <c r="M758" t="s">
        <v>4</v>
      </c>
      <c r="N758">
        <v>253.18478500000001</v>
      </c>
      <c r="O758">
        <v>14.291166</v>
      </c>
      <c r="P758" t="s">
        <v>5</v>
      </c>
      <c r="Q758">
        <v>1614.1866500000001</v>
      </c>
      <c r="R758">
        <v>2466.7139029999998</v>
      </c>
      <c r="S758" t="s">
        <v>6</v>
      </c>
      <c r="T758">
        <v>36846.908359000001</v>
      </c>
      <c r="U758">
        <v>9.5055409999999991</v>
      </c>
      <c r="V758" t="s">
        <v>7</v>
      </c>
      <c r="W758">
        <v>13.245120999999999</v>
      </c>
      <c r="X758">
        <v>0.51381299999999996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1.3294E-2</v>
      </c>
      <c r="AG758">
        <v>1.0000000000000001E-5</v>
      </c>
      <c r="AH758" t="s">
        <v>11</v>
      </c>
      <c r="AI758">
        <v>0.98144799999999999</v>
      </c>
      <c r="AJ758">
        <v>5.0000000000000004E-6</v>
      </c>
      <c r="AK758" t="s">
        <v>12</v>
      </c>
      <c r="AL758">
        <v>0</v>
      </c>
      <c r="AM758">
        <v>0</v>
      </c>
    </row>
    <row r="759" spans="1:39" x14ac:dyDescent="0.25">
      <c r="A759" t="s">
        <v>197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41305.504765999998</v>
      </c>
      <c r="I759">
        <v>2919.2665259999999</v>
      </c>
      <c r="J759" t="s">
        <v>3</v>
      </c>
      <c r="K759">
        <v>39587.939296999997</v>
      </c>
      <c r="L759">
        <v>203.83489700000001</v>
      </c>
      <c r="M759" t="s">
        <v>4</v>
      </c>
      <c r="N759">
        <v>267.97312199999999</v>
      </c>
      <c r="O759">
        <v>16.156908000000001</v>
      </c>
      <c r="P759" t="s">
        <v>5</v>
      </c>
      <c r="Q759">
        <v>1708.3348800000001</v>
      </c>
      <c r="R759">
        <v>2569.6591079999998</v>
      </c>
      <c r="S759" t="s">
        <v>6</v>
      </c>
      <c r="T759">
        <v>39014.006249999999</v>
      </c>
      <c r="U759">
        <v>9.8892869999999995</v>
      </c>
      <c r="V759" t="s">
        <v>7</v>
      </c>
      <c r="W759">
        <v>14.033511000000001</v>
      </c>
      <c r="X759">
        <v>0.55118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1.3194000000000001E-2</v>
      </c>
      <c r="AG759">
        <v>1.0000000000000001E-5</v>
      </c>
      <c r="AH759" t="s">
        <v>11</v>
      </c>
      <c r="AI759">
        <v>0.98173200000000005</v>
      </c>
      <c r="AJ759">
        <v>9.0000000000000002E-6</v>
      </c>
      <c r="AK759" t="s">
        <v>12</v>
      </c>
      <c r="AL759">
        <v>0</v>
      </c>
      <c r="AM759">
        <v>0</v>
      </c>
    </row>
    <row r="760" spans="1:39" x14ac:dyDescent="0.25">
      <c r="A760" t="s">
        <v>197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43599.463750000003</v>
      </c>
      <c r="I760">
        <v>3165.725332</v>
      </c>
      <c r="J760" t="s">
        <v>3</v>
      </c>
      <c r="K760">
        <v>41787.138906</v>
      </c>
      <c r="L760">
        <v>232.012407</v>
      </c>
      <c r="M760" t="s">
        <v>4</v>
      </c>
      <c r="N760">
        <v>282.78265699999997</v>
      </c>
      <c r="O760">
        <v>18.122450000000001</v>
      </c>
      <c r="P760" t="s">
        <v>5</v>
      </c>
      <c r="Q760">
        <v>1802.5707399999999</v>
      </c>
      <c r="R760">
        <v>2723.940701</v>
      </c>
      <c r="S760" t="s">
        <v>6</v>
      </c>
      <c r="T760">
        <v>41181.316484000003</v>
      </c>
      <c r="U760">
        <v>9.7181909999999991</v>
      </c>
      <c r="V760" t="s">
        <v>7</v>
      </c>
      <c r="W760">
        <v>14.82109</v>
      </c>
      <c r="X760">
        <v>0.59767000000000003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1.303E-2</v>
      </c>
      <c r="AG760">
        <v>6.9999999999999999E-6</v>
      </c>
      <c r="AH760" t="s">
        <v>11</v>
      </c>
      <c r="AI760">
        <v>0.98173200000000005</v>
      </c>
      <c r="AJ760">
        <v>9.0000000000000002E-6</v>
      </c>
      <c r="AK760" t="s">
        <v>12</v>
      </c>
      <c r="AL760">
        <v>0</v>
      </c>
      <c r="AM760">
        <v>0</v>
      </c>
    </row>
    <row r="761" spans="1:39" x14ac:dyDescent="0.25">
      <c r="A761" t="s">
        <v>197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45893.338516000003</v>
      </c>
      <c r="I761">
        <v>3309.8118880000002</v>
      </c>
      <c r="J761" t="s">
        <v>3</v>
      </c>
      <c r="K761">
        <v>43986.257108999998</v>
      </c>
      <c r="L761">
        <v>258.026523</v>
      </c>
      <c r="M761" t="s">
        <v>4</v>
      </c>
      <c r="N761">
        <v>297.60825999999997</v>
      </c>
      <c r="O761">
        <v>19.506502000000001</v>
      </c>
      <c r="P761" t="s">
        <v>5</v>
      </c>
      <c r="Q761">
        <v>1896.8370359999999</v>
      </c>
      <c r="R761">
        <v>2803.9774010000001</v>
      </c>
      <c r="S761" t="s">
        <v>6</v>
      </c>
      <c r="T761">
        <v>43348.553827999996</v>
      </c>
      <c r="U761">
        <v>9.8930969999999991</v>
      </c>
      <c r="V761" t="s">
        <v>7</v>
      </c>
      <c r="W761">
        <v>15.616094</v>
      </c>
      <c r="X761">
        <v>0.66873099999999996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1.2796999999999999E-2</v>
      </c>
      <c r="AG761">
        <v>6.0000000000000002E-6</v>
      </c>
      <c r="AH761" t="s">
        <v>11</v>
      </c>
      <c r="AI761">
        <v>0.981742</v>
      </c>
      <c r="AJ761">
        <v>7.9999999999999996E-6</v>
      </c>
      <c r="AK761" t="s">
        <v>12</v>
      </c>
      <c r="AL761">
        <v>0</v>
      </c>
      <c r="AM7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>
      <selection sqref="A1:P2129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98</v>
      </c>
      <c r="B1" t="s">
        <v>209</v>
      </c>
      <c r="C1" t="s">
        <v>100</v>
      </c>
      <c r="D1" t="s">
        <v>101</v>
      </c>
      <c r="E1" t="s">
        <v>205</v>
      </c>
      <c r="F1" t="s">
        <v>206</v>
      </c>
      <c r="G1" t="s">
        <v>201</v>
      </c>
      <c r="H1" t="s">
        <v>210</v>
      </c>
      <c r="I1" t="s">
        <v>25</v>
      </c>
      <c r="J1" t="s">
        <v>26</v>
      </c>
      <c r="K1" t="s">
        <v>27</v>
      </c>
      <c r="L1" t="s">
        <v>28</v>
      </c>
      <c r="M1" t="s">
        <v>52</v>
      </c>
      <c r="N1" t="s">
        <v>207</v>
      </c>
      <c r="O1" t="s">
        <v>32</v>
      </c>
      <c r="P1" t="s">
        <v>208</v>
      </c>
      <c r="Q1" t="s">
        <v>33</v>
      </c>
    </row>
    <row r="2" spans="1:17" x14ac:dyDescent="0.25">
      <c r="A2" t="s">
        <v>34</v>
      </c>
      <c r="B2">
        <v>56416.9</v>
      </c>
      <c r="C2">
        <v>55364.6</v>
      </c>
      <c r="D2">
        <v>55258</v>
      </c>
      <c r="E2">
        <v>7591.91</v>
      </c>
      <c r="F2">
        <v>3361.65</v>
      </c>
      <c r="G2">
        <v>0</v>
      </c>
      <c r="H2">
        <v>3361.65</v>
      </c>
      <c r="I2">
        <v>0.5</v>
      </c>
      <c r="J2">
        <v>1</v>
      </c>
      <c r="K2">
        <v>0</v>
      </c>
    </row>
    <row r="3" spans="1:17" x14ac:dyDescent="0.25">
      <c r="A3" t="s">
        <v>34</v>
      </c>
      <c r="B3">
        <v>55395.6</v>
      </c>
      <c r="C3">
        <v>54935.5</v>
      </c>
      <c r="D3">
        <v>54830.1</v>
      </c>
      <c r="E3">
        <v>7593.45</v>
      </c>
      <c r="F3">
        <v>3360.48</v>
      </c>
      <c r="G3">
        <v>0</v>
      </c>
      <c r="H3">
        <v>3360.48</v>
      </c>
      <c r="I3">
        <v>0.5</v>
      </c>
      <c r="J3">
        <v>1</v>
      </c>
      <c r="K3">
        <v>0</v>
      </c>
    </row>
    <row r="4" spans="1:17" x14ac:dyDescent="0.25">
      <c r="A4" t="s">
        <v>34</v>
      </c>
      <c r="B4">
        <v>55489.7</v>
      </c>
      <c r="C4">
        <v>55026</v>
      </c>
      <c r="D4">
        <v>54914.3</v>
      </c>
      <c r="E4">
        <v>7604.73</v>
      </c>
      <c r="F4">
        <v>3361.56</v>
      </c>
      <c r="G4">
        <v>0</v>
      </c>
      <c r="H4">
        <v>3361.56</v>
      </c>
      <c r="I4">
        <v>0.5</v>
      </c>
      <c r="J4">
        <v>1</v>
      </c>
      <c r="K4">
        <v>0</v>
      </c>
    </row>
    <row r="5" spans="1:17" x14ac:dyDescent="0.25">
      <c r="A5" t="s">
        <v>34</v>
      </c>
      <c r="B5">
        <v>55488.2</v>
      </c>
      <c r="C5">
        <v>55021.7</v>
      </c>
      <c r="D5">
        <v>54913.8</v>
      </c>
      <c r="E5">
        <v>7604.59</v>
      </c>
      <c r="F5">
        <v>3361.58</v>
      </c>
      <c r="G5">
        <v>0</v>
      </c>
      <c r="H5">
        <v>3361.58</v>
      </c>
      <c r="I5">
        <v>0.5</v>
      </c>
      <c r="J5">
        <v>1</v>
      </c>
      <c r="K5">
        <v>0</v>
      </c>
    </row>
    <row r="6" spans="1:17" x14ac:dyDescent="0.25">
      <c r="A6" t="s">
        <v>34</v>
      </c>
      <c r="B6">
        <v>55481.3</v>
      </c>
      <c r="C6">
        <v>55010.5</v>
      </c>
      <c r="D6">
        <v>54910.6</v>
      </c>
      <c r="E6">
        <v>7605.07</v>
      </c>
      <c r="F6">
        <v>3361.54</v>
      </c>
      <c r="G6">
        <v>0</v>
      </c>
      <c r="H6">
        <v>3361.54</v>
      </c>
      <c r="I6">
        <v>0.99999800000000005</v>
      </c>
      <c r="J6">
        <v>1</v>
      </c>
      <c r="K6">
        <v>0</v>
      </c>
    </row>
    <row r="7" spans="1:17" x14ac:dyDescent="0.25">
      <c r="A7" t="s">
        <v>34</v>
      </c>
      <c r="B7">
        <v>55483.8</v>
      </c>
      <c r="C7">
        <v>55017.1</v>
      </c>
      <c r="D7">
        <v>54914.400000000001</v>
      </c>
      <c r="E7">
        <v>7604.89</v>
      </c>
      <c r="F7">
        <v>3361.62</v>
      </c>
      <c r="G7">
        <v>0</v>
      </c>
      <c r="H7">
        <v>3361.62</v>
      </c>
      <c r="I7">
        <v>0.499942</v>
      </c>
      <c r="J7">
        <v>1</v>
      </c>
      <c r="K7">
        <v>0</v>
      </c>
    </row>
    <row r="8" spans="1:17" x14ac:dyDescent="0.25">
      <c r="A8" t="s">
        <v>34</v>
      </c>
      <c r="B8">
        <v>55483.8</v>
      </c>
      <c r="C8">
        <v>55023.199999999997</v>
      </c>
      <c r="D8">
        <v>54911.199999999997</v>
      </c>
      <c r="E8">
        <v>7604.34</v>
      </c>
      <c r="F8">
        <v>3361.52</v>
      </c>
      <c r="G8">
        <v>0</v>
      </c>
      <c r="H8">
        <v>3361.52</v>
      </c>
      <c r="I8">
        <v>0.5</v>
      </c>
      <c r="J8">
        <v>1</v>
      </c>
      <c r="K8">
        <v>0</v>
      </c>
    </row>
    <row r="9" spans="1:17" x14ac:dyDescent="0.25">
      <c r="A9" t="s">
        <v>34</v>
      </c>
      <c r="B9">
        <v>55496.7</v>
      </c>
      <c r="C9">
        <v>55023.9</v>
      </c>
      <c r="D9">
        <v>54914.1</v>
      </c>
      <c r="E9">
        <v>7607.48</v>
      </c>
      <c r="F9">
        <v>3361.51</v>
      </c>
      <c r="G9">
        <v>0</v>
      </c>
      <c r="H9">
        <v>3361.51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55472.2</v>
      </c>
      <c r="C10">
        <v>55005</v>
      </c>
      <c r="D10">
        <v>54902.5</v>
      </c>
      <c r="E10">
        <v>7605.95</v>
      </c>
      <c r="F10">
        <v>3361.41</v>
      </c>
      <c r="G10">
        <v>0</v>
      </c>
      <c r="H10">
        <v>3361.41</v>
      </c>
      <c r="I10">
        <v>0.5</v>
      </c>
      <c r="J10">
        <v>1</v>
      </c>
      <c r="K10">
        <v>0</v>
      </c>
    </row>
    <row r="11" spans="1:17" x14ac:dyDescent="0.25">
      <c r="A11" t="s">
        <v>34</v>
      </c>
      <c r="B11">
        <v>55465.3</v>
      </c>
      <c r="C11">
        <v>55004.800000000003</v>
      </c>
      <c r="D11">
        <v>54899.9</v>
      </c>
      <c r="E11">
        <v>7605.4</v>
      </c>
      <c r="F11">
        <v>3361.38</v>
      </c>
      <c r="G11">
        <v>0</v>
      </c>
      <c r="H11">
        <v>3361.38</v>
      </c>
      <c r="I11">
        <v>0.5</v>
      </c>
      <c r="J11">
        <v>1</v>
      </c>
      <c r="K11">
        <v>0</v>
      </c>
    </row>
    <row r="12" spans="1:17" x14ac:dyDescent="0.25">
      <c r="A12" t="s">
        <v>34</v>
      </c>
      <c r="B12">
        <v>55467.3</v>
      </c>
      <c r="C12">
        <v>55007.199999999997</v>
      </c>
      <c r="D12">
        <v>54898.9</v>
      </c>
      <c r="E12">
        <v>7601.87</v>
      </c>
      <c r="F12">
        <v>3361.37</v>
      </c>
      <c r="G12">
        <v>0</v>
      </c>
      <c r="H12">
        <v>3361.37</v>
      </c>
      <c r="I12">
        <v>0.5</v>
      </c>
      <c r="J12">
        <v>1</v>
      </c>
      <c r="K12">
        <v>0</v>
      </c>
    </row>
    <row r="13" spans="1:17" x14ac:dyDescent="0.25">
      <c r="A13" t="s">
        <v>34</v>
      </c>
      <c r="B13">
        <v>55466.1</v>
      </c>
      <c r="C13">
        <v>55002.5</v>
      </c>
      <c r="D13">
        <v>54893.3</v>
      </c>
      <c r="E13">
        <v>7604.05</v>
      </c>
      <c r="F13">
        <v>3361.32</v>
      </c>
      <c r="G13">
        <v>0</v>
      </c>
      <c r="H13">
        <v>3361.32</v>
      </c>
      <c r="I13">
        <v>0.49999700000000002</v>
      </c>
      <c r="J13">
        <v>1</v>
      </c>
      <c r="K13">
        <v>0</v>
      </c>
    </row>
    <row r="14" spans="1:17" x14ac:dyDescent="0.25">
      <c r="A14" t="s">
        <v>34</v>
      </c>
      <c r="B14">
        <v>55464</v>
      </c>
      <c r="C14">
        <v>54996.2</v>
      </c>
      <c r="D14">
        <v>54892</v>
      </c>
      <c r="E14">
        <v>7604.64</v>
      </c>
      <c r="F14">
        <v>3361.29</v>
      </c>
      <c r="G14">
        <v>0</v>
      </c>
      <c r="H14">
        <v>3361.29</v>
      </c>
      <c r="I14">
        <v>0.5</v>
      </c>
      <c r="J14">
        <v>1</v>
      </c>
      <c r="K14">
        <v>0</v>
      </c>
    </row>
    <row r="15" spans="1:17" x14ac:dyDescent="0.25">
      <c r="A15" t="s">
        <v>34</v>
      </c>
      <c r="B15">
        <v>55455.5</v>
      </c>
      <c r="C15">
        <v>54997.2</v>
      </c>
      <c r="D15">
        <v>54894.6</v>
      </c>
      <c r="E15">
        <v>7602.57</v>
      </c>
      <c r="F15">
        <v>3361.37</v>
      </c>
      <c r="G15">
        <v>0</v>
      </c>
      <c r="H15">
        <v>3361.37</v>
      </c>
      <c r="I15">
        <v>1.26504E-3</v>
      </c>
      <c r="J15">
        <v>1</v>
      </c>
      <c r="K15">
        <v>0</v>
      </c>
    </row>
    <row r="16" spans="1:17" x14ac:dyDescent="0.25">
      <c r="A16" t="s">
        <v>34</v>
      </c>
      <c r="B16">
        <v>55482.7</v>
      </c>
      <c r="C16">
        <v>55003.3</v>
      </c>
      <c r="D16">
        <v>54896.4</v>
      </c>
      <c r="E16">
        <v>7603.06</v>
      </c>
      <c r="F16">
        <v>3361.36</v>
      </c>
      <c r="G16">
        <v>0</v>
      </c>
      <c r="H16">
        <v>3361.36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55471.3</v>
      </c>
      <c r="C17">
        <v>55007.4</v>
      </c>
      <c r="D17">
        <v>54894.1</v>
      </c>
      <c r="E17">
        <v>7604.05</v>
      </c>
      <c r="F17">
        <v>3361.31</v>
      </c>
      <c r="G17">
        <v>0</v>
      </c>
      <c r="H17">
        <v>3361.31</v>
      </c>
      <c r="I17">
        <v>0.5</v>
      </c>
      <c r="J17">
        <v>1</v>
      </c>
      <c r="K17">
        <v>0</v>
      </c>
    </row>
    <row r="18" spans="1:11" x14ac:dyDescent="0.25">
      <c r="A18" t="s">
        <v>34</v>
      </c>
      <c r="B18">
        <v>55470.9</v>
      </c>
      <c r="C18">
        <v>55002.1</v>
      </c>
      <c r="D18">
        <v>54894.8</v>
      </c>
      <c r="E18">
        <v>7605.4</v>
      </c>
      <c r="F18">
        <v>3361.31</v>
      </c>
      <c r="G18">
        <v>0</v>
      </c>
      <c r="H18">
        <v>3361.31</v>
      </c>
      <c r="I18">
        <v>0.5</v>
      </c>
      <c r="J18">
        <v>1</v>
      </c>
      <c r="K18">
        <v>0</v>
      </c>
    </row>
    <row r="19" spans="1:11" x14ac:dyDescent="0.25">
      <c r="A19" t="s">
        <v>34</v>
      </c>
      <c r="B19">
        <v>55487.8</v>
      </c>
      <c r="C19">
        <v>54999.7</v>
      </c>
      <c r="D19">
        <v>54896</v>
      </c>
      <c r="E19">
        <v>7601.9</v>
      </c>
      <c r="F19">
        <v>3361.35</v>
      </c>
      <c r="G19">
        <v>0</v>
      </c>
      <c r="H19">
        <v>3361.35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55481.3</v>
      </c>
      <c r="C20">
        <v>55009.1</v>
      </c>
      <c r="D20">
        <v>54896.2</v>
      </c>
      <c r="E20">
        <v>7607.2</v>
      </c>
      <c r="F20">
        <v>3361.27</v>
      </c>
      <c r="G20">
        <v>0</v>
      </c>
      <c r="H20">
        <v>3361.27</v>
      </c>
      <c r="I20">
        <v>0.5</v>
      </c>
      <c r="J20">
        <v>1</v>
      </c>
      <c r="K20">
        <v>0</v>
      </c>
    </row>
    <row r="21" spans="1:11" x14ac:dyDescent="0.25">
      <c r="A21" t="s">
        <v>34</v>
      </c>
      <c r="B21">
        <v>55467.4</v>
      </c>
      <c r="C21">
        <v>55003.9</v>
      </c>
      <c r="D21">
        <v>54892.6</v>
      </c>
      <c r="E21">
        <v>7604.66</v>
      </c>
      <c r="F21">
        <v>3361.27</v>
      </c>
      <c r="G21">
        <v>0</v>
      </c>
      <c r="H21">
        <v>3361.27</v>
      </c>
      <c r="I21">
        <v>3.5403400000000002E-2</v>
      </c>
      <c r="J21">
        <v>1</v>
      </c>
      <c r="K21">
        <v>0</v>
      </c>
    </row>
    <row r="22" spans="1:11" x14ac:dyDescent="0.25">
      <c r="A22" t="s">
        <v>34</v>
      </c>
      <c r="B22">
        <v>55477.2</v>
      </c>
      <c r="C22">
        <v>55003.1</v>
      </c>
      <c r="D22">
        <v>54892.4</v>
      </c>
      <c r="E22">
        <v>7603.86</v>
      </c>
      <c r="F22">
        <v>3361.32</v>
      </c>
      <c r="G22">
        <v>0</v>
      </c>
      <c r="H22">
        <v>3361.32</v>
      </c>
      <c r="I22">
        <v>0.49985000000000002</v>
      </c>
      <c r="J22">
        <v>1</v>
      </c>
      <c r="K22">
        <v>0</v>
      </c>
    </row>
    <row r="23" spans="1:11" x14ac:dyDescent="0.25">
      <c r="A23" t="s">
        <v>34</v>
      </c>
      <c r="B23">
        <v>55469.7</v>
      </c>
      <c r="C23">
        <v>54993.7</v>
      </c>
      <c r="D23">
        <v>54894</v>
      </c>
      <c r="E23">
        <v>7604.45</v>
      </c>
      <c r="F23">
        <v>3361.29</v>
      </c>
      <c r="G23">
        <v>0</v>
      </c>
      <c r="H23">
        <v>3361.29</v>
      </c>
      <c r="I23">
        <v>0.40847800000000001</v>
      </c>
      <c r="J23">
        <v>1</v>
      </c>
      <c r="K23">
        <v>0</v>
      </c>
    </row>
    <row r="24" spans="1:11" x14ac:dyDescent="0.25">
      <c r="A24" t="s">
        <v>34</v>
      </c>
      <c r="B24">
        <v>55456.4</v>
      </c>
      <c r="C24">
        <v>54996.7</v>
      </c>
      <c r="D24">
        <v>54889.599999999999</v>
      </c>
      <c r="E24">
        <v>7603.13</v>
      </c>
      <c r="F24">
        <v>3361.37</v>
      </c>
      <c r="G24">
        <v>0</v>
      </c>
      <c r="H24">
        <v>3361.37</v>
      </c>
      <c r="I24">
        <v>0.5</v>
      </c>
      <c r="J24">
        <v>1</v>
      </c>
      <c r="K24">
        <v>0</v>
      </c>
    </row>
    <row r="25" spans="1:11" x14ac:dyDescent="0.25">
      <c r="A25" t="s">
        <v>34</v>
      </c>
      <c r="B25">
        <v>55489.599999999999</v>
      </c>
      <c r="C25">
        <v>55011.1</v>
      </c>
      <c r="D25">
        <v>54901.9</v>
      </c>
      <c r="E25">
        <v>7605.67</v>
      </c>
      <c r="F25">
        <v>3361.4</v>
      </c>
      <c r="G25">
        <v>0</v>
      </c>
      <c r="H25">
        <v>3361.4</v>
      </c>
      <c r="I25">
        <v>0.49987799999999999</v>
      </c>
      <c r="J25">
        <v>1</v>
      </c>
      <c r="K25">
        <v>0</v>
      </c>
    </row>
    <row r="26" spans="1:11" x14ac:dyDescent="0.25">
      <c r="A26" t="s">
        <v>34</v>
      </c>
      <c r="B26">
        <v>55480.2</v>
      </c>
      <c r="C26">
        <v>55013</v>
      </c>
      <c r="D26">
        <v>54902.8</v>
      </c>
      <c r="E26">
        <v>7603.95</v>
      </c>
      <c r="F26">
        <v>3361.46</v>
      </c>
      <c r="G26">
        <v>0</v>
      </c>
      <c r="H26">
        <v>3361.46</v>
      </c>
      <c r="I26">
        <v>0.5</v>
      </c>
      <c r="J26">
        <v>1</v>
      </c>
      <c r="K26">
        <v>0</v>
      </c>
    </row>
    <row r="27" spans="1:11" x14ac:dyDescent="0.25">
      <c r="A27" t="s">
        <v>34</v>
      </c>
      <c r="B27">
        <v>55475.7</v>
      </c>
      <c r="C27">
        <v>55005</v>
      </c>
      <c r="D27">
        <v>54895.8</v>
      </c>
      <c r="E27">
        <v>7603.36</v>
      </c>
      <c r="F27">
        <v>3361.31</v>
      </c>
      <c r="G27">
        <v>0</v>
      </c>
      <c r="H27">
        <v>3361.31</v>
      </c>
      <c r="I27">
        <v>0.5</v>
      </c>
      <c r="J27">
        <v>1</v>
      </c>
      <c r="K27">
        <v>0</v>
      </c>
    </row>
    <row r="28" spans="1:11" x14ac:dyDescent="0.25">
      <c r="A28" t="s">
        <v>34</v>
      </c>
      <c r="B28">
        <v>55459</v>
      </c>
      <c r="C28">
        <v>54995.7</v>
      </c>
      <c r="D28">
        <v>54887.6</v>
      </c>
      <c r="E28">
        <v>7603.25</v>
      </c>
      <c r="F28">
        <v>3361.24</v>
      </c>
      <c r="G28">
        <v>0</v>
      </c>
      <c r="H28">
        <v>3361.24</v>
      </c>
      <c r="I28">
        <v>0.5</v>
      </c>
      <c r="J28">
        <v>1</v>
      </c>
      <c r="K28">
        <v>0</v>
      </c>
    </row>
    <row r="29" spans="1:11" x14ac:dyDescent="0.25">
      <c r="A29" t="s">
        <v>34</v>
      </c>
      <c r="B29">
        <v>55459.5</v>
      </c>
      <c r="C29">
        <v>54997</v>
      </c>
      <c r="D29">
        <v>54891.199999999997</v>
      </c>
      <c r="E29">
        <v>7605.56</v>
      </c>
      <c r="F29">
        <v>3361.22</v>
      </c>
      <c r="G29">
        <v>0</v>
      </c>
      <c r="H29">
        <v>3361.22</v>
      </c>
      <c r="I29">
        <v>0.5</v>
      </c>
      <c r="J29">
        <v>1</v>
      </c>
      <c r="K29">
        <v>0</v>
      </c>
    </row>
    <row r="30" spans="1:11" x14ac:dyDescent="0.25">
      <c r="A30" t="s">
        <v>34</v>
      </c>
      <c r="B30">
        <v>55464</v>
      </c>
      <c r="C30">
        <v>54999.5</v>
      </c>
      <c r="D30">
        <v>54890.5</v>
      </c>
      <c r="E30">
        <v>7603.57</v>
      </c>
      <c r="F30">
        <v>3361.25</v>
      </c>
      <c r="G30">
        <v>0</v>
      </c>
      <c r="H30">
        <v>3361.25</v>
      </c>
      <c r="I30">
        <v>0.5</v>
      </c>
      <c r="J30">
        <v>1</v>
      </c>
      <c r="K30">
        <v>0</v>
      </c>
    </row>
    <row r="31" spans="1:11" x14ac:dyDescent="0.25">
      <c r="A31" t="s">
        <v>34</v>
      </c>
      <c r="B31">
        <v>55468.6</v>
      </c>
      <c r="C31">
        <v>54999.3</v>
      </c>
      <c r="D31">
        <v>54888.6</v>
      </c>
      <c r="E31">
        <v>7607.69</v>
      </c>
      <c r="F31">
        <v>3361.18</v>
      </c>
      <c r="G31">
        <v>0</v>
      </c>
      <c r="H31">
        <v>3361.18</v>
      </c>
      <c r="I31">
        <v>0.5</v>
      </c>
      <c r="J31">
        <v>1</v>
      </c>
      <c r="K31">
        <v>0</v>
      </c>
    </row>
    <row r="32" spans="1:11" x14ac:dyDescent="0.25">
      <c r="A32" t="s">
        <v>34</v>
      </c>
      <c r="B32">
        <v>55463.1</v>
      </c>
      <c r="C32">
        <v>54995.9</v>
      </c>
      <c r="D32">
        <v>54893.2</v>
      </c>
      <c r="E32">
        <v>7605.03</v>
      </c>
      <c r="F32">
        <v>3361.32</v>
      </c>
      <c r="G32">
        <v>0</v>
      </c>
      <c r="H32">
        <v>3361.32</v>
      </c>
      <c r="I32">
        <v>0.5</v>
      </c>
      <c r="J32">
        <v>1</v>
      </c>
      <c r="K32">
        <v>0</v>
      </c>
    </row>
    <row r="33" spans="1:11" x14ac:dyDescent="0.25">
      <c r="A33" t="s">
        <v>34</v>
      </c>
      <c r="B33">
        <v>55468</v>
      </c>
      <c r="C33">
        <v>55002.400000000001</v>
      </c>
      <c r="D33">
        <v>54897.4</v>
      </c>
      <c r="E33">
        <v>7603.86</v>
      </c>
      <c r="F33">
        <v>3361.57</v>
      </c>
      <c r="G33">
        <v>0</v>
      </c>
      <c r="H33">
        <v>3361.57</v>
      </c>
      <c r="I33">
        <v>0.46452700000000002</v>
      </c>
      <c r="J33">
        <v>1</v>
      </c>
      <c r="K33">
        <v>0</v>
      </c>
    </row>
    <row r="34" spans="1:11" x14ac:dyDescent="0.25">
      <c r="A34" t="s">
        <v>34</v>
      </c>
      <c r="B34">
        <v>55466.8</v>
      </c>
      <c r="C34">
        <v>55006.1</v>
      </c>
      <c r="D34">
        <v>54897.7</v>
      </c>
      <c r="E34">
        <v>7604.5</v>
      </c>
      <c r="F34">
        <v>3361.37</v>
      </c>
      <c r="G34">
        <v>0</v>
      </c>
      <c r="H34">
        <v>3361.37</v>
      </c>
      <c r="I34">
        <v>0.5</v>
      </c>
      <c r="J34">
        <v>1</v>
      </c>
      <c r="K34">
        <v>0</v>
      </c>
    </row>
    <row r="35" spans="1:11" x14ac:dyDescent="0.25">
      <c r="A35" t="s">
        <v>34</v>
      </c>
      <c r="B35">
        <v>55479.8</v>
      </c>
      <c r="C35">
        <v>55013</v>
      </c>
      <c r="D35">
        <v>54904.6</v>
      </c>
      <c r="E35">
        <v>7606.64</v>
      </c>
      <c r="F35">
        <v>3361.43</v>
      </c>
      <c r="G35">
        <v>0</v>
      </c>
      <c r="H35">
        <v>3361.43</v>
      </c>
      <c r="I35">
        <v>0.5</v>
      </c>
      <c r="J35">
        <v>1</v>
      </c>
      <c r="K35">
        <v>0</v>
      </c>
    </row>
    <row r="36" spans="1:11" x14ac:dyDescent="0.25">
      <c r="A36" t="s">
        <v>34</v>
      </c>
      <c r="B36">
        <v>55462.2</v>
      </c>
      <c r="C36">
        <v>54996.3</v>
      </c>
      <c r="D36">
        <v>54894.400000000001</v>
      </c>
      <c r="E36">
        <v>7602.61</v>
      </c>
      <c r="F36">
        <v>3361.35</v>
      </c>
      <c r="G36">
        <v>0</v>
      </c>
      <c r="H36">
        <v>3361.35</v>
      </c>
      <c r="I36">
        <v>0.5</v>
      </c>
      <c r="J36">
        <v>1</v>
      </c>
      <c r="K36">
        <v>0</v>
      </c>
    </row>
    <row r="37" spans="1:11" x14ac:dyDescent="0.25">
      <c r="A37" t="s">
        <v>34</v>
      </c>
      <c r="B37">
        <v>55449.7</v>
      </c>
      <c r="C37">
        <v>54992.2</v>
      </c>
      <c r="D37">
        <v>54895.9</v>
      </c>
      <c r="E37">
        <v>7600.57</v>
      </c>
      <c r="F37">
        <v>3361.42</v>
      </c>
      <c r="G37">
        <v>0</v>
      </c>
      <c r="H37">
        <v>3361.42</v>
      </c>
      <c r="I37">
        <v>0.48411399999999999</v>
      </c>
      <c r="J37">
        <v>1</v>
      </c>
      <c r="K37">
        <v>0</v>
      </c>
    </row>
    <row r="38" spans="1:11" x14ac:dyDescent="0.25">
      <c r="A38" t="s">
        <v>34</v>
      </c>
      <c r="B38">
        <v>55479.1</v>
      </c>
      <c r="C38">
        <v>55020.4</v>
      </c>
      <c r="D38">
        <v>54907.3</v>
      </c>
      <c r="E38">
        <v>7605.62</v>
      </c>
      <c r="F38">
        <v>3361.44</v>
      </c>
      <c r="G38">
        <v>0</v>
      </c>
      <c r="H38">
        <v>3361.44</v>
      </c>
      <c r="I38">
        <v>0.5</v>
      </c>
      <c r="J38">
        <v>1</v>
      </c>
      <c r="K38">
        <v>0</v>
      </c>
    </row>
    <row r="39" spans="1:11" x14ac:dyDescent="0.25">
      <c r="A39" t="s">
        <v>34</v>
      </c>
      <c r="B39">
        <v>55479.3</v>
      </c>
      <c r="C39">
        <v>55012.2</v>
      </c>
      <c r="D39">
        <v>54904.2</v>
      </c>
      <c r="E39">
        <v>7605.64</v>
      </c>
      <c r="F39">
        <v>3361.42</v>
      </c>
      <c r="G39">
        <v>0</v>
      </c>
      <c r="H39">
        <v>3361.42</v>
      </c>
      <c r="I39">
        <v>0.5</v>
      </c>
      <c r="J39">
        <v>1</v>
      </c>
      <c r="K39">
        <v>0</v>
      </c>
    </row>
    <row r="40" spans="1:11" x14ac:dyDescent="0.25">
      <c r="A40" t="s">
        <v>34</v>
      </c>
      <c r="B40">
        <v>55467.199999999997</v>
      </c>
      <c r="C40">
        <v>54998.3</v>
      </c>
      <c r="D40">
        <v>54893.1</v>
      </c>
      <c r="E40">
        <v>7605.35</v>
      </c>
      <c r="F40">
        <v>3361.29</v>
      </c>
      <c r="G40">
        <v>0</v>
      </c>
      <c r="H40">
        <v>3361.29</v>
      </c>
      <c r="I40">
        <v>3.2669200000000002E-2</v>
      </c>
      <c r="J40">
        <v>1</v>
      </c>
      <c r="K40">
        <v>0</v>
      </c>
    </row>
    <row r="41" spans="1:11" x14ac:dyDescent="0.25">
      <c r="A41" t="s">
        <v>34</v>
      </c>
      <c r="B41">
        <v>55452.3</v>
      </c>
      <c r="C41">
        <v>54992.9</v>
      </c>
      <c r="D41">
        <v>54890.6</v>
      </c>
      <c r="E41">
        <v>7604.1</v>
      </c>
      <c r="F41">
        <v>3361.25</v>
      </c>
      <c r="G41">
        <v>0</v>
      </c>
      <c r="H41">
        <v>3361.25</v>
      </c>
      <c r="I41">
        <v>0.5</v>
      </c>
      <c r="J41">
        <v>1</v>
      </c>
      <c r="K41">
        <v>0</v>
      </c>
    </row>
    <row r="42" spans="1:11" x14ac:dyDescent="0.25">
      <c r="A42" t="s">
        <v>34</v>
      </c>
      <c r="B42">
        <v>55476.800000000003</v>
      </c>
      <c r="C42">
        <v>55008.3</v>
      </c>
      <c r="D42">
        <v>54899.6</v>
      </c>
      <c r="E42">
        <v>7605.37</v>
      </c>
      <c r="F42">
        <v>3361.4</v>
      </c>
      <c r="G42">
        <v>0</v>
      </c>
      <c r="H42">
        <v>3361.4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55449.5</v>
      </c>
      <c r="C43">
        <v>54984.9</v>
      </c>
      <c r="D43">
        <v>54890</v>
      </c>
      <c r="E43">
        <v>7602.51</v>
      </c>
      <c r="F43">
        <v>3361.28</v>
      </c>
      <c r="G43">
        <v>0</v>
      </c>
      <c r="H43">
        <v>3361.28</v>
      </c>
      <c r="I43">
        <v>0.5</v>
      </c>
      <c r="J43">
        <v>1</v>
      </c>
      <c r="K43">
        <v>0</v>
      </c>
    </row>
    <row r="44" spans="1:11" x14ac:dyDescent="0.25">
      <c r="A44" t="s">
        <v>34</v>
      </c>
      <c r="B44">
        <v>55434</v>
      </c>
      <c r="C44">
        <v>54962.5</v>
      </c>
      <c r="D44">
        <v>54874.2</v>
      </c>
      <c r="E44">
        <v>7603.17</v>
      </c>
      <c r="F44">
        <v>3361.11</v>
      </c>
      <c r="G44">
        <v>0</v>
      </c>
      <c r="H44">
        <v>3361.11</v>
      </c>
      <c r="I44">
        <v>0.5</v>
      </c>
      <c r="J44">
        <v>1</v>
      </c>
      <c r="K44">
        <v>0</v>
      </c>
    </row>
    <row r="45" spans="1:11" x14ac:dyDescent="0.25">
      <c r="A45" t="s">
        <v>34</v>
      </c>
      <c r="B45">
        <v>55114.8</v>
      </c>
      <c r="C45">
        <v>54629.8</v>
      </c>
      <c r="D45">
        <v>54540.6</v>
      </c>
      <c r="E45">
        <v>7569.22</v>
      </c>
      <c r="F45">
        <v>3358.3</v>
      </c>
      <c r="G45">
        <v>0</v>
      </c>
      <c r="H45">
        <v>3358.3</v>
      </c>
      <c r="I45">
        <v>0.5</v>
      </c>
      <c r="J45">
        <v>1</v>
      </c>
      <c r="K45">
        <v>0</v>
      </c>
    </row>
    <row r="46" spans="1:11" x14ac:dyDescent="0.25">
      <c r="A46" t="s">
        <v>34</v>
      </c>
      <c r="B46">
        <v>55129.5</v>
      </c>
      <c r="C46">
        <v>54637.8</v>
      </c>
      <c r="D46">
        <v>54544.5</v>
      </c>
      <c r="E46">
        <v>7568.99</v>
      </c>
      <c r="F46">
        <v>3358.28</v>
      </c>
      <c r="G46">
        <v>0</v>
      </c>
      <c r="H46">
        <v>3358.28</v>
      </c>
      <c r="I46">
        <v>0.5</v>
      </c>
      <c r="J46">
        <v>1</v>
      </c>
      <c r="K46">
        <v>0</v>
      </c>
    </row>
    <row r="47" spans="1:11" x14ac:dyDescent="0.25">
      <c r="A47" t="s">
        <v>34</v>
      </c>
      <c r="B47">
        <v>55119.8</v>
      </c>
      <c r="C47">
        <v>54635</v>
      </c>
      <c r="D47">
        <v>54536.9</v>
      </c>
      <c r="E47">
        <v>7567.11</v>
      </c>
      <c r="F47">
        <v>3358.28</v>
      </c>
      <c r="G47">
        <v>0</v>
      </c>
      <c r="H47">
        <v>3358.28</v>
      </c>
      <c r="I47">
        <v>0.5</v>
      </c>
      <c r="J47">
        <v>1</v>
      </c>
      <c r="K47">
        <v>0</v>
      </c>
    </row>
    <row r="48" spans="1:11" x14ac:dyDescent="0.25">
      <c r="A48" t="s">
        <v>34</v>
      </c>
      <c r="B48">
        <v>55110.9</v>
      </c>
      <c r="C48">
        <v>54646.9</v>
      </c>
      <c r="D48">
        <v>54540.1</v>
      </c>
      <c r="E48">
        <v>7570.47</v>
      </c>
      <c r="F48">
        <v>3358.25</v>
      </c>
      <c r="G48">
        <v>0</v>
      </c>
      <c r="H48">
        <v>3358.25</v>
      </c>
      <c r="I48">
        <v>0.5</v>
      </c>
      <c r="J48">
        <v>1</v>
      </c>
      <c r="K48">
        <v>0</v>
      </c>
    </row>
    <row r="49" spans="1:25" x14ac:dyDescent="0.25">
      <c r="A49" t="s">
        <v>34</v>
      </c>
      <c r="B49">
        <v>55138.7</v>
      </c>
      <c r="C49">
        <v>54655.9</v>
      </c>
      <c r="D49">
        <v>54548.4</v>
      </c>
      <c r="E49">
        <v>7569.55</v>
      </c>
      <c r="F49">
        <v>3358.28</v>
      </c>
      <c r="G49">
        <v>0</v>
      </c>
      <c r="H49">
        <v>3358.28</v>
      </c>
      <c r="I49">
        <v>0.13352</v>
      </c>
      <c r="J49">
        <v>1</v>
      </c>
      <c r="K49">
        <v>0</v>
      </c>
    </row>
    <row r="50" spans="1:25" x14ac:dyDescent="0.25">
      <c r="A50" t="s">
        <v>34</v>
      </c>
      <c r="B50">
        <v>55116.3</v>
      </c>
      <c r="C50">
        <v>54654.6</v>
      </c>
      <c r="D50">
        <v>54549.1</v>
      </c>
      <c r="E50">
        <v>7568.09</v>
      </c>
      <c r="F50">
        <v>3358.3</v>
      </c>
      <c r="G50">
        <v>0</v>
      </c>
      <c r="H50">
        <v>3358.3</v>
      </c>
      <c r="I50">
        <v>0.34793400000000002</v>
      </c>
      <c r="J50">
        <v>1</v>
      </c>
      <c r="K50">
        <v>0</v>
      </c>
    </row>
    <row r="51" spans="1:25" x14ac:dyDescent="0.25">
      <c r="A51" t="s">
        <v>34</v>
      </c>
      <c r="B51">
        <v>55131.4</v>
      </c>
      <c r="C51">
        <v>54656</v>
      </c>
      <c r="D51">
        <v>54548.6</v>
      </c>
      <c r="E51">
        <v>7569.58</v>
      </c>
      <c r="F51">
        <v>3358.32</v>
      </c>
      <c r="G51">
        <v>0</v>
      </c>
      <c r="H51">
        <v>3358.32</v>
      </c>
      <c r="I51">
        <v>0.5</v>
      </c>
      <c r="J51">
        <v>1</v>
      </c>
      <c r="K51">
        <v>0</v>
      </c>
    </row>
    <row r="52" spans="1:25" x14ac:dyDescent="0.25">
      <c r="A52" t="s">
        <v>34</v>
      </c>
      <c r="B52">
        <v>55126.5</v>
      </c>
      <c r="C52">
        <v>54660.2</v>
      </c>
      <c r="D52">
        <v>54549.8</v>
      </c>
      <c r="E52">
        <v>7569.46</v>
      </c>
      <c r="F52">
        <v>3358.28</v>
      </c>
      <c r="G52">
        <v>0</v>
      </c>
      <c r="H52">
        <v>3358.28</v>
      </c>
      <c r="I52">
        <v>0.5</v>
      </c>
      <c r="J52">
        <v>1</v>
      </c>
      <c r="K52">
        <v>0</v>
      </c>
    </row>
    <row r="53" spans="1:25" x14ac:dyDescent="0.25">
      <c r="A53" t="s">
        <v>34</v>
      </c>
      <c r="B53">
        <v>55125.9</v>
      </c>
      <c r="C53">
        <v>54650.2</v>
      </c>
      <c r="D53">
        <v>54546.2</v>
      </c>
      <c r="E53">
        <v>7568.76</v>
      </c>
      <c r="F53">
        <v>3358.31</v>
      </c>
      <c r="G53">
        <v>0</v>
      </c>
      <c r="H53">
        <v>3358.31</v>
      </c>
      <c r="I53">
        <v>0.5</v>
      </c>
      <c r="J53">
        <v>1</v>
      </c>
      <c r="K53">
        <v>0</v>
      </c>
    </row>
    <row r="54" spans="1:25" x14ac:dyDescent="0.25">
      <c r="A54" t="s">
        <v>34</v>
      </c>
      <c r="B54">
        <v>55121.1</v>
      </c>
      <c r="C54">
        <v>54658.2</v>
      </c>
      <c r="D54">
        <v>54551.9</v>
      </c>
      <c r="E54">
        <v>7568.74</v>
      </c>
      <c r="F54">
        <v>3358.29</v>
      </c>
      <c r="G54">
        <v>0</v>
      </c>
      <c r="H54">
        <v>3358.29</v>
      </c>
      <c r="I54">
        <v>0.5</v>
      </c>
      <c r="J54">
        <v>1</v>
      </c>
      <c r="K54">
        <v>0</v>
      </c>
    </row>
    <row r="55" spans="1:25" x14ac:dyDescent="0.25">
      <c r="A55" t="s">
        <v>34</v>
      </c>
      <c r="B55">
        <v>55113.9</v>
      </c>
      <c r="C55">
        <v>54650.8</v>
      </c>
      <c r="D55">
        <v>54546</v>
      </c>
      <c r="E55">
        <v>7568.54</v>
      </c>
      <c r="F55">
        <v>3358.27</v>
      </c>
      <c r="G55">
        <v>0</v>
      </c>
      <c r="H55">
        <v>3358.27</v>
      </c>
      <c r="I55">
        <v>0.50036499999999995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55131.5</v>
      </c>
      <c r="C56">
        <v>54665.8</v>
      </c>
      <c r="D56">
        <v>54554.9</v>
      </c>
      <c r="E56">
        <v>7571.87</v>
      </c>
      <c r="F56">
        <v>3358.28</v>
      </c>
      <c r="G56">
        <v>0</v>
      </c>
      <c r="H56">
        <v>3358.28</v>
      </c>
      <c r="I56">
        <v>0.5</v>
      </c>
      <c r="J56">
        <v>1</v>
      </c>
      <c r="K56">
        <v>0</v>
      </c>
      <c r="R56">
        <f>AVERAGE(B7:B56)</f>
        <v>55386.481999999989</v>
      </c>
      <c r="S56">
        <f>AVERAGE(C7:C56)</f>
        <v>54918.065999999984</v>
      </c>
      <c r="U56">
        <f>_xlfn.VAR.P(B7:B56)</f>
        <v>21997.669075999904</v>
      </c>
      <c r="V56">
        <f>_xlfn.VAR.P(C7:C56)</f>
        <v>22790.697443999918</v>
      </c>
      <c r="X56">
        <f>1.96*SQRT(U56)/50</f>
        <v>5.8139915900304242</v>
      </c>
      <c r="Y56">
        <f>1.96*SQRT(V56)/50</f>
        <v>5.9178625634892903</v>
      </c>
    </row>
    <row r="57" spans="1:25" x14ac:dyDescent="0.25">
      <c r="A57" t="s">
        <v>102</v>
      </c>
      <c r="B57">
        <v>2769374.1683999998</v>
      </c>
      <c r="C57" t="s">
        <v>36</v>
      </c>
    </row>
    <row r="58" spans="1:25" x14ac:dyDescent="0.25">
      <c r="A58" t="s">
        <v>35</v>
      </c>
      <c r="B58">
        <v>55125.7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0.5</v>
      </c>
      <c r="J58">
        <v>1</v>
      </c>
      <c r="K58">
        <v>0</v>
      </c>
    </row>
    <row r="59" spans="1:25" x14ac:dyDescent="0.25">
      <c r="A59" t="s">
        <v>35</v>
      </c>
      <c r="B59">
        <v>55117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55114.1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0.5</v>
      </c>
      <c r="J60">
        <v>1</v>
      </c>
      <c r="K60">
        <v>0</v>
      </c>
    </row>
    <row r="61" spans="1:25" x14ac:dyDescent="0.25">
      <c r="A61" t="s">
        <v>35</v>
      </c>
      <c r="B61">
        <v>55123.4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0.5</v>
      </c>
      <c r="J61">
        <v>1</v>
      </c>
      <c r="K61">
        <v>0</v>
      </c>
    </row>
    <row r="62" spans="1:25" x14ac:dyDescent="0.25">
      <c r="A62" t="s">
        <v>35</v>
      </c>
      <c r="B62">
        <v>55119.199999999997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0.5</v>
      </c>
      <c r="J62">
        <v>1</v>
      </c>
      <c r="K62">
        <v>0</v>
      </c>
    </row>
    <row r="63" spans="1:25" x14ac:dyDescent="0.25">
      <c r="A63" t="s">
        <v>35</v>
      </c>
      <c r="B63">
        <v>55114.9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0.49981300000000001</v>
      </c>
      <c r="J63">
        <v>1</v>
      </c>
      <c r="K63">
        <v>0</v>
      </c>
    </row>
    <row r="64" spans="1:25" x14ac:dyDescent="0.25">
      <c r="A64" t="s">
        <v>35</v>
      </c>
      <c r="B64">
        <v>55118.1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55116.6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0.5</v>
      </c>
      <c r="J65">
        <v>1</v>
      </c>
      <c r="K65">
        <v>0</v>
      </c>
    </row>
    <row r="66" spans="1:11" x14ac:dyDescent="0.25">
      <c r="A66" t="s">
        <v>35</v>
      </c>
      <c r="B66">
        <v>55135.9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55120.2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55114.9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0.5</v>
      </c>
      <c r="J68">
        <v>1</v>
      </c>
      <c r="K68">
        <v>0</v>
      </c>
    </row>
    <row r="69" spans="1:11" x14ac:dyDescent="0.25">
      <c r="A69" t="s">
        <v>35</v>
      </c>
      <c r="B69">
        <v>55105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0.5</v>
      </c>
      <c r="J69">
        <v>1</v>
      </c>
      <c r="K69">
        <v>0</v>
      </c>
    </row>
    <row r="70" spans="1:11" x14ac:dyDescent="0.25">
      <c r="A70" t="s">
        <v>35</v>
      </c>
      <c r="B70">
        <v>55130.5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0.49955899999999998</v>
      </c>
      <c r="J70">
        <v>1</v>
      </c>
      <c r="K70">
        <v>0</v>
      </c>
    </row>
    <row r="71" spans="1:11" x14ac:dyDescent="0.25">
      <c r="A71" t="s">
        <v>35</v>
      </c>
      <c r="B71">
        <v>55104.1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0.5</v>
      </c>
      <c r="J71">
        <v>1</v>
      </c>
      <c r="K71">
        <v>0</v>
      </c>
    </row>
    <row r="72" spans="1:11" x14ac:dyDescent="0.25">
      <c r="A72" t="s">
        <v>35</v>
      </c>
      <c r="B72">
        <v>55112.2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0.62588699999999997</v>
      </c>
      <c r="J72">
        <v>1</v>
      </c>
      <c r="K72">
        <v>0</v>
      </c>
    </row>
    <row r="73" spans="1:11" x14ac:dyDescent="0.25">
      <c r="A73" t="s">
        <v>35</v>
      </c>
      <c r="B73">
        <v>55102.9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2.38103E-2</v>
      </c>
      <c r="J73">
        <v>1</v>
      </c>
      <c r="K73">
        <v>0</v>
      </c>
    </row>
    <row r="74" spans="1:11" x14ac:dyDescent="0.25">
      <c r="A74" t="s">
        <v>35</v>
      </c>
      <c r="B74">
        <v>55114.1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0.49962000000000001</v>
      </c>
      <c r="J74">
        <v>1</v>
      </c>
      <c r="K74">
        <v>0</v>
      </c>
    </row>
    <row r="75" spans="1:11" x14ac:dyDescent="0.25">
      <c r="A75" t="s">
        <v>35</v>
      </c>
      <c r="B75">
        <v>55098.400000000001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0.5</v>
      </c>
      <c r="J75">
        <v>1</v>
      </c>
      <c r="K75">
        <v>0</v>
      </c>
    </row>
    <row r="76" spans="1:11" x14ac:dyDescent="0.25">
      <c r="A76" t="s">
        <v>35</v>
      </c>
      <c r="B76">
        <v>55108.7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0.5</v>
      </c>
      <c r="J76">
        <v>1</v>
      </c>
      <c r="K76">
        <v>0</v>
      </c>
    </row>
    <row r="77" spans="1:11" x14ac:dyDescent="0.25">
      <c r="A77" t="s">
        <v>35</v>
      </c>
      <c r="B77">
        <v>55100.5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0.5</v>
      </c>
      <c r="J77">
        <v>1</v>
      </c>
      <c r="K77">
        <v>0</v>
      </c>
    </row>
    <row r="78" spans="1:11" x14ac:dyDescent="0.25">
      <c r="A78" t="s">
        <v>35</v>
      </c>
      <c r="B78">
        <v>55106.6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4.7938E-3</v>
      </c>
      <c r="J78">
        <v>1</v>
      </c>
      <c r="K78">
        <v>0</v>
      </c>
    </row>
    <row r="79" spans="1:11" x14ac:dyDescent="0.25">
      <c r="A79" t="s">
        <v>35</v>
      </c>
      <c r="B79">
        <v>55127.199999999997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0.43792399999999998</v>
      </c>
      <c r="J79">
        <v>1</v>
      </c>
      <c r="K79">
        <v>0</v>
      </c>
    </row>
    <row r="80" spans="1:11" x14ac:dyDescent="0.25">
      <c r="A80" t="s">
        <v>35</v>
      </c>
      <c r="B80">
        <v>55116.9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0.49991999999999998</v>
      </c>
      <c r="J80">
        <v>1</v>
      </c>
      <c r="K80">
        <v>0</v>
      </c>
    </row>
    <row r="81" spans="1:11" x14ac:dyDescent="0.25">
      <c r="A81" t="s">
        <v>35</v>
      </c>
      <c r="B81">
        <v>55100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0.5</v>
      </c>
      <c r="J81">
        <v>1</v>
      </c>
      <c r="K81">
        <v>0</v>
      </c>
    </row>
    <row r="82" spans="1:11" x14ac:dyDescent="0.25">
      <c r="A82" t="s">
        <v>35</v>
      </c>
      <c r="B82">
        <v>55110.9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0.5</v>
      </c>
      <c r="J82">
        <v>1</v>
      </c>
      <c r="K82">
        <v>0</v>
      </c>
    </row>
    <row r="83" spans="1:11" x14ac:dyDescent="0.25">
      <c r="A83" t="s">
        <v>35</v>
      </c>
      <c r="B83">
        <v>55132.5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7.2696999999999998E-2</v>
      </c>
      <c r="J83">
        <v>1</v>
      </c>
      <c r="K83">
        <v>0</v>
      </c>
    </row>
    <row r="84" spans="1:11" x14ac:dyDescent="0.25">
      <c r="A84" t="s">
        <v>35</v>
      </c>
      <c r="B84">
        <v>55131.199999999997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0.5</v>
      </c>
      <c r="J84">
        <v>1</v>
      </c>
      <c r="K84">
        <v>0</v>
      </c>
    </row>
    <row r="85" spans="1:11" x14ac:dyDescent="0.25">
      <c r="A85" t="s">
        <v>35</v>
      </c>
      <c r="B85">
        <v>55128.2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0.5</v>
      </c>
      <c r="J85">
        <v>1</v>
      </c>
      <c r="K85">
        <v>0</v>
      </c>
    </row>
    <row r="86" spans="1:11" x14ac:dyDescent="0.25">
      <c r="A86" t="s">
        <v>35</v>
      </c>
      <c r="B86">
        <v>55119.3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0.5</v>
      </c>
      <c r="J86">
        <v>1</v>
      </c>
      <c r="K86">
        <v>0</v>
      </c>
    </row>
    <row r="87" spans="1:11" x14ac:dyDescent="0.25">
      <c r="A87" t="s">
        <v>35</v>
      </c>
      <c r="B87">
        <v>55119.5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55120.1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0.5</v>
      </c>
      <c r="J88">
        <v>1</v>
      </c>
      <c r="K88">
        <v>0</v>
      </c>
    </row>
    <row r="89" spans="1:11" x14ac:dyDescent="0.25">
      <c r="A89" t="s">
        <v>35</v>
      </c>
      <c r="B89">
        <v>55126.1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0.5</v>
      </c>
      <c r="J89">
        <v>1</v>
      </c>
      <c r="K89">
        <v>0</v>
      </c>
    </row>
    <row r="90" spans="1:11" x14ac:dyDescent="0.25">
      <c r="A90" t="s">
        <v>35</v>
      </c>
      <c r="B90">
        <v>55118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0.46173900000000001</v>
      </c>
      <c r="J90">
        <v>1</v>
      </c>
      <c r="K90">
        <v>0</v>
      </c>
    </row>
    <row r="91" spans="1:11" x14ac:dyDescent="0.25">
      <c r="A91" t="s">
        <v>35</v>
      </c>
      <c r="B91">
        <v>55117.599999999999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0.46983000000000003</v>
      </c>
      <c r="J91">
        <v>1</v>
      </c>
      <c r="K91">
        <v>0</v>
      </c>
    </row>
    <row r="92" spans="1:11" x14ac:dyDescent="0.25">
      <c r="A92" t="s">
        <v>35</v>
      </c>
      <c r="B92">
        <v>55113.4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0.49999900000000003</v>
      </c>
      <c r="J92">
        <v>1</v>
      </c>
      <c r="K92">
        <v>0</v>
      </c>
    </row>
    <row r="93" spans="1:11" x14ac:dyDescent="0.25">
      <c r="A93" t="s">
        <v>35</v>
      </c>
      <c r="B93">
        <v>55117.9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0.5</v>
      </c>
      <c r="J93">
        <v>1</v>
      </c>
      <c r="K93">
        <v>0</v>
      </c>
    </row>
    <row r="94" spans="1:11" x14ac:dyDescent="0.25">
      <c r="A94" t="s">
        <v>35</v>
      </c>
      <c r="B94">
        <v>55115.9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0.5</v>
      </c>
      <c r="J94">
        <v>1</v>
      </c>
      <c r="K94">
        <v>0</v>
      </c>
    </row>
    <row r="95" spans="1:11" x14ac:dyDescent="0.25">
      <c r="A95" t="s">
        <v>35</v>
      </c>
      <c r="B95">
        <v>55113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55119.1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0.5</v>
      </c>
      <c r="J96">
        <v>1</v>
      </c>
      <c r="K96">
        <v>0</v>
      </c>
    </row>
    <row r="97" spans="1:25" x14ac:dyDescent="0.25">
      <c r="A97" t="s">
        <v>35</v>
      </c>
      <c r="B97">
        <v>55114.7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0.5</v>
      </c>
      <c r="J97">
        <v>1</v>
      </c>
      <c r="K97">
        <v>0</v>
      </c>
    </row>
    <row r="98" spans="1:25" x14ac:dyDescent="0.25">
      <c r="A98" t="s">
        <v>35</v>
      </c>
      <c r="B98">
        <v>55110.1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0.499087</v>
      </c>
      <c r="J98">
        <v>1</v>
      </c>
      <c r="K98">
        <v>0</v>
      </c>
    </row>
    <row r="99" spans="1:25" x14ac:dyDescent="0.25">
      <c r="A99" t="s">
        <v>35</v>
      </c>
      <c r="B99">
        <v>55116.5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0.5</v>
      </c>
      <c r="J99">
        <v>1</v>
      </c>
      <c r="K99">
        <v>0</v>
      </c>
    </row>
    <row r="100" spans="1:25" x14ac:dyDescent="0.25">
      <c r="A100" t="s">
        <v>35</v>
      </c>
      <c r="B100">
        <v>55117.9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0.49986900000000001</v>
      </c>
      <c r="J100">
        <v>1</v>
      </c>
      <c r="K100">
        <v>0</v>
      </c>
    </row>
    <row r="101" spans="1:25" x14ac:dyDescent="0.25">
      <c r="A101" t="s">
        <v>35</v>
      </c>
      <c r="B101">
        <v>55132.5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0.5</v>
      </c>
      <c r="J101">
        <v>1</v>
      </c>
      <c r="K101">
        <v>0</v>
      </c>
    </row>
    <row r="102" spans="1:25" x14ac:dyDescent="0.25">
      <c r="A102" t="s">
        <v>35</v>
      </c>
      <c r="B102">
        <v>55119.9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0.25305800000000001</v>
      </c>
      <c r="J102">
        <v>1</v>
      </c>
      <c r="K102">
        <v>0</v>
      </c>
    </row>
    <row r="103" spans="1:25" x14ac:dyDescent="0.25">
      <c r="A103" t="s">
        <v>35</v>
      </c>
      <c r="B103">
        <v>55122.1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0.5</v>
      </c>
      <c r="J103">
        <v>1</v>
      </c>
      <c r="K103">
        <v>0</v>
      </c>
    </row>
    <row r="104" spans="1:25" x14ac:dyDescent="0.25">
      <c r="A104" t="s">
        <v>35</v>
      </c>
      <c r="B104">
        <v>55118.8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0.5</v>
      </c>
      <c r="J104">
        <v>1</v>
      </c>
      <c r="K104">
        <v>0</v>
      </c>
    </row>
    <row r="105" spans="1:25" x14ac:dyDescent="0.25">
      <c r="A105" t="s">
        <v>35</v>
      </c>
      <c r="B105">
        <v>55126.400000000001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0.14280899999999999</v>
      </c>
      <c r="J105">
        <v>1</v>
      </c>
      <c r="K105">
        <v>0</v>
      </c>
    </row>
    <row r="106" spans="1:25" x14ac:dyDescent="0.25">
      <c r="A106" t="s">
        <v>35</v>
      </c>
      <c r="B106">
        <v>55122.400000000001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0.5</v>
      </c>
      <c r="J106">
        <v>1</v>
      </c>
      <c r="K106">
        <v>0</v>
      </c>
    </row>
    <row r="107" spans="1:25" x14ac:dyDescent="0.25">
      <c r="A107" t="s">
        <v>35</v>
      </c>
      <c r="B107">
        <v>55107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55111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0.5</v>
      </c>
      <c r="J108">
        <v>1</v>
      </c>
      <c r="K108">
        <v>0</v>
      </c>
    </row>
    <row r="109" spans="1:25" x14ac:dyDescent="0.25">
      <c r="A109" t="s">
        <v>35</v>
      </c>
      <c r="B109">
        <v>55117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0.5</v>
      </c>
      <c r="J109">
        <v>1</v>
      </c>
      <c r="K109">
        <v>0</v>
      </c>
    </row>
    <row r="110" spans="1:25" x14ac:dyDescent="0.25">
      <c r="A110" t="s">
        <v>35</v>
      </c>
      <c r="B110">
        <v>55115.8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55114.9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55113.8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0.48839399999999999</v>
      </c>
      <c r="J112">
        <v>1</v>
      </c>
      <c r="K112">
        <v>0</v>
      </c>
      <c r="R112">
        <f>AVERAGE(B63:B112)</f>
        <v>55116.623999999974</v>
      </c>
      <c r="S112">
        <f>AVERAGE(C63:C112)</f>
        <v>0</v>
      </c>
      <c r="U112">
        <f>_xlfn.VAR.P(B63:B112)</f>
        <v>72.570623999997252</v>
      </c>
      <c r="V112">
        <f>_xlfn.VAR.P(C63:C112)</f>
        <v>0</v>
      </c>
      <c r="X112">
        <f>1.96*SQRT(U112)/50</f>
        <v>0.33393850281654525</v>
      </c>
      <c r="Y112">
        <f>1.96*SQRT(V112)/50</f>
        <v>0</v>
      </c>
    </row>
    <row r="113" spans="1:9" x14ac:dyDescent="0.25">
      <c r="A113" t="s">
        <v>35</v>
      </c>
      <c r="B113">
        <v>2755881.5314000002</v>
      </c>
      <c r="C113" t="s">
        <v>36</v>
      </c>
    </row>
    <row r="114" spans="1:9" x14ac:dyDescent="0.25">
      <c r="A114" t="s">
        <v>37</v>
      </c>
      <c r="B114">
        <v>54920.3</v>
      </c>
      <c r="C114">
        <v>54463</v>
      </c>
      <c r="D114">
        <v>54355.8</v>
      </c>
      <c r="E114">
        <v>7363</v>
      </c>
      <c r="F114">
        <v>3358.26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54920.800000000003</v>
      </c>
      <c r="C115">
        <v>54462.9</v>
      </c>
      <c r="D115">
        <v>54352.9</v>
      </c>
      <c r="E115">
        <v>7361.94</v>
      </c>
      <c r="F115">
        <v>3358.27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54908</v>
      </c>
      <c r="C116">
        <v>54448.4</v>
      </c>
      <c r="D116">
        <v>54344.4</v>
      </c>
      <c r="E116">
        <v>7361.99</v>
      </c>
      <c r="F116">
        <v>3358.26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54903.5</v>
      </c>
      <c r="C117">
        <v>54445.9</v>
      </c>
      <c r="D117">
        <v>54341.599999999999</v>
      </c>
      <c r="E117">
        <v>7357.19</v>
      </c>
      <c r="F117">
        <v>3358.25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54915</v>
      </c>
      <c r="C118">
        <v>54458.7</v>
      </c>
      <c r="D118">
        <v>54353.2</v>
      </c>
      <c r="E118">
        <v>7360.35</v>
      </c>
      <c r="F118">
        <v>3358.26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54915</v>
      </c>
      <c r="C119">
        <v>54453.8</v>
      </c>
      <c r="D119">
        <v>54341.7</v>
      </c>
      <c r="E119">
        <v>7361.11</v>
      </c>
      <c r="F119">
        <v>3358.2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54904.4</v>
      </c>
      <c r="C120">
        <v>54443.9</v>
      </c>
      <c r="D120">
        <v>54336</v>
      </c>
      <c r="E120">
        <v>7359.49</v>
      </c>
      <c r="F120">
        <v>3358.23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54902.5</v>
      </c>
      <c r="C121">
        <v>54441</v>
      </c>
      <c r="D121">
        <v>54339.5</v>
      </c>
      <c r="E121">
        <v>7359.76</v>
      </c>
      <c r="F121">
        <v>3358.25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54893.1</v>
      </c>
      <c r="C122">
        <v>54440.2</v>
      </c>
      <c r="D122">
        <v>54338.5</v>
      </c>
      <c r="E122">
        <v>7360.81</v>
      </c>
      <c r="F122">
        <v>3358.23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54906.5</v>
      </c>
      <c r="C123">
        <v>54446.6</v>
      </c>
      <c r="D123">
        <v>54334.5</v>
      </c>
      <c r="E123">
        <v>7358.33</v>
      </c>
      <c r="F123">
        <v>3358.23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54911.199999999997</v>
      </c>
      <c r="C124">
        <v>54452.3</v>
      </c>
      <c r="D124">
        <v>54343.7</v>
      </c>
      <c r="E124">
        <v>7363.38</v>
      </c>
      <c r="F124">
        <v>3358.25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54912.3</v>
      </c>
      <c r="C125">
        <v>54446</v>
      </c>
      <c r="D125">
        <v>54342.6</v>
      </c>
      <c r="E125">
        <v>7362.49</v>
      </c>
      <c r="F125">
        <v>3358.25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54901.3</v>
      </c>
      <c r="C126">
        <v>54445.9</v>
      </c>
      <c r="D126">
        <v>54342.9</v>
      </c>
      <c r="E126">
        <v>7363.28</v>
      </c>
      <c r="F126">
        <v>3358.24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54900.3</v>
      </c>
      <c r="C127">
        <v>54443.199999999997</v>
      </c>
      <c r="D127">
        <v>54336.800000000003</v>
      </c>
      <c r="E127">
        <v>7360.79</v>
      </c>
      <c r="F127">
        <v>3358.23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54912.1</v>
      </c>
      <c r="C128">
        <v>54440.800000000003</v>
      </c>
      <c r="D128">
        <v>54332.7</v>
      </c>
      <c r="E128">
        <v>7359.04</v>
      </c>
      <c r="F128">
        <v>3358.23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54900.3</v>
      </c>
      <c r="C129">
        <v>54437.8</v>
      </c>
      <c r="D129">
        <v>54332.5</v>
      </c>
      <c r="E129">
        <v>7362.84</v>
      </c>
      <c r="F129">
        <v>3358.21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54895.7</v>
      </c>
      <c r="C130">
        <v>54440</v>
      </c>
      <c r="D130">
        <v>54337.599999999999</v>
      </c>
      <c r="E130">
        <v>7358.97</v>
      </c>
      <c r="F130">
        <v>3358.24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54928.800000000003</v>
      </c>
      <c r="C131">
        <v>54442.3</v>
      </c>
      <c r="D131">
        <v>54339.1</v>
      </c>
      <c r="E131">
        <v>7357.88</v>
      </c>
      <c r="F131">
        <v>3358.26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54906.3</v>
      </c>
      <c r="C132">
        <v>54448.9</v>
      </c>
      <c r="D132">
        <v>54337</v>
      </c>
      <c r="E132">
        <v>7362.18</v>
      </c>
      <c r="F132">
        <v>3358.22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54906.9</v>
      </c>
      <c r="C133">
        <v>54437.5</v>
      </c>
      <c r="D133">
        <v>54330.400000000001</v>
      </c>
      <c r="E133">
        <v>7358.72</v>
      </c>
      <c r="F133">
        <v>3358.21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54900.800000000003</v>
      </c>
      <c r="C134">
        <v>54441.599999999999</v>
      </c>
      <c r="D134">
        <v>54339.1</v>
      </c>
      <c r="E134">
        <v>7363.27</v>
      </c>
      <c r="F134">
        <v>3358.21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54892.4</v>
      </c>
      <c r="C135">
        <v>54436.1</v>
      </c>
      <c r="D135">
        <v>54334.3</v>
      </c>
      <c r="E135">
        <v>7358.96</v>
      </c>
      <c r="F135">
        <v>3358.19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54904.2</v>
      </c>
      <c r="C136">
        <v>54448.6</v>
      </c>
      <c r="D136">
        <v>54340.800000000003</v>
      </c>
      <c r="E136">
        <v>7361.86</v>
      </c>
      <c r="F136">
        <v>3358.23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54913.5</v>
      </c>
      <c r="C137">
        <v>54453.1</v>
      </c>
      <c r="D137">
        <v>54342.7</v>
      </c>
      <c r="E137">
        <v>7360.57</v>
      </c>
      <c r="F137">
        <v>3358.24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54914.8</v>
      </c>
      <c r="C138">
        <v>54446.2</v>
      </c>
      <c r="D138">
        <v>54343.4</v>
      </c>
      <c r="E138">
        <v>7361.57</v>
      </c>
      <c r="F138">
        <v>3358.25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54902.400000000001</v>
      </c>
      <c r="C139">
        <v>54445.599999999999</v>
      </c>
      <c r="D139">
        <v>54340.3</v>
      </c>
      <c r="E139">
        <v>7361.12</v>
      </c>
      <c r="F139">
        <v>3358.23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54903</v>
      </c>
      <c r="C140">
        <v>54446.5</v>
      </c>
      <c r="D140">
        <v>54340.9</v>
      </c>
      <c r="E140">
        <v>7362.04</v>
      </c>
      <c r="F140">
        <v>3358.24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54920.800000000003</v>
      </c>
      <c r="C141">
        <v>54456.1</v>
      </c>
      <c r="D141">
        <v>54343.4</v>
      </c>
      <c r="E141">
        <v>7357.68</v>
      </c>
      <c r="F141">
        <v>3358.27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54915.1</v>
      </c>
      <c r="C142">
        <v>54454.5</v>
      </c>
      <c r="D142">
        <v>54345.9</v>
      </c>
      <c r="E142">
        <v>7359.63</v>
      </c>
      <c r="F142">
        <v>3358.29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54901.599999999999</v>
      </c>
      <c r="C143">
        <v>54447.5</v>
      </c>
      <c r="D143">
        <v>54344.6</v>
      </c>
      <c r="E143">
        <v>7361.36</v>
      </c>
      <c r="F143">
        <v>3358.24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54900.3</v>
      </c>
      <c r="C144">
        <v>54445.5</v>
      </c>
      <c r="D144">
        <v>54342.6</v>
      </c>
      <c r="E144">
        <v>7361.6</v>
      </c>
      <c r="F144">
        <v>3358.25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54940.2</v>
      </c>
      <c r="C145">
        <v>54452</v>
      </c>
      <c r="D145">
        <v>54338.7</v>
      </c>
      <c r="E145">
        <v>7357.83</v>
      </c>
      <c r="F145">
        <v>3358.26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54907.199999999997</v>
      </c>
      <c r="C146">
        <v>54445.3</v>
      </c>
      <c r="D146">
        <v>54338.7</v>
      </c>
      <c r="E146">
        <v>7363.52</v>
      </c>
      <c r="F146">
        <v>3358.21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54898.2</v>
      </c>
      <c r="C147">
        <v>54436.2</v>
      </c>
      <c r="D147">
        <v>54333.1</v>
      </c>
      <c r="E147">
        <v>7360.31</v>
      </c>
      <c r="F147">
        <v>3358.23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54897</v>
      </c>
      <c r="C148">
        <v>54441.599999999999</v>
      </c>
      <c r="D148">
        <v>54340.2</v>
      </c>
      <c r="E148">
        <v>7360.81</v>
      </c>
      <c r="F148">
        <v>3358.27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54899.7</v>
      </c>
      <c r="C149">
        <v>54444.800000000003</v>
      </c>
      <c r="D149">
        <v>54340.800000000003</v>
      </c>
      <c r="E149">
        <v>7359.01</v>
      </c>
      <c r="F149">
        <v>3358.25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54915.8</v>
      </c>
      <c r="C150">
        <v>54448.1</v>
      </c>
      <c r="D150">
        <v>54339.6</v>
      </c>
      <c r="E150">
        <v>7359.98</v>
      </c>
      <c r="F150">
        <v>3358.27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54902.3</v>
      </c>
      <c r="C151">
        <v>54443.9</v>
      </c>
      <c r="D151">
        <v>54338.3</v>
      </c>
      <c r="E151">
        <v>7359.97</v>
      </c>
      <c r="F151">
        <v>3358.22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54897.4</v>
      </c>
      <c r="C152">
        <v>54442.3</v>
      </c>
      <c r="D152">
        <v>54340.800000000003</v>
      </c>
      <c r="E152">
        <v>7360.2</v>
      </c>
      <c r="F152">
        <v>3358.24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54914.400000000001</v>
      </c>
      <c r="C153">
        <v>54449.8</v>
      </c>
      <c r="D153">
        <v>54345.3</v>
      </c>
      <c r="E153">
        <v>7360.17</v>
      </c>
      <c r="F153">
        <v>3358.25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54908.1</v>
      </c>
      <c r="C154">
        <v>54450.6</v>
      </c>
      <c r="D154">
        <v>54338</v>
      </c>
      <c r="E154">
        <v>7361.56</v>
      </c>
      <c r="F154">
        <v>3358.24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54902.3</v>
      </c>
      <c r="C155">
        <v>54442.9</v>
      </c>
      <c r="D155">
        <v>54336</v>
      </c>
      <c r="E155">
        <v>7359.27</v>
      </c>
      <c r="F155">
        <v>3358.24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54889.2</v>
      </c>
      <c r="C156">
        <v>54435.6</v>
      </c>
      <c r="D156">
        <v>54338.7</v>
      </c>
      <c r="E156">
        <v>7360.51</v>
      </c>
      <c r="F156">
        <v>3358.25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54894.6</v>
      </c>
      <c r="C157">
        <v>54438.3</v>
      </c>
      <c r="D157">
        <v>54339.7</v>
      </c>
      <c r="E157">
        <v>7357.94</v>
      </c>
      <c r="F157">
        <v>3358.24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54911.8</v>
      </c>
      <c r="C158">
        <v>54453.8</v>
      </c>
      <c r="D158">
        <v>54345.4</v>
      </c>
      <c r="E158">
        <v>7362.3</v>
      </c>
      <c r="F158">
        <v>3358.25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54916.2</v>
      </c>
      <c r="C159">
        <v>54457.2</v>
      </c>
      <c r="D159">
        <v>54349.7</v>
      </c>
      <c r="E159">
        <v>7362.17</v>
      </c>
      <c r="F159">
        <v>3358.3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54911.1</v>
      </c>
      <c r="C160">
        <v>54446.3</v>
      </c>
      <c r="D160">
        <v>54343.4</v>
      </c>
      <c r="E160">
        <v>7359.71</v>
      </c>
      <c r="F160">
        <v>3358.23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54889.2</v>
      </c>
      <c r="C161">
        <v>54434.400000000001</v>
      </c>
      <c r="D161">
        <v>54332.1</v>
      </c>
      <c r="E161">
        <v>7361.31</v>
      </c>
      <c r="F161">
        <v>3358.21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54895.3</v>
      </c>
      <c r="C162">
        <v>54440.3</v>
      </c>
      <c r="D162">
        <v>54335.4</v>
      </c>
      <c r="E162">
        <v>7361.74</v>
      </c>
      <c r="F162">
        <v>3358.23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54900.5</v>
      </c>
      <c r="C163">
        <v>54443.5</v>
      </c>
      <c r="D163">
        <v>54336.5</v>
      </c>
      <c r="E163">
        <v>7360.49</v>
      </c>
      <c r="F163">
        <v>3358.22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54897.9</v>
      </c>
      <c r="C164">
        <v>54435.9</v>
      </c>
      <c r="D164">
        <v>54328.4</v>
      </c>
      <c r="E164">
        <v>7359.05</v>
      </c>
      <c r="F164">
        <v>3358.19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54892.1</v>
      </c>
      <c r="C165">
        <v>54434.1</v>
      </c>
      <c r="D165">
        <v>54331.5</v>
      </c>
      <c r="E165">
        <v>7361.41</v>
      </c>
      <c r="F165">
        <v>3358.24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54891.4</v>
      </c>
      <c r="C166">
        <v>54436.6</v>
      </c>
      <c r="D166">
        <v>54330.7</v>
      </c>
      <c r="E166">
        <v>7361.52</v>
      </c>
      <c r="F166">
        <v>3358.18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54907.199999999997</v>
      </c>
      <c r="C167">
        <v>54445.8</v>
      </c>
      <c r="D167">
        <v>54331</v>
      </c>
      <c r="E167">
        <v>7362.95</v>
      </c>
      <c r="F167">
        <v>3358.22</v>
      </c>
      <c r="G167">
        <v>1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54898.8</v>
      </c>
      <c r="C168">
        <v>54438.1</v>
      </c>
      <c r="D168">
        <v>54329.2</v>
      </c>
      <c r="E168">
        <v>7360</v>
      </c>
      <c r="F168">
        <v>3358.22</v>
      </c>
      <c r="G168">
        <v>1</v>
      </c>
      <c r="H168">
        <v>1</v>
      </c>
      <c r="I168">
        <v>0</v>
      </c>
      <c r="R168">
        <f>AVERAGE(B119:B168)</f>
        <v>54904.87</v>
      </c>
      <c r="S168">
        <f>AVERAGE(C119:C168)</f>
        <v>54444.377999999997</v>
      </c>
      <c r="U168">
        <f>_xlfn.VAR.P(B119:B168)</f>
        <v>97.882900000002294</v>
      </c>
      <c r="V168">
        <f>_xlfn.VAR.P(C119:C168)</f>
        <v>35.184516000000961</v>
      </c>
      <c r="X168">
        <f>1.96*SQRT(U168)/50</f>
        <v>0.38782828604422798</v>
      </c>
      <c r="Y168">
        <f>1.96*SQRT(V168)/50</f>
        <v>0.23252082630646545</v>
      </c>
    </row>
    <row r="169" spans="1:25" x14ac:dyDescent="0.25">
      <c r="A169" t="s">
        <v>37</v>
      </c>
      <c r="B169">
        <v>2745315.48</v>
      </c>
      <c r="C169" t="s">
        <v>36</v>
      </c>
    </row>
    <row r="170" spans="1:25" x14ac:dyDescent="0.25">
      <c r="A170" t="s">
        <v>87</v>
      </c>
      <c r="B170">
        <v>86283.6</v>
      </c>
      <c r="C170">
        <v>85816.7</v>
      </c>
      <c r="D170">
        <v>85712.3</v>
      </c>
      <c r="E170">
        <v>39560.300000000003</v>
      </c>
      <c r="F170">
        <v>3174.38</v>
      </c>
      <c r="G170">
        <v>1.1407499999999999E-2</v>
      </c>
      <c r="H170">
        <v>0.99476900000000001</v>
      </c>
      <c r="I170">
        <v>0</v>
      </c>
    </row>
    <row r="171" spans="1:25" x14ac:dyDescent="0.25">
      <c r="A171" t="s">
        <v>87</v>
      </c>
      <c r="B171">
        <v>86288.7</v>
      </c>
      <c r="C171">
        <v>85821.9</v>
      </c>
      <c r="D171">
        <v>85710.8</v>
      </c>
      <c r="E171">
        <v>39556.9</v>
      </c>
      <c r="F171">
        <v>3173.83</v>
      </c>
      <c r="G171">
        <v>1.10627E-2</v>
      </c>
      <c r="H171">
        <v>0.99012900000000004</v>
      </c>
      <c r="I171">
        <v>0</v>
      </c>
    </row>
    <row r="172" spans="1:25" x14ac:dyDescent="0.25">
      <c r="A172" t="s">
        <v>87</v>
      </c>
      <c r="B172">
        <v>86259.7</v>
      </c>
      <c r="C172">
        <v>85796.1</v>
      </c>
      <c r="D172">
        <v>85686.7</v>
      </c>
      <c r="E172">
        <v>39558.199999999997</v>
      </c>
      <c r="F172">
        <v>3173.92</v>
      </c>
      <c r="G172">
        <v>1.45728E-2</v>
      </c>
      <c r="H172">
        <v>0.98098799999999997</v>
      </c>
      <c r="I172">
        <v>0</v>
      </c>
    </row>
    <row r="173" spans="1:25" x14ac:dyDescent="0.25">
      <c r="A173" t="s">
        <v>87</v>
      </c>
      <c r="B173">
        <v>86262.3</v>
      </c>
      <c r="C173">
        <v>85801.7</v>
      </c>
      <c r="D173">
        <v>85698.7</v>
      </c>
      <c r="E173">
        <v>39561.599999999999</v>
      </c>
      <c r="F173">
        <v>3174.13</v>
      </c>
      <c r="G173">
        <v>1.3807399999999999E-2</v>
      </c>
      <c r="H173">
        <v>0.98096300000000003</v>
      </c>
      <c r="I173">
        <v>0</v>
      </c>
    </row>
    <row r="174" spans="1:25" x14ac:dyDescent="0.25">
      <c r="A174" t="s">
        <v>87</v>
      </c>
      <c r="B174">
        <v>86264.5</v>
      </c>
      <c r="C174">
        <v>85802.4</v>
      </c>
      <c r="D174">
        <v>85692</v>
      </c>
      <c r="E174">
        <v>39562.6</v>
      </c>
      <c r="F174">
        <v>3174.29</v>
      </c>
      <c r="G174">
        <v>1.1475900000000001E-2</v>
      </c>
      <c r="H174">
        <v>0.98101700000000003</v>
      </c>
      <c r="I174">
        <v>0</v>
      </c>
    </row>
    <row r="175" spans="1:25" x14ac:dyDescent="0.25">
      <c r="A175" t="s">
        <v>87</v>
      </c>
      <c r="B175">
        <v>86262.3</v>
      </c>
      <c r="C175">
        <v>85781.3</v>
      </c>
      <c r="D175">
        <v>85676.2</v>
      </c>
      <c r="E175">
        <v>39560.6</v>
      </c>
      <c r="F175">
        <v>3174.27</v>
      </c>
      <c r="G175">
        <v>1.1214999999999999E-2</v>
      </c>
      <c r="H175">
        <v>0.98101799999999995</v>
      </c>
      <c r="I175">
        <v>0</v>
      </c>
    </row>
    <row r="176" spans="1:25" x14ac:dyDescent="0.25">
      <c r="A176" t="s">
        <v>87</v>
      </c>
      <c r="B176">
        <v>86275.9</v>
      </c>
      <c r="C176">
        <v>85813.8</v>
      </c>
      <c r="D176">
        <v>85706.3</v>
      </c>
      <c r="E176">
        <v>39564.1</v>
      </c>
      <c r="F176">
        <v>3174.37</v>
      </c>
      <c r="G176">
        <v>1.09704E-2</v>
      </c>
      <c r="H176">
        <v>0.98101899999999997</v>
      </c>
      <c r="I176">
        <v>0</v>
      </c>
    </row>
    <row r="177" spans="1:9" x14ac:dyDescent="0.25">
      <c r="A177" t="s">
        <v>87</v>
      </c>
      <c r="B177">
        <v>86284.9</v>
      </c>
      <c r="C177">
        <v>85813</v>
      </c>
      <c r="D177">
        <v>85701.6</v>
      </c>
      <c r="E177">
        <v>39564.199999999997</v>
      </c>
      <c r="F177">
        <v>3174.5</v>
      </c>
      <c r="G177">
        <v>1.0935E-2</v>
      </c>
      <c r="H177">
        <v>0.98098099999999999</v>
      </c>
      <c r="I177">
        <v>0</v>
      </c>
    </row>
    <row r="178" spans="1:9" x14ac:dyDescent="0.25">
      <c r="A178" t="s">
        <v>87</v>
      </c>
      <c r="B178">
        <v>86263.5</v>
      </c>
      <c r="C178">
        <v>85796.7</v>
      </c>
      <c r="D178">
        <v>85690.1</v>
      </c>
      <c r="E178">
        <v>39561.199999999997</v>
      </c>
      <c r="F178">
        <v>3174.32</v>
      </c>
      <c r="G178">
        <v>1.31374E-2</v>
      </c>
      <c r="H178">
        <v>0.980993</v>
      </c>
      <c r="I178">
        <v>0</v>
      </c>
    </row>
    <row r="179" spans="1:9" x14ac:dyDescent="0.25">
      <c r="A179" t="s">
        <v>87</v>
      </c>
      <c r="B179">
        <v>86251.1</v>
      </c>
      <c r="C179">
        <v>85789.4</v>
      </c>
      <c r="D179">
        <v>85679.5</v>
      </c>
      <c r="E179">
        <v>39557.699999999997</v>
      </c>
      <c r="F179">
        <v>3174.04</v>
      </c>
      <c r="G179">
        <v>2.90435E-2</v>
      </c>
      <c r="H179">
        <v>0.98541000000000001</v>
      </c>
      <c r="I179">
        <v>0</v>
      </c>
    </row>
    <row r="180" spans="1:9" x14ac:dyDescent="0.25">
      <c r="A180" t="s">
        <v>87</v>
      </c>
      <c r="B180">
        <v>86274.7</v>
      </c>
      <c r="C180">
        <v>85810.2</v>
      </c>
      <c r="D180">
        <v>85698</v>
      </c>
      <c r="E180">
        <v>39556</v>
      </c>
      <c r="F180">
        <v>3173.76</v>
      </c>
      <c r="G180">
        <v>1.18192E-2</v>
      </c>
      <c r="H180">
        <v>0.98100399999999999</v>
      </c>
      <c r="I180">
        <v>0</v>
      </c>
    </row>
    <row r="181" spans="1:9" x14ac:dyDescent="0.25">
      <c r="A181" t="s">
        <v>87</v>
      </c>
      <c r="B181">
        <v>86264.5</v>
      </c>
      <c r="C181">
        <v>85794.2</v>
      </c>
      <c r="D181">
        <v>85687.2</v>
      </c>
      <c r="E181">
        <v>39560.699999999997</v>
      </c>
      <c r="F181">
        <v>3174.37</v>
      </c>
      <c r="G181">
        <v>1.0875599999999999E-2</v>
      </c>
      <c r="H181">
        <v>0.98101700000000003</v>
      </c>
      <c r="I181">
        <v>0</v>
      </c>
    </row>
    <row r="182" spans="1:9" x14ac:dyDescent="0.25">
      <c r="A182" t="s">
        <v>87</v>
      </c>
      <c r="B182">
        <v>86267.4</v>
      </c>
      <c r="C182">
        <v>85803.6</v>
      </c>
      <c r="D182">
        <v>85692.7</v>
      </c>
      <c r="E182">
        <v>39559.4</v>
      </c>
      <c r="F182">
        <v>3174.26</v>
      </c>
      <c r="G182">
        <v>1.51599E-2</v>
      </c>
      <c r="H182">
        <v>0.99212400000000001</v>
      </c>
      <c r="I182">
        <v>0</v>
      </c>
    </row>
    <row r="183" spans="1:9" x14ac:dyDescent="0.25">
      <c r="A183" t="s">
        <v>87</v>
      </c>
      <c r="B183">
        <v>86281.3</v>
      </c>
      <c r="C183">
        <v>85816</v>
      </c>
      <c r="D183">
        <v>85703.4</v>
      </c>
      <c r="E183">
        <v>39559.599999999999</v>
      </c>
      <c r="F183">
        <v>3174.21</v>
      </c>
      <c r="G183">
        <v>1.0885799999999999E-2</v>
      </c>
      <c r="H183">
        <v>0.98095299999999996</v>
      </c>
      <c r="I183">
        <v>0</v>
      </c>
    </row>
    <row r="184" spans="1:9" x14ac:dyDescent="0.25">
      <c r="A184" t="s">
        <v>87</v>
      </c>
      <c r="B184">
        <v>86269.5</v>
      </c>
      <c r="C184">
        <v>85809.2</v>
      </c>
      <c r="D184">
        <v>85706.2</v>
      </c>
      <c r="E184">
        <v>39559.699999999997</v>
      </c>
      <c r="F184">
        <v>3174.05</v>
      </c>
      <c r="G184">
        <v>1.58803E-2</v>
      </c>
      <c r="H184">
        <v>0.98099400000000003</v>
      </c>
      <c r="I184">
        <v>0</v>
      </c>
    </row>
    <row r="185" spans="1:9" x14ac:dyDescent="0.25">
      <c r="A185" t="s">
        <v>87</v>
      </c>
      <c r="B185">
        <v>86263.6</v>
      </c>
      <c r="C185">
        <v>85800.7</v>
      </c>
      <c r="D185">
        <v>85694.2</v>
      </c>
      <c r="E185">
        <v>39556.400000000001</v>
      </c>
      <c r="F185">
        <v>3173.75</v>
      </c>
      <c r="G185">
        <v>1.2042199999999999E-2</v>
      </c>
      <c r="H185">
        <v>0.98099700000000001</v>
      </c>
      <c r="I185">
        <v>0</v>
      </c>
    </row>
    <row r="186" spans="1:9" x14ac:dyDescent="0.25">
      <c r="A186" t="s">
        <v>87</v>
      </c>
      <c r="B186">
        <v>86266.4</v>
      </c>
      <c r="C186">
        <v>85800.1</v>
      </c>
      <c r="D186">
        <v>85692.9</v>
      </c>
      <c r="E186">
        <v>39558.800000000003</v>
      </c>
      <c r="F186">
        <v>3173.44</v>
      </c>
      <c r="G186">
        <v>1.20167E-2</v>
      </c>
      <c r="H186">
        <v>0.98101400000000005</v>
      </c>
      <c r="I186">
        <v>0</v>
      </c>
    </row>
    <row r="187" spans="1:9" x14ac:dyDescent="0.25">
      <c r="A187" t="s">
        <v>87</v>
      </c>
      <c r="B187">
        <v>86262.8</v>
      </c>
      <c r="C187">
        <v>85799.3</v>
      </c>
      <c r="D187">
        <v>85694.2</v>
      </c>
      <c r="E187">
        <v>39558.300000000003</v>
      </c>
      <c r="F187">
        <v>3174</v>
      </c>
      <c r="G187">
        <v>1.08615E-2</v>
      </c>
      <c r="H187">
        <v>0.988811</v>
      </c>
      <c r="I187">
        <v>0</v>
      </c>
    </row>
    <row r="188" spans="1:9" x14ac:dyDescent="0.25">
      <c r="A188" t="s">
        <v>87</v>
      </c>
      <c r="B188">
        <v>86253</v>
      </c>
      <c r="C188">
        <v>85791</v>
      </c>
      <c r="D188">
        <v>85680.2</v>
      </c>
      <c r="E188">
        <v>39549.300000000003</v>
      </c>
      <c r="F188">
        <v>3172.99</v>
      </c>
      <c r="G188">
        <v>1.0981899999999999E-2</v>
      </c>
      <c r="H188">
        <v>0.980966</v>
      </c>
      <c r="I188">
        <v>0</v>
      </c>
    </row>
    <row r="189" spans="1:9" x14ac:dyDescent="0.25">
      <c r="A189" t="s">
        <v>87</v>
      </c>
      <c r="B189">
        <v>86262.399999999994</v>
      </c>
      <c r="C189">
        <v>85793.2</v>
      </c>
      <c r="D189">
        <v>85684.5</v>
      </c>
      <c r="E189">
        <v>39550.9</v>
      </c>
      <c r="F189">
        <v>3173.22</v>
      </c>
      <c r="G189">
        <v>1.5023999999999999E-2</v>
      </c>
      <c r="H189">
        <v>0.99457799999999996</v>
      </c>
      <c r="I189">
        <v>0</v>
      </c>
    </row>
    <row r="190" spans="1:9" x14ac:dyDescent="0.25">
      <c r="A190" t="s">
        <v>87</v>
      </c>
      <c r="B190">
        <v>86271.7</v>
      </c>
      <c r="C190">
        <v>85809.9</v>
      </c>
      <c r="D190">
        <v>85701.2</v>
      </c>
      <c r="E190">
        <v>39557.300000000003</v>
      </c>
      <c r="F190">
        <v>3173.92</v>
      </c>
      <c r="G190">
        <v>2.03775E-2</v>
      </c>
      <c r="H190">
        <v>0.98100900000000002</v>
      </c>
      <c r="I190">
        <v>0</v>
      </c>
    </row>
    <row r="191" spans="1:9" x14ac:dyDescent="0.25">
      <c r="A191" t="s">
        <v>87</v>
      </c>
      <c r="B191">
        <v>86278.8</v>
      </c>
      <c r="C191">
        <v>85813.9</v>
      </c>
      <c r="D191">
        <v>85703.6</v>
      </c>
      <c r="E191">
        <v>39558.300000000003</v>
      </c>
      <c r="F191">
        <v>3173.76</v>
      </c>
      <c r="G191">
        <v>1.1853900000000001E-2</v>
      </c>
      <c r="H191">
        <v>0.98101899999999997</v>
      </c>
      <c r="I191">
        <v>0</v>
      </c>
    </row>
    <row r="192" spans="1:9" x14ac:dyDescent="0.25">
      <c r="A192" t="s">
        <v>87</v>
      </c>
      <c r="B192">
        <v>86295.4</v>
      </c>
      <c r="C192">
        <v>85823.7</v>
      </c>
      <c r="D192">
        <v>85714.2</v>
      </c>
      <c r="E192">
        <v>39558.5</v>
      </c>
      <c r="F192">
        <v>3174.07</v>
      </c>
      <c r="G192">
        <v>1.1107799999999999E-2</v>
      </c>
      <c r="H192">
        <v>0.99393900000000002</v>
      </c>
      <c r="I192">
        <v>0</v>
      </c>
    </row>
    <row r="193" spans="1:9" x14ac:dyDescent="0.25">
      <c r="A193" t="s">
        <v>87</v>
      </c>
      <c r="B193">
        <v>86258.4</v>
      </c>
      <c r="C193">
        <v>85796.2</v>
      </c>
      <c r="D193">
        <v>85690.7</v>
      </c>
      <c r="E193">
        <v>39555.300000000003</v>
      </c>
      <c r="F193">
        <v>3173.66</v>
      </c>
      <c r="G193">
        <v>1.17322E-2</v>
      </c>
      <c r="H193">
        <v>0.98098399999999997</v>
      </c>
      <c r="I193">
        <v>0</v>
      </c>
    </row>
    <row r="194" spans="1:9" x14ac:dyDescent="0.25">
      <c r="A194" t="s">
        <v>87</v>
      </c>
      <c r="B194">
        <v>86277</v>
      </c>
      <c r="C194">
        <v>85800.7</v>
      </c>
      <c r="D194">
        <v>85691</v>
      </c>
      <c r="E194">
        <v>39557.300000000003</v>
      </c>
      <c r="F194">
        <v>3173.85</v>
      </c>
      <c r="G194">
        <v>1.41242E-2</v>
      </c>
      <c r="H194">
        <v>0.98073500000000002</v>
      </c>
      <c r="I194">
        <v>0</v>
      </c>
    </row>
    <row r="195" spans="1:9" x14ac:dyDescent="0.25">
      <c r="A195" t="s">
        <v>87</v>
      </c>
      <c r="B195">
        <v>86256.5</v>
      </c>
      <c r="C195">
        <v>85791.4</v>
      </c>
      <c r="D195">
        <v>85687.2</v>
      </c>
      <c r="E195">
        <v>39555</v>
      </c>
      <c r="F195">
        <v>3173.65</v>
      </c>
      <c r="G195">
        <v>1.0857800000000001E-2</v>
      </c>
      <c r="H195">
        <v>0.98097299999999998</v>
      </c>
      <c r="I195">
        <v>0</v>
      </c>
    </row>
    <row r="196" spans="1:9" x14ac:dyDescent="0.25">
      <c r="A196" t="s">
        <v>87</v>
      </c>
      <c r="B196">
        <v>86281.600000000006</v>
      </c>
      <c r="C196">
        <v>85806.9</v>
      </c>
      <c r="D196">
        <v>85694.7</v>
      </c>
      <c r="E196">
        <v>39554.5</v>
      </c>
      <c r="F196">
        <v>3173.67</v>
      </c>
      <c r="G196">
        <v>1.08755E-2</v>
      </c>
      <c r="H196">
        <v>0.98101899999999997</v>
      </c>
      <c r="I196">
        <v>0</v>
      </c>
    </row>
    <row r="197" spans="1:9" x14ac:dyDescent="0.25">
      <c r="A197" t="s">
        <v>87</v>
      </c>
      <c r="B197">
        <v>86253.8</v>
      </c>
      <c r="C197">
        <v>85787.6</v>
      </c>
      <c r="D197">
        <v>85676.1</v>
      </c>
      <c r="E197">
        <v>39560.300000000003</v>
      </c>
      <c r="F197">
        <v>3174.1</v>
      </c>
      <c r="G197">
        <v>1.1077699999999999E-2</v>
      </c>
      <c r="H197">
        <v>0.981012</v>
      </c>
      <c r="I197">
        <v>0</v>
      </c>
    </row>
    <row r="198" spans="1:9" x14ac:dyDescent="0.25">
      <c r="A198" t="s">
        <v>87</v>
      </c>
      <c r="B198">
        <v>86264.8</v>
      </c>
      <c r="C198">
        <v>85802.2</v>
      </c>
      <c r="D198">
        <v>85696.1</v>
      </c>
      <c r="E198">
        <v>39561.599999999999</v>
      </c>
      <c r="F198">
        <v>3174.19</v>
      </c>
      <c r="G198">
        <v>1.0972300000000001E-2</v>
      </c>
      <c r="H198">
        <v>0.98097199999999996</v>
      </c>
      <c r="I198">
        <v>0</v>
      </c>
    </row>
    <row r="199" spans="1:9" x14ac:dyDescent="0.25">
      <c r="A199" t="s">
        <v>87</v>
      </c>
      <c r="B199">
        <v>86288.6</v>
      </c>
      <c r="C199">
        <v>85826.6</v>
      </c>
      <c r="D199">
        <v>85715.4</v>
      </c>
      <c r="E199">
        <v>39563.5</v>
      </c>
      <c r="F199">
        <v>3174.37</v>
      </c>
      <c r="G199">
        <v>1.2524800000000001E-2</v>
      </c>
      <c r="H199">
        <v>0.98084400000000005</v>
      </c>
      <c r="I199">
        <v>0</v>
      </c>
    </row>
    <row r="200" spans="1:9" x14ac:dyDescent="0.25">
      <c r="A200" t="s">
        <v>87</v>
      </c>
      <c r="B200">
        <v>86273</v>
      </c>
      <c r="C200">
        <v>85806.3</v>
      </c>
      <c r="D200">
        <v>85697.9</v>
      </c>
      <c r="E200">
        <v>39564.699999999997</v>
      </c>
      <c r="F200">
        <v>3174.39</v>
      </c>
      <c r="G200">
        <v>1.12259E-2</v>
      </c>
      <c r="H200">
        <v>0.98101700000000003</v>
      </c>
      <c r="I200">
        <v>0</v>
      </c>
    </row>
    <row r="201" spans="1:9" x14ac:dyDescent="0.25">
      <c r="A201" t="s">
        <v>87</v>
      </c>
      <c r="B201">
        <v>86276</v>
      </c>
      <c r="C201">
        <v>85812.6</v>
      </c>
      <c r="D201">
        <v>85707.5</v>
      </c>
      <c r="E201">
        <v>39562.5</v>
      </c>
      <c r="F201">
        <v>3174.36</v>
      </c>
      <c r="G201">
        <v>1.14489E-2</v>
      </c>
      <c r="H201">
        <v>0.994815</v>
      </c>
      <c r="I201">
        <v>0</v>
      </c>
    </row>
    <row r="202" spans="1:9" x14ac:dyDescent="0.25">
      <c r="A202" t="s">
        <v>87</v>
      </c>
      <c r="B202">
        <v>86261</v>
      </c>
      <c r="C202">
        <v>85800.9</v>
      </c>
      <c r="D202">
        <v>85689.7</v>
      </c>
      <c r="E202">
        <v>39564</v>
      </c>
      <c r="F202">
        <v>3174.4</v>
      </c>
      <c r="G202">
        <v>1.2611900000000001E-2</v>
      </c>
      <c r="H202">
        <v>0.982209</v>
      </c>
      <c r="I202">
        <v>0</v>
      </c>
    </row>
    <row r="203" spans="1:9" x14ac:dyDescent="0.25">
      <c r="A203" t="s">
        <v>87</v>
      </c>
      <c r="B203">
        <v>86270.399999999994</v>
      </c>
      <c r="C203">
        <v>85806.5</v>
      </c>
      <c r="D203">
        <v>85699.4</v>
      </c>
      <c r="E203">
        <v>39565</v>
      </c>
      <c r="F203">
        <v>3174.53</v>
      </c>
      <c r="G203">
        <v>1.1025E-2</v>
      </c>
      <c r="H203">
        <v>0.98100100000000001</v>
      </c>
      <c r="I203">
        <v>0</v>
      </c>
    </row>
    <row r="204" spans="1:9" x14ac:dyDescent="0.25">
      <c r="A204" t="s">
        <v>87</v>
      </c>
      <c r="B204">
        <v>86266.9</v>
      </c>
      <c r="C204">
        <v>85803.8</v>
      </c>
      <c r="D204">
        <v>85695.2</v>
      </c>
      <c r="E204">
        <v>39569.300000000003</v>
      </c>
      <c r="F204">
        <v>3174.95</v>
      </c>
      <c r="G204">
        <v>1.39826E-2</v>
      </c>
      <c r="H204">
        <v>0.98101899999999997</v>
      </c>
      <c r="I204">
        <v>0</v>
      </c>
    </row>
    <row r="205" spans="1:9" x14ac:dyDescent="0.25">
      <c r="A205" t="s">
        <v>87</v>
      </c>
      <c r="B205">
        <v>86285.4</v>
      </c>
      <c r="C205">
        <v>85820</v>
      </c>
      <c r="D205">
        <v>85707.1</v>
      </c>
      <c r="E205">
        <v>39562.300000000003</v>
      </c>
      <c r="F205">
        <v>3174.43</v>
      </c>
      <c r="G205">
        <v>2.9038100000000001E-2</v>
      </c>
      <c r="H205">
        <v>0.98100299999999996</v>
      </c>
      <c r="I205">
        <v>0</v>
      </c>
    </row>
    <row r="206" spans="1:9" x14ac:dyDescent="0.25">
      <c r="A206" t="s">
        <v>87</v>
      </c>
      <c r="B206">
        <v>86275.199999999997</v>
      </c>
      <c r="C206">
        <v>85811.6</v>
      </c>
      <c r="D206">
        <v>85702.8</v>
      </c>
      <c r="E206">
        <v>39561.199999999997</v>
      </c>
      <c r="F206">
        <v>3174.19</v>
      </c>
      <c r="G206">
        <v>1.0924100000000001E-2</v>
      </c>
      <c r="H206">
        <v>0.98090699999999997</v>
      </c>
      <c r="I206">
        <v>0</v>
      </c>
    </row>
    <row r="207" spans="1:9" x14ac:dyDescent="0.25">
      <c r="A207" t="s">
        <v>87</v>
      </c>
      <c r="B207">
        <v>86265.4</v>
      </c>
      <c r="C207">
        <v>85803.199999999997</v>
      </c>
      <c r="D207">
        <v>85696</v>
      </c>
      <c r="E207">
        <v>39559.5</v>
      </c>
      <c r="F207">
        <v>3174.06</v>
      </c>
      <c r="G207">
        <v>1.3062000000000001E-2</v>
      </c>
      <c r="H207">
        <v>0.98100799999999999</v>
      </c>
      <c r="I207">
        <v>0</v>
      </c>
    </row>
    <row r="208" spans="1:9" x14ac:dyDescent="0.25">
      <c r="A208" t="s">
        <v>87</v>
      </c>
      <c r="B208">
        <v>86266.5</v>
      </c>
      <c r="C208">
        <v>85800</v>
      </c>
      <c r="D208">
        <v>85687.2</v>
      </c>
      <c r="E208">
        <v>39557.199999999997</v>
      </c>
      <c r="F208">
        <v>3173.98</v>
      </c>
      <c r="G208">
        <v>1.65725E-2</v>
      </c>
      <c r="H208">
        <v>0.98100200000000004</v>
      </c>
      <c r="I208">
        <v>0</v>
      </c>
    </row>
    <row r="209" spans="1:25" x14ac:dyDescent="0.25">
      <c r="A209" t="s">
        <v>87</v>
      </c>
      <c r="B209">
        <v>86274.3</v>
      </c>
      <c r="C209">
        <v>85813.9</v>
      </c>
      <c r="D209">
        <v>85708.1</v>
      </c>
      <c r="E209">
        <v>39560.699999999997</v>
      </c>
      <c r="F209">
        <v>3174.32</v>
      </c>
      <c r="G209">
        <v>1.1402000000000001E-2</v>
      </c>
      <c r="H209">
        <v>0.98101899999999997</v>
      </c>
      <c r="I209">
        <v>0</v>
      </c>
    </row>
    <row r="210" spans="1:25" x14ac:dyDescent="0.25">
      <c r="A210" t="s">
        <v>87</v>
      </c>
      <c r="B210">
        <v>86294</v>
      </c>
      <c r="C210">
        <v>85831.7</v>
      </c>
      <c r="D210">
        <v>85719.3</v>
      </c>
      <c r="E210">
        <v>39562.300000000003</v>
      </c>
      <c r="F210">
        <v>3174.21</v>
      </c>
      <c r="G210">
        <v>1.1643300000000001E-2</v>
      </c>
      <c r="H210">
        <v>0.98101799999999995</v>
      </c>
      <c r="I210">
        <v>0</v>
      </c>
    </row>
    <row r="211" spans="1:25" x14ac:dyDescent="0.25">
      <c r="A211" t="s">
        <v>87</v>
      </c>
      <c r="B211">
        <v>86273.1</v>
      </c>
      <c r="C211">
        <v>85806.1</v>
      </c>
      <c r="D211">
        <v>85697.2</v>
      </c>
      <c r="E211">
        <v>39559.199999999997</v>
      </c>
      <c r="F211">
        <v>3174.02</v>
      </c>
      <c r="G211">
        <v>1.0916800000000001E-2</v>
      </c>
      <c r="H211">
        <v>0.98101899999999997</v>
      </c>
      <c r="I211">
        <v>0</v>
      </c>
    </row>
    <row r="212" spans="1:25" x14ac:dyDescent="0.25">
      <c r="A212" t="s">
        <v>87</v>
      </c>
      <c r="B212">
        <v>86279.4</v>
      </c>
      <c r="C212">
        <v>85817</v>
      </c>
      <c r="D212">
        <v>85712.3</v>
      </c>
      <c r="E212">
        <v>39566.9</v>
      </c>
      <c r="F212">
        <v>3174.84</v>
      </c>
      <c r="G212">
        <v>1.55053E-2</v>
      </c>
      <c r="H212">
        <v>0.98101899999999997</v>
      </c>
      <c r="I212">
        <v>0</v>
      </c>
    </row>
    <row r="213" spans="1:25" x14ac:dyDescent="0.25">
      <c r="A213" t="s">
        <v>87</v>
      </c>
      <c r="B213">
        <v>86290.1</v>
      </c>
      <c r="C213">
        <v>85820.1</v>
      </c>
      <c r="D213">
        <v>85707.7</v>
      </c>
      <c r="E213">
        <v>39562.199999999997</v>
      </c>
      <c r="F213">
        <v>3174.36</v>
      </c>
      <c r="G213">
        <v>1.12114E-2</v>
      </c>
      <c r="H213">
        <v>0.98101300000000002</v>
      </c>
      <c r="I213">
        <v>0</v>
      </c>
    </row>
    <row r="214" spans="1:25" x14ac:dyDescent="0.25">
      <c r="A214" t="s">
        <v>87</v>
      </c>
      <c r="B214">
        <v>86267.4</v>
      </c>
      <c r="C214">
        <v>85800.4</v>
      </c>
      <c r="D214">
        <v>85692.7</v>
      </c>
      <c r="E214">
        <v>39562.5</v>
      </c>
      <c r="F214">
        <v>3174.32</v>
      </c>
      <c r="G214">
        <v>1.19299E-2</v>
      </c>
      <c r="H214">
        <v>0.98093699999999995</v>
      </c>
      <c r="I214">
        <v>0</v>
      </c>
    </row>
    <row r="215" spans="1:25" x14ac:dyDescent="0.25">
      <c r="A215" t="s">
        <v>87</v>
      </c>
      <c r="B215">
        <v>86269.2</v>
      </c>
      <c r="C215">
        <v>85800</v>
      </c>
      <c r="D215">
        <v>85695.6</v>
      </c>
      <c r="E215">
        <v>39562.300000000003</v>
      </c>
      <c r="F215">
        <v>3174.2</v>
      </c>
      <c r="G215">
        <v>1.5417800000000001E-2</v>
      </c>
      <c r="H215">
        <v>0.98100699999999996</v>
      </c>
      <c r="I215">
        <v>0</v>
      </c>
    </row>
    <row r="216" spans="1:25" x14ac:dyDescent="0.25">
      <c r="A216" t="s">
        <v>87</v>
      </c>
      <c r="B216">
        <v>86284.6</v>
      </c>
      <c r="C216">
        <v>85806.5</v>
      </c>
      <c r="D216">
        <v>85692.6</v>
      </c>
      <c r="E216">
        <v>39561.4</v>
      </c>
      <c r="F216">
        <v>3174.34</v>
      </c>
      <c r="G216">
        <v>1.1292099999999999E-2</v>
      </c>
      <c r="H216">
        <v>0.98087199999999997</v>
      </c>
      <c r="I216">
        <v>0</v>
      </c>
    </row>
    <row r="217" spans="1:25" x14ac:dyDescent="0.25">
      <c r="A217" t="s">
        <v>87</v>
      </c>
      <c r="B217">
        <v>86270.2</v>
      </c>
      <c r="C217">
        <v>85806.6</v>
      </c>
      <c r="D217">
        <v>85699.5</v>
      </c>
      <c r="E217">
        <v>39557.300000000003</v>
      </c>
      <c r="F217">
        <v>3173.96</v>
      </c>
      <c r="G217">
        <v>1.23377E-2</v>
      </c>
      <c r="H217">
        <v>0.980962</v>
      </c>
      <c r="I217">
        <v>0</v>
      </c>
    </row>
    <row r="218" spans="1:25" x14ac:dyDescent="0.25">
      <c r="A218" t="s">
        <v>87</v>
      </c>
      <c r="B218">
        <v>86266.3</v>
      </c>
      <c r="C218">
        <v>85805.3</v>
      </c>
      <c r="D218">
        <v>85700.9</v>
      </c>
      <c r="E218">
        <v>39559.4</v>
      </c>
      <c r="F218">
        <v>3174.08</v>
      </c>
      <c r="G218">
        <v>1.0897499999999999E-2</v>
      </c>
      <c r="H218">
        <v>0.981012</v>
      </c>
      <c r="I218">
        <v>0</v>
      </c>
    </row>
    <row r="219" spans="1:25" x14ac:dyDescent="0.25">
      <c r="A219" t="s">
        <v>87</v>
      </c>
      <c r="B219">
        <v>86276.9</v>
      </c>
      <c r="C219">
        <v>85810.4</v>
      </c>
      <c r="D219">
        <v>85696.8</v>
      </c>
      <c r="E219">
        <v>39558.9</v>
      </c>
      <c r="F219">
        <v>3174.15</v>
      </c>
      <c r="G219">
        <v>1.53194E-2</v>
      </c>
      <c r="H219">
        <v>0.994981</v>
      </c>
      <c r="I219">
        <v>0</v>
      </c>
    </row>
    <row r="220" spans="1:25" x14ac:dyDescent="0.25">
      <c r="A220" t="s">
        <v>87</v>
      </c>
      <c r="B220">
        <v>86279</v>
      </c>
      <c r="C220">
        <v>85810.9</v>
      </c>
      <c r="D220">
        <v>85703.6</v>
      </c>
      <c r="E220">
        <v>39564.400000000001</v>
      </c>
      <c r="F220">
        <v>3174.53</v>
      </c>
      <c r="G220">
        <v>1.3558000000000001E-2</v>
      </c>
      <c r="H220">
        <v>0.981012</v>
      </c>
      <c r="I220">
        <v>0</v>
      </c>
    </row>
    <row r="221" spans="1:25" x14ac:dyDescent="0.25">
      <c r="A221" t="s">
        <v>87</v>
      </c>
      <c r="B221">
        <v>86261</v>
      </c>
      <c r="C221">
        <v>85799.4</v>
      </c>
      <c r="D221">
        <v>85689.8</v>
      </c>
      <c r="E221">
        <v>39560</v>
      </c>
      <c r="F221">
        <v>3174.16</v>
      </c>
      <c r="G221">
        <v>1.1192199999999999E-2</v>
      </c>
      <c r="H221">
        <v>0.98101799999999995</v>
      </c>
      <c r="I221">
        <v>0</v>
      </c>
    </row>
    <row r="222" spans="1:25" x14ac:dyDescent="0.25">
      <c r="A222" t="s">
        <v>87</v>
      </c>
      <c r="B222">
        <v>86274.7</v>
      </c>
      <c r="C222">
        <v>85808.2</v>
      </c>
      <c r="D222">
        <v>85706.1</v>
      </c>
      <c r="E222">
        <v>39559.4</v>
      </c>
      <c r="F222">
        <v>3174.05</v>
      </c>
      <c r="G222">
        <v>1.08766E-2</v>
      </c>
      <c r="H222">
        <v>0.99393699999999996</v>
      </c>
      <c r="I222">
        <v>0</v>
      </c>
    </row>
    <row r="223" spans="1:25" x14ac:dyDescent="0.25">
      <c r="A223" t="s">
        <v>87</v>
      </c>
      <c r="B223">
        <v>86269.3</v>
      </c>
      <c r="C223">
        <v>85806.3</v>
      </c>
      <c r="D223">
        <v>85701</v>
      </c>
      <c r="E223">
        <v>39559</v>
      </c>
      <c r="F223">
        <v>3174</v>
      </c>
      <c r="G223">
        <v>2.51971E-2</v>
      </c>
      <c r="H223">
        <v>0.98099999999999998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86276.1</v>
      </c>
      <c r="C224">
        <v>85814.8</v>
      </c>
      <c r="D224">
        <v>85705.4</v>
      </c>
      <c r="E224">
        <v>39559</v>
      </c>
      <c r="F224">
        <v>3174.13</v>
      </c>
      <c r="G224">
        <v>1.09544E-2</v>
      </c>
      <c r="H224">
        <v>0.98100600000000004</v>
      </c>
      <c r="I224">
        <v>0</v>
      </c>
      <c r="R224">
        <f>AVERAGE(B175:B224)</f>
        <v>86271.505999999994</v>
      </c>
      <c r="S224">
        <f>AVERAGE(C175:C224)</f>
        <v>85805.86599999998</v>
      </c>
      <c r="U224">
        <f>_xlfn.VAR.P(B175:B224)</f>
        <v>102.73136399999926</v>
      </c>
      <c r="V224">
        <f>_xlfn.VAR.P(C175:C224)</f>
        <v>99.667844000008031</v>
      </c>
      <c r="X224">
        <f>1.96*SQRT(U224)/50</f>
        <v>0.39731740860042719</v>
      </c>
      <c r="Y224">
        <f>1.96*SQRT(V224)/50</f>
        <v>0.39134843273504027</v>
      </c>
    </row>
    <row r="225" spans="1:9" x14ac:dyDescent="0.25">
      <c r="A225" t="s">
        <v>87</v>
      </c>
      <c r="B225">
        <v>4313641.2696000002</v>
      </c>
      <c r="C225" t="s">
        <v>36</v>
      </c>
    </row>
    <row r="226" spans="1:9" x14ac:dyDescent="0.25">
      <c r="A226" t="s">
        <v>103</v>
      </c>
      <c r="B226">
        <v>86129</v>
      </c>
      <c r="C226">
        <v>85664.6</v>
      </c>
      <c r="D226">
        <v>85555.5</v>
      </c>
      <c r="E226">
        <v>38586.400000000001</v>
      </c>
      <c r="F226">
        <v>3517.69</v>
      </c>
      <c r="G226">
        <v>1.2382000000000001E-2</v>
      </c>
      <c r="H226">
        <v>0.98100900000000002</v>
      </c>
      <c r="I226">
        <v>0</v>
      </c>
    </row>
    <row r="227" spans="1:9" x14ac:dyDescent="0.25">
      <c r="A227" t="s">
        <v>103</v>
      </c>
      <c r="B227">
        <v>86130.3</v>
      </c>
      <c r="C227">
        <v>85669.1</v>
      </c>
      <c r="D227">
        <v>85562.9</v>
      </c>
      <c r="E227">
        <v>38589.599999999999</v>
      </c>
      <c r="F227">
        <v>3517.49</v>
      </c>
      <c r="G227">
        <v>2.02893E-2</v>
      </c>
      <c r="H227">
        <v>0.99475599999999997</v>
      </c>
      <c r="I227">
        <v>0</v>
      </c>
    </row>
    <row r="228" spans="1:9" x14ac:dyDescent="0.25">
      <c r="A228" t="s">
        <v>103</v>
      </c>
      <c r="B228">
        <v>86151.5</v>
      </c>
      <c r="C228">
        <v>85690</v>
      </c>
      <c r="D228">
        <v>85576.8</v>
      </c>
      <c r="E228">
        <v>38596.800000000003</v>
      </c>
      <c r="F228">
        <v>3517.51</v>
      </c>
      <c r="G228">
        <v>1.2153799999999999E-2</v>
      </c>
      <c r="H228">
        <v>0.98100299999999996</v>
      </c>
      <c r="I228">
        <v>0</v>
      </c>
    </row>
    <row r="229" spans="1:9" x14ac:dyDescent="0.25">
      <c r="A229" t="s">
        <v>103</v>
      </c>
      <c r="B229">
        <v>86149.9</v>
      </c>
      <c r="C229">
        <v>85682.6</v>
      </c>
      <c r="D229">
        <v>85573.8</v>
      </c>
      <c r="E229">
        <v>38592.6</v>
      </c>
      <c r="F229">
        <v>3517.51</v>
      </c>
      <c r="G229">
        <v>1.09129E-2</v>
      </c>
      <c r="H229">
        <v>0.99500100000000002</v>
      </c>
      <c r="I229">
        <v>0</v>
      </c>
    </row>
    <row r="230" spans="1:9" x14ac:dyDescent="0.25">
      <c r="A230" t="s">
        <v>103</v>
      </c>
      <c r="B230">
        <v>86134.8</v>
      </c>
      <c r="C230">
        <v>85673.5</v>
      </c>
      <c r="D230">
        <v>85567.2</v>
      </c>
      <c r="E230">
        <v>38590.6</v>
      </c>
      <c r="F230">
        <v>3517.51</v>
      </c>
      <c r="G230">
        <v>1.09388E-2</v>
      </c>
      <c r="H230">
        <v>0.99326800000000004</v>
      </c>
      <c r="I230">
        <v>0</v>
      </c>
    </row>
    <row r="231" spans="1:9" x14ac:dyDescent="0.25">
      <c r="A231" t="s">
        <v>103</v>
      </c>
      <c r="B231">
        <v>86147.5</v>
      </c>
      <c r="C231">
        <v>85682.4</v>
      </c>
      <c r="D231">
        <v>85568.7</v>
      </c>
      <c r="E231">
        <v>38591.5</v>
      </c>
      <c r="F231">
        <v>3517.53</v>
      </c>
      <c r="G231">
        <v>1.1990600000000001E-2</v>
      </c>
      <c r="H231">
        <v>0.98100699999999996</v>
      </c>
      <c r="I231">
        <v>0</v>
      </c>
    </row>
    <row r="232" spans="1:9" x14ac:dyDescent="0.25">
      <c r="A232" t="s">
        <v>103</v>
      </c>
      <c r="B232">
        <v>86138.3</v>
      </c>
      <c r="C232">
        <v>85671.3</v>
      </c>
      <c r="D232">
        <v>85562.4</v>
      </c>
      <c r="E232">
        <v>38589.599999999999</v>
      </c>
      <c r="F232">
        <v>3517.45</v>
      </c>
      <c r="G232">
        <v>1.2364E-2</v>
      </c>
      <c r="H232">
        <v>0.98101499999999997</v>
      </c>
      <c r="I232">
        <v>0</v>
      </c>
    </row>
    <row r="233" spans="1:9" x14ac:dyDescent="0.25">
      <c r="A233" t="s">
        <v>103</v>
      </c>
      <c r="B233">
        <v>86134.3</v>
      </c>
      <c r="C233">
        <v>85673.2</v>
      </c>
      <c r="D233">
        <v>85563.5</v>
      </c>
      <c r="E233">
        <v>38589.199999999997</v>
      </c>
      <c r="F233">
        <v>3517.46</v>
      </c>
      <c r="G233">
        <v>1.1338900000000001E-2</v>
      </c>
      <c r="H233">
        <v>0.99506700000000003</v>
      </c>
      <c r="I233">
        <v>0</v>
      </c>
    </row>
    <row r="234" spans="1:9" x14ac:dyDescent="0.25">
      <c r="A234" t="s">
        <v>103</v>
      </c>
      <c r="B234">
        <v>86151.1</v>
      </c>
      <c r="C234">
        <v>85686.5</v>
      </c>
      <c r="D234">
        <v>85576.4</v>
      </c>
      <c r="E234">
        <v>38594</v>
      </c>
      <c r="F234">
        <v>3517.54</v>
      </c>
      <c r="G234">
        <v>1.20661E-2</v>
      </c>
      <c r="H234">
        <v>0.98099099999999995</v>
      </c>
      <c r="I234">
        <v>0</v>
      </c>
    </row>
    <row r="235" spans="1:9" x14ac:dyDescent="0.25">
      <c r="A235" t="s">
        <v>103</v>
      </c>
      <c r="B235">
        <v>86155.9</v>
      </c>
      <c r="C235">
        <v>85689.600000000006</v>
      </c>
      <c r="D235">
        <v>85582.5</v>
      </c>
      <c r="E235">
        <v>38597.4</v>
      </c>
      <c r="F235">
        <v>3517.5</v>
      </c>
      <c r="G235">
        <v>1.4773E-2</v>
      </c>
      <c r="H235">
        <v>0.98811899999999997</v>
      </c>
      <c r="I235">
        <v>0</v>
      </c>
    </row>
    <row r="236" spans="1:9" x14ac:dyDescent="0.25">
      <c r="A236" t="s">
        <v>103</v>
      </c>
      <c r="B236">
        <v>86146.6</v>
      </c>
      <c r="C236">
        <v>85683.5</v>
      </c>
      <c r="D236">
        <v>85573.7</v>
      </c>
      <c r="E236">
        <v>38593.4</v>
      </c>
      <c r="F236">
        <v>3517.6</v>
      </c>
      <c r="G236">
        <v>1.0915899999999999E-2</v>
      </c>
      <c r="H236">
        <v>0.98086300000000004</v>
      </c>
      <c r="I236">
        <v>0</v>
      </c>
    </row>
    <row r="237" spans="1:9" x14ac:dyDescent="0.25">
      <c r="A237" t="s">
        <v>103</v>
      </c>
      <c r="B237">
        <v>86143.7</v>
      </c>
      <c r="C237">
        <v>85679</v>
      </c>
      <c r="D237">
        <v>85568.7</v>
      </c>
      <c r="E237">
        <v>38592.1</v>
      </c>
      <c r="F237">
        <v>3517.43</v>
      </c>
      <c r="G237">
        <v>1.0980999999999999E-2</v>
      </c>
      <c r="H237">
        <v>0.981012</v>
      </c>
      <c r="I237">
        <v>0</v>
      </c>
    </row>
    <row r="238" spans="1:9" x14ac:dyDescent="0.25">
      <c r="A238" t="s">
        <v>103</v>
      </c>
      <c r="B238">
        <v>86129.600000000006</v>
      </c>
      <c r="C238">
        <v>85668</v>
      </c>
      <c r="D238">
        <v>85563</v>
      </c>
      <c r="E238">
        <v>38590</v>
      </c>
      <c r="F238">
        <v>3517.44</v>
      </c>
      <c r="G238">
        <v>1.42098E-2</v>
      </c>
      <c r="H238">
        <v>0.98097599999999996</v>
      </c>
      <c r="I238">
        <v>0</v>
      </c>
    </row>
    <row r="239" spans="1:9" x14ac:dyDescent="0.25">
      <c r="A239" t="s">
        <v>103</v>
      </c>
      <c r="B239">
        <v>86141.4</v>
      </c>
      <c r="C239">
        <v>85680.8</v>
      </c>
      <c r="D239">
        <v>85567.8</v>
      </c>
      <c r="E239">
        <v>38591.1</v>
      </c>
      <c r="F239">
        <v>3517.46</v>
      </c>
      <c r="G239">
        <v>1.32538E-2</v>
      </c>
      <c r="H239">
        <v>0.98101899999999997</v>
      </c>
      <c r="I239">
        <v>0</v>
      </c>
    </row>
    <row r="240" spans="1:9" x14ac:dyDescent="0.25">
      <c r="A240" t="s">
        <v>103</v>
      </c>
      <c r="B240">
        <v>86148.1</v>
      </c>
      <c r="C240">
        <v>85680.8</v>
      </c>
      <c r="D240">
        <v>85571.8</v>
      </c>
      <c r="E240">
        <v>38596.1</v>
      </c>
      <c r="F240">
        <v>3517.53</v>
      </c>
      <c r="G240">
        <v>1.1276100000000001E-2</v>
      </c>
      <c r="H240">
        <v>0.98091499999999998</v>
      </c>
      <c r="I240">
        <v>0</v>
      </c>
    </row>
    <row r="241" spans="1:9" x14ac:dyDescent="0.25">
      <c r="A241" t="s">
        <v>103</v>
      </c>
      <c r="B241">
        <v>86122</v>
      </c>
      <c r="C241">
        <v>85658.9</v>
      </c>
      <c r="D241">
        <v>85552.7</v>
      </c>
      <c r="E241">
        <v>38585.199999999997</v>
      </c>
      <c r="F241">
        <v>3517.51</v>
      </c>
      <c r="G241">
        <v>1.2488000000000001E-2</v>
      </c>
      <c r="H241">
        <v>0.98101799999999995</v>
      </c>
      <c r="I241">
        <v>0</v>
      </c>
    </row>
    <row r="242" spans="1:9" x14ac:dyDescent="0.25">
      <c r="A242" t="s">
        <v>103</v>
      </c>
      <c r="B242">
        <v>86132.7</v>
      </c>
      <c r="C242">
        <v>85669.1</v>
      </c>
      <c r="D242">
        <v>85556.800000000003</v>
      </c>
      <c r="E242">
        <v>38586.9</v>
      </c>
      <c r="F242">
        <v>3517.39</v>
      </c>
      <c r="G242">
        <v>1.09172E-2</v>
      </c>
      <c r="H242">
        <v>0.98101499999999997</v>
      </c>
      <c r="I242">
        <v>0</v>
      </c>
    </row>
    <row r="243" spans="1:9" x14ac:dyDescent="0.25">
      <c r="A243" t="s">
        <v>103</v>
      </c>
      <c r="B243">
        <v>86121.3</v>
      </c>
      <c r="C243">
        <v>85649.7</v>
      </c>
      <c r="D243">
        <v>85542.399999999994</v>
      </c>
      <c r="E243">
        <v>38582.6</v>
      </c>
      <c r="F243">
        <v>3517.39</v>
      </c>
      <c r="G243">
        <v>1.11352E-2</v>
      </c>
      <c r="H243">
        <v>0.98101099999999997</v>
      </c>
      <c r="I243">
        <v>0</v>
      </c>
    </row>
    <row r="244" spans="1:9" x14ac:dyDescent="0.25">
      <c r="A244" t="s">
        <v>103</v>
      </c>
      <c r="B244">
        <v>86123</v>
      </c>
      <c r="C244">
        <v>85660.3</v>
      </c>
      <c r="D244">
        <v>85552.7</v>
      </c>
      <c r="E244">
        <v>38586.6</v>
      </c>
      <c r="F244">
        <v>3517.45</v>
      </c>
      <c r="G244">
        <v>1.09201E-2</v>
      </c>
      <c r="H244">
        <v>0.98394599999999999</v>
      </c>
      <c r="I244">
        <v>0</v>
      </c>
    </row>
    <row r="245" spans="1:9" x14ac:dyDescent="0.25">
      <c r="A245" t="s">
        <v>103</v>
      </c>
      <c r="B245">
        <v>86140</v>
      </c>
      <c r="C245">
        <v>85673.3</v>
      </c>
      <c r="D245">
        <v>85562.4</v>
      </c>
      <c r="E245">
        <v>38589.5</v>
      </c>
      <c r="F245">
        <v>3517.51</v>
      </c>
      <c r="G245">
        <v>1.2012E-2</v>
      </c>
      <c r="H245">
        <v>0.98100500000000002</v>
      </c>
      <c r="I245">
        <v>0</v>
      </c>
    </row>
    <row r="246" spans="1:9" x14ac:dyDescent="0.25">
      <c r="A246" t="s">
        <v>103</v>
      </c>
      <c r="B246">
        <v>86148.3</v>
      </c>
      <c r="C246">
        <v>85682.6</v>
      </c>
      <c r="D246">
        <v>85576.3</v>
      </c>
      <c r="E246">
        <v>38595.199999999997</v>
      </c>
      <c r="F246">
        <v>3517.54</v>
      </c>
      <c r="G246">
        <v>1.0878799999999999E-2</v>
      </c>
      <c r="H246">
        <v>0.98101899999999997</v>
      </c>
      <c r="I246">
        <v>0</v>
      </c>
    </row>
    <row r="247" spans="1:9" x14ac:dyDescent="0.25">
      <c r="A247" t="s">
        <v>103</v>
      </c>
      <c r="B247">
        <v>86137.3</v>
      </c>
      <c r="C247">
        <v>85677.9</v>
      </c>
      <c r="D247">
        <v>85565.2</v>
      </c>
      <c r="E247">
        <v>38590.300000000003</v>
      </c>
      <c r="F247">
        <v>3517.58</v>
      </c>
      <c r="G247">
        <v>1.08634E-2</v>
      </c>
      <c r="H247">
        <v>0.988784</v>
      </c>
      <c r="I247">
        <v>0</v>
      </c>
    </row>
    <row r="248" spans="1:9" x14ac:dyDescent="0.25">
      <c r="A248" t="s">
        <v>103</v>
      </c>
      <c r="B248">
        <v>86136.7</v>
      </c>
      <c r="C248">
        <v>85672.3</v>
      </c>
      <c r="D248">
        <v>85558.9</v>
      </c>
      <c r="E248">
        <v>38587.5</v>
      </c>
      <c r="F248">
        <v>3517.43</v>
      </c>
      <c r="G248">
        <v>1.08673E-2</v>
      </c>
      <c r="H248">
        <v>0.98092100000000004</v>
      </c>
      <c r="I248">
        <v>0</v>
      </c>
    </row>
    <row r="249" spans="1:9" x14ac:dyDescent="0.25">
      <c r="A249" t="s">
        <v>103</v>
      </c>
      <c r="B249">
        <v>86131.4</v>
      </c>
      <c r="C249">
        <v>85667.4</v>
      </c>
      <c r="D249">
        <v>85558.6</v>
      </c>
      <c r="E249">
        <v>38588.1</v>
      </c>
      <c r="F249">
        <v>3517.45</v>
      </c>
      <c r="G249">
        <v>1.18894E-2</v>
      </c>
      <c r="H249">
        <v>0.98101899999999997</v>
      </c>
      <c r="I249">
        <v>0</v>
      </c>
    </row>
    <row r="250" spans="1:9" x14ac:dyDescent="0.25">
      <c r="A250" t="s">
        <v>103</v>
      </c>
      <c r="B250">
        <v>86129</v>
      </c>
      <c r="C250">
        <v>85665.2</v>
      </c>
      <c r="D250">
        <v>85555.7</v>
      </c>
      <c r="E250">
        <v>38587.5</v>
      </c>
      <c r="F250">
        <v>3517.47</v>
      </c>
      <c r="G250">
        <v>1.9382400000000001E-2</v>
      </c>
      <c r="H250">
        <v>0.98098099999999999</v>
      </c>
      <c r="I250">
        <v>0</v>
      </c>
    </row>
    <row r="251" spans="1:9" x14ac:dyDescent="0.25">
      <c r="A251" t="s">
        <v>103</v>
      </c>
      <c r="B251">
        <v>86118</v>
      </c>
      <c r="C251">
        <v>85654.5</v>
      </c>
      <c r="D251">
        <v>85543.3</v>
      </c>
      <c r="E251">
        <v>38582.699999999997</v>
      </c>
      <c r="F251">
        <v>3517.45</v>
      </c>
      <c r="G251">
        <v>1.09116E-2</v>
      </c>
      <c r="H251">
        <v>0.98101899999999997</v>
      </c>
      <c r="I251">
        <v>0</v>
      </c>
    </row>
    <row r="252" spans="1:9" x14ac:dyDescent="0.25">
      <c r="A252" t="s">
        <v>103</v>
      </c>
      <c r="B252">
        <v>86105</v>
      </c>
      <c r="C252">
        <v>85644.2</v>
      </c>
      <c r="D252">
        <v>85539.7</v>
      </c>
      <c r="E252">
        <v>38581.300000000003</v>
      </c>
      <c r="F252">
        <v>3517.47</v>
      </c>
      <c r="G252">
        <v>1.09581E-2</v>
      </c>
      <c r="H252">
        <v>0.98101899999999997</v>
      </c>
      <c r="I252">
        <v>0</v>
      </c>
    </row>
    <row r="253" spans="1:9" x14ac:dyDescent="0.25">
      <c r="A253" t="s">
        <v>103</v>
      </c>
      <c r="B253">
        <v>86118.7</v>
      </c>
      <c r="C253">
        <v>85656.6</v>
      </c>
      <c r="D253">
        <v>85546.9</v>
      </c>
      <c r="E253">
        <v>38583.699999999997</v>
      </c>
      <c r="F253">
        <v>3517.39</v>
      </c>
      <c r="G253">
        <v>1.08945E-2</v>
      </c>
      <c r="H253">
        <v>0.98101099999999997</v>
      </c>
      <c r="I253">
        <v>0</v>
      </c>
    </row>
    <row r="254" spans="1:9" x14ac:dyDescent="0.25">
      <c r="A254" t="s">
        <v>103</v>
      </c>
      <c r="B254">
        <v>86126.3</v>
      </c>
      <c r="C254">
        <v>85660.3</v>
      </c>
      <c r="D254">
        <v>85551.2</v>
      </c>
      <c r="E254">
        <v>38585.5</v>
      </c>
      <c r="F254">
        <v>3517.54</v>
      </c>
      <c r="G254">
        <v>1.1583700000000001E-2</v>
      </c>
      <c r="H254">
        <v>0.98101899999999997</v>
      </c>
      <c r="I254">
        <v>0</v>
      </c>
    </row>
    <row r="255" spans="1:9" x14ac:dyDescent="0.25">
      <c r="A255" t="s">
        <v>103</v>
      </c>
      <c r="B255">
        <v>86118.9</v>
      </c>
      <c r="C255">
        <v>85659.9</v>
      </c>
      <c r="D255">
        <v>85551.7</v>
      </c>
      <c r="E255">
        <v>38585.1</v>
      </c>
      <c r="F255">
        <v>3517.37</v>
      </c>
      <c r="G255">
        <v>1.12555E-2</v>
      </c>
      <c r="H255">
        <v>0.98090500000000003</v>
      </c>
      <c r="I255">
        <v>0</v>
      </c>
    </row>
    <row r="256" spans="1:9" x14ac:dyDescent="0.25">
      <c r="A256" t="s">
        <v>103</v>
      </c>
      <c r="B256">
        <v>86131.6</v>
      </c>
      <c r="C256">
        <v>85667.5</v>
      </c>
      <c r="D256">
        <v>85556.7</v>
      </c>
      <c r="E256">
        <v>38587.199999999997</v>
      </c>
      <c r="F256">
        <v>3517.48</v>
      </c>
      <c r="G256">
        <v>1.48524E-2</v>
      </c>
      <c r="H256">
        <v>0.98101099999999997</v>
      </c>
      <c r="I256">
        <v>0</v>
      </c>
    </row>
    <row r="257" spans="1:9" x14ac:dyDescent="0.25">
      <c r="A257" t="s">
        <v>103</v>
      </c>
      <c r="B257">
        <v>86131.199999999997</v>
      </c>
      <c r="C257">
        <v>85664.7</v>
      </c>
      <c r="D257">
        <v>85558.7</v>
      </c>
      <c r="E257">
        <v>38588.9</v>
      </c>
      <c r="F257">
        <v>3517.64</v>
      </c>
      <c r="G257">
        <v>1.40961E-2</v>
      </c>
      <c r="H257">
        <v>0.98093600000000003</v>
      </c>
      <c r="I257">
        <v>0</v>
      </c>
    </row>
    <row r="258" spans="1:9" x14ac:dyDescent="0.25">
      <c r="A258" t="s">
        <v>103</v>
      </c>
      <c r="B258">
        <v>86128.7</v>
      </c>
      <c r="C258">
        <v>85669.4</v>
      </c>
      <c r="D258">
        <v>85559.2</v>
      </c>
      <c r="E258">
        <v>38588.800000000003</v>
      </c>
      <c r="F258">
        <v>3517.51</v>
      </c>
      <c r="G258">
        <v>1.4338500000000001E-2</v>
      </c>
      <c r="H258">
        <v>0.98101899999999997</v>
      </c>
      <c r="I258">
        <v>0</v>
      </c>
    </row>
    <row r="259" spans="1:9" x14ac:dyDescent="0.25">
      <c r="A259" t="s">
        <v>103</v>
      </c>
      <c r="B259">
        <v>86145.1</v>
      </c>
      <c r="C259">
        <v>85674</v>
      </c>
      <c r="D259">
        <v>85562.7</v>
      </c>
      <c r="E259">
        <v>38589.300000000003</v>
      </c>
      <c r="F259">
        <v>3517.52</v>
      </c>
      <c r="G259">
        <v>1.3327500000000001E-2</v>
      </c>
      <c r="H259">
        <v>0.98099499999999995</v>
      </c>
      <c r="I259">
        <v>0</v>
      </c>
    </row>
    <row r="260" spans="1:9" x14ac:dyDescent="0.25">
      <c r="A260" t="s">
        <v>103</v>
      </c>
      <c r="B260">
        <v>86150.399999999994</v>
      </c>
      <c r="C260">
        <v>85684.2</v>
      </c>
      <c r="D260">
        <v>85577</v>
      </c>
      <c r="E260">
        <v>38595.9</v>
      </c>
      <c r="F260">
        <v>3517.54</v>
      </c>
      <c r="G260">
        <v>1.0859499999999999E-2</v>
      </c>
      <c r="H260">
        <v>0.98101300000000002</v>
      </c>
      <c r="I260">
        <v>0</v>
      </c>
    </row>
    <row r="261" spans="1:9" x14ac:dyDescent="0.25">
      <c r="A261" t="s">
        <v>103</v>
      </c>
      <c r="B261">
        <v>86150.9</v>
      </c>
      <c r="C261">
        <v>85688.7</v>
      </c>
      <c r="D261">
        <v>85579.8</v>
      </c>
      <c r="E261">
        <v>38596.5</v>
      </c>
      <c r="F261">
        <v>3517.71</v>
      </c>
      <c r="G261">
        <v>1.1522599999999999E-2</v>
      </c>
      <c r="H261">
        <v>0.98099700000000001</v>
      </c>
      <c r="I261">
        <v>0</v>
      </c>
    </row>
    <row r="262" spans="1:9" x14ac:dyDescent="0.25">
      <c r="A262" t="s">
        <v>103</v>
      </c>
      <c r="B262">
        <v>86152.5</v>
      </c>
      <c r="C262">
        <v>85684.9</v>
      </c>
      <c r="D262">
        <v>85575</v>
      </c>
      <c r="E262">
        <v>38594.400000000001</v>
      </c>
      <c r="F262">
        <v>3517.64</v>
      </c>
      <c r="G262">
        <v>1.13133E-2</v>
      </c>
      <c r="H262">
        <v>0.98101899999999997</v>
      </c>
      <c r="I262">
        <v>0</v>
      </c>
    </row>
    <row r="263" spans="1:9" x14ac:dyDescent="0.25">
      <c r="A263" t="s">
        <v>103</v>
      </c>
      <c r="B263">
        <v>86136.8</v>
      </c>
      <c r="C263">
        <v>85675.6</v>
      </c>
      <c r="D263">
        <v>85570.3</v>
      </c>
      <c r="E263">
        <v>38592.300000000003</v>
      </c>
      <c r="F263">
        <v>3517.52</v>
      </c>
      <c r="G263">
        <v>1.0914399999999999E-2</v>
      </c>
      <c r="H263">
        <v>0.98101899999999997</v>
      </c>
      <c r="I263">
        <v>0</v>
      </c>
    </row>
    <row r="264" spans="1:9" x14ac:dyDescent="0.25">
      <c r="A264" t="s">
        <v>103</v>
      </c>
      <c r="B264">
        <v>86162.7</v>
      </c>
      <c r="C264">
        <v>85701.7</v>
      </c>
      <c r="D264">
        <v>85592.6</v>
      </c>
      <c r="E264">
        <v>38601.9</v>
      </c>
      <c r="F264">
        <v>3517.6</v>
      </c>
      <c r="G264">
        <v>1.12721E-2</v>
      </c>
      <c r="H264">
        <v>0.98084800000000005</v>
      </c>
      <c r="I264">
        <v>0</v>
      </c>
    </row>
    <row r="265" spans="1:9" x14ac:dyDescent="0.25">
      <c r="A265" t="s">
        <v>103</v>
      </c>
      <c r="B265">
        <v>86150.8</v>
      </c>
      <c r="C265">
        <v>85687.2</v>
      </c>
      <c r="D265">
        <v>85577.4</v>
      </c>
      <c r="E265">
        <v>38595</v>
      </c>
      <c r="F265">
        <v>3517.67</v>
      </c>
      <c r="G265">
        <v>1.09325E-2</v>
      </c>
      <c r="H265">
        <v>0.98101300000000002</v>
      </c>
      <c r="I265">
        <v>0</v>
      </c>
    </row>
    <row r="266" spans="1:9" x14ac:dyDescent="0.25">
      <c r="A266" t="s">
        <v>103</v>
      </c>
      <c r="B266">
        <v>86131.8</v>
      </c>
      <c r="C266">
        <v>85669.2</v>
      </c>
      <c r="D266">
        <v>85563.4</v>
      </c>
      <c r="E266">
        <v>38589.800000000003</v>
      </c>
      <c r="F266">
        <v>3517.49</v>
      </c>
      <c r="G266">
        <v>1.0902800000000001E-2</v>
      </c>
      <c r="H266">
        <v>0.98101799999999995</v>
      </c>
      <c r="I266">
        <v>0</v>
      </c>
    </row>
    <row r="267" spans="1:9" x14ac:dyDescent="0.25">
      <c r="A267" t="s">
        <v>103</v>
      </c>
      <c r="B267">
        <v>86137.3</v>
      </c>
      <c r="C267">
        <v>85674.9</v>
      </c>
      <c r="D267">
        <v>85563.8</v>
      </c>
      <c r="E267">
        <v>38589.599999999999</v>
      </c>
      <c r="F267">
        <v>3517.52</v>
      </c>
      <c r="G267">
        <v>1.0966699999999999E-2</v>
      </c>
      <c r="H267">
        <v>0.98100799999999999</v>
      </c>
      <c r="I267">
        <v>0</v>
      </c>
    </row>
    <row r="268" spans="1:9" x14ac:dyDescent="0.25">
      <c r="A268" t="s">
        <v>103</v>
      </c>
      <c r="B268">
        <v>86136.3</v>
      </c>
      <c r="C268">
        <v>85666.8</v>
      </c>
      <c r="D268">
        <v>85558</v>
      </c>
      <c r="E268">
        <v>38588.5</v>
      </c>
      <c r="F268">
        <v>3517.49</v>
      </c>
      <c r="G268">
        <v>1.08935E-2</v>
      </c>
      <c r="H268">
        <v>0.98097999999999996</v>
      </c>
      <c r="I268">
        <v>0</v>
      </c>
    </row>
    <row r="269" spans="1:9" x14ac:dyDescent="0.25">
      <c r="A269" t="s">
        <v>103</v>
      </c>
      <c r="B269">
        <v>86129.600000000006</v>
      </c>
      <c r="C269">
        <v>85670.3</v>
      </c>
      <c r="D269">
        <v>85565.3</v>
      </c>
      <c r="E269">
        <v>38590.199999999997</v>
      </c>
      <c r="F269">
        <v>3517.57</v>
      </c>
      <c r="G269">
        <v>1.08585E-2</v>
      </c>
      <c r="H269">
        <v>0.98099199999999998</v>
      </c>
      <c r="I269">
        <v>0</v>
      </c>
    </row>
    <row r="270" spans="1:9" x14ac:dyDescent="0.25">
      <c r="A270" t="s">
        <v>103</v>
      </c>
      <c r="B270">
        <v>86142.1</v>
      </c>
      <c r="C270">
        <v>85678.399999999994</v>
      </c>
      <c r="D270">
        <v>85564.7</v>
      </c>
      <c r="E270">
        <v>38590</v>
      </c>
      <c r="F270">
        <v>3517.5</v>
      </c>
      <c r="G270">
        <v>1.6460900000000001E-2</v>
      </c>
      <c r="H270">
        <v>0.98101899999999997</v>
      </c>
      <c r="I270">
        <v>0</v>
      </c>
    </row>
    <row r="271" spans="1:9" x14ac:dyDescent="0.25">
      <c r="A271" t="s">
        <v>103</v>
      </c>
      <c r="B271">
        <v>86148.6</v>
      </c>
      <c r="C271">
        <v>85682.7</v>
      </c>
      <c r="D271">
        <v>85575</v>
      </c>
      <c r="E271">
        <v>38595.1</v>
      </c>
      <c r="F271">
        <v>3517.59</v>
      </c>
      <c r="G271">
        <v>1.11226E-2</v>
      </c>
      <c r="H271">
        <v>0.99424999999999997</v>
      </c>
      <c r="I271">
        <v>0</v>
      </c>
    </row>
    <row r="272" spans="1:9" x14ac:dyDescent="0.25">
      <c r="A272" t="s">
        <v>103</v>
      </c>
      <c r="B272">
        <v>86150.399999999994</v>
      </c>
      <c r="C272">
        <v>85689.1</v>
      </c>
      <c r="D272">
        <v>85580.5</v>
      </c>
      <c r="E272">
        <v>38596.400000000001</v>
      </c>
      <c r="F272">
        <v>3517.56</v>
      </c>
      <c r="G272">
        <v>1.25734E-2</v>
      </c>
      <c r="H272">
        <v>0.98096899999999998</v>
      </c>
      <c r="I272">
        <v>0</v>
      </c>
    </row>
    <row r="273" spans="1:25" x14ac:dyDescent="0.25">
      <c r="A273" t="s">
        <v>103</v>
      </c>
      <c r="B273">
        <v>86148.1</v>
      </c>
      <c r="C273">
        <v>85683.6</v>
      </c>
      <c r="D273">
        <v>85572.9</v>
      </c>
      <c r="E273">
        <v>38593.800000000003</v>
      </c>
      <c r="F273">
        <v>3517.45</v>
      </c>
      <c r="G273">
        <v>1.57173E-2</v>
      </c>
      <c r="H273">
        <v>0.98101000000000005</v>
      </c>
      <c r="I273">
        <v>0</v>
      </c>
    </row>
    <row r="274" spans="1:25" x14ac:dyDescent="0.25">
      <c r="A274" t="s">
        <v>103</v>
      </c>
      <c r="B274">
        <v>86147.199999999997</v>
      </c>
      <c r="C274">
        <v>85680.5</v>
      </c>
      <c r="D274">
        <v>85574.9</v>
      </c>
      <c r="E274">
        <v>38594.5</v>
      </c>
      <c r="F274">
        <v>3517.58</v>
      </c>
      <c r="G274">
        <v>1.37407E-2</v>
      </c>
      <c r="H274">
        <v>0.98101899999999997</v>
      </c>
      <c r="I274">
        <v>0</v>
      </c>
    </row>
    <row r="275" spans="1:25" x14ac:dyDescent="0.25">
      <c r="A275" t="s">
        <v>103</v>
      </c>
      <c r="B275">
        <v>86154.8</v>
      </c>
      <c r="C275">
        <v>85691.199999999997</v>
      </c>
      <c r="D275">
        <v>85579.4</v>
      </c>
      <c r="E275">
        <v>38598.9</v>
      </c>
      <c r="F275">
        <v>3517.58</v>
      </c>
      <c r="G275">
        <v>1.0859199999999999E-2</v>
      </c>
      <c r="H275">
        <v>0.981016</v>
      </c>
      <c r="I275">
        <v>0</v>
      </c>
    </row>
    <row r="276" spans="1:25" x14ac:dyDescent="0.25">
      <c r="A276" t="s">
        <v>103</v>
      </c>
      <c r="B276">
        <v>86146.5</v>
      </c>
      <c r="C276">
        <v>85683</v>
      </c>
      <c r="D276">
        <v>85571.3</v>
      </c>
      <c r="E276">
        <v>38592.300000000003</v>
      </c>
      <c r="F276">
        <v>3517.51</v>
      </c>
      <c r="G276">
        <v>1.12131E-2</v>
      </c>
      <c r="H276">
        <v>0.98101799999999995</v>
      </c>
      <c r="I276">
        <v>0</v>
      </c>
    </row>
    <row r="277" spans="1:25" x14ac:dyDescent="0.25">
      <c r="A277" t="s">
        <v>103</v>
      </c>
      <c r="B277">
        <v>86153.8</v>
      </c>
      <c r="C277">
        <v>85692.800000000003</v>
      </c>
      <c r="D277">
        <v>85584.6</v>
      </c>
      <c r="E277">
        <v>38598</v>
      </c>
      <c r="F277">
        <v>3518.82</v>
      </c>
      <c r="G277">
        <v>1.1258600000000001E-2</v>
      </c>
      <c r="H277">
        <v>0.98098799999999997</v>
      </c>
      <c r="I277">
        <v>0</v>
      </c>
    </row>
    <row r="278" spans="1:25" x14ac:dyDescent="0.25">
      <c r="A278" t="s">
        <v>103</v>
      </c>
      <c r="B278">
        <v>86160.4</v>
      </c>
      <c r="C278">
        <v>85690.4</v>
      </c>
      <c r="D278">
        <v>85579.199999999997</v>
      </c>
      <c r="E278">
        <v>38594.9</v>
      </c>
      <c r="F278">
        <v>3517.68</v>
      </c>
      <c r="G278">
        <v>1.22021E-2</v>
      </c>
      <c r="H278">
        <v>0.98101700000000003</v>
      </c>
      <c r="I278">
        <v>0</v>
      </c>
    </row>
    <row r="279" spans="1:25" x14ac:dyDescent="0.25">
      <c r="A279" t="s">
        <v>103</v>
      </c>
      <c r="B279">
        <v>86172.7</v>
      </c>
      <c r="C279">
        <v>85693.6</v>
      </c>
      <c r="D279">
        <v>85584.5</v>
      </c>
      <c r="E279">
        <v>38597.800000000003</v>
      </c>
      <c r="F279">
        <v>3517.55</v>
      </c>
      <c r="G279">
        <v>1.6994700000000001E-2</v>
      </c>
      <c r="H279">
        <v>0.981016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86152.7</v>
      </c>
      <c r="C280">
        <v>85688.6</v>
      </c>
      <c r="D280">
        <v>85584.6</v>
      </c>
      <c r="E280">
        <v>38597.599999999999</v>
      </c>
      <c r="F280">
        <v>3517.57</v>
      </c>
      <c r="G280">
        <v>1.2308899999999999E-2</v>
      </c>
      <c r="H280">
        <v>0.98086600000000002</v>
      </c>
      <c r="I280">
        <v>0</v>
      </c>
      <c r="R280">
        <f>AVERAGE(B231:B280)</f>
        <v>86139.962</v>
      </c>
      <c r="S280">
        <f>AVERAGE(C231:C280)</f>
        <v>85675.606000000014</v>
      </c>
      <c r="U280">
        <f>_xlfn.VAR.P(B231:B280)</f>
        <v>174.40155599999088</v>
      </c>
      <c r="V280">
        <f>_xlfn.VAR.P(C231:C280)</f>
        <v>149.41016400001124</v>
      </c>
      <c r="X280">
        <f>1.96*SQRT(U280)/50</f>
        <v>0.5176798306017204</v>
      </c>
      <c r="Y280">
        <f>1.96*SQRT(V280)/50</f>
        <v>0.47915512562110535</v>
      </c>
    </row>
    <row r="281" spans="1:25" x14ac:dyDescent="0.25">
      <c r="A281" t="s">
        <v>103</v>
      </c>
      <c r="B281">
        <v>4307061.3727000002</v>
      </c>
      <c r="C281" t="s">
        <v>36</v>
      </c>
    </row>
    <row r="282" spans="1:25" x14ac:dyDescent="0.25">
      <c r="A282" t="s">
        <v>88</v>
      </c>
      <c r="B282">
        <v>86233.1</v>
      </c>
      <c r="C282">
        <v>85767.4</v>
      </c>
      <c r="D282">
        <v>85657.8</v>
      </c>
      <c r="E282">
        <v>39525.599999999999</v>
      </c>
      <c r="F282">
        <v>3174.6</v>
      </c>
      <c r="G282">
        <v>1.15338E-2</v>
      </c>
      <c r="H282">
        <v>0.98097699999999999</v>
      </c>
      <c r="I282">
        <v>0</v>
      </c>
    </row>
    <row r="283" spans="1:25" x14ac:dyDescent="0.25">
      <c r="A283" t="s">
        <v>88</v>
      </c>
      <c r="B283">
        <v>86237.2</v>
      </c>
      <c r="C283">
        <v>85761.8</v>
      </c>
      <c r="D283">
        <v>85656.4</v>
      </c>
      <c r="E283">
        <v>39525.4</v>
      </c>
      <c r="F283">
        <v>3174.55</v>
      </c>
      <c r="G283">
        <v>1.08571E-2</v>
      </c>
      <c r="H283">
        <v>0.98098799999999997</v>
      </c>
      <c r="I283">
        <v>0</v>
      </c>
    </row>
    <row r="284" spans="1:25" x14ac:dyDescent="0.25">
      <c r="A284" t="s">
        <v>88</v>
      </c>
      <c r="B284">
        <v>86212.1</v>
      </c>
      <c r="C284">
        <v>85755.6</v>
      </c>
      <c r="D284">
        <v>85652.4</v>
      </c>
      <c r="E284">
        <v>39522.5</v>
      </c>
      <c r="F284">
        <v>3174.28</v>
      </c>
      <c r="G284">
        <v>1.14559E-2</v>
      </c>
      <c r="H284">
        <v>0.98101899999999997</v>
      </c>
      <c r="I284">
        <v>0</v>
      </c>
    </row>
    <row r="285" spans="1:25" x14ac:dyDescent="0.25">
      <c r="A285" t="s">
        <v>88</v>
      </c>
      <c r="B285">
        <v>86233</v>
      </c>
      <c r="C285">
        <v>85772.5</v>
      </c>
      <c r="D285">
        <v>85660.5</v>
      </c>
      <c r="E285">
        <v>39521.1</v>
      </c>
      <c r="F285">
        <v>3174.15</v>
      </c>
      <c r="G285">
        <v>1.08737E-2</v>
      </c>
      <c r="H285">
        <v>0.98100600000000004</v>
      </c>
      <c r="I285">
        <v>0</v>
      </c>
    </row>
    <row r="286" spans="1:25" x14ac:dyDescent="0.25">
      <c r="A286" t="s">
        <v>88</v>
      </c>
      <c r="B286">
        <v>86230.7</v>
      </c>
      <c r="C286">
        <v>85768</v>
      </c>
      <c r="D286">
        <v>85658.1</v>
      </c>
      <c r="E286">
        <v>39524.199999999997</v>
      </c>
      <c r="F286">
        <v>3174.46</v>
      </c>
      <c r="G286">
        <v>1.12543E-2</v>
      </c>
      <c r="H286">
        <v>0.98101799999999995</v>
      </c>
      <c r="I286">
        <v>0</v>
      </c>
    </row>
    <row r="287" spans="1:25" x14ac:dyDescent="0.25">
      <c r="A287" t="s">
        <v>88</v>
      </c>
      <c r="B287">
        <v>86230.8</v>
      </c>
      <c r="C287">
        <v>85773.3</v>
      </c>
      <c r="D287">
        <v>85665.8</v>
      </c>
      <c r="E287">
        <v>39527.5</v>
      </c>
      <c r="F287">
        <v>3174.66</v>
      </c>
      <c r="G287">
        <v>1.1912300000000001E-2</v>
      </c>
      <c r="H287">
        <v>0.98099000000000003</v>
      </c>
      <c r="I287">
        <v>0</v>
      </c>
    </row>
    <row r="288" spans="1:25" x14ac:dyDescent="0.25">
      <c r="A288" t="s">
        <v>88</v>
      </c>
      <c r="B288">
        <v>86239.6</v>
      </c>
      <c r="C288">
        <v>85780.7</v>
      </c>
      <c r="D288">
        <v>85669.3</v>
      </c>
      <c r="E288">
        <v>39528.9</v>
      </c>
      <c r="F288">
        <v>3174.93</v>
      </c>
      <c r="G288">
        <v>1.8233599999999999E-2</v>
      </c>
      <c r="H288">
        <v>0.98094099999999995</v>
      </c>
      <c r="I288">
        <v>0</v>
      </c>
    </row>
    <row r="289" spans="1:9" x14ac:dyDescent="0.25">
      <c r="A289" t="s">
        <v>88</v>
      </c>
      <c r="B289">
        <v>86221.6</v>
      </c>
      <c r="C289">
        <v>85765.7</v>
      </c>
      <c r="D289">
        <v>85661.6</v>
      </c>
      <c r="E289">
        <v>39525.699999999997</v>
      </c>
      <c r="F289">
        <v>3174.62</v>
      </c>
      <c r="G289">
        <v>1.4005200000000001E-2</v>
      </c>
      <c r="H289">
        <v>0.98101799999999995</v>
      </c>
      <c r="I289">
        <v>0</v>
      </c>
    </row>
    <row r="290" spans="1:9" x14ac:dyDescent="0.25">
      <c r="A290" t="s">
        <v>88</v>
      </c>
      <c r="B290">
        <v>86221.8</v>
      </c>
      <c r="C290">
        <v>85762.5</v>
      </c>
      <c r="D290">
        <v>85652.6</v>
      </c>
      <c r="E290">
        <v>39522.400000000001</v>
      </c>
      <c r="F290">
        <v>3174.43</v>
      </c>
      <c r="G290">
        <v>1.09978E-2</v>
      </c>
      <c r="H290">
        <v>0.98091200000000001</v>
      </c>
      <c r="I290">
        <v>0</v>
      </c>
    </row>
    <row r="291" spans="1:9" x14ac:dyDescent="0.25">
      <c r="A291" t="s">
        <v>88</v>
      </c>
      <c r="B291">
        <v>86217</v>
      </c>
      <c r="C291">
        <v>85756.9</v>
      </c>
      <c r="D291">
        <v>85647.9</v>
      </c>
      <c r="E291">
        <v>39520.1</v>
      </c>
      <c r="F291">
        <v>3174.03</v>
      </c>
      <c r="G291">
        <v>1.51538E-2</v>
      </c>
      <c r="H291">
        <v>0.981016</v>
      </c>
      <c r="I291">
        <v>0</v>
      </c>
    </row>
    <row r="292" spans="1:9" x14ac:dyDescent="0.25">
      <c r="A292" t="s">
        <v>88</v>
      </c>
      <c r="B292">
        <v>86217.600000000006</v>
      </c>
      <c r="C292">
        <v>85760.2</v>
      </c>
      <c r="D292">
        <v>85651.8</v>
      </c>
      <c r="E292">
        <v>39523.199999999997</v>
      </c>
      <c r="F292">
        <v>3174.39</v>
      </c>
      <c r="G292">
        <v>1.22763E-2</v>
      </c>
      <c r="H292">
        <v>0.98101899999999997</v>
      </c>
      <c r="I292">
        <v>0</v>
      </c>
    </row>
    <row r="293" spans="1:9" x14ac:dyDescent="0.25">
      <c r="A293" t="s">
        <v>88</v>
      </c>
      <c r="B293">
        <v>86228.9</v>
      </c>
      <c r="C293">
        <v>85773.7</v>
      </c>
      <c r="D293">
        <v>85661.8</v>
      </c>
      <c r="E293">
        <v>39519</v>
      </c>
      <c r="F293">
        <v>3174</v>
      </c>
      <c r="G293">
        <v>1.55926E-2</v>
      </c>
      <c r="H293">
        <v>0.98043499999999995</v>
      </c>
      <c r="I293">
        <v>0</v>
      </c>
    </row>
    <row r="294" spans="1:9" x14ac:dyDescent="0.25">
      <c r="A294" t="s">
        <v>88</v>
      </c>
      <c r="B294">
        <v>86231.4</v>
      </c>
      <c r="C294">
        <v>85766.399999999994</v>
      </c>
      <c r="D294">
        <v>85660.9</v>
      </c>
      <c r="E294">
        <v>39520.5</v>
      </c>
      <c r="F294">
        <v>3174.25</v>
      </c>
      <c r="G294">
        <v>1.09365E-2</v>
      </c>
      <c r="H294">
        <v>0.980989</v>
      </c>
      <c r="I294">
        <v>0</v>
      </c>
    </row>
    <row r="295" spans="1:9" x14ac:dyDescent="0.25">
      <c r="A295" t="s">
        <v>88</v>
      </c>
      <c r="B295">
        <v>86234.7</v>
      </c>
      <c r="C295">
        <v>85777.1</v>
      </c>
      <c r="D295">
        <v>85669.5</v>
      </c>
      <c r="E295">
        <v>39526.1</v>
      </c>
      <c r="F295">
        <v>3174.64</v>
      </c>
      <c r="G295">
        <v>1.08819E-2</v>
      </c>
      <c r="H295">
        <v>0.98091099999999998</v>
      </c>
      <c r="I295">
        <v>0</v>
      </c>
    </row>
    <row r="296" spans="1:9" x14ac:dyDescent="0.25">
      <c r="A296" t="s">
        <v>88</v>
      </c>
      <c r="B296">
        <v>86240.1</v>
      </c>
      <c r="C296">
        <v>85781.8</v>
      </c>
      <c r="D296">
        <v>85671.1</v>
      </c>
      <c r="E296">
        <v>39526.5</v>
      </c>
      <c r="F296">
        <v>3174.75</v>
      </c>
      <c r="G296">
        <v>1.5791300000000001E-2</v>
      </c>
      <c r="H296">
        <v>0.98101899999999997</v>
      </c>
      <c r="I296">
        <v>0</v>
      </c>
    </row>
    <row r="297" spans="1:9" x14ac:dyDescent="0.25">
      <c r="A297" t="s">
        <v>88</v>
      </c>
      <c r="B297">
        <v>86236.800000000003</v>
      </c>
      <c r="C297">
        <v>85775.2</v>
      </c>
      <c r="D297">
        <v>85666.2</v>
      </c>
      <c r="E297">
        <v>39527.199999999997</v>
      </c>
      <c r="F297">
        <v>3174.79</v>
      </c>
      <c r="G297">
        <v>1.5786499999999998E-2</v>
      </c>
      <c r="H297">
        <v>0.98094700000000001</v>
      </c>
      <c r="I297">
        <v>0</v>
      </c>
    </row>
    <row r="298" spans="1:9" x14ac:dyDescent="0.25">
      <c r="A298" t="s">
        <v>88</v>
      </c>
      <c r="B298">
        <v>86234.5</v>
      </c>
      <c r="C298">
        <v>85768.4</v>
      </c>
      <c r="D298">
        <v>85659.6</v>
      </c>
      <c r="E298">
        <v>39520.199999999997</v>
      </c>
      <c r="F298">
        <v>3174.1</v>
      </c>
      <c r="G298">
        <v>1.10898E-2</v>
      </c>
      <c r="H298">
        <v>0.98101700000000003</v>
      </c>
      <c r="I298">
        <v>0</v>
      </c>
    </row>
    <row r="299" spans="1:9" x14ac:dyDescent="0.25">
      <c r="A299" t="s">
        <v>88</v>
      </c>
      <c r="B299">
        <v>86245.4</v>
      </c>
      <c r="C299">
        <v>85782.2</v>
      </c>
      <c r="D299">
        <v>85670.1</v>
      </c>
      <c r="E299">
        <v>39530.699999999997</v>
      </c>
      <c r="F299">
        <v>3175.05</v>
      </c>
      <c r="G299">
        <v>1.08577E-2</v>
      </c>
      <c r="H299">
        <v>0.98101499999999997</v>
      </c>
      <c r="I299">
        <v>0</v>
      </c>
    </row>
    <row r="300" spans="1:9" x14ac:dyDescent="0.25">
      <c r="A300" t="s">
        <v>88</v>
      </c>
      <c r="B300">
        <v>86231</v>
      </c>
      <c r="C300">
        <v>85770.9</v>
      </c>
      <c r="D300">
        <v>85664.4</v>
      </c>
      <c r="E300">
        <v>39526.199999999997</v>
      </c>
      <c r="F300">
        <v>3174.82</v>
      </c>
      <c r="G300">
        <v>1.32856E-2</v>
      </c>
      <c r="H300">
        <v>0.98100600000000004</v>
      </c>
      <c r="I300">
        <v>0</v>
      </c>
    </row>
    <row r="301" spans="1:9" x14ac:dyDescent="0.25">
      <c r="A301" t="s">
        <v>88</v>
      </c>
      <c r="B301">
        <v>86228.7</v>
      </c>
      <c r="C301">
        <v>85770.8</v>
      </c>
      <c r="D301">
        <v>85659.6</v>
      </c>
      <c r="E301">
        <v>39524</v>
      </c>
      <c r="F301">
        <v>3174.43</v>
      </c>
      <c r="G301">
        <v>1.0886E-2</v>
      </c>
      <c r="H301">
        <v>0.993035</v>
      </c>
      <c r="I301">
        <v>0</v>
      </c>
    </row>
    <row r="302" spans="1:9" x14ac:dyDescent="0.25">
      <c r="A302" t="s">
        <v>88</v>
      </c>
      <c r="B302">
        <v>86227.5</v>
      </c>
      <c r="C302">
        <v>85769</v>
      </c>
      <c r="D302">
        <v>85660.2</v>
      </c>
      <c r="E302">
        <v>39525.800000000003</v>
      </c>
      <c r="F302">
        <v>3174.56</v>
      </c>
      <c r="G302">
        <v>1.55733E-2</v>
      </c>
      <c r="H302">
        <v>0.98089499999999996</v>
      </c>
      <c r="I302">
        <v>0</v>
      </c>
    </row>
    <row r="303" spans="1:9" x14ac:dyDescent="0.25">
      <c r="A303" t="s">
        <v>88</v>
      </c>
      <c r="B303">
        <v>86230.6</v>
      </c>
      <c r="C303">
        <v>85773.8</v>
      </c>
      <c r="D303">
        <v>85667.5</v>
      </c>
      <c r="E303">
        <v>39532.400000000001</v>
      </c>
      <c r="F303">
        <v>3175.28</v>
      </c>
      <c r="G303">
        <v>1.09067E-2</v>
      </c>
      <c r="H303">
        <v>0.98101499999999997</v>
      </c>
      <c r="I303">
        <v>0</v>
      </c>
    </row>
    <row r="304" spans="1:9" x14ac:dyDescent="0.25">
      <c r="A304" t="s">
        <v>88</v>
      </c>
      <c r="B304">
        <v>86238.1</v>
      </c>
      <c r="C304">
        <v>85782.9</v>
      </c>
      <c r="D304">
        <v>85670.2</v>
      </c>
      <c r="E304">
        <v>39532.6</v>
      </c>
      <c r="F304">
        <v>3175.22</v>
      </c>
      <c r="G304">
        <v>1.18753E-2</v>
      </c>
      <c r="H304">
        <v>0.98101799999999995</v>
      </c>
      <c r="I304">
        <v>0</v>
      </c>
    </row>
    <row r="305" spans="1:9" x14ac:dyDescent="0.25">
      <c r="A305" t="s">
        <v>88</v>
      </c>
      <c r="B305">
        <v>86244.2</v>
      </c>
      <c r="C305">
        <v>85782.3</v>
      </c>
      <c r="D305">
        <v>85676.3</v>
      </c>
      <c r="E305">
        <v>39531.300000000003</v>
      </c>
      <c r="F305">
        <v>3175.16</v>
      </c>
      <c r="G305">
        <v>1.2489200000000001E-2</v>
      </c>
      <c r="H305">
        <v>0.98100900000000002</v>
      </c>
      <c r="I305">
        <v>0</v>
      </c>
    </row>
    <row r="306" spans="1:9" x14ac:dyDescent="0.25">
      <c r="A306" t="s">
        <v>88</v>
      </c>
      <c r="B306">
        <v>86237.3</v>
      </c>
      <c r="C306">
        <v>85773.8</v>
      </c>
      <c r="D306">
        <v>85667.6</v>
      </c>
      <c r="E306">
        <v>39525.9</v>
      </c>
      <c r="F306">
        <v>3174.74</v>
      </c>
      <c r="G306">
        <v>1.26807E-2</v>
      </c>
      <c r="H306">
        <v>0.98101300000000002</v>
      </c>
      <c r="I306">
        <v>0</v>
      </c>
    </row>
    <row r="307" spans="1:9" x14ac:dyDescent="0.25">
      <c r="A307" t="s">
        <v>88</v>
      </c>
      <c r="B307">
        <v>86243.3</v>
      </c>
      <c r="C307">
        <v>85776.3</v>
      </c>
      <c r="D307">
        <v>85663.5</v>
      </c>
      <c r="E307">
        <v>39524.1</v>
      </c>
      <c r="F307">
        <v>3174.63</v>
      </c>
      <c r="G307">
        <v>1.1700800000000001E-2</v>
      </c>
      <c r="H307">
        <v>0.98101899999999997</v>
      </c>
      <c r="I307">
        <v>0</v>
      </c>
    </row>
    <row r="308" spans="1:9" x14ac:dyDescent="0.25">
      <c r="A308" t="s">
        <v>88</v>
      </c>
      <c r="B308">
        <v>86250.5</v>
      </c>
      <c r="C308">
        <v>85789</v>
      </c>
      <c r="D308">
        <v>85680.1</v>
      </c>
      <c r="E308">
        <v>39527.4</v>
      </c>
      <c r="F308">
        <v>3174.77</v>
      </c>
      <c r="G308">
        <v>1.12195E-2</v>
      </c>
      <c r="H308">
        <v>0.98101000000000005</v>
      </c>
      <c r="I308">
        <v>0</v>
      </c>
    </row>
    <row r="309" spans="1:9" x14ac:dyDescent="0.25">
      <c r="A309" t="s">
        <v>88</v>
      </c>
      <c r="B309">
        <v>86242.7</v>
      </c>
      <c r="C309">
        <v>85779.3</v>
      </c>
      <c r="D309">
        <v>85668.4</v>
      </c>
      <c r="E309">
        <v>39524.800000000003</v>
      </c>
      <c r="F309">
        <v>3174.57</v>
      </c>
      <c r="G309">
        <v>1.09065E-2</v>
      </c>
      <c r="H309">
        <v>0.98101899999999997</v>
      </c>
      <c r="I309">
        <v>0</v>
      </c>
    </row>
    <row r="310" spans="1:9" x14ac:dyDescent="0.25">
      <c r="A310" t="s">
        <v>88</v>
      </c>
      <c r="B310">
        <v>86261.1</v>
      </c>
      <c r="C310">
        <v>85796.7</v>
      </c>
      <c r="D310">
        <v>85683.4</v>
      </c>
      <c r="E310">
        <v>39533.1</v>
      </c>
      <c r="F310">
        <v>3175.29</v>
      </c>
      <c r="G310">
        <v>1.20521E-2</v>
      </c>
      <c r="H310">
        <v>0.98093300000000005</v>
      </c>
      <c r="I310">
        <v>0</v>
      </c>
    </row>
    <row r="311" spans="1:9" x14ac:dyDescent="0.25">
      <c r="A311" t="s">
        <v>88</v>
      </c>
      <c r="B311">
        <v>86273</v>
      </c>
      <c r="C311">
        <v>85793</v>
      </c>
      <c r="D311">
        <v>85687.1</v>
      </c>
      <c r="E311">
        <v>39527.599999999999</v>
      </c>
      <c r="F311">
        <v>3174.92</v>
      </c>
      <c r="G311">
        <v>1.11819E-2</v>
      </c>
      <c r="H311">
        <v>0.98101099999999997</v>
      </c>
      <c r="I311">
        <v>0</v>
      </c>
    </row>
    <row r="312" spans="1:9" x14ac:dyDescent="0.25">
      <c r="A312" t="s">
        <v>88</v>
      </c>
      <c r="B312">
        <v>86245.9</v>
      </c>
      <c r="C312">
        <v>85781.1</v>
      </c>
      <c r="D312">
        <v>85671.8</v>
      </c>
      <c r="E312">
        <v>39527.699999999997</v>
      </c>
      <c r="F312">
        <v>3174.93</v>
      </c>
      <c r="G312">
        <v>1.1758599999999999E-2</v>
      </c>
      <c r="H312">
        <v>0.98095699999999997</v>
      </c>
      <c r="I312">
        <v>0</v>
      </c>
    </row>
    <row r="313" spans="1:9" x14ac:dyDescent="0.25">
      <c r="A313" t="s">
        <v>88</v>
      </c>
      <c r="B313">
        <v>86239.9</v>
      </c>
      <c r="C313">
        <v>85780.6</v>
      </c>
      <c r="D313">
        <v>85670.5</v>
      </c>
      <c r="E313">
        <v>39529.300000000003</v>
      </c>
      <c r="F313">
        <v>3175.1</v>
      </c>
      <c r="G313">
        <v>1.09409E-2</v>
      </c>
      <c r="H313">
        <v>0.98100399999999999</v>
      </c>
      <c r="I313">
        <v>0</v>
      </c>
    </row>
    <row r="314" spans="1:9" x14ac:dyDescent="0.25">
      <c r="A314" t="s">
        <v>88</v>
      </c>
      <c r="B314">
        <v>86238.8</v>
      </c>
      <c r="C314">
        <v>85769.9</v>
      </c>
      <c r="D314">
        <v>85660.4</v>
      </c>
      <c r="E314">
        <v>39529.599999999999</v>
      </c>
      <c r="F314">
        <v>3175.24</v>
      </c>
      <c r="G314">
        <v>1.1392299999999999E-2</v>
      </c>
      <c r="H314">
        <v>0.98092000000000001</v>
      </c>
      <c r="I314">
        <v>0</v>
      </c>
    </row>
    <row r="315" spans="1:9" x14ac:dyDescent="0.25">
      <c r="A315" t="s">
        <v>88</v>
      </c>
      <c r="B315">
        <v>86245.5</v>
      </c>
      <c r="C315">
        <v>85786.9</v>
      </c>
      <c r="D315">
        <v>85675.9</v>
      </c>
      <c r="E315">
        <v>39532.699999999997</v>
      </c>
      <c r="F315">
        <v>3175.32</v>
      </c>
      <c r="G315">
        <v>1.1384699999999999E-2</v>
      </c>
      <c r="H315">
        <v>0.98097100000000004</v>
      </c>
      <c r="I315">
        <v>0</v>
      </c>
    </row>
    <row r="316" spans="1:9" x14ac:dyDescent="0.25">
      <c r="A316" t="s">
        <v>88</v>
      </c>
      <c r="B316">
        <v>86268.6</v>
      </c>
      <c r="C316">
        <v>85805.7</v>
      </c>
      <c r="D316">
        <v>85693.7</v>
      </c>
      <c r="E316">
        <v>39538.1</v>
      </c>
      <c r="F316">
        <v>3175.88</v>
      </c>
      <c r="G316">
        <v>1.1617499999999999E-2</v>
      </c>
      <c r="H316">
        <v>0.98100699999999996</v>
      </c>
      <c r="I316">
        <v>0</v>
      </c>
    </row>
    <row r="317" spans="1:9" x14ac:dyDescent="0.25">
      <c r="A317" t="s">
        <v>88</v>
      </c>
      <c r="B317">
        <v>86236</v>
      </c>
      <c r="C317">
        <v>85779.1</v>
      </c>
      <c r="D317">
        <v>85673.4</v>
      </c>
      <c r="E317">
        <v>39528.1</v>
      </c>
      <c r="F317">
        <v>3174.76</v>
      </c>
      <c r="G317">
        <v>1.47078E-2</v>
      </c>
      <c r="H317">
        <v>0.980935</v>
      </c>
      <c r="I317">
        <v>0</v>
      </c>
    </row>
    <row r="318" spans="1:9" x14ac:dyDescent="0.25">
      <c r="A318" t="s">
        <v>88</v>
      </c>
      <c r="B318">
        <v>86240.8</v>
      </c>
      <c r="C318">
        <v>85786.3</v>
      </c>
      <c r="D318">
        <v>85673.5</v>
      </c>
      <c r="E318">
        <v>39528.699999999997</v>
      </c>
      <c r="F318">
        <v>3174.86</v>
      </c>
      <c r="G318">
        <v>1.5539600000000001E-2</v>
      </c>
      <c r="H318">
        <v>0.98077199999999998</v>
      </c>
      <c r="I318">
        <v>0</v>
      </c>
    </row>
    <row r="319" spans="1:9" x14ac:dyDescent="0.25">
      <c r="A319" t="s">
        <v>88</v>
      </c>
      <c r="B319">
        <v>86242.3</v>
      </c>
      <c r="C319">
        <v>85781.2</v>
      </c>
      <c r="D319">
        <v>85673</v>
      </c>
      <c r="E319">
        <v>39526.300000000003</v>
      </c>
      <c r="F319">
        <v>3174.71</v>
      </c>
      <c r="G319">
        <v>1.1139700000000001E-2</v>
      </c>
      <c r="H319">
        <v>0.98101700000000003</v>
      </c>
      <c r="I319">
        <v>0</v>
      </c>
    </row>
    <row r="320" spans="1:9" x14ac:dyDescent="0.25">
      <c r="A320" t="s">
        <v>88</v>
      </c>
      <c r="B320">
        <v>86232.2</v>
      </c>
      <c r="C320">
        <v>85772.1</v>
      </c>
      <c r="D320">
        <v>85664</v>
      </c>
      <c r="E320">
        <v>39519.9</v>
      </c>
      <c r="F320">
        <v>3174.2</v>
      </c>
      <c r="G320">
        <v>1.4929599999999999E-2</v>
      </c>
      <c r="H320">
        <v>0.99090999999999996</v>
      </c>
      <c r="I320">
        <v>0</v>
      </c>
    </row>
    <row r="321" spans="1:25" x14ac:dyDescent="0.25">
      <c r="A321" t="s">
        <v>88</v>
      </c>
      <c r="B321">
        <v>86236.4</v>
      </c>
      <c r="C321">
        <v>85775.8</v>
      </c>
      <c r="D321">
        <v>85663.3</v>
      </c>
      <c r="E321">
        <v>39523.599999999999</v>
      </c>
      <c r="F321">
        <v>3174.48</v>
      </c>
      <c r="G321">
        <v>1.0900999999999999E-2</v>
      </c>
      <c r="H321">
        <v>0.98084199999999999</v>
      </c>
      <c r="I321">
        <v>0</v>
      </c>
    </row>
    <row r="322" spans="1:25" x14ac:dyDescent="0.25">
      <c r="A322" t="s">
        <v>88</v>
      </c>
      <c r="B322">
        <v>86234</v>
      </c>
      <c r="C322">
        <v>85773.7</v>
      </c>
      <c r="D322">
        <v>85667.8</v>
      </c>
      <c r="E322">
        <v>39521.1</v>
      </c>
      <c r="F322">
        <v>3174.21</v>
      </c>
      <c r="G322">
        <v>1.08935E-2</v>
      </c>
      <c r="H322">
        <v>0.98101799999999995</v>
      </c>
      <c r="I322">
        <v>0</v>
      </c>
    </row>
    <row r="323" spans="1:25" x14ac:dyDescent="0.25">
      <c r="A323" t="s">
        <v>88</v>
      </c>
      <c r="B323">
        <v>86221.5</v>
      </c>
      <c r="C323">
        <v>85763.7</v>
      </c>
      <c r="D323">
        <v>85657.5</v>
      </c>
      <c r="E323">
        <v>39516</v>
      </c>
      <c r="F323">
        <v>3173.85</v>
      </c>
      <c r="G323">
        <v>1.4513E-2</v>
      </c>
      <c r="H323">
        <v>0.98101400000000005</v>
      </c>
      <c r="I323">
        <v>0</v>
      </c>
    </row>
    <row r="324" spans="1:25" x14ac:dyDescent="0.25">
      <c r="A324" t="s">
        <v>88</v>
      </c>
      <c r="B324">
        <v>86224.5</v>
      </c>
      <c r="C324">
        <v>85764.7</v>
      </c>
      <c r="D324">
        <v>85653.7</v>
      </c>
      <c r="E324">
        <v>39516.800000000003</v>
      </c>
      <c r="F324">
        <v>3173.79</v>
      </c>
      <c r="G324">
        <v>1.11682E-2</v>
      </c>
      <c r="H324">
        <v>0.98288900000000001</v>
      </c>
      <c r="I324">
        <v>0</v>
      </c>
    </row>
    <row r="325" spans="1:25" x14ac:dyDescent="0.25">
      <c r="A325" t="s">
        <v>88</v>
      </c>
      <c r="B325">
        <v>86231.6</v>
      </c>
      <c r="C325">
        <v>85770.9</v>
      </c>
      <c r="D325">
        <v>85664.5</v>
      </c>
      <c r="E325">
        <v>39518</v>
      </c>
      <c r="F325">
        <v>3173.87</v>
      </c>
      <c r="G325">
        <v>1.67069E-2</v>
      </c>
      <c r="H325">
        <v>0.98101899999999997</v>
      </c>
      <c r="I325">
        <v>0</v>
      </c>
    </row>
    <row r="326" spans="1:25" x14ac:dyDescent="0.25">
      <c r="A326" t="s">
        <v>88</v>
      </c>
      <c r="B326">
        <v>86221.3</v>
      </c>
      <c r="C326">
        <v>85766.5</v>
      </c>
      <c r="D326">
        <v>85656.8</v>
      </c>
      <c r="E326">
        <v>39518.6</v>
      </c>
      <c r="F326">
        <v>3173.89</v>
      </c>
      <c r="G326">
        <v>1.81067E-2</v>
      </c>
      <c r="H326">
        <v>0.980823</v>
      </c>
      <c r="I326">
        <v>0</v>
      </c>
    </row>
    <row r="327" spans="1:25" x14ac:dyDescent="0.25">
      <c r="A327" t="s">
        <v>88</v>
      </c>
      <c r="B327">
        <v>86229.5</v>
      </c>
      <c r="C327">
        <v>85769.5</v>
      </c>
      <c r="D327">
        <v>85659.8</v>
      </c>
      <c r="E327">
        <v>39517.800000000003</v>
      </c>
      <c r="F327">
        <v>3173.94</v>
      </c>
      <c r="G327">
        <v>1.09254E-2</v>
      </c>
      <c r="H327">
        <v>0.99370499999999995</v>
      </c>
      <c r="I327">
        <v>0</v>
      </c>
    </row>
    <row r="328" spans="1:25" x14ac:dyDescent="0.25">
      <c r="A328" t="s">
        <v>88</v>
      </c>
      <c r="B328">
        <v>86219</v>
      </c>
      <c r="C328">
        <v>85762.4</v>
      </c>
      <c r="D328">
        <v>85656.4</v>
      </c>
      <c r="E328">
        <v>39520.800000000003</v>
      </c>
      <c r="F328">
        <v>3174.27</v>
      </c>
      <c r="G328">
        <v>2.5583499999999999E-2</v>
      </c>
      <c r="H328">
        <v>0.98101300000000002</v>
      </c>
      <c r="I328">
        <v>0</v>
      </c>
    </row>
    <row r="329" spans="1:25" x14ac:dyDescent="0.25">
      <c r="A329" t="s">
        <v>88</v>
      </c>
      <c r="B329">
        <v>86232.1</v>
      </c>
      <c r="C329">
        <v>85774.9</v>
      </c>
      <c r="D329">
        <v>85663.7</v>
      </c>
      <c r="E329">
        <v>39526.300000000003</v>
      </c>
      <c r="F329">
        <v>3174.71</v>
      </c>
      <c r="G329">
        <v>1.08685E-2</v>
      </c>
      <c r="H329">
        <v>0.98101400000000005</v>
      </c>
      <c r="I329">
        <v>0</v>
      </c>
    </row>
    <row r="330" spans="1:25" x14ac:dyDescent="0.25">
      <c r="A330" t="s">
        <v>88</v>
      </c>
      <c r="B330">
        <v>86242.3</v>
      </c>
      <c r="C330">
        <v>85768.6</v>
      </c>
      <c r="D330">
        <v>85660.2</v>
      </c>
      <c r="E330">
        <v>39524.6</v>
      </c>
      <c r="F330">
        <v>3174.6</v>
      </c>
      <c r="G330">
        <v>1.1301E-2</v>
      </c>
      <c r="H330">
        <v>0.99422600000000005</v>
      </c>
      <c r="I330">
        <v>0</v>
      </c>
    </row>
    <row r="331" spans="1:25" x14ac:dyDescent="0.25">
      <c r="A331" t="s">
        <v>88</v>
      </c>
      <c r="B331">
        <v>86212</v>
      </c>
      <c r="C331">
        <v>85758.5</v>
      </c>
      <c r="D331">
        <v>85653</v>
      </c>
      <c r="E331">
        <v>39524</v>
      </c>
      <c r="F331">
        <v>3174.22</v>
      </c>
      <c r="G331">
        <v>1.10639E-2</v>
      </c>
      <c r="H331">
        <v>0.98101899999999997</v>
      </c>
      <c r="I331">
        <v>0</v>
      </c>
    </row>
    <row r="332" spans="1:25" x14ac:dyDescent="0.25">
      <c r="A332" t="s">
        <v>88</v>
      </c>
      <c r="B332">
        <v>86229.5</v>
      </c>
      <c r="C332">
        <v>85771.9</v>
      </c>
      <c r="D332">
        <v>85658.6</v>
      </c>
      <c r="E332">
        <v>39521.5</v>
      </c>
      <c r="F332">
        <v>3174.39</v>
      </c>
      <c r="G332">
        <v>1.14161E-2</v>
      </c>
      <c r="H332">
        <v>0.99383600000000005</v>
      </c>
      <c r="I332">
        <v>0</v>
      </c>
    </row>
    <row r="333" spans="1:25" x14ac:dyDescent="0.25">
      <c r="A333" t="s">
        <v>88</v>
      </c>
      <c r="B333">
        <v>86229.5</v>
      </c>
      <c r="C333">
        <v>85770.6</v>
      </c>
      <c r="D333">
        <v>85661.4</v>
      </c>
      <c r="E333">
        <v>39526.300000000003</v>
      </c>
      <c r="F333">
        <v>3174.84</v>
      </c>
      <c r="G333">
        <v>1.15955E-2</v>
      </c>
      <c r="H333">
        <v>0.98101899999999997</v>
      </c>
      <c r="I333">
        <v>0</v>
      </c>
    </row>
    <row r="334" spans="1:25" x14ac:dyDescent="0.25">
      <c r="A334" t="s">
        <v>88</v>
      </c>
      <c r="B334">
        <v>86234.1</v>
      </c>
      <c r="C334">
        <v>85775.8</v>
      </c>
      <c r="D334">
        <v>85667.3</v>
      </c>
      <c r="E334">
        <v>39530.199999999997</v>
      </c>
      <c r="F334">
        <v>3174.96</v>
      </c>
      <c r="G334">
        <v>1.4643099999999999E-2</v>
      </c>
      <c r="H334">
        <v>0.99278900000000003</v>
      </c>
      <c r="I334">
        <v>0</v>
      </c>
    </row>
    <row r="335" spans="1:25" x14ac:dyDescent="0.25">
      <c r="A335" t="s">
        <v>88</v>
      </c>
      <c r="B335">
        <v>86229.5</v>
      </c>
      <c r="C335">
        <v>85771.3</v>
      </c>
      <c r="D335">
        <v>85658.3</v>
      </c>
      <c r="E335">
        <v>39527</v>
      </c>
      <c r="F335">
        <v>3174.92</v>
      </c>
      <c r="G335">
        <v>1.4664E-2</v>
      </c>
      <c r="H335">
        <v>0.98101899999999997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86240.3</v>
      </c>
      <c r="C336">
        <v>85779</v>
      </c>
      <c r="D336">
        <v>85671</v>
      </c>
      <c r="E336">
        <v>39527.800000000003</v>
      </c>
      <c r="F336">
        <v>3174.75</v>
      </c>
      <c r="G336">
        <v>2.0053499999999998E-2</v>
      </c>
      <c r="H336">
        <v>0.99498399999999998</v>
      </c>
      <c r="I336">
        <v>0</v>
      </c>
      <c r="R336">
        <f>AVERAGE(B287:B336)</f>
        <v>86235.305999999997</v>
      </c>
      <c r="S336">
        <f>AVERAGE(C287:C336)</f>
        <v>85774.852000000014</v>
      </c>
      <c r="U336">
        <f>_xlfn.VAR.P(B287:B336)</f>
        <v>138.21256400000263</v>
      </c>
      <c r="V336">
        <f>_xlfn.VAR.P(C287:C336)</f>
        <v>90.044896000010425</v>
      </c>
      <c r="X336">
        <f>1.96*SQRT(U336)/50</f>
        <v>0.46085025154052384</v>
      </c>
      <c r="Y336">
        <f>1.96*SQRT(V336)/50</f>
        <v>0.37197659736797428</v>
      </c>
    </row>
    <row r="337" spans="1:9" x14ac:dyDescent="0.25">
      <c r="A337" t="s">
        <v>88</v>
      </c>
      <c r="B337">
        <v>4311842.4530999996</v>
      </c>
      <c r="C337" t="s">
        <v>36</v>
      </c>
    </row>
    <row r="338" spans="1:9" x14ac:dyDescent="0.25">
      <c r="A338" t="s">
        <v>104</v>
      </c>
      <c r="B338">
        <v>38504.300000000003</v>
      </c>
      <c r="C338">
        <v>38037.1</v>
      </c>
      <c r="D338">
        <v>38001</v>
      </c>
      <c r="E338">
        <v>36783.599999999999</v>
      </c>
      <c r="F338">
        <v>268.81700000000001</v>
      </c>
      <c r="G338">
        <v>1.51886E-2</v>
      </c>
      <c r="H338">
        <v>0.98101700000000003</v>
      </c>
      <c r="I338">
        <v>0</v>
      </c>
    </row>
    <row r="339" spans="1:9" x14ac:dyDescent="0.25">
      <c r="A339" t="s">
        <v>104</v>
      </c>
      <c r="B339">
        <v>38520.5</v>
      </c>
      <c r="C339">
        <v>38060.199999999997</v>
      </c>
      <c r="D339">
        <v>38022.6</v>
      </c>
      <c r="E339">
        <v>36791.4</v>
      </c>
      <c r="F339">
        <v>269.61500000000001</v>
      </c>
      <c r="G339">
        <v>1.08801E-2</v>
      </c>
      <c r="H339">
        <v>0.99385800000000002</v>
      </c>
      <c r="I339">
        <v>0</v>
      </c>
    </row>
    <row r="340" spans="1:9" x14ac:dyDescent="0.25">
      <c r="A340" t="s">
        <v>104</v>
      </c>
      <c r="B340">
        <v>38546.1</v>
      </c>
      <c r="C340">
        <v>38082.400000000001</v>
      </c>
      <c r="D340">
        <v>38045.1</v>
      </c>
      <c r="E340">
        <v>36802.800000000003</v>
      </c>
      <c r="F340">
        <v>276.40300000000002</v>
      </c>
      <c r="G340">
        <v>1.08585E-2</v>
      </c>
      <c r="H340">
        <v>0.99276799999999998</v>
      </c>
      <c r="I340">
        <v>0</v>
      </c>
    </row>
    <row r="341" spans="1:9" x14ac:dyDescent="0.25">
      <c r="A341" t="s">
        <v>104</v>
      </c>
      <c r="B341">
        <v>38534.400000000001</v>
      </c>
      <c r="C341">
        <v>38072.5</v>
      </c>
      <c r="D341">
        <v>38037.300000000003</v>
      </c>
      <c r="E341">
        <v>36800.300000000003</v>
      </c>
      <c r="F341">
        <v>278.53399999999999</v>
      </c>
      <c r="G341">
        <v>1.16583E-2</v>
      </c>
      <c r="H341">
        <v>0.981012</v>
      </c>
      <c r="I341">
        <v>0</v>
      </c>
    </row>
    <row r="342" spans="1:9" x14ac:dyDescent="0.25">
      <c r="A342" t="s">
        <v>104</v>
      </c>
      <c r="B342">
        <v>38517.1</v>
      </c>
      <c r="C342">
        <v>38051.5</v>
      </c>
      <c r="D342">
        <v>38019.4</v>
      </c>
      <c r="E342">
        <v>36793.4</v>
      </c>
      <c r="F342">
        <v>272.48599999999999</v>
      </c>
      <c r="G342">
        <v>1.10951E-2</v>
      </c>
      <c r="H342">
        <v>0.980993</v>
      </c>
      <c r="I342">
        <v>0</v>
      </c>
    </row>
    <row r="343" spans="1:9" x14ac:dyDescent="0.25">
      <c r="A343" t="s">
        <v>104</v>
      </c>
      <c r="B343">
        <v>38495.699999999997</v>
      </c>
      <c r="C343">
        <v>38035.199999999997</v>
      </c>
      <c r="D343">
        <v>38005.9</v>
      </c>
      <c r="E343">
        <v>36779</v>
      </c>
      <c r="F343">
        <v>273.05500000000001</v>
      </c>
      <c r="G343">
        <v>1.0995100000000001E-2</v>
      </c>
      <c r="H343">
        <v>0.98076700000000006</v>
      </c>
      <c r="I343">
        <v>0</v>
      </c>
    </row>
    <row r="344" spans="1:9" x14ac:dyDescent="0.25">
      <c r="A344" t="s">
        <v>104</v>
      </c>
      <c r="B344">
        <v>38514.300000000003</v>
      </c>
      <c r="C344">
        <v>38054.300000000003</v>
      </c>
      <c r="D344">
        <v>38018.400000000001</v>
      </c>
      <c r="E344">
        <v>36789.1</v>
      </c>
      <c r="F344">
        <v>274.02100000000002</v>
      </c>
      <c r="G344">
        <v>1.0933200000000001E-2</v>
      </c>
      <c r="H344">
        <v>0.98086899999999999</v>
      </c>
      <c r="I344">
        <v>0</v>
      </c>
    </row>
    <row r="345" spans="1:9" x14ac:dyDescent="0.25">
      <c r="A345" t="s">
        <v>104</v>
      </c>
      <c r="B345">
        <v>38513.1</v>
      </c>
      <c r="C345">
        <v>38053.9</v>
      </c>
      <c r="D345">
        <v>38018.199999999997</v>
      </c>
      <c r="E345">
        <v>36789.599999999999</v>
      </c>
      <c r="F345">
        <v>273.40499999999997</v>
      </c>
      <c r="G345">
        <v>1.11001E-2</v>
      </c>
      <c r="H345">
        <v>0.98101899999999997</v>
      </c>
      <c r="I345">
        <v>0</v>
      </c>
    </row>
    <row r="346" spans="1:9" x14ac:dyDescent="0.25">
      <c r="A346" t="s">
        <v>104</v>
      </c>
      <c r="B346">
        <v>38522.1</v>
      </c>
      <c r="C346">
        <v>38057.599999999999</v>
      </c>
      <c r="D346">
        <v>38022.9</v>
      </c>
      <c r="E346">
        <v>36790.699999999997</v>
      </c>
      <c r="F346">
        <v>274.88099999999997</v>
      </c>
      <c r="G346">
        <v>1.3059299999999999E-2</v>
      </c>
      <c r="H346">
        <v>0.980993</v>
      </c>
      <c r="I346">
        <v>0</v>
      </c>
    </row>
    <row r="347" spans="1:9" x14ac:dyDescent="0.25">
      <c r="A347" t="s">
        <v>104</v>
      </c>
      <c r="B347">
        <v>38534.300000000003</v>
      </c>
      <c r="C347">
        <v>38073</v>
      </c>
      <c r="D347">
        <v>38038.6</v>
      </c>
      <c r="E347">
        <v>36792.699999999997</v>
      </c>
      <c r="F347">
        <v>275.99299999999999</v>
      </c>
      <c r="G347">
        <v>1.08938E-2</v>
      </c>
      <c r="H347">
        <v>0.98363900000000004</v>
      </c>
      <c r="I347">
        <v>0</v>
      </c>
    </row>
    <row r="348" spans="1:9" x14ac:dyDescent="0.25">
      <c r="A348" t="s">
        <v>104</v>
      </c>
      <c r="B348">
        <v>38541.5</v>
      </c>
      <c r="C348">
        <v>38062</v>
      </c>
      <c r="D348">
        <v>38028.699999999997</v>
      </c>
      <c r="E348">
        <v>36791.5</v>
      </c>
      <c r="F348">
        <v>275.83999999999997</v>
      </c>
      <c r="G348">
        <v>1.11077E-2</v>
      </c>
      <c r="H348">
        <v>0.98101000000000005</v>
      </c>
      <c r="I348">
        <v>0</v>
      </c>
    </row>
    <row r="349" spans="1:9" x14ac:dyDescent="0.25">
      <c r="A349" t="s">
        <v>104</v>
      </c>
      <c r="B349">
        <v>38497.699999999997</v>
      </c>
      <c r="C349">
        <v>38039.800000000003</v>
      </c>
      <c r="D349">
        <v>38009.199999999997</v>
      </c>
      <c r="E349">
        <v>36784.5</v>
      </c>
      <c r="F349">
        <v>275.18</v>
      </c>
      <c r="G349">
        <v>1.40421E-2</v>
      </c>
      <c r="H349">
        <v>0.99498399999999998</v>
      </c>
      <c r="I349">
        <v>0</v>
      </c>
    </row>
    <row r="350" spans="1:9" x14ac:dyDescent="0.25">
      <c r="A350" t="s">
        <v>104</v>
      </c>
      <c r="B350">
        <v>38482.199999999997</v>
      </c>
      <c r="C350">
        <v>38023.4</v>
      </c>
      <c r="D350">
        <v>37986.800000000003</v>
      </c>
      <c r="E350">
        <v>36772</v>
      </c>
      <c r="F350">
        <v>264.077</v>
      </c>
      <c r="G350">
        <v>1.0866000000000001E-2</v>
      </c>
      <c r="H350">
        <v>0.98101300000000002</v>
      </c>
      <c r="I350">
        <v>0</v>
      </c>
    </row>
    <row r="351" spans="1:9" x14ac:dyDescent="0.25">
      <c r="A351" t="s">
        <v>104</v>
      </c>
      <c r="B351">
        <v>38508.300000000003</v>
      </c>
      <c r="C351">
        <v>38049.300000000003</v>
      </c>
      <c r="D351">
        <v>38011.9</v>
      </c>
      <c r="E351">
        <v>36782.800000000003</v>
      </c>
      <c r="F351">
        <v>271.98899999999998</v>
      </c>
      <c r="G351">
        <v>1.3986500000000001E-2</v>
      </c>
      <c r="H351">
        <v>0.98100900000000002</v>
      </c>
      <c r="I351">
        <v>0</v>
      </c>
    </row>
    <row r="352" spans="1:9" x14ac:dyDescent="0.25">
      <c r="A352" t="s">
        <v>104</v>
      </c>
      <c r="B352">
        <v>38564.1</v>
      </c>
      <c r="C352">
        <v>38076.1</v>
      </c>
      <c r="D352">
        <v>38041.699999999997</v>
      </c>
      <c r="E352">
        <v>36805.4</v>
      </c>
      <c r="F352">
        <v>273.79599999999999</v>
      </c>
      <c r="G352">
        <v>1.08798E-2</v>
      </c>
      <c r="H352">
        <v>0.98165400000000003</v>
      </c>
      <c r="I352">
        <v>0</v>
      </c>
    </row>
    <row r="353" spans="1:9" x14ac:dyDescent="0.25">
      <c r="A353" t="s">
        <v>104</v>
      </c>
      <c r="B353">
        <v>38533.5</v>
      </c>
      <c r="C353">
        <v>38071.5</v>
      </c>
      <c r="D353">
        <v>38037</v>
      </c>
      <c r="E353">
        <v>36799</v>
      </c>
      <c r="F353">
        <v>275.66199999999998</v>
      </c>
      <c r="G353">
        <v>2.3590900000000001E-2</v>
      </c>
      <c r="H353">
        <v>0.98090299999999997</v>
      </c>
      <c r="I353">
        <v>0</v>
      </c>
    </row>
    <row r="354" spans="1:9" x14ac:dyDescent="0.25">
      <c r="A354" t="s">
        <v>104</v>
      </c>
      <c r="B354">
        <v>38536.1</v>
      </c>
      <c r="C354">
        <v>38073</v>
      </c>
      <c r="D354">
        <v>38038.400000000001</v>
      </c>
      <c r="E354">
        <v>36799.800000000003</v>
      </c>
      <c r="F354">
        <v>273.29500000000002</v>
      </c>
      <c r="G354">
        <v>1.0899900000000001E-2</v>
      </c>
      <c r="H354">
        <v>0.98101300000000002</v>
      </c>
      <c r="I354">
        <v>0</v>
      </c>
    </row>
    <row r="355" spans="1:9" x14ac:dyDescent="0.25">
      <c r="A355" t="s">
        <v>104</v>
      </c>
      <c r="B355">
        <v>38515.300000000003</v>
      </c>
      <c r="C355">
        <v>38050.300000000003</v>
      </c>
      <c r="D355">
        <v>38019.4</v>
      </c>
      <c r="E355">
        <v>36790.9</v>
      </c>
      <c r="F355">
        <v>271.72399999999999</v>
      </c>
      <c r="G355">
        <v>1.3487900000000001E-2</v>
      </c>
      <c r="H355">
        <v>0.98101899999999997</v>
      </c>
      <c r="I355">
        <v>0</v>
      </c>
    </row>
    <row r="356" spans="1:9" x14ac:dyDescent="0.25">
      <c r="A356" t="s">
        <v>104</v>
      </c>
      <c r="B356">
        <v>38496.699999999997</v>
      </c>
      <c r="C356">
        <v>38037.4</v>
      </c>
      <c r="D356">
        <v>38005.699999999997</v>
      </c>
      <c r="E356">
        <v>36781.300000000003</v>
      </c>
      <c r="F356">
        <v>271.82400000000001</v>
      </c>
      <c r="G356">
        <v>1.08659E-2</v>
      </c>
      <c r="H356">
        <v>0.98101400000000005</v>
      </c>
      <c r="I356">
        <v>0</v>
      </c>
    </row>
    <row r="357" spans="1:9" x14ac:dyDescent="0.25">
      <c r="A357" t="s">
        <v>104</v>
      </c>
      <c r="B357">
        <v>38510.800000000003</v>
      </c>
      <c r="C357">
        <v>38050.9</v>
      </c>
      <c r="D357">
        <v>38015.699999999997</v>
      </c>
      <c r="E357">
        <v>36793.1</v>
      </c>
      <c r="F357">
        <v>271.94400000000002</v>
      </c>
      <c r="G357">
        <v>1.1011E-2</v>
      </c>
      <c r="H357">
        <v>0.98224400000000001</v>
      </c>
      <c r="I357">
        <v>0</v>
      </c>
    </row>
    <row r="358" spans="1:9" x14ac:dyDescent="0.25">
      <c r="A358" t="s">
        <v>104</v>
      </c>
      <c r="B358">
        <v>38540.5</v>
      </c>
      <c r="C358">
        <v>38079.4</v>
      </c>
      <c r="D358">
        <v>38041.9</v>
      </c>
      <c r="E358">
        <v>36803.699999999997</v>
      </c>
      <c r="F358">
        <v>275.44400000000002</v>
      </c>
      <c r="G358">
        <v>1.0857199999999999E-2</v>
      </c>
      <c r="H358">
        <v>0.98100200000000004</v>
      </c>
      <c r="I358">
        <v>0</v>
      </c>
    </row>
    <row r="359" spans="1:9" x14ac:dyDescent="0.25">
      <c r="A359" t="s">
        <v>104</v>
      </c>
      <c r="B359">
        <v>38531.9</v>
      </c>
      <c r="C359">
        <v>38068.400000000001</v>
      </c>
      <c r="D359">
        <v>38031.699999999997</v>
      </c>
      <c r="E359">
        <v>36796.800000000003</v>
      </c>
      <c r="F359">
        <v>276.18200000000002</v>
      </c>
      <c r="G359">
        <v>1.81955E-2</v>
      </c>
      <c r="H359">
        <v>0.98062000000000005</v>
      </c>
      <c r="I359">
        <v>0</v>
      </c>
    </row>
    <row r="360" spans="1:9" x14ac:dyDescent="0.25">
      <c r="A360" t="s">
        <v>104</v>
      </c>
      <c r="B360">
        <v>38528.9</v>
      </c>
      <c r="C360">
        <v>38063.1</v>
      </c>
      <c r="D360">
        <v>38030.699999999997</v>
      </c>
      <c r="E360">
        <v>36778.6</v>
      </c>
      <c r="F360">
        <v>277.19499999999999</v>
      </c>
      <c r="G360">
        <v>1.13407E-2</v>
      </c>
      <c r="H360">
        <v>0.98099999999999998</v>
      </c>
      <c r="I360">
        <v>0</v>
      </c>
    </row>
    <row r="361" spans="1:9" x14ac:dyDescent="0.25">
      <c r="A361" t="s">
        <v>104</v>
      </c>
      <c r="B361">
        <v>38511</v>
      </c>
      <c r="C361">
        <v>38028.199999999997</v>
      </c>
      <c r="D361">
        <v>37998.300000000003</v>
      </c>
      <c r="E361">
        <v>36749.599999999999</v>
      </c>
      <c r="F361">
        <v>266.15100000000001</v>
      </c>
      <c r="G361">
        <v>1.09386E-2</v>
      </c>
      <c r="H361">
        <v>0.981016</v>
      </c>
      <c r="I361">
        <v>0</v>
      </c>
    </row>
    <row r="362" spans="1:9" x14ac:dyDescent="0.25">
      <c r="A362" t="s">
        <v>104</v>
      </c>
      <c r="B362">
        <v>38506.1</v>
      </c>
      <c r="C362">
        <v>38024.9</v>
      </c>
      <c r="D362">
        <v>37993.300000000003</v>
      </c>
      <c r="E362">
        <v>36746.5</v>
      </c>
      <c r="F362">
        <v>269.33800000000002</v>
      </c>
      <c r="G362">
        <v>1.0858100000000001E-2</v>
      </c>
      <c r="H362">
        <v>0.98101899999999997</v>
      </c>
      <c r="I362">
        <v>0</v>
      </c>
    </row>
    <row r="363" spans="1:9" x14ac:dyDescent="0.25">
      <c r="A363" t="s">
        <v>104</v>
      </c>
      <c r="B363">
        <v>38517.599999999999</v>
      </c>
      <c r="C363">
        <v>38044.800000000003</v>
      </c>
      <c r="D363">
        <v>38008.199999999997</v>
      </c>
      <c r="E363">
        <v>36771.1</v>
      </c>
      <c r="F363">
        <v>268.649</v>
      </c>
      <c r="G363">
        <v>1.13116E-2</v>
      </c>
      <c r="H363">
        <v>0.98101499999999997</v>
      </c>
      <c r="I363">
        <v>0</v>
      </c>
    </row>
    <row r="364" spans="1:9" x14ac:dyDescent="0.25">
      <c r="A364" t="s">
        <v>104</v>
      </c>
      <c r="B364">
        <v>38525.800000000003</v>
      </c>
      <c r="C364">
        <v>38067.300000000003</v>
      </c>
      <c r="D364">
        <v>38030.1</v>
      </c>
      <c r="E364">
        <v>36795.800000000003</v>
      </c>
      <c r="F364">
        <v>275.36700000000002</v>
      </c>
      <c r="G364">
        <v>1.18925E-2</v>
      </c>
      <c r="H364">
        <v>0.98098799999999997</v>
      </c>
      <c r="I364">
        <v>0</v>
      </c>
    </row>
    <row r="365" spans="1:9" x14ac:dyDescent="0.25">
      <c r="A365" t="s">
        <v>104</v>
      </c>
      <c r="B365">
        <v>38541.5</v>
      </c>
      <c r="C365">
        <v>38078.300000000003</v>
      </c>
      <c r="D365">
        <v>38042</v>
      </c>
      <c r="E365">
        <v>36801.800000000003</v>
      </c>
      <c r="F365">
        <v>281.58999999999997</v>
      </c>
      <c r="G365">
        <v>1.32234E-2</v>
      </c>
      <c r="H365">
        <v>0.98099999999999998</v>
      </c>
      <c r="I365">
        <v>0</v>
      </c>
    </row>
    <row r="366" spans="1:9" x14ac:dyDescent="0.25">
      <c r="A366" t="s">
        <v>104</v>
      </c>
      <c r="B366">
        <v>38519.699999999997</v>
      </c>
      <c r="C366">
        <v>38046.699999999997</v>
      </c>
      <c r="D366">
        <v>38012.6</v>
      </c>
      <c r="E366">
        <v>36785.1</v>
      </c>
      <c r="F366">
        <v>272.24700000000001</v>
      </c>
      <c r="G366">
        <v>1.40406E-2</v>
      </c>
      <c r="H366">
        <v>0.98101899999999997</v>
      </c>
      <c r="I366">
        <v>0</v>
      </c>
    </row>
    <row r="367" spans="1:9" x14ac:dyDescent="0.25">
      <c r="A367" t="s">
        <v>104</v>
      </c>
      <c r="B367">
        <v>38502.699999999997</v>
      </c>
      <c r="C367">
        <v>38038.800000000003</v>
      </c>
      <c r="D367">
        <v>38005.699999999997</v>
      </c>
      <c r="E367">
        <v>36778.6</v>
      </c>
      <c r="F367">
        <v>273.47399999999999</v>
      </c>
      <c r="G367">
        <v>1.1232799999999999E-2</v>
      </c>
      <c r="H367">
        <v>0.981012</v>
      </c>
      <c r="I367">
        <v>0</v>
      </c>
    </row>
    <row r="368" spans="1:9" x14ac:dyDescent="0.25">
      <c r="A368" t="s">
        <v>104</v>
      </c>
      <c r="B368">
        <v>38483</v>
      </c>
      <c r="C368">
        <v>38023</v>
      </c>
      <c r="D368">
        <v>37993.699999999997</v>
      </c>
      <c r="E368">
        <v>36771.199999999997</v>
      </c>
      <c r="F368">
        <v>270.959</v>
      </c>
      <c r="G368">
        <v>1.10332E-2</v>
      </c>
      <c r="H368">
        <v>0.98101799999999995</v>
      </c>
      <c r="I368">
        <v>0</v>
      </c>
    </row>
    <row r="369" spans="1:9" x14ac:dyDescent="0.25">
      <c r="A369" t="s">
        <v>104</v>
      </c>
      <c r="B369">
        <v>38508.6</v>
      </c>
      <c r="C369">
        <v>38047.4</v>
      </c>
      <c r="D369">
        <v>38013.300000000003</v>
      </c>
      <c r="E369">
        <v>36784.699999999997</v>
      </c>
      <c r="F369">
        <v>274.55</v>
      </c>
      <c r="G369">
        <v>1.15297E-2</v>
      </c>
      <c r="H369">
        <v>0.98978299999999997</v>
      </c>
      <c r="I369">
        <v>0</v>
      </c>
    </row>
    <row r="370" spans="1:9" x14ac:dyDescent="0.25">
      <c r="A370" t="s">
        <v>104</v>
      </c>
      <c r="B370">
        <v>38522.300000000003</v>
      </c>
      <c r="C370">
        <v>38060.800000000003</v>
      </c>
      <c r="D370">
        <v>38022.6</v>
      </c>
      <c r="E370">
        <v>36791.300000000003</v>
      </c>
      <c r="F370">
        <v>274.03199999999998</v>
      </c>
      <c r="G370">
        <v>1.3159300000000001E-2</v>
      </c>
      <c r="H370">
        <v>0.99031499999999995</v>
      </c>
      <c r="I370">
        <v>0</v>
      </c>
    </row>
    <row r="371" spans="1:9" x14ac:dyDescent="0.25">
      <c r="A371" t="s">
        <v>104</v>
      </c>
      <c r="B371">
        <v>38538.5</v>
      </c>
      <c r="C371">
        <v>38073.300000000003</v>
      </c>
      <c r="D371">
        <v>38035.800000000003</v>
      </c>
      <c r="E371">
        <v>36797.699999999997</v>
      </c>
      <c r="F371">
        <v>275.28300000000002</v>
      </c>
      <c r="G371">
        <v>1.1225600000000001E-2</v>
      </c>
      <c r="H371">
        <v>0.98101899999999997</v>
      </c>
      <c r="I371">
        <v>0</v>
      </c>
    </row>
    <row r="372" spans="1:9" x14ac:dyDescent="0.25">
      <c r="A372" t="s">
        <v>104</v>
      </c>
      <c r="B372">
        <v>38530.6</v>
      </c>
      <c r="C372">
        <v>38068.699999999997</v>
      </c>
      <c r="D372">
        <v>38035.4</v>
      </c>
      <c r="E372">
        <v>36802.6</v>
      </c>
      <c r="F372">
        <v>275.74900000000002</v>
      </c>
      <c r="G372">
        <v>2.3365E-2</v>
      </c>
      <c r="H372">
        <v>0.98101700000000003</v>
      </c>
      <c r="I372">
        <v>0</v>
      </c>
    </row>
    <row r="373" spans="1:9" x14ac:dyDescent="0.25">
      <c r="A373" t="s">
        <v>104</v>
      </c>
      <c r="B373">
        <v>38515.199999999997</v>
      </c>
      <c r="C373">
        <v>38049</v>
      </c>
      <c r="D373">
        <v>38017.199999999997</v>
      </c>
      <c r="E373">
        <v>36788.400000000001</v>
      </c>
      <c r="F373">
        <v>273.09100000000001</v>
      </c>
      <c r="G373">
        <v>1.2030000000000001E-2</v>
      </c>
      <c r="H373">
        <v>0.98098099999999999</v>
      </c>
      <c r="I373">
        <v>0</v>
      </c>
    </row>
    <row r="374" spans="1:9" x14ac:dyDescent="0.25">
      <c r="A374" t="s">
        <v>104</v>
      </c>
      <c r="B374">
        <v>38502.6</v>
      </c>
      <c r="C374">
        <v>38043.5</v>
      </c>
      <c r="D374">
        <v>38012.9</v>
      </c>
      <c r="E374">
        <v>36785.699999999997</v>
      </c>
      <c r="F374">
        <v>274.29300000000001</v>
      </c>
      <c r="G374">
        <v>1.0980200000000001E-2</v>
      </c>
      <c r="H374">
        <v>0.98101899999999997</v>
      </c>
      <c r="I374">
        <v>0</v>
      </c>
    </row>
    <row r="375" spans="1:9" x14ac:dyDescent="0.25">
      <c r="A375" t="s">
        <v>104</v>
      </c>
      <c r="B375">
        <v>38493.300000000003</v>
      </c>
      <c r="C375">
        <v>38032</v>
      </c>
      <c r="D375">
        <v>37999.699999999997</v>
      </c>
      <c r="E375">
        <v>36780.6</v>
      </c>
      <c r="F375">
        <v>268.536</v>
      </c>
      <c r="G375">
        <v>2.90377E-2</v>
      </c>
      <c r="H375">
        <v>0.99203699999999995</v>
      </c>
      <c r="I375">
        <v>0</v>
      </c>
    </row>
    <row r="376" spans="1:9" x14ac:dyDescent="0.25">
      <c r="A376" t="s">
        <v>104</v>
      </c>
      <c r="B376">
        <v>38485.5</v>
      </c>
      <c r="C376">
        <v>38018.699999999997</v>
      </c>
      <c r="D376">
        <v>37981.1</v>
      </c>
      <c r="E376">
        <v>36773.5</v>
      </c>
      <c r="F376">
        <v>263</v>
      </c>
      <c r="G376">
        <v>1.30434E-2</v>
      </c>
      <c r="H376">
        <v>0.98099599999999998</v>
      </c>
      <c r="I376">
        <v>0</v>
      </c>
    </row>
    <row r="377" spans="1:9" x14ac:dyDescent="0.25">
      <c r="A377" t="s">
        <v>104</v>
      </c>
      <c r="B377">
        <v>38538.5</v>
      </c>
      <c r="C377">
        <v>38074.6</v>
      </c>
      <c r="D377">
        <v>38030</v>
      </c>
      <c r="E377">
        <v>36795.199999999997</v>
      </c>
      <c r="F377">
        <v>271.18599999999998</v>
      </c>
      <c r="G377">
        <v>2.0378299999999998E-2</v>
      </c>
      <c r="H377">
        <v>0.98101899999999997</v>
      </c>
      <c r="I377">
        <v>0</v>
      </c>
    </row>
    <row r="378" spans="1:9" x14ac:dyDescent="0.25">
      <c r="A378" t="s">
        <v>104</v>
      </c>
      <c r="B378">
        <v>38519.800000000003</v>
      </c>
      <c r="C378">
        <v>38057.9</v>
      </c>
      <c r="D378">
        <v>38022.699999999997</v>
      </c>
      <c r="E378">
        <v>36794.699999999997</v>
      </c>
      <c r="F378">
        <v>271.63400000000001</v>
      </c>
      <c r="G378">
        <v>1.0908599999999999E-2</v>
      </c>
      <c r="H378">
        <v>0.98101899999999997</v>
      </c>
      <c r="I378">
        <v>0</v>
      </c>
    </row>
    <row r="379" spans="1:9" x14ac:dyDescent="0.25">
      <c r="A379" t="s">
        <v>104</v>
      </c>
      <c r="B379">
        <v>38532</v>
      </c>
      <c r="C379">
        <v>38059.199999999997</v>
      </c>
      <c r="D379">
        <v>38026.199999999997</v>
      </c>
      <c r="E379">
        <v>36793.5</v>
      </c>
      <c r="F379">
        <v>275.036</v>
      </c>
      <c r="G379">
        <v>1.11378E-2</v>
      </c>
      <c r="H379">
        <v>0.98100500000000002</v>
      </c>
      <c r="I379">
        <v>0</v>
      </c>
    </row>
    <row r="380" spans="1:9" x14ac:dyDescent="0.25">
      <c r="A380" t="s">
        <v>104</v>
      </c>
      <c r="B380">
        <v>38507</v>
      </c>
      <c r="C380">
        <v>38042.699999999997</v>
      </c>
      <c r="D380">
        <v>38011.4</v>
      </c>
      <c r="E380">
        <v>36781.800000000003</v>
      </c>
      <c r="F380">
        <v>275.95100000000002</v>
      </c>
      <c r="G380">
        <v>1.2100700000000001E-2</v>
      </c>
      <c r="H380">
        <v>0.98101300000000002</v>
      </c>
      <c r="I380">
        <v>0</v>
      </c>
    </row>
    <row r="381" spans="1:9" x14ac:dyDescent="0.25">
      <c r="A381" t="s">
        <v>104</v>
      </c>
      <c r="B381">
        <v>38490.699999999997</v>
      </c>
      <c r="C381">
        <v>38030.400000000001</v>
      </c>
      <c r="D381">
        <v>37998.6</v>
      </c>
      <c r="E381">
        <v>36779.300000000003</v>
      </c>
      <c r="F381">
        <v>272.72699999999998</v>
      </c>
      <c r="G381">
        <v>1.6119399999999999E-2</v>
      </c>
      <c r="H381">
        <v>0.98100699999999996</v>
      </c>
      <c r="I381">
        <v>0</v>
      </c>
    </row>
    <row r="382" spans="1:9" x14ac:dyDescent="0.25">
      <c r="A382" t="s">
        <v>104</v>
      </c>
      <c r="B382">
        <v>38473.9</v>
      </c>
      <c r="C382">
        <v>38013.800000000003</v>
      </c>
      <c r="D382">
        <v>37980.6</v>
      </c>
      <c r="E382">
        <v>36769.1</v>
      </c>
      <c r="F382">
        <v>262.20400000000001</v>
      </c>
      <c r="G382">
        <v>1.08638E-2</v>
      </c>
      <c r="H382">
        <v>0.98062400000000005</v>
      </c>
      <c r="I382">
        <v>0</v>
      </c>
    </row>
    <row r="383" spans="1:9" x14ac:dyDescent="0.25">
      <c r="A383" t="s">
        <v>104</v>
      </c>
      <c r="B383">
        <v>38536.699999999997</v>
      </c>
      <c r="C383">
        <v>38076.5</v>
      </c>
      <c r="D383">
        <v>38039</v>
      </c>
      <c r="E383">
        <v>36800.5</v>
      </c>
      <c r="F383">
        <v>275.78800000000001</v>
      </c>
      <c r="G383">
        <v>1.18052E-2</v>
      </c>
      <c r="H383">
        <v>0.981016</v>
      </c>
      <c r="I383">
        <v>0</v>
      </c>
    </row>
    <row r="384" spans="1:9" x14ac:dyDescent="0.25">
      <c r="A384" t="s">
        <v>104</v>
      </c>
      <c r="B384">
        <v>38529.5</v>
      </c>
      <c r="C384">
        <v>38065.1</v>
      </c>
      <c r="D384">
        <v>38029.9</v>
      </c>
      <c r="E384">
        <v>36795.800000000003</v>
      </c>
      <c r="F384">
        <v>274.38099999999997</v>
      </c>
      <c r="G384">
        <v>1.09476E-2</v>
      </c>
      <c r="H384">
        <v>0.99330799999999997</v>
      </c>
      <c r="I384">
        <v>0</v>
      </c>
    </row>
    <row r="385" spans="1:25" x14ac:dyDescent="0.25">
      <c r="A385" t="s">
        <v>104</v>
      </c>
      <c r="B385">
        <v>38532.800000000003</v>
      </c>
      <c r="C385">
        <v>38067</v>
      </c>
      <c r="D385">
        <v>38032.9</v>
      </c>
      <c r="E385">
        <v>36796.199999999997</v>
      </c>
      <c r="F385">
        <v>273.35300000000001</v>
      </c>
      <c r="G385">
        <v>1.9112000000000001E-2</v>
      </c>
      <c r="H385">
        <v>0.98099700000000001</v>
      </c>
      <c r="I385">
        <v>0</v>
      </c>
    </row>
    <row r="386" spans="1:25" x14ac:dyDescent="0.25">
      <c r="A386" t="s">
        <v>104</v>
      </c>
      <c r="B386">
        <v>38513.699999999997</v>
      </c>
      <c r="C386">
        <v>38049.199999999997</v>
      </c>
      <c r="D386">
        <v>38019.599999999999</v>
      </c>
      <c r="E386">
        <v>36787.199999999997</v>
      </c>
      <c r="F386">
        <v>274.50799999999998</v>
      </c>
      <c r="G386">
        <v>1.2359800000000001E-2</v>
      </c>
      <c r="H386">
        <v>0.98101400000000005</v>
      </c>
      <c r="I386">
        <v>0</v>
      </c>
    </row>
    <row r="387" spans="1:25" x14ac:dyDescent="0.25">
      <c r="A387" t="s">
        <v>104</v>
      </c>
      <c r="B387">
        <v>38517.9</v>
      </c>
      <c r="C387">
        <v>38059.4</v>
      </c>
      <c r="D387">
        <v>38026.9</v>
      </c>
      <c r="E387">
        <v>36790.1</v>
      </c>
      <c r="F387">
        <v>274.62400000000002</v>
      </c>
      <c r="G387">
        <v>1.0969E-2</v>
      </c>
      <c r="H387">
        <v>0.98101899999999997</v>
      </c>
      <c r="I387">
        <v>0</v>
      </c>
    </row>
    <row r="388" spans="1:25" x14ac:dyDescent="0.25">
      <c r="A388" t="s">
        <v>104</v>
      </c>
      <c r="B388">
        <v>38497</v>
      </c>
      <c r="C388">
        <v>38035.300000000003</v>
      </c>
      <c r="D388">
        <v>38001.300000000003</v>
      </c>
      <c r="E388">
        <v>36780.6</v>
      </c>
      <c r="F388">
        <v>268.48099999999999</v>
      </c>
      <c r="G388">
        <v>1.70055E-2</v>
      </c>
      <c r="H388">
        <v>0.98097199999999996</v>
      </c>
      <c r="I388">
        <v>0</v>
      </c>
    </row>
    <row r="389" spans="1:25" x14ac:dyDescent="0.25">
      <c r="A389" t="s">
        <v>104</v>
      </c>
      <c r="B389">
        <v>38547.599999999999</v>
      </c>
      <c r="C389">
        <v>38086.199999999997</v>
      </c>
      <c r="D389">
        <v>38048.400000000001</v>
      </c>
      <c r="E389">
        <v>36802.199999999997</v>
      </c>
      <c r="F389">
        <v>276.52999999999997</v>
      </c>
      <c r="G389">
        <v>2.1923700000000001E-2</v>
      </c>
      <c r="H389">
        <v>0.995116</v>
      </c>
      <c r="I389">
        <v>0</v>
      </c>
    </row>
    <row r="390" spans="1:25" x14ac:dyDescent="0.25">
      <c r="A390" t="s">
        <v>104</v>
      </c>
      <c r="B390">
        <v>38536.5</v>
      </c>
      <c r="C390">
        <v>38071.9</v>
      </c>
      <c r="D390">
        <v>38036.699999999997</v>
      </c>
      <c r="E390">
        <v>36799.5</v>
      </c>
      <c r="F390">
        <v>274.42700000000002</v>
      </c>
      <c r="G390">
        <v>1.1121199999999999E-2</v>
      </c>
      <c r="H390">
        <v>0.98101799999999995</v>
      </c>
      <c r="I390">
        <v>0</v>
      </c>
    </row>
    <row r="391" spans="1:25" x14ac:dyDescent="0.25">
      <c r="A391" t="s">
        <v>104</v>
      </c>
      <c r="B391">
        <v>38528.1</v>
      </c>
      <c r="C391">
        <v>38062.199999999997</v>
      </c>
      <c r="D391">
        <v>38027.5</v>
      </c>
      <c r="E391">
        <v>36793.199999999997</v>
      </c>
      <c r="F391">
        <v>274.24799999999999</v>
      </c>
      <c r="G391">
        <v>1.08574E-2</v>
      </c>
      <c r="H391">
        <v>0.98101899999999997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38515.1</v>
      </c>
      <c r="C392">
        <v>38050.199999999997</v>
      </c>
      <c r="D392">
        <v>38018</v>
      </c>
      <c r="E392">
        <v>36789.699999999997</v>
      </c>
      <c r="F392">
        <v>274.02</v>
      </c>
      <c r="G392">
        <v>1.5626600000000001E-2</v>
      </c>
      <c r="H392">
        <v>0.98070400000000002</v>
      </c>
      <c r="I392">
        <v>0</v>
      </c>
      <c r="R392">
        <f>AVERAGE(B343:B392)</f>
        <v>38517.756000000001</v>
      </c>
      <c r="S392">
        <f>AVERAGE(C343:C392)</f>
        <v>38053.311999999991</v>
      </c>
      <c r="U392">
        <f>_xlfn.VAR.P(B343:B392)</f>
        <v>359.23366400000918</v>
      </c>
      <c r="V392">
        <f>_xlfn.VAR.P(C343:C392)</f>
        <v>317.55745599999477</v>
      </c>
      <c r="X392">
        <f>1.96*SQRT(U392)/50</f>
        <v>0.74297565064339366</v>
      </c>
      <c r="Y392">
        <f>1.96*SQRT(V392)/50</f>
        <v>0.69854956101040666</v>
      </c>
    </row>
    <row r="393" spans="1:25" x14ac:dyDescent="0.25">
      <c r="A393" t="s">
        <v>104</v>
      </c>
      <c r="B393">
        <v>1925963.3983</v>
      </c>
      <c r="C393" t="s">
        <v>36</v>
      </c>
    </row>
    <row r="394" spans="1:25" x14ac:dyDescent="0.25">
      <c r="A394" t="s">
        <v>107</v>
      </c>
      <c r="B394">
        <v>64698.400000000001</v>
      </c>
      <c r="C394">
        <v>64175.9</v>
      </c>
      <c r="D394">
        <v>64162.3</v>
      </c>
      <c r="E394">
        <v>17176.8</v>
      </c>
      <c r="F394">
        <v>3514.15</v>
      </c>
      <c r="G394">
        <v>2.16399E-2</v>
      </c>
      <c r="H394">
        <v>0.98100100000000001</v>
      </c>
      <c r="I394">
        <v>58</v>
      </c>
    </row>
    <row r="395" spans="1:25" x14ac:dyDescent="0.25">
      <c r="A395" t="s">
        <v>107</v>
      </c>
      <c r="B395">
        <v>64564.9</v>
      </c>
      <c r="C395">
        <v>64068.2</v>
      </c>
      <c r="D395">
        <v>64052.7</v>
      </c>
      <c r="E395">
        <v>17061</v>
      </c>
      <c r="F395">
        <v>3514.84</v>
      </c>
      <c r="G395">
        <v>2.7875500000000001E-2</v>
      </c>
      <c r="H395">
        <v>0.98092500000000005</v>
      </c>
      <c r="I395">
        <v>59</v>
      </c>
    </row>
    <row r="396" spans="1:25" x14ac:dyDescent="0.25">
      <c r="A396" t="s">
        <v>107</v>
      </c>
      <c r="B396">
        <v>64686.3</v>
      </c>
      <c r="C396">
        <v>64181.2</v>
      </c>
      <c r="D396">
        <v>64161.4</v>
      </c>
      <c r="E396">
        <v>17161.3</v>
      </c>
      <c r="F396">
        <v>3517.22</v>
      </c>
      <c r="G396">
        <v>1.7298000000000001E-2</v>
      </c>
      <c r="H396">
        <v>0.98100699999999996</v>
      </c>
      <c r="I396">
        <v>66</v>
      </c>
    </row>
    <row r="397" spans="1:25" x14ac:dyDescent="0.25">
      <c r="A397" t="s">
        <v>107</v>
      </c>
      <c r="B397">
        <v>64748.5</v>
      </c>
      <c r="C397">
        <v>64225.2</v>
      </c>
      <c r="D397">
        <v>64214</v>
      </c>
      <c r="E397">
        <v>17224</v>
      </c>
      <c r="F397">
        <v>3513.44</v>
      </c>
      <c r="G397">
        <v>2.90377E-2</v>
      </c>
      <c r="H397">
        <v>0.98101799999999995</v>
      </c>
      <c r="I397">
        <v>58</v>
      </c>
    </row>
    <row r="398" spans="1:25" x14ac:dyDescent="0.25">
      <c r="A398" t="s">
        <v>107</v>
      </c>
      <c r="B398">
        <v>64424.5</v>
      </c>
      <c r="C398">
        <v>63888</v>
      </c>
      <c r="D398">
        <v>63876.1</v>
      </c>
      <c r="E398">
        <v>16881.2</v>
      </c>
      <c r="F398">
        <v>3514.01</v>
      </c>
      <c r="G398">
        <v>1.09456E-2</v>
      </c>
      <c r="H398">
        <v>0.97991399999999995</v>
      </c>
      <c r="I398">
        <v>72</v>
      </c>
    </row>
    <row r="399" spans="1:25" x14ac:dyDescent="0.25">
      <c r="A399" t="s">
        <v>107</v>
      </c>
      <c r="B399">
        <v>64803.1</v>
      </c>
      <c r="C399">
        <v>64287</v>
      </c>
      <c r="D399">
        <v>64272.3</v>
      </c>
      <c r="E399">
        <v>17286</v>
      </c>
      <c r="F399">
        <v>3515</v>
      </c>
      <c r="G399">
        <v>2.6019799999999999E-2</v>
      </c>
      <c r="H399">
        <v>0.980993</v>
      </c>
      <c r="I399">
        <v>85</v>
      </c>
    </row>
    <row r="400" spans="1:25" x14ac:dyDescent="0.25">
      <c r="A400" t="s">
        <v>107</v>
      </c>
      <c r="B400">
        <v>64837.4</v>
      </c>
      <c r="C400">
        <v>64336.7</v>
      </c>
      <c r="D400">
        <v>64316.4</v>
      </c>
      <c r="E400">
        <v>17322.900000000001</v>
      </c>
      <c r="F400">
        <v>3520.52</v>
      </c>
      <c r="G400">
        <v>2.2996599999999999E-2</v>
      </c>
      <c r="H400">
        <v>0.98099899999999995</v>
      </c>
      <c r="I400">
        <v>60</v>
      </c>
    </row>
    <row r="401" spans="1:9" x14ac:dyDescent="0.25">
      <c r="A401" t="s">
        <v>107</v>
      </c>
      <c r="B401">
        <v>64396.5</v>
      </c>
      <c r="C401">
        <v>63862.9</v>
      </c>
      <c r="D401">
        <v>63850.8</v>
      </c>
      <c r="E401">
        <v>16872.099999999999</v>
      </c>
      <c r="F401">
        <v>3513.45</v>
      </c>
      <c r="G401">
        <v>2.9039599999999999E-2</v>
      </c>
      <c r="H401">
        <v>0.98081799999999997</v>
      </c>
      <c r="I401">
        <v>61</v>
      </c>
    </row>
    <row r="402" spans="1:9" x14ac:dyDescent="0.25">
      <c r="A402" t="s">
        <v>107</v>
      </c>
      <c r="B402">
        <v>64754</v>
      </c>
      <c r="C402">
        <v>64240.4</v>
      </c>
      <c r="D402">
        <v>64225.3</v>
      </c>
      <c r="E402">
        <v>17236.3</v>
      </c>
      <c r="F402">
        <v>3514.71</v>
      </c>
      <c r="G402">
        <v>1.6087600000000001E-2</v>
      </c>
      <c r="H402">
        <v>0.98097800000000002</v>
      </c>
      <c r="I402">
        <v>50</v>
      </c>
    </row>
    <row r="403" spans="1:9" x14ac:dyDescent="0.25">
      <c r="A403" t="s">
        <v>107</v>
      </c>
      <c r="B403">
        <v>64754</v>
      </c>
      <c r="C403">
        <v>64250.7</v>
      </c>
      <c r="D403">
        <v>64233.4</v>
      </c>
      <c r="E403">
        <v>17247.5</v>
      </c>
      <c r="F403">
        <v>3515.56</v>
      </c>
      <c r="G403">
        <v>1.1310499999999999E-2</v>
      </c>
      <c r="H403">
        <v>0.98099099999999995</v>
      </c>
      <c r="I403">
        <v>40</v>
      </c>
    </row>
    <row r="404" spans="1:9" x14ac:dyDescent="0.25">
      <c r="A404" t="s">
        <v>107</v>
      </c>
      <c r="B404">
        <v>64773.8</v>
      </c>
      <c r="C404">
        <v>64256.9</v>
      </c>
      <c r="D404">
        <v>64245.2</v>
      </c>
      <c r="E404">
        <v>17263.599999999999</v>
      </c>
      <c r="F404">
        <v>3513.74</v>
      </c>
      <c r="G404">
        <v>1.1988499999999999E-2</v>
      </c>
      <c r="H404">
        <v>0.98101700000000003</v>
      </c>
      <c r="I404">
        <v>61</v>
      </c>
    </row>
    <row r="405" spans="1:9" x14ac:dyDescent="0.25">
      <c r="A405" t="s">
        <v>107</v>
      </c>
      <c r="B405">
        <v>64690.2</v>
      </c>
      <c r="C405">
        <v>64193.1</v>
      </c>
      <c r="D405">
        <v>64182.2</v>
      </c>
      <c r="E405">
        <v>17197.099999999999</v>
      </c>
      <c r="F405">
        <v>3513.29</v>
      </c>
      <c r="G405">
        <v>1.20535E-2</v>
      </c>
      <c r="H405">
        <v>0.98101400000000005</v>
      </c>
      <c r="I405">
        <v>73</v>
      </c>
    </row>
    <row r="406" spans="1:9" x14ac:dyDescent="0.25">
      <c r="A406" t="s">
        <v>107</v>
      </c>
      <c r="B406">
        <v>64435.3</v>
      </c>
      <c r="C406">
        <v>63938.9</v>
      </c>
      <c r="D406">
        <v>63924.7</v>
      </c>
      <c r="E406">
        <v>16939</v>
      </c>
      <c r="F406">
        <v>3514.2</v>
      </c>
      <c r="G406">
        <v>1.0907E-2</v>
      </c>
      <c r="H406">
        <v>0.967391</v>
      </c>
      <c r="I406">
        <v>81</v>
      </c>
    </row>
    <row r="407" spans="1:9" x14ac:dyDescent="0.25">
      <c r="A407" t="s">
        <v>107</v>
      </c>
      <c r="B407">
        <v>64821.9</v>
      </c>
      <c r="C407">
        <v>64317.1</v>
      </c>
      <c r="D407">
        <v>64299.5</v>
      </c>
      <c r="E407">
        <v>17317</v>
      </c>
      <c r="F407">
        <v>3516.91</v>
      </c>
      <c r="G407">
        <v>1.45979E-2</v>
      </c>
      <c r="H407">
        <v>0.98078600000000005</v>
      </c>
      <c r="I407">
        <v>54</v>
      </c>
    </row>
    <row r="408" spans="1:9" x14ac:dyDescent="0.25">
      <c r="A408" t="s">
        <v>107</v>
      </c>
      <c r="B408">
        <v>64676.4</v>
      </c>
      <c r="C408">
        <v>64126.8</v>
      </c>
      <c r="D408">
        <v>64110.5</v>
      </c>
      <c r="E408">
        <v>17131.599999999999</v>
      </c>
      <c r="F408">
        <v>3515.09</v>
      </c>
      <c r="G408">
        <v>2.8214599999999999E-2</v>
      </c>
      <c r="H408">
        <v>0.98097900000000005</v>
      </c>
      <c r="I408">
        <v>62</v>
      </c>
    </row>
    <row r="409" spans="1:9" x14ac:dyDescent="0.25">
      <c r="A409" t="s">
        <v>107</v>
      </c>
      <c r="B409">
        <v>64497.4</v>
      </c>
      <c r="C409">
        <v>63997.2</v>
      </c>
      <c r="D409">
        <v>63984.2</v>
      </c>
      <c r="E409">
        <v>17003.7</v>
      </c>
      <c r="F409">
        <v>3513.67</v>
      </c>
      <c r="G409">
        <v>2.9071799999999998E-2</v>
      </c>
      <c r="H409">
        <v>0.98100399999999999</v>
      </c>
      <c r="I409">
        <v>54</v>
      </c>
    </row>
    <row r="410" spans="1:9" x14ac:dyDescent="0.25">
      <c r="A410" t="s">
        <v>107</v>
      </c>
      <c r="B410">
        <v>64782.1</v>
      </c>
      <c r="C410">
        <v>64271.6</v>
      </c>
      <c r="D410">
        <v>64255.8</v>
      </c>
      <c r="E410">
        <v>17274.7</v>
      </c>
      <c r="F410">
        <v>3514.75</v>
      </c>
      <c r="G410">
        <v>1.8596499999999998E-2</v>
      </c>
      <c r="H410">
        <v>0.98607900000000004</v>
      </c>
      <c r="I410">
        <v>63</v>
      </c>
    </row>
    <row r="411" spans="1:9" x14ac:dyDescent="0.25">
      <c r="A411" t="s">
        <v>107</v>
      </c>
      <c r="B411">
        <v>64784.4</v>
      </c>
      <c r="C411">
        <v>64271.3</v>
      </c>
      <c r="D411">
        <v>64257.3</v>
      </c>
      <c r="E411">
        <v>17268.099999999999</v>
      </c>
      <c r="F411">
        <v>3514.31</v>
      </c>
      <c r="G411">
        <v>2.56236E-2</v>
      </c>
      <c r="H411">
        <v>0.98087599999999997</v>
      </c>
      <c r="I411">
        <v>64</v>
      </c>
    </row>
    <row r="412" spans="1:9" x14ac:dyDescent="0.25">
      <c r="A412" t="s">
        <v>107</v>
      </c>
      <c r="B412">
        <v>64710.7</v>
      </c>
      <c r="C412">
        <v>64207.4</v>
      </c>
      <c r="D412">
        <v>64195.5</v>
      </c>
      <c r="E412">
        <v>17206.2</v>
      </c>
      <c r="F412">
        <v>3512.92</v>
      </c>
      <c r="G412">
        <v>1.12964E-2</v>
      </c>
      <c r="H412">
        <v>0.98097900000000005</v>
      </c>
      <c r="I412">
        <v>46</v>
      </c>
    </row>
    <row r="413" spans="1:9" x14ac:dyDescent="0.25">
      <c r="A413" t="s">
        <v>107</v>
      </c>
      <c r="B413">
        <v>64461.7</v>
      </c>
      <c r="C413">
        <v>63963.5</v>
      </c>
      <c r="D413">
        <v>63951.199999999997</v>
      </c>
      <c r="E413">
        <v>16962.900000000001</v>
      </c>
      <c r="F413">
        <v>3513.48</v>
      </c>
      <c r="G413">
        <v>1.11611E-2</v>
      </c>
      <c r="H413">
        <v>0.98101899999999997</v>
      </c>
      <c r="I413">
        <v>65</v>
      </c>
    </row>
    <row r="414" spans="1:9" x14ac:dyDescent="0.25">
      <c r="A414" t="s">
        <v>107</v>
      </c>
      <c r="B414">
        <v>64701.9</v>
      </c>
      <c r="C414">
        <v>64186.9</v>
      </c>
      <c r="D414">
        <v>64172.5</v>
      </c>
      <c r="E414">
        <v>17182</v>
      </c>
      <c r="F414">
        <v>3514.33</v>
      </c>
      <c r="G414">
        <v>2.2400300000000001E-2</v>
      </c>
      <c r="H414">
        <v>0.98097100000000004</v>
      </c>
      <c r="I414">
        <v>60</v>
      </c>
    </row>
    <row r="415" spans="1:9" x14ac:dyDescent="0.25">
      <c r="A415" t="s">
        <v>107</v>
      </c>
      <c r="B415">
        <v>64833.7</v>
      </c>
      <c r="C415">
        <v>64319</v>
      </c>
      <c r="D415">
        <v>64299</v>
      </c>
      <c r="E415">
        <v>17302.400000000001</v>
      </c>
      <c r="F415">
        <v>3517.68</v>
      </c>
      <c r="G415">
        <v>2.5935900000000001E-2</v>
      </c>
      <c r="H415">
        <v>0.98098200000000002</v>
      </c>
      <c r="I415">
        <v>70</v>
      </c>
    </row>
    <row r="416" spans="1:9" x14ac:dyDescent="0.25">
      <c r="A416" t="s">
        <v>107</v>
      </c>
      <c r="B416">
        <v>64676</v>
      </c>
      <c r="C416">
        <v>64180.9</v>
      </c>
      <c r="D416">
        <v>64170.400000000001</v>
      </c>
      <c r="E416">
        <v>17171.900000000001</v>
      </c>
      <c r="F416">
        <v>3513.03</v>
      </c>
      <c r="G416">
        <v>2.9037899999999998E-2</v>
      </c>
      <c r="H416">
        <v>0.98049299999999995</v>
      </c>
      <c r="I416">
        <v>62</v>
      </c>
    </row>
    <row r="417" spans="1:9" x14ac:dyDescent="0.25">
      <c r="A417" t="s">
        <v>107</v>
      </c>
      <c r="B417">
        <v>64651.3</v>
      </c>
      <c r="C417">
        <v>64147.3</v>
      </c>
      <c r="D417">
        <v>64132.7</v>
      </c>
      <c r="E417">
        <v>17140.900000000001</v>
      </c>
      <c r="F417">
        <v>3515.07</v>
      </c>
      <c r="G417">
        <v>1.6259099999999999E-2</v>
      </c>
      <c r="H417">
        <v>0.98099000000000003</v>
      </c>
      <c r="I417">
        <v>50</v>
      </c>
    </row>
    <row r="418" spans="1:9" x14ac:dyDescent="0.25">
      <c r="A418" t="s">
        <v>107</v>
      </c>
      <c r="B418">
        <v>64707.9</v>
      </c>
      <c r="C418">
        <v>64203.1</v>
      </c>
      <c r="D418">
        <v>64185.5</v>
      </c>
      <c r="E418">
        <v>17191.2</v>
      </c>
      <c r="F418">
        <v>3516.05</v>
      </c>
      <c r="G418">
        <v>2.7845600000000002E-2</v>
      </c>
      <c r="H418">
        <v>0.980765</v>
      </c>
      <c r="I418">
        <v>52</v>
      </c>
    </row>
    <row r="419" spans="1:9" x14ac:dyDescent="0.25">
      <c r="A419" t="s">
        <v>107</v>
      </c>
      <c r="B419">
        <v>64752.4</v>
      </c>
      <c r="C419">
        <v>64223.8</v>
      </c>
      <c r="D419">
        <v>64211.6</v>
      </c>
      <c r="E419">
        <v>17213.2</v>
      </c>
      <c r="F419">
        <v>3513.58</v>
      </c>
      <c r="G419">
        <v>2.90668E-2</v>
      </c>
      <c r="H419">
        <v>0.98098700000000005</v>
      </c>
      <c r="I419">
        <v>76</v>
      </c>
    </row>
    <row r="420" spans="1:9" x14ac:dyDescent="0.25">
      <c r="A420" t="s">
        <v>107</v>
      </c>
      <c r="B420">
        <v>64310.400000000001</v>
      </c>
      <c r="C420">
        <v>63810.400000000001</v>
      </c>
      <c r="D420">
        <v>63799.5</v>
      </c>
      <c r="E420">
        <v>16799.099999999999</v>
      </c>
      <c r="F420">
        <v>3513.07</v>
      </c>
      <c r="G420">
        <v>1.13723E-2</v>
      </c>
      <c r="H420">
        <v>0.98089800000000005</v>
      </c>
      <c r="I420">
        <v>55</v>
      </c>
    </row>
    <row r="421" spans="1:9" x14ac:dyDescent="0.25">
      <c r="A421" t="s">
        <v>107</v>
      </c>
      <c r="B421">
        <v>64722.400000000001</v>
      </c>
      <c r="C421">
        <v>64226.2</v>
      </c>
      <c r="D421">
        <v>64212.4</v>
      </c>
      <c r="E421">
        <v>17217.8</v>
      </c>
      <c r="F421">
        <v>3514.63</v>
      </c>
      <c r="G421">
        <v>1.08574E-2</v>
      </c>
      <c r="H421">
        <v>0.98101899999999997</v>
      </c>
      <c r="I421">
        <v>79</v>
      </c>
    </row>
    <row r="422" spans="1:9" x14ac:dyDescent="0.25">
      <c r="A422" t="s">
        <v>107</v>
      </c>
      <c r="B422">
        <v>64843.199999999997</v>
      </c>
      <c r="C422">
        <v>64325</v>
      </c>
      <c r="D422">
        <v>64311.1</v>
      </c>
      <c r="E422">
        <v>17323.3</v>
      </c>
      <c r="F422">
        <v>3514.17</v>
      </c>
      <c r="G422">
        <v>1.1110999999999999E-2</v>
      </c>
      <c r="H422">
        <v>0.98100699999999996</v>
      </c>
      <c r="I422">
        <v>61</v>
      </c>
    </row>
    <row r="423" spans="1:9" x14ac:dyDescent="0.25">
      <c r="A423" t="s">
        <v>107</v>
      </c>
      <c r="B423">
        <v>64733.5</v>
      </c>
      <c r="C423">
        <v>64214.400000000001</v>
      </c>
      <c r="D423">
        <v>64200.7</v>
      </c>
      <c r="E423">
        <v>17211</v>
      </c>
      <c r="F423">
        <v>3513.5</v>
      </c>
      <c r="G423">
        <v>2.9040699999999999E-2</v>
      </c>
      <c r="H423">
        <v>0.98099899999999995</v>
      </c>
      <c r="I423">
        <v>52</v>
      </c>
    </row>
    <row r="424" spans="1:9" x14ac:dyDescent="0.25">
      <c r="A424" t="s">
        <v>107</v>
      </c>
      <c r="B424">
        <v>64609.7</v>
      </c>
      <c r="C424">
        <v>64112.800000000003</v>
      </c>
      <c r="D424">
        <v>64099.3</v>
      </c>
      <c r="E424">
        <v>17110</v>
      </c>
      <c r="F424">
        <v>3514.44</v>
      </c>
      <c r="G424">
        <v>2.90377E-2</v>
      </c>
      <c r="H424">
        <v>0.98093200000000003</v>
      </c>
      <c r="I424">
        <v>58</v>
      </c>
    </row>
    <row r="425" spans="1:9" x14ac:dyDescent="0.25">
      <c r="A425" t="s">
        <v>107</v>
      </c>
      <c r="B425">
        <v>64689.599999999999</v>
      </c>
      <c r="C425">
        <v>64192.1</v>
      </c>
      <c r="D425">
        <v>64174.5</v>
      </c>
      <c r="E425">
        <v>17181.599999999999</v>
      </c>
      <c r="F425">
        <v>3515.74</v>
      </c>
      <c r="G425">
        <v>1.18332E-2</v>
      </c>
      <c r="H425">
        <v>0.98101899999999997</v>
      </c>
      <c r="I425">
        <v>56</v>
      </c>
    </row>
    <row r="426" spans="1:9" x14ac:dyDescent="0.25">
      <c r="A426" t="s">
        <v>107</v>
      </c>
      <c r="B426">
        <v>64877.5</v>
      </c>
      <c r="C426">
        <v>64362.2</v>
      </c>
      <c r="D426">
        <v>64341.8</v>
      </c>
      <c r="E426">
        <v>17353.599999999999</v>
      </c>
      <c r="F426">
        <v>3517.26</v>
      </c>
      <c r="G426">
        <v>2.61032E-2</v>
      </c>
      <c r="H426">
        <v>0.98101700000000003</v>
      </c>
      <c r="I426">
        <v>53</v>
      </c>
    </row>
    <row r="427" spans="1:9" x14ac:dyDescent="0.25">
      <c r="A427" t="s">
        <v>107</v>
      </c>
      <c r="B427">
        <v>64440.7</v>
      </c>
      <c r="C427">
        <v>63936.6</v>
      </c>
      <c r="D427">
        <v>63923.3</v>
      </c>
      <c r="E427">
        <v>16938.099999999999</v>
      </c>
      <c r="F427">
        <v>3512.87</v>
      </c>
      <c r="G427">
        <v>1.093E-2</v>
      </c>
      <c r="H427">
        <v>0.98091799999999996</v>
      </c>
      <c r="I427">
        <v>81</v>
      </c>
    </row>
    <row r="428" spans="1:9" x14ac:dyDescent="0.25">
      <c r="A428" t="s">
        <v>107</v>
      </c>
      <c r="B428">
        <v>64218.1</v>
      </c>
      <c r="C428">
        <v>63710.2</v>
      </c>
      <c r="D428">
        <v>63698.1</v>
      </c>
      <c r="E428">
        <v>16721.7</v>
      </c>
      <c r="F428">
        <v>3512.89</v>
      </c>
      <c r="G428">
        <v>2.90377E-2</v>
      </c>
      <c r="H428">
        <v>0.97895200000000004</v>
      </c>
      <c r="I428">
        <v>59</v>
      </c>
    </row>
    <row r="429" spans="1:9" x14ac:dyDescent="0.25">
      <c r="A429" t="s">
        <v>107</v>
      </c>
      <c r="B429">
        <v>64783.9</v>
      </c>
      <c r="C429">
        <v>64280.6</v>
      </c>
      <c r="D429">
        <v>64262</v>
      </c>
      <c r="E429">
        <v>17284.3</v>
      </c>
      <c r="F429">
        <v>3516.86</v>
      </c>
      <c r="G429">
        <v>1.13872E-2</v>
      </c>
      <c r="H429">
        <v>0.98034500000000002</v>
      </c>
      <c r="I429">
        <v>56</v>
      </c>
    </row>
    <row r="430" spans="1:9" x14ac:dyDescent="0.25">
      <c r="A430" t="s">
        <v>107</v>
      </c>
      <c r="B430">
        <v>64768.1</v>
      </c>
      <c r="C430">
        <v>64259.6</v>
      </c>
      <c r="D430">
        <v>64247.5</v>
      </c>
      <c r="E430">
        <v>17275.7</v>
      </c>
      <c r="F430">
        <v>3513.38</v>
      </c>
      <c r="G430">
        <v>1.5143999999999999E-2</v>
      </c>
      <c r="H430">
        <v>0.98095900000000003</v>
      </c>
      <c r="I430">
        <v>48</v>
      </c>
    </row>
    <row r="431" spans="1:9" x14ac:dyDescent="0.25">
      <c r="A431" t="s">
        <v>107</v>
      </c>
      <c r="B431">
        <v>64242.9</v>
      </c>
      <c r="C431">
        <v>63742.7</v>
      </c>
      <c r="D431">
        <v>63733</v>
      </c>
      <c r="E431">
        <v>16760.7</v>
      </c>
      <c r="F431">
        <v>3511.81</v>
      </c>
      <c r="G431">
        <v>1.3228200000000001E-2</v>
      </c>
      <c r="H431">
        <v>0.98101700000000003</v>
      </c>
      <c r="I431">
        <v>52</v>
      </c>
    </row>
    <row r="432" spans="1:9" x14ac:dyDescent="0.25">
      <c r="A432" t="s">
        <v>107</v>
      </c>
      <c r="B432">
        <v>64682.9</v>
      </c>
      <c r="C432">
        <v>64168</v>
      </c>
      <c r="D432">
        <v>64151</v>
      </c>
      <c r="E432">
        <v>17169.900000000001</v>
      </c>
      <c r="F432">
        <v>3514.4</v>
      </c>
      <c r="G432">
        <v>1.35479E-2</v>
      </c>
      <c r="H432">
        <v>0.98094700000000001</v>
      </c>
      <c r="I432">
        <v>51</v>
      </c>
    </row>
    <row r="433" spans="1:25" x14ac:dyDescent="0.25">
      <c r="A433" t="s">
        <v>107</v>
      </c>
      <c r="B433">
        <v>64836.2</v>
      </c>
      <c r="C433">
        <v>64331.7</v>
      </c>
      <c r="D433">
        <v>64311.9</v>
      </c>
      <c r="E433">
        <v>17330.599999999999</v>
      </c>
      <c r="F433">
        <v>3516.5</v>
      </c>
      <c r="G433">
        <v>1.23079E-2</v>
      </c>
      <c r="H433">
        <v>0.981016</v>
      </c>
      <c r="I433">
        <v>69</v>
      </c>
    </row>
    <row r="434" spans="1:25" x14ac:dyDescent="0.25">
      <c r="A434" t="s">
        <v>107</v>
      </c>
      <c r="B434">
        <v>64701.3</v>
      </c>
      <c r="C434">
        <v>64181.4</v>
      </c>
      <c r="D434">
        <v>64170.1</v>
      </c>
      <c r="E434">
        <v>17191</v>
      </c>
      <c r="F434">
        <v>3513.76</v>
      </c>
      <c r="G434">
        <v>2.9135899999999999E-2</v>
      </c>
      <c r="H434">
        <v>0.98055999999999999</v>
      </c>
      <c r="I434">
        <v>83</v>
      </c>
    </row>
    <row r="435" spans="1:25" x14ac:dyDescent="0.25">
      <c r="A435" t="s">
        <v>107</v>
      </c>
      <c r="B435">
        <v>64653.5</v>
      </c>
      <c r="C435">
        <v>64156.4</v>
      </c>
      <c r="D435">
        <v>64144.1</v>
      </c>
      <c r="E435">
        <v>17168.2</v>
      </c>
      <c r="F435">
        <v>3513.51</v>
      </c>
      <c r="G435">
        <v>1.55414E-2</v>
      </c>
      <c r="H435">
        <v>0.98091799999999996</v>
      </c>
      <c r="I435">
        <v>51</v>
      </c>
    </row>
    <row r="436" spans="1:25" x14ac:dyDescent="0.25">
      <c r="A436" t="s">
        <v>107</v>
      </c>
      <c r="B436">
        <v>64471.199999999997</v>
      </c>
      <c r="C436">
        <v>63975.3</v>
      </c>
      <c r="D436">
        <v>63959.6</v>
      </c>
      <c r="E436">
        <v>16983.8</v>
      </c>
      <c r="F436">
        <v>3514.24</v>
      </c>
      <c r="G436">
        <v>1.8018800000000001E-2</v>
      </c>
      <c r="H436">
        <v>0.98100900000000002</v>
      </c>
      <c r="I436">
        <v>53</v>
      </c>
    </row>
    <row r="437" spans="1:25" x14ac:dyDescent="0.25">
      <c r="A437" t="s">
        <v>107</v>
      </c>
      <c r="B437">
        <v>64799.7</v>
      </c>
      <c r="C437">
        <v>64296.6</v>
      </c>
      <c r="D437">
        <v>64274.9</v>
      </c>
      <c r="E437">
        <v>17293.2</v>
      </c>
      <c r="F437">
        <v>3518.7</v>
      </c>
      <c r="G437">
        <v>2.9041000000000001E-2</v>
      </c>
      <c r="H437">
        <v>0.99177199999999999</v>
      </c>
      <c r="I437">
        <v>71</v>
      </c>
    </row>
    <row r="438" spans="1:25" x14ac:dyDescent="0.25">
      <c r="A438" t="s">
        <v>107</v>
      </c>
      <c r="B438">
        <v>64697</v>
      </c>
      <c r="C438">
        <v>64184.7</v>
      </c>
      <c r="D438">
        <v>64174.2</v>
      </c>
      <c r="E438">
        <v>17191.400000000001</v>
      </c>
      <c r="F438">
        <v>3513.27</v>
      </c>
      <c r="G438">
        <v>2.90418E-2</v>
      </c>
      <c r="H438">
        <v>0.98096799999999995</v>
      </c>
      <c r="I438">
        <v>49</v>
      </c>
    </row>
    <row r="439" spans="1:25" x14ac:dyDescent="0.25">
      <c r="A439" t="s">
        <v>107</v>
      </c>
      <c r="B439">
        <v>64643.8</v>
      </c>
      <c r="C439">
        <v>64126.3</v>
      </c>
      <c r="D439">
        <v>64112.7</v>
      </c>
      <c r="E439">
        <v>17136.7</v>
      </c>
      <c r="F439">
        <v>3514.02</v>
      </c>
      <c r="G439">
        <v>2.9042700000000001E-2</v>
      </c>
      <c r="H439">
        <v>0.98092100000000004</v>
      </c>
      <c r="I439">
        <v>43</v>
      </c>
    </row>
    <row r="440" spans="1:25" x14ac:dyDescent="0.25">
      <c r="A440" t="s">
        <v>107</v>
      </c>
      <c r="B440">
        <v>64760.2</v>
      </c>
      <c r="C440">
        <v>64252.5</v>
      </c>
      <c r="D440">
        <v>64234.8</v>
      </c>
      <c r="E440">
        <v>17258.5</v>
      </c>
      <c r="F440">
        <v>3515.52</v>
      </c>
      <c r="G440">
        <v>1.4146300000000001E-2</v>
      </c>
      <c r="H440">
        <v>0.98101400000000005</v>
      </c>
      <c r="I440">
        <v>37</v>
      </c>
    </row>
    <row r="441" spans="1:25" x14ac:dyDescent="0.25">
      <c r="A441" t="s">
        <v>107</v>
      </c>
      <c r="B441">
        <v>64803.6</v>
      </c>
      <c r="C441">
        <v>64297.9</v>
      </c>
      <c r="D441">
        <v>64274.7</v>
      </c>
      <c r="E441">
        <v>17299.599999999999</v>
      </c>
      <c r="F441">
        <v>3517.5</v>
      </c>
      <c r="G441">
        <v>2.9037799999999999E-2</v>
      </c>
      <c r="H441">
        <v>0.98067899999999997</v>
      </c>
      <c r="I441">
        <v>52</v>
      </c>
    </row>
    <row r="442" spans="1:25" x14ac:dyDescent="0.25">
      <c r="A442" t="s">
        <v>107</v>
      </c>
      <c r="B442">
        <v>64263.1</v>
      </c>
      <c r="C442">
        <v>63768</v>
      </c>
      <c r="D442">
        <v>63757.4</v>
      </c>
      <c r="E442">
        <v>16785.8</v>
      </c>
      <c r="F442">
        <v>3512.3</v>
      </c>
      <c r="G442">
        <v>1.0868900000000001E-2</v>
      </c>
      <c r="H442">
        <v>0.98098099999999999</v>
      </c>
      <c r="I442">
        <v>92</v>
      </c>
    </row>
    <row r="443" spans="1:25" x14ac:dyDescent="0.25">
      <c r="A443" t="s">
        <v>107</v>
      </c>
      <c r="B443">
        <v>64625.8</v>
      </c>
      <c r="C443">
        <v>64118.400000000001</v>
      </c>
      <c r="D443">
        <v>64101.3</v>
      </c>
      <c r="E443">
        <v>17120.8</v>
      </c>
      <c r="F443">
        <v>3514.41</v>
      </c>
      <c r="G443">
        <v>1.4138E-2</v>
      </c>
      <c r="H443">
        <v>0.97809299999999999</v>
      </c>
      <c r="I443">
        <v>51</v>
      </c>
    </row>
    <row r="444" spans="1:25" x14ac:dyDescent="0.25">
      <c r="A444" t="s">
        <v>107</v>
      </c>
      <c r="B444">
        <v>64799</v>
      </c>
      <c r="C444">
        <v>64293.4</v>
      </c>
      <c r="D444">
        <v>64278.2</v>
      </c>
      <c r="E444">
        <v>17303.3</v>
      </c>
      <c r="F444">
        <v>3514.92</v>
      </c>
      <c r="G444">
        <v>1.3450800000000001E-2</v>
      </c>
      <c r="H444">
        <v>0.98096700000000003</v>
      </c>
      <c r="I444">
        <v>74</v>
      </c>
    </row>
    <row r="445" spans="1:25" x14ac:dyDescent="0.25">
      <c r="A445" t="s">
        <v>107</v>
      </c>
      <c r="B445">
        <v>64929.9</v>
      </c>
      <c r="C445">
        <v>64412</v>
      </c>
      <c r="D445">
        <v>64395.8</v>
      </c>
      <c r="E445">
        <v>17418.3</v>
      </c>
      <c r="F445">
        <v>3514.17</v>
      </c>
      <c r="G445">
        <v>1.26693E-2</v>
      </c>
      <c r="H445">
        <v>0.980568</v>
      </c>
      <c r="I445">
        <v>63</v>
      </c>
    </row>
    <row r="446" spans="1:25" x14ac:dyDescent="0.25">
      <c r="A446" t="s">
        <v>107</v>
      </c>
      <c r="B446">
        <v>64491.199999999997</v>
      </c>
      <c r="C446">
        <v>63990.7</v>
      </c>
      <c r="D446">
        <v>63977.7</v>
      </c>
      <c r="E446">
        <v>16991.900000000001</v>
      </c>
      <c r="F446">
        <v>3513.81</v>
      </c>
      <c r="G446">
        <v>2.0216600000000001E-2</v>
      </c>
      <c r="H446">
        <v>0.98099599999999998</v>
      </c>
      <c r="I446">
        <v>46</v>
      </c>
    </row>
    <row r="447" spans="1:25" x14ac:dyDescent="0.25">
      <c r="A447" t="s">
        <v>107</v>
      </c>
      <c r="B447">
        <v>64878.400000000001</v>
      </c>
      <c r="C447">
        <v>64377.2</v>
      </c>
      <c r="D447">
        <v>64353.4</v>
      </c>
      <c r="E447">
        <v>17357.8</v>
      </c>
      <c r="F447">
        <v>3514.08</v>
      </c>
      <c r="G447">
        <v>1.3566399999999999E-2</v>
      </c>
      <c r="H447">
        <v>0.98092299999999999</v>
      </c>
      <c r="I447">
        <v>53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64890.400000000001</v>
      </c>
      <c r="C448">
        <v>64379.6</v>
      </c>
      <c r="D448">
        <v>64363.5</v>
      </c>
      <c r="E448">
        <v>17380.400000000001</v>
      </c>
      <c r="F448">
        <v>3514.58</v>
      </c>
      <c r="G448">
        <v>1.35821E-2</v>
      </c>
      <c r="H448">
        <v>0.98101899999999997</v>
      </c>
      <c r="I448">
        <v>59</v>
      </c>
      <c r="R448">
        <f>AVERAGE(B399:B448)</f>
        <v>64673.385999999999</v>
      </c>
      <c r="S448">
        <f>AVERAGE(C399:C448)</f>
        <v>64165.308000000005</v>
      </c>
      <c r="U448">
        <f>_xlfn.VAR.P(B399:B448)</f>
        <v>30476.340004000045</v>
      </c>
      <c r="V448">
        <f>_xlfn.VAR.P(C399:C448)</f>
        <v>29668.342335999962</v>
      </c>
      <c r="X448">
        <f>1.96*SQRT(U448)/50</f>
        <v>6.8433298257315229</v>
      </c>
      <c r="Y448">
        <f>1.96*SQRT(V448)/50</f>
        <v>6.7520042629719192</v>
      </c>
    </row>
    <row r="449" spans="1:9" x14ac:dyDescent="0.25">
      <c r="A449" t="s">
        <v>108</v>
      </c>
      <c r="B449">
        <v>3233753.0469999998</v>
      </c>
      <c r="C449" t="s">
        <v>36</v>
      </c>
    </row>
    <row r="450" spans="1:9" x14ac:dyDescent="0.25">
      <c r="A450" t="s">
        <v>38</v>
      </c>
      <c r="B450">
        <v>55126.5</v>
      </c>
      <c r="C450">
        <v>0</v>
      </c>
      <c r="D450">
        <v>0</v>
      </c>
      <c r="E450">
        <v>0</v>
      </c>
      <c r="F450">
        <v>0</v>
      </c>
      <c r="G450">
        <v>0.184443</v>
      </c>
      <c r="H450">
        <v>1</v>
      </c>
      <c r="I450">
        <v>0</v>
      </c>
    </row>
    <row r="451" spans="1:9" x14ac:dyDescent="0.25">
      <c r="A451" t="s">
        <v>38</v>
      </c>
      <c r="B451">
        <v>55111.4</v>
      </c>
      <c r="C451">
        <v>0</v>
      </c>
      <c r="D451">
        <v>0</v>
      </c>
      <c r="E451">
        <v>0</v>
      </c>
      <c r="F451">
        <v>0</v>
      </c>
      <c r="G451">
        <v>0.184443</v>
      </c>
      <c r="H451">
        <v>1</v>
      </c>
      <c r="I451">
        <v>0</v>
      </c>
    </row>
    <row r="452" spans="1:9" x14ac:dyDescent="0.25">
      <c r="A452" t="s">
        <v>38</v>
      </c>
      <c r="B452">
        <v>55115.9</v>
      </c>
      <c r="C452">
        <v>0</v>
      </c>
      <c r="D452">
        <v>0</v>
      </c>
      <c r="E452">
        <v>0</v>
      </c>
      <c r="F452">
        <v>0</v>
      </c>
      <c r="G452">
        <v>0.184443</v>
      </c>
      <c r="H452">
        <v>1</v>
      </c>
      <c r="I452">
        <v>0</v>
      </c>
    </row>
    <row r="453" spans="1:9" x14ac:dyDescent="0.25">
      <c r="A453" t="s">
        <v>38</v>
      </c>
      <c r="B453">
        <v>55114.9</v>
      </c>
      <c r="C453">
        <v>0</v>
      </c>
      <c r="D453">
        <v>0</v>
      </c>
      <c r="E453">
        <v>0</v>
      </c>
      <c r="F453">
        <v>0</v>
      </c>
      <c r="G453">
        <v>0.184443</v>
      </c>
      <c r="H453">
        <v>1</v>
      </c>
      <c r="I453">
        <v>0</v>
      </c>
    </row>
    <row r="454" spans="1:9" x14ac:dyDescent="0.25">
      <c r="A454" t="s">
        <v>38</v>
      </c>
      <c r="B454">
        <v>55103.4</v>
      </c>
      <c r="C454">
        <v>0</v>
      </c>
      <c r="D454">
        <v>0</v>
      </c>
      <c r="E454">
        <v>0</v>
      </c>
      <c r="F454">
        <v>0</v>
      </c>
      <c r="G454">
        <v>0.184443</v>
      </c>
      <c r="H454">
        <v>1</v>
      </c>
      <c r="I454">
        <v>0</v>
      </c>
    </row>
    <row r="455" spans="1:9" x14ac:dyDescent="0.25">
      <c r="A455" t="s">
        <v>38</v>
      </c>
      <c r="B455">
        <v>55095.3</v>
      </c>
      <c r="C455">
        <v>0</v>
      </c>
      <c r="D455">
        <v>0</v>
      </c>
      <c r="E455">
        <v>0</v>
      </c>
      <c r="F455">
        <v>0</v>
      </c>
      <c r="G455">
        <v>0.184443</v>
      </c>
      <c r="H455">
        <v>1</v>
      </c>
      <c r="I455">
        <v>0</v>
      </c>
    </row>
    <row r="456" spans="1:9" x14ac:dyDescent="0.25">
      <c r="A456" t="s">
        <v>38</v>
      </c>
      <c r="B456">
        <v>55111.9</v>
      </c>
      <c r="C456">
        <v>0</v>
      </c>
      <c r="D456">
        <v>0</v>
      </c>
      <c r="E456">
        <v>0</v>
      </c>
      <c r="F456">
        <v>0</v>
      </c>
      <c r="G456">
        <v>0.184443</v>
      </c>
      <c r="H456">
        <v>1</v>
      </c>
      <c r="I456">
        <v>0</v>
      </c>
    </row>
    <row r="457" spans="1:9" x14ac:dyDescent="0.25">
      <c r="A457" t="s">
        <v>38</v>
      </c>
      <c r="B457">
        <v>55121.5</v>
      </c>
      <c r="C457">
        <v>0</v>
      </c>
      <c r="D457">
        <v>0</v>
      </c>
      <c r="E457">
        <v>0</v>
      </c>
      <c r="F457">
        <v>0</v>
      </c>
      <c r="G457">
        <v>0.184443</v>
      </c>
      <c r="H457">
        <v>1</v>
      </c>
      <c r="I457">
        <v>0</v>
      </c>
    </row>
    <row r="458" spans="1:9" x14ac:dyDescent="0.25">
      <c r="A458" t="s">
        <v>38</v>
      </c>
      <c r="B458">
        <v>55144.7</v>
      </c>
      <c r="C458">
        <v>0</v>
      </c>
      <c r="D458">
        <v>0</v>
      </c>
      <c r="E458">
        <v>0</v>
      </c>
      <c r="F458">
        <v>0</v>
      </c>
      <c r="G458">
        <v>0.184443</v>
      </c>
      <c r="H458">
        <v>1</v>
      </c>
      <c r="I458">
        <v>0</v>
      </c>
    </row>
    <row r="459" spans="1:9" x14ac:dyDescent="0.25">
      <c r="A459" t="s">
        <v>38</v>
      </c>
      <c r="B459">
        <v>55110.400000000001</v>
      </c>
      <c r="C459">
        <v>0</v>
      </c>
      <c r="D459">
        <v>0</v>
      </c>
      <c r="E459">
        <v>0</v>
      </c>
      <c r="F459">
        <v>0</v>
      </c>
      <c r="G459">
        <v>0.184443</v>
      </c>
      <c r="H459">
        <v>1</v>
      </c>
      <c r="I459">
        <v>0</v>
      </c>
    </row>
    <row r="460" spans="1:9" x14ac:dyDescent="0.25">
      <c r="A460" t="s">
        <v>38</v>
      </c>
      <c r="B460">
        <v>55124</v>
      </c>
      <c r="C460">
        <v>0</v>
      </c>
      <c r="D460">
        <v>0</v>
      </c>
      <c r="E460">
        <v>0</v>
      </c>
      <c r="F460">
        <v>0</v>
      </c>
      <c r="G460">
        <v>0.184443</v>
      </c>
      <c r="H460">
        <v>1</v>
      </c>
      <c r="I460">
        <v>0</v>
      </c>
    </row>
    <row r="461" spans="1:9" x14ac:dyDescent="0.25">
      <c r="A461" t="s">
        <v>38</v>
      </c>
      <c r="B461">
        <v>55104.6</v>
      </c>
      <c r="C461">
        <v>0</v>
      </c>
      <c r="D461">
        <v>0</v>
      </c>
      <c r="E461">
        <v>0</v>
      </c>
      <c r="F461">
        <v>0</v>
      </c>
      <c r="G461">
        <v>0.184443</v>
      </c>
      <c r="H461">
        <v>1</v>
      </c>
      <c r="I461">
        <v>0</v>
      </c>
    </row>
    <row r="462" spans="1:9" x14ac:dyDescent="0.25">
      <c r="A462" t="s">
        <v>38</v>
      </c>
      <c r="B462">
        <v>55112.800000000003</v>
      </c>
      <c r="C462">
        <v>0</v>
      </c>
      <c r="D462">
        <v>0</v>
      </c>
      <c r="E462">
        <v>0</v>
      </c>
      <c r="F462">
        <v>0</v>
      </c>
      <c r="G462">
        <v>0.184443</v>
      </c>
      <c r="H462">
        <v>1</v>
      </c>
      <c r="I462">
        <v>0</v>
      </c>
    </row>
    <row r="463" spans="1:9" x14ac:dyDescent="0.25">
      <c r="A463" t="s">
        <v>38</v>
      </c>
      <c r="B463">
        <v>55104.3</v>
      </c>
      <c r="C463">
        <v>0</v>
      </c>
      <c r="D463">
        <v>0</v>
      </c>
      <c r="E463">
        <v>0</v>
      </c>
      <c r="F463">
        <v>0</v>
      </c>
      <c r="G463">
        <v>0.184443</v>
      </c>
      <c r="H463">
        <v>1</v>
      </c>
      <c r="I463">
        <v>0</v>
      </c>
    </row>
    <row r="464" spans="1:9" x14ac:dyDescent="0.25">
      <c r="A464" t="s">
        <v>38</v>
      </c>
      <c r="B464">
        <v>55105.7</v>
      </c>
      <c r="C464">
        <v>0</v>
      </c>
      <c r="D464">
        <v>0</v>
      </c>
      <c r="E464">
        <v>0</v>
      </c>
      <c r="F464">
        <v>0</v>
      </c>
      <c r="G464">
        <v>0.184443</v>
      </c>
      <c r="H464">
        <v>1</v>
      </c>
      <c r="I464">
        <v>0</v>
      </c>
    </row>
    <row r="465" spans="1:9" x14ac:dyDescent="0.25">
      <c r="A465" t="s">
        <v>38</v>
      </c>
      <c r="B465">
        <v>55105</v>
      </c>
      <c r="C465">
        <v>0</v>
      </c>
      <c r="D465">
        <v>0</v>
      </c>
      <c r="E465">
        <v>0</v>
      </c>
      <c r="F465">
        <v>0</v>
      </c>
      <c r="G465">
        <v>0.184443</v>
      </c>
      <c r="H465">
        <v>1</v>
      </c>
      <c r="I465">
        <v>0</v>
      </c>
    </row>
    <row r="466" spans="1:9" x14ac:dyDescent="0.25">
      <c r="A466" t="s">
        <v>38</v>
      </c>
      <c r="B466">
        <v>55120.5</v>
      </c>
      <c r="C466">
        <v>0</v>
      </c>
      <c r="D466">
        <v>0</v>
      </c>
      <c r="E466">
        <v>0</v>
      </c>
      <c r="F466">
        <v>0</v>
      </c>
      <c r="G466">
        <v>0.184443</v>
      </c>
      <c r="H466">
        <v>1</v>
      </c>
      <c r="I466">
        <v>0</v>
      </c>
    </row>
    <row r="467" spans="1:9" x14ac:dyDescent="0.25">
      <c r="A467" t="s">
        <v>38</v>
      </c>
      <c r="B467">
        <v>55116.3</v>
      </c>
      <c r="C467">
        <v>0</v>
      </c>
      <c r="D467">
        <v>0</v>
      </c>
      <c r="E467">
        <v>0</v>
      </c>
      <c r="F467">
        <v>0</v>
      </c>
      <c r="G467">
        <v>0.184443</v>
      </c>
      <c r="H467">
        <v>1</v>
      </c>
      <c r="I467">
        <v>0</v>
      </c>
    </row>
    <row r="468" spans="1:9" x14ac:dyDescent="0.25">
      <c r="A468" t="s">
        <v>38</v>
      </c>
      <c r="B468">
        <v>55111.8</v>
      </c>
      <c r="C468">
        <v>0</v>
      </c>
      <c r="D468">
        <v>0</v>
      </c>
      <c r="E468">
        <v>0</v>
      </c>
      <c r="F468">
        <v>0</v>
      </c>
      <c r="G468">
        <v>0.184443</v>
      </c>
      <c r="H468">
        <v>1</v>
      </c>
      <c r="I468">
        <v>0</v>
      </c>
    </row>
    <row r="469" spans="1:9" x14ac:dyDescent="0.25">
      <c r="A469" t="s">
        <v>38</v>
      </c>
      <c r="B469">
        <v>55132.3</v>
      </c>
      <c r="C469">
        <v>0</v>
      </c>
      <c r="D469">
        <v>0</v>
      </c>
      <c r="E469">
        <v>0</v>
      </c>
      <c r="F469">
        <v>0</v>
      </c>
      <c r="G469">
        <v>0.184443</v>
      </c>
      <c r="H469">
        <v>1</v>
      </c>
      <c r="I469">
        <v>0</v>
      </c>
    </row>
    <row r="470" spans="1:9" x14ac:dyDescent="0.25">
      <c r="A470" t="s">
        <v>38</v>
      </c>
      <c r="B470">
        <v>55121.5</v>
      </c>
      <c r="C470">
        <v>0</v>
      </c>
      <c r="D470">
        <v>0</v>
      </c>
      <c r="E470">
        <v>0</v>
      </c>
      <c r="F470">
        <v>0</v>
      </c>
      <c r="G470">
        <v>0.184443</v>
      </c>
      <c r="H470">
        <v>1</v>
      </c>
      <c r="I470">
        <v>0</v>
      </c>
    </row>
    <row r="471" spans="1:9" x14ac:dyDescent="0.25">
      <c r="A471" t="s">
        <v>38</v>
      </c>
      <c r="B471">
        <v>55122</v>
      </c>
      <c r="C471">
        <v>0</v>
      </c>
      <c r="D471">
        <v>0</v>
      </c>
      <c r="E471">
        <v>0</v>
      </c>
      <c r="F471">
        <v>0</v>
      </c>
      <c r="G471">
        <v>0.184443</v>
      </c>
      <c r="H471">
        <v>1</v>
      </c>
      <c r="I471">
        <v>0</v>
      </c>
    </row>
    <row r="472" spans="1:9" x14ac:dyDescent="0.25">
      <c r="A472" t="s">
        <v>38</v>
      </c>
      <c r="B472">
        <v>55113.2</v>
      </c>
      <c r="C472">
        <v>0</v>
      </c>
      <c r="D472">
        <v>0</v>
      </c>
      <c r="E472">
        <v>0</v>
      </c>
      <c r="F472">
        <v>0</v>
      </c>
      <c r="G472">
        <v>0.184443</v>
      </c>
      <c r="H472">
        <v>1</v>
      </c>
      <c r="I472">
        <v>0</v>
      </c>
    </row>
    <row r="473" spans="1:9" x14ac:dyDescent="0.25">
      <c r="A473" t="s">
        <v>38</v>
      </c>
      <c r="B473">
        <v>55111.8</v>
      </c>
      <c r="C473">
        <v>0</v>
      </c>
      <c r="D473">
        <v>0</v>
      </c>
      <c r="E473">
        <v>0</v>
      </c>
      <c r="F473">
        <v>0</v>
      </c>
      <c r="G473">
        <v>0.184443</v>
      </c>
      <c r="H473">
        <v>1</v>
      </c>
      <c r="I473">
        <v>0</v>
      </c>
    </row>
    <row r="474" spans="1:9" x14ac:dyDescent="0.25">
      <c r="A474" t="s">
        <v>38</v>
      </c>
      <c r="B474">
        <v>55111.6</v>
      </c>
      <c r="C474">
        <v>0</v>
      </c>
      <c r="D474">
        <v>0</v>
      </c>
      <c r="E474">
        <v>0</v>
      </c>
      <c r="F474">
        <v>0</v>
      </c>
      <c r="G474">
        <v>0.184443</v>
      </c>
      <c r="H474">
        <v>1</v>
      </c>
      <c r="I474">
        <v>0</v>
      </c>
    </row>
    <row r="475" spans="1:9" x14ac:dyDescent="0.25">
      <c r="A475" t="s">
        <v>38</v>
      </c>
      <c r="B475">
        <v>55105.599999999999</v>
      </c>
      <c r="C475">
        <v>0</v>
      </c>
      <c r="D475">
        <v>0</v>
      </c>
      <c r="E475">
        <v>0</v>
      </c>
      <c r="F475">
        <v>0</v>
      </c>
      <c r="G475">
        <v>0.184443</v>
      </c>
      <c r="H475">
        <v>1</v>
      </c>
      <c r="I475">
        <v>0</v>
      </c>
    </row>
    <row r="476" spans="1:9" x14ac:dyDescent="0.25">
      <c r="A476" t="s">
        <v>38</v>
      </c>
      <c r="B476">
        <v>55111.4</v>
      </c>
      <c r="C476">
        <v>0</v>
      </c>
      <c r="D476">
        <v>0</v>
      </c>
      <c r="E476">
        <v>0</v>
      </c>
      <c r="F476">
        <v>0</v>
      </c>
      <c r="G476">
        <v>0.184443</v>
      </c>
      <c r="H476">
        <v>1</v>
      </c>
      <c r="I476">
        <v>0</v>
      </c>
    </row>
    <row r="477" spans="1:9" x14ac:dyDescent="0.25">
      <c r="A477" t="s">
        <v>38</v>
      </c>
      <c r="B477">
        <v>55120.800000000003</v>
      </c>
      <c r="C477">
        <v>0</v>
      </c>
      <c r="D477">
        <v>0</v>
      </c>
      <c r="E477">
        <v>0</v>
      </c>
      <c r="F477">
        <v>0</v>
      </c>
      <c r="G477">
        <v>0.184443</v>
      </c>
      <c r="H477">
        <v>1</v>
      </c>
      <c r="I477">
        <v>0</v>
      </c>
    </row>
    <row r="478" spans="1:9" x14ac:dyDescent="0.25">
      <c r="A478" t="s">
        <v>38</v>
      </c>
      <c r="B478">
        <v>55137.9</v>
      </c>
      <c r="C478">
        <v>0</v>
      </c>
      <c r="D478">
        <v>0</v>
      </c>
      <c r="E478">
        <v>0</v>
      </c>
      <c r="F478">
        <v>0</v>
      </c>
      <c r="G478">
        <v>0.184443</v>
      </c>
      <c r="H478">
        <v>1</v>
      </c>
      <c r="I478">
        <v>0</v>
      </c>
    </row>
    <row r="479" spans="1:9" x14ac:dyDescent="0.25">
      <c r="A479" t="s">
        <v>38</v>
      </c>
      <c r="B479">
        <v>55130.3</v>
      </c>
      <c r="C479">
        <v>0</v>
      </c>
      <c r="D479">
        <v>0</v>
      </c>
      <c r="E479">
        <v>0</v>
      </c>
      <c r="F479">
        <v>0</v>
      </c>
      <c r="G479">
        <v>0.184443</v>
      </c>
      <c r="H479">
        <v>1</v>
      </c>
      <c r="I479">
        <v>0</v>
      </c>
    </row>
    <row r="480" spans="1:9" x14ac:dyDescent="0.25">
      <c r="A480" t="s">
        <v>38</v>
      </c>
      <c r="B480">
        <v>55124.5</v>
      </c>
      <c r="C480">
        <v>0</v>
      </c>
      <c r="D480">
        <v>0</v>
      </c>
      <c r="E480">
        <v>0</v>
      </c>
      <c r="F480">
        <v>0</v>
      </c>
      <c r="G480">
        <v>0.184443</v>
      </c>
      <c r="H480">
        <v>1</v>
      </c>
      <c r="I480">
        <v>0</v>
      </c>
    </row>
    <row r="481" spans="1:9" x14ac:dyDescent="0.25">
      <c r="A481" t="s">
        <v>38</v>
      </c>
      <c r="B481">
        <v>55113.8</v>
      </c>
      <c r="C481">
        <v>0</v>
      </c>
      <c r="D481">
        <v>0</v>
      </c>
      <c r="E481">
        <v>0</v>
      </c>
      <c r="F481">
        <v>0</v>
      </c>
      <c r="G481">
        <v>0.184443</v>
      </c>
      <c r="H481">
        <v>1</v>
      </c>
      <c r="I481">
        <v>0</v>
      </c>
    </row>
    <row r="482" spans="1:9" x14ac:dyDescent="0.25">
      <c r="A482" t="s">
        <v>38</v>
      </c>
      <c r="B482">
        <v>55128</v>
      </c>
      <c r="C482">
        <v>0</v>
      </c>
      <c r="D482">
        <v>0</v>
      </c>
      <c r="E482">
        <v>0</v>
      </c>
      <c r="F482">
        <v>0</v>
      </c>
      <c r="G482">
        <v>0.184443</v>
      </c>
      <c r="H482">
        <v>1</v>
      </c>
      <c r="I482">
        <v>0</v>
      </c>
    </row>
    <row r="483" spans="1:9" x14ac:dyDescent="0.25">
      <c r="A483" t="s">
        <v>38</v>
      </c>
      <c r="B483">
        <v>55110.2</v>
      </c>
      <c r="C483">
        <v>0</v>
      </c>
      <c r="D483">
        <v>0</v>
      </c>
      <c r="E483">
        <v>0</v>
      </c>
      <c r="F483">
        <v>0</v>
      </c>
      <c r="G483">
        <v>0.184443</v>
      </c>
      <c r="H483">
        <v>1</v>
      </c>
      <c r="I483">
        <v>0</v>
      </c>
    </row>
    <row r="484" spans="1:9" x14ac:dyDescent="0.25">
      <c r="A484" t="s">
        <v>38</v>
      </c>
      <c r="B484">
        <v>55112.9</v>
      </c>
      <c r="C484">
        <v>0</v>
      </c>
      <c r="D484">
        <v>0</v>
      </c>
      <c r="E484">
        <v>0</v>
      </c>
      <c r="F484">
        <v>0</v>
      </c>
      <c r="G484">
        <v>0.184443</v>
      </c>
      <c r="H484">
        <v>1</v>
      </c>
      <c r="I484">
        <v>0</v>
      </c>
    </row>
    <row r="485" spans="1:9" x14ac:dyDescent="0.25">
      <c r="A485" t="s">
        <v>38</v>
      </c>
      <c r="B485">
        <v>55106.3</v>
      </c>
      <c r="C485">
        <v>0</v>
      </c>
      <c r="D485">
        <v>0</v>
      </c>
      <c r="E485">
        <v>0</v>
      </c>
      <c r="F485">
        <v>0</v>
      </c>
      <c r="G485">
        <v>0.109208</v>
      </c>
      <c r="H485">
        <v>1</v>
      </c>
      <c r="I485">
        <v>0</v>
      </c>
    </row>
    <row r="486" spans="1:9" x14ac:dyDescent="0.25">
      <c r="A486" t="s">
        <v>38</v>
      </c>
      <c r="B486">
        <v>55111.199999999997</v>
      </c>
      <c r="C486">
        <v>0</v>
      </c>
      <c r="D486">
        <v>0</v>
      </c>
      <c r="E486">
        <v>0</v>
      </c>
      <c r="F486">
        <v>0</v>
      </c>
      <c r="G486">
        <v>0.184443</v>
      </c>
      <c r="H486">
        <v>1</v>
      </c>
      <c r="I486">
        <v>0</v>
      </c>
    </row>
    <row r="487" spans="1:9" x14ac:dyDescent="0.25">
      <c r="A487" t="s">
        <v>38</v>
      </c>
      <c r="B487">
        <v>55123</v>
      </c>
      <c r="C487">
        <v>0</v>
      </c>
      <c r="D487">
        <v>0</v>
      </c>
      <c r="E487">
        <v>0</v>
      </c>
      <c r="F487">
        <v>0</v>
      </c>
      <c r="G487">
        <v>0.184443</v>
      </c>
      <c r="H487">
        <v>1</v>
      </c>
      <c r="I487">
        <v>0</v>
      </c>
    </row>
    <row r="488" spans="1:9" x14ac:dyDescent="0.25">
      <c r="A488" t="s">
        <v>38</v>
      </c>
      <c r="B488">
        <v>55096.1</v>
      </c>
      <c r="C488">
        <v>0</v>
      </c>
      <c r="D488">
        <v>0</v>
      </c>
      <c r="E488">
        <v>0</v>
      </c>
      <c r="F488">
        <v>0</v>
      </c>
      <c r="G488">
        <v>0.184443</v>
      </c>
      <c r="H488">
        <v>1</v>
      </c>
      <c r="I488">
        <v>0</v>
      </c>
    </row>
    <row r="489" spans="1:9" x14ac:dyDescent="0.25">
      <c r="A489" t="s">
        <v>38</v>
      </c>
      <c r="B489">
        <v>55097.5</v>
      </c>
      <c r="C489">
        <v>0</v>
      </c>
      <c r="D489">
        <v>0</v>
      </c>
      <c r="E489">
        <v>0</v>
      </c>
      <c r="F489">
        <v>0</v>
      </c>
      <c r="G489">
        <v>0.184443</v>
      </c>
      <c r="H489">
        <v>1</v>
      </c>
      <c r="I489">
        <v>0</v>
      </c>
    </row>
    <row r="490" spans="1:9" x14ac:dyDescent="0.25">
      <c r="A490" t="s">
        <v>38</v>
      </c>
      <c r="B490">
        <v>55112.4</v>
      </c>
      <c r="C490">
        <v>0</v>
      </c>
      <c r="D490">
        <v>0</v>
      </c>
      <c r="E490">
        <v>0</v>
      </c>
      <c r="F490">
        <v>0</v>
      </c>
      <c r="G490">
        <v>0.184443</v>
      </c>
      <c r="H490">
        <v>1</v>
      </c>
      <c r="I490">
        <v>0</v>
      </c>
    </row>
    <row r="491" spans="1:9" x14ac:dyDescent="0.25">
      <c r="A491" t="s">
        <v>38</v>
      </c>
      <c r="B491">
        <v>55122.1</v>
      </c>
      <c r="C491">
        <v>0</v>
      </c>
      <c r="D491">
        <v>0</v>
      </c>
      <c r="E491">
        <v>0</v>
      </c>
      <c r="F491">
        <v>0</v>
      </c>
      <c r="G491">
        <v>0.184443</v>
      </c>
      <c r="H491">
        <v>1</v>
      </c>
      <c r="I491">
        <v>0</v>
      </c>
    </row>
    <row r="492" spans="1:9" x14ac:dyDescent="0.25">
      <c r="A492" t="s">
        <v>38</v>
      </c>
      <c r="B492">
        <v>55104.6</v>
      </c>
      <c r="C492">
        <v>0</v>
      </c>
      <c r="D492">
        <v>0</v>
      </c>
      <c r="E492">
        <v>0</v>
      </c>
      <c r="F492">
        <v>0</v>
      </c>
      <c r="G492">
        <v>0.184443</v>
      </c>
      <c r="H492">
        <v>1</v>
      </c>
      <c r="I492">
        <v>0</v>
      </c>
    </row>
    <row r="493" spans="1:9" x14ac:dyDescent="0.25">
      <c r="A493" t="s">
        <v>38</v>
      </c>
      <c r="B493">
        <v>55107.1</v>
      </c>
      <c r="C493">
        <v>0</v>
      </c>
      <c r="D493">
        <v>0</v>
      </c>
      <c r="E493">
        <v>0</v>
      </c>
      <c r="F493">
        <v>0</v>
      </c>
      <c r="G493">
        <v>0.184443</v>
      </c>
      <c r="H493">
        <v>1</v>
      </c>
      <c r="I493">
        <v>0</v>
      </c>
    </row>
    <row r="494" spans="1:9" x14ac:dyDescent="0.25">
      <c r="A494" t="s">
        <v>38</v>
      </c>
      <c r="B494">
        <v>55114.5</v>
      </c>
      <c r="C494">
        <v>0</v>
      </c>
      <c r="D494">
        <v>0</v>
      </c>
      <c r="E494">
        <v>0</v>
      </c>
      <c r="F494">
        <v>0</v>
      </c>
      <c r="G494">
        <v>0.184443</v>
      </c>
      <c r="H494">
        <v>1</v>
      </c>
      <c r="I494">
        <v>0</v>
      </c>
    </row>
    <row r="495" spans="1:9" x14ac:dyDescent="0.25">
      <c r="A495" t="s">
        <v>38</v>
      </c>
      <c r="B495">
        <v>55121.4</v>
      </c>
      <c r="C495">
        <v>0</v>
      </c>
      <c r="D495">
        <v>0</v>
      </c>
      <c r="E495">
        <v>0</v>
      </c>
      <c r="F495">
        <v>0</v>
      </c>
      <c r="G495">
        <v>0.184443</v>
      </c>
      <c r="H495">
        <v>1</v>
      </c>
      <c r="I495">
        <v>0</v>
      </c>
    </row>
    <row r="496" spans="1:9" x14ac:dyDescent="0.25">
      <c r="A496" t="s">
        <v>38</v>
      </c>
      <c r="B496">
        <v>55117.2</v>
      </c>
      <c r="C496">
        <v>0</v>
      </c>
      <c r="D496">
        <v>0</v>
      </c>
      <c r="E496">
        <v>0</v>
      </c>
      <c r="F496">
        <v>0</v>
      </c>
      <c r="G496">
        <v>0.184443</v>
      </c>
      <c r="H496">
        <v>1</v>
      </c>
      <c r="I496">
        <v>0</v>
      </c>
    </row>
    <row r="497" spans="1:25" x14ac:dyDescent="0.25">
      <c r="A497" t="s">
        <v>38</v>
      </c>
      <c r="B497">
        <v>55135</v>
      </c>
      <c r="C497">
        <v>0</v>
      </c>
      <c r="D497">
        <v>0</v>
      </c>
      <c r="E497">
        <v>0</v>
      </c>
      <c r="F497">
        <v>0</v>
      </c>
      <c r="G497">
        <v>0.184443</v>
      </c>
      <c r="H497">
        <v>1</v>
      </c>
      <c r="I497">
        <v>0</v>
      </c>
    </row>
    <row r="498" spans="1:25" x14ac:dyDescent="0.25">
      <c r="A498" t="s">
        <v>38</v>
      </c>
      <c r="B498">
        <v>55117.599999999999</v>
      </c>
      <c r="C498">
        <v>0</v>
      </c>
      <c r="D498">
        <v>0</v>
      </c>
      <c r="E498">
        <v>0</v>
      </c>
      <c r="F498">
        <v>0</v>
      </c>
      <c r="G498">
        <v>0.184443</v>
      </c>
      <c r="H498">
        <v>1</v>
      </c>
      <c r="I498">
        <v>0</v>
      </c>
    </row>
    <row r="499" spans="1:25" x14ac:dyDescent="0.25">
      <c r="A499" t="s">
        <v>38</v>
      </c>
      <c r="B499">
        <v>55116.5</v>
      </c>
      <c r="C499">
        <v>0</v>
      </c>
      <c r="D499">
        <v>0</v>
      </c>
      <c r="E499">
        <v>0</v>
      </c>
      <c r="F499">
        <v>0</v>
      </c>
      <c r="G499">
        <v>0.184443</v>
      </c>
      <c r="H499">
        <v>1</v>
      </c>
      <c r="I499">
        <v>0</v>
      </c>
    </row>
    <row r="500" spans="1:25" x14ac:dyDescent="0.25">
      <c r="A500" t="s">
        <v>38</v>
      </c>
      <c r="B500">
        <v>55111.9</v>
      </c>
      <c r="C500">
        <v>0</v>
      </c>
      <c r="D500">
        <v>0</v>
      </c>
      <c r="E500">
        <v>0</v>
      </c>
      <c r="F500">
        <v>0</v>
      </c>
      <c r="G500">
        <v>0.184443</v>
      </c>
      <c r="H500">
        <v>1</v>
      </c>
      <c r="I500">
        <v>0</v>
      </c>
    </row>
    <row r="501" spans="1:25" x14ac:dyDescent="0.25">
      <c r="A501" t="s">
        <v>38</v>
      </c>
      <c r="B501">
        <v>55118.400000000001</v>
      </c>
      <c r="C501">
        <v>0</v>
      </c>
      <c r="D501">
        <v>0</v>
      </c>
      <c r="E501">
        <v>0</v>
      </c>
      <c r="F501">
        <v>0</v>
      </c>
      <c r="G501">
        <v>0.184443</v>
      </c>
      <c r="H501">
        <v>1</v>
      </c>
      <c r="I501">
        <v>0</v>
      </c>
    </row>
    <row r="502" spans="1:25" x14ac:dyDescent="0.25">
      <c r="A502" t="s">
        <v>38</v>
      </c>
      <c r="B502">
        <v>55115.199999999997</v>
      </c>
      <c r="C502">
        <v>0</v>
      </c>
      <c r="D502">
        <v>0</v>
      </c>
      <c r="E502">
        <v>0</v>
      </c>
      <c r="F502">
        <v>0</v>
      </c>
      <c r="G502">
        <v>0.184443</v>
      </c>
      <c r="H502">
        <v>1</v>
      </c>
      <c r="I502">
        <v>0</v>
      </c>
    </row>
    <row r="503" spans="1:25" x14ac:dyDescent="0.25">
      <c r="A503" t="s">
        <v>38</v>
      </c>
      <c r="B503">
        <v>55120.2</v>
      </c>
      <c r="C503">
        <v>0</v>
      </c>
      <c r="D503">
        <v>0</v>
      </c>
      <c r="E503">
        <v>0</v>
      </c>
      <c r="F503">
        <v>0</v>
      </c>
      <c r="G503">
        <v>0.184443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55102.5</v>
      </c>
      <c r="C504">
        <v>0</v>
      </c>
      <c r="D504">
        <v>0</v>
      </c>
      <c r="E504">
        <v>0</v>
      </c>
      <c r="F504">
        <v>0</v>
      </c>
      <c r="G504">
        <v>0.184443</v>
      </c>
      <c r="H504">
        <v>1</v>
      </c>
      <c r="I504">
        <v>0</v>
      </c>
      <c r="R504">
        <f>AVERAGE(B455:B504)</f>
        <v>55115.346000000012</v>
      </c>
      <c r="S504">
        <f>AVERAGE(C455:C504)</f>
        <v>0</v>
      </c>
      <c r="U504">
        <f>_xlfn.VAR.P(B455:B504)</f>
        <v>103.52888400000049</v>
      </c>
      <c r="V504">
        <f>_xlfn.VAR.P(C455:C504)</f>
        <v>0</v>
      </c>
      <c r="X504">
        <f>1.96*SQRT(U504)/50</f>
        <v>0.39885664631514006</v>
      </c>
      <c r="Y504">
        <f>1.96*SQRT(V504)/50</f>
        <v>0</v>
      </c>
    </row>
    <row r="505" spans="1:25" x14ac:dyDescent="0.25">
      <c r="A505" t="s">
        <v>38</v>
      </c>
      <c r="B505">
        <v>2755823.8698999998</v>
      </c>
      <c r="C505" t="s">
        <v>36</v>
      </c>
    </row>
    <row r="506" spans="1:25" x14ac:dyDescent="0.25">
      <c r="A506" t="s">
        <v>39</v>
      </c>
      <c r="B506">
        <v>838449</v>
      </c>
      <c r="C506">
        <v>837973</v>
      </c>
      <c r="D506">
        <v>837868</v>
      </c>
      <c r="E506">
        <v>4228.54</v>
      </c>
      <c r="F506">
        <v>0</v>
      </c>
      <c r="G506">
        <v>0.184443</v>
      </c>
      <c r="H506">
        <v>1</v>
      </c>
      <c r="I506">
        <v>0</v>
      </c>
    </row>
    <row r="507" spans="1:25" x14ac:dyDescent="0.25">
      <c r="A507" t="s">
        <v>39</v>
      </c>
      <c r="B507">
        <v>55461.1</v>
      </c>
      <c r="C507">
        <v>55003.3</v>
      </c>
      <c r="D507">
        <v>54902</v>
      </c>
      <c r="E507">
        <v>4243.16</v>
      </c>
      <c r="F507">
        <v>0</v>
      </c>
      <c r="G507">
        <v>0.184443</v>
      </c>
      <c r="H507">
        <v>1</v>
      </c>
      <c r="I507">
        <v>0</v>
      </c>
    </row>
    <row r="508" spans="1:25" x14ac:dyDescent="0.25">
      <c r="A508" t="s">
        <v>39</v>
      </c>
      <c r="B508">
        <v>54926.1</v>
      </c>
      <c r="C508">
        <v>54450.8</v>
      </c>
      <c r="D508">
        <v>54337.7</v>
      </c>
      <c r="E508">
        <v>4195.74</v>
      </c>
      <c r="F508">
        <v>0</v>
      </c>
      <c r="G508">
        <v>0.184443</v>
      </c>
      <c r="H508">
        <v>1</v>
      </c>
      <c r="I508">
        <v>0</v>
      </c>
    </row>
    <row r="509" spans="1:25" x14ac:dyDescent="0.25">
      <c r="A509" t="s">
        <v>39</v>
      </c>
      <c r="B509">
        <v>54884.2</v>
      </c>
      <c r="C509">
        <v>54425</v>
      </c>
      <c r="D509">
        <v>54316</v>
      </c>
      <c r="E509">
        <v>4191.3999999999996</v>
      </c>
      <c r="F509">
        <v>0</v>
      </c>
      <c r="G509">
        <v>0.184443</v>
      </c>
      <c r="H509">
        <v>1</v>
      </c>
      <c r="I509">
        <v>0</v>
      </c>
    </row>
    <row r="510" spans="1:25" x14ac:dyDescent="0.25">
      <c r="A510" t="s">
        <v>39</v>
      </c>
      <c r="B510">
        <v>54909.8</v>
      </c>
      <c r="C510">
        <v>54420.5</v>
      </c>
      <c r="D510">
        <v>54315.5</v>
      </c>
      <c r="E510">
        <v>4197.54</v>
      </c>
      <c r="F510">
        <v>0</v>
      </c>
      <c r="G510">
        <v>0.184443</v>
      </c>
      <c r="H510">
        <v>1</v>
      </c>
      <c r="I510">
        <v>0</v>
      </c>
    </row>
    <row r="511" spans="1:25" x14ac:dyDescent="0.25">
      <c r="A511" t="s">
        <v>39</v>
      </c>
      <c r="B511">
        <v>54888.9</v>
      </c>
      <c r="C511">
        <v>54410.5</v>
      </c>
      <c r="D511">
        <v>54305.2</v>
      </c>
      <c r="E511">
        <v>4192.49</v>
      </c>
      <c r="F511">
        <v>0</v>
      </c>
      <c r="G511">
        <v>0.184443</v>
      </c>
      <c r="H511">
        <v>1</v>
      </c>
      <c r="I511">
        <v>0</v>
      </c>
    </row>
    <row r="512" spans="1:25" x14ac:dyDescent="0.25">
      <c r="A512" t="s">
        <v>39</v>
      </c>
      <c r="B512">
        <v>55068.4</v>
      </c>
      <c r="C512">
        <v>54569.7</v>
      </c>
      <c r="D512">
        <v>54458.5</v>
      </c>
      <c r="E512">
        <v>4207.13</v>
      </c>
      <c r="F512">
        <v>0</v>
      </c>
      <c r="G512">
        <v>0.184443</v>
      </c>
      <c r="H512">
        <v>1</v>
      </c>
      <c r="I512">
        <v>0</v>
      </c>
    </row>
    <row r="513" spans="1:9" x14ac:dyDescent="0.25">
      <c r="A513" t="s">
        <v>39</v>
      </c>
      <c r="B513">
        <v>55276.5</v>
      </c>
      <c r="C513">
        <v>54804.5</v>
      </c>
      <c r="D513">
        <v>54696.4</v>
      </c>
      <c r="E513">
        <v>4226.9399999999996</v>
      </c>
      <c r="F513">
        <v>0</v>
      </c>
      <c r="G513">
        <v>0.184443</v>
      </c>
      <c r="H513">
        <v>1</v>
      </c>
      <c r="I513">
        <v>0</v>
      </c>
    </row>
    <row r="514" spans="1:9" x14ac:dyDescent="0.25">
      <c r="A514" t="s">
        <v>39</v>
      </c>
      <c r="B514">
        <v>55276.9</v>
      </c>
      <c r="C514">
        <v>54810.6</v>
      </c>
      <c r="D514">
        <v>54699.7</v>
      </c>
      <c r="E514">
        <v>4228.3999999999996</v>
      </c>
      <c r="F514">
        <v>0</v>
      </c>
      <c r="G514">
        <v>0.184443</v>
      </c>
      <c r="H514">
        <v>1</v>
      </c>
      <c r="I514">
        <v>0</v>
      </c>
    </row>
    <row r="515" spans="1:9" x14ac:dyDescent="0.25">
      <c r="A515" t="s">
        <v>39</v>
      </c>
      <c r="B515">
        <v>55278.3</v>
      </c>
      <c r="C515">
        <v>54794</v>
      </c>
      <c r="D515">
        <v>54688.800000000003</v>
      </c>
      <c r="E515">
        <v>4223.13</v>
      </c>
      <c r="F515">
        <v>0</v>
      </c>
      <c r="G515">
        <v>0.184443</v>
      </c>
      <c r="H515">
        <v>1</v>
      </c>
      <c r="I515">
        <v>0</v>
      </c>
    </row>
    <row r="516" spans="1:9" x14ac:dyDescent="0.25">
      <c r="A516" t="s">
        <v>39</v>
      </c>
      <c r="B516">
        <v>55286.1</v>
      </c>
      <c r="C516">
        <v>54802.5</v>
      </c>
      <c r="D516">
        <v>54689.7</v>
      </c>
      <c r="E516">
        <v>4224.45</v>
      </c>
      <c r="F516">
        <v>0</v>
      </c>
      <c r="G516">
        <v>0.184443</v>
      </c>
      <c r="H516">
        <v>1</v>
      </c>
      <c r="I516">
        <v>0</v>
      </c>
    </row>
    <row r="517" spans="1:9" x14ac:dyDescent="0.25">
      <c r="A517" t="s">
        <v>39</v>
      </c>
      <c r="B517">
        <v>55285.5</v>
      </c>
      <c r="C517">
        <v>54810.400000000001</v>
      </c>
      <c r="D517">
        <v>54697</v>
      </c>
      <c r="E517">
        <v>4230</v>
      </c>
      <c r="F517">
        <v>0</v>
      </c>
      <c r="G517">
        <v>0.184443</v>
      </c>
      <c r="H517">
        <v>1</v>
      </c>
      <c r="I517">
        <v>0</v>
      </c>
    </row>
    <row r="518" spans="1:9" x14ac:dyDescent="0.25">
      <c r="A518" t="s">
        <v>39</v>
      </c>
      <c r="B518">
        <v>55276.3</v>
      </c>
      <c r="C518">
        <v>54804</v>
      </c>
      <c r="D518">
        <v>54691.3</v>
      </c>
      <c r="E518">
        <v>4227.17</v>
      </c>
      <c r="F518">
        <v>0</v>
      </c>
      <c r="G518">
        <v>0.184443</v>
      </c>
      <c r="H518">
        <v>1</v>
      </c>
      <c r="I518">
        <v>0</v>
      </c>
    </row>
    <row r="519" spans="1:9" x14ac:dyDescent="0.25">
      <c r="A519" t="s">
        <v>39</v>
      </c>
      <c r="B519">
        <v>55269.4</v>
      </c>
      <c r="C519">
        <v>54790.400000000001</v>
      </c>
      <c r="D519">
        <v>54681.8</v>
      </c>
      <c r="E519">
        <v>4225.63</v>
      </c>
      <c r="F519">
        <v>0</v>
      </c>
      <c r="G519">
        <v>0.184443</v>
      </c>
      <c r="H519">
        <v>1</v>
      </c>
      <c r="I519">
        <v>0</v>
      </c>
    </row>
    <row r="520" spans="1:9" x14ac:dyDescent="0.25">
      <c r="A520" t="s">
        <v>39</v>
      </c>
      <c r="B520">
        <v>55266.7</v>
      </c>
      <c r="C520">
        <v>54797.4</v>
      </c>
      <c r="D520">
        <v>54685.1</v>
      </c>
      <c r="E520">
        <v>4227.32</v>
      </c>
      <c r="F520">
        <v>0</v>
      </c>
      <c r="G520">
        <v>0.184443</v>
      </c>
      <c r="H520">
        <v>1</v>
      </c>
      <c r="I520">
        <v>0</v>
      </c>
    </row>
    <row r="521" spans="1:9" x14ac:dyDescent="0.25">
      <c r="A521" t="s">
        <v>39</v>
      </c>
      <c r="B521">
        <v>55268.2</v>
      </c>
      <c r="C521">
        <v>54793.8</v>
      </c>
      <c r="D521">
        <v>54681.8</v>
      </c>
      <c r="E521">
        <v>4223.6000000000004</v>
      </c>
      <c r="F521">
        <v>0</v>
      </c>
      <c r="G521">
        <v>0.184443</v>
      </c>
      <c r="H521">
        <v>1</v>
      </c>
      <c r="I521">
        <v>0</v>
      </c>
    </row>
    <row r="522" spans="1:9" x14ac:dyDescent="0.25">
      <c r="A522" t="s">
        <v>39</v>
      </c>
      <c r="B522">
        <v>55274.9</v>
      </c>
      <c r="C522">
        <v>54799.3</v>
      </c>
      <c r="D522">
        <v>54686.5</v>
      </c>
      <c r="E522">
        <v>4224.24</v>
      </c>
      <c r="F522">
        <v>0</v>
      </c>
      <c r="G522">
        <v>0.184443</v>
      </c>
      <c r="H522">
        <v>1</v>
      </c>
      <c r="I522">
        <v>0</v>
      </c>
    </row>
    <row r="523" spans="1:9" x14ac:dyDescent="0.25">
      <c r="A523" t="s">
        <v>39</v>
      </c>
      <c r="B523">
        <v>55278.2</v>
      </c>
      <c r="C523">
        <v>54796.3</v>
      </c>
      <c r="D523">
        <v>54688.800000000003</v>
      </c>
      <c r="E523">
        <v>4228.01</v>
      </c>
      <c r="F523">
        <v>0</v>
      </c>
      <c r="G523">
        <v>0.184443</v>
      </c>
      <c r="H523">
        <v>1</v>
      </c>
      <c r="I523">
        <v>0</v>
      </c>
    </row>
    <row r="524" spans="1:9" x14ac:dyDescent="0.25">
      <c r="A524" t="s">
        <v>39</v>
      </c>
      <c r="B524">
        <v>55278.400000000001</v>
      </c>
      <c r="C524">
        <v>54800.6</v>
      </c>
      <c r="D524">
        <v>54689.7</v>
      </c>
      <c r="E524">
        <v>4228.63</v>
      </c>
      <c r="F524">
        <v>0</v>
      </c>
      <c r="G524">
        <v>0.184443</v>
      </c>
      <c r="H524">
        <v>1</v>
      </c>
      <c r="I524">
        <v>0</v>
      </c>
    </row>
    <row r="525" spans="1:9" x14ac:dyDescent="0.25">
      <c r="A525" t="s">
        <v>39</v>
      </c>
      <c r="B525">
        <v>55267.4</v>
      </c>
      <c r="C525">
        <v>54796</v>
      </c>
      <c r="D525">
        <v>54686.9</v>
      </c>
      <c r="E525">
        <v>4226.09</v>
      </c>
      <c r="F525">
        <v>0</v>
      </c>
      <c r="G525">
        <v>0.184443</v>
      </c>
      <c r="H525">
        <v>1</v>
      </c>
      <c r="I525">
        <v>0</v>
      </c>
    </row>
    <row r="526" spans="1:9" x14ac:dyDescent="0.25">
      <c r="A526" t="s">
        <v>39</v>
      </c>
      <c r="B526">
        <v>55285.3</v>
      </c>
      <c r="C526">
        <v>54798.400000000001</v>
      </c>
      <c r="D526">
        <v>54683.8</v>
      </c>
      <c r="E526">
        <v>4225.83</v>
      </c>
      <c r="F526">
        <v>0</v>
      </c>
      <c r="G526">
        <v>0.184443</v>
      </c>
      <c r="H526">
        <v>1</v>
      </c>
      <c r="I526">
        <v>0</v>
      </c>
    </row>
    <row r="527" spans="1:9" x14ac:dyDescent="0.25">
      <c r="A527" t="s">
        <v>39</v>
      </c>
      <c r="B527">
        <v>55285.2</v>
      </c>
      <c r="C527">
        <v>54795</v>
      </c>
      <c r="D527">
        <v>54683.5</v>
      </c>
      <c r="E527">
        <v>4227.42</v>
      </c>
      <c r="F527">
        <v>0</v>
      </c>
      <c r="G527">
        <v>0.184443</v>
      </c>
      <c r="H527">
        <v>1</v>
      </c>
      <c r="I527">
        <v>0</v>
      </c>
    </row>
    <row r="528" spans="1:9" x14ac:dyDescent="0.25">
      <c r="A528" t="s">
        <v>39</v>
      </c>
      <c r="B528">
        <v>55280.7</v>
      </c>
      <c r="C528">
        <v>54800.6</v>
      </c>
      <c r="D528">
        <v>54686.6</v>
      </c>
      <c r="E528">
        <v>4228.53</v>
      </c>
      <c r="F528">
        <v>0</v>
      </c>
      <c r="G528">
        <v>0.184443</v>
      </c>
      <c r="H528">
        <v>1</v>
      </c>
      <c r="I528">
        <v>0</v>
      </c>
    </row>
    <row r="529" spans="1:9" x14ac:dyDescent="0.25">
      <c r="A529" t="s">
        <v>39</v>
      </c>
      <c r="B529">
        <v>55275.6</v>
      </c>
      <c r="C529">
        <v>54798</v>
      </c>
      <c r="D529">
        <v>54684.6</v>
      </c>
      <c r="E529">
        <v>4227.05</v>
      </c>
      <c r="F529">
        <v>0</v>
      </c>
      <c r="G529">
        <v>0.184443</v>
      </c>
      <c r="H529">
        <v>1</v>
      </c>
      <c r="I529">
        <v>0</v>
      </c>
    </row>
    <row r="530" spans="1:9" x14ac:dyDescent="0.25">
      <c r="A530" t="s">
        <v>39</v>
      </c>
      <c r="B530">
        <v>55291.4</v>
      </c>
      <c r="C530">
        <v>54806.8</v>
      </c>
      <c r="D530">
        <v>54686.9</v>
      </c>
      <c r="E530">
        <v>4226.43</v>
      </c>
      <c r="F530">
        <v>0</v>
      </c>
      <c r="G530">
        <v>0.184443</v>
      </c>
      <c r="H530">
        <v>1</v>
      </c>
      <c r="I530">
        <v>0</v>
      </c>
    </row>
    <row r="531" spans="1:9" x14ac:dyDescent="0.25">
      <c r="A531" t="s">
        <v>39</v>
      </c>
      <c r="B531">
        <v>55277.7</v>
      </c>
      <c r="C531">
        <v>54801.1</v>
      </c>
      <c r="D531">
        <v>54687.6</v>
      </c>
      <c r="E531">
        <v>4227.46</v>
      </c>
      <c r="F531">
        <v>0</v>
      </c>
      <c r="G531">
        <v>0.184443</v>
      </c>
      <c r="H531">
        <v>1</v>
      </c>
      <c r="I531">
        <v>0</v>
      </c>
    </row>
    <row r="532" spans="1:9" x14ac:dyDescent="0.25">
      <c r="A532" t="s">
        <v>39</v>
      </c>
      <c r="B532">
        <v>55282.1</v>
      </c>
      <c r="C532">
        <v>54804</v>
      </c>
      <c r="D532">
        <v>54690.2</v>
      </c>
      <c r="E532">
        <v>4223.84</v>
      </c>
      <c r="F532">
        <v>0</v>
      </c>
      <c r="G532">
        <v>0.184443</v>
      </c>
      <c r="H532">
        <v>1</v>
      </c>
      <c r="I532">
        <v>0</v>
      </c>
    </row>
    <row r="533" spans="1:9" x14ac:dyDescent="0.25">
      <c r="A533" t="s">
        <v>39</v>
      </c>
      <c r="B533">
        <v>55266.9</v>
      </c>
      <c r="C533">
        <v>54790.9</v>
      </c>
      <c r="D533">
        <v>54684.800000000003</v>
      </c>
      <c r="E533">
        <v>4223.74</v>
      </c>
      <c r="F533">
        <v>0</v>
      </c>
      <c r="G533">
        <v>0.184443</v>
      </c>
      <c r="H533">
        <v>1</v>
      </c>
      <c r="I533">
        <v>0</v>
      </c>
    </row>
    <row r="534" spans="1:9" x14ac:dyDescent="0.25">
      <c r="A534" t="s">
        <v>39</v>
      </c>
      <c r="B534">
        <v>55288.3</v>
      </c>
      <c r="C534">
        <v>54807.1</v>
      </c>
      <c r="D534">
        <v>54689.5</v>
      </c>
      <c r="E534">
        <v>4226.07</v>
      </c>
      <c r="F534">
        <v>0</v>
      </c>
      <c r="G534">
        <v>0.184443</v>
      </c>
      <c r="H534">
        <v>1</v>
      </c>
      <c r="I534">
        <v>0</v>
      </c>
    </row>
    <row r="535" spans="1:9" x14ac:dyDescent="0.25">
      <c r="A535" t="s">
        <v>39</v>
      </c>
      <c r="B535">
        <v>55277</v>
      </c>
      <c r="C535">
        <v>54805.7</v>
      </c>
      <c r="D535">
        <v>54691.5</v>
      </c>
      <c r="E535">
        <v>4224.51</v>
      </c>
      <c r="F535">
        <v>0</v>
      </c>
      <c r="G535">
        <v>0.184443</v>
      </c>
      <c r="H535">
        <v>1</v>
      </c>
      <c r="I535">
        <v>0</v>
      </c>
    </row>
    <row r="536" spans="1:9" x14ac:dyDescent="0.25">
      <c r="A536" t="s">
        <v>39</v>
      </c>
      <c r="B536">
        <v>55279.4</v>
      </c>
      <c r="C536">
        <v>54807.4</v>
      </c>
      <c r="D536">
        <v>54692.2</v>
      </c>
      <c r="E536">
        <v>4223.8599999999997</v>
      </c>
      <c r="F536">
        <v>0</v>
      </c>
      <c r="G536">
        <v>0.184443</v>
      </c>
      <c r="H536">
        <v>1</v>
      </c>
      <c r="I536">
        <v>0</v>
      </c>
    </row>
    <row r="537" spans="1:9" x14ac:dyDescent="0.25">
      <c r="A537" t="s">
        <v>39</v>
      </c>
      <c r="B537">
        <v>55290.8</v>
      </c>
      <c r="C537">
        <v>54801.3</v>
      </c>
      <c r="D537">
        <v>54689.1</v>
      </c>
      <c r="E537">
        <v>4226.03</v>
      </c>
      <c r="F537">
        <v>0</v>
      </c>
      <c r="G537">
        <v>0.184443</v>
      </c>
      <c r="H537">
        <v>1</v>
      </c>
      <c r="I537">
        <v>0</v>
      </c>
    </row>
    <row r="538" spans="1:9" x14ac:dyDescent="0.25">
      <c r="A538" t="s">
        <v>39</v>
      </c>
      <c r="B538">
        <v>55285</v>
      </c>
      <c r="C538">
        <v>54803</v>
      </c>
      <c r="D538">
        <v>54690.2</v>
      </c>
      <c r="E538">
        <v>4225.29</v>
      </c>
      <c r="F538">
        <v>0</v>
      </c>
      <c r="G538">
        <v>0.184443</v>
      </c>
      <c r="H538">
        <v>1</v>
      </c>
      <c r="I538">
        <v>0</v>
      </c>
    </row>
    <row r="539" spans="1:9" x14ac:dyDescent="0.25">
      <c r="A539" t="s">
        <v>39</v>
      </c>
      <c r="B539">
        <v>55277.5</v>
      </c>
      <c r="C539">
        <v>54807.8</v>
      </c>
      <c r="D539">
        <v>54693.599999999999</v>
      </c>
      <c r="E539">
        <v>4226.72</v>
      </c>
      <c r="F539">
        <v>0</v>
      </c>
      <c r="G539">
        <v>0.184443</v>
      </c>
      <c r="H539">
        <v>1</v>
      </c>
      <c r="I539">
        <v>0</v>
      </c>
    </row>
    <row r="540" spans="1:9" x14ac:dyDescent="0.25">
      <c r="A540" t="s">
        <v>39</v>
      </c>
      <c r="B540">
        <v>55273.5</v>
      </c>
      <c r="C540">
        <v>54801.3</v>
      </c>
      <c r="D540">
        <v>54695</v>
      </c>
      <c r="E540">
        <v>4224.82</v>
      </c>
      <c r="F540">
        <v>0</v>
      </c>
      <c r="G540">
        <v>0.184443</v>
      </c>
      <c r="H540">
        <v>1</v>
      </c>
      <c r="I540">
        <v>0</v>
      </c>
    </row>
    <row r="541" spans="1:9" x14ac:dyDescent="0.25">
      <c r="A541" t="s">
        <v>39</v>
      </c>
      <c r="B541">
        <v>55292.4</v>
      </c>
      <c r="C541">
        <v>54810.400000000001</v>
      </c>
      <c r="D541">
        <v>54699.5</v>
      </c>
      <c r="E541">
        <v>4226.33</v>
      </c>
      <c r="F541">
        <v>0</v>
      </c>
      <c r="G541">
        <v>0.184443</v>
      </c>
      <c r="H541">
        <v>1</v>
      </c>
      <c r="I541">
        <v>0</v>
      </c>
    </row>
    <row r="542" spans="1:9" x14ac:dyDescent="0.25">
      <c r="A542" t="s">
        <v>39</v>
      </c>
      <c r="B542">
        <v>55287.199999999997</v>
      </c>
      <c r="C542">
        <v>54809.7</v>
      </c>
      <c r="D542">
        <v>54698.7</v>
      </c>
      <c r="E542">
        <v>4225.0600000000004</v>
      </c>
      <c r="F542">
        <v>0</v>
      </c>
      <c r="G542">
        <v>0.184443</v>
      </c>
      <c r="H542">
        <v>1</v>
      </c>
      <c r="I542">
        <v>0</v>
      </c>
    </row>
    <row r="543" spans="1:9" x14ac:dyDescent="0.25">
      <c r="A543" t="s">
        <v>39</v>
      </c>
      <c r="B543">
        <v>55289.2</v>
      </c>
      <c r="C543">
        <v>54811.8</v>
      </c>
      <c r="D543">
        <v>54703.199999999997</v>
      </c>
      <c r="E543">
        <v>4227.41</v>
      </c>
      <c r="F543">
        <v>0</v>
      </c>
      <c r="G543">
        <v>0.184443</v>
      </c>
      <c r="H543">
        <v>1</v>
      </c>
      <c r="I543">
        <v>0</v>
      </c>
    </row>
    <row r="544" spans="1:9" x14ac:dyDescent="0.25">
      <c r="A544" t="s">
        <v>39</v>
      </c>
      <c r="B544">
        <v>55284.1</v>
      </c>
      <c r="C544">
        <v>54809.1</v>
      </c>
      <c r="D544">
        <v>54696.9</v>
      </c>
      <c r="E544">
        <v>4227.38</v>
      </c>
      <c r="F544">
        <v>0</v>
      </c>
      <c r="G544">
        <v>0.184443</v>
      </c>
      <c r="H544">
        <v>1</v>
      </c>
      <c r="I544">
        <v>0</v>
      </c>
    </row>
    <row r="545" spans="1:25" x14ac:dyDescent="0.25">
      <c r="A545" t="s">
        <v>39</v>
      </c>
      <c r="B545">
        <v>55269.7</v>
      </c>
      <c r="C545">
        <v>54799.199999999997</v>
      </c>
      <c r="D545">
        <v>54688.5</v>
      </c>
      <c r="E545">
        <v>4224.1400000000003</v>
      </c>
      <c r="F545">
        <v>0</v>
      </c>
      <c r="G545">
        <v>0.184443</v>
      </c>
      <c r="H545">
        <v>1</v>
      </c>
      <c r="I545">
        <v>0</v>
      </c>
    </row>
    <row r="546" spans="1:25" x14ac:dyDescent="0.25">
      <c r="A546" t="s">
        <v>39</v>
      </c>
      <c r="B546">
        <v>55271.5</v>
      </c>
      <c r="C546">
        <v>54794.3</v>
      </c>
      <c r="D546">
        <v>54684.7</v>
      </c>
      <c r="E546">
        <v>4224.0200000000004</v>
      </c>
      <c r="F546">
        <v>0</v>
      </c>
      <c r="G546">
        <v>0.184443</v>
      </c>
      <c r="H546">
        <v>1</v>
      </c>
      <c r="I546">
        <v>0</v>
      </c>
    </row>
    <row r="547" spans="1:25" x14ac:dyDescent="0.25">
      <c r="A547" t="s">
        <v>39</v>
      </c>
      <c r="B547">
        <v>55276.6</v>
      </c>
      <c r="C547">
        <v>54799.6</v>
      </c>
      <c r="D547">
        <v>54685.9</v>
      </c>
      <c r="E547">
        <v>4225.67</v>
      </c>
      <c r="F547">
        <v>0</v>
      </c>
      <c r="G547">
        <v>0.184443</v>
      </c>
      <c r="H547">
        <v>1</v>
      </c>
      <c r="I547">
        <v>0</v>
      </c>
    </row>
    <row r="548" spans="1:25" x14ac:dyDescent="0.25">
      <c r="A548" t="s">
        <v>39</v>
      </c>
      <c r="B548">
        <v>55268.9</v>
      </c>
      <c r="C548">
        <v>54795.8</v>
      </c>
      <c r="D548">
        <v>54685.7</v>
      </c>
      <c r="E548">
        <v>4224.6400000000003</v>
      </c>
      <c r="F548">
        <v>0</v>
      </c>
      <c r="G548">
        <v>0.184443</v>
      </c>
      <c r="H548">
        <v>1</v>
      </c>
      <c r="I548">
        <v>0</v>
      </c>
    </row>
    <row r="549" spans="1:25" x14ac:dyDescent="0.25">
      <c r="A549" t="s">
        <v>39</v>
      </c>
      <c r="B549">
        <v>55262.2</v>
      </c>
      <c r="C549">
        <v>54788.3</v>
      </c>
      <c r="D549">
        <v>54682</v>
      </c>
      <c r="E549">
        <v>4224.8999999999996</v>
      </c>
      <c r="F549">
        <v>0</v>
      </c>
      <c r="G549">
        <v>0.184443</v>
      </c>
      <c r="H549">
        <v>1</v>
      </c>
      <c r="I549">
        <v>0</v>
      </c>
    </row>
    <row r="550" spans="1:25" x14ac:dyDescent="0.25">
      <c r="A550" t="s">
        <v>39</v>
      </c>
      <c r="B550">
        <v>55268.4</v>
      </c>
      <c r="C550">
        <v>54792.4</v>
      </c>
      <c r="D550">
        <v>54683.4</v>
      </c>
      <c r="E550">
        <v>4227.55</v>
      </c>
      <c r="F550">
        <v>0</v>
      </c>
      <c r="G550">
        <v>0.184443</v>
      </c>
      <c r="H550">
        <v>1</v>
      </c>
      <c r="I550">
        <v>0</v>
      </c>
    </row>
    <row r="551" spans="1:25" x14ac:dyDescent="0.25">
      <c r="A551" t="s">
        <v>39</v>
      </c>
      <c r="B551">
        <v>55270.3</v>
      </c>
      <c r="C551">
        <v>54799.6</v>
      </c>
      <c r="D551">
        <v>54687.1</v>
      </c>
      <c r="E551">
        <v>4225.43</v>
      </c>
      <c r="F551">
        <v>0</v>
      </c>
      <c r="G551">
        <v>0.184443</v>
      </c>
      <c r="H551">
        <v>1</v>
      </c>
      <c r="I551">
        <v>0</v>
      </c>
    </row>
    <row r="552" spans="1:25" x14ac:dyDescent="0.25">
      <c r="A552" t="s">
        <v>39</v>
      </c>
      <c r="B552">
        <v>55263.3</v>
      </c>
      <c r="C552">
        <v>54794.8</v>
      </c>
      <c r="D552">
        <v>54682.8</v>
      </c>
      <c r="E552">
        <v>4223.55</v>
      </c>
      <c r="F552">
        <v>0</v>
      </c>
      <c r="G552">
        <v>0.184443</v>
      </c>
      <c r="H552">
        <v>1</v>
      </c>
      <c r="I552">
        <v>0</v>
      </c>
    </row>
    <row r="553" spans="1:25" x14ac:dyDescent="0.25">
      <c r="A553" t="s">
        <v>39</v>
      </c>
      <c r="B553">
        <v>55261.3</v>
      </c>
      <c r="C553">
        <v>54790</v>
      </c>
      <c r="D553">
        <v>54680.1</v>
      </c>
      <c r="E553">
        <v>4223.45</v>
      </c>
      <c r="F553">
        <v>0</v>
      </c>
      <c r="G553">
        <v>7.3611199999999996E-3</v>
      </c>
      <c r="H553">
        <v>1</v>
      </c>
      <c r="I553">
        <v>0</v>
      </c>
    </row>
    <row r="554" spans="1:25" x14ac:dyDescent="0.25">
      <c r="A554" t="s">
        <v>39</v>
      </c>
      <c r="B554">
        <v>55272</v>
      </c>
      <c r="C554">
        <v>54790.6</v>
      </c>
      <c r="D554">
        <v>54679.1</v>
      </c>
      <c r="E554">
        <v>4224.8500000000004</v>
      </c>
      <c r="F554">
        <v>0</v>
      </c>
      <c r="G554">
        <v>0.184443</v>
      </c>
      <c r="H554">
        <v>1</v>
      </c>
      <c r="I554">
        <v>0</v>
      </c>
    </row>
    <row r="555" spans="1:25" x14ac:dyDescent="0.25">
      <c r="A555" t="s">
        <v>39</v>
      </c>
      <c r="B555">
        <v>55262.5</v>
      </c>
      <c r="C555">
        <v>54794.2</v>
      </c>
      <c r="D555">
        <v>54680.5</v>
      </c>
      <c r="E555">
        <v>4224.83</v>
      </c>
      <c r="F555">
        <v>0</v>
      </c>
      <c r="G555">
        <v>0.184443</v>
      </c>
      <c r="H555">
        <v>1</v>
      </c>
      <c r="I555">
        <v>0</v>
      </c>
    </row>
    <row r="556" spans="1:25" x14ac:dyDescent="0.25">
      <c r="A556" t="s">
        <v>39</v>
      </c>
      <c r="B556">
        <v>55268.4</v>
      </c>
      <c r="C556">
        <v>54795.6</v>
      </c>
      <c r="D556">
        <v>54686</v>
      </c>
      <c r="E556">
        <v>4227.04</v>
      </c>
      <c r="F556">
        <v>0</v>
      </c>
      <c r="G556">
        <v>0.184443</v>
      </c>
      <c r="H556">
        <v>1</v>
      </c>
      <c r="I556">
        <v>0</v>
      </c>
    </row>
    <row r="557" spans="1:25" x14ac:dyDescent="0.25">
      <c r="A557" t="s">
        <v>39</v>
      </c>
      <c r="B557">
        <v>55272.2</v>
      </c>
      <c r="C557">
        <v>54795.9</v>
      </c>
      <c r="D557">
        <v>54686.8</v>
      </c>
      <c r="E557">
        <v>4227.51</v>
      </c>
      <c r="F557">
        <v>0</v>
      </c>
      <c r="G557">
        <v>0.184443</v>
      </c>
      <c r="H557">
        <v>1</v>
      </c>
      <c r="I557">
        <v>0</v>
      </c>
    </row>
    <row r="558" spans="1:25" x14ac:dyDescent="0.25">
      <c r="A558" t="s">
        <v>39</v>
      </c>
      <c r="B558">
        <v>55278.8</v>
      </c>
      <c r="C558">
        <v>54795.6</v>
      </c>
      <c r="D558">
        <v>54685.9</v>
      </c>
      <c r="E558">
        <v>4226.3</v>
      </c>
      <c r="F558">
        <v>0</v>
      </c>
      <c r="G558">
        <v>0.184443</v>
      </c>
      <c r="H558">
        <v>1</v>
      </c>
      <c r="I558">
        <v>0</v>
      </c>
    </row>
    <row r="559" spans="1:25" x14ac:dyDescent="0.25">
      <c r="A559" t="s">
        <v>39</v>
      </c>
      <c r="B559">
        <v>55269.599999999999</v>
      </c>
      <c r="C559">
        <v>54794.7</v>
      </c>
      <c r="D559">
        <v>54682.8</v>
      </c>
      <c r="E559">
        <v>4222.9799999999996</v>
      </c>
      <c r="F559">
        <v>0</v>
      </c>
      <c r="G559">
        <v>0.184443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55279.5</v>
      </c>
      <c r="C560">
        <v>54803.199999999997</v>
      </c>
      <c r="D560">
        <v>54688</v>
      </c>
      <c r="E560">
        <v>4225.59</v>
      </c>
      <c r="F560">
        <v>0</v>
      </c>
      <c r="G560">
        <v>0.184443</v>
      </c>
      <c r="H560">
        <v>1</v>
      </c>
      <c r="I560">
        <v>0</v>
      </c>
      <c r="R560">
        <f>AVERAGE(B511:B560)</f>
        <v>55264.491999999984</v>
      </c>
      <c r="S560">
        <f>AVERAGE(C511:C560)</f>
        <v>54787.464000000022</v>
      </c>
      <c r="U560">
        <f>_xlfn.VAR.P(B511:B560)</f>
        <v>3791.1639359999658</v>
      </c>
      <c r="V560">
        <f>_xlfn.VAR.P(C511:C560)</f>
        <v>3975.1939040000266</v>
      </c>
      <c r="X560">
        <f>1.96*SQRT(U560)/50</f>
        <v>2.4136391923017384</v>
      </c>
      <c r="Y560">
        <f>1.96*SQRT(V560)/50</f>
        <v>2.4715262411397942</v>
      </c>
    </row>
    <row r="561" spans="1:9" x14ac:dyDescent="0.25">
      <c r="A561" t="s">
        <v>38</v>
      </c>
      <c r="B561">
        <v>2763304.3407000001</v>
      </c>
      <c r="C561" t="s">
        <v>36</v>
      </c>
    </row>
    <row r="562" spans="1:9" x14ac:dyDescent="0.25">
      <c r="A562" t="s">
        <v>40</v>
      </c>
      <c r="B562">
        <v>55056.4</v>
      </c>
      <c r="C562">
        <v>54588</v>
      </c>
      <c r="D562">
        <v>54476.2</v>
      </c>
      <c r="E562">
        <v>4016.12</v>
      </c>
      <c r="F562">
        <v>0</v>
      </c>
      <c r="G562">
        <v>0.184443</v>
      </c>
      <c r="H562">
        <v>1</v>
      </c>
      <c r="I562">
        <v>0</v>
      </c>
    </row>
    <row r="563" spans="1:9" x14ac:dyDescent="0.25">
      <c r="A563" t="s">
        <v>40</v>
      </c>
      <c r="B563">
        <v>55052.6</v>
      </c>
      <c r="C563">
        <v>54587.8</v>
      </c>
      <c r="D563">
        <v>54478.400000000001</v>
      </c>
      <c r="E563">
        <v>4018.75</v>
      </c>
      <c r="F563">
        <v>0</v>
      </c>
      <c r="G563">
        <v>0.184443</v>
      </c>
      <c r="H563">
        <v>1</v>
      </c>
      <c r="I563">
        <v>0</v>
      </c>
    </row>
    <row r="564" spans="1:9" x14ac:dyDescent="0.25">
      <c r="A564" t="s">
        <v>40</v>
      </c>
      <c r="B564">
        <v>55058.1</v>
      </c>
      <c r="C564">
        <v>54579.6</v>
      </c>
      <c r="D564">
        <v>54468.5</v>
      </c>
      <c r="E564">
        <v>4014.35</v>
      </c>
      <c r="F564">
        <v>0</v>
      </c>
      <c r="G564">
        <v>0.184443</v>
      </c>
      <c r="H564">
        <v>1</v>
      </c>
      <c r="I564">
        <v>0</v>
      </c>
    </row>
    <row r="565" spans="1:9" x14ac:dyDescent="0.25">
      <c r="A565" t="s">
        <v>40</v>
      </c>
      <c r="B565">
        <v>55056.2</v>
      </c>
      <c r="C565">
        <v>54584.5</v>
      </c>
      <c r="D565">
        <v>54474</v>
      </c>
      <c r="E565">
        <v>4017.8</v>
      </c>
      <c r="F565">
        <v>0</v>
      </c>
      <c r="G565">
        <v>0.184443</v>
      </c>
      <c r="H565">
        <v>1</v>
      </c>
      <c r="I565">
        <v>0</v>
      </c>
    </row>
    <row r="566" spans="1:9" x14ac:dyDescent="0.25">
      <c r="A566" t="s">
        <v>40</v>
      </c>
      <c r="B566">
        <v>55061.599999999999</v>
      </c>
      <c r="C566">
        <v>54587.8</v>
      </c>
      <c r="D566">
        <v>54473.8</v>
      </c>
      <c r="E566">
        <v>4014.56</v>
      </c>
      <c r="F566">
        <v>0</v>
      </c>
      <c r="G566">
        <v>0.184443</v>
      </c>
      <c r="H566">
        <v>1</v>
      </c>
      <c r="I566">
        <v>0</v>
      </c>
    </row>
    <row r="567" spans="1:9" x14ac:dyDescent="0.25">
      <c r="A567" t="s">
        <v>40</v>
      </c>
      <c r="B567">
        <v>55055.5</v>
      </c>
      <c r="C567">
        <v>54586</v>
      </c>
      <c r="D567">
        <v>54475.1</v>
      </c>
      <c r="E567">
        <v>4017.04</v>
      </c>
      <c r="F567">
        <v>0</v>
      </c>
      <c r="G567">
        <v>0.184443</v>
      </c>
      <c r="H567">
        <v>1</v>
      </c>
      <c r="I567">
        <v>0</v>
      </c>
    </row>
    <row r="568" spans="1:9" x14ac:dyDescent="0.25">
      <c r="A568" t="s">
        <v>40</v>
      </c>
      <c r="B568">
        <v>55050.9</v>
      </c>
      <c r="C568">
        <v>54582.8</v>
      </c>
      <c r="D568">
        <v>54472.5</v>
      </c>
      <c r="E568">
        <v>4014.64</v>
      </c>
      <c r="F568">
        <v>0</v>
      </c>
      <c r="G568">
        <v>0.184443</v>
      </c>
      <c r="H568">
        <v>1</v>
      </c>
      <c r="I568">
        <v>0</v>
      </c>
    </row>
    <row r="569" spans="1:9" x14ac:dyDescent="0.25">
      <c r="A569" t="s">
        <v>40</v>
      </c>
      <c r="B569">
        <v>55063.4</v>
      </c>
      <c r="C569">
        <v>54588</v>
      </c>
      <c r="D569">
        <v>54478.1</v>
      </c>
      <c r="E569">
        <v>4017.36</v>
      </c>
      <c r="F569">
        <v>0</v>
      </c>
      <c r="G569">
        <v>0.184443</v>
      </c>
      <c r="H569">
        <v>1</v>
      </c>
      <c r="I569">
        <v>0</v>
      </c>
    </row>
    <row r="570" spans="1:9" x14ac:dyDescent="0.25">
      <c r="A570" t="s">
        <v>40</v>
      </c>
      <c r="B570">
        <v>55063.5</v>
      </c>
      <c r="C570">
        <v>54596.3</v>
      </c>
      <c r="D570">
        <v>54483.9</v>
      </c>
      <c r="E570">
        <v>4017.95</v>
      </c>
      <c r="F570">
        <v>0</v>
      </c>
      <c r="G570">
        <v>0.184443</v>
      </c>
      <c r="H570">
        <v>1</v>
      </c>
      <c r="I570">
        <v>0</v>
      </c>
    </row>
    <row r="571" spans="1:9" x14ac:dyDescent="0.25">
      <c r="A571" t="s">
        <v>40</v>
      </c>
      <c r="B571">
        <v>55058.400000000001</v>
      </c>
      <c r="C571">
        <v>54592.3</v>
      </c>
      <c r="D571">
        <v>54480.7</v>
      </c>
      <c r="E571">
        <v>4016.55</v>
      </c>
      <c r="F571">
        <v>0</v>
      </c>
      <c r="G571">
        <v>0.184443</v>
      </c>
      <c r="H571">
        <v>1</v>
      </c>
      <c r="I571">
        <v>0</v>
      </c>
    </row>
    <row r="572" spans="1:9" x14ac:dyDescent="0.25">
      <c r="A572" t="s">
        <v>40</v>
      </c>
      <c r="B572">
        <v>55064.3</v>
      </c>
      <c r="C572">
        <v>54587.3</v>
      </c>
      <c r="D572">
        <v>54478.400000000001</v>
      </c>
      <c r="E572">
        <v>4018.2</v>
      </c>
      <c r="F572">
        <v>0</v>
      </c>
      <c r="G572">
        <v>0.184443</v>
      </c>
      <c r="H572">
        <v>1</v>
      </c>
      <c r="I572">
        <v>0</v>
      </c>
    </row>
    <row r="573" spans="1:9" x14ac:dyDescent="0.25">
      <c r="A573" t="s">
        <v>40</v>
      </c>
      <c r="B573">
        <v>55058.2</v>
      </c>
      <c r="C573">
        <v>54590.2</v>
      </c>
      <c r="D573">
        <v>54476.2</v>
      </c>
      <c r="E573">
        <v>4016.39</v>
      </c>
      <c r="F573">
        <v>0</v>
      </c>
      <c r="G573">
        <v>0.184443</v>
      </c>
      <c r="H573">
        <v>1</v>
      </c>
      <c r="I573">
        <v>0</v>
      </c>
    </row>
    <row r="574" spans="1:9" x14ac:dyDescent="0.25">
      <c r="A574" t="s">
        <v>40</v>
      </c>
      <c r="B574">
        <v>55052.800000000003</v>
      </c>
      <c r="C574">
        <v>54586.6</v>
      </c>
      <c r="D574">
        <v>54473.9</v>
      </c>
      <c r="E574">
        <v>4017.63</v>
      </c>
      <c r="F574">
        <v>0</v>
      </c>
      <c r="G574">
        <v>0.184443</v>
      </c>
      <c r="H574">
        <v>1</v>
      </c>
      <c r="I574">
        <v>0</v>
      </c>
    </row>
    <row r="575" spans="1:9" x14ac:dyDescent="0.25">
      <c r="A575" t="s">
        <v>40</v>
      </c>
      <c r="B575">
        <v>55055.9</v>
      </c>
      <c r="C575">
        <v>54587.4</v>
      </c>
      <c r="D575">
        <v>54472.5</v>
      </c>
      <c r="E575">
        <v>4017.18</v>
      </c>
      <c r="F575">
        <v>0</v>
      </c>
      <c r="G575">
        <v>0.184443</v>
      </c>
      <c r="H575">
        <v>1</v>
      </c>
      <c r="I575">
        <v>0</v>
      </c>
    </row>
    <row r="576" spans="1:9" x14ac:dyDescent="0.25">
      <c r="A576" t="s">
        <v>40</v>
      </c>
      <c r="B576">
        <v>55047.5</v>
      </c>
      <c r="C576">
        <v>54580.9</v>
      </c>
      <c r="D576">
        <v>54469.5</v>
      </c>
      <c r="E576">
        <v>4014.8</v>
      </c>
      <c r="F576">
        <v>0</v>
      </c>
      <c r="G576">
        <v>0.184443</v>
      </c>
      <c r="H576">
        <v>1</v>
      </c>
      <c r="I576">
        <v>0</v>
      </c>
    </row>
    <row r="577" spans="1:9" x14ac:dyDescent="0.25">
      <c r="A577" t="s">
        <v>40</v>
      </c>
      <c r="B577">
        <v>55059.7</v>
      </c>
      <c r="C577">
        <v>54581.3</v>
      </c>
      <c r="D577">
        <v>54470.9</v>
      </c>
      <c r="E577">
        <v>4014.99</v>
      </c>
      <c r="F577">
        <v>0</v>
      </c>
      <c r="G577">
        <v>0.184443</v>
      </c>
      <c r="H577">
        <v>1</v>
      </c>
      <c r="I577">
        <v>0</v>
      </c>
    </row>
    <row r="578" spans="1:9" x14ac:dyDescent="0.25">
      <c r="A578" t="s">
        <v>40</v>
      </c>
      <c r="B578">
        <v>55058.6</v>
      </c>
      <c r="C578">
        <v>54580.4</v>
      </c>
      <c r="D578">
        <v>54471.4</v>
      </c>
      <c r="E578">
        <v>4015.68</v>
      </c>
      <c r="F578">
        <v>0</v>
      </c>
      <c r="G578">
        <v>0.184443</v>
      </c>
      <c r="H578">
        <v>1</v>
      </c>
      <c r="I578">
        <v>0</v>
      </c>
    </row>
    <row r="579" spans="1:9" x14ac:dyDescent="0.25">
      <c r="A579" t="s">
        <v>40</v>
      </c>
      <c r="B579">
        <v>55062.7</v>
      </c>
      <c r="C579">
        <v>54593.8</v>
      </c>
      <c r="D579">
        <v>54478.8</v>
      </c>
      <c r="E579">
        <v>4020.88</v>
      </c>
      <c r="F579">
        <v>0</v>
      </c>
      <c r="G579">
        <v>0.184443</v>
      </c>
      <c r="H579">
        <v>1</v>
      </c>
      <c r="I579">
        <v>0</v>
      </c>
    </row>
    <row r="580" spans="1:9" x14ac:dyDescent="0.25">
      <c r="A580" t="s">
        <v>40</v>
      </c>
      <c r="B580">
        <v>55054</v>
      </c>
      <c r="C580">
        <v>54587.3</v>
      </c>
      <c r="D580">
        <v>54475.3</v>
      </c>
      <c r="E580">
        <v>4017.35</v>
      </c>
      <c r="F580">
        <v>0</v>
      </c>
      <c r="G580">
        <v>0.184443</v>
      </c>
      <c r="H580">
        <v>1</v>
      </c>
      <c r="I580">
        <v>0</v>
      </c>
    </row>
    <row r="581" spans="1:9" x14ac:dyDescent="0.25">
      <c r="A581" t="s">
        <v>40</v>
      </c>
      <c r="B581">
        <v>55053.8</v>
      </c>
      <c r="C581">
        <v>54579.1</v>
      </c>
      <c r="D581">
        <v>54475.5</v>
      </c>
      <c r="E581">
        <v>4018.58</v>
      </c>
      <c r="F581">
        <v>0</v>
      </c>
      <c r="G581">
        <v>0.184443</v>
      </c>
      <c r="H581">
        <v>1</v>
      </c>
      <c r="I581">
        <v>0</v>
      </c>
    </row>
    <row r="582" spans="1:9" x14ac:dyDescent="0.25">
      <c r="A582" t="s">
        <v>40</v>
      </c>
      <c r="B582">
        <v>55049.7</v>
      </c>
      <c r="C582">
        <v>54582.8</v>
      </c>
      <c r="D582">
        <v>54474.7</v>
      </c>
      <c r="E582">
        <v>4016.5</v>
      </c>
      <c r="F582">
        <v>0</v>
      </c>
      <c r="G582">
        <v>0.184443</v>
      </c>
      <c r="H582">
        <v>1</v>
      </c>
      <c r="I582">
        <v>0</v>
      </c>
    </row>
    <row r="583" spans="1:9" x14ac:dyDescent="0.25">
      <c r="A583" t="s">
        <v>40</v>
      </c>
      <c r="B583">
        <v>55057.599999999999</v>
      </c>
      <c r="C583">
        <v>54591.199999999997</v>
      </c>
      <c r="D583">
        <v>54476.4</v>
      </c>
      <c r="E583">
        <v>4017.88</v>
      </c>
      <c r="F583">
        <v>0</v>
      </c>
      <c r="G583">
        <v>0.184443</v>
      </c>
      <c r="H583">
        <v>1</v>
      </c>
      <c r="I583">
        <v>0</v>
      </c>
    </row>
    <row r="584" spans="1:9" x14ac:dyDescent="0.25">
      <c r="A584" t="s">
        <v>40</v>
      </c>
      <c r="B584">
        <v>55057.9</v>
      </c>
      <c r="C584">
        <v>54579.1</v>
      </c>
      <c r="D584">
        <v>54470.3</v>
      </c>
      <c r="E584">
        <v>4016.94</v>
      </c>
      <c r="F584">
        <v>0</v>
      </c>
      <c r="G584">
        <v>0.184443</v>
      </c>
      <c r="H584">
        <v>1</v>
      </c>
      <c r="I584">
        <v>0</v>
      </c>
    </row>
    <row r="585" spans="1:9" x14ac:dyDescent="0.25">
      <c r="A585" t="s">
        <v>40</v>
      </c>
      <c r="B585">
        <v>55039.1</v>
      </c>
      <c r="C585">
        <v>54576.4</v>
      </c>
      <c r="D585">
        <v>54467.3</v>
      </c>
      <c r="E585">
        <v>4013.55</v>
      </c>
      <c r="F585">
        <v>0</v>
      </c>
      <c r="G585">
        <v>0.184443</v>
      </c>
      <c r="H585">
        <v>1</v>
      </c>
      <c r="I585">
        <v>0</v>
      </c>
    </row>
    <row r="586" spans="1:9" x14ac:dyDescent="0.25">
      <c r="A586" t="s">
        <v>40</v>
      </c>
      <c r="B586">
        <v>55052.1</v>
      </c>
      <c r="C586">
        <v>54577.5</v>
      </c>
      <c r="D586">
        <v>54468.2</v>
      </c>
      <c r="E586">
        <v>4017.84</v>
      </c>
      <c r="F586">
        <v>0</v>
      </c>
      <c r="G586">
        <v>0.184443</v>
      </c>
      <c r="H586">
        <v>1</v>
      </c>
      <c r="I586">
        <v>0</v>
      </c>
    </row>
    <row r="587" spans="1:9" x14ac:dyDescent="0.25">
      <c r="A587" t="s">
        <v>40</v>
      </c>
      <c r="B587">
        <v>55046.2</v>
      </c>
      <c r="C587">
        <v>54578.8</v>
      </c>
      <c r="D587">
        <v>54465.1</v>
      </c>
      <c r="E587">
        <v>4015.7</v>
      </c>
      <c r="F587">
        <v>0</v>
      </c>
      <c r="G587">
        <v>0.184443</v>
      </c>
      <c r="H587">
        <v>1</v>
      </c>
      <c r="I587">
        <v>0</v>
      </c>
    </row>
    <row r="588" spans="1:9" x14ac:dyDescent="0.25">
      <c r="A588" t="s">
        <v>40</v>
      </c>
      <c r="B588">
        <v>55052.5</v>
      </c>
      <c r="C588">
        <v>54583.7</v>
      </c>
      <c r="D588">
        <v>54470.5</v>
      </c>
      <c r="E588">
        <v>4015.45</v>
      </c>
      <c r="F588">
        <v>0</v>
      </c>
      <c r="G588">
        <v>0.184443</v>
      </c>
      <c r="H588">
        <v>1</v>
      </c>
      <c r="I588">
        <v>0</v>
      </c>
    </row>
    <row r="589" spans="1:9" x14ac:dyDescent="0.25">
      <c r="A589" t="s">
        <v>40</v>
      </c>
      <c r="B589">
        <v>55041.1</v>
      </c>
      <c r="C589">
        <v>54577.2</v>
      </c>
      <c r="D589">
        <v>54469.9</v>
      </c>
      <c r="E589">
        <v>4016.62</v>
      </c>
      <c r="F589">
        <v>0</v>
      </c>
      <c r="G589">
        <v>0.184443</v>
      </c>
      <c r="H589">
        <v>1</v>
      </c>
      <c r="I589">
        <v>0</v>
      </c>
    </row>
    <row r="590" spans="1:9" x14ac:dyDescent="0.25">
      <c r="A590" t="s">
        <v>40</v>
      </c>
      <c r="B590">
        <v>55057.7</v>
      </c>
      <c r="C590">
        <v>54579.7</v>
      </c>
      <c r="D590">
        <v>54469.1</v>
      </c>
      <c r="E590">
        <v>4013.55</v>
      </c>
      <c r="F590">
        <v>0</v>
      </c>
      <c r="G590">
        <v>0.184443</v>
      </c>
      <c r="H590">
        <v>1</v>
      </c>
      <c r="I590">
        <v>0</v>
      </c>
    </row>
    <row r="591" spans="1:9" x14ac:dyDescent="0.25">
      <c r="A591" t="s">
        <v>40</v>
      </c>
      <c r="B591">
        <v>55058.400000000001</v>
      </c>
      <c r="C591">
        <v>54584.2</v>
      </c>
      <c r="D591">
        <v>54473.1</v>
      </c>
      <c r="E591">
        <v>4016.88</v>
      </c>
      <c r="F591">
        <v>0</v>
      </c>
      <c r="G591">
        <v>0.184443</v>
      </c>
      <c r="H591">
        <v>1</v>
      </c>
      <c r="I591">
        <v>0</v>
      </c>
    </row>
    <row r="592" spans="1:9" x14ac:dyDescent="0.25">
      <c r="A592" t="s">
        <v>40</v>
      </c>
      <c r="B592">
        <v>55057.4</v>
      </c>
      <c r="C592">
        <v>54588.3</v>
      </c>
      <c r="D592">
        <v>54474</v>
      </c>
      <c r="E592">
        <v>4016.25</v>
      </c>
      <c r="F592">
        <v>0</v>
      </c>
      <c r="G592">
        <v>0.184443</v>
      </c>
      <c r="H592">
        <v>1</v>
      </c>
      <c r="I592">
        <v>0</v>
      </c>
    </row>
    <row r="593" spans="1:9" x14ac:dyDescent="0.25">
      <c r="A593" t="s">
        <v>40</v>
      </c>
      <c r="B593">
        <v>55066.2</v>
      </c>
      <c r="C593">
        <v>54585.9</v>
      </c>
      <c r="D593">
        <v>54473.5</v>
      </c>
      <c r="E593">
        <v>4016.38</v>
      </c>
      <c r="F593">
        <v>0</v>
      </c>
      <c r="G593">
        <v>0.184443</v>
      </c>
      <c r="H593">
        <v>1</v>
      </c>
      <c r="I593">
        <v>0</v>
      </c>
    </row>
    <row r="594" spans="1:9" x14ac:dyDescent="0.25">
      <c r="A594" t="s">
        <v>40</v>
      </c>
      <c r="B594">
        <v>55048.5</v>
      </c>
      <c r="C594">
        <v>54579.3</v>
      </c>
      <c r="D594">
        <v>54472.7</v>
      </c>
      <c r="E594">
        <v>4016.18</v>
      </c>
      <c r="F594">
        <v>0</v>
      </c>
      <c r="G594">
        <v>0.184443</v>
      </c>
      <c r="H594">
        <v>1</v>
      </c>
      <c r="I594">
        <v>0</v>
      </c>
    </row>
    <row r="595" spans="1:9" x14ac:dyDescent="0.25">
      <c r="A595" t="s">
        <v>40</v>
      </c>
      <c r="B595">
        <v>55052.5</v>
      </c>
      <c r="C595">
        <v>54586.6</v>
      </c>
      <c r="D595">
        <v>54476.7</v>
      </c>
      <c r="E595">
        <v>4017.33</v>
      </c>
      <c r="F595">
        <v>0</v>
      </c>
      <c r="G595">
        <v>0.184443</v>
      </c>
      <c r="H595">
        <v>1</v>
      </c>
      <c r="I595">
        <v>0</v>
      </c>
    </row>
    <row r="596" spans="1:9" x14ac:dyDescent="0.25">
      <c r="A596" t="s">
        <v>40</v>
      </c>
      <c r="B596">
        <v>55062.7</v>
      </c>
      <c r="C596">
        <v>54587.3</v>
      </c>
      <c r="D596">
        <v>54474.1</v>
      </c>
      <c r="E596">
        <v>4015.33</v>
      </c>
      <c r="F596">
        <v>0</v>
      </c>
      <c r="G596">
        <v>0.184443</v>
      </c>
      <c r="H596">
        <v>1</v>
      </c>
      <c r="I596">
        <v>0</v>
      </c>
    </row>
    <row r="597" spans="1:9" x14ac:dyDescent="0.25">
      <c r="A597" t="s">
        <v>40</v>
      </c>
      <c r="B597">
        <v>55070.7</v>
      </c>
      <c r="C597">
        <v>54583.3</v>
      </c>
      <c r="D597">
        <v>54475.5</v>
      </c>
      <c r="E597">
        <v>4016.1</v>
      </c>
      <c r="F597">
        <v>0</v>
      </c>
      <c r="G597">
        <v>0.184443</v>
      </c>
      <c r="H597">
        <v>1</v>
      </c>
      <c r="I597">
        <v>0</v>
      </c>
    </row>
    <row r="598" spans="1:9" x14ac:dyDescent="0.25">
      <c r="A598" t="s">
        <v>40</v>
      </c>
      <c r="B598">
        <v>55053.7</v>
      </c>
      <c r="C598">
        <v>54586.1</v>
      </c>
      <c r="D598">
        <v>54476.5</v>
      </c>
      <c r="E598">
        <v>4015.68</v>
      </c>
      <c r="F598">
        <v>0</v>
      </c>
      <c r="G598">
        <v>0.184443</v>
      </c>
      <c r="H598">
        <v>1</v>
      </c>
      <c r="I598">
        <v>0</v>
      </c>
    </row>
    <row r="599" spans="1:9" x14ac:dyDescent="0.25">
      <c r="A599" t="s">
        <v>40</v>
      </c>
      <c r="B599">
        <v>55059.1</v>
      </c>
      <c r="C599">
        <v>54594.8</v>
      </c>
      <c r="D599">
        <v>54481.5</v>
      </c>
      <c r="E599">
        <v>4017.08</v>
      </c>
      <c r="F599">
        <v>0</v>
      </c>
      <c r="G599">
        <v>0.184443</v>
      </c>
      <c r="H599">
        <v>1</v>
      </c>
      <c r="I599">
        <v>0</v>
      </c>
    </row>
    <row r="600" spans="1:9" x14ac:dyDescent="0.25">
      <c r="A600" t="s">
        <v>40</v>
      </c>
      <c r="B600">
        <v>55060.800000000003</v>
      </c>
      <c r="C600">
        <v>54583.5</v>
      </c>
      <c r="D600">
        <v>54478.1</v>
      </c>
      <c r="E600">
        <v>4016.76</v>
      </c>
      <c r="F600">
        <v>0</v>
      </c>
      <c r="G600">
        <v>0.184443</v>
      </c>
      <c r="H600">
        <v>1</v>
      </c>
      <c r="I600">
        <v>0</v>
      </c>
    </row>
    <row r="601" spans="1:9" x14ac:dyDescent="0.25">
      <c r="A601" t="s">
        <v>40</v>
      </c>
      <c r="B601">
        <v>55059.199999999997</v>
      </c>
      <c r="C601">
        <v>54588.3</v>
      </c>
      <c r="D601">
        <v>54480.4</v>
      </c>
      <c r="E601">
        <v>4020.7</v>
      </c>
      <c r="F601">
        <v>0</v>
      </c>
      <c r="G601">
        <v>0.184443</v>
      </c>
      <c r="H601">
        <v>1</v>
      </c>
      <c r="I601">
        <v>0</v>
      </c>
    </row>
    <row r="602" spans="1:9" x14ac:dyDescent="0.25">
      <c r="A602" t="s">
        <v>40</v>
      </c>
      <c r="B602">
        <v>55068.2</v>
      </c>
      <c r="C602">
        <v>54589.4</v>
      </c>
      <c r="D602">
        <v>54477</v>
      </c>
      <c r="E602">
        <v>4016.82</v>
      </c>
      <c r="F602">
        <v>0</v>
      </c>
      <c r="G602">
        <v>0.184443</v>
      </c>
      <c r="H602">
        <v>1</v>
      </c>
      <c r="I602">
        <v>0</v>
      </c>
    </row>
    <row r="603" spans="1:9" x14ac:dyDescent="0.25">
      <c r="A603" t="s">
        <v>40</v>
      </c>
      <c r="B603">
        <v>55048.6</v>
      </c>
      <c r="C603">
        <v>54577.9</v>
      </c>
      <c r="D603">
        <v>54476.6</v>
      </c>
      <c r="E603">
        <v>4016.52</v>
      </c>
      <c r="F603">
        <v>0</v>
      </c>
      <c r="G603">
        <v>0.184443</v>
      </c>
      <c r="H603">
        <v>1</v>
      </c>
      <c r="I603">
        <v>0</v>
      </c>
    </row>
    <row r="604" spans="1:9" x14ac:dyDescent="0.25">
      <c r="A604" t="s">
        <v>40</v>
      </c>
      <c r="B604">
        <v>55044</v>
      </c>
      <c r="C604">
        <v>54578.400000000001</v>
      </c>
      <c r="D604">
        <v>54477</v>
      </c>
      <c r="E604">
        <v>4017.4</v>
      </c>
      <c r="F604">
        <v>0</v>
      </c>
      <c r="G604">
        <v>0.184443</v>
      </c>
      <c r="H604">
        <v>1</v>
      </c>
      <c r="I604">
        <v>0</v>
      </c>
    </row>
    <row r="605" spans="1:9" x14ac:dyDescent="0.25">
      <c r="A605" t="s">
        <v>40</v>
      </c>
      <c r="B605">
        <v>55052.6</v>
      </c>
      <c r="C605">
        <v>54591</v>
      </c>
      <c r="D605">
        <v>54483</v>
      </c>
      <c r="E605">
        <v>4015.85</v>
      </c>
      <c r="F605">
        <v>0</v>
      </c>
      <c r="G605">
        <v>0.184443</v>
      </c>
      <c r="H605">
        <v>1</v>
      </c>
      <c r="I605">
        <v>0</v>
      </c>
    </row>
    <row r="606" spans="1:9" x14ac:dyDescent="0.25">
      <c r="A606" t="s">
        <v>40</v>
      </c>
      <c r="B606">
        <v>55041</v>
      </c>
      <c r="C606">
        <v>54581.5</v>
      </c>
      <c r="D606">
        <v>54478.9</v>
      </c>
      <c r="E606">
        <v>4012.55</v>
      </c>
      <c r="F606">
        <v>0</v>
      </c>
      <c r="G606">
        <v>0.184443</v>
      </c>
      <c r="H606">
        <v>1</v>
      </c>
      <c r="I606">
        <v>0</v>
      </c>
    </row>
    <row r="607" spans="1:9" x14ac:dyDescent="0.25">
      <c r="A607" t="s">
        <v>40</v>
      </c>
      <c r="B607">
        <v>55054.8</v>
      </c>
      <c r="C607">
        <v>54581</v>
      </c>
      <c r="D607">
        <v>54482.3</v>
      </c>
      <c r="E607">
        <v>4016.17</v>
      </c>
      <c r="F607">
        <v>0</v>
      </c>
      <c r="G607">
        <v>0.184443</v>
      </c>
      <c r="H607">
        <v>1</v>
      </c>
      <c r="I607">
        <v>0</v>
      </c>
    </row>
    <row r="608" spans="1:9" x14ac:dyDescent="0.25">
      <c r="A608" t="s">
        <v>40</v>
      </c>
      <c r="B608">
        <v>55047.3</v>
      </c>
      <c r="C608">
        <v>54582.9</v>
      </c>
      <c r="D608">
        <v>54484.7</v>
      </c>
      <c r="E608">
        <v>4015.4</v>
      </c>
      <c r="F608">
        <v>0</v>
      </c>
      <c r="G608">
        <v>0.184443</v>
      </c>
      <c r="H608">
        <v>1</v>
      </c>
      <c r="I608">
        <v>0</v>
      </c>
    </row>
    <row r="609" spans="1:25" x14ac:dyDescent="0.25">
      <c r="A609" t="s">
        <v>40</v>
      </c>
      <c r="B609">
        <v>55055.4</v>
      </c>
      <c r="C609">
        <v>54587.5</v>
      </c>
      <c r="D609">
        <v>54484.7</v>
      </c>
      <c r="E609">
        <v>4017.76</v>
      </c>
      <c r="F609">
        <v>0</v>
      </c>
      <c r="G609">
        <v>0.184443</v>
      </c>
      <c r="H609">
        <v>1</v>
      </c>
      <c r="I609">
        <v>0</v>
      </c>
    </row>
    <row r="610" spans="1:25" x14ac:dyDescent="0.25">
      <c r="A610" t="s">
        <v>40</v>
      </c>
      <c r="B610">
        <v>55051.199999999997</v>
      </c>
      <c r="C610">
        <v>54592.800000000003</v>
      </c>
      <c r="D610">
        <v>54486.6</v>
      </c>
      <c r="E610">
        <v>4017.41</v>
      </c>
      <c r="F610">
        <v>0</v>
      </c>
      <c r="G610">
        <v>0.184443</v>
      </c>
      <c r="H610">
        <v>1</v>
      </c>
      <c r="I610">
        <v>0</v>
      </c>
    </row>
    <row r="611" spans="1:25" x14ac:dyDescent="0.25">
      <c r="A611" t="s">
        <v>40</v>
      </c>
      <c r="B611">
        <v>55046.6</v>
      </c>
      <c r="C611">
        <v>54576.3</v>
      </c>
      <c r="D611">
        <v>54476.6</v>
      </c>
      <c r="E611">
        <v>4016.04</v>
      </c>
      <c r="F611">
        <v>0</v>
      </c>
      <c r="G611">
        <v>0.184443</v>
      </c>
      <c r="H611">
        <v>1</v>
      </c>
      <c r="I611">
        <v>0</v>
      </c>
    </row>
    <row r="612" spans="1:25" x14ac:dyDescent="0.25">
      <c r="A612" t="s">
        <v>40</v>
      </c>
      <c r="B612">
        <v>55084.5</v>
      </c>
      <c r="C612">
        <v>54577.5</v>
      </c>
      <c r="D612">
        <v>54477.599999999999</v>
      </c>
      <c r="E612">
        <v>4016.88</v>
      </c>
      <c r="F612">
        <v>0</v>
      </c>
      <c r="G612">
        <v>0.184443</v>
      </c>
      <c r="H612">
        <v>1</v>
      </c>
      <c r="I612">
        <v>0</v>
      </c>
    </row>
    <row r="613" spans="1:25" x14ac:dyDescent="0.25">
      <c r="A613" t="s">
        <v>40</v>
      </c>
      <c r="B613">
        <v>55061.9</v>
      </c>
      <c r="C613">
        <v>54574.400000000001</v>
      </c>
      <c r="D613">
        <v>54473.599999999999</v>
      </c>
      <c r="E613">
        <v>4016.46</v>
      </c>
      <c r="F613">
        <v>0</v>
      </c>
      <c r="G613">
        <v>0.184443</v>
      </c>
      <c r="H613">
        <v>1</v>
      </c>
      <c r="I613">
        <v>0</v>
      </c>
    </row>
    <row r="614" spans="1:25" x14ac:dyDescent="0.25">
      <c r="A614" t="s">
        <v>40</v>
      </c>
      <c r="B614">
        <v>55037.9</v>
      </c>
      <c r="C614">
        <v>54577</v>
      </c>
      <c r="D614">
        <v>54474.400000000001</v>
      </c>
      <c r="E614">
        <v>4015.88</v>
      </c>
      <c r="F614">
        <v>0</v>
      </c>
      <c r="G614">
        <v>0.184443</v>
      </c>
      <c r="H614">
        <v>1</v>
      </c>
      <c r="I614">
        <v>0</v>
      </c>
    </row>
    <row r="615" spans="1:25" x14ac:dyDescent="0.25">
      <c r="A615" t="s">
        <v>40</v>
      </c>
      <c r="B615">
        <v>55047.3</v>
      </c>
      <c r="C615">
        <v>54584.2</v>
      </c>
      <c r="D615">
        <v>54480.800000000003</v>
      </c>
      <c r="E615">
        <v>4020.05</v>
      </c>
      <c r="F615">
        <v>0</v>
      </c>
      <c r="G615">
        <v>0.184443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55055.6</v>
      </c>
      <c r="C616">
        <v>54582.9</v>
      </c>
      <c r="D616">
        <v>54484</v>
      </c>
      <c r="E616">
        <v>4018.59</v>
      </c>
      <c r="F616">
        <v>0</v>
      </c>
      <c r="G616">
        <v>0.184443</v>
      </c>
      <c r="H616">
        <v>1</v>
      </c>
      <c r="I616">
        <v>0</v>
      </c>
      <c r="R616">
        <f>AVERAGE(B567:B616)</f>
        <v>55055.183999999987</v>
      </c>
      <c r="S616">
        <f>AVERAGE(C567:C616)</f>
        <v>54584.167999999998</v>
      </c>
      <c r="U616">
        <f>_xlfn.VAR.P(B567:B616)</f>
        <v>70.660143999996421</v>
      </c>
      <c r="V616">
        <f>_xlfn.VAR.P(C567:C616)</f>
        <v>28.736176000003276</v>
      </c>
      <c r="X616">
        <f>1.96*SQRT(U616)/50</f>
        <v>0.32951358648188467</v>
      </c>
      <c r="Y616">
        <f>1.96*SQRT(V616)/50</f>
        <v>0.21013604519131179</v>
      </c>
    </row>
    <row r="617" spans="1:25" x14ac:dyDescent="0.25">
      <c r="A617" t="s">
        <v>40</v>
      </c>
      <c r="B617">
        <v>2752836.5065000001</v>
      </c>
      <c r="C617" t="s">
        <v>36</v>
      </c>
    </row>
    <row r="618" spans="1:25" x14ac:dyDescent="0.25">
      <c r="A618" t="s">
        <v>89</v>
      </c>
      <c r="B618">
        <v>86473.2</v>
      </c>
      <c r="C618">
        <v>85992.6</v>
      </c>
      <c r="D618">
        <v>85882.9</v>
      </c>
      <c r="E618">
        <v>36539</v>
      </c>
      <c r="F618">
        <v>0</v>
      </c>
      <c r="G618">
        <v>1.36905E-2</v>
      </c>
      <c r="H618">
        <v>0.99509400000000003</v>
      </c>
      <c r="I618">
        <v>0</v>
      </c>
    </row>
    <row r="619" spans="1:25" x14ac:dyDescent="0.25">
      <c r="A619" t="s">
        <v>89</v>
      </c>
      <c r="B619">
        <v>86461.4</v>
      </c>
      <c r="C619">
        <v>85969</v>
      </c>
      <c r="D619">
        <v>85859.6</v>
      </c>
      <c r="E619">
        <v>36538.9</v>
      </c>
      <c r="F619">
        <v>0</v>
      </c>
      <c r="G619">
        <v>1.16337E-2</v>
      </c>
      <c r="H619">
        <v>0.980989</v>
      </c>
      <c r="I619">
        <v>0</v>
      </c>
    </row>
    <row r="620" spans="1:25" x14ac:dyDescent="0.25">
      <c r="A620" t="s">
        <v>89</v>
      </c>
      <c r="B620">
        <v>86442.5</v>
      </c>
      <c r="C620">
        <v>85951.1</v>
      </c>
      <c r="D620">
        <v>85837.3</v>
      </c>
      <c r="E620">
        <v>36535.4</v>
      </c>
      <c r="F620">
        <v>0</v>
      </c>
      <c r="G620">
        <v>1.0880000000000001E-2</v>
      </c>
      <c r="H620">
        <v>0.98093399999999997</v>
      </c>
      <c r="I620">
        <v>0</v>
      </c>
    </row>
    <row r="621" spans="1:25" x14ac:dyDescent="0.25">
      <c r="A621" t="s">
        <v>89</v>
      </c>
      <c r="B621">
        <v>86427.9</v>
      </c>
      <c r="C621">
        <v>85954.8</v>
      </c>
      <c r="D621">
        <v>85845.1</v>
      </c>
      <c r="E621">
        <v>36537.4</v>
      </c>
      <c r="F621">
        <v>0</v>
      </c>
      <c r="G621">
        <v>1.4303700000000001E-2</v>
      </c>
      <c r="H621">
        <v>0.98098399999999997</v>
      </c>
      <c r="I621">
        <v>0</v>
      </c>
    </row>
    <row r="622" spans="1:25" x14ac:dyDescent="0.25">
      <c r="A622" t="s">
        <v>89</v>
      </c>
      <c r="B622">
        <v>86445.4</v>
      </c>
      <c r="C622">
        <v>85964.7</v>
      </c>
      <c r="D622">
        <v>85846</v>
      </c>
      <c r="E622">
        <v>36538.300000000003</v>
      </c>
      <c r="F622">
        <v>0</v>
      </c>
      <c r="G622">
        <v>1.0859300000000001E-2</v>
      </c>
      <c r="H622">
        <v>0.98816300000000001</v>
      </c>
      <c r="I622">
        <v>0</v>
      </c>
    </row>
    <row r="623" spans="1:25" x14ac:dyDescent="0.25">
      <c r="A623" t="s">
        <v>89</v>
      </c>
      <c r="B623">
        <v>86436.800000000003</v>
      </c>
      <c r="C623">
        <v>85969.2</v>
      </c>
      <c r="D623">
        <v>85863.7</v>
      </c>
      <c r="E623">
        <v>36536.9</v>
      </c>
      <c r="F623">
        <v>0</v>
      </c>
      <c r="G623">
        <v>1.08956E-2</v>
      </c>
      <c r="H623">
        <v>0.99511499999999997</v>
      </c>
      <c r="I623">
        <v>0</v>
      </c>
    </row>
    <row r="624" spans="1:25" x14ac:dyDescent="0.25">
      <c r="A624" t="s">
        <v>89</v>
      </c>
      <c r="B624">
        <v>86529.600000000006</v>
      </c>
      <c r="C624">
        <v>86044.3</v>
      </c>
      <c r="D624">
        <v>85939.9</v>
      </c>
      <c r="E624">
        <v>36538.5</v>
      </c>
      <c r="F624">
        <v>0</v>
      </c>
      <c r="G624">
        <v>1.7346799999999999E-2</v>
      </c>
      <c r="H624">
        <v>0.981016</v>
      </c>
      <c r="I624">
        <v>0</v>
      </c>
    </row>
    <row r="625" spans="1:9" x14ac:dyDescent="0.25">
      <c r="A625" t="s">
        <v>89</v>
      </c>
      <c r="B625">
        <v>86426.7</v>
      </c>
      <c r="C625">
        <v>85959.2</v>
      </c>
      <c r="D625">
        <v>85847.8</v>
      </c>
      <c r="E625">
        <v>36541</v>
      </c>
      <c r="F625">
        <v>0</v>
      </c>
      <c r="G625">
        <v>1.1031300000000001E-2</v>
      </c>
      <c r="H625">
        <v>0.98085999999999995</v>
      </c>
      <c r="I625">
        <v>0</v>
      </c>
    </row>
    <row r="626" spans="1:9" x14ac:dyDescent="0.25">
      <c r="A626" t="s">
        <v>89</v>
      </c>
      <c r="B626">
        <v>86432.1</v>
      </c>
      <c r="C626">
        <v>85956.4</v>
      </c>
      <c r="D626">
        <v>85849.3</v>
      </c>
      <c r="E626">
        <v>36541.1</v>
      </c>
      <c r="F626">
        <v>0</v>
      </c>
      <c r="G626">
        <v>1.2104999999999999E-2</v>
      </c>
      <c r="H626">
        <v>0.98101400000000005</v>
      </c>
      <c r="I626">
        <v>0</v>
      </c>
    </row>
    <row r="627" spans="1:9" x14ac:dyDescent="0.25">
      <c r="A627" t="s">
        <v>89</v>
      </c>
      <c r="B627">
        <v>86450.1</v>
      </c>
      <c r="C627">
        <v>85973.7</v>
      </c>
      <c r="D627">
        <v>85859.7</v>
      </c>
      <c r="E627">
        <v>36542.300000000003</v>
      </c>
      <c r="F627">
        <v>0</v>
      </c>
      <c r="G627">
        <v>1.13604E-2</v>
      </c>
      <c r="H627">
        <v>0.98101300000000002</v>
      </c>
      <c r="I627">
        <v>0</v>
      </c>
    </row>
    <row r="628" spans="1:9" x14ac:dyDescent="0.25">
      <c r="A628" t="s">
        <v>89</v>
      </c>
      <c r="B628">
        <v>86476</v>
      </c>
      <c r="C628">
        <v>85984.7</v>
      </c>
      <c r="D628">
        <v>85884.800000000003</v>
      </c>
      <c r="E628">
        <v>36537.199999999997</v>
      </c>
      <c r="F628">
        <v>0</v>
      </c>
      <c r="G628">
        <v>1.1305600000000001E-2</v>
      </c>
      <c r="H628">
        <v>0.98092400000000002</v>
      </c>
      <c r="I628">
        <v>0</v>
      </c>
    </row>
    <row r="629" spans="1:9" x14ac:dyDescent="0.25">
      <c r="A629" t="s">
        <v>89</v>
      </c>
      <c r="B629">
        <v>86457.1</v>
      </c>
      <c r="C629">
        <v>85953.1</v>
      </c>
      <c r="D629">
        <v>85853.5</v>
      </c>
      <c r="E629">
        <v>36535.699999999997</v>
      </c>
      <c r="F629">
        <v>0</v>
      </c>
      <c r="G629">
        <v>1.17638E-2</v>
      </c>
      <c r="H629">
        <v>0.98101700000000003</v>
      </c>
      <c r="I629">
        <v>0</v>
      </c>
    </row>
    <row r="630" spans="1:9" x14ac:dyDescent="0.25">
      <c r="A630" t="s">
        <v>89</v>
      </c>
      <c r="B630">
        <v>86463.3</v>
      </c>
      <c r="C630">
        <v>85966</v>
      </c>
      <c r="D630">
        <v>85864.2</v>
      </c>
      <c r="E630">
        <v>36538.9</v>
      </c>
      <c r="F630">
        <v>0</v>
      </c>
      <c r="G630">
        <v>1.1612900000000001E-2</v>
      </c>
      <c r="H630">
        <v>0.98099499999999995</v>
      </c>
      <c r="I630">
        <v>0</v>
      </c>
    </row>
    <row r="631" spans="1:9" x14ac:dyDescent="0.25">
      <c r="A631" t="s">
        <v>89</v>
      </c>
      <c r="B631">
        <v>86465.3</v>
      </c>
      <c r="C631">
        <v>85962.7</v>
      </c>
      <c r="D631">
        <v>85857.2</v>
      </c>
      <c r="E631">
        <v>36537.699999999997</v>
      </c>
      <c r="F631">
        <v>0</v>
      </c>
      <c r="G631">
        <v>1.08576E-2</v>
      </c>
      <c r="H631">
        <v>0.98100299999999996</v>
      </c>
      <c r="I631">
        <v>0</v>
      </c>
    </row>
    <row r="632" spans="1:9" x14ac:dyDescent="0.25">
      <c r="A632" t="s">
        <v>89</v>
      </c>
      <c r="B632">
        <v>86431</v>
      </c>
      <c r="C632">
        <v>85949.5</v>
      </c>
      <c r="D632">
        <v>85854.5</v>
      </c>
      <c r="E632">
        <v>36538.800000000003</v>
      </c>
      <c r="F632">
        <v>0</v>
      </c>
      <c r="G632">
        <v>1.09268E-2</v>
      </c>
      <c r="H632">
        <v>0.98100399999999999</v>
      </c>
      <c r="I632">
        <v>0</v>
      </c>
    </row>
    <row r="633" spans="1:9" x14ac:dyDescent="0.25">
      <c r="A633" t="s">
        <v>89</v>
      </c>
      <c r="B633">
        <v>86452.5</v>
      </c>
      <c r="C633">
        <v>85953.2</v>
      </c>
      <c r="D633">
        <v>85858.5</v>
      </c>
      <c r="E633">
        <v>36539.1</v>
      </c>
      <c r="F633">
        <v>0</v>
      </c>
      <c r="G633">
        <v>1.1433199999999999E-2</v>
      </c>
      <c r="H633">
        <v>0.98099800000000004</v>
      </c>
      <c r="I633">
        <v>0</v>
      </c>
    </row>
    <row r="634" spans="1:9" x14ac:dyDescent="0.25">
      <c r="A634" t="s">
        <v>89</v>
      </c>
      <c r="B634">
        <v>86435.199999999997</v>
      </c>
      <c r="C634">
        <v>85948</v>
      </c>
      <c r="D634">
        <v>85851.4</v>
      </c>
      <c r="E634">
        <v>36540.199999999997</v>
      </c>
      <c r="F634">
        <v>0</v>
      </c>
      <c r="G634">
        <v>1.1261E-2</v>
      </c>
      <c r="H634">
        <v>0.98101899999999997</v>
      </c>
      <c r="I634">
        <v>0</v>
      </c>
    </row>
    <row r="635" spans="1:9" x14ac:dyDescent="0.25">
      <c r="A635" t="s">
        <v>89</v>
      </c>
      <c r="B635">
        <v>86455</v>
      </c>
      <c r="C635">
        <v>85966.8</v>
      </c>
      <c r="D635">
        <v>85864</v>
      </c>
      <c r="E635">
        <v>36543.4</v>
      </c>
      <c r="F635">
        <v>0</v>
      </c>
      <c r="G635">
        <v>1.1315E-2</v>
      </c>
      <c r="H635">
        <v>0.98101899999999997</v>
      </c>
      <c r="I635">
        <v>0</v>
      </c>
    </row>
    <row r="636" spans="1:9" x14ac:dyDescent="0.25">
      <c r="A636" t="s">
        <v>89</v>
      </c>
      <c r="B636">
        <v>86455.8</v>
      </c>
      <c r="C636">
        <v>85959</v>
      </c>
      <c r="D636">
        <v>85856.7</v>
      </c>
      <c r="E636">
        <v>36541.199999999997</v>
      </c>
      <c r="F636">
        <v>0</v>
      </c>
      <c r="G636">
        <v>1.0879399999999999E-2</v>
      </c>
      <c r="H636">
        <v>0.98101899999999997</v>
      </c>
      <c r="I636">
        <v>0</v>
      </c>
    </row>
    <row r="637" spans="1:9" x14ac:dyDescent="0.25">
      <c r="A637" t="s">
        <v>89</v>
      </c>
      <c r="B637">
        <v>86450.8</v>
      </c>
      <c r="C637">
        <v>85958.5</v>
      </c>
      <c r="D637">
        <v>85850</v>
      </c>
      <c r="E637">
        <v>36537.4</v>
      </c>
      <c r="F637">
        <v>0</v>
      </c>
      <c r="G637">
        <v>1.4123E-2</v>
      </c>
      <c r="H637">
        <v>0.98101700000000003</v>
      </c>
      <c r="I637">
        <v>0</v>
      </c>
    </row>
    <row r="638" spans="1:9" x14ac:dyDescent="0.25">
      <c r="A638" t="s">
        <v>89</v>
      </c>
      <c r="B638">
        <v>86441.2</v>
      </c>
      <c r="C638">
        <v>85962.8</v>
      </c>
      <c r="D638">
        <v>85851.1</v>
      </c>
      <c r="E638">
        <v>36539.800000000003</v>
      </c>
      <c r="F638">
        <v>0</v>
      </c>
      <c r="G638">
        <v>1.1205E-2</v>
      </c>
      <c r="H638">
        <v>0.98098799999999997</v>
      </c>
      <c r="I638">
        <v>0</v>
      </c>
    </row>
    <row r="639" spans="1:9" x14ac:dyDescent="0.25">
      <c r="A639" t="s">
        <v>89</v>
      </c>
      <c r="B639">
        <v>86439.1</v>
      </c>
      <c r="C639">
        <v>85963.7</v>
      </c>
      <c r="D639">
        <v>85852.7</v>
      </c>
      <c r="E639">
        <v>36540.199999999997</v>
      </c>
      <c r="F639">
        <v>0</v>
      </c>
      <c r="G639">
        <v>1.10253E-2</v>
      </c>
      <c r="H639">
        <v>0.98101799999999995</v>
      </c>
      <c r="I639">
        <v>0</v>
      </c>
    </row>
    <row r="640" spans="1:9" x14ac:dyDescent="0.25">
      <c r="A640" t="s">
        <v>89</v>
      </c>
      <c r="B640">
        <v>86423.8</v>
      </c>
      <c r="C640">
        <v>85945.3</v>
      </c>
      <c r="D640">
        <v>85838.6</v>
      </c>
      <c r="E640">
        <v>36539.699999999997</v>
      </c>
      <c r="F640">
        <v>0</v>
      </c>
      <c r="G640">
        <v>1.6743000000000001E-2</v>
      </c>
      <c r="H640">
        <v>0.981016</v>
      </c>
      <c r="I640">
        <v>0</v>
      </c>
    </row>
    <row r="641" spans="1:9" x14ac:dyDescent="0.25">
      <c r="A641" t="s">
        <v>89</v>
      </c>
      <c r="B641">
        <v>86428.6</v>
      </c>
      <c r="C641">
        <v>85951.8</v>
      </c>
      <c r="D641">
        <v>85840.9</v>
      </c>
      <c r="E641">
        <v>36541.1</v>
      </c>
      <c r="F641">
        <v>0</v>
      </c>
      <c r="G641">
        <v>1.10945E-2</v>
      </c>
      <c r="H641">
        <v>0.98100699999999996</v>
      </c>
      <c r="I641">
        <v>0</v>
      </c>
    </row>
    <row r="642" spans="1:9" x14ac:dyDescent="0.25">
      <c r="A642" t="s">
        <v>89</v>
      </c>
      <c r="B642">
        <v>86439.7</v>
      </c>
      <c r="C642">
        <v>85952</v>
      </c>
      <c r="D642">
        <v>85842.8</v>
      </c>
      <c r="E642">
        <v>36539.300000000003</v>
      </c>
      <c r="F642">
        <v>0</v>
      </c>
      <c r="G642">
        <v>1.08745E-2</v>
      </c>
      <c r="H642">
        <v>0.98101099999999997</v>
      </c>
      <c r="I642">
        <v>0</v>
      </c>
    </row>
    <row r="643" spans="1:9" x14ac:dyDescent="0.25">
      <c r="A643" t="s">
        <v>89</v>
      </c>
      <c r="B643">
        <v>86422.6</v>
      </c>
      <c r="C643">
        <v>85953.4</v>
      </c>
      <c r="D643">
        <v>85844.6</v>
      </c>
      <c r="E643">
        <v>36540.800000000003</v>
      </c>
      <c r="F643">
        <v>0</v>
      </c>
      <c r="G643">
        <v>1.3166300000000001E-2</v>
      </c>
      <c r="H643">
        <v>0.98371299999999995</v>
      </c>
      <c r="I643">
        <v>0</v>
      </c>
    </row>
    <row r="644" spans="1:9" x14ac:dyDescent="0.25">
      <c r="A644" t="s">
        <v>89</v>
      </c>
      <c r="B644">
        <v>86426.2</v>
      </c>
      <c r="C644">
        <v>85955.5</v>
      </c>
      <c r="D644">
        <v>85847.8</v>
      </c>
      <c r="E644">
        <v>36541</v>
      </c>
      <c r="F644">
        <v>0</v>
      </c>
      <c r="G644">
        <v>1.15345E-2</v>
      </c>
      <c r="H644">
        <v>0.98097100000000004</v>
      </c>
      <c r="I644">
        <v>0</v>
      </c>
    </row>
    <row r="645" spans="1:9" x14ac:dyDescent="0.25">
      <c r="A645" t="s">
        <v>89</v>
      </c>
      <c r="B645">
        <v>86426</v>
      </c>
      <c r="C645">
        <v>85956.1</v>
      </c>
      <c r="D645">
        <v>85842.7</v>
      </c>
      <c r="E645">
        <v>36540.300000000003</v>
      </c>
      <c r="F645">
        <v>0</v>
      </c>
      <c r="G645">
        <v>1.2905399999999999E-2</v>
      </c>
      <c r="H645">
        <v>0.98100299999999996</v>
      </c>
      <c r="I645">
        <v>0</v>
      </c>
    </row>
    <row r="646" spans="1:9" x14ac:dyDescent="0.25">
      <c r="A646" t="s">
        <v>89</v>
      </c>
      <c r="B646">
        <v>86433.3</v>
      </c>
      <c r="C646">
        <v>85964.4</v>
      </c>
      <c r="D646">
        <v>85852</v>
      </c>
      <c r="E646">
        <v>36541.4</v>
      </c>
      <c r="F646">
        <v>0</v>
      </c>
      <c r="G646">
        <v>1.1083000000000001E-2</v>
      </c>
      <c r="H646">
        <v>0.98101799999999995</v>
      </c>
      <c r="I646">
        <v>0</v>
      </c>
    </row>
    <row r="647" spans="1:9" x14ac:dyDescent="0.25">
      <c r="A647" t="s">
        <v>89</v>
      </c>
      <c r="B647">
        <v>86436.2</v>
      </c>
      <c r="C647">
        <v>85967.7</v>
      </c>
      <c r="D647">
        <v>85853.4</v>
      </c>
      <c r="E647">
        <v>36543.699999999997</v>
      </c>
      <c r="F647">
        <v>0</v>
      </c>
      <c r="G647">
        <v>1.11778E-2</v>
      </c>
      <c r="H647">
        <v>0.98098700000000005</v>
      </c>
      <c r="I647">
        <v>0</v>
      </c>
    </row>
    <row r="648" spans="1:9" x14ac:dyDescent="0.25">
      <c r="A648" t="s">
        <v>89</v>
      </c>
      <c r="B648">
        <v>86447.7</v>
      </c>
      <c r="C648">
        <v>85963.1</v>
      </c>
      <c r="D648">
        <v>85850.8</v>
      </c>
      <c r="E648">
        <v>36541</v>
      </c>
      <c r="F648">
        <v>0</v>
      </c>
      <c r="G648">
        <v>1.09067E-2</v>
      </c>
      <c r="H648">
        <v>0.99430499999999999</v>
      </c>
      <c r="I648">
        <v>0</v>
      </c>
    </row>
    <row r="649" spans="1:9" x14ac:dyDescent="0.25">
      <c r="A649" t="s">
        <v>89</v>
      </c>
      <c r="B649">
        <v>86451.4</v>
      </c>
      <c r="C649">
        <v>85964.1</v>
      </c>
      <c r="D649">
        <v>85850.1</v>
      </c>
      <c r="E649">
        <v>36543.9</v>
      </c>
      <c r="F649">
        <v>0</v>
      </c>
      <c r="G649">
        <v>1.0871199999999999E-2</v>
      </c>
      <c r="H649">
        <v>0.99161999999999995</v>
      </c>
      <c r="I649">
        <v>0</v>
      </c>
    </row>
    <row r="650" spans="1:9" x14ac:dyDescent="0.25">
      <c r="A650" t="s">
        <v>89</v>
      </c>
      <c r="B650">
        <v>86430.6</v>
      </c>
      <c r="C650">
        <v>85962.2</v>
      </c>
      <c r="D650">
        <v>85848.2</v>
      </c>
      <c r="E650">
        <v>36546</v>
      </c>
      <c r="F650">
        <v>0</v>
      </c>
      <c r="G650">
        <v>1.54025E-2</v>
      </c>
      <c r="H650">
        <v>0.99461299999999997</v>
      </c>
      <c r="I650">
        <v>0</v>
      </c>
    </row>
    <row r="651" spans="1:9" x14ac:dyDescent="0.25">
      <c r="A651" t="s">
        <v>89</v>
      </c>
      <c r="B651">
        <v>86428.800000000003</v>
      </c>
      <c r="C651">
        <v>85955.9</v>
      </c>
      <c r="D651">
        <v>85843.199999999997</v>
      </c>
      <c r="E651">
        <v>36536.1</v>
      </c>
      <c r="F651">
        <v>0</v>
      </c>
      <c r="G651">
        <v>1.10714E-2</v>
      </c>
      <c r="H651">
        <v>0.98101099999999997</v>
      </c>
      <c r="I651">
        <v>0</v>
      </c>
    </row>
    <row r="652" spans="1:9" x14ac:dyDescent="0.25">
      <c r="A652" t="s">
        <v>89</v>
      </c>
      <c r="B652">
        <v>86428.6</v>
      </c>
      <c r="C652">
        <v>85955.4</v>
      </c>
      <c r="D652">
        <v>85840</v>
      </c>
      <c r="E652">
        <v>36539.1</v>
      </c>
      <c r="F652">
        <v>0</v>
      </c>
      <c r="G652">
        <v>2.1555999999999999E-2</v>
      </c>
      <c r="H652">
        <v>0.98101899999999997</v>
      </c>
      <c r="I652">
        <v>0</v>
      </c>
    </row>
    <row r="653" spans="1:9" x14ac:dyDescent="0.25">
      <c r="A653" t="s">
        <v>89</v>
      </c>
      <c r="B653">
        <v>86431.8</v>
      </c>
      <c r="C653">
        <v>85964.2</v>
      </c>
      <c r="D653">
        <v>85841.9</v>
      </c>
      <c r="E653">
        <v>36538.6</v>
      </c>
      <c r="F653">
        <v>0</v>
      </c>
      <c r="G653">
        <v>1.09771E-2</v>
      </c>
      <c r="H653">
        <v>0.98101700000000003</v>
      </c>
      <c r="I653">
        <v>0</v>
      </c>
    </row>
    <row r="654" spans="1:9" x14ac:dyDescent="0.25">
      <c r="A654" t="s">
        <v>89</v>
      </c>
      <c r="B654">
        <v>86429.1</v>
      </c>
      <c r="C654">
        <v>85957.9</v>
      </c>
      <c r="D654">
        <v>85844.2</v>
      </c>
      <c r="E654">
        <v>36542.6</v>
      </c>
      <c r="F654">
        <v>0</v>
      </c>
      <c r="G654">
        <v>1.4234999999999999E-2</v>
      </c>
      <c r="H654">
        <v>0.98097199999999996</v>
      </c>
      <c r="I654">
        <v>0</v>
      </c>
    </row>
    <row r="655" spans="1:9" x14ac:dyDescent="0.25">
      <c r="A655" t="s">
        <v>89</v>
      </c>
      <c r="B655">
        <v>86444.4</v>
      </c>
      <c r="C655">
        <v>85974.6</v>
      </c>
      <c r="D655">
        <v>85851.5</v>
      </c>
      <c r="E655">
        <v>36537.599999999999</v>
      </c>
      <c r="F655">
        <v>0</v>
      </c>
      <c r="G655">
        <v>1.5768500000000001E-2</v>
      </c>
      <c r="H655">
        <v>0.98101400000000005</v>
      </c>
      <c r="I655">
        <v>0</v>
      </c>
    </row>
    <row r="656" spans="1:9" x14ac:dyDescent="0.25">
      <c r="A656" t="s">
        <v>89</v>
      </c>
      <c r="B656">
        <v>86432.8</v>
      </c>
      <c r="C656">
        <v>85958.5</v>
      </c>
      <c r="D656">
        <v>85843.199999999997</v>
      </c>
      <c r="E656">
        <v>36537.699999999997</v>
      </c>
      <c r="F656">
        <v>0</v>
      </c>
      <c r="G656">
        <v>1.0860699999999999E-2</v>
      </c>
      <c r="H656">
        <v>0.98100200000000004</v>
      </c>
      <c r="I656">
        <v>0</v>
      </c>
    </row>
    <row r="657" spans="1:25" x14ac:dyDescent="0.25">
      <c r="A657" t="s">
        <v>89</v>
      </c>
      <c r="B657">
        <v>86433.5</v>
      </c>
      <c r="C657">
        <v>85967.8</v>
      </c>
      <c r="D657">
        <v>85845.2</v>
      </c>
      <c r="E657">
        <v>36536.5</v>
      </c>
      <c r="F657">
        <v>0</v>
      </c>
      <c r="G657">
        <v>1.1788399999999999E-2</v>
      </c>
      <c r="H657">
        <v>0.98619199999999996</v>
      </c>
      <c r="I657">
        <v>0</v>
      </c>
    </row>
    <row r="658" spans="1:25" x14ac:dyDescent="0.25">
      <c r="A658" t="s">
        <v>89</v>
      </c>
      <c r="B658">
        <v>86451.9</v>
      </c>
      <c r="C658">
        <v>85981.1</v>
      </c>
      <c r="D658">
        <v>85860</v>
      </c>
      <c r="E658">
        <v>36543.199999999997</v>
      </c>
      <c r="F658">
        <v>0</v>
      </c>
      <c r="G658">
        <v>1.10099E-2</v>
      </c>
      <c r="H658">
        <v>0.98101400000000005</v>
      </c>
      <c r="I658">
        <v>0</v>
      </c>
    </row>
    <row r="659" spans="1:25" x14ac:dyDescent="0.25">
      <c r="A659" t="s">
        <v>89</v>
      </c>
      <c r="B659">
        <v>86439.9</v>
      </c>
      <c r="C659">
        <v>85975.4</v>
      </c>
      <c r="D659">
        <v>85854.6</v>
      </c>
      <c r="E659">
        <v>36542.699999999997</v>
      </c>
      <c r="F659">
        <v>0</v>
      </c>
      <c r="G659">
        <v>1.1318699999999999E-2</v>
      </c>
      <c r="H659">
        <v>0.981016</v>
      </c>
      <c r="I659">
        <v>0</v>
      </c>
    </row>
    <row r="660" spans="1:25" x14ac:dyDescent="0.25">
      <c r="A660" t="s">
        <v>89</v>
      </c>
      <c r="B660">
        <v>86445.9</v>
      </c>
      <c r="C660">
        <v>85983.4</v>
      </c>
      <c r="D660">
        <v>85857.9</v>
      </c>
      <c r="E660">
        <v>36544</v>
      </c>
      <c r="F660">
        <v>0</v>
      </c>
      <c r="G660">
        <v>1.4031200000000001E-2</v>
      </c>
      <c r="H660">
        <v>0.98101899999999997</v>
      </c>
      <c r="I660">
        <v>0</v>
      </c>
    </row>
    <row r="661" spans="1:25" x14ac:dyDescent="0.25">
      <c r="A661" t="s">
        <v>89</v>
      </c>
      <c r="B661">
        <v>86436.800000000003</v>
      </c>
      <c r="C661">
        <v>85971</v>
      </c>
      <c r="D661">
        <v>85849</v>
      </c>
      <c r="E661">
        <v>36545.1</v>
      </c>
      <c r="F661">
        <v>0</v>
      </c>
      <c r="G661">
        <v>1.1052299999999999E-2</v>
      </c>
      <c r="H661">
        <v>0.99461599999999994</v>
      </c>
      <c r="I661">
        <v>0</v>
      </c>
    </row>
    <row r="662" spans="1:25" x14ac:dyDescent="0.25">
      <c r="A662" t="s">
        <v>89</v>
      </c>
      <c r="B662">
        <v>86428.4</v>
      </c>
      <c r="C662">
        <v>85965.4</v>
      </c>
      <c r="D662">
        <v>85849.2</v>
      </c>
      <c r="E662">
        <v>36544.6</v>
      </c>
      <c r="F662">
        <v>0</v>
      </c>
      <c r="G662">
        <v>1.0969400000000001E-2</v>
      </c>
      <c r="H662">
        <v>0.98097800000000002</v>
      </c>
      <c r="I662">
        <v>0</v>
      </c>
    </row>
    <row r="663" spans="1:25" x14ac:dyDescent="0.25">
      <c r="A663" t="s">
        <v>89</v>
      </c>
      <c r="B663">
        <v>86442.1</v>
      </c>
      <c r="C663">
        <v>85974.8</v>
      </c>
      <c r="D663">
        <v>85856</v>
      </c>
      <c r="E663">
        <v>36543</v>
      </c>
      <c r="F663">
        <v>0</v>
      </c>
      <c r="G663">
        <v>1.0908899999999999E-2</v>
      </c>
      <c r="H663">
        <v>0.98098099999999999</v>
      </c>
      <c r="I663">
        <v>0</v>
      </c>
    </row>
    <row r="664" spans="1:25" x14ac:dyDescent="0.25">
      <c r="A664" t="s">
        <v>89</v>
      </c>
      <c r="B664">
        <v>86451.9</v>
      </c>
      <c r="C664">
        <v>85991.3</v>
      </c>
      <c r="D664">
        <v>85868.7</v>
      </c>
      <c r="E664">
        <v>36546</v>
      </c>
      <c r="F664">
        <v>0</v>
      </c>
      <c r="G664">
        <v>1.09062E-2</v>
      </c>
      <c r="H664">
        <v>0.98101400000000005</v>
      </c>
      <c r="I664">
        <v>0</v>
      </c>
    </row>
    <row r="665" spans="1:25" x14ac:dyDescent="0.25">
      <c r="A665" t="s">
        <v>89</v>
      </c>
      <c r="B665">
        <v>86469.3</v>
      </c>
      <c r="C665">
        <v>85957.6</v>
      </c>
      <c r="D665">
        <v>85845.2</v>
      </c>
      <c r="E665">
        <v>36545.1</v>
      </c>
      <c r="F665">
        <v>0</v>
      </c>
      <c r="G665">
        <v>1.43541E-2</v>
      </c>
      <c r="H665">
        <v>0.981016</v>
      </c>
      <c r="I665">
        <v>0</v>
      </c>
    </row>
    <row r="666" spans="1:25" x14ac:dyDescent="0.25">
      <c r="A666" t="s">
        <v>89</v>
      </c>
      <c r="B666">
        <v>86440.4</v>
      </c>
      <c r="C666">
        <v>85980.5</v>
      </c>
      <c r="D666">
        <v>85858.4</v>
      </c>
      <c r="E666">
        <v>36542.699999999997</v>
      </c>
      <c r="F666">
        <v>0</v>
      </c>
      <c r="G666">
        <v>1.09511E-2</v>
      </c>
      <c r="H666">
        <v>0.98101700000000003</v>
      </c>
      <c r="I666">
        <v>0</v>
      </c>
    </row>
    <row r="667" spans="1:25" x14ac:dyDescent="0.25">
      <c r="A667" t="s">
        <v>89</v>
      </c>
      <c r="B667">
        <v>86470.6</v>
      </c>
      <c r="C667">
        <v>86007.6</v>
      </c>
      <c r="D667">
        <v>85892.4</v>
      </c>
      <c r="E667">
        <v>36545.1</v>
      </c>
      <c r="F667">
        <v>0</v>
      </c>
      <c r="G667">
        <v>1.23629E-2</v>
      </c>
      <c r="H667">
        <v>0.98080500000000004</v>
      </c>
      <c r="I667">
        <v>0</v>
      </c>
    </row>
    <row r="668" spans="1:25" x14ac:dyDescent="0.25">
      <c r="A668" t="s">
        <v>89</v>
      </c>
      <c r="B668">
        <v>87039.3</v>
      </c>
      <c r="C668">
        <v>86530.1</v>
      </c>
      <c r="D668">
        <v>86419.7</v>
      </c>
      <c r="E668">
        <v>36538.199999999997</v>
      </c>
      <c r="F668">
        <v>0</v>
      </c>
      <c r="G668">
        <v>1.98557E-2</v>
      </c>
      <c r="H668">
        <v>0.98099899999999995</v>
      </c>
      <c r="I668">
        <v>0</v>
      </c>
    </row>
    <row r="669" spans="1:25" x14ac:dyDescent="0.25">
      <c r="A669" t="s">
        <v>89</v>
      </c>
      <c r="B669">
        <v>86642.3</v>
      </c>
      <c r="C669">
        <v>86125.9</v>
      </c>
      <c r="D669">
        <v>86021.7</v>
      </c>
      <c r="E669">
        <v>36536</v>
      </c>
      <c r="F669">
        <v>0</v>
      </c>
      <c r="G669">
        <v>2.46562E-2</v>
      </c>
      <c r="H669">
        <v>0.99460999999999999</v>
      </c>
      <c r="I669">
        <v>0</v>
      </c>
    </row>
    <row r="670" spans="1:25" x14ac:dyDescent="0.25">
      <c r="A670" t="s">
        <v>89</v>
      </c>
      <c r="B670">
        <v>86587</v>
      </c>
      <c r="C670">
        <v>86054.7</v>
      </c>
      <c r="D670">
        <v>85945.8</v>
      </c>
      <c r="E670">
        <v>36534.300000000003</v>
      </c>
      <c r="F670">
        <v>0</v>
      </c>
      <c r="G670">
        <v>1.08632E-2</v>
      </c>
      <c r="H670">
        <v>0.98101300000000002</v>
      </c>
      <c r="I670">
        <v>0</v>
      </c>
    </row>
    <row r="671" spans="1:25" x14ac:dyDescent="0.25">
      <c r="A671" t="s">
        <v>89</v>
      </c>
      <c r="B671">
        <v>86586</v>
      </c>
      <c r="C671">
        <v>86115.8</v>
      </c>
      <c r="D671">
        <v>86013.8</v>
      </c>
      <c r="E671">
        <v>36535.1</v>
      </c>
      <c r="F671">
        <v>0</v>
      </c>
      <c r="G671">
        <v>1.17354E-2</v>
      </c>
      <c r="H671">
        <v>0.98100799999999999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86624.8</v>
      </c>
      <c r="C672">
        <v>86104.8</v>
      </c>
      <c r="D672">
        <v>86007.3</v>
      </c>
      <c r="E672">
        <v>36532.1</v>
      </c>
      <c r="F672">
        <v>0</v>
      </c>
      <c r="G672">
        <v>1.1099700000000001E-2</v>
      </c>
      <c r="H672">
        <v>0.98099499999999995</v>
      </c>
      <c r="I672">
        <v>0</v>
      </c>
      <c r="R672">
        <f>AVERAGE(B623:B672)</f>
        <v>86468.985999999975</v>
      </c>
      <c r="S672">
        <f>AVERAGE(C623:C672)</f>
        <v>85988.401999999987</v>
      </c>
      <c r="U672">
        <f>_xlfn.VAR.P(B623:B672)</f>
        <v>9027.8624040000796</v>
      </c>
      <c r="V672">
        <f>_xlfn.VAR.P(C623:C672)</f>
        <v>7620.3989960001463</v>
      </c>
      <c r="X672">
        <f>1.96*SQRT(U672)/50</f>
        <v>3.7245905123224867</v>
      </c>
      <c r="Y672">
        <f>1.96*SQRT(V672)/50</f>
        <v>3.4219599520177995</v>
      </c>
    </row>
    <row r="673" spans="1:9" x14ac:dyDescent="0.25">
      <c r="A673" t="s">
        <v>89</v>
      </c>
      <c r="B673">
        <v>4323514.7007999998</v>
      </c>
      <c r="C673" t="s">
        <v>36</v>
      </c>
    </row>
    <row r="674" spans="1:9" x14ac:dyDescent="0.25">
      <c r="A674" t="s">
        <v>90</v>
      </c>
      <c r="B674">
        <v>86588</v>
      </c>
      <c r="C674">
        <v>86057</v>
      </c>
      <c r="D674">
        <v>85952.4</v>
      </c>
      <c r="E674">
        <v>36490.9</v>
      </c>
      <c r="F674">
        <v>0</v>
      </c>
      <c r="G674">
        <v>1.0920600000000001E-2</v>
      </c>
      <c r="H674">
        <v>0.98101899999999997</v>
      </c>
      <c r="I674">
        <v>0</v>
      </c>
    </row>
    <row r="675" spans="1:9" x14ac:dyDescent="0.25">
      <c r="A675" t="s">
        <v>90</v>
      </c>
      <c r="B675">
        <v>86384.8</v>
      </c>
      <c r="C675">
        <v>85907.8</v>
      </c>
      <c r="D675">
        <v>85788.7</v>
      </c>
      <c r="E675">
        <v>36497.699999999997</v>
      </c>
      <c r="F675">
        <v>0</v>
      </c>
      <c r="G675">
        <v>1.23465E-2</v>
      </c>
      <c r="H675">
        <v>0.980989</v>
      </c>
      <c r="I675">
        <v>0</v>
      </c>
    </row>
    <row r="676" spans="1:9" x14ac:dyDescent="0.25">
      <c r="A676" t="s">
        <v>90</v>
      </c>
      <c r="B676">
        <v>86366.8</v>
      </c>
      <c r="C676">
        <v>85909.8</v>
      </c>
      <c r="D676">
        <v>85790.6</v>
      </c>
      <c r="E676">
        <v>36498.800000000003</v>
      </c>
      <c r="F676">
        <v>0</v>
      </c>
      <c r="G676">
        <v>1.12925E-2</v>
      </c>
      <c r="H676">
        <v>0.98099700000000001</v>
      </c>
      <c r="I676">
        <v>0</v>
      </c>
    </row>
    <row r="677" spans="1:9" x14ac:dyDescent="0.25">
      <c r="A677" t="s">
        <v>90</v>
      </c>
      <c r="B677">
        <v>86374.2</v>
      </c>
      <c r="C677">
        <v>85910.6</v>
      </c>
      <c r="D677">
        <v>85798.1</v>
      </c>
      <c r="E677">
        <v>36498</v>
      </c>
      <c r="F677">
        <v>0</v>
      </c>
      <c r="G677">
        <v>1.0856899999999999E-2</v>
      </c>
      <c r="H677">
        <v>0.98101899999999997</v>
      </c>
      <c r="I677">
        <v>0</v>
      </c>
    </row>
    <row r="678" spans="1:9" x14ac:dyDescent="0.25">
      <c r="A678" t="s">
        <v>90</v>
      </c>
      <c r="B678">
        <v>86382.7</v>
      </c>
      <c r="C678">
        <v>85920.3</v>
      </c>
      <c r="D678">
        <v>85800.6</v>
      </c>
      <c r="E678">
        <v>36503.1</v>
      </c>
      <c r="F678">
        <v>0</v>
      </c>
      <c r="G678">
        <v>1.09059E-2</v>
      </c>
      <c r="H678">
        <v>0.98101899999999997</v>
      </c>
      <c r="I678">
        <v>0</v>
      </c>
    </row>
    <row r="679" spans="1:9" x14ac:dyDescent="0.25">
      <c r="A679" t="s">
        <v>90</v>
      </c>
      <c r="B679">
        <v>86379.5</v>
      </c>
      <c r="C679">
        <v>85920.6</v>
      </c>
      <c r="D679">
        <v>85802.5</v>
      </c>
      <c r="E679">
        <v>36501.1</v>
      </c>
      <c r="F679">
        <v>0</v>
      </c>
      <c r="G679">
        <v>2.57767E-2</v>
      </c>
      <c r="H679">
        <v>0.98101400000000005</v>
      </c>
      <c r="I679">
        <v>0</v>
      </c>
    </row>
    <row r="680" spans="1:9" x14ac:dyDescent="0.25">
      <c r="A680" t="s">
        <v>90</v>
      </c>
      <c r="B680">
        <v>86375.6</v>
      </c>
      <c r="C680">
        <v>85917.6</v>
      </c>
      <c r="D680">
        <v>85801.7</v>
      </c>
      <c r="E680">
        <v>36500.1</v>
      </c>
      <c r="F680">
        <v>0</v>
      </c>
      <c r="G680">
        <v>1.0882899999999999E-2</v>
      </c>
      <c r="H680">
        <v>0.98101899999999997</v>
      </c>
      <c r="I680">
        <v>0</v>
      </c>
    </row>
    <row r="681" spans="1:9" x14ac:dyDescent="0.25">
      <c r="A681" t="s">
        <v>90</v>
      </c>
      <c r="B681">
        <v>86388.6</v>
      </c>
      <c r="C681">
        <v>85928.9</v>
      </c>
      <c r="D681">
        <v>85807.5</v>
      </c>
      <c r="E681">
        <v>36502.800000000003</v>
      </c>
      <c r="F681">
        <v>0</v>
      </c>
      <c r="G681">
        <v>1.09838E-2</v>
      </c>
      <c r="H681">
        <v>0.98101799999999995</v>
      </c>
      <c r="I681">
        <v>0</v>
      </c>
    </row>
    <row r="682" spans="1:9" x14ac:dyDescent="0.25">
      <c r="A682" t="s">
        <v>90</v>
      </c>
      <c r="B682">
        <v>86387.5</v>
      </c>
      <c r="C682">
        <v>85928</v>
      </c>
      <c r="D682">
        <v>85809.3</v>
      </c>
      <c r="E682">
        <v>36501.5</v>
      </c>
      <c r="F682">
        <v>0</v>
      </c>
      <c r="G682">
        <v>1.23497E-2</v>
      </c>
      <c r="H682">
        <v>0.98096799999999995</v>
      </c>
      <c r="I682">
        <v>0</v>
      </c>
    </row>
    <row r="683" spans="1:9" x14ac:dyDescent="0.25">
      <c r="A683" t="s">
        <v>90</v>
      </c>
      <c r="B683">
        <v>86416.9</v>
      </c>
      <c r="C683">
        <v>85955.9</v>
      </c>
      <c r="D683">
        <v>85841.5</v>
      </c>
      <c r="E683">
        <v>36500.800000000003</v>
      </c>
      <c r="F683">
        <v>0</v>
      </c>
      <c r="G683">
        <v>1.3982E-2</v>
      </c>
      <c r="H683">
        <v>0.99494899999999997</v>
      </c>
      <c r="I683">
        <v>0</v>
      </c>
    </row>
    <row r="684" spans="1:9" x14ac:dyDescent="0.25">
      <c r="A684" t="s">
        <v>90</v>
      </c>
      <c r="B684">
        <v>86418.4</v>
      </c>
      <c r="C684">
        <v>85942.3</v>
      </c>
      <c r="D684">
        <v>85825.2</v>
      </c>
      <c r="E684">
        <v>36501.599999999999</v>
      </c>
      <c r="F684">
        <v>0</v>
      </c>
      <c r="G684">
        <v>1.6781799999999999E-2</v>
      </c>
      <c r="H684">
        <v>0.98098600000000002</v>
      </c>
      <c r="I684">
        <v>0</v>
      </c>
    </row>
    <row r="685" spans="1:9" x14ac:dyDescent="0.25">
      <c r="A685" t="s">
        <v>90</v>
      </c>
      <c r="B685">
        <v>86412.3</v>
      </c>
      <c r="C685">
        <v>85948.9</v>
      </c>
      <c r="D685">
        <v>85836.4</v>
      </c>
      <c r="E685">
        <v>36501.699999999997</v>
      </c>
      <c r="F685">
        <v>0</v>
      </c>
      <c r="G685">
        <v>1.09116E-2</v>
      </c>
      <c r="H685">
        <v>0.98101799999999995</v>
      </c>
      <c r="I685">
        <v>0</v>
      </c>
    </row>
    <row r="686" spans="1:9" x14ac:dyDescent="0.25">
      <c r="A686" t="s">
        <v>90</v>
      </c>
      <c r="B686">
        <v>86406.2</v>
      </c>
      <c r="C686">
        <v>85946.6</v>
      </c>
      <c r="D686">
        <v>85827.3</v>
      </c>
      <c r="E686">
        <v>36502.9</v>
      </c>
      <c r="F686">
        <v>0</v>
      </c>
      <c r="G686">
        <v>1.1254200000000001E-2</v>
      </c>
      <c r="H686">
        <v>0.98101899999999997</v>
      </c>
      <c r="I686">
        <v>0</v>
      </c>
    </row>
    <row r="687" spans="1:9" x14ac:dyDescent="0.25">
      <c r="A687" t="s">
        <v>90</v>
      </c>
      <c r="B687">
        <v>86402.6</v>
      </c>
      <c r="C687">
        <v>85944.6</v>
      </c>
      <c r="D687">
        <v>85829.9</v>
      </c>
      <c r="E687">
        <v>36502.400000000001</v>
      </c>
      <c r="F687">
        <v>0</v>
      </c>
      <c r="G687">
        <v>1.0862699999999999E-2</v>
      </c>
      <c r="H687">
        <v>0.98099400000000003</v>
      </c>
      <c r="I687">
        <v>0</v>
      </c>
    </row>
    <row r="688" spans="1:9" x14ac:dyDescent="0.25">
      <c r="A688" t="s">
        <v>90</v>
      </c>
      <c r="B688">
        <v>86407.5</v>
      </c>
      <c r="C688">
        <v>85939.9</v>
      </c>
      <c r="D688">
        <v>85826.9</v>
      </c>
      <c r="E688">
        <v>36503.599999999999</v>
      </c>
      <c r="F688">
        <v>0</v>
      </c>
      <c r="G688">
        <v>1.33201E-2</v>
      </c>
      <c r="H688">
        <v>0.98101799999999995</v>
      </c>
      <c r="I688">
        <v>0</v>
      </c>
    </row>
    <row r="689" spans="1:9" x14ac:dyDescent="0.25">
      <c r="A689" t="s">
        <v>90</v>
      </c>
      <c r="B689">
        <v>86410.4</v>
      </c>
      <c r="C689">
        <v>85948</v>
      </c>
      <c r="D689">
        <v>85823.8</v>
      </c>
      <c r="E689">
        <v>36502.5</v>
      </c>
      <c r="F689">
        <v>0</v>
      </c>
      <c r="G689">
        <v>1.40974E-2</v>
      </c>
      <c r="H689">
        <v>0.98101000000000005</v>
      </c>
      <c r="I689">
        <v>0</v>
      </c>
    </row>
    <row r="690" spans="1:9" x14ac:dyDescent="0.25">
      <c r="A690" t="s">
        <v>90</v>
      </c>
      <c r="B690">
        <v>86400.1</v>
      </c>
      <c r="C690">
        <v>85942.5</v>
      </c>
      <c r="D690">
        <v>85824.7</v>
      </c>
      <c r="E690">
        <v>36503.300000000003</v>
      </c>
      <c r="F690">
        <v>0</v>
      </c>
      <c r="G690">
        <v>1.4106799999999999E-2</v>
      </c>
      <c r="H690">
        <v>0.98072499999999996</v>
      </c>
      <c r="I690">
        <v>0</v>
      </c>
    </row>
    <row r="691" spans="1:9" x14ac:dyDescent="0.25">
      <c r="A691" t="s">
        <v>90</v>
      </c>
      <c r="B691">
        <v>86397.2</v>
      </c>
      <c r="C691">
        <v>85939.199999999997</v>
      </c>
      <c r="D691">
        <v>85826.1</v>
      </c>
      <c r="E691">
        <v>36504.9</v>
      </c>
      <c r="F691">
        <v>0</v>
      </c>
      <c r="G691">
        <v>1.14717E-2</v>
      </c>
      <c r="H691">
        <v>0.981016</v>
      </c>
      <c r="I691">
        <v>0</v>
      </c>
    </row>
    <row r="692" spans="1:9" x14ac:dyDescent="0.25">
      <c r="A692" t="s">
        <v>90</v>
      </c>
      <c r="B692">
        <v>86401</v>
      </c>
      <c r="C692">
        <v>85943.3</v>
      </c>
      <c r="D692">
        <v>85823.8</v>
      </c>
      <c r="E692">
        <v>36501.300000000003</v>
      </c>
      <c r="F692">
        <v>0</v>
      </c>
      <c r="G692">
        <v>2.5657200000000002E-2</v>
      </c>
      <c r="H692">
        <v>0.98091600000000001</v>
      </c>
      <c r="I692">
        <v>0</v>
      </c>
    </row>
    <row r="693" spans="1:9" x14ac:dyDescent="0.25">
      <c r="A693" t="s">
        <v>90</v>
      </c>
      <c r="B693">
        <v>86413.2</v>
      </c>
      <c r="C693">
        <v>85952.6</v>
      </c>
      <c r="D693">
        <v>85834.8</v>
      </c>
      <c r="E693">
        <v>36503.1</v>
      </c>
      <c r="F693">
        <v>0</v>
      </c>
      <c r="G693">
        <v>1.13963E-2</v>
      </c>
      <c r="H693">
        <v>0.98773999999999995</v>
      </c>
      <c r="I693">
        <v>0</v>
      </c>
    </row>
    <row r="694" spans="1:9" x14ac:dyDescent="0.25">
      <c r="A694" t="s">
        <v>90</v>
      </c>
      <c r="B694">
        <v>86394.3</v>
      </c>
      <c r="C694">
        <v>85938.9</v>
      </c>
      <c r="D694">
        <v>85822.6</v>
      </c>
      <c r="E694">
        <v>36500.199999999997</v>
      </c>
      <c r="F694">
        <v>0</v>
      </c>
      <c r="G694">
        <v>1.11888E-2</v>
      </c>
      <c r="H694">
        <v>0.99239200000000005</v>
      </c>
      <c r="I694">
        <v>0</v>
      </c>
    </row>
    <row r="695" spans="1:9" x14ac:dyDescent="0.25">
      <c r="A695" t="s">
        <v>90</v>
      </c>
      <c r="B695">
        <v>86408.8</v>
      </c>
      <c r="C695">
        <v>85949.1</v>
      </c>
      <c r="D695">
        <v>85829</v>
      </c>
      <c r="E695">
        <v>36501.4</v>
      </c>
      <c r="F695">
        <v>0</v>
      </c>
      <c r="G695">
        <v>1.1939699999999999E-2</v>
      </c>
      <c r="H695">
        <v>0.98092000000000001</v>
      </c>
      <c r="I695">
        <v>0</v>
      </c>
    </row>
    <row r="696" spans="1:9" x14ac:dyDescent="0.25">
      <c r="A696" t="s">
        <v>90</v>
      </c>
      <c r="B696">
        <v>86422.8</v>
      </c>
      <c r="C696">
        <v>85934.7</v>
      </c>
      <c r="D696">
        <v>85821.1</v>
      </c>
      <c r="E696">
        <v>36499.599999999999</v>
      </c>
      <c r="F696">
        <v>0</v>
      </c>
      <c r="G696">
        <v>1.54471E-2</v>
      </c>
      <c r="H696">
        <v>0.98097999999999996</v>
      </c>
      <c r="I696">
        <v>0</v>
      </c>
    </row>
    <row r="697" spans="1:9" x14ac:dyDescent="0.25">
      <c r="A697" t="s">
        <v>90</v>
      </c>
      <c r="B697">
        <v>86388.800000000003</v>
      </c>
      <c r="C697">
        <v>85929.9</v>
      </c>
      <c r="D697">
        <v>85814</v>
      </c>
      <c r="E697">
        <v>36501.800000000003</v>
      </c>
      <c r="F697">
        <v>0</v>
      </c>
      <c r="G697">
        <v>1.0857199999999999E-2</v>
      </c>
      <c r="H697">
        <v>0.99072199999999999</v>
      </c>
      <c r="I697">
        <v>0</v>
      </c>
    </row>
    <row r="698" spans="1:9" x14ac:dyDescent="0.25">
      <c r="A698" t="s">
        <v>90</v>
      </c>
      <c r="B698">
        <v>86384.1</v>
      </c>
      <c r="C698">
        <v>85925.9</v>
      </c>
      <c r="D698">
        <v>85808.1</v>
      </c>
      <c r="E698">
        <v>36500.400000000001</v>
      </c>
      <c r="F698">
        <v>0</v>
      </c>
      <c r="G698">
        <v>1.3842699999999999E-2</v>
      </c>
      <c r="H698">
        <v>0.98089000000000004</v>
      </c>
      <c r="I698">
        <v>0</v>
      </c>
    </row>
    <row r="699" spans="1:9" x14ac:dyDescent="0.25">
      <c r="A699" t="s">
        <v>90</v>
      </c>
      <c r="B699">
        <v>86389.5</v>
      </c>
      <c r="C699">
        <v>85928</v>
      </c>
      <c r="D699">
        <v>85813.1</v>
      </c>
      <c r="E699">
        <v>36500.300000000003</v>
      </c>
      <c r="F699">
        <v>0</v>
      </c>
      <c r="G699">
        <v>1.3749900000000001E-2</v>
      </c>
      <c r="H699">
        <v>0.98101499999999997</v>
      </c>
      <c r="I699">
        <v>0</v>
      </c>
    </row>
    <row r="700" spans="1:9" x14ac:dyDescent="0.25">
      <c r="A700" t="s">
        <v>90</v>
      </c>
      <c r="B700">
        <v>86435.1</v>
      </c>
      <c r="C700">
        <v>85963.9</v>
      </c>
      <c r="D700">
        <v>85851.199999999997</v>
      </c>
      <c r="E700">
        <v>36497.9</v>
      </c>
      <c r="F700">
        <v>0</v>
      </c>
      <c r="G700">
        <v>1.16732E-2</v>
      </c>
      <c r="H700">
        <v>0.98730499999999999</v>
      </c>
      <c r="I700">
        <v>0</v>
      </c>
    </row>
    <row r="701" spans="1:9" x14ac:dyDescent="0.25">
      <c r="A701" t="s">
        <v>90</v>
      </c>
      <c r="B701">
        <v>86433</v>
      </c>
      <c r="C701">
        <v>85965.8</v>
      </c>
      <c r="D701">
        <v>85849.2</v>
      </c>
      <c r="E701">
        <v>36499.599999999999</v>
      </c>
      <c r="F701">
        <v>0</v>
      </c>
      <c r="G701">
        <v>1.0981400000000001E-2</v>
      </c>
      <c r="H701">
        <v>0.98098700000000005</v>
      </c>
      <c r="I701">
        <v>0</v>
      </c>
    </row>
    <row r="702" spans="1:9" x14ac:dyDescent="0.25">
      <c r="A702" t="s">
        <v>90</v>
      </c>
      <c r="B702">
        <v>86401.2</v>
      </c>
      <c r="C702">
        <v>85942.8</v>
      </c>
      <c r="D702">
        <v>85825.7</v>
      </c>
      <c r="E702">
        <v>36502.5</v>
      </c>
      <c r="F702">
        <v>0</v>
      </c>
      <c r="G702">
        <v>1.3380100000000001E-2</v>
      </c>
      <c r="H702">
        <v>0.98553599999999997</v>
      </c>
      <c r="I702">
        <v>0</v>
      </c>
    </row>
    <row r="703" spans="1:9" x14ac:dyDescent="0.25">
      <c r="A703" t="s">
        <v>90</v>
      </c>
      <c r="B703">
        <v>86413.9</v>
      </c>
      <c r="C703">
        <v>85950.8</v>
      </c>
      <c r="D703">
        <v>85832.1</v>
      </c>
      <c r="E703">
        <v>36501.599999999999</v>
      </c>
      <c r="F703">
        <v>0</v>
      </c>
      <c r="G703">
        <v>1.09876E-2</v>
      </c>
      <c r="H703">
        <v>0.98101899999999997</v>
      </c>
      <c r="I703">
        <v>0</v>
      </c>
    </row>
    <row r="704" spans="1:9" x14ac:dyDescent="0.25">
      <c r="A704" t="s">
        <v>90</v>
      </c>
      <c r="B704">
        <v>86404</v>
      </c>
      <c r="C704">
        <v>85947</v>
      </c>
      <c r="D704">
        <v>85825</v>
      </c>
      <c r="E704">
        <v>36505.300000000003</v>
      </c>
      <c r="F704">
        <v>0</v>
      </c>
      <c r="G704">
        <v>1.0871799999999999E-2</v>
      </c>
      <c r="H704">
        <v>0.98101799999999995</v>
      </c>
      <c r="I704">
        <v>0</v>
      </c>
    </row>
    <row r="705" spans="1:9" x14ac:dyDescent="0.25">
      <c r="A705" t="s">
        <v>90</v>
      </c>
      <c r="B705">
        <v>86386.3</v>
      </c>
      <c r="C705">
        <v>85929</v>
      </c>
      <c r="D705">
        <v>85812.800000000003</v>
      </c>
      <c r="E705">
        <v>36501</v>
      </c>
      <c r="F705">
        <v>0</v>
      </c>
      <c r="G705">
        <v>1.2670799999999999E-2</v>
      </c>
      <c r="H705">
        <v>0.98098099999999999</v>
      </c>
      <c r="I705">
        <v>0</v>
      </c>
    </row>
    <row r="706" spans="1:9" x14ac:dyDescent="0.25">
      <c r="A706" t="s">
        <v>90</v>
      </c>
      <c r="B706">
        <v>86407.6</v>
      </c>
      <c r="C706">
        <v>85949.4</v>
      </c>
      <c r="D706">
        <v>85822.6</v>
      </c>
      <c r="E706">
        <v>36501.5</v>
      </c>
      <c r="F706">
        <v>0</v>
      </c>
      <c r="G706">
        <v>1.0959E-2</v>
      </c>
      <c r="H706">
        <v>0.98101400000000005</v>
      </c>
      <c r="I706">
        <v>0</v>
      </c>
    </row>
    <row r="707" spans="1:9" x14ac:dyDescent="0.25">
      <c r="A707" t="s">
        <v>90</v>
      </c>
      <c r="B707">
        <v>86395</v>
      </c>
      <c r="C707">
        <v>85935.6</v>
      </c>
      <c r="D707">
        <v>85819.5</v>
      </c>
      <c r="E707">
        <v>36500.800000000003</v>
      </c>
      <c r="F707">
        <v>0</v>
      </c>
      <c r="G707">
        <v>1.08672E-2</v>
      </c>
      <c r="H707">
        <v>0.98101899999999997</v>
      </c>
      <c r="I707">
        <v>0</v>
      </c>
    </row>
    <row r="708" spans="1:9" x14ac:dyDescent="0.25">
      <c r="A708" t="s">
        <v>90</v>
      </c>
      <c r="B708">
        <v>86394.7</v>
      </c>
      <c r="C708">
        <v>85938.5</v>
      </c>
      <c r="D708">
        <v>85816.3</v>
      </c>
      <c r="E708">
        <v>36500.400000000001</v>
      </c>
      <c r="F708">
        <v>0</v>
      </c>
      <c r="G708">
        <v>1.42116E-2</v>
      </c>
      <c r="H708">
        <v>0.98101300000000002</v>
      </c>
      <c r="I708">
        <v>0</v>
      </c>
    </row>
    <row r="709" spans="1:9" x14ac:dyDescent="0.25">
      <c r="A709" t="s">
        <v>90</v>
      </c>
      <c r="B709">
        <v>86409.8</v>
      </c>
      <c r="C709">
        <v>85937.8</v>
      </c>
      <c r="D709">
        <v>85817.4</v>
      </c>
      <c r="E709">
        <v>36500.699999999997</v>
      </c>
      <c r="F709">
        <v>0</v>
      </c>
      <c r="G709">
        <v>1.09856E-2</v>
      </c>
      <c r="H709">
        <v>0.98099599999999998</v>
      </c>
      <c r="I709">
        <v>0</v>
      </c>
    </row>
    <row r="710" spans="1:9" x14ac:dyDescent="0.25">
      <c r="A710" t="s">
        <v>90</v>
      </c>
      <c r="B710">
        <v>86389.5</v>
      </c>
      <c r="C710">
        <v>85930.2</v>
      </c>
      <c r="D710">
        <v>85814.1</v>
      </c>
      <c r="E710">
        <v>36500.400000000001</v>
      </c>
      <c r="F710">
        <v>0</v>
      </c>
      <c r="G710">
        <v>1.4032299999999999E-2</v>
      </c>
      <c r="H710">
        <v>0.98089599999999999</v>
      </c>
      <c r="I710">
        <v>0</v>
      </c>
    </row>
    <row r="711" spans="1:9" x14ac:dyDescent="0.25">
      <c r="A711" t="s">
        <v>90</v>
      </c>
      <c r="B711">
        <v>86387.1</v>
      </c>
      <c r="C711">
        <v>85929.1</v>
      </c>
      <c r="D711">
        <v>85810.8</v>
      </c>
      <c r="E711">
        <v>36499.199999999997</v>
      </c>
      <c r="F711">
        <v>0</v>
      </c>
      <c r="G711">
        <v>1.0857E-2</v>
      </c>
      <c r="H711">
        <v>0.98100799999999999</v>
      </c>
      <c r="I711">
        <v>0</v>
      </c>
    </row>
    <row r="712" spans="1:9" x14ac:dyDescent="0.25">
      <c r="A712" t="s">
        <v>90</v>
      </c>
      <c r="B712">
        <v>86423.6</v>
      </c>
      <c r="C712">
        <v>85947.9</v>
      </c>
      <c r="D712">
        <v>85826.8</v>
      </c>
      <c r="E712">
        <v>36499.599999999999</v>
      </c>
      <c r="F712">
        <v>0</v>
      </c>
      <c r="G712">
        <v>1.0925300000000001E-2</v>
      </c>
      <c r="H712">
        <v>0.99299599999999999</v>
      </c>
      <c r="I712">
        <v>0</v>
      </c>
    </row>
    <row r="713" spans="1:9" x14ac:dyDescent="0.25">
      <c r="A713" t="s">
        <v>90</v>
      </c>
      <c r="B713">
        <v>86391.4</v>
      </c>
      <c r="C713">
        <v>85930.4</v>
      </c>
      <c r="D713">
        <v>85813.1</v>
      </c>
      <c r="E713">
        <v>36497.1</v>
      </c>
      <c r="F713">
        <v>0</v>
      </c>
      <c r="G713">
        <v>1.0998300000000001E-2</v>
      </c>
      <c r="H713">
        <v>0.98385400000000001</v>
      </c>
      <c r="I713">
        <v>0</v>
      </c>
    </row>
    <row r="714" spans="1:9" x14ac:dyDescent="0.25">
      <c r="A714" t="s">
        <v>90</v>
      </c>
      <c r="B714">
        <v>86395.9</v>
      </c>
      <c r="C714">
        <v>85935.2</v>
      </c>
      <c r="D714">
        <v>85813.1</v>
      </c>
      <c r="E714">
        <v>36499.4</v>
      </c>
      <c r="F714">
        <v>0</v>
      </c>
      <c r="G714">
        <v>1.10718E-2</v>
      </c>
      <c r="H714">
        <v>0.98101799999999995</v>
      </c>
      <c r="I714">
        <v>0</v>
      </c>
    </row>
    <row r="715" spans="1:9" x14ac:dyDescent="0.25">
      <c r="A715" t="s">
        <v>90</v>
      </c>
      <c r="B715">
        <v>86408</v>
      </c>
      <c r="C715">
        <v>85938.7</v>
      </c>
      <c r="D715">
        <v>85816.8</v>
      </c>
      <c r="E715">
        <v>36498.9</v>
      </c>
      <c r="F715">
        <v>0</v>
      </c>
      <c r="G715">
        <v>1.1566399999999999E-2</v>
      </c>
      <c r="H715">
        <v>0.99357600000000001</v>
      </c>
      <c r="I715">
        <v>0</v>
      </c>
    </row>
    <row r="716" spans="1:9" x14ac:dyDescent="0.25">
      <c r="A716" t="s">
        <v>90</v>
      </c>
      <c r="B716">
        <v>86392.4</v>
      </c>
      <c r="C716">
        <v>85935</v>
      </c>
      <c r="D716">
        <v>85817.1</v>
      </c>
      <c r="E716">
        <v>36500.300000000003</v>
      </c>
      <c r="F716">
        <v>0</v>
      </c>
      <c r="G716">
        <v>1.2696900000000001E-2</v>
      </c>
      <c r="H716">
        <v>0.98101799999999995</v>
      </c>
      <c r="I716">
        <v>0</v>
      </c>
    </row>
    <row r="717" spans="1:9" x14ac:dyDescent="0.25">
      <c r="A717" t="s">
        <v>90</v>
      </c>
      <c r="B717">
        <v>86410.5</v>
      </c>
      <c r="C717">
        <v>85937.600000000006</v>
      </c>
      <c r="D717">
        <v>85816.5</v>
      </c>
      <c r="E717">
        <v>36499.699999999997</v>
      </c>
      <c r="F717">
        <v>0</v>
      </c>
      <c r="G717">
        <v>1.1183E-2</v>
      </c>
      <c r="H717">
        <v>0.98094800000000004</v>
      </c>
      <c r="I717">
        <v>0</v>
      </c>
    </row>
    <row r="718" spans="1:9" x14ac:dyDescent="0.25">
      <c r="A718" t="s">
        <v>90</v>
      </c>
      <c r="B718">
        <v>86395.6</v>
      </c>
      <c r="C718">
        <v>85936.2</v>
      </c>
      <c r="D718">
        <v>85819.5</v>
      </c>
      <c r="E718">
        <v>36498.400000000001</v>
      </c>
      <c r="F718">
        <v>0</v>
      </c>
      <c r="G718">
        <v>1.086E-2</v>
      </c>
      <c r="H718">
        <v>0.99040399999999995</v>
      </c>
      <c r="I718">
        <v>0</v>
      </c>
    </row>
    <row r="719" spans="1:9" x14ac:dyDescent="0.25">
      <c r="A719" t="s">
        <v>90</v>
      </c>
      <c r="B719">
        <v>86392.7</v>
      </c>
      <c r="C719">
        <v>85934.8</v>
      </c>
      <c r="D719">
        <v>85815.6</v>
      </c>
      <c r="E719">
        <v>36497.599999999999</v>
      </c>
      <c r="F719">
        <v>0</v>
      </c>
      <c r="G719">
        <v>1.0858E-2</v>
      </c>
      <c r="H719">
        <v>0.98096700000000003</v>
      </c>
      <c r="I719">
        <v>0</v>
      </c>
    </row>
    <row r="720" spans="1:9" x14ac:dyDescent="0.25">
      <c r="A720" t="s">
        <v>90</v>
      </c>
      <c r="B720">
        <v>86395.8</v>
      </c>
      <c r="C720">
        <v>85935.9</v>
      </c>
      <c r="D720">
        <v>85815.2</v>
      </c>
      <c r="E720">
        <v>36496.9</v>
      </c>
      <c r="F720">
        <v>0</v>
      </c>
      <c r="G720">
        <v>1.5762999999999999E-2</v>
      </c>
      <c r="H720">
        <v>0.98096300000000003</v>
      </c>
      <c r="I720">
        <v>0</v>
      </c>
    </row>
    <row r="721" spans="1:25" x14ac:dyDescent="0.25">
      <c r="A721" t="s">
        <v>90</v>
      </c>
      <c r="B721">
        <v>86397</v>
      </c>
      <c r="C721">
        <v>85936.6</v>
      </c>
      <c r="D721">
        <v>85820.4</v>
      </c>
      <c r="E721">
        <v>36500.400000000001</v>
      </c>
      <c r="F721">
        <v>0</v>
      </c>
      <c r="G721">
        <v>1.0857E-2</v>
      </c>
      <c r="H721">
        <v>0.981016</v>
      </c>
      <c r="I721">
        <v>0</v>
      </c>
    </row>
    <row r="722" spans="1:25" x14ac:dyDescent="0.25">
      <c r="A722" t="s">
        <v>90</v>
      </c>
      <c r="B722">
        <v>86402.9</v>
      </c>
      <c r="C722">
        <v>85941.5</v>
      </c>
      <c r="D722">
        <v>85818.3</v>
      </c>
      <c r="E722">
        <v>36497.9</v>
      </c>
      <c r="F722">
        <v>0</v>
      </c>
      <c r="G722">
        <v>1.4540300000000001E-2</v>
      </c>
      <c r="H722">
        <v>0.99076600000000004</v>
      </c>
      <c r="I722">
        <v>0</v>
      </c>
    </row>
    <row r="723" spans="1:25" x14ac:dyDescent="0.25">
      <c r="A723" t="s">
        <v>90</v>
      </c>
      <c r="B723">
        <v>86397.6</v>
      </c>
      <c r="C723">
        <v>85937.7</v>
      </c>
      <c r="D723">
        <v>85814</v>
      </c>
      <c r="E723">
        <v>36495.1</v>
      </c>
      <c r="F723">
        <v>0</v>
      </c>
      <c r="G723">
        <v>1.12798E-2</v>
      </c>
      <c r="H723">
        <v>0.980962</v>
      </c>
      <c r="I723">
        <v>0</v>
      </c>
    </row>
    <row r="724" spans="1:25" x14ac:dyDescent="0.25">
      <c r="A724" t="s">
        <v>90</v>
      </c>
      <c r="B724">
        <v>86396.2</v>
      </c>
      <c r="C724">
        <v>85935.9</v>
      </c>
      <c r="D724">
        <v>85814.1</v>
      </c>
      <c r="E724">
        <v>36499</v>
      </c>
      <c r="F724">
        <v>0</v>
      </c>
      <c r="G724">
        <v>1.14746E-2</v>
      </c>
      <c r="H724">
        <v>0.981012</v>
      </c>
      <c r="I724">
        <v>0</v>
      </c>
    </row>
    <row r="725" spans="1:25" x14ac:dyDescent="0.25">
      <c r="A725" t="s">
        <v>90</v>
      </c>
      <c r="B725">
        <v>86395.4</v>
      </c>
      <c r="C725">
        <v>85935.9</v>
      </c>
      <c r="D725">
        <v>85811.6</v>
      </c>
      <c r="E725">
        <v>36501</v>
      </c>
      <c r="F725">
        <v>0</v>
      </c>
      <c r="G725">
        <v>1.4749999999999999E-2</v>
      </c>
      <c r="H725">
        <v>0.98097999999999996</v>
      </c>
      <c r="I725">
        <v>0</v>
      </c>
    </row>
    <row r="726" spans="1:25" x14ac:dyDescent="0.25">
      <c r="A726" t="s">
        <v>90</v>
      </c>
      <c r="B726">
        <v>86407.7</v>
      </c>
      <c r="C726">
        <v>85929.7</v>
      </c>
      <c r="D726">
        <v>85811.6</v>
      </c>
      <c r="E726">
        <v>36499.199999999997</v>
      </c>
      <c r="F726">
        <v>0</v>
      </c>
      <c r="G726">
        <v>1.1514E-2</v>
      </c>
      <c r="H726">
        <v>0.98090599999999994</v>
      </c>
      <c r="I726">
        <v>0</v>
      </c>
    </row>
    <row r="727" spans="1:25" x14ac:dyDescent="0.25">
      <c r="A727" t="s">
        <v>90</v>
      </c>
      <c r="B727">
        <v>86392.1</v>
      </c>
      <c r="C727">
        <v>85930</v>
      </c>
      <c r="D727">
        <v>85811.9</v>
      </c>
      <c r="E727">
        <v>36497.599999999999</v>
      </c>
      <c r="F727">
        <v>0</v>
      </c>
      <c r="G727">
        <v>1.11875E-2</v>
      </c>
      <c r="H727">
        <v>0.98101400000000005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86399.8</v>
      </c>
      <c r="C728">
        <v>85937.2</v>
      </c>
      <c r="D728">
        <v>85817.5</v>
      </c>
      <c r="E728">
        <v>36500.5</v>
      </c>
      <c r="F728">
        <v>0</v>
      </c>
      <c r="G728">
        <v>1.18519E-2</v>
      </c>
      <c r="H728">
        <v>0.98098399999999997</v>
      </c>
      <c r="I728">
        <v>0</v>
      </c>
      <c r="R728">
        <f>AVERAGE(B679:B728)</f>
        <v>86401.142000000007</v>
      </c>
      <c r="S728">
        <f>AVERAGE(C679:C728)</f>
        <v>85938.830000000016</v>
      </c>
      <c r="U728">
        <f>_xlfn.VAR.P(B679:B728)</f>
        <v>157.52963599998915</v>
      </c>
      <c r="V728">
        <f>_xlfn.VAR.P(C679:C728)</f>
        <v>93.447699999999145</v>
      </c>
      <c r="X728">
        <f>1.96*SQRT(U728)/50</f>
        <v>0.49200237790383011</v>
      </c>
      <c r="Y728">
        <f>1.96*SQRT(V728)/50</f>
        <v>0.37893993419537964</v>
      </c>
    </row>
    <row r="729" spans="1:25" x14ac:dyDescent="0.25">
      <c r="A729" t="s">
        <v>90</v>
      </c>
      <c r="B729">
        <v>4320134.7603000002</v>
      </c>
      <c r="C729" t="s">
        <v>36</v>
      </c>
      <c r="U729" t="s">
        <v>75</v>
      </c>
    </row>
    <row r="730" spans="1:25" x14ac:dyDescent="0.25">
      <c r="A730" t="s">
        <v>109</v>
      </c>
      <c r="B730">
        <v>86425.9</v>
      </c>
      <c r="C730">
        <v>85962.9</v>
      </c>
      <c r="D730">
        <v>85844.4</v>
      </c>
      <c r="E730">
        <v>35219.199999999997</v>
      </c>
      <c r="F730">
        <v>0</v>
      </c>
      <c r="G730">
        <v>1.1125400000000001E-2</v>
      </c>
      <c r="H730">
        <v>0.98100299999999996</v>
      </c>
      <c r="I730">
        <v>0</v>
      </c>
      <c r="U730">
        <f>_xlfn.STDEV.P(B679:B728)</f>
        <v>12.551081068975259</v>
      </c>
      <c r="V730">
        <f>_xlfn.STDEV.P(C679:C728)</f>
        <v>9.666835056004583</v>
      </c>
    </row>
    <row r="731" spans="1:25" x14ac:dyDescent="0.25">
      <c r="A731" t="s">
        <v>109</v>
      </c>
      <c r="B731">
        <v>86415.2</v>
      </c>
      <c r="C731">
        <v>85953.5</v>
      </c>
      <c r="D731">
        <v>85833.7</v>
      </c>
      <c r="E731">
        <v>35208.400000000001</v>
      </c>
      <c r="F731">
        <v>0</v>
      </c>
      <c r="G731">
        <v>1.0903899999999999E-2</v>
      </c>
      <c r="H731">
        <v>0.98072899999999996</v>
      </c>
      <c r="I731">
        <v>0</v>
      </c>
    </row>
    <row r="732" spans="1:25" x14ac:dyDescent="0.25">
      <c r="A732" t="s">
        <v>109</v>
      </c>
      <c r="B732">
        <v>86421.8</v>
      </c>
      <c r="C732">
        <v>85956.2</v>
      </c>
      <c r="D732">
        <v>85834.8</v>
      </c>
      <c r="E732">
        <v>35208.800000000003</v>
      </c>
      <c r="F732">
        <v>0</v>
      </c>
      <c r="G732">
        <v>1.11214E-2</v>
      </c>
      <c r="H732">
        <v>0.98101700000000003</v>
      </c>
      <c r="I732">
        <v>0</v>
      </c>
    </row>
    <row r="733" spans="1:25" x14ac:dyDescent="0.25">
      <c r="A733" t="s">
        <v>109</v>
      </c>
      <c r="B733">
        <v>86427.1</v>
      </c>
      <c r="C733">
        <v>85965.2</v>
      </c>
      <c r="D733">
        <v>85846.6</v>
      </c>
      <c r="E733">
        <v>35222.300000000003</v>
      </c>
      <c r="F733">
        <v>0</v>
      </c>
      <c r="G733">
        <v>1.08705E-2</v>
      </c>
      <c r="H733">
        <v>0.985039</v>
      </c>
      <c r="I733">
        <v>0</v>
      </c>
    </row>
    <row r="734" spans="1:25" x14ac:dyDescent="0.25">
      <c r="A734" t="s">
        <v>109</v>
      </c>
      <c r="B734">
        <v>86439.4</v>
      </c>
      <c r="C734">
        <v>85975.9</v>
      </c>
      <c r="D734">
        <v>85854.2</v>
      </c>
      <c r="E734">
        <v>35224.9</v>
      </c>
      <c r="F734">
        <v>0</v>
      </c>
      <c r="G734">
        <v>1.1200099999999999E-2</v>
      </c>
      <c r="H734">
        <v>0.98148599999999997</v>
      </c>
      <c r="I734">
        <v>0</v>
      </c>
    </row>
    <row r="735" spans="1:25" x14ac:dyDescent="0.25">
      <c r="A735" t="s">
        <v>109</v>
      </c>
      <c r="B735">
        <v>86440</v>
      </c>
      <c r="C735">
        <v>85965.4</v>
      </c>
      <c r="D735">
        <v>85847.7</v>
      </c>
      <c r="E735">
        <v>35213.4</v>
      </c>
      <c r="F735">
        <v>0</v>
      </c>
      <c r="G735">
        <v>1.31726E-2</v>
      </c>
      <c r="H735">
        <v>0.98101799999999995</v>
      </c>
      <c r="I735">
        <v>0</v>
      </c>
    </row>
    <row r="736" spans="1:25" x14ac:dyDescent="0.25">
      <c r="A736" t="s">
        <v>109</v>
      </c>
      <c r="B736">
        <v>86431.4</v>
      </c>
      <c r="C736">
        <v>85966.9</v>
      </c>
      <c r="D736">
        <v>85852.9</v>
      </c>
      <c r="E736">
        <v>35223.9</v>
      </c>
      <c r="F736">
        <v>0</v>
      </c>
      <c r="G736">
        <v>1.12163E-2</v>
      </c>
      <c r="H736">
        <v>0.980985</v>
      </c>
      <c r="I736">
        <v>0</v>
      </c>
    </row>
    <row r="737" spans="1:9" x14ac:dyDescent="0.25">
      <c r="A737" t="s">
        <v>109</v>
      </c>
      <c r="B737">
        <v>86430.5</v>
      </c>
      <c r="C737">
        <v>85968.5</v>
      </c>
      <c r="D737">
        <v>85848.2</v>
      </c>
      <c r="E737">
        <v>35222</v>
      </c>
      <c r="F737">
        <v>0</v>
      </c>
      <c r="G737">
        <v>1.0868600000000001E-2</v>
      </c>
      <c r="H737">
        <v>0.98101700000000003</v>
      </c>
      <c r="I737">
        <v>0</v>
      </c>
    </row>
    <row r="738" spans="1:9" x14ac:dyDescent="0.25">
      <c r="A738" t="s">
        <v>109</v>
      </c>
      <c r="B738">
        <v>86436.2</v>
      </c>
      <c r="C738">
        <v>85969.9</v>
      </c>
      <c r="D738">
        <v>85849.9</v>
      </c>
      <c r="E738">
        <v>35222.199999999997</v>
      </c>
      <c r="F738">
        <v>0</v>
      </c>
      <c r="G738">
        <v>1.38792E-2</v>
      </c>
      <c r="H738">
        <v>0.98733000000000004</v>
      </c>
      <c r="I738">
        <v>0</v>
      </c>
    </row>
    <row r="739" spans="1:9" x14ac:dyDescent="0.25">
      <c r="A739" t="s">
        <v>109</v>
      </c>
      <c r="B739">
        <v>86423.5</v>
      </c>
      <c r="C739">
        <v>85958</v>
      </c>
      <c r="D739">
        <v>85844.800000000003</v>
      </c>
      <c r="E739">
        <v>35213.599999999999</v>
      </c>
      <c r="F739">
        <v>0</v>
      </c>
      <c r="G739">
        <v>1.08682E-2</v>
      </c>
      <c r="H739">
        <v>0.98099400000000003</v>
      </c>
      <c r="I739">
        <v>0</v>
      </c>
    </row>
    <row r="740" spans="1:9" x14ac:dyDescent="0.25">
      <c r="A740" t="s">
        <v>109</v>
      </c>
      <c r="B740">
        <v>86438.1</v>
      </c>
      <c r="C740">
        <v>85974</v>
      </c>
      <c r="D740">
        <v>85849.3</v>
      </c>
      <c r="E740">
        <v>35223.199999999997</v>
      </c>
      <c r="F740">
        <v>0</v>
      </c>
      <c r="G740">
        <v>1.08767E-2</v>
      </c>
      <c r="H740">
        <v>0.99271200000000004</v>
      </c>
      <c r="I740">
        <v>0</v>
      </c>
    </row>
    <row r="741" spans="1:9" x14ac:dyDescent="0.25">
      <c r="A741" t="s">
        <v>109</v>
      </c>
      <c r="B741">
        <v>86435.5</v>
      </c>
      <c r="C741">
        <v>85967.6</v>
      </c>
      <c r="D741">
        <v>85846.8</v>
      </c>
      <c r="E741">
        <v>35214.300000000003</v>
      </c>
      <c r="F741">
        <v>0</v>
      </c>
      <c r="G741">
        <v>1.4466100000000001E-2</v>
      </c>
      <c r="H741">
        <v>0.98101899999999997</v>
      </c>
      <c r="I741">
        <v>0</v>
      </c>
    </row>
    <row r="742" spans="1:9" x14ac:dyDescent="0.25">
      <c r="A742" t="s">
        <v>109</v>
      </c>
      <c r="B742">
        <v>86425.8</v>
      </c>
      <c r="C742">
        <v>85959.7</v>
      </c>
      <c r="D742">
        <v>85845.7</v>
      </c>
      <c r="E742">
        <v>35221.199999999997</v>
      </c>
      <c r="F742">
        <v>0</v>
      </c>
      <c r="G742">
        <v>1.09785E-2</v>
      </c>
      <c r="H742">
        <v>0.981016</v>
      </c>
      <c r="I742">
        <v>0</v>
      </c>
    </row>
    <row r="743" spans="1:9" x14ac:dyDescent="0.25">
      <c r="A743" t="s">
        <v>109</v>
      </c>
      <c r="B743">
        <v>86420.2</v>
      </c>
      <c r="C743">
        <v>85957.4</v>
      </c>
      <c r="D743">
        <v>85836.5</v>
      </c>
      <c r="E743">
        <v>35218.400000000001</v>
      </c>
      <c r="F743">
        <v>0</v>
      </c>
      <c r="G743">
        <v>1.08874E-2</v>
      </c>
      <c r="H743">
        <v>0.98477800000000004</v>
      </c>
      <c r="I743">
        <v>0</v>
      </c>
    </row>
    <row r="744" spans="1:9" x14ac:dyDescent="0.25">
      <c r="A744" t="s">
        <v>109</v>
      </c>
      <c r="B744">
        <v>86431.6</v>
      </c>
      <c r="C744">
        <v>85964.5</v>
      </c>
      <c r="D744">
        <v>85842.9</v>
      </c>
      <c r="E744">
        <v>35212.699999999997</v>
      </c>
      <c r="F744">
        <v>0</v>
      </c>
      <c r="G744">
        <v>1.1445500000000001E-2</v>
      </c>
      <c r="H744">
        <v>0.98100399999999999</v>
      </c>
      <c r="I744">
        <v>0</v>
      </c>
    </row>
    <row r="745" spans="1:9" x14ac:dyDescent="0.25">
      <c r="A745" t="s">
        <v>109</v>
      </c>
      <c r="B745">
        <v>86440.4</v>
      </c>
      <c r="C745">
        <v>85961</v>
      </c>
      <c r="D745">
        <v>85844.9</v>
      </c>
      <c r="E745">
        <v>35221.5</v>
      </c>
      <c r="F745">
        <v>0</v>
      </c>
      <c r="G745">
        <v>1.2490100000000001E-2</v>
      </c>
      <c r="H745">
        <v>0.98097800000000002</v>
      </c>
      <c r="I745">
        <v>0</v>
      </c>
    </row>
    <row r="746" spans="1:9" x14ac:dyDescent="0.25">
      <c r="A746" t="s">
        <v>109</v>
      </c>
      <c r="B746">
        <v>86437.1</v>
      </c>
      <c r="C746">
        <v>85968.3</v>
      </c>
      <c r="D746">
        <v>85847</v>
      </c>
      <c r="E746">
        <v>35221.9</v>
      </c>
      <c r="F746">
        <v>0</v>
      </c>
      <c r="G746">
        <v>1.15338E-2</v>
      </c>
      <c r="H746">
        <v>0.98101899999999997</v>
      </c>
      <c r="I746">
        <v>0</v>
      </c>
    </row>
    <row r="747" spans="1:9" x14ac:dyDescent="0.25">
      <c r="A747" t="s">
        <v>109</v>
      </c>
      <c r="B747">
        <v>86416.6</v>
      </c>
      <c r="C747">
        <v>85954.2</v>
      </c>
      <c r="D747">
        <v>85838.6</v>
      </c>
      <c r="E747">
        <v>35211.300000000003</v>
      </c>
      <c r="F747">
        <v>0</v>
      </c>
      <c r="G747">
        <v>1.24327E-2</v>
      </c>
      <c r="H747">
        <v>0.98101700000000003</v>
      </c>
      <c r="I747">
        <v>0</v>
      </c>
    </row>
    <row r="748" spans="1:9" x14ac:dyDescent="0.25">
      <c r="A748" t="s">
        <v>109</v>
      </c>
      <c r="B748">
        <v>86426.2</v>
      </c>
      <c r="C748">
        <v>85962.2</v>
      </c>
      <c r="D748">
        <v>85843.8</v>
      </c>
      <c r="E748">
        <v>35221.9</v>
      </c>
      <c r="F748">
        <v>0</v>
      </c>
      <c r="G748">
        <v>1.09902E-2</v>
      </c>
      <c r="H748">
        <v>0.98089999999999999</v>
      </c>
      <c r="I748">
        <v>0</v>
      </c>
    </row>
    <row r="749" spans="1:9" x14ac:dyDescent="0.25">
      <c r="A749" t="s">
        <v>109</v>
      </c>
      <c r="B749">
        <v>86425.8</v>
      </c>
      <c r="C749">
        <v>85960.9</v>
      </c>
      <c r="D749">
        <v>85837.7</v>
      </c>
      <c r="E749">
        <v>35219.4</v>
      </c>
      <c r="F749">
        <v>0</v>
      </c>
      <c r="G749">
        <v>1.14407E-2</v>
      </c>
      <c r="H749">
        <v>0.98101899999999997</v>
      </c>
      <c r="I749">
        <v>0</v>
      </c>
    </row>
    <row r="750" spans="1:9" x14ac:dyDescent="0.25">
      <c r="A750" t="s">
        <v>109</v>
      </c>
      <c r="B750">
        <v>86419</v>
      </c>
      <c r="C750">
        <v>85954.3</v>
      </c>
      <c r="D750">
        <v>85841.600000000006</v>
      </c>
      <c r="E750">
        <v>35220.300000000003</v>
      </c>
      <c r="F750">
        <v>0</v>
      </c>
      <c r="G750">
        <v>1.0893699999999999E-2</v>
      </c>
      <c r="H750">
        <v>0.98101499999999997</v>
      </c>
      <c r="I750">
        <v>0</v>
      </c>
    </row>
    <row r="751" spans="1:9" x14ac:dyDescent="0.25">
      <c r="A751" t="s">
        <v>109</v>
      </c>
      <c r="B751">
        <v>86459.6</v>
      </c>
      <c r="C751">
        <v>85967.5</v>
      </c>
      <c r="D751">
        <v>85844.5</v>
      </c>
      <c r="E751">
        <v>35221.599999999999</v>
      </c>
      <c r="F751">
        <v>0</v>
      </c>
      <c r="G751">
        <v>1.0921500000000001E-2</v>
      </c>
      <c r="H751">
        <v>0.980958</v>
      </c>
      <c r="I751">
        <v>0</v>
      </c>
    </row>
    <row r="752" spans="1:9" x14ac:dyDescent="0.25">
      <c r="A752" t="s">
        <v>109</v>
      </c>
      <c r="B752">
        <v>86430.3</v>
      </c>
      <c r="C752">
        <v>85966.1</v>
      </c>
      <c r="D752">
        <v>85845.4</v>
      </c>
      <c r="E752">
        <v>35221.4</v>
      </c>
      <c r="F752">
        <v>0</v>
      </c>
      <c r="G752">
        <v>1.29059E-2</v>
      </c>
      <c r="H752">
        <v>0.98100299999999996</v>
      </c>
      <c r="I752">
        <v>0</v>
      </c>
    </row>
    <row r="753" spans="1:9" x14ac:dyDescent="0.25">
      <c r="A753" t="s">
        <v>109</v>
      </c>
      <c r="B753">
        <v>86437.7</v>
      </c>
      <c r="C753">
        <v>85967.4</v>
      </c>
      <c r="D753">
        <v>85847.9</v>
      </c>
      <c r="E753">
        <v>35222.800000000003</v>
      </c>
      <c r="F753">
        <v>0</v>
      </c>
      <c r="G753">
        <v>1.8858E-2</v>
      </c>
      <c r="H753">
        <v>0.99302699999999999</v>
      </c>
      <c r="I753">
        <v>0</v>
      </c>
    </row>
    <row r="754" spans="1:9" x14ac:dyDescent="0.25">
      <c r="A754" t="s">
        <v>109</v>
      </c>
      <c r="B754">
        <v>86454.1</v>
      </c>
      <c r="C754">
        <v>85971</v>
      </c>
      <c r="D754">
        <v>85852.1</v>
      </c>
      <c r="E754">
        <v>35222.800000000003</v>
      </c>
      <c r="F754">
        <v>0</v>
      </c>
      <c r="G754">
        <v>1.19542E-2</v>
      </c>
      <c r="H754">
        <v>0.98100299999999996</v>
      </c>
      <c r="I754">
        <v>0</v>
      </c>
    </row>
    <row r="755" spans="1:9" x14ac:dyDescent="0.25">
      <c r="A755" t="s">
        <v>109</v>
      </c>
      <c r="B755">
        <v>86428.1</v>
      </c>
      <c r="C755">
        <v>85961.7</v>
      </c>
      <c r="D755">
        <v>85838.1</v>
      </c>
      <c r="E755">
        <v>35210.9</v>
      </c>
      <c r="F755">
        <v>0</v>
      </c>
      <c r="G755">
        <v>1.3032E-2</v>
      </c>
      <c r="H755">
        <v>0.98101700000000003</v>
      </c>
      <c r="I755">
        <v>0</v>
      </c>
    </row>
    <row r="756" spans="1:9" x14ac:dyDescent="0.25">
      <c r="A756" t="s">
        <v>109</v>
      </c>
      <c r="B756">
        <v>86423.9</v>
      </c>
      <c r="C756">
        <v>85958.6</v>
      </c>
      <c r="D756">
        <v>85840.2</v>
      </c>
      <c r="E756">
        <v>35211</v>
      </c>
      <c r="F756">
        <v>0</v>
      </c>
      <c r="G756">
        <v>1.29082E-2</v>
      </c>
      <c r="H756">
        <v>0.98100900000000002</v>
      </c>
      <c r="I756">
        <v>0</v>
      </c>
    </row>
    <row r="757" spans="1:9" x14ac:dyDescent="0.25">
      <c r="A757" t="s">
        <v>109</v>
      </c>
      <c r="B757">
        <v>86420</v>
      </c>
      <c r="C757">
        <v>85954.7</v>
      </c>
      <c r="D757">
        <v>85829.2</v>
      </c>
      <c r="E757">
        <v>35206.699999999997</v>
      </c>
      <c r="F757">
        <v>0</v>
      </c>
      <c r="G757">
        <v>1.5716399999999998E-2</v>
      </c>
      <c r="H757">
        <v>0.98295200000000005</v>
      </c>
      <c r="I757">
        <v>0</v>
      </c>
    </row>
    <row r="758" spans="1:9" x14ac:dyDescent="0.25">
      <c r="A758" t="s">
        <v>109</v>
      </c>
      <c r="B758">
        <v>86434.4</v>
      </c>
      <c r="C758">
        <v>85951.9</v>
      </c>
      <c r="D758">
        <v>85832.1</v>
      </c>
      <c r="E758">
        <v>35208</v>
      </c>
      <c r="F758">
        <v>0</v>
      </c>
      <c r="G758">
        <v>1.23508E-2</v>
      </c>
      <c r="H758">
        <v>0.98084300000000002</v>
      </c>
      <c r="I758">
        <v>0</v>
      </c>
    </row>
    <row r="759" spans="1:9" x14ac:dyDescent="0.25">
      <c r="A759" t="s">
        <v>109</v>
      </c>
      <c r="B759">
        <v>86426.1</v>
      </c>
      <c r="C759">
        <v>85960</v>
      </c>
      <c r="D759">
        <v>85840.1</v>
      </c>
      <c r="E759">
        <v>35219.4</v>
      </c>
      <c r="F759">
        <v>0</v>
      </c>
      <c r="G759">
        <v>1.0857E-2</v>
      </c>
      <c r="H759">
        <v>0.98101799999999995</v>
      </c>
      <c r="I759">
        <v>0</v>
      </c>
    </row>
    <row r="760" spans="1:9" x14ac:dyDescent="0.25">
      <c r="A760" t="s">
        <v>109</v>
      </c>
      <c r="B760">
        <v>86437</v>
      </c>
      <c r="C760">
        <v>85954.7</v>
      </c>
      <c r="D760">
        <v>85832.3</v>
      </c>
      <c r="E760">
        <v>35207.800000000003</v>
      </c>
      <c r="F760">
        <v>0</v>
      </c>
      <c r="G760">
        <v>1.8116699999999999E-2</v>
      </c>
      <c r="H760">
        <v>0.98101400000000005</v>
      </c>
      <c r="I760">
        <v>0</v>
      </c>
    </row>
    <row r="761" spans="1:9" x14ac:dyDescent="0.25">
      <c r="A761" t="s">
        <v>109</v>
      </c>
      <c r="B761">
        <v>86418.3</v>
      </c>
      <c r="C761">
        <v>85956.7</v>
      </c>
      <c r="D761">
        <v>85838.7</v>
      </c>
      <c r="E761">
        <v>35219</v>
      </c>
      <c r="F761">
        <v>0</v>
      </c>
      <c r="G761">
        <v>2.2701599999999999E-2</v>
      </c>
      <c r="H761">
        <v>0.99195900000000004</v>
      </c>
      <c r="I761">
        <v>0</v>
      </c>
    </row>
    <row r="762" spans="1:9" x14ac:dyDescent="0.25">
      <c r="A762" t="s">
        <v>109</v>
      </c>
      <c r="B762">
        <v>86430.2</v>
      </c>
      <c r="C762">
        <v>85961.3</v>
      </c>
      <c r="D762">
        <v>85842.9</v>
      </c>
      <c r="E762">
        <v>35221</v>
      </c>
      <c r="F762">
        <v>0</v>
      </c>
      <c r="G762">
        <v>1.14132E-2</v>
      </c>
      <c r="H762">
        <v>0.98101700000000003</v>
      </c>
      <c r="I762">
        <v>0</v>
      </c>
    </row>
    <row r="763" spans="1:9" x14ac:dyDescent="0.25">
      <c r="A763" t="s">
        <v>109</v>
      </c>
      <c r="B763">
        <v>86427.5</v>
      </c>
      <c r="C763">
        <v>85959.2</v>
      </c>
      <c r="D763">
        <v>85837.4</v>
      </c>
      <c r="E763">
        <v>35217.9</v>
      </c>
      <c r="F763">
        <v>0</v>
      </c>
      <c r="G763">
        <v>1.35928E-2</v>
      </c>
      <c r="H763">
        <v>0.98092900000000005</v>
      </c>
      <c r="I763">
        <v>0</v>
      </c>
    </row>
    <row r="764" spans="1:9" x14ac:dyDescent="0.25">
      <c r="A764" t="s">
        <v>109</v>
      </c>
      <c r="B764">
        <v>86414.399999999994</v>
      </c>
      <c r="C764">
        <v>85950.3</v>
      </c>
      <c r="D764">
        <v>85833</v>
      </c>
      <c r="E764">
        <v>35209</v>
      </c>
      <c r="F764">
        <v>0</v>
      </c>
      <c r="G764">
        <v>1.1565300000000001E-2</v>
      </c>
      <c r="H764">
        <v>0.99414999999999998</v>
      </c>
      <c r="I764">
        <v>0</v>
      </c>
    </row>
    <row r="765" spans="1:9" x14ac:dyDescent="0.25">
      <c r="A765" t="s">
        <v>109</v>
      </c>
      <c r="B765">
        <v>86420.4</v>
      </c>
      <c r="C765">
        <v>85957</v>
      </c>
      <c r="D765">
        <v>85833.7</v>
      </c>
      <c r="E765">
        <v>35216.699999999997</v>
      </c>
      <c r="F765">
        <v>0</v>
      </c>
      <c r="G765">
        <v>1.27984E-2</v>
      </c>
      <c r="H765">
        <v>0.98101899999999997</v>
      </c>
      <c r="I765">
        <v>0</v>
      </c>
    </row>
    <row r="766" spans="1:9" x14ac:dyDescent="0.25">
      <c r="A766" t="s">
        <v>109</v>
      </c>
      <c r="B766">
        <v>86430.399999999994</v>
      </c>
      <c r="C766">
        <v>85954.8</v>
      </c>
      <c r="D766">
        <v>85835.8</v>
      </c>
      <c r="E766">
        <v>35209.599999999999</v>
      </c>
      <c r="F766">
        <v>0</v>
      </c>
      <c r="G766">
        <v>1.13306E-2</v>
      </c>
      <c r="H766">
        <v>0.981012</v>
      </c>
      <c r="I766">
        <v>0</v>
      </c>
    </row>
    <row r="767" spans="1:9" x14ac:dyDescent="0.25">
      <c r="A767" t="s">
        <v>109</v>
      </c>
      <c r="B767">
        <v>86424.3</v>
      </c>
      <c r="C767">
        <v>85957.6</v>
      </c>
      <c r="D767">
        <v>85837.9</v>
      </c>
      <c r="E767">
        <v>35209.5</v>
      </c>
      <c r="F767">
        <v>0</v>
      </c>
      <c r="G767">
        <v>1.9130399999999999E-2</v>
      </c>
      <c r="H767">
        <v>0.98095500000000002</v>
      </c>
      <c r="I767">
        <v>0</v>
      </c>
    </row>
    <row r="768" spans="1:9" x14ac:dyDescent="0.25">
      <c r="A768" t="s">
        <v>109</v>
      </c>
      <c r="B768">
        <v>86426.9</v>
      </c>
      <c r="C768">
        <v>85959.4</v>
      </c>
      <c r="D768">
        <v>85835.9</v>
      </c>
      <c r="E768">
        <v>35208.699999999997</v>
      </c>
      <c r="F768">
        <v>0</v>
      </c>
      <c r="G768">
        <v>1.0931700000000001E-2</v>
      </c>
      <c r="H768">
        <v>0.98101799999999995</v>
      </c>
      <c r="I768">
        <v>0</v>
      </c>
    </row>
    <row r="769" spans="1:25" x14ac:dyDescent="0.25">
      <c r="A769" t="s">
        <v>109</v>
      </c>
      <c r="B769">
        <v>86429.1</v>
      </c>
      <c r="C769">
        <v>85964.9</v>
      </c>
      <c r="D769">
        <v>85845.6</v>
      </c>
      <c r="E769">
        <v>35221.599999999999</v>
      </c>
      <c r="F769">
        <v>0</v>
      </c>
      <c r="G769">
        <v>1.1263199999999999E-2</v>
      </c>
      <c r="H769">
        <v>0.98101700000000003</v>
      </c>
      <c r="I769">
        <v>0</v>
      </c>
    </row>
    <row r="770" spans="1:25" x14ac:dyDescent="0.25">
      <c r="A770" t="s">
        <v>109</v>
      </c>
      <c r="B770">
        <v>86430.5</v>
      </c>
      <c r="C770">
        <v>85966.1</v>
      </c>
      <c r="D770">
        <v>85843.5</v>
      </c>
      <c r="E770">
        <v>35221.300000000003</v>
      </c>
      <c r="F770">
        <v>0</v>
      </c>
      <c r="G770">
        <v>2.9040900000000001E-2</v>
      </c>
      <c r="H770">
        <v>0.98101899999999997</v>
      </c>
      <c r="I770">
        <v>0</v>
      </c>
    </row>
    <row r="771" spans="1:25" x14ac:dyDescent="0.25">
      <c r="A771" t="s">
        <v>109</v>
      </c>
      <c r="B771">
        <v>86423.8</v>
      </c>
      <c r="C771">
        <v>85958.2</v>
      </c>
      <c r="D771">
        <v>85835.6</v>
      </c>
      <c r="E771">
        <v>35209.199999999997</v>
      </c>
      <c r="F771">
        <v>0</v>
      </c>
      <c r="G771">
        <v>1.0857500000000001E-2</v>
      </c>
      <c r="H771">
        <v>0.98101499999999997</v>
      </c>
      <c r="I771">
        <v>0</v>
      </c>
    </row>
    <row r="772" spans="1:25" x14ac:dyDescent="0.25">
      <c r="A772" t="s">
        <v>109</v>
      </c>
      <c r="B772">
        <v>86424.5</v>
      </c>
      <c r="C772">
        <v>85961.3</v>
      </c>
      <c r="D772">
        <v>85841.8</v>
      </c>
      <c r="E772">
        <v>35220.400000000001</v>
      </c>
      <c r="F772">
        <v>0</v>
      </c>
      <c r="G772">
        <v>1.0860099999999999E-2</v>
      </c>
      <c r="H772">
        <v>0.980877</v>
      </c>
      <c r="I772">
        <v>0</v>
      </c>
    </row>
    <row r="773" spans="1:25" x14ac:dyDescent="0.25">
      <c r="A773" t="s">
        <v>109</v>
      </c>
      <c r="B773">
        <v>86458.9</v>
      </c>
      <c r="C773">
        <v>85969.4</v>
      </c>
      <c r="D773">
        <v>85843.7</v>
      </c>
      <c r="E773">
        <v>35221.5</v>
      </c>
      <c r="F773">
        <v>0</v>
      </c>
      <c r="G773">
        <v>1.2439499999999999E-2</v>
      </c>
      <c r="H773">
        <v>0.98101899999999997</v>
      </c>
      <c r="I773">
        <v>0</v>
      </c>
    </row>
    <row r="774" spans="1:25" x14ac:dyDescent="0.25">
      <c r="A774" t="s">
        <v>109</v>
      </c>
      <c r="B774">
        <v>86439.4</v>
      </c>
      <c r="C774">
        <v>85974.9</v>
      </c>
      <c r="D774">
        <v>85852.3</v>
      </c>
      <c r="E774">
        <v>35223.699999999997</v>
      </c>
      <c r="F774">
        <v>0</v>
      </c>
      <c r="G774">
        <v>1.0988899999999999E-2</v>
      </c>
      <c r="H774">
        <v>0.98101899999999997</v>
      </c>
      <c r="I774">
        <v>0</v>
      </c>
    </row>
    <row r="775" spans="1:25" x14ac:dyDescent="0.25">
      <c r="A775" t="s">
        <v>109</v>
      </c>
      <c r="B775">
        <v>86421.6</v>
      </c>
      <c r="C775">
        <v>85957.1</v>
      </c>
      <c r="D775">
        <v>85839.8</v>
      </c>
      <c r="E775">
        <v>35210.800000000003</v>
      </c>
      <c r="F775">
        <v>0</v>
      </c>
      <c r="G775">
        <v>1.0880000000000001E-2</v>
      </c>
      <c r="H775">
        <v>0.99511000000000005</v>
      </c>
      <c r="I775">
        <v>0</v>
      </c>
    </row>
    <row r="776" spans="1:25" x14ac:dyDescent="0.25">
      <c r="A776" t="s">
        <v>109</v>
      </c>
      <c r="B776">
        <v>86456</v>
      </c>
      <c r="C776">
        <v>85967.8</v>
      </c>
      <c r="D776">
        <v>85843.3</v>
      </c>
      <c r="E776">
        <v>35212</v>
      </c>
      <c r="F776">
        <v>0</v>
      </c>
      <c r="G776">
        <v>1.13787E-2</v>
      </c>
      <c r="H776">
        <v>0.98101899999999997</v>
      </c>
      <c r="I776">
        <v>0</v>
      </c>
    </row>
    <row r="777" spans="1:25" x14ac:dyDescent="0.25">
      <c r="A777" t="s">
        <v>109</v>
      </c>
      <c r="B777">
        <v>86430.5</v>
      </c>
      <c r="C777">
        <v>85962.9</v>
      </c>
      <c r="D777">
        <v>85841.5</v>
      </c>
      <c r="E777">
        <v>35211.800000000003</v>
      </c>
      <c r="F777">
        <v>0</v>
      </c>
      <c r="G777">
        <v>1.15347E-2</v>
      </c>
      <c r="H777">
        <v>0.98097400000000001</v>
      </c>
      <c r="I777">
        <v>0</v>
      </c>
    </row>
    <row r="778" spans="1:25" x14ac:dyDescent="0.25">
      <c r="A778" t="s">
        <v>109</v>
      </c>
      <c r="B778">
        <v>86421.5</v>
      </c>
      <c r="C778">
        <v>85957.9</v>
      </c>
      <c r="D778">
        <v>85839.5</v>
      </c>
      <c r="E778">
        <v>35210.5</v>
      </c>
      <c r="F778">
        <v>0</v>
      </c>
      <c r="G778">
        <v>1.08789E-2</v>
      </c>
      <c r="H778">
        <v>0.98100600000000004</v>
      </c>
      <c r="I778">
        <v>0</v>
      </c>
    </row>
    <row r="779" spans="1:25" x14ac:dyDescent="0.25">
      <c r="A779" t="s">
        <v>109</v>
      </c>
      <c r="B779">
        <v>86444.7</v>
      </c>
      <c r="C779">
        <v>85970.8</v>
      </c>
      <c r="D779">
        <v>85851.4</v>
      </c>
      <c r="E779">
        <v>35223.800000000003</v>
      </c>
      <c r="F779">
        <v>0</v>
      </c>
      <c r="G779">
        <v>1.0870299999999999E-2</v>
      </c>
      <c r="H779">
        <v>0.98099700000000001</v>
      </c>
      <c r="I779">
        <v>0</v>
      </c>
    </row>
    <row r="780" spans="1:25" x14ac:dyDescent="0.25">
      <c r="A780" t="s">
        <v>109</v>
      </c>
      <c r="B780">
        <v>86452.4</v>
      </c>
      <c r="C780">
        <v>85976.5</v>
      </c>
      <c r="D780">
        <v>85857.1</v>
      </c>
      <c r="E780">
        <v>35225.599999999999</v>
      </c>
      <c r="F780">
        <v>0</v>
      </c>
      <c r="G780">
        <v>1.4848399999999999E-2</v>
      </c>
      <c r="H780">
        <v>0.99482899999999996</v>
      </c>
      <c r="I780">
        <v>0</v>
      </c>
    </row>
    <row r="781" spans="1:25" x14ac:dyDescent="0.25">
      <c r="A781" t="s">
        <v>109</v>
      </c>
      <c r="B781">
        <v>86431.5</v>
      </c>
      <c r="C781">
        <v>85969.2</v>
      </c>
      <c r="D781">
        <v>85852.3</v>
      </c>
      <c r="E781">
        <v>35215</v>
      </c>
      <c r="F781">
        <v>0</v>
      </c>
      <c r="G781">
        <v>1.1348499999999999E-2</v>
      </c>
      <c r="H781">
        <v>0.987757</v>
      </c>
      <c r="I781">
        <v>0</v>
      </c>
    </row>
    <row r="782" spans="1:25" x14ac:dyDescent="0.25">
      <c r="A782" t="s">
        <v>109</v>
      </c>
      <c r="B782">
        <v>86445.9</v>
      </c>
      <c r="C782">
        <v>85981.6</v>
      </c>
      <c r="D782">
        <v>85859.8</v>
      </c>
      <c r="E782">
        <v>35226</v>
      </c>
      <c r="F782">
        <v>0</v>
      </c>
      <c r="G782">
        <v>1.83129E-2</v>
      </c>
      <c r="H782">
        <v>0.981012</v>
      </c>
      <c r="I782">
        <v>0</v>
      </c>
    </row>
    <row r="783" spans="1:25" x14ac:dyDescent="0.25">
      <c r="A783" t="s">
        <v>109</v>
      </c>
      <c r="B783">
        <v>86442.7</v>
      </c>
      <c r="C783">
        <v>85974.3</v>
      </c>
      <c r="D783">
        <v>85856.9</v>
      </c>
      <c r="E783">
        <v>35226.300000000003</v>
      </c>
      <c r="F783">
        <v>0</v>
      </c>
      <c r="G783">
        <v>1.1155099999999999E-2</v>
      </c>
      <c r="H783">
        <v>0.99489799999999995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86427.6</v>
      </c>
      <c r="C784">
        <v>85964</v>
      </c>
      <c r="D784">
        <v>85843.8</v>
      </c>
      <c r="E784">
        <v>35212.6</v>
      </c>
      <c r="F784">
        <v>0</v>
      </c>
      <c r="G784">
        <v>1.0863100000000001E-2</v>
      </c>
      <c r="H784">
        <v>0.99277499999999996</v>
      </c>
      <c r="I784">
        <v>0</v>
      </c>
      <c r="R784">
        <f>AVERAGE(B735:B784)</f>
        <v>86432.041999999972</v>
      </c>
      <c r="S784">
        <f>AVERAGE(C735:C784)</f>
        <v>85963.191999999995</v>
      </c>
      <c r="U784">
        <f>_xlfn.VAR.P(B735:B784)</f>
        <v>117.83523599998931</v>
      </c>
      <c r="V784">
        <f>_xlfn.VAR.P(C735:C784)</f>
        <v>46.572336000005279</v>
      </c>
      <c r="X784">
        <f>1.96*SQRT(U784)/50</f>
        <v>0.42552360339589101</v>
      </c>
      <c r="Y784">
        <f>1.96*SQRT(V784)/50</f>
        <v>0.26751619463323734</v>
      </c>
    </row>
    <row r="785" spans="1:15" x14ac:dyDescent="0.25">
      <c r="A785" t="s">
        <v>109</v>
      </c>
      <c r="B785">
        <v>4321668.9555000002</v>
      </c>
      <c r="C785" t="s">
        <v>36</v>
      </c>
    </row>
    <row r="786" spans="1:15" x14ac:dyDescent="0.25">
      <c r="A786" t="s">
        <v>41</v>
      </c>
      <c r="B786">
        <v>22738</v>
      </c>
      <c r="C786">
        <v>22214.400000000001</v>
      </c>
      <c r="D786">
        <v>22214.2</v>
      </c>
      <c r="E786">
        <v>20983.4</v>
      </c>
      <c r="F786">
        <v>279.19</v>
      </c>
      <c r="G786">
        <v>161.08199999999999</v>
      </c>
      <c r="H786">
        <v>31.022500000000001</v>
      </c>
      <c r="I786">
        <v>21.128</v>
      </c>
      <c r="J786">
        <v>82.491799999999998</v>
      </c>
      <c r="K786">
        <v>20520.7</v>
      </c>
      <c r="L786">
        <v>1.0856899999999999E-2</v>
      </c>
      <c r="M786">
        <v>0.98101799999999995</v>
      </c>
      <c r="N786">
        <v>1697</v>
      </c>
      <c r="O786" t="s">
        <v>42</v>
      </c>
    </row>
    <row r="787" spans="1:15" x14ac:dyDescent="0.25">
      <c r="A787" t="s">
        <v>41</v>
      </c>
      <c r="B787">
        <v>23379.1</v>
      </c>
      <c r="C787">
        <v>22841.7</v>
      </c>
      <c r="D787">
        <v>22841.5</v>
      </c>
      <c r="E787">
        <v>21604</v>
      </c>
      <c r="F787">
        <v>271.642</v>
      </c>
      <c r="G787">
        <v>158.738</v>
      </c>
      <c r="H787">
        <v>28.231999999999999</v>
      </c>
      <c r="I787">
        <v>20.932700000000001</v>
      </c>
      <c r="J787">
        <v>83.733800000000002</v>
      </c>
      <c r="K787">
        <v>21151.3</v>
      </c>
      <c r="L787">
        <v>1.1949E-2</v>
      </c>
      <c r="M787">
        <v>0.98100500000000002</v>
      </c>
      <c r="N787">
        <v>1985</v>
      </c>
      <c r="O787" t="s">
        <v>42</v>
      </c>
    </row>
    <row r="788" spans="1:15" x14ac:dyDescent="0.25">
      <c r="A788" t="s">
        <v>41</v>
      </c>
      <c r="B788">
        <v>22367.5</v>
      </c>
      <c r="C788">
        <v>21829.8</v>
      </c>
      <c r="D788">
        <v>21829.599999999999</v>
      </c>
      <c r="E788">
        <v>20603.099999999999</v>
      </c>
      <c r="F788">
        <v>266.59300000000002</v>
      </c>
      <c r="G788">
        <v>158.673</v>
      </c>
      <c r="H788">
        <v>28.289000000000001</v>
      </c>
      <c r="I788">
        <v>21.290299999999998</v>
      </c>
      <c r="J788">
        <v>83.145899999999997</v>
      </c>
      <c r="K788">
        <v>20155.3</v>
      </c>
      <c r="L788">
        <v>1.1601500000000001E-2</v>
      </c>
      <c r="M788">
        <v>0.98101799999999995</v>
      </c>
      <c r="N788">
        <v>1469</v>
      </c>
      <c r="O788" t="s">
        <v>42</v>
      </c>
    </row>
    <row r="789" spans="1:15" x14ac:dyDescent="0.25">
      <c r="A789" t="s">
        <v>41</v>
      </c>
      <c r="B789">
        <v>21992.5</v>
      </c>
      <c r="C789">
        <v>21467.3</v>
      </c>
      <c r="D789">
        <v>21467.1</v>
      </c>
      <c r="E789">
        <v>20230.7</v>
      </c>
      <c r="F789">
        <v>274.35899999999998</v>
      </c>
      <c r="G789">
        <v>157.41900000000001</v>
      </c>
      <c r="H789">
        <v>28.121200000000002</v>
      </c>
      <c r="I789">
        <v>21.2499</v>
      </c>
      <c r="J789">
        <v>82.093400000000003</v>
      </c>
      <c r="K789">
        <v>19776.900000000001</v>
      </c>
      <c r="L789">
        <v>1.1018099999999999E-2</v>
      </c>
      <c r="M789">
        <v>0.980993</v>
      </c>
      <c r="N789">
        <v>673</v>
      </c>
      <c r="O789" t="s">
        <v>42</v>
      </c>
    </row>
    <row r="790" spans="1:15" x14ac:dyDescent="0.25">
      <c r="A790" t="s">
        <v>41</v>
      </c>
      <c r="B790">
        <v>22242.799999999999</v>
      </c>
      <c r="C790">
        <v>21710.400000000001</v>
      </c>
      <c r="D790">
        <v>21710.2</v>
      </c>
      <c r="E790">
        <v>20469.5</v>
      </c>
      <c r="F790">
        <v>281.42399999999998</v>
      </c>
      <c r="G790">
        <v>158.35599999999999</v>
      </c>
      <c r="H790">
        <v>28.356200000000001</v>
      </c>
      <c r="I790">
        <v>21.385999999999999</v>
      </c>
      <c r="J790">
        <v>82.351299999999995</v>
      </c>
      <c r="K790">
        <v>20007.400000000001</v>
      </c>
      <c r="L790">
        <v>1.1346699999999999E-2</v>
      </c>
      <c r="M790">
        <v>0.98101099999999997</v>
      </c>
      <c r="N790">
        <v>1087</v>
      </c>
      <c r="O790" t="s">
        <v>42</v>
      </c>
    </row>
    <row r="791" spans="1:15" x14ac:dyDescent="0.25">
      <c r="A791" t="s">
        <v>41</v>
      </c>
      <c r="B791">
        <v>22243.5</v>
      </c>
      <c r="C791">
        <v>21725.4</v>
      </c>
      <c r="D791">
        <v>21725.200000000001</v>
      </c>
      <c r="E791">
        <v>20496.099999999999</v>
      </c>
      <c r="F791">
        <v>282.11799999999999</v>
      </c>
      <c r="G791">
        <v>158.48400000000001</v>
      </c>
      <c r="H791">
        <v>28.251899999999999</v>
      </c>
      <c r="I791">
        <v>21.417999999999999</v>
      </c>
      <c r="J791">
        <v>82.832599999999999</v>
      </c>
      <c r="K791">
        <v>20033.2</v>
      </c>
      <c r="L791">
        <v>1.0859199999999999E-2</v>
      </c>
      <c r="M791">
        <v>0.98099899999999995</v>
      </c>
      <c r="N791">
        <v>1006</v>
      </c>
      <c r="O791" t="s">
        <v>42</v>
      </c>
    </row>
    <row r="792" spans="1:15" x14ac:dyDescent="0.25">
      <c r="A792" t="s">
        <v>41</v>
      </c>
      <c r="B792">
        <v>22106.6</v>
      </c>
      <c r="C792">
        <v>21586.3</v>
      </c>
      <c r="D792">
        <v>21586.1</v>
      </c>
      <c r="E792">
        <v>20362.7</v>
      </c>
      <c r="F792">
        <v>276.678</v>
      </c>
      <c r="G792">
        <v>158.81399999999999</v>
      </c>
      <c r="H792">
        <v>27.940100000000001</v>
      </c>
      <c r="I792">
        <v>21.4999</v>
      </c>
      <c r="J792">
        <v>83.377200000000002</v>
      </c>
      <c r="K792">
        <v>19905.2</v>
      </c>
      <c r="L792">
        <v>1.15716E-2</v>
      </c>
      <c r="M792">
        <v>0.99377199999999999</v>
      </c>
      <c r="N792">
        <v>851</v>
      </c>
      <c r="O792" t="s">
        <v>42</v>
      </c>
    </row>
    <row r="793" spans="1:15" x14ac:dyDescent="0.25">
      <c r="A793" t="s">
        <v>41</v>
      </c>
      <c r="B793">
        <v>22161.9</v>
      </c>
      <c r="C793">
        <v>21642.799999999999</v>
      </c>
      <c r="D793">
        <v>21642.6</v>
      </c>
      <c r="E793">
        <v>20414.2</v>
      </c>
      <c r="F793">
        <v>281.13900000000001</v>
      </c>
      <c r="G793">
        <v>156.91399999999999</v>
      </c>
      <c r="H793">
        <v>28.162500000000001</v>
      </c>
      <c r="I793">
        <v>21.264199999999999</v>
      </c>
      <c r="J793">
        <v>81.513599999999997</v>
      </c>
      <c r="K793">
        <v>19954.099999999999</v>
      </c>
      <c r="L793">
        <v>1.08903E-2</v>
      </c>
      <c r="M793">
        <v>0.98877800000000005</v>
      </c>
      <c r="N793">
        <v>802</v>
      </c>
      <c r="O793" t="s">
        <v>42</v>
      </c>
    </row>
    <row r="794" spans="1:15" x14ac:dyDescent="0.25">
      <c r="A794" t="s">
        <v>41</v>
      </c>
      <c r="B794">
        <v>22119.7</v>
      </c>
      <c r="C794">
        <v>21592.9</v>
      </c>
      <c r="D794">
        <v>21592.7</v>
      </c>
      <c r="E794">
        <v>20351.8</v>
      </c>
      <c r="F794">
        <v>281.375</v>
      </c>
      <c r="G794">
        <v>159.648</v>
      </c>
      <c r="H794">
        <v>28.827000000000002</v>
      </c>
      <c r="I794">
        <v>21.482700000000001</v>
      </c>
      <c r="J794">
        <v>82.931200000000004</v>
      </c>
      <c r="K794">
        <v>19887.8</v>
      </c>
      <c r="L794">
        <v>1.0931099999999999E-2</v>
      </c>
      <c r="M794">
        <v>0.99484700000000004</v>
      </c>
      <c r="N794">
        <v>873</v>
      </c>
      <c r="O794" t="s">
        <v>42</v>
      </c>
    </row>
    <row r="795" spans="1:15" x14ac:dyDescent="0.25">
      <c r="A795" t="s">
        <v>41</v>
      </c>
      <c r="B795">
        <v>22267.3</v>
      </c>
      <c r="C795">
        <v>21751</v>
      </c>
      <c r="D795">
        <v>21750.799999999999</v>
      </c>
      <c r="E795">
        <v>20540.599999999999</v>
      </c>
      <c r="F795">
        <v>263.202</v>
      </c>
      <c r="G795">
        <v>158.28299999999999</v>
      </c>
      <c r="H795">
        <v>28.162600000000001</v>
      </c>
      <c r="I795">
        <v>21.638100000000001</v>
      </c>
      <c r="J795">
        <v>82.273200000000003</v>
      </c>
      <c r="K795">
        <v>20096.7</v>
      </c>
      <c r="L795">
        <v>1.08784E-2</v>
      </c>
      <c r="M795">
        <v>0.980661</v>
      </c>
      <c r="N795">
        <v>1198</v>
      </c>
      <c r="O795" t="s">
        <v>42</v>
      </c>
    </row>
    <row r="796" spans="1:15" x14ac:dyDescent="0.25">
      <c r="A796" t="s">
        <v>41</v>
      </c>
      <c r="B796">
        <v>22029.9</v>
      </c>
      <c r="C796">
        <v>21517.200000000001</v>
      </c>
      <c r="D796">
        <v>21517</v>
      </c>
      <c r="E796">
        <v>20311.5</v>
      </c>
      <c r="F796">
        <v>261.149</v>
      </c>
      <c r="G796">
        <v>161.72900000000001</v>
      </c>
      <c r="H796">
        <v>28.105</v>
      </c>
      <c r="I796">
        <v>22.061499999999999</v>
      </c>
      <c r="J796">
        <v>85.4148</v>
      </c>
      <c r="K796">
        <v>19866.099999999999</v>
      </c>
      <c r="L796">
        <v>1.1088000000000001E-2</v>
      </c>
      <c r="M796">
        <v>0.98400399999999999</v>
      </c>
      <c r="N796">
        <v>648</v>
      </c>
      <c r="O796" t="s">
        <v>42</v>
      </c>
    </row>
    <row r="797" spans="1:15" x14ac:dyDescent="0.25">
      <c r="A797" t="s">
        <v>41</v>
      </c>
      <c r="B797">
        <v>22284.2</v>
      </c>
      <c r="C797">
        <v>21769.1</v>
      </c>
      <c r="D797">
        <v>21768.9</v>
      </c>
      <c r="E797">
        <v>20543.7</v>
      </c>
      <c r="F797">
        <v>269.15699999999998</v>
      </c>
      <c r="G797">
        <v>157.77799999999999</v>
      </c>
      <c r="H797">
        <v>27.839600000000001</v>
      </c>
      <c r="I797">
        <v>21.432300000000001</v>
      </c>
      <c r="J797">
        <v>82.474999999999994</v>
      </c>
      <c r="K797">
        <v>20094.5</v>
      </c>
      <c r="L797">
        <v>1.24569E-2</v>
      </c>
      <c r="M797">
        <v>0.98101799999999995</v>
      </c>
      <c r="N797">
        <v>1041</v>
      </c>
      <c r="O797" t="s">
        <v>42</v>
      </c>
    </row>
    <row r="798" spans="1:15" x14ac:dyDescent="0.25">
      <c r="A798" t="s">
        <v>41</v>
      </c>
      <c r="B798">
        <v>23236.1</v>
      </c>
      <c r="C798">
        <v>22717.4</v>
      </c>
      <c r="D798">
        <v>22717.200000000001</v>
      </c>
      <c r="E798">
        <v>21485.1</v>
      </c>
      <c r="F798">
        <v>272.024</v>
      </c>
      <c r="G798">
        <v>158.82</v>
      </c>
      <c r="H798">
        <v>28.214200000000002</v>
      </c>
      <c r="I798">
        <v>20.8612</v>
      </c>
      <c r="J798">
        <v>83.517899999999997</v>
      </c>
      <c r="K798">
        <v>21032.1</v>
      </c>
      <c r="L798">
        <v>1.12462E-2</v>
      </c>
      <c r="M798">
        <v>0.98087199999999997</v>
      </c>
      <c r="N798">
        <v>2338</v>
      </c>
      <c r="O798" t="s">
        <v>42</v>
      </c>
    </row>
    <row r="799" spans="1:15" x14ac:dyDescent="0.25">
      <c r="A799" t="s">
        <v>41</v>
      </c>
      <c r="B799">
        <v>23033.200000000001</v>
      </c>
      <c r="C799">
        <v>22519.5</v>
      </c>
      <c r="D799">
        <v>22519.3</v>
      </c>
      <c r="E799">
        <v>21294.7</v>
      </c>
      <c r="F799">
        <v>273.923</v>
      </c>
      <c r="G799">
        <v>159.24700000000001</v>
      </c>
      <c r="H799">
        <v>28.117699999999999</v>
      </c>
      <c r="I799">
        <v>20.942599999999999</v>
      </c>
      <c r="J799">
        <v>84.507400000000004</v>
      </c>
      <c r="K799">
        <v>20839.5</v>
      </c>
      <c r="L799">
        <v>1.0901599999999999E-2</v>
      </c>
      <c r="M799">
        <v>0.98101899999999997</v>
      </c>
      <c r="N799">
        <v>2004</v>
      </c>
      <c r="O799" t="s">
        <v>42</v>
      </c>
    </row>
    <row r="800" spans="1:15" x14ac:dyDescent="0.25">
      <c r="A800" t="s">
        <v>41</v>
      </c>
      <c r="B800">
        <v>22712.2</v>
      </c>
      <c r="C800">
        <v>22197.4</v>
      </c>
      <c r="D800">
        <v>22197.200000000001</v>
      </c>
      <c r="E800">
        <v>20971.8</v>
      </c>
      <c r="F800">
        <v>270.00799999999998</v>
      </c>
      <c r="G800">
        <v>161.09800000000001</v>
      </c>
      <c r="H800">
        <v>29.0075</v>
      </c>
      <c r="I800">
        <v>21.320599999999999</v>
      </c>
      <c r="J800">
        <v>84.740300000000005</v>
      </c>
      <c r="K800">
        <v>20518.7</v>
      </c>
      <c r="L800">
        <v>1.18832E-2</v>
      </c>
      <c r="M800">
        <v>0.98720399999999997</v>
      </c>
      <c r="N800">
        <v>1471</v>
      </c>
      <c r="O800" t="s">
        <v>42</v>
      </c>
    </row>
    <row r="801" spans="1:15" x14ac:dyDescent="0.25">
      <c r="A801" t="s">
        <v>41</v>
      </c>
      <c r="B801">
        <v>22444.400000000001</v>
      </c>
      <c r="C801">
        <v>21929.1</v>
      </c>
      <c r="D801">
        <v>21928.9</v>
      </c>
      <c r="E801">
        <v>20694.099999999999</v>
      </c>
      <c r="F801">
        <v>274.50900000000001</v>
      </c>
      <c r="G801">
        <v>159.84200000000001</v>
      </c>
      <c r="H801">
        <v>28.251999999999999</v>
      </c>
      <c r="I801">
        <v>21.865200000000002</v>
      </c>
      <c r="J801">
        <v>83.784499999999994</v>
      </c>
      <c r="K801">
        <v>20237.7</v>
      </c>
      <c r="L801">
        <v>1.08586E-2</v>
      </c>
      <c r="M801">
        <v>0.98101899999999997</v>
      </c>
      <c r="N801">
        <v>1163</v>
      </c>
      <c r="O801" t="s">
        <v>42</v>
      </c>
    </row>
    <row r="802" spans="1:15" x14ac:dyDescent="0.25">
      <c r="A802" t="s">
        <v>41</v>
      </c>
      <c r="B802">
        <v>22876.3</v>
      </c>
      <c r="C802">
        <v>22331.9</v>
      </c>
      <c r="D802">
        <v>22331.7</v>
      </c>
      <c r="E802">
        <v>21110.7</v>
      </c>
      <c r="F802">
        <v>266.72800000000001</v>
      </c>
      <c r="G802">
        <v>157.99</v>
      </c>
      <c r="H802">
        <v>27.499300000000002</v>
      </c>
      <c r="I802">
        <v>21.106400000000001</v>
      </c>
      <c r="J802">
        <v>83.772800000000004</v>
      </c>
      <c r="K802">
        <v>20664.099999999999</v>
      </c>
      <c r="L802">
        <v>1.09397E-2</v>
      </c>
      <c r="M802">
        <v>0.98454200000000003</v>
      </c>
      <c r="N802">
        <v>1835</v>
      </c>
      <c r="O802" t="s">
        <v>42</v>
      </c>
    </row>
    <row r="803" spans="1:15" x14ac:dyDescent="0.25">
      <c r="A803" t="s">
        <v>41</v>
      </c>
      <c r="B803">
        <v>22795.599999999999</v>
      </c>
      <c r="C803">
        <v>22279.4</v>
      </c>
      <c r="D803">
        <v>22279.200000000001</v>
      </c>
      <c r="E803">
        <v>21056.6</v>
      </c>
      <c r="F803">
        <v>266.52199999999999</v>
      </c>
      <c r="G803">
        <v>157.54599999999999</v>
      </c>
      <c r="H803">
        <v>27.6281</v>
      </c>
      <c r="I803">
        <v>20.976400000000002</v>
      </c>
      <c r="J803">
        <v>83.251300000000001</v>
      </c>
      <c r="K803">
        <v>20610.5</v>
      </c>
      <c r="L803">
        <v>1.1526700000000001E-2</v>
      </c>
      <c r="M803">
        <v>0.98079300000000003</v>
      </c>
      <c r="N803">
        <v>1729</v>
      </c>
      <c r="O803" t="s">
        <v>42</v>
      </c>
    </row>
    <row r="804" spans="1:15" x14ac:dyDescent="0.25">
      <c r="A804" t="s">
        <v>41</v>
      </c>
      <c r="B804">
        <v>22526.1</v>
      </c>
      <c r="C804">
        <v>22010.6</v>
      </c>
      <c r="D804">
        <v>22010.400000000001</v>
      </c>
      <c r="E804">
        <v>20792</v>
      </c>
      <c r="F804">
        <v>264.01299999999998</v>
      </c>
      <c r="G804">
        <v>159.364</v>
      </c>
      <c r="H804">
        <v>28.1174</v>
      </c>
      <c r="I804">
        <v>21.495899999999999</v>
      </c>
      <c r="J804">
        <v>83.798599999999993</v>
      </c>
      <c r="K804">
        <v>20346.5</v>
      </c>
      <c r="L804">
        <v>1.21549E-2</v>
      </c>
      <c r="M804">
        <v>0.98037200000000002</v>
      </c>
      <c r="N804">
        <v>1578</v>
      </c>
      <c r="O804" t="s">
        <v>42</v>
      </c>
    </row>
    <row r="805" spans="1:15" x14ac:dyDescent="0.25">
      <c r="A805" t="s">
        <v>41</v>
      </c>
      <c r="B805">
        <v>23285.3</v>
      </c>
      <c r="C805">
        <v>22769</v>
      </c>
      <c r="D805">
        <v>22768.799999999999</v>
      </c>
      <c r="E805">
        <v>21541.1</v>
      </c>
      <c r="F805">
        <v>274.77</v>
      </c>
      <c r="G805">
        <v>159.465</v>
      </c>
      <c r="H805">
        <v>27.814</v>
      </c>
      <c r="I805">
        <v>21.941600000000001</v>
      </c>
      <c r="J805">
        <v>84.033799999999999</v>
      </c>
      <c r="K805">
        <v>21084.9</v>
      </c>
      <c r="L805">
        <v>1.3604399999999999E-2</v>
      </c>
      <c r="M805">
        <v>0.98101799999999995</v>
      </c>
      <c r="N805">
        <v>2211</v>
      </c>
      <c r="O805" t="s">
        <v>42</v>
      </c>
    </row>
    <row r="806" spans="1:15" x14ac:dyDescent="0.25">
      <c r="A806" t="s">
        <v>41</v>
      </c>
      <c r="B806">
        <v>21625.9</v>
      </c>
      <c r="C806">
        <v>21090</v>
      </c>
      <c r="D806">
        <v>21089.8</v>
      </c>
      <c r="E806">
        <v>19886.900000000001</v>
      </c>
      <c r="F806">
        <v>259.44099999999997</v>
      </c>
      <c r="G806">
        <v>174.84899999999999</v>
      </c>
      <c r="H806">
        <v>28.652000000000001</v>
      </c>
      <c r="I806">
        <v>33.210799999999999</v>
      </c>
      <c r="J806">
        <v>86.769000000000005</v>
      </c>
      <c r="K806">
        <v>19430.3</v>
      </c>
      <c r="L806">
        <v>1.09484E-2</v>
      </c>
      <c r="M806">
        <v>0.98100900000000002</v>
      </c>
      <c r="N806">
        <v>60</v>
      </c>
      <c r="O806" t="s">
        <v>42</v>
      </c>
    </row>
    <row r="807" spans="1:15" x14ac:dyDescent="0.25">
      <c r="A807" t="s">
        <v>41</v>
      </c>
      <c r="B807">
        <v>22567.7</v>
      </c>
      <c r="C807">
        <v>22048.9</v>
      </c>
      <c r="D807">
        <v>22048.7</v>
      </c>
      <c r="E807">
        <v>20830.5</v>
      </c>
      <c r="F807">
        <v>265.79399999999998</v>
      </c>
      <c r="G807">
        <v>158.22</v>
      </c>
      <c r="H807">
        <v>28.1523</v>
      </c>
      <c r="I807">
        <v>21.965499999999999</v>
      </c>
      <c r="J807">
        <v>81.954999999999998</v>
      </c>
      <c r="K807">
        <v>20384.099999999999</v>
      </c>
      <c r="L807">
        <v>1.1403999999999999E-2</v>
      </c>
      <c r="M807">
        <v>0.98101099999999997</v>
      </c>
      <c r="N807">
        <v>1567</v>
      </c>
      <c r="O807" t="s">
        <v>42</v>
      </c>
    </row>
    <row r="808" spans="1:15" x14ac:dyDescent="0.25">
      <c r="A808" t="s">
        <v>41</v>
      </c>
      <c r="B808">
        <v>22587.599999999999</v>
      </c>
      <c r="C808">
        <v>22069.5</v>
      </c>
      <c r="D808">
        <v>22069.3</v>
      </c>
      <c r="E808">
        <v>20837.8</v>
      </c>
      <c r="F808">
        <v>269.58800000000002</v>
      </c>
      <c r="G808">
        <v>157.929</v>
      </c>
      <c r="H808">
        <v>28.5609</v>
      </c>
      <c r="I808">
        <v>21.360800000000001</v>
      </c>
      <c r="J808">
        <v>81.969200000000001</v>
      </c>
      <c r="K808">
        <v>20387.8</v>
      </c>
      <c r="L808">
        <v>1.08583E-2</v>
      </c>
      <c r="M808">
        <v>0.98460199999999998</v>
      </c>
      <c r="N808">
        <v>1623</v>
      </c>
      <c r="O808" t="s">
        <v>42</v>
      </c>
    </row>
    <row r="809" spans="1:15" x14ac:dyDescent="0.25">
      <c r="A809" t="s">
        <v>41</v>
      </c>
      <c r="B809">
        <v>22565.599999999999</v>
      </c>
      <c r="C809">
        <v>22030.3</v>
      </c>
      <c r="D809">
        <v>22030.1</v>
      </c>
      <c r="E809">
        <v>20791.7</v>
      </c>
      <c r="F809">
        <v>277.56700000000001</v>
      </c>
      <c r="G809">
        <v>158.381</v>
      </c>
      <c r="H809">
        <v>28.4771</v>
      </c>
      <c r="I809">
        <v>21.787600000000001</v>
      </c>
      <c r="J809">
        <v>82.1554</v>
      </c>
      <c r="K809">
        <v>20333</v>
      </c>
      <c r="L809">
        <v>1.25465E-2</v>
      </c>
      <c r="M809">
        <v>0.98077000000000003</v>
      </c>
      <c r="N809">
        <v>1578</v>
      </c>
      <c r="O809" t="s">
        <v>42</v>
      </c>
    </row>
    <row r="810" spans="1:15" x14ac:dyDescent="0.25">
      <c r="A810" t="s">
        <v>41</v>
      </c>
      <c r="B810">
        <v>22163.599999999999</v>
      </c>
      <c r="C810">
        <v>21643.3</v>
      </c>
      <c r="D810">
        <v>21643.200000000001</v>
      </c>
      <c r="E810">
        <v>20417.400000000001</v>
      </c>
      <c r="F810">
        <v>275.32600000000002</v>
      </c>
      <c r="G810">
        <v>157.554</v>
      </c>
      <c r="H810">
        <v>27.9876</v>
      </c>
      <c r="I810">
        <v>21.3962</v>
      </c>
      <c r="J810">
        <v>82.384299999999996</v>
      </c>
      <c r="K810">
        <v>19961.8</v>
      </c>
      <c r="L810">
        <v>1.34857E-2</v>
      </c>
      <c r="M810">
        <v>0.98101700000000003</v>
      </c>
      <c r="N810">
        <v>870</v>
      </c>
      <c r="O810" t="s">
        <v>42</v>
      </c>
    </row>
    <row r="811" spans="1:15" x14ac:dyDescent="0.25">
      <c r="A811" t="s">
        <v>41</v>
      </c>
      <c r="B811">
        <v>21913.9</v>
      </c>
      <c r="C811">
        <v>21379.8</v>
      </c>
      <c r="D811">
        <v>21379.599999999999</v>
      </c>
      <c r="E811">
        <v>20151.099999999999</v>
      </c>
      <c r="F811">
        <v>271.036</v>
      </c>
      <c r="G811">
        <v>159.09299999999999</v>
      </c>
      <c r="H811">
        <v>28.2818</v>
      </c>
      <c r="I811">
        <v>21.297799999999999</v>
      </c>
      <c r="J811">
        <v>82.958299999999994</v>
      </c>
      <c r="K811">
        <v>19698.599999999999</v>
      </c>
      <c r="L811">
        <v>2.1910900000000001E-2</v>
      </c>
      <c r="M811">
        <v>0.98099499999999995</v>
      </c>
      <c r="N811">
        <v>418</v>
      </c>
      <c r="O811" t="s">
        <v>42</v>
      </c>
    </row>
    <row r="812" spans="1:15" x14ac:dyDescent="0.25">
      <c r="A812" t="s">
        <v>41</v>
      </c>
      <c r="B812">
        <v>22428.3</v>
      </c>
      <c r="C812">
        <v>21908.7</v>
      </c>
      <c r="D812">
        <v>21908.5</v>
      </c>
      <c r="E812">
        <v>20675</v>
      </c>
      <c r="F812">
        <v>272.76499999999999</v>
      </c>
      <c r="G812">
        <v>159.68299999999999</v>
      </c>
      <c r="H812">
        <v>29.5532</v>
      </c>
      <c r="I812">
        <v>21.546099999999999</v>
      </c>
      <c r="J812">
        <v>82.463300000000004</v>
      </c>
      <c r="K812">
        <v>20219.099999999999</v>
      </c>
      <c r="L812">
        <v>1.1094700000000001E-2</v>
      </c>
      <c r="M812">
        <v>0.98101899999999997</v>
      </c>
      <c r="N812">
        <v>1495</v>
      </c>
      <c r="O812" t="s">
        <v>42</v>
      </c>
    </row>
    <row r="813" spans="1:15" x14ac:dyDescent="0.25">
      <c r="A813" t="s">
        <v>41</v>
      </c>
      <c r="B813">
        <v>22474.9</v>
      </c>
      <c r="C813">
        <v>21960.799999999999</v>
      </c>
      <c r="D813">
        <v>21960.6</v>
      </c>
      <c r="E813">
        <v>20739.599999999999</v>
      </c>
      <c r="F813">
        <v>267.79700000000003</v>
      </c>
      <c r="G813">
        <v>158.155</v>
      </c>
      <c r="H813">
        <v>28.2818</v>
      </c>
      <c r="I813">
        <v>21.448599999999999</v>
      </c>
      <c r="J813">
        <v>82.558899999999994</v>
      </c>
      <c r="K813">
        <v>20291.400000000001</v>
      </c>
      <c r="L813">
        <v>1.13737E-2</v>
      </c>
      <c r="M813">
        <v>0.981016</v>
      </c>
      <c r="N813">
        <v>1418</v>
      </c>
      <c r="O813" t="s">
        <v>42</v>
      </c>
    </row>
    <row r="814" spans="1:15" x14ac:dyDescent="0.25">
      <c r="A814" t="s">
        <v>41</v>
      </c>
      <c r="B814">
        <v>22051.7</v>
      </c>
      <c r="C814">
        <v>21537.8</v>
      </c>
      <c r="D814">
        <v>21537.599999999999</v>
      </c>
      <c r="E814">
        <v>20317.7</v>
      </c>
      <c r="F814">
        <v>268.94200000000001</v>
      </c>
      <c r="G814">
        <v>158.86099999999999</v>
      </c>
      <c r="H814">
        <v>27.9084</v>
      </c>
      <c r="I814">
        <v>22.017600000000002</v>
      </c>
      <c r="J814">
        <v>83.037700000000001</v>
      </c>
      <c r="K814">
        <v>19867.900000000001</v>
      </c>
      <c r="L814">
        <v>1.08603E-2</v>
      </c>
      <c r="M814">
        <v>0.98089300000000001</v>
      </c>
      <c r="N814">
        <v>713</v>
      </c>
      <c r="O814" t="s">
        <v>42</v>
      </c>
    </row>
    <row r="815" spans="1:15" x14ac:dyDescent="0.25">
      <c r="A815" t="s">
        <v>41</v>
      </c>
      <c r="B815">
        <v>22219.599999999999</v>
      </c>
      <c r="C815">
        <v>21704.9</v>
      </c>
      <c r="D815">
        <v>21704.7</v>
      </c>
      <c r="E815">
        <v>20470.599999999999</v>
      </c>
      <c r="F815">
        <v>273.24799999999999</v>
      </c>
      <c r="G815">
        <v>159.26400000000001</v>
      </c>
      <c r="H815">
        <v>28.3765</v>
      </c>
      <c r="I815">
        <v>21.4466</v>
      </c>
      <c r="J815">
        <v>83.388199999999998</v>
      </c>
      <c r="K815">
        <v>20015.8</v>
      </c>
      <c r="L815">
        <v>1.8169000000000001E-2</v>
      </c>
      <c r="M815">
        <v>0.98101300000000002</v>
      </c>
      <c r="N815">
        <v>1085</v>
      </c>
      <c r="O815" t="s">
        <v>42</v>
      </c>
    </row>
    <row r="816" spans="1:15" x14ac:dyDescent="0.25">
      <c r="A816" t="s">
        <v>41</v>
      </c>
      <c r="B816">
        <v>22439.5</v>
      </c>
      <c r="C816">
        <v>21923.5</v>
      </c>
      <c r="D816">
        <v>21923.3</v>
      </c>
      <c r="E816">
        <v>20698</v>
      </c>
      <c r="F816">
        <v>270.05500000000001</v>
      </c>
      <c r="G816">
        <v>160.68100000000001</v>
      </c>
      <c r="H816">
        <v>28.171199999999999</v>
      </c>
      <c r="I816">
        <v>21.5792</v>
      </c>
      <c r="J816">
        <v>84.284800000000004</v>
      </c>
      <c r="K816">
        <v>20244.8</v>
      </c>
      <c r="L816">
        <v>1.0872400000000001E-2</v>
      </c>
      <c r="M816">
        <v>0.99140499999999998</v>
      </c>
      <c r="N816">
        <v>1340</v>
      </c>
      <c r="O816" t="s">
        <v>42</v>
      </c>
    </row>
    <row r="817" spans="1:15" x14ac:dyDescent="0.25">
      <c r="A817" t="s">
        <v>41</v>
      </c>
      <c r="B817">
        <v>22072.9</v>
      </c>
      <c r="C817">
        <v>21555.7</v>
      </c>
      <c r="D817">
        <v>21555.5</v>
      </c>
      <c r="E817">
        <v>20349.5</v>
      </c>
      <c r="F817">
        <v>259.392</v>
      </c>
      <c r="G817">
        <v>160.03399999999999</v>
      </c>
      <c r="H817">
        <v>28.704699999999999</v>
      </c>
      <c r="I817">
        <v>21.686800000000002</v>
      </c>
      <c r="J817">
        <v>82.927199999999999</v>
      </c>
      <c r="K817">
        <v>19907.400000000001</v>
      </c>
      <c r="L817">
        <v>1.14939E-2</v>
      </c>
      <c r="M817">
        <v>0.98539699999999997</v>
      </c>
      <c r="N817">
        <v>779</v>
      </c>
      <c r="O817" t="s">
        <v>42</v>
      </c>
    </row>
    <row r="818" spans="1:15" x14ac:dyDescent="0.25">
      <c r="A818" t="s">
        <v>41</v>
      </c>
      <c r="B818">
        <v>22622.7</v>
      </c>
      <c r="C818">
        <v>22088.2</v>
      </c>
      <c r="D818">
        <v>22088</v>
      </c>
      <c r="E818">
        <v>20863.7</v>
      </c>
      <c r="F818">
        <v>267.02199999999999</v>
      </c>
      <c r="G818">
        <v>158.97399999999999</v>
      </c>
      <c r="H818">
        <v>28.3736</v>
      </c>
      <c r="I818">
        <v>21.456700000000001</v>
      </c>
      <c r="J818">
        <v>82.983400000000003</v>
      </c>
      <c r="K818">
        <v>20415.2</v>
      </c>
      <c r="L818">
        <v>1.08591E-2</v>
      </c>
      <c r="M818">
        <v>0.98101899999999997</v>
      </c>
      <c r="N818">
        <v>1518</v>
      </c>
      <c r="O818" t="s">
        <v>42</v>
      </c>
    </row>
    <row r="819" spans="1:15" x14ac:dyDescent="0.25">
      <c r="A819" t="s">
        <v>41</v>
      </c>
      <c r="B819">
        <v>22417.1</v>
      </c>
      <c r="C819">
        <v>21901.3</v>
      </c>
      <c r="D819">
        <v>21901.200000000001</v>
      </c>
      <c r="E819">
        <v>20672.900000000001</v>
      </c>
      <c r="F819">
        <v>274.19600000000003</v>
      </c>
      <c r="G819">
        <v>159.012</v>
      </c>
      <c r="H819">
        <v>28.416599999999999</v>
      </c>
      <c r="I819">
        <v>21.182700000000001</v>
      </c>
      <c r="J819">
        <v>83.447999999999993</v>
      </c>
      <c r="K819">
        <v>20217.099999999999</v>
      </c>
      <c r="L819">
        <v>1.0859600000000001E-2</v>
      </c>
      <c r="M819">
        <v>0.98975599999999997</v>
      </c>
      <c r="N819">
        <v>1236</v>
      </c>
      <c r="O819" t="s">
        <v>42</v>
      </c>
    </row>
    <row r="820" spans="1:15" x14ac:dyDescent="0.25">
      <c r="A820" t="s">
        <v>41</v>
      </c>
      <c r="B820">
        <v>22450.1</v>
      </c>
      <c r="C820">
        <v>21924.6</v>
      </c>
      <c r="D820">
        <v>21924.400000000001</v>
      </c>
      <c r="E820">
        <v>20700.099999999999</v>
      </c>
      <c r="F820">
        <v>271.60199999999998</v>
      </c>
      <c r="G820">
        <v>160.13399999999999</v>
      </c>
      <c r="H820">
        <v>28.325800000000001</v>
      </c>
      <c r="I820">
        <v>21.472100000000001</v>
      </c>
      <c r="J820">
        <v>84.500100000000003</v>
      </c>
      <c r="K820">
        <v>20245.8</v>
      </c>
      <c r="L820">
        <v>1.16621E-2</v>
      </c>
      <c r="M820">
        <v>0.98100299999999996</v>
      </c>
      <c r="N820">
        <v>1476</v>
      </c>
      <c r="O820" t="s">
        <v>42</v>
      </c>
    </row>
    <row r="821" spans="1:15" x14ac:dyDescent="0.25">
      <c r="A821" t="s">
        <v>41</v>
      </c>
      <c r="B821">
        <v>21958.400000000001</v>
      </c>
      <c r="C821">
        <v>21438.7</v>
      </c>
      <c r="D821">
        <v>21438.5</v>
      </c>
      <c r="E821">
        <v>20207.7</v>
      </c>
      <c r="F821">
        <v>269.22000000000003</v>
      </c>
      <c r="G821">
        <v>159.77099999999999</v>
      </c>
      <c r="H821">
        <v>28.233699999999999</v>
      </c>
      <c r="I821">
        <v>21.4833</v>
      </c>
      <c r="J821">
        <v>83.956999999999994</v>
      </c>
      <c r="K821">
        <v>19755.8</v>
      </c>
      <c r="L821">
        <v>1.1187300000000001E-2</v>
      </c>
      <c r="M821">
        <v>0.98100200000000004</v>
      </c>
      <c r="N821">
        <v>580</v>
      </c>
      <c r="O821" t="s">
        <v>42</v>
      </c>
    </row>
    <row r="822" spans="1:15" x14ac:dyDescent="0.25">
      <c r="A822" t="s">
        <v>41</v>
      </c>
      <c r="B822">
        <v>22614.5</v>
      </c>
      <c r="C822">
        <v>22099.1</v>
      </c>
      <c r="D822">
        <v>22098.9</v>
      </c>
      <c r="E822">
        <v>20876.2</v>
      </c>
      <c r="F822">
        <v>268.41500000000002</v>
      </c>
      <c r="G822">
        <v>157.715</v>
      </c>
      <c r="H822">
        <v>28.156600000000001</v>
      </c>
      <c r="I822">
        <v>20.961600000000001</v>
      </c>
      <c r="J822">
        <v>82.828900000000004</v>
      </c>
      <c r="K822">
        <v>20428</v>
      </c>
      <c r="L822">
        <v>2.90388E-2</v>
      </c>
      <c r="M822">
        <v>0.98099499999999995</v>
      </c>
      <c r="N822">
        <v>1616</v>
      </c>
      <c r="O822" t="s">
        <v>42</v>
      </c>
    </row>
    <row r="823" spans="1:15" x14ac:dyDescent="0.25">
      <c r="A823" t="s">
        <v>41</v>
      </c>
      <c r="B823">
        <v>23250.799999999999</v>
      </c>
      <c r="C823">
        <v>22735.5</v>
      </c>
      <c r="D823">
        <v>22735.3</v>
      </c>
      <c r="E823">
        <v>21504.5</v>
      </c>
      <c r="F823">
        <v>269.81</v>
      </c>
      <c r="G823">
        <v>156.77600000000001</v>
      </c>
      <c r="H823">
        <v>28.1053</v>
      </c>
      <c r="I823">
        <v>20.802099999999999</v>
      </c>
      <c r="J823">
        <v>82.098399999999998</v>
      </c>
      <c r="K823">
        <v>21055.7</v>
      </c>
      <c r="L823">
        <v>1.1057600000000001E-2</v>
      </c>
      <c r="M823">
        <v>0.98099800000000004</v>
      </c>
      <c r="N823">
        <v>2181</v>
      </c>
      <c r="O823" t="s">
        <v>42</v>
      </c>
    </row>
    <row r="824" spans="1:15" x14ac:dyDescent="0.25">
      <c r="A824" t="s">
        <v>41</v>
      </c>
      <c r="B824">
        <v>22725.599999999999</v>
      </c>
      <c r="C824">
        <v>22210.799999999999</v>
      </c>
      <c r="D824">
        <v>22210.6</v>
      </c>
      <c r="E824">
        <v>20997.200000000001</v>
      </c>
      <c r="F824">
        <v>266.84100000000001</v>
      </c>
      <c r="G824">
        <v>156.536</v>
      </c>
      <c r="H824">
        <v>27.5747</v>
      </c>
      <c r="I824">
        <v>20.955100000000002</v>
      </c>
      <c r="J824">
        <v>82.275599999999997</v>
      </c>
      <c r="K824">
        <v>20551.900000000001</v>
      </c>
      <c r="L824">
        <v>1.2303400000000001E-2</v>
      </c>
      <c r="M824">
        <v>0.98101899999999997</v>
      </c>
      <c r="N824">
        <v>1576</v>
      </c>
      <c r="O824" t="s">
        <v>42</v>
      </c>
    </row>
    <row r="825" spans="1:15" x14ac:dyDescent="0.25">
      <c r="A825" t="s">
        <v>41</v>
      </c>
      <c r="B825">
        <v>22178.1</v>
      </c>
      <c r="C825">
        <v>21661.599999999999</v>
      </c>
      <c r="D825">
        <v>21661.4</v>
      </c>
      <c r="E825">
        <v>20439.3</v>
      </c>
      <c r="F825">
        <v>269.05399999999997</v>
      </c>
      <c r="G825">
        <v>158.215</v>
      </c>
      <c r="H825">
        <v>28.3598</v>
      </c>
      <c r="I825">
        <v>21.497</v>
      </c>
      <c r="J825">
        <v>82.342799999999997</v>
      </c>
      <c r="K825">
        <v>19989.7</v>
      </c>
      <c r="L825">
        <v>1.9067500000000001E-2</v>
      </c>
      <c r="M825">
        <v>0.98101499999999997</v>
      </c>
      <c r="N825">
        <v>969</v>
      </c>
      <c r="O825" t="s">
        <v>42</v>
      </c>
    </row>
    <row r="826" spans="1:15" x14ac:dyDescent="0.25">
      <c r="A826" t="s">
        <v>41</v>
      </c>
      <c r="B826">
        <v>22250.9</v>
      </c>
      <c r="C826">
        <v>21716.7</v>
      </c>
      <c r="D826">
        <v>21716.5</v>
      </c>
      <c r="E826">
        <v>20486.3</v>
      </c>
      <c r="F826">
        <v>272.94499999999999</v>
      </c>
      <c r="G826">
        <v>158.11600000000001</v>
      </c>
      <c r="H826">
        <v>28.3919</v>
      </c>
      <c r="I826">
        <v>21.317</v>
      </c>
      <c r="J826">
        <v>82.505899999999997</v>
      </c>
      <c r="K826">
        <v>20032.900000000001</v>
      </c>
      <c r="L826">
        <v>1.08916E-2</v>
      </c>
      <c r="M826">
        <v>0.99422299999999997</v>
      </c>
      <c r="N826">
        <v>1186</v>
      </c>
      <c r="O826" t="s">
        <v>42</v>
      </c>
    </row>
    <row r="827" spans="1:15" x14ac:dyDescent="0.25">
      <c r="A827" t="s">
        <v>41</v>
      </c>
      <c r="B827">
        <v>22156.9</v>
      </c>
      <c r="C827">
        <v>21642.9</v>
      </c>
      <c r="D827">
        <v>21642.7</v>
      </c>
      <c r="E827">
        <v>20409.3</v>
      </c>
      <c r="F827">
        <v>266.94200000000001</v>
      </c>
      <c r="G827">
        <v>158.88999999999999</v>
      </c>
      <c r="H827">
        <v>28.154</v>
      </c>
      <c r="I827">
        <v>21.373799999999999</v>
      </c>
      <c r="J827">
        <v>82.827100000000002</v>
      </c>
      <c r="K827">
        <v>19961.099999999999</v>
      </c>
      <c r="L827">
        <v>1.0869500000000001E-2</v>
      </c>
      <c r="M827">
        <v>0.980993</v>
      </c>
      <c r="N827">
        <v>879</v>
      </c>
      <c r="O827" t="s">
        <v>42</v>
      </c>
    </row>
    <row r="828" spans="1:15" x14ac:dyDescent="0.25">
      <c r="A828" t="s">
        <v>41</v>
      </c>
      <c r="B828">
        <v>22065.4</v>
      </c>
      <c r="C828">
        <v>21544.7</v>
      </c>
      <c r="D828">
        <v>21544.5</v>
      </c>
      <c r="E828">
        <v>20320.099999999999</v>
      </c>
      <c r="F828">
        <v>269.68700000000001</v>
      </c>
      <c r="G828">
        <v>160.619</v>
      </c>
      <c r="H828">
        <v>28.283100000000001</v>
      </c>
      <c r="I828">
        <v>21.639500000000002</v>
      </c>
      <c r="J828">
        <v>84.397099999999995</v>
      </c>
      <c r="K828">
        <v>19867.8</v>
      </c>
      <c r="L828">
        <v>1.27552E-2</v>
      </c>
      <c r="M828">
        <v>0.99479200000000001</v>
      </c>
      <c r="N828">
        <v>808</v>
      </c>
      <c r="O828" t="s">
        <v>42</v>
      </c>
    </row>
    <row r="829" spans="1:15" x14ac:dyDescent="0.25">
      <c r="A829" t="s">
        <v>41</v>
      </c>
      <c r="B829">
        <v>22521</v>
      </c>
      <c r="C829">
        <v>22004.5</v>
      </c>
      <c r="D829">
        <v>22004.3</v>
      </c>
      <c r="E829">
        <v>20779.900000000001</v>
      </c>
      <c r="F829">
        <v>267.46300000000002</v>
      </c>
      <c r="G829">
        <v>158.75800000000001</v>
      </c>
      <c r="H829">
        <v>27.946200000000001</v>
      </c>
      <c r="I829">
        <v>21.122</v>
      </c>
      <c r="J829">
        <v>83.922600000000003</v>
      </c>
      <c r="K829">
        <v>20331.400000000001</v>
      </c>
      <c r="L829">
        <v>1.1553000000000001E-2</v>
      </c>
      <c r="M829">
        <v>0.98095500000000002</v>
      </c>
      <c r="N829">
        <v>1491</v>
      </c>
      <c r="O829" t="s">
        <v>42</v>
      </c>
    </row>
    <row r="830" spans="1:15" x14ac:dyDescent="0.25">
      <c r="A830" t="s">
        <v>41</v>
      </c>
      <c r="B830">
        <v>22159.9</v>
      </c>
      <c r="C830">
        <v>21649.3</v>
      </c>
      <c r="D830">
        <v>21649.1</v>
      </c>
      <c r="E830">
        <v>20430.2</v>
      </c>
      <c r="F830">
        <v>267.27600000000001</v>
      </c>
      <c r="G830">
        <v>158.68299999999999</v>
      </c>
      <c r="H830">
        <v>27.9742</v>
      </c>
      <c r="I830">
        <v>21.7761</v>
      </c>
      <c r="J830">
        <v>83.044499999999999</v>
      </c>
      <c r="K830">
        <v>19982</v>
      </c>
      <c r="L830">
        <v>1.1401100000000001E-2</v>
      </c>
      <c r="M830">
        <v>0.99509700000000001</v>
      </c>
      <c r="N830">
        <v>998</v>
      </c>
      <c r="O830" t="s">
        <v>42</v>
      </c>
    </row>
    <row r="831" spans="1:15" x14ac:dyDescent="0.25">
      <c r="A831" t="s">
        <v>41</v>
      </c>
      <c r="B831">
        <v>22513.7</v>
      </c>
      <c r="C831">
        <v>21995.8</v>
      </c>
      <c r="D831">
        <v>21995.599999999999</v>
      </c>
      <c r="E831">
        <v>20766.7</v>
      </c>
      <c r="F831">
        <v>270.52699999999999</v>
      </c>
      <c r="G831">
        <v>158.256</v>
      </c>
      <c r="H831">
        <v>28.005700000000001</v>
      </c>
      <c r="I831">
        <v>21.377300000000002</v>
      </c>
      <c r="J831">
        <v>82.984200000000001</v>
      </c>
      <c r="K831">
        <v>20315.7</v>
      </c>
      <c r="L831">
        <v>1.15773E-2</v>
      </c>
      <c r="M831">
        <v>0.98101799999999995</v>
      </c>
      <c r="N831">
        <v>1392</v>
      </c>
      <c r="O831" t="s">
        <v>42</v>
      </c>
    </row>
    <row r="832" spans="1:15" x14ac:dyDescent="0.25">
      <c r="A832" t="s">
        <v>41</v>
      </c>
      <c r="B832">
        <v>22066.6</v>
      </c>
      <c r="C832">
        <v>21548.799999999999</v>
      </c>
      <c r="D832">
        <v>21548.6</v>
      </c>
      <c r="E832">
        <v>20324.400000000001</v>
      </c>
      <c r="F832">
        <v>270.68700000000001</v>
      </c>
      <c r="G832">
        <v>157.946</v>
      </c>
      <c r="H832">
        <v>28.3248</v>
      </c>
      <c r="I832">
        <v>21.422899999999998</v>
      </c>
      <c r="J832">
        <v>82.211399999999998</v>
      </c>
      <c r="K832">
        <v>19873.599999999999</v>
      </c>
      <c r="L832">
        <v>1.0866000000000001E-2</v>
      </c>
      <c r="M832">
        <v>0.98088900000000001</v>
      </c>
      <c r="N832">
        <v>910</v>
      </c>
      <c r="O832" t="s">
        <v>42</v>
      </c>
    </row>
    <row r="833" spans="1:25" x14ac:dyDescent="0.25">
      <c r="A833" t="s">
        <v>41</v>
      </c>
      <c r="B833">
        <v>22146.7</v>
      </c>
      <c r="C833">
        <v>21630.3</v>
      </c>
      <c r="D833">
        <v>21630.1</v>
      </c>
      <c r="E833">
        <v>20400.8</v>
      </c>
      <c r="F833">
        <v>269.517</v>
      </c>
      <c r="G833">
        <v>159.15700000000001</v>
      </c>
      <c r="H833">
        <v>28.1159</v>
      </c>
      <c r="I833">
        <v>22.107600000000001</v>
      </c>
      <c r="J833">
        <v>83.064999999999998</v>
      </c>
      <c r="K833">
        <v>19950</v>
      </c>
      <c r="L833">
        <v>1.28048E-2</v>
      </c>
      <c r="M833">
        <v>0.980989</v>
      </c>
      <c r="N833">
        <v>855</v>
      </c>
      <c r="O833" t="s">
        <v>42</v>
      </c>
    </row>
    <row r="834" spans="1:25" x14ac:dyDescent="0.25">
      <c r="A834" t="s">
        <v>41</v>
      </c>
      <c r="B834">
        <v>22477</v>
      </c>
      <c r="C834">
        <v>21950.3</v>
      </c>
      <c r="D834">
        <v>21950.1</v>
      </c>
      <c r="E834">
        <v>20719.7</v>
      </c>
      <c r="F834">
        <v>271.54700000000003</v>
      </c>
      <c r="G834">
        <v>158.23099999999999</v>
      </c>
      <c r="H834">
        <v>27.960899999999999</v>
      </c>
      <c r="I834">
        <v>21.378599999999999</v>
      </c>
      <c r="J834">
        <v>82.943200000000004</v>
      </c>
      <c r="K834">
        <v>20267.400000000001</v>
      </c>
      <c r="L834">
        <v>1.11889E-2</v>
      </c>
      <c r="M834">
        <v>0.98099000000000003</v>
      </c>
      <c r="N834">
        <v>1531</v>
      </c>
      <c r="O834" t="s">
        <v>42</v>
      </c>
    </row>
    <row r="835" spans="1:25" x14ac:dyDescent="0.25">
      <c r="A835" t="s">
        <v>41</v>
      </c>
      <c r="B835">
        <v>22469.3</v>
      </c>
      <c r="C835">
        <v>21957.9</v>
      </c>
      <c r="D835">
        <v>21957.7</v>
      </c>
      <c r="E835">
        <v>20731.8</v>
      </c>
      <c r="F835">
        <v>268.81299999999999</v>
      </c>
      <c r="G835">
        <v>158.249</v>
      </c>
      <c r="H835">
        <v>28.460999999999999</v>
      </c>
      <c r="I835">
        <v>21.4239</v>
      </c>
      <c r="J835">
        <v>82.4542</v>
      </c>
      <c r="K835">
        <v>20282.3</v>
      </c>
      <c r="L835">
        <v>1.1328599999999999E-2</v>
      </c>
      <c r="M835">
        <v>0.98101700000000003</v>
      </c>
      <c r="N835">
        <v>1496</v>
      </c>
      <c r="O835" t="s">
        <v>42</v>
      </c>
    </row>
    <row r="836" spans="1:25" x14ac:dyDescent="0.25">
      <c r="A836" t="s">
        <v>41</v>
      </c>
      <c r="B836">
        <v>22392.5</v>
      </c>
      <c r="C836">
        <v>21875</v>
      </c>
      <c r="D836">
        <v>21874.799999999999</v>
      </c>
      <c r="E836">
        <v>20653.2</v>
      </c>
      <c r="F836">
        <v>271.065</v>
      </c>
      <c r="G836">
        <v>157.68899999999999</v>
      </c>
      <c r="H836">
        <v>27.896000000000001</v>
      </c>
      <c r="I836">
        <v>21.514399999999998</v>
      </c>
      <c r="J836">
        <v>82.333699999999993</v>
      </c>
      <c r="K836">
        <v>20202.099999999999</v>
      </c>
      <c r="L836">
        <v>1.1181099999999999E-2</v>
      </c>
      <c r="M836">
        <v>0.98101300000000002</v>
      </c>
      <c r="N836">
        <v>1209</v>
      </c>
      <c r="O836" t="s">
        <v>42</v>
      </c>
    </row>
    <row r="837" spans="1:25" x14ac:dyDescent="0.25">
      <c r="A837" t="s">
        <v>41</v>
      </c>
      <c r="B837">
        <v>22622</v>
      </c>
      <c r="C837">
        <v>22106.400000000001</v>
      </c>
      <c r="D837">
        <v>22106.2</v>
      </c>
      <c r="E837">
        <v>20881.099999999999</v>
      </c>
      <c r="F837">
        <v>274.32</v>
      </c>
      <c r="G837">
        <v>158.90299999999999</v>
      </c>
      <c r="H837">
        <v>27.981999999999999</v>
      </c>
      <c r="I837">
        <v>21.282800000000002</v>
      </c>
      <c r="J837">
        <v>83.737399999999994</v>
      </c>
      <c r="K837">
        <v>20425.8</v>
      </c>
      <c r="L837">
        <v>1.0947E-2</v>
      </c>
      <c r="M837">
        <v>0.98101799999999995</v>
      </c>
      <c r="N837">
        <v>1578</v>
      </c>
      <c r="O837" t="s">
        <v>42</v>
      </c>
    </row>
    <row r="838" spans="1:25" x14ac:dyDescent="0.25">
      <c r="A838" t="s">
        <v>41</v>
      </c>
      <c r="B838">
        <v>23244</v>
      </c>
      <c r="C838">
        <v>22724.400000000001</v>
      </c>
      <c r="D838">
        <v>22724.2</v>
      </c>
      <c r="E838">
        <v>21499.7</v>
      </c>
      <c r="F838">
        <v>269.91500000000002</v>
      </c>
      <c r="G838">
        <v>156.328</v>
      </c>
      <c r="H838">
        <v>27.695799999999998</v>
      </c>
      <c r="I838">
        <v>21.106999999999999</v>
      </c>
      <c r="J838">
        <v>81.8078</v>
      </c>
      <c r="K838">
        <v>21051.1</v>
      </c>
      <c r="L838">
        <v>1.10238E-2</v>
      </c>
      <c r="M838">
        <v>0.98096300000000003</v>
      </c>
      <c r="N838">
        <v>2105</v>
      </c>
      <c r="O838" t="s">
        <v>42</v>
      </c>
    </row>
    <row r="839" spans="1:25" x14ac:dyDescent="0.25">
      <c r="A839" t="s">
        <v>41</v>
      </c>
      <c r="B839">
        <v>23043.9</v>
      </c>
      <c r="C839">
        <v>22529.7</v>
      </c>
      <c r="D839">
        <v>22529.5</v>
      </c>
      <c r="E839">
        <v>21302.6</v>
      </c>
      <c r="F839">
        <v>268.88099999999997</v>
      </c>
      <c r="G839">
        <v>158.334</v>
      </c>
      <c r="H839">
        <v>28.565999999999999</v>
      </c>
      <c r="I839">
        <v>21.252300000000002</v>
      </c>
      <c r="J839">
        <v>82.240099999999998</v>
      </c>
      <c r="K839">
        <v>20852.8</v>
      </c>
      <c r="L839">
        <v>1.0873000000000001E-2</v>
      </c>
      <c r="M839">
        <v>0.98100900000000002</v>
      </c>
      <c r="N839">
        <v>2170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23258.5</v>
      </c>
      <c r="C840">
        <v>22745.3</v>
      </c>
      <c r="D840">
        <v>22745.1</v>
      </c>
      <c r="E840">
        <v>21522.400000000001</v>
      </c>
      <c r="F840">
        <v>269.75599999999997</v>
      </c>
      <c r="G840">
        <v>157.40100000000001</v>
      </c>
      <c r="H840">
        <v>28.497900000000001</v>
      </c>
      <c r="I840">
        <v>20.9467</v>
      </c>
      <c r="J840">
        <v>82.093100000000007</v>
      </c>
      <c r="K840">
        <v>21072.9</v>
      </c>
      <c r="L840">
        <v>2.05487E-2</v>
      </c>
      <c r="M840">
        <v>0.98096399999999995</v>
      </c>
      <c r="N840">
        <v>2426</v>
      </c>
      <c r="O840" t="s">
        <v>42</v>
      </c>
      <c r="R840">
        <f>AVERAGE(B791:B840)</f>
        <v>22456.781999999996</v>
      </c>
      <c r="S840">
        <f>AVERAGE(C791:C840)</f>
        <v>21937.48</v>
      </c>
      <c r="U840">
        <f>_xlfn.VAR.P(B791:B840)</f>
        <v>148728.89467599976</v>
      </c>
      <c r="V840">
        <f>_xlfn.VAR.P(C791:C840)</f>
        <v>149628.05760000017</v>
      </c>
      <c r="X840">
        <f>1.96*SQRT(U840)/50</f>
        <v>15.117631054994305</v>
      </c>
      <c r="Y840">
        <f>1.96*SQRT(V840)/50</f>
        <v>15.163260151776868</v>
      </c>
    </row>
    <row r="841" spans="1:25" x14ac:dyDescent="0.25">
      <c r="A841" t="s">
        <v>43</v>
      </c>
      <c r="B841">
        <v>1123048.8896999999</v>
      </c>
      <c r="C841" t="s">
        <v>36</v>
      </c>
    </row>
    <row r="842" spans="1:25" x14ac:dyDescent="0.25">
      <c r="A842" t="s">
        <v>44</v>
      </c>
      <c r="B842">
        <v>15259.4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1.3369300000000001E-2</v>
      </c>
      <c r="L842">
        <v>0.98047300000000004</v>
      </c>
      <c r="M842">
        <v>0</v>
      </c>
      <c r="N842" t="s">
        <v>42</v>
      </c>
    </row>
    <row r="843" spans="1:25" x14ac:dyDescent="0.25">
      <c r="A843" t="s">
        <v>44</v>
      </c>
      <c r="B843">
        <v>15285.7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1.1295899999999999E-2</v>
      </c>
      <c r="L843">
        <v>0.98101899999999997</v>
      </c>
      <c r="M843">
        <v>0</v>
      </c>
      <c r="N843" t="s">
        <v>42</v>
      </c>
    </row>
    <row r="844" spans="1:25" x14ac:dyDescent="0.25">
      <c r="A844" t="s">
        <v>44</v>
      </c>
      <c r="B844">
        <v>15266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1.08816E-2</v>
      </c>
      <c r="L844">
        <v>0.98101899999999997</v>
      </c>
      <c r="M844">
        <v>0</v>
      </c>
      <c r="N844" t="s">
        <v>42</v>
      </c>
    </row>
    <row r="845" spans="1:25" x14ac:dyDescent="0.25">
      <c r="A845" t="s">
        <v>44</v>
      </c>
      <c r="B845">
        <v>15139.1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2.1981000000000001E-2</v>
      </c>
      <c r="L845">
        <v>0.98100100000000001</v>
      </c>
      <c r="M845">
        <v>0</v>
      </c>
      <c r="N845" t="s">
        <v>42</v>
      </c>
    </row>
    <row r="846" spans="1:25" x14ac:dyDescent="0.25">
      <c r="A846" t="s">
        <v>44</v>
      </c>
      <c r="B846">
        <v>15299.9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1.20681E-2</v>
      </c>
      <c r="L846">
        <v>0.99004899999999996</v>
      </c>
      <c r="M846">
        <v>0</v>
      </c>
      <c r="N846" t="s">
        <v>42</v>
      </c>
    </row>
    <row r="847" spans="1:25" x14ac:dyDescent="0.25">
      <c r="A847" t="s">
        <v>44</v>
      </c>
      <c r="B847">
        <v>15305.2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1.61204E-2</v>
      </c>
      <c r="L847">
        <v>0.98094899999999996</v>
      </c>
      <c r="M847">
        <v>0</v>
      </c>
      <c r="N847" t="s">
        <v>42</v>
      </c>
    </row>
    <row r="848" spans="1:25" x14ac:dyDescent="0.25">
      <c r="A848" t="s">
        <v>44</v>
      </c>
      <c r="B848">
        <v>15221.8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1.0871199999999999E-2</v>
      </c>
      <c r="L848">
        <v>0.98101099999999997</v>
      </c>
      <c r="M848">
        <v>0</v>
      </c>
      <c r="N848" t="s">
        <v>42</v>
      </c>
    </row>
    <row r="849" spans="1:14" x14ac:dyDescent="0.25">
      <c r="A849" t="s">
        <v>44</v>
      </c>
      <c r="B849">
        <v>15129.4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1.7707799999999999E-2</v>
      </c>
      <c r="L849">
        <v>0.99452399999999996</v>
      </c>
      <c r="M849">
        <v>0</v>
      </c>
      <c r="N849" t="s">
        <v>42</v>
      </c>
    </row>
    <row r="850" spans="1:14" x14ac:dyDescent="0.25">
      <c r="A850" t="s">
        <v>44</v>
      </c>
      <c r="B850">
        <v>15036.3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1.11293E-2</v>
      </c>
      <c r="L850">
        <v>0.994448</v>
      </c>
      <c r="M850">
        <v>0</v>
      </c>
      <c r="N850" t="s">
        <v>42</v>
      </c>
    </row>
    <row r="851" spans="1:14" x14ac:dyDescent="0.25">
      <c r="A851" t="s">
        <v>44</v>
      </c>
      <c r="B851">
        <v>15148.4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1.0866199999999999E-2</v>
      </c>
      <c r="L851">
        <v>0.98101899999999997</v>
      </c>
      <c r="M851">
        <v>0</v>
      </c>
      <c r="N851" t="s">
        <v>42</v>
      </c>
    </row>
    <row r="852" spans="1:14" x14ac:dyDescent="0.25">
      <c r="A852" t="s">
        <v>44</v>
      </c>
      <c r="B852">
        <v>15308.4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1.2839700000000001E-2</v>
      </c>
      <c r="L852">
        <v>0.98101899999999997</v>
      </c>
      <c r="M852">
        <v>0</v>
      </c>
      <c r="N852" t="s">
        <v>42</v>
      </c>
    </row>
    <row r="853" spans="1:14" x14ac:dyDescent="0.25">
      <c r="A853" t="s">
        <v>44</v>
      </c>
      <c r="B853">
        <v>15097.4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1.1402600000000001E-2</v>
      </c>
      <c r="L853">
        <v>0.98100699999999996</v>
      </c>
      <c r="M853">
        <v>0</v>
      </c>
      <c r="N853" t="s">
        <v>42</v>
      </c>
    </row>
    <row r="854" spans="1:14" x14ac:dyDescent="0.25">
      <c r="A854" t="s">
        <v>44</v>
      </c>
      <c r="B854">
        <v>14916.4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1.08863E-2</v>
      </c>
      <c r="L854">
        <v>0.99507599999999996</v>
      </c>
      <c r="M854">
        <v>0</v>
      </c>
      <c r="N854" t="s">
        <v>42</v>
      </c>
    </row>
    <row r="855" spans="1:14" x14ac:dyDescent="0.25">
      <c r="A855" t="s">
        <v>44</v>
      </c>
      <c r="B855">
        <v>15158.3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1.1203299999999999E-2</v>
      </c>
      <c r="L855">
        <v>0.981016</v>
      </c>
      <c r="M855">
        <v>0</v>
      </c>
      <c r="N855" t="s">
        <v>42</v>
      </c>
    </row>
    <row r="856" spans="1:14" x14ac:dyDescent="0.25">
      <c r="A856" t="s">
        <v>44</v>
      </c>
      <c r="B856">
        <v>15250.5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1.1039800000000001E-2</v>
      </c>
      <c r="L856">
        <v>0.98284800000000005</v>
      </c>
      <c r="M856">
        <v>0</v>
      </c>
      <c r="N856" t="s">
        <v>42</v>
      </c>
    </row>
    <row r="857" spans="1:14" x14ac:dyDescent="0.25">
      <c r="A857" t="s">
        <v>44</v>
      </c>
      <c r="B857">
        <v>15220.9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1.0857E-2</v>
      </c>
      <c r="L857">
        <v>0.980989</v>
      </c>
      <c r="M857">
        <v>0</v>
      </c>
      <c r="N857" t="s">
        <v>42</v>
      </c>
    </row>
    <row r="858" spans="1:14" x14ac:dyDescent="0.25">
      <c r="A858" t="s">
        <v>44</v>
      </c>
      <c r="B858">
        <v>15322.5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1.15061E-2</v>
      </c>
      <c r="L858">
        <v>0.98101899999999997</v>
      </c>
      <c r="M858">
        <v>0</v>
      </c>
      <c r="N858" t="s">
        <v>42</v>
      </c>
    </row>
    <row r="859" spans="1:14" x14ac:dyDescent="0.25">
      <c r="A859" t="s">
        <v>44</v>
      </c>
      <c r="B859">
        <v>15220.6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1.08746E-2</v>
      </c>
      <c r="L859">
        <v>0.98101099999999997</v>
      </c>
      <c r="M859">
        <v>0</v>
      </c>
      <c r="N859" t="s">
        <v>42</v>
      </c>
    </row>
    <row r="860" spans="1:14" x14ac:dyDescent="0.25">
      <c r="A860" t="s">
        <v>44</v>
      </c>
      <c r="B860">
        <v>15310.1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2.0417600000000001E-2</v>
      </c>
      <c r="L860">
        <v>0.98099199999999998</v>
      </c>
      <c r="M860">
        <v>0</v>
      </c>
      <c r="N860" t="s">
        <v>42</v>
      </c>
    </row>
    <row r="861" spans="1:14" x14ac:dyDescent="0.25">
      <c r="A861" t="s">
        <v>44</v>
      </c>
      <c r="B861">
        <v>15295.8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1.1660999999999999E-2</v>
      </c>
      <c r="L861">
        <v>0.98095900000000003</v>
      </c>
      <c r="M861">
        <v>0</v>
      </c>
      <c r="N861" t="s">
        <v>42</v>
      </c>
    </row>
    <row r="862" spans="1:14" x14ac:dyDescent="0.25">
      <c r="A862" t="s">
        <v>44</v>
      </c>
      <c r="B862">
        <v>15290.7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1.1033100000000001E-2</v>
      </c>
      <c r="L862">
        <v>0.98101899999999997</v>
      </c>
      <c r="M862">
        <v>0</v>
      </c>
      <c r="N862" t="s">
        <v>42</v>
      </c>
    </row>
    <row r="863" spans="1:14" x14ac:dyDescent="0.25">
      <c r="A863" t="s">
        <v>44</v>
      </c>
      <c r="B863">
        <v>15345.3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1.2061000000000001E-2</v>
      </c>
      <c r="L863">
        <v>0.98101400000000005</v>
      </c>
      <c r="M863">
        <v>0</v>
      </c>
      <c r="N863" t="s">
        <v>42</v>
      </c>
    </row>
    <row r="864" spans="1:14" x14ac:dyDescent="0.25">
      <c r="A864" t="s">
        <v>44</v>
      </c>
      <c r="B864">
        <v>15234.7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1.5254E-2</v>
      </c>
      <c r="L864">
        <v>0.981012</v>
      </c>
      <c r="M864">
        <v>0</v>
      </c>
      <c r="N864" t="s">
        <v>42</v>
      </c>
    </row>
    <row r="865" spans="1:14" x14ac:dyDescent="0.25">
      <c r="A865" t="s">
        <v>44</v>
      </c>
      <c r="B865">
        <v>15283.9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1.0927299999999999E-2</v>
      </c>
      <c r="L865">
        <v>0.98399700000000001</v>
      </c>
      <c r="M865">
        <v>0</v>
      </c>
      <c r="N865" t="s">
        <v>42</v>
      </c>
    </row>
    <row r="866" spans="1:14" x14ac:dyDescent="0.25">
      <c r="A866" t="s">
        <v>44</v>
      </c>
      <c r="B866">
        <v>15087.4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1.16329E-2</v>
      </c>
      <c r="L866">
        <v>0.98101899999999997</v>
      </c>
      <c r="M866">
        <v>0</v>
      </c>
      <c r="N866" t="s">
        <v>42</v>
      </c>
    </row>
    <row r="867" spans="1:14" x14ac:dyDescent="0.25">
      <c r="A867" t="s">
        <v>44</v>
      </c>
      <c r="B867">
        <v>15294.9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1.09532E-2</v>
      </c>
      <c r="L867">
        <v>0.98101899999999997</v>
      </c>
      <c r="M867">
        <v>0</v>
      </c>
      <c r="N867" t="s">
        <v>42</v>
      </c>
    </row>
    <row r="868" spans="1:14" x14ac:dyDescent="0.25">
      <c r="A868" t="s">
        <v>44</v>
      </c>
      <c r="B868">
        <v>15317.2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2.38744E-2</v>
      </c>
      <c r="L868">
        <v>0.98100299999999996</v>
      </c>
      <c r="M868">
        <v>0</v>
      </c>
      <c r="N868" t="s">
        <v>42</v>
      </c>
    </row>
    <row r="869" spans="1:14" x14ac:dyDescent="0.25">
      <c r="A869" t="s">
        <v>44</v>
      </c>
      <c r="B869">
        <v>14923.2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1.08728E-2</v>
      </c>
      <c r="L869">
        <v>0.98100100000000001</v>
      </c>
      <c r="M869">
        <v>0</v>
      </c>
      <c r="N869" t="s">
        <v>42</v>
      </c>
    </row>
    <row r="870" spans="1:14" x14ac:dyDescent="0.25">
      <c r="A870" t="s">
        <v>44</v>
      </c>
      <c r="B870">
        <v>15155.9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1.08591E-2</v>
      </c>
      <c r="L870">
        <v>0.98096899999999998</v>
      </c>
      <c r="M870">
        <v>0</v>
      </c>
      <c r="N870" t="s">
        <v>42</v>
      </c>
    </row>
    <row r="871" spans="1:14" x14ac:dyDescent="0.25">
      <c r="A871" t="s">
        <v>44</v>
      </c>
      <c r="B871">
        <v>15238.1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1.0936899999999999E-2</v>
      </c>
      <c r="L871">
        <v>0.98101799999999995</v>
      </c>
      <c r="M871">
        <v>0</v>
      </c>
      <c r="N871" t="s">
        <v>42</v>
      </c>
    </row>
    <row r="872" spans="1:14" x14ac:dyDescent="0.25">
      <c r="A872" t="s">
        <v>44</v>
      </c>
      <c r="B872">
        <v>15236.6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1.0931700000000001E-2</v>
      </c>
      <c r="L872">
        <v>0.98091300000000003</v>
      </c>
      <c r="M872">
        <v>0</v>
      </c>
      <c r="N872" t="s">
        <v>42</v>
      </c>
    </row>
    <row r="873" spans="1:14" x14ac:dyDescent="0.25">
      <c r="A873" t="s">
        <v>44</v>
      </c>
      <c r="B873">
        <v>15256.8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1.1949599999999999E-2</v>
      </c>
      <c r="L873">
        <v>0.98095699999999997</v>
      </c>
      <c r="M873">
        <v>0</v>
      </c>
      <c r="N873" t="s">
        <v>42</v>
      </c>
    </row>
    <row r="874" spans="1:14" x14ac:dyDescent="0.25">
      <c r="A874" t="s">
        <v>44</v>
      </c>
      <c r="B874">
        <v>15253.2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1.0911300000000001E-2</v>
      </c>
      <c r="L874">
        <v>0.98099000000000003</v>
      </c>
      <c r="M874">
        <v>0</v>
      </c>
      <c r="N874" t="s">
        <v>42</v>
      </c>
    </row>
    <row r="875" spans="1:14" x14ac:dyDescent="0.25">
      <c r="A875" t="s">
        <v>44</v>
      </c>
      <c r="B875">
        <v>15404.5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1.8419499999999998E-2</v>
      </c>
      <c r="L875">
        <v>0.98094499999999996</v>
      </c>
      <c r="M875">
        <v>0</v>
      </c>
      <c r="N875" t="s">
        <v>42</v>
      </c>
    </row>
    <row r="876" spans="1:14" x14ac:dyDescent="0.25">
      <c r="A876" t="s">
        <v>44</v>
      </c>
      <c r="B876">
        <v>15262.5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1.0857E-2</v>
      </c>
      <c r="L876">
        <v>0.98070500000000005</v>
      </c>
      <c r="M876">
        <v>0</v>
      </c>
      <c r="N876" t="s">
        <v>42</v>
      </c>
    </row>
    <row r="877" spans="1:14" x14ac:dyDescent="0.25">
      <c r="A877" t="s">
        <v>44</v>
      </c>
      <c r="B877">
        <v>15330.2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2.5516899999999999E-2</v>
      </c>
      <c r="L877">
        <v>0.981016</v>
      </c>
      <c r="M877">
        <v>0</v>
      </c>
      <c r="N877" t="s">
        <v>42</v>
      </c>
    </row>
    <row r="878" spans="1:14" x14ac:dyDescent="0.25">
      <c r="A878" t="s">
        <v>44</v>
      </c>
      <c r="B878">
        <v>15313.3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1.08664E-2</v>
      </c>
      <c r="L878">
        <v>0.98101899999999997</v>
      </c>
      <c r="M878">
        <v>0</v>
      </c>
      <c r="N878" t="s">
        <v>42</v>
      </c>
    </row>
    <row r="879" spans="1:14" x14ac:dyDescent="0.25">
      <c r="A879" t="s">
        <v>44</v>
      </c>
      <c r="B879">
        <v>15163.6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1.11521E-2</v>
      </c>
      <c r="L879">
        <v>0.99339599999999995</v>
      </c>
      <c r="M879">
        <v>0</v>
      </c>
      <c r="N879" t="s">
        <v>42</v>
      </c>
    </row>
    <row r="880" spans="1:14" x14ac:dyDescent="0.25">
      <c r="A880" t="s">
        <v>44</v>
      </c>
      <c r="B880">
        <v>15224.4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1.09018E-2</v>
      </c>
      <c r="L880">
        <v>0.981012</v>
      </c>
      <c r="M880">
        <v>0</v>
      </c>
      <c r="N880" t="s">
        <v>42</v>
      </c>
    </row>
    <row r="881" spans="1:25" x14ac:dyDescent="0.25">
      <c r="A881" t="s">
        <v>44</v>
      </c>
      <c r="B881">
        <v>15243.3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2.1557099999999999E-3</v>
      </c>
      <c r="L881">
        <v>0.98100200000000004</v>
      </c>
      <c r="M881">
        <v>0</v>
      </c>
      <c r="N881" t="s">
        <v>42</v>
      </c>
    </row>
    <row r="882" spans="1:25" x14ac:dyDescent="0.25">
      <c r="A882" t="s">
        <v>44</v>
      </c>
      <c r="B882">
        <v>15210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1.2029700000000001E-2</v>
      </c>
      <c r="L882">
        <v>0.98101700000000003</v>
      </c>
      <c r="M882">
        <v>0</v>
      </c>
      <c r="N882" t="s">
        <v>42</v>
      </c>
    </row>
    <row r="883" spans="1:25" x14ac:dyDescent="0.25">
      <c r="A883" t="s">
        <v>44</v>
      </c>
      <c r="B883">
        <v>15185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1.09736E-2</v>
      </c>
      <c r="L883">
        <v>0.98101400000000005</v>
      </c>
      <c r="M883">
        <v>0</v>
      </c>
      <c r="N883" t="s">
        <v>42</v>
      </c>
    </row>
    <row r="884" spans="1:25" x14ac:dyDescent="0.25">
      <c r="A884" t="s">
        <v>44</v>
      </c>
      <c r="B884">
        <v>15297.9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1.33566E-2</v>
      </c>
      <c r="L884">
        <v>0.99090500000000004</v>
      </c>
      <c r="M884">
        <v>0</v>
      </c>
      <c r="N884" t="s">
        <v>42</v>
      </c>
    </row>
    <row r="885" spans="1:25" x14ac:dyDescent="0.25">
      <c r="A885" t="s">
        <v>44</v>
      </c>
      <c r="B885">
        <v>14961.9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1.21347E-2</v>
      </c>
      <c r="L885">
        <v>0.98099800000000004</v>
      </c>
      <c r="M885">
        <v>0</v>
      </c>
      <c r="N885" t="s">
        <v>42</v>
      </c>
    </row>
    <row r="886" spans="1:25" x14ac:dyDescent="0.25">
      <c r="A886" t="s">
        <v>44</v>
      </c>
      <c r="B886">
        <v>14944.3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1.2530599999999999E-2</v>
      </c>
      <c r="L886">
        <v>0.99174200000000001</v>
      </c>
      <c r="M886">
        <v>0</v>
      </c>
      <c r="N886" t="s">
        <v>42</v>
      </c>
    </row>
    <row r="887" spans="1:25" x14ac:dyDescent="0.25">
      <c r="A887" t="s">
        <v>44</v>
      </c>
      <c r="B887">
        <v>15251.4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1.71767E-2</v>
      </c>
      <c r="L887">
        <v>0.98101799999999995</v>
      </c>
      <c r="M887">
        <v>0</v>
      </c>
      <c r="N887" t="s">
        <v>42</v>
      </c>
    </row>
    <row r="888" spans="1:25" x14ac:dyDescent="0.25">
      <c r="A888" t="s">
        <v>44</v>
      </c>
      <c r="B888">
        <v>15280.7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1.5748999999999999E-2</v>
      </c>
      <c r="L888">
        <v>0.99371799999999999</v>
      </c>
      <c r="M888">
        <v>0</v>
      </c>
      <c r="N888" t="s">
        <v>42</v>
      </c>
    </row>
    <row r="889" spans="1:25" x14ac:dyDescent="0.25">
      <c r="A889" t="s">
        <v>44</v>
      </c>
      <c r="B889">
        <v>15240.2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1.27565E-2</v>
      </c>
      <c r="L889">
        <v>0.98624900000000004</v>
      </c>
      <c r="M889">
        <v>0</v>
      </c>
      <c r="N889" t="s">
        <v>42</v>
      </c>
    </row>
    <row r="890" spans="1:25" x14ac:dyDescent="0.25">
      <c r="A890" t="s">
        <v>44</v>
      </c>
      <c r="B890">
        <v>15302.1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1.1407199999999999E-2</v>
      </c>
      <c r="L890">
        <v>0.98097000000000001</v>
      </c>
      <c r="M890">
        <v>0</v>
      </c>
      <c r="N890" t="s">
        <v>42</v>
      </c>
    </row>
    <row r="891" spans="1:25" x14ac:dyDescent="0.25">
      <c r="A891" t="s">
        <v>44</v>
      </c>
      <c r="B891">
        <v>15246.5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1.0959999999999999E-2</v>
      </c>
      <c r="L891">
        <v>0.98101899999999997</v>
      </c>
      <c r="M891">
        <v>0</v>
      </c>
      <c r="N891" t="s">
        <v>42</v>
      </c>
    </row>
    <row r="892" spans="1:25" x14ac:dyDescent="0.25">
      <c r="A892" t="s">
        <v>44</v>
      </c>
      <c r="B892">
        <v>15177.9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1.25814E-2</v>
      </c>
      <c r="L892">
        <v>0.980993</v>
      </c>
      <c r="M892">
        <v>0</v>
      </c>
      <c r="N892" t="s">
        <v>42</v>
      </c>
    </row>
    <row r="893" spans="1:25" x14ac:dyDescent="0.25">
      <c r="A893" t="s">
        <v>44</v>
      </c>
      <c r="B893">
        <v>15348.8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1.11913E-2</v>
      </c>
      <c r="L893">
        <v>0.98097699999999999</v>
      </c>
      <c r="M893">
        <v>0</v>
      </c>
      <c r="N893" t="s">
        <v>42</v>
      </c>
    </row>
    <row r="894" spans="1:25" x14ac:dyDescent="0.25">
      <c r="A894" t="s">
        <v>44</v>
      </c>
      <c r="B894">
        <v>15280.5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1.24668E-2</v>
      </c>
      <c r="L894">
        <v>0.99509199999999998</v>
      </c>
      <c r="M894">
        <v>0</v>
      </c>
      <c r="N894" t="s">
        <v>42</v>
      </c>
    </row>
    <row r="895" spans="1:25" x14ac:dyDescent="0.25">
      <c r="A895" t="s">
        <v>44</v>
      </c>
      <c r="B895">
        <v>15209.9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1.08576E-2</v>
      </c>
      <c r="L895">
        <v>0.98100699999999996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15248.3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1.2457299999999999E-2</v>
      </c>
      <c r="L896">
        <v>0.99471600000000004</v>
      </c>
      <c r="M896">
        <v>0</v>
      </c>
      <c r="N896" t="s">
        <v>42</v>
      </c>
      <c r="R896">
        <f>AVERAGE(B847:B896)</f>
        <v>15219.742000000004</v>
      </c>
      <c r="S896">
        <f>AVERAGE(C847:C896)</f>
        <v>0</v>
      </c>
      <c r="U896">
        <f>_xlfn.VAR.P(B847:B896)</f>
        <v>11945.35083600002</v>
      </c>
      <c r="V896">
        <f>_xlfn.VAR.P(C847:C896)</f>
        <v>0</v>
      </c>
      <c r="X896">
        <f>1.96*SQRT(U896)/50</f>
        <v>4.2843557168646802</v>
      </c>
      <c r="Y896">
        <f>1.96*SQRT(V896)/50</f>
        <v>0</v>
      </c>
    </row>
    <row r="897" spans="1:13" x14ac:dyDescent="0.25">
      <c r="A897" t="s">
        <v>45</v>
      </c>
      <c r="B897">
        <v>761127.59750000003</v>
      </c>
      <c r="C897" t="s">
        <v>36</v>
      </c>
    </row>
    <row r="898" spans="1:13" x14ac:dyDescent="0.25">
      <c r="A898" t="s">
        <v>46</v>
      </c>
      <c r="B898">
        <v>25428.6</v>
      </c>
      <c r="C898">
        <v>24974.2</v>
      </c>
      <c r="D898">
        <v>24972.400000000001</v>
      </c>
      <c r="E898">
        <v>23744.7</v>
      </c>
      <c r="F898">
        <v>267.72699999999998</v>
      </c>
      <c r="G898">
        <v>0</v>
      </c>
      <c r="H898">
        <v>29.880199999999999</v>
      </c>
      <c r="I898">
        <v>0</v>
      </c>
      <c r="J898">
        <v>1.08959E-2</v>
      </c>
      <c r="K898">
        <v>0.987151</v>
      </c>
      <c r="L898">
        <v>0</v>
      </c>
      <c r="M898" t="s">
        <v>42</v>
      </c>
    </row>
    <row r="899" spans="1:13" x14ac:dyDescent="0.25">
      <c r="A899" t="s">
        <v>46</v>
      </c>
      <c r="B899">
        <v>24977</v>
      </c>
      <c r="C899">
        <v>24510.400000000001</v>
      </c>
      <c r="D899">
        <v>24510.2</v>
      </c>
      <c r="E899">
        <v>23270.2</v>
      </c>
      <c r="F899">
        <v>270.07900000000001</v>
      </c>
      <c r="G899">
        <v>0</v>
      </c>
      <c r="H899">
        <v>31.102499999999999</v>
      </c>
      <c r="I899">
        <v>0</v>
      </c>
      <c r="J899">
        <v>1.14486E-2</v>
      </c>
      <c r="K899">
        <v>0.98087899999999995</v>
      </c>
      <c r="L899">
        <v>0</v>
      </c>
      <c r="M899" t="s">
        <v>42</v>
      </c>
    </row>
    <row r="900" spans="1:13" x14ac:dyDescent="0.25">
      <c r="A900" t="s">
        <v>46</v>
      </c>
      <c r="B900">
        <v>25381.7</v>
      </c>
      <c r="C900">
        <v>24923.5</v>
      </c>
      <c r="D900">
        <v>24923.3</v>
      </c>
      <c r="E900">
        <v>23702.7</v>
      </c>
      <c r="F900">
        <v>265.50200000000001</v>
      </c>
      <c r="G900">
        <v>0</v>
      </c>
      <c r="H900">
        <v>29.9316</v>
      </c>
      <c r="I900">
        <v>0</v>
      </c>
      <c r="J900">
        <v>1.12228E-2</v>
      </c>
      <c r="K900">
        <v>0.98098600000000002</v>
      </c>
      <c r="L900">
        <v>0</v>
      </c>
      <c r="M900" t="s">
        <v>42</v>
      </c>
    </row>
    <row r="901" spans="1:13" x14ac:dyDescent="0.25">
      <c r="A901" t="s">
        <v>46</v>
      </c>
      <c r="B901">
        <v>25402.799999999999</v>
      </c>
      <c r="C901">
        <v>24943.5</v>
      </c>
      <c r="D901">
        <v>24943.3</v>
      </c>
      <c r="E901">
        <v>23702.799999999999</v>
      </c>
      <c r="F901">
        <v>275.24900000000002</v>
      </c>
      <c r="G901">
        <v>0</v>
      </c>
      <c r="H901">
        <v>29.838000000000001</v>
      </c>
      <c r="I901">
        <v>0</v>
      </c>
      <c r="J901">
        <v>1.08953E-2</v>
      </c>
      <c r="K901">
        <v>0.981016</v>
      </c>
      <c r="L901">
        <v>0</v>
      </c>
      <c r="M901" t="s">
        <v>42</v>
      </c>
    </row>
    <row r="902" spans="1:13" x14ac:dyDescent="0.25">
      <c r="A902" t="s">
        <v>46</v>
      </c>
      <c r="B902">
        <v>25396.400000000001</v>
      </c>
      <c r="C902">
        <v>24941.9</v>
      </c>
      <c r="D902">
        <v>24941.7</v>
      </c>
      <c r="E902">
        <v>23707.200000000001</v>
      </c>
      <c r="F902">
        <v>271.42599999999999</v>
      </c>
      <c r="G902">
        <v>0</v>
      </c>
      <c r="H902">
        <v>29.8202</v>
      </c>
      <c r="I902">
        <v>0</v>
      </c>
      <c r="J902">
        <v>1.1158100000000001E-2</v>
      </c>
      <c r="K902">
        <v>0.980989</v>
      </c>
      <c r="L902">
        <v>0</v>
      </c>
      <c r="M902" t="s">
        <v>42</v>
      </c>
    </row>
    <row r="903" spans="1:13" x14ac:dyDescent="0.25">
      <c r="A903" t="s">
        <v>46</v>
      </c>
      <c r="B903">
        <v>25353.9</v>
      </c>
      <c r="C903">
        <v>24900.2</v>
      </c>
      <c r="D903">
        <v>24900</v>
      </c>
      <c r="E903">
        <v>23672.400000000001</v>
      </c>
      <c r="F903">
        <v>268.762</v>
      </c>
      <c r="G903">
        <v>0</v>
      </c>
      <c r="H903">
        <v>30.045400000000001</v>
      </c>
      <c r="I903">
        <v>0</v>
      </c>
      <c r="J903">
        <v>1.25398E-2</v>
      </c>
      <c r="K903">
        <v>0.991452</v>
      </c>
      <c r="L903">
        <v>0</v>
      </c>
      <c r="M903" t="s">
        <v>42</v>
      </c>
    </row>
    <row r="904" spans="1:13" x14ac:dyDescent="0.25">
      <c r="A904" t="s">
        <v>46</v>
      </c>
      <c r="B904">
        <v>24734.1</v>
      </c>
      <c r="C904">
        <v>24279</v>
      </c>
      <c r="D904">
        <v>24278.7</v>
      </c>
      <c r="E904">
        <v>23051.5</v>
      </c>
      <c r="F904">
        <v>269.62700000000001</v>
      </c>
      <c r="G904">
        <v>0</v>
      </c>
      <c r="H904">
        <v>29.6706</v>
      </c>
      <c r="I904">
        <v>0</v>
      </c>
      <c r="J904">
        <v>1.3877499999999999E-2</v>
      </c>
      <c r="K904">
        <v>0.981012</v>
      </c>
      <c r="L904">
        <v>0</v>
      </c>
      <c r="M904" t="s">
        <v>42</v>
      </c>
    </row>
    <row r="905" spans="1:13" x14ac:dyDescent="0.25">
      <c r="A905" t="s">
        <v>46</v>
      </c>
      <c r="B905">
        <v>24556</v>
      </c>
      <c r="C905">
        <v>24097.200000000001</v>
      </c>
      <c r="D905">
        <v>24097</v>
      </c>
      <c r="E905">
        <v>22863.8</v>
      </c>
      <c r="F905">
        <v>269.2</v>
      </c>
      <c r="G905">
        <v>0</v>
      </c>
      <c r="H905">
        <v>29.841799999999999</v>
      </c>
      <c r="I905">
        <v>0</v>
      </c>
      <c r="J905">
        <v>1.0952399999999999E-2</v>
      </c>
      <c r="K905">
        <v>0.98101899999999997</v>
      </c>
      <c r="L905">
        <v>0</v>
      </c>
      <c r="M905" t="s">
        <v>42</v>
      </c>
    </row>
    <row r="906" spans="1:13" x14ac:dyDescent="0.25">
      <c r="A906" t="s">
        <v>46</v>
      </c>
      <c r="B906">
        <v>25544.5</v>
      </c>
      <c r="C906">
        <v>25069.8</v>
      </c>
      <c r="D906">
        <v>25069.599999999999</v>
      </c>
      <c r="E906">
        <v>23850</v>
      </c>
      <c r="F906">
        <v>265.952</v>
      </c>
      <c r="G906">
        <v>0</v>
      </c>
      <c r="H906">
        <v>29.8596</v>
      </c>
      <c r="I906">
        <v>0</v>
      </c>
      <c r="J906">
        <v>2.71484E-2</v>
      </c>
      <c r="K906">
        <v>0.99193900000000002</v>
      </c>
      <c r="L906">
        <v>0</v>
      </c>
      <c r="M906" t="s">
        <v>42</v>
      </c>
    </row>
    <row r="907" spans="1:13" x14ac:dyDescent="0.25">
      <c r="A907" t="s">
        <v>46</v>
      </c>
      <c r="B907">
        <v>24412.9</v>
      </c>
      <c r="C907">
        <v>23959.7</v>
      </c>
      <c r="D907">
        <v>23959.5</v>
      </c>
      <c r="E907">
        <v>22743.1</v>
      </c>
      <c r="F907">
        <v>263.43400000000003</v>
      </c>
      <c r="G907">
        <v>0</v>
      </c>
      <c r="H907">
        <v>29.228100000000001</v>
      </c>
      <c r="I907">
        <v>0</v>
      </c>
      <c r="J907">
        <v>1.231E-2</v>
      </c>
      <c r="K907">
        <v>0.98094300000000001</v>
      </c>
      <c r="L907">
        <v>0</v>
      </c>
      <c r="M907" t="s">
        <v>42</v>
      </c>
    </row>
    <row r="908" spans="1:13" x14ac:dyDescent="0.25">
      <c r="A908" t="s">
        <v>46</v>
      </c>
      <c r="B908">
        <v>25032.2</v>
      </c>
      <c r="C908">
        <v>24576.799999999999</v>
      </c>
      <c r="D908">
        <v>24576.5</v>
      </c>
      <c r="E908">
        <v>23352.6</v>
      </c>
      <c r="F908">
        <v>266.99299999999999</v>
      </c>
      <c r="G908">
        <v>0</v>
      </c>
      <c r="H908">
        <v>29.7255</v>
      </c>
      <c r="I908">
        <v>0</v>
      </c>
      <c r="J908">
        <v>1.1199799999999999E-2</v>
      </c>
      <c r="K908">
        <v>0.980993</v>
      </c>
      <c r="L908">
        <v>0</v>
      </c>
      <c r="M908" t="s">
        <v>42</v>
      </c>
    </row>
    <row r="909" spans="1:13" x14ac:dyDescent="0.25">
      <c r="A909" t="s">
        <v>46</v>
      </c>
      <c r="B909">
        <v>24532.1</v>
      </c>
      <c r="C909">
        <v>24059.9</v>
      </c>
      <c r="D909">
        <v>24059.7</v>
      </c>
      <c r="E909">
        <v>22828.5</v>
      </c>
      <c r="F909">
        <v>266.76499999999999</v>
      </c>
      <c r="G909">
        <v>0</v>
      </c>
      <c r="H909">
        <v>33.523099999999999</v>
      </c>
      <c r="I909">
        <v>0</v>
      </c>
      <c r="J909">
        <v>1.24669E-2</v>
      </c>
      <c r="K909">
        <v>0.98609500000000005</v>
      </c>
      <c r="L909">
        <v>0</v>
      </c>
      <c r="M909" t="s">
        <v>42</v>
      </c>
    </row>
    <row r="910" spans="1:13" x14ac:dyDescent="0.25">
      <c r="A910" t="s">
        <v>46</v>
      </c>
      <c r="B910">
        <v>24042.7</v>
      </c>
      <c r="C910">
        <v>23585.5</v>
      </c>
      <c r="D910">
        <v>23585.3</v>
      </c>
      <c r="E910">
        <v>22387.8</v>
      </c>
      <c r="F910">
        <v>255.804</v>
      </c>
      <c r="G910">
        <v>0</v>
      </c>
      <c r="H910">
        <v>30.0215</v>
      </c>
      <c r="I910">
        <v>0</v>
      </c>
      <c r="J910">
        <v>1.0881800000000001E-2</v>
      </c>
      <c r="K910">
        <v>0.98094000000000003</v>
      </c>
      <c r="L910">
        <v>0</v>
      </c>
      <c r="M910" t="s">
        <v>42</v>
      </c>
    </row>
    <row r="911" spans="1:13" x14ac:dyDescent="0.25">
      <c r="A911" t="s">
        <v>46</v>
      </c>
      <c r="B911">
        <v>25492.9</v>
      </c>
      <c r="C911">
        <v>25011.7</v>
      </c>
      <c r="D911">
        <v>25011.5</v>
      </c>
      <c r="E911">
        <v>23783.599999999999</v>
      </c>
      <c r="F911">
        <v>272.87599999999998</v>
      </c>
      <c r="G911">
        <v>0</v>
      </c>
      <c r="H911">
        <v>33.144599999999997</v>
      </c>
      <c r="I911">
        <v>0</v>
      </c>
      <c r="J911">
        <v>1.0893099999999999E-2</v>
      </c>
      <c r="K911">
        <v>0.98099099999999995</v>
      </c>
      <c r="L911">
        <v>0</v>
      </c>
      <c r="M911" t="s">
        <v>42</v>
      </c>
    </row>
    <row r="912" spans="1:13" x14ac:dyDescent="0.25">
      <c r="A912" t="s">
        <v>46</v>
      </c>
      <c r="B912">
        <v>24372.9</v>
      </c>
      <c r="C912">
        <v>23921.4</v>
      </c>
      <c r="D912">
        <v>23921.200000000001</v>
      </c>
      <c r="E912">
        <v>22719.9</v>
      </c>
      <c r="F912">
        <v>258.79899999999998</v>
      </c>
      <c r="G912">
        <v>0</v>
      </c>
      <c r="H912">
        <v>29.619399999999999</v>
      </c>
      <c r="I912">
        <v>0</v>
      </c>
      <c r="J912">
        <v>1.14182E-2</v>
      </c>
      <c r="K912">
        <v>0.98093200000000003</v>
      </c>
      <c r="L912">
        <v>0</v>
      </c>
      <c r="M912" t="s">
        <v>42</v>
      </c>
    </row>
    <row r="913" spans="1:13" x14ac:dyDescent="0.25">
      <c r="A913" t="s">
        <v>46</v>
      </c>
      <c r="B913">
        <v>25565.200000000001</v>
      </c>
      <c r="C913">
        <v>25112</v>
      </c>
      <c r="D913">
        <v>25111.8</v>
      </c>
      <c r="E913">
        <v>23890.3</v>
      </c>
      <c r="F913">
        <v>269.221</v>
      </c>
      <c r="G913">
        <v>0</v>
      </c>
      <c r="H913">
        <v>30.053899999999999</v>
      </c>
      <c r="I913">
        <v>0</v>
      </c>
      <c r="J913">
        <v>2.7083800000000002E-2</v>
      </c>
      <c r="K913">
        <v>0.98099999999999998</v>
      </c>
      <c r="L913">
        <v>0</v>
      </c>
      <c r="M913" t="s">
        <v>42</v>
      </c>
    </row>
    <row r="914" spans="1:13" x14ac:dyDescent="0.25">
      <c r="A914" t="s">
        <v>46</v>
      </c>
      <c r="B914">
        <v>24884</v>
      </c>
      <c r="C914">
        <v>24430.9</v>
      </c>
      <c r="D914">
        <v>24430.7</v>
      </c>
      <c r="E914">
        <v>23206.9</v>
      </c>
      <c r="F914">
        <v>269.93799999999999</v>
      </c>
      <c r="G914">
        <v>0</v>
      </c>
      <c r="H914">
        <v>29.878399999999999</v>
      </c>
      <c r="I914">
        <v>0</v>
      </c>
      <c r="J914">
        <v>1.10317E-2</v>
      </c>
      <c r="K914">
        <v>0.98101300000000002</v>
      </c>
      <c r="L914">
        <v>0</v>
      </c>
      <c r="M914" t="s">
        <v>42</v>
      </c>
    </row>
    <row r="915" spans="1:13" x14ac:dyDescent="0.25">
      <c r="A915" t="s">
        <v>46</v>
      </c>
      <c r="B915">
        <v>25346.6</v>
      </c>
      <c r="C915">
        <v>24882.799999999999</v>
      </c>
      <c r="D915">
        <v>24882.6</v>
      </c>
      <c r="E915">
        <v>23646.5</v>
      </c>
      <c r="F915">
        <v>271.71499999999997</v>
      </c>
      <c r="G915">
        <v>0</v>
      </c>
      <c r="H915">
        <v>30.080300000000001</v>
      </c>
      <c r="I915">
        <v>0</v>
      </c>
      <c r="J915">
        <v>1.0856899999999999E-2</v>
      </c>
      <c r="K915">
        <v>0.98101400000000005</v>
      </c>
      <c r="L915">
        <v>0</v>
      </c>
      <c r="M915" t="s">
        <v>42</v>
      </c>
    </row>
    <row r="916" spans="1:13" x14ac:dyDescent="0.25">
      <c r="A916" t="s">
        <v>46</v>
      </c>
      <c r="B916">
        <v>26016.7</v>
      </c>
      <c r="C916">
        <v>25563.599999999999</v>
      </c>
      <c r="D916">
        <v>25563.4</v>
      </c>
      <c r="E916">
        <v>24343</v>
      </c>
      <c r="F916">
        <v>265.31599999999997</v>
      </c>
      <c r="G916">
        <v>0</v>
      </c>
      <c r="H916">
        <v>32.164499999999997</v>
      </c>
      <c r="I916">
        <v>0</v>
      </c>
      <c r="J916">
        <v>1.2076399999999999E-2</v>
      </c>
      <c r="K916">
        <v>0.98101400000000005</v>
      </c>
      <c r="L916">
        <v>0</v>
      </c>
      <c r="M916" t="s">
        <v>42</v>
      </c>
    </row>
    <row r="917" spans="1:13" x14ac:dyDescent="0.25">
      <c r="A917" t="s">
        <v>46</v>
      </c>
      <c r="B917">
        <v>24333.3</v>
      </c>
      <c r="C917">
        <v>23882.2</v>
      </c>
      <c r="D917">
        <v>23882</v>
      </c>
      <c r="E917">
        <v>22667</v>
      </c>
      <c r="F917">
        <v>265.00099999999998</v>
      </c>
      <c r="G917">
        <v>0</v>
      </c>
      <c r="H917">
        <v>29.5322</v>
      </c>
      <c r="I917">
        <v>0</v>
      </c>
      <c r="J917">
        <v>1.0868299999999999E-2</v>
      </c>
      <c r="K917">
        <v>0.98100299999999996</v>
      </c>
      <c r="L917">
        <v>0</v>
      </c>
      <c r="M917" t="s">
        <v>42</v>
      </c>
    </row>
    <row r="918" spans="1:13" x14ac:dyDescent="0.25">
      <c r="A918" t="s">
        <v>46</v>
      </c>
      <c r="B918">
        <v>25693.3</v>
      </c>
      <c r="C918">
        <v>25233</v>
      </c>
      <c r="D918">
        <v>25232.799999999999</v>
      </c>
      <c r="E918">
        <v>24000</v>
      </c>
      <c r="F918">
        <v>268.72399999999999</v>
      </c>
      <c r="G918">
        <v>0</v>
      </c>
      <c r="H918">
        <v>30.941199999999998</v>
      </c>
      <c r="I918">
        <v>0</v>
      </c>
      <c r="J918">
        <v>1.17495E-2</v>
      </c>
      <c r="K918">
        <v>0.98101700000000003</v>
      </c>
      <c r="L918">
        <v>0</v>
      </c>
      <c r="M918" t="s">
        <v>42</v>
      </c>
    </row>
    <row r="919" spans="1:13" x14ac:dyDescent="0.25">
      <c r="A919" t="s">
        <v>46</v>
      </c>
      <c r="B919">
        <v>24853.8</v>
      </c>
      <c r="C919">
        <v>24399.5</v>
      </c>
      <c r="D919">
        <v>24399.3</v>
      </c>
      <c r="E919">
        <v>23177.3</v>
      </c>
      <c r="F919">
        <v>268.70600000000002</v>
      </c>
      <c r="G919">
        <v>0</v>
      </c>
      <c r="H919">
        <v>29.911899999999999</v>
      </c>
      <c r="I919">
        <v>0</v>
      </c>
      <c r="J919">
        <v>1.2988299999999999E-2</v>
      </c>
      <c r="K919">
        <v>0.98101300000000002</v>
      </c>
      <c r="L919">
        <v>0</v>
      </c>
      <c r="M919" t="s">
        <v>42</v>
      </c>
    </row>
    <row r="920" spans="1:13" x14ac:dyDescent="0.25">
      <c r="A920" t="s">
        <v>46</v>
      </c>
      <c r="B920">
        <v>25975</v>
      </c>
      <c r="C920">
        <v>25518.1</v>
      </c>
      <c r="D920">
        <v>25517.9</v>
      </c>
      <c r="E920">
        <v>24286.5</v>
      </c>
      <c r="F920">
        <v>269.06299999999999</v>
      </c>
      <c r="G920">
        <v>0</v>
      </c>
      <c r="H920">
        <v>30.260200000000001</v>
      </c>
      <c r="I920">
        <v>0</v>
      </c>
      <c r="J920">
        <v>1.18192E-2</v>
      </c>
      <c r="K920">
        <v>0.981016</v>
      </c>
      <c r="L920">
        <v>0</v>
      </c>
      <c r="M920" t="s">
        <v>42</v>
      </c>
    </row>
    <row r="921" spans="1:13" x14ac:dyDescent="0.25">
      <c r="A921" t="s">
        <v>46</v>
      </c>
      <c r="B921">
        <v>25901</v>
      </c>
      <c r="C921">
        <v>25443.9</v>
      </c>
      <c r="D921">
        <v>25443.7</v>
      </c>
      <c r="E921">
        <v>24212.3</v>
      </c>
      <c r="F921">
        <v>269.54399999999998</v>
      </c>
      <c r="G921">
        <v>0</v>
      </c>
      <c r="H921">
        <v>29.714700000000001</v>
      </c>
      <c r="I921">
        <v>0</v>
      </c>
      <c r="J921">
        <v>1.1563800000000001E-2</v>
      </c>
      <c r="K921">
        <v>0.98101400000000005</v>
      </c>
      <c r="L921">
        <v>0</v>
      </c>
      <c r="M921" t="s">
        <v>42</v>
      </c>
    </row>
    <row r="922" spans="1:13" x14ac:dyDescent="0.25">
      <c r="A922" t="s">
        <v>46</v>
      </c>
      <c r="B922">
        <v>26068.5</v>
      </c>
      <c r="C922">
        <v>25616.3</v>
      </c>
      <c r="D922">
        <v>25616.1</v>
      </c>
      <c r="E922">
        <v>24390</v>
      </c>
      <c r="F922">
        <v>268.25099999999998</v>
      </c>
      <c r="G922">
        <v>0</v>
      </c>
      <c r="H922">
        <v>30.606200000000001</v>
      </c>
      <c r="I922">
        <v>0</v>
      </c>
      <c r="J922">
        <v>2.0839900000000001E-2</v>
      </c>
      <c r="K922">
        <v>0.98101700000000003</v>
      </c>
      <c r="L922">
        <v>0</v>
      </c>
      <c r="M922" t="s">
        <v>42</v>
      </c>
    </row>
    <row r="923" spans="1:13" x14ac:dyDescent="0.25">
      <c r="A923" t="s">
        <v>46</v>
      </c>
      <c r="B923">
        <v>24947.9</v>
      </c>
      <c r="C923">
        <v>24495</v>
      </c>
      <c r="D923">
        <v>24494.799999999999</v>
      </c>
      <c r="E923">
        <v>23265.8</v>
      </c>
      <c r="F923">
        <v>267.80200000000002</v>
      </c>
      <c r="G923">
        <v>0</v>
      </c>
      <c r="H923">
        <v>30.087900000000001</v>
      </c>
      <c r="I923">
        <v>0</v>
      </c>
      <c r="J923">
        <v>1.09312E-2</v>
      </c>
      <c r="K923">
        <v>0.98096499999999998</v>
      </c>
      <c r="L923">
        <v>0</v>
      </c>
      <c r="M923" t="s">
        <v>42</v>
      </c>
    </row>
    <row r="924" spans="1:13" x14ac:dyDescent="0.25">
      <c r="A924" t="s">
        <v>46</v>
      </c>
      <c r="B924">
        <v>25732.6</v>
      </c>
      <c r="C924">
        <v>25279.599999999999</v>
      </c>
      <c r="D924">
        <v>25279.4</v>
      </c>
      <c r="E924">
        <v>24047.4</v>
      </c>
      <c r="F924">
        <v>267.67500000000001</v>
      </c>
      <c r="G924">
        <v>0</v>
      </c>
      <c r="H924">
        <v>30.272300000000001</v>
      </c>
      <c r="I924">
        <v>0</v>
      </c>
      <c r="J924">
        <v>1.1345299999999999E-2</v>
      </c>
      <c r="K924">
        <v>0.98101300000000002</v>
      </c>
      <c r="L924">
        <v>0</v>
      </c>
      <c r="M924" t="s">
        <v>42</v>
      </c>
    </row>
    <row r="925" spans="1:13" x14ac:dyDescent="0.25">
      <c r="A925" t="s">
        <v>46</v>
      </c>
      <c r="B925">
        <v>25884.5</v>
      </c>
      <c r="C925">
        <v>25430.5</v>
      </c>
      <c r="D925">
        <v>25430.3</v>
      </c>
      <c r="E925">
        <v>24200.5</v>
      </c>
      <c r="F925">
        <v>265.49799999999999</v>
      </c>
      <c r="G925">
        <v>0</v>
      </c>
      <c r="H925">
        <v>30.177800000000001</v>
      </c>
      <c r="I925">
        <v>0</v>
      </c>
      <c r="J925">
        <v>1.17641E-2</v>
      </c>
      <c r="K925">
        <v>0.98084199999999999</v>
      </c>
      <c r="L925">
        <v>0</v>
      </c>
      <c r="M925" t="s">
        <v>42</v>
      </c>
    </row>
    <row r="926" spans="1:13" x14ac:dyDescent="0.25">
      <c r="A926" t="s">
        <v>46</v>
      </c>
      <c r="B926">
        <v>25876.7</v>
      </c>
      <c r="C926">
        <v>25423.4</v>
      </c>
      <c r="D926">
        <v>25423.200000000001</v>
      </c>
      <c r="E926">
        <v>24209</v>
      </c>
      <c r="F926">
        <v>263.80700000000002</v>
      </c>
      <c r="G926">
        <v>0</v>
      </c>
      <c r="H926">
        <v>29.340399999999999</v>
      </c>
      <c r="I926">
        <v>0</v>
      </c>
      <c r="J926">
        <v>1.3101099999999999E-2</v>
      </c>
      <c r="K926">
        <v>0.980792</v>
      </c>
      <c r="L926">
        <v>0</v>
      </c>
      <c r="M926" t="s">
        <v>42</v>
      </c>
    </row>
    <row r="927" spans="1:13" x14ac:dyDescent="0.25">
      <c r="A927" t="s">
        <v>46</v>
      </c>
      <c r="B927">
        <v>25558.5</v>
      </c>
      <c r="C927">
        <v>25103.599999999999</v>
      </c>
      <c r="D927">
        <v>25103.3</v>
      </c>
      <c r="E927">
        <v>23882.6</v>
      </c>
      <c r="F927">
        <v>269.11700000000002</v>
      </c>
      <c r="G927">
        <v>0</v>
      </c>
      <c r="H927">
        <v>30.264399999999998</v>
      </c>
      <c r="I927">
        <v>0</v>
      </c>
      <c r="J927">
        <v>1.10562E-2</v>
      </c>
      <c r="K927">
        <v>0.98632900000000001</v>
      </c>
      <c r="L927">
        <v>0</v>
      </c>
      <c r="M927" t="s">
        <v>42</v>
      </c>
    </row>
    <row r="928" spans="1:13" x14ac:dyDescent="0.25">
      <c r="A928" t="s">
        <v>46</v>
      </c>
      <c r="B928">
        <v>25054</v>
      </c>
      <c r="C928">
        <v>24601.4</v>
      </c>
      <c r="D928">
        <v>24601.200000000001</v>
      </c>
      <c r="E928">
        <v>23380.1</v>
      </c>
      <c r="F928">
        <v>264.04199999999997</v>
      </c>
      <c r="G928">
        <v>0</v>
      </c>
      <c r="H928">
        <v>30.1966</v>
      </c>
      <c r="I928">
        <v>0</v>
      </c>
      <c r="J928">
        <v>1.14298E-2</v>
      </c>
      <c r="K928">
        <v>0.98101899999999997</v>
      </c>
      <c r="L928">
        <v>0</v>
      </c>
      <c r="M928" t="s">
        <v>42</v>
      </c>
    </row>
    <row r="929" spans="1:13" x14ac:dyDescent="0.25">
      <c r="A929" t="s">
        <v>46</v>
      </c>
      <c r="B929">
        <v>26125.4</v>
      </c>
      <c r="C929">
        <v>25672.5</v>
      </c>
      <c r="D929">
        <v>25672.3</v>
      </c>
      <c r="E929">
        <v>24454.5</v>
      </c>
      <c r="F929">
        <v>262.61599999999999</v>
      </c>
      <c r="G929">
        <v>0</v>
      </c>
      <c r="H929">
        <v>31.598299999999998</v>
      </c>
      <c r="I929">
        <v>0</v>
      </c>
      <c r="J929">
        <v>2.3445799999999999E-2</v>
      </c>
      <c r="K929">
        <v>0.98091899999999999</v>
      </c>
      <c r="L929">
        <v>0</v>
      </c>
      <c r="M929" t="s">
        <v>42</v>
      </c>
    </row>
    <row r="930" spans="1:13" x14ac:dyDescent="0.25">
      <c r="A930" t="s">
        <v>46</v>
      </c>
      <c r="B930">
        <v>26620.400000000001</v>
      </c>
      <c r="C930">
        <v>26166.3</v>
      </c>
      <c r="D930">
        <v>26166.1</v>
      </c>
      <c r="E930">
        <v>24940.5</v>
      </c>
      <c r="F930">
        <v>266.15499999999997</v>
      </c>
      <c r="G930">
        <v>0</v>
      </c>
      <c r="H930">
        <v>30.739000000000001</v>
      </c>
      <c r="I930">
        <v>0</v>
      </c>
      <c r="J930">
        <v>2.90383E-2</v>
      </c>
      <c r="K930">
        <v>0.983263</v>
      </c>
      <c r="L930">
        <v>0</v>
      </c>
      <c r="M930" t="s">
        <v>42</v>
      </c>
    </row>
    <row r="931" spans="1:13" x14ac:dyDescent="0.25">
      <c r="A931" t="s">
        <v>46</v>
      </c>
      <c r="B931">
        <v>26234.1</v>
      </c>
      <c r="C931">
        <v>25778.9</v>
      </c>
      <c r="D931">
        <v>25778.7</v>
      </c>
      <c r="E931">
        <v>24547.5</v>
      </c>
      <c r="F931">
        <v>266.64299999999997</v>
      </c>
      <c r="G931">
        <v>0</v>
      </c>
      <c r="H931">
        <v>29.771000000000001</v>
      </c>
      <c r="I931">
        <v>0</v>
      </c>
      <c r="J931">
        <v>1.4740400000000001E-2</v>
      </c>
      <c r="K931">
        <v>0.98101499999999997</v>
      </c>
      <c r="L931">
        <v>0</v>
      </c>
      <c r="M931" t="s">
        <v>42</v>
      </c>
    </row>
    <row r="932" spans="1:13" x14ac:dyDescent="0.25">
      <c r="A932" t="s">
        <v>46</v>
      </c>
      <c r="B932">
        <v>24591.200000000001</v>
      </c>
      <c r="C932">
        <v>24135.8</v>
      </c>
      <c r="D932">
        <v>24135.599999999999</v>
      </c>
      <c r="E932">
        <v>22906.2</v>
      </c>
      <c r="F932">
        <v>269.83499999999998</v>
      </c>
      <c r="G932">
        <v>0</v>
      </c>
      <c r="H932">
        <v>29.691299999999998</v>
      </c>
      <c r="I932">
        <v>0</v>
      </c>
      <c r="J932">
        <v>1.25459E-2</v>
      </c>
      <c r="K932">
        <v>0.981016</v>
      </c>
      <c r="L932">
        <v>0</v>
      </c>
      <c r="M932" t="s">
        <v>42</v>
      </c>
    </row>
    <row r="933" spans="1:13" x14ac:dyDescent="0.25">
      <c r="A933" t="s">
        <v>46</v>
      </c>
      <c r="B933">
        <v>24851.3</v>
      </c>
      <c r="C933">
        <v>24395.3</v>
      </c>
      <c r="D933">
        <v>24395.1</v>
      </c>
      <c r="E933">
        <v>23166.799999999999</v>
      </c>
      <c r="F933">
        <v>267.37</v>
      </c>
      <c r="G933">
        <v>0</v>
      </c>
      <c r="H933">
        <v>29.742799999999999</v>
      </c>
      <c r="I933">
        <v>0</v>
      </c>
      <c r="J933">
        <v>1.21628E-2</v>
      </c>
      <c r="K933">
        <v>0.98101899999999997</v>
      </c>
      <c r="L933">
        <v>0</v>
      </c>
      <c r="M933" t="s">
        <v>42</v>
      </c>
    </row>
    <row r="934" spans="1:13" x14ac:dyDescent="0.25">
      <c r="A934" t="s">
        <v>46</v>
      </c>
      <c r="B934">
        <v>24779.5</v>
      </c>
      <c r="C934">
        <v>24326.400000000001</v>
      </c>
      <c r="D934">
        <v>24326.1</v>
      </c>
      <c r="E934">
        <v>23100.799999999999</v>
      </c>
      <c r="F934">
        <v>270.88299999999998</v>
      </c>
      <c r="G934">
        <v>0</v>
      </c>
      <c r="H934">
        <v>29.693000000000001</v>
      </c>
      <c r="I934">
        <v>0</v>
      </c>
      <c r="J934">
        <v>1.30186E-2</v>
      </c>
      <c r="K934">
        <v>0.98101499999999997</v>
      </c>
      <c r="L934">
        <v>0</v>
      </c>
      <c r="M934" t="s">
        <v>42</v>
      </c>
    </row>
    <row r="935" spans="1:13" x14ac:dyDescent="0.25">
      <c r="A935" t="s">
        <v>46</v>
      </c>
      <c r="B935">
        <v>25590.3</v>
      </c>
      <c r="C935">
        <v>25138.2</v>
      </c>
      <c r="D935">
        <v>25138</v>
      </c>
      <c r="E935">
        <v>23918.5</v>
      </c>
      <c r="F935">
        <v>266.03500000000003</v>
      </c>
      <c r="G935">
        <v>0</v>
      </c>
      <c r="H935">
        <v>30.493099999999998</v>
      </c>
      <c r="I935">
        <v>0</v>
      </c>
      <c r="J935">
        <v>1.23645E-2</v>
      </c>
      <c r="K935">
        <v>0.98101899999999997</v>
      </c>
      <c r="L935">
        <v>0</v>
      </c>
      <c r="M935" t="s">
        <v>42</v>
      </c>
    </row>
    <row r="936" spans="1:13" x14ac:dyDescent="0.25">
      <c r="A936" t="s">
        <v>46</v>
      </c>
      <c r="B936">
        <v>25464.2</v>
      </c>
      <c r="C936">
        <v>25009.5</v>
      </c>
      <c r="D936">
        <v>25009.3</v>
      </c>
      <c r="E936">
        <v>23789.200000000001</v>
      </c>
      <c r="F936">
        <v>266.267</v>
      </c>
      <c r="G936">
        <v>0</v>
      </c>
      <c r="H936">
        <v>29.851400000000002</v>
      </c>
      <c r="I936">
        <v>0</v>
      </c>
      <c r="J936">
        <v>1.16667E-2</v>
      </c>
      <c r="K936">
        <v>0.98092999999999997</v>
      </c>
      <c r="L936">
        <v>0</v>
      </c>
      <c r="M936" t="s">
        <v>42</v>
      </c>
    </row>
    <row r="937" spans="1:13" x14ac:dyDescent="0.25">
      <c r="A937" t="s">
        <v>46</v>
      </c>
      <c r="B937">
        <v>25074.400000000001</v>
      </c>
      <c r="C937">
        <v>24616</v>
      </c>
      <c r="D937">
        <v>24615.8</v>
      </c>
      <c r="E937">
        <v>23385.1</v>
      </c>
      <c r="F937">
        <v>269.47699999999998</v>
      </c>
      <c r="G937">
        <v>0</v>
      </c>
      <c r="H937">
        <v>30.564299999999999</v>
      </c>
      <c r="I937">
        <v>0</v>
      </c>
      <c r="J937">
        <v>1.0912399999999999E-2</v>
      </c>
      <c r="K937">
        <v>0.98101799999999995</v>
      </c>
      <c r="L937">
        <v>0</v>
      </c>
      <c r="M937" t="s">
        <v>42</v>
      </c>
    </row>
    <row r="938" spans="1:13" x14ac:dyDescent="0.25">
      <c r="A938" t="s">
        <v>46</v>
      </c>
      <c r="B938">
        <v>25214.2</v>
      </c>
      <c r="C938">
        <v>24760.5</v>
      </c>
      <c r="D938">
        <v>24760.3</v>
      </c>
      <c r="E938">
        <v>23546.9</v>
      </c>
      <c r="F938">
        <v>259.90800000000002</v>
      </c>
      <c r="G938">
        <v>0</v>
      </c>
      <c r="H938">
        <v>29.816299999999998</v>
      </c>
      <c r="I938">
        <v>0</v>
      </c>
      <c r="J938">
        <v>1.08948E-2</v>
      </c>
      <c r="K938">
        <v>0.994757</v>
      </c>
      <c r="L938">
        <v>0</v>
      </c>
      <c r="M938" t="s">
        <v>42</v>
      </c>
    </row>
    <row r="939" spans="1:13" x14ac:dyDescent="0.25">
      <c r="A939" t="s">
        <v>46</v>
      </c>
      <c r="B939">
        <v>26002</v>
      </c>
      <c r="C939">
        <v>25546.2</v>
      </c>
      <c r="D939">
        <v>25545.9</v>
      </c>
      <c r="E939">
        <v>24322.7</v>
      </c>
      <c r="F939">
        <v>269.23899999999998</v>
      </c>
      <c r="G939">
        <v>0</v>
      </c>
      <c r="H939">
        <v>30.099799999999998</v>
      </c>
      <c r="I939">
        <v>0</v>
      </c>
      <c r="J939">
        <v>2.90377E-2</v>
      </c>
      <c r="K939">
        <v>0.980985</v>
      </c>
      <c r="L939">
        <v>0</v>
      </c>
      <c r="M939" t="s">
        <v>42</v>
      </c>
    </row>
    <row r="940" spans="1:13" x14ac:dyDescent="0.25">
      <c r="A940" t="s">
        <v>46</v>
      </c>
      <c r="B940">
        <v>24393.599999999999</v>
      </c>
      <c r="C940">
        <v>23938.7</v>
      </c>
      <c r="D940">
        <v>23938.5</v>
      </c>
      <c r="E940">
        <v>22725.4</v>
      </c>
      <c r="F940">
        <v>261.47199999999998</v>
      </c>
      <c r="G940">
        <v>0</v>
      </c>
      <c r="H940">
        <v>29.841000000000001</v>
      </c>
      <c r="I940">
        <v>0</v>
      </c>
      <c r="J940">
        <v>1.0970300000000001E-2</v>
      </c>
      <c r="K940">
        <v>0.981016</v>
      </c>
      <c r="L940">
        <v>0</v>
      </c>
      <c r="M940" t="s">
        <v>42</v>
      </c>
    </row>
    <row r="941" spans="1:13" x14ac:dyDescent="0.25">
      <c r="A941" t="s">
        <v>46</v>
      </c>
      <c r="B941">
        <v>25874.1</v>
      </c>
      <c r="C941">
        <v>25421</v>
      </c>
      <c r="D941">
        <v>25420.7</v>
      </c>
      <c r="E941">
        <v>24194.2</v>
      </c>
      <c r="F941">
        <v>271.07</v>
      </c>
      <c r="G941">
        <v>0</v>
      </c>
      <c r="H941">
        <v>30.623799999999999</v>
      </c>
      <c r="I941">
        <v>0</v>
      </c>
      <c r="J941">
        <v>1.11999E-2</v>
      </c>
      <c r="K941">
        <v>0.98101499999999997</v>
      </c>
      <c r="L941">
        <v>0</v>
      </c>
      <c r="M941" t="s">
        <v>42</v>
      </c>
    </row>
    <row r="942" spans="1:13" x14ac:dyDescent="0.25">
      <c r="A942" t="s">
        <v>46</v>
      </c>
      <c r="B942">
        <v>24748.6</v>
      </c>
      <c r="C942">
        <v>24294.6</v>
      </c>
      <c r="D942">
        <v>24294.400000000001</v>
      </c>
      <c r="E942">
        <v>23059.1</v>
      </c>
      <c r="F942">
        <v>269.55099999999999</v>
      </c>
      <c r="G942">
        <v>0</v>
      </c>
      <c r="H942">
        <v>29.541</v>
      </c>
      <c r="I942">
        <v>0</v>
      </c>
      <c r="J942">
        <v>1.0896400000000001E-2</v>
      </c>
      <c r="K942">
        <v>0.98097400000000001</v>
      </c>
      <c r="L942">
        <v>0</v>
      </c>
      <c r="M942" t="s">
        <v>42</v>
      </c>
    </row>
    <row r="943" spans="1:13" x14ac:dyDescent="0.25">
      <c r="A943" t="s">
        <v>46</v>
      </c>
      <c r="B943">
        <v>24987</v>
      </c>
      <c r="C943">
        <v>24530.6</v>
      </c>
      <c r="D943">
        <v>24530.400000000001</v>
      </c>
      <c r="E943">
        <v>23307.7</v>
      </c>
      <c r="F943">
        <v>269.74599999999998</v>
      </c>
      <c r="G943">
        <v>0</v>
      </c>
      <c r="H943">
        <v>29.745100000000001</v>
      </c>
      <c r="I943">
        <v>0</v>
      </c>
      <c r="J943">
        <v>1.2865E-2</v>
      </c>
      <c r="K943">
        <v>0.98100100000000001</v>
      </c>
      <c r="L943">
        <v>0</v>
      </c>
      <c r="M943" t="s">
        <v>42</v>
      </c>
    </row>
    <row r="944" spans="1:13" x14ac:dyDescent="0.25">
      <c r="A944" t="s">
        <v>46</v>
      </c>
      <c r="B944">
        <v>25025.3</v>
      </c>
      <c r="C944">
        <v>24566.3</v>
      </c>
      <c r="D944">
        <v>24566.1</v>
      </c>
      <c r="E944">
        <v>23345.4</v>
      </c>
      <c r="F944">
        <v>270.43400000000003</v>
      </c>
      <c r="G944">
        <v>0</v>
      </c>
      <c r="H944">
        <v>30.350999999999999</v>
      </c>
      <c r="I944">
        <v>0</v>
      </c>
      <c r="J944">
        <v>1.10042E-2</v>
      </c>
      <c r="K944">
        <v>0.98100600000000004</v>
      </c>
      <c r="L944">
        <v>0</v>
      </c>
      <c r="M944" t="s">
        <v>42</v>
      </c>
    </row>
    <row r="945" spans="1:25" x14ac:dyDescent="0.25">
      <c r="A945" t="s">
        <v>46</v>
      </c>
      <c r="B945">
        <v>25190.9</v>
      </c>
      <c r="C945">
        <v>24717.7</v>
      </c>
      <c r="D945">
        <v>24717.5</v>
      </c>
      <c r="E945">
        <v>23502.6</v>
      </c>
      <c r="F945">
        <v>262.89999999999998</v>
      </c>
      <c r="G945">
        <v>0</v>
      </c>
      <c r="H945">
        <v>29.652200000000001</v>
      </c>
      <c r="I945">
        <v>0</v>
      </c>
      <c r="J945">
        <v>1.32418E-2</v>
      </c>
      <c r="K945">
        <v>0.98100900000000002</v>
      </c>
      <c r="L945">
        <v>0</v>
      </c>
      <c r="M945" t="s">
        <v>42</v>
      </c>
    </row>
    <row r="946" spans="1:25" x14ac:dyDescent="0.25">
      <c r="A946" t="s">
        <v>46</v>
      </c>
      <c r="B946">
        <v>25263.7</v>
      </c>
      <c r="C946">
        <v>24808.799999999999</v>
      </c>
      <c r="D946">
        <v>24808.6</v>
      </c>
      <c r="E946">
        <v>23575.7</v>
      </c>
      <c r="F946">
        <v>272.48500000000001</v>
      </c>
      <c r="G946">
        <v>0</v>
      </c>
      <c r="H946">
        <v>29.7088</v>
      </c>
      <c r="I946">
        <v>0</v>
      </c>
      <c r="J946">
        <v>1.09049E-2</v>
      </c>
      <c r="K946">
        <v>0.98101700000000003</v>
      </c>
      <c r="L946">
        <v>0</v>
      </c>
      <c r="M946" t="s">
        <v>42</v>
      </c>
    </row>
    <row r="947" spans="1:25" x14ac:dyDescent="0.25">
      <c r="A947" t="s">
        <v>46</v>
      </c>
      <c r="B947">
        <v>24858.9</v>
      </c>
      <c r="C947">
        <v>24383.9</v>
      </c>
      <c r="D947">
        <v>24383.7</v>
      </c>
      <c r="E947">
        <v>23159.9</v>
      </c>
      <c r="F947">
        <v>267.61500000000001</v>
      </c>
      <c r="G947">
        <v>0</v>
      </c>
      <c r="H947">
        <v>31.307700000000001</v>
      </c>
      <c r="I947">
        <v>0</v>
      </c>
      <c r="J947">
        <v>1.24314E-2</v>
      </c>
      <c r="K947">
        <v>0.98101300000000002</v>
      </c>
      <c r="L947">
        <v>0</v>
      </c>
      <c r="M947" t="s">
        <v>42</v>
      </c>
    </row>
    <row r="948" spans="1:25" x14ac:dyDescent="0.25">
      <c r="A948" t="s">
        <v>46</v>
      </c>
      <c r="B948">
        <v>24529.8</v>
      </c>
      <c r="C948">
        <v>24076.799999999999</v>
      </c>
      <c r="D948">
        <v>24076.5</v>
      </c>
      <c r="E948">
        <v>22873.3</v>
      </c>
      <c r="F948">
        <v>259.53300000000002</v>
      </c>
      <c r="G948">
        <v>0</v>
      </c>
      <c r="H948">
        <v>30.513400000000001</v>
      </c>
      <c r="I948">
        <v>0</v>
      </c>
      <c r="J948">
        <v>1.1217299999999999E-2</v>
      </c>
      <c r="K948">
        <v>0.98093699999999995</v>
      </c>
      <c r="L948">
        <v>0</v>
      </c>
      <c r="M948" t="s">
        <v>42</v>
      </c>
    </row>
    <row r="949" spans="1:25" x14ac:dyDescent="0.25">
      <c r="A949" t="s">
        <v>46</v>
      </c>
      <c r="B949">
        <v>25227.3</v>
      </c>
      <c r="C949">
        <v>24762.799999999999</v>
      </c>
      <c r="D949">
        <v>24762.6</v>
      </c>
      <c r="E949">
        <v>23532.6</v>
      </c>
      <c r="F949">
        <v>268.89699999999999</v>
      </c>
      <c r="G949">
        <v>0</v>
      </c>
      <c r="H949">
        <v>30.4894</v>
      </c>
      <c r="I949">
        <v>0</v>
      </c>
      <c r="J949">
        <v>1.53264E-2</v>
      </c>
      <c r="K949">
        <v>0.98100500000000002</v>
      </c>
      <c r="L949">
        <v>0</v>
      </c>
      <c r="M949" t="s">
        <v>42</v>
      </c>
    </row>
    <row r="950" spans="1:25" x14ac:dyDescent="0.25">
      <c r="A950" t="s">
        <v>46</v>
      </c>
      <c r="B950">
        <v>25413.599999999999</v>
      </c>
      <c r="C950">
        <v>24956</v>
      </c>
      <c r="D950">
        <v>24955.8</v>
      </c>
      <c r="E950">
        <v>23722.799999999999</v>
      </c>
      <c r="F950">
        <v>270.73</v>
      </c>
      <c r="G950">
        <v>0</v>
      </c>
      <c r="H950">
        <v>30.419</v>
      </c>
      <c r="I950">
        <v>0</v>
      </c>
      <c r="J950">
        <v>1.8749499999999999E-2</v>
      </c>
      <c r="K950">
        <v>0.980877</v>
      </c>
      <c r="L950">
        <v>0</v>
      </c>
      <c r="M950" t="s">
        <v>42</v>
      </c>
    </row>
    <row r="951" spans="1:25" x14ac:dyDescent="0.25">
      <c r="A951" t="s">
        <v>46</v>
      </c>
      <c r="B951">
        <v>25673.8</v>
      </c>
      <c r="C951">
        <v>25221.3</v>
      </c>
      <c r="D951">
        <v>25221.1</v>
      </c>
      <c r="E951">
        <v>23995.8</v>
      </c>
      <c r="F951">
        <v>270.54500000000002</v>
      </c>
      <c r="G951">
        <v>0</v>
      </c>
      <c r="H951">
        <v>30.309200000000001</v>
      </c>
      <c r="I951">
        <v>0</v>
      </c>
      <c r="J951">
        <v>1.19937E-2</v>
      </c>
      <c r="K951">
        <v>0.98101400000000005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25555.599999999999</v>
      </c>
      <c r="C952">
        <v>25101.5</v>
      </c>
      <c r="D952">
        <v>25101.3</v>
      </c>
      <c r="E952">
        <v>23875.9</v>
      </c>
      <c r="F952">
        <v>272.43799999999999</v>
      </c>
      <c r="G952">
        <v>0</v>
      </c>
      <c r="H952">
        <v>30.208100000000002</v>
      </c>
      <c r="I952">
        <v>0</v>
      </c>
      <c r="J952">
        <v>1.1727E-2</v>
      </c>
      <c r="K952">
        <v>0.98099400000000003</v>
      </c>
      <c r="L952">
        <v>0</v>
      </c>
      <c r="M952" t="s">
        <v>42</v>
      </c>
      <c r="R952">
        <f>AVERAGE(B903:B952)</f>
        <v>25261.1</v>
      </c>
      <c r="S952">
        <f>AVERAGE(C903:C952)</f>
        <v>24804.052000000003</v>
      </c>
      <c r="U952">
        <f>_xlfn.VAR.P(B903:B952)</f>
        <v>338827.33840000001</v>
      </c>
      <c r="V952">
        <f>_xlfn.VAR.P(C903:C952)</f>
        <v>339345.14809599979</v>
      </c>
      <c r="X952">
        <f>1.96*SQRT(U952)/50</f>
        <v>22.817879859421119</v>
      </c>
      <c r="Y952">
        <f>1.96*SQRT(V952)/50</f>
        <v>22.835308808295917</v>
      </c>
    </row>
    <row r="953" spans="1:25" x14ac:dyDescent="0.25">
      <c r="A953" t="s">
        <v>46</v>
      </c>
      <c r="B953">
        <v>1263198.6202</v>
      </c>
      <c r="C953" t="s">
        <v>36</v>
      </c>
    </row>
    <row r="954" spans="1:25" x14ac:dyDescent="0.25">
      <c r="A954" t="s">
        <v>47</v>
      </c>
      <c r="B954">
        <v>636015</v>
      </c>
      <c r="C954">
        <v>630707</v>
      </c>
      <c r="D954">
        <v>630655</v>
      </c>
      <c r="E954">
        <v>629084</v>
      </c>
      <c r="F954">
        <v>594.803</v>
      </c>
      <c r="G954">
        <v>760.21900000000005</v>
      </c>
      <c r="H954">
        <v>312.31599999999997</v>
      </c>
      <c r="I954">
        <v>1.29619E-2</v>
      </c>
      <c r="J954">
        <v>0.98088699999999995</v>
      </c>
      <c r="K954">
        <v>0</v>
      </c>
      <c r="L954" t="s">
        <v>42</v>
      </c>
    </row>
    <row r="955" spans="1:25" x14ac:dyDescent="0.25">
      <c r="A955" t="s">
        <v>47</v>
      </c>
      <c r="B955">
        <v>638478</v>
      </c>
      <c r="C955">
        <v>633200</v>
      </c>
      <c r="D955">
        <v>633150</v>
      </c>
      <c r="E955">
        <v>631588</v>
      </c>
      <c r="F955">
        <v>584.90099999999995</v>
      </c>
      <c r="G955">
        <v>731.11900000000003</v>
      </c>
      <c r="H955">
        <v>297.89</v>
      </c>
      <c r="I955">
        <v>1.4907E-2</v>
      </c>
      <c r="J955">
        <v>0.98096499999999998</v>
      </c>
      <c r="K955">
        <v>0</v>
      </c>
      <c r="L955" t="s">
        <v>42</v>
      </c>
    </row>
    <row r="956" spans="1:25" x14ac:dyDescent="0.25">
      <c r="A956" t="s">
        <v>47</v>
      </c>
      <c r="B956">
        <v>638987</v>
      </c>
      <c r="C956">
        <v>633641</v>
      </c>
      <c r="D956">
        <v>633590</v>
      </c>
      <c r="E956">
        <v>632022</v>
      </c>
      <c r="F956">
        <v>594.96100000000001</v>
      </c>
      <c r="G956">
        <v>742.38099999999997</v>
      </c>
      <c r="H956">
        <v>301.899</v>
      </c>
      <c r="I956">
        <v>1.0938399999999999E-2</v>
      </c>
      <c r="J956">
        <v>0.98970400000000003</v>
      </c>
      <c r="K956">
        <v>0</v>
      </c>
      <c r="L956" t="s">
        <v>42</v>
      </c>
    </row>
    <row r="957" spans="1:25" x14ac:dyDescent="0.25">
      <c r="A957" t="s">
        <v>47</v>
      </c>
      <c r="B957">
        <v>644191</v>
      </c>
      <c r="C957">
        <v>638917</v>
      </c>
      <c r="D957">
        <v>638865</v>
      </c>
      <c r="E957">
        <v>637300</v>
      </c>
      <c r="F957">
        <v>586.774</v>
      </c>
      <c r="G957">
        <v>735.18600000000004</v>
      </c>
      <c r="H957">
        <v>305.13799999999998</v>
      </c>
      <c r="I957">
        <v>1.1294500000000001E-2</v>
      </c>
      <c r="J957">
        <v>0.98101899999999997</v>
      </c>
      <c r="K957">
        <v>0</v>
      </c>
      <c r="L957" t="s">
        <v>42</v>
      </c>
    </row>
    <row r="958" spans="1:25" x14ac:dyDescent="0.25">
      <c r="A958" t="s">
        <v>47</v>
      </c>
      <c r="B958" s="9">
        <v>2742090</v>
      </c>
      <c r="C958" s="9">
        <v>2736420</v>
      </c>
      <c r="D958" s="9">
        <v>2736360</v>
      </c>
      <c r="E958" s="9">
        <v>2734780</v>
      </c>
      <c r="F958">
        <v>599.74599999999998</v>
      </c>
      <c r="G958">
        <v>29678</v>
      </c>
      <c r="H958">
        <v>376.673</v>
      </c>
      <c r="I958">
        <v>1.08614E-2</v>
      </c>
      <c r="J958">
        <v>0.98379700000000003</v>
      </c>
      <c r="K958">
        <v>0</v>
      </c>
      <c r="L958" t="s">
        <v>42</v>
      </c>
    </row>
    <row r="959" spans="1:25" x14ac:dyDescent="0.25">
      <c r="A959" t="s">
        <v>47</v>
      </c>
      <c r="B959">
        <v>650057</v>
      </c>
      <c r="C959">
        <v>644410</v>
      </c>
      <c r="D959">
        <v>644359</v>
      </c>
      <c r="E959">
        <v>642781</v>
      </c>
      <c r="F959">
        <v>596.27499999999998</v>
      </c>
      <c r="G959">
        <v>786.60500000000002</v>
      </c>
      <c r="H959">
        <v>321.03199999999998</v>
      </c>
      <c r="I959">
        <v>1.0856899999999999E-2</v>
      </c>
      <c r="J959">
        <v>0.99487800000000004</v>
      </c>
      <c r="K959">
        <v>0</v>
      </c>
      <c r="L959" t="s">
        <v>42</v>
      </c>
    </row>
    <row r="960" spans="1:25" x14ac:dyDescent="0.25">
      <c r="A960" t="s">
        <v>47</v>
      </c>
      <c r="B960">
        <v>653764</v>
      </c>
      <c r="C960">
        <v>648490</v>
      </c>
      <c r="D960">
        <v>648440</v>
      </c>
      <c r="E960">
        <v>646870</v>
      </c>
      <c r="F960">
        <v>582.95399999999995</v>
      </c>
      <c r="G960">
        <v>672.67600000000004</v>
      </c>
      <c r="H960">
        <v>260.61099999999999</v>
      </c>
      <c r="I960">
        <v>1.0914200000000001E-2</v>
      </c>
      <c r="J960">
        <v>0.98101700000000003</v>
      </c>
      <c r="K960">
        <v>0</v>
      </c>
      <c r="L960" t="s">
        <v>42</v>
      </c>
    </row>
    <row r="961" spans="1:12" x14ac:dyDescent="0.25">
      <c r="A961" t="s">
        <v>47</v>
      </c>
      <c r="B961">
        <v>656021</v>
      </c>
      <c r="C961">
        <v>650797</v>
      </c>
      <c r="D961">
        <v>650747</v>
      </c>
      <c r="E961">
        <v>649185</v>
      </c>
      <c r="F961">
        <v>585.16700000000003</v>
      </c>
      <c r="G961">
        <v>666.94799999999998</v>
      </c>
      <c r="H961">
        <v>289.70600000000002</v>
      </c>
      <c r="I961">
        <v>1.09508E-2</v>
      </c>
      <c r="J961">
        <v>0.98101700000000003</v>
      </c>
      <c r="K961">
        <v>0</v>
      </c>
      <c r="L961" t="s">
        <v>42</v>
      </c>
    </row>
    <row r="962" spans="1:12" x14ac:dyDescent="0.25">
      <c r="A962" t="s">
        <v>47</v>
      </c>
      <c r="B962">
        <v>659183</v>
      </c>
      <c r="C962">
        <v>653967</v>
      </c>
      <c r="D962">
        <v>653917</v>
      </c>
      <c r="E962">
        <v>652373</v>
      </c>
      <c r="F962">
        <v>581.84400000000005</v>
      </c>
      <c r="G962">
        <v>644.98099999999999</v>
      </c>
      <c r="H962">
        <v>268.80900000000003</v>
      </c>
      <c r="I962">
        <v>1.1018500000000001E-2</v>
      </c>
      <c r="J962">
        <v>0.98100399999999999</v>
      </c>
      <c r="K962">
        <v>0</v>
      </c>
      <c r="L962" t="s">
        <v>42</v>
      </c>
    </row>
    <row r="963" spans="1:12" x14ac:dyDescent="0.25">
      <c r="A963" t="s">
        <v>47</v>
      </c>
      <c r="B963">
        <v>656223</v>
      </c>
      <c r="C963">
        <v>650954</v>
      </c>
      <c r="D963">
        <v>650903</v>
      </c>
      <c r="E963">
        <v>649361</v>
      </c>
      <c r="F963">
        <v>579.63</v>
      </c>
      <c r="G963">
        <v>637.16099999999994</v>
      </c>
      <c r="H963">
        <v>272.36599999999999</v>
      </c>
      <c r="I963">
        <v>1.08828E-2</v>
      </c>
      <c r="J963">
        <v>0.98101899999999997</v>
      </c>
      <c r="K963">
        <v>0</v>
      </c>
      <c r="L963" t="s">
        <v>42</v>
      </c>
    </row>
    <row r="964" spans="1:12" x14ac:dyDescent="0.25">
      <c r="A964" t="s">
        <v>47</v>
      </c>
      <c r="B964">
        <v>686256</v>
      </c>
      <c r="C964">
        <v>680941</v>
      </c>
      <c r="D964">
        <v>680890</v>
      </c>
      <c r="E964">
        <v>679307</v>
      </c>
      <c r="F964">
        <v>611.197</v>
      </c>
      <c r="G964">
        <v>796.76199999999994</v>
      </c>
      <c r="H964">
        <v>340.86399999999998</v>
      </c>
      <c r="I964">
        <v>1.0858100000000001E-2</v>
      </c>
      <c r="J964">
        <v>0.98098600000000002</v>
      </c>
      <c r="K964">
        <v>0</v>
      </c>
      <c r="L964" t="s">
        <v>42</v>
      </c>
    </row>
    <row r="965" spans="1:12" x14ac:dyDescent="0.25">
      <c r="A965" t="s">
        <v>47</v>
      </c>
      <c r="B965">
        <v>694992</v>
      </c>
      <c r="C965">
        <v>689611</v>
      </c>
      <c r="D965">
        <v>689559</v>
      </c>
      <c r="E965">
        <v>687967</v>
      </c>
      <c r="F965">
        <v>618.38</v>
      </c>
      <c r="G965">
        <v>819.07899999999995</v>
      </c>
      <c r="H965">
        <v>351.74900000000002</v>
      </c>
      <c r="I965">
        <v>1.0874099999999999E-2</v>
      </c>
      <c r="J965">
        <v>0.98100699999999996</v>
      </c>
      <c r="K965">
        <v>0</v>
      </c>
      <c r="L965" t="s">
        <v>42</v>
      </c>
    </row>
    <row r="966" spans="1:12" x14ac:dyDescent="0.25">
      <c r="A966" t="s">
        <v>47</v>
      </c>
      <c r="B966">
        <v>703556</v>
      </c>
      <c r="C966">
        <v>698215</v>
      </c>
      <c r="D966">
        <v>698164</v>
      </c>
      <c r="E966">
        <v>696568</v>
      </c>
      <c r="F966">
        <v>617.89099999999996</v>
      </c>
      <c r="G966">
        <v>779.05399999999997</v>
      </c>
      <c r="H966">
        <v>351.70800000000003</v>
      </c>
      <c r="I966">
        <v>2.0773E-2</v>
      </c>
      <c r="J966">
        <v>0.98100200000000004</v>
      </c>
      <c r="K966">
        <v>0</v>
      </c>
      <c r="L966" t="s">
        <v>42</v>
      </c>
    </row>
    <row r="967" spans="1:12" x14ac:dyDescent="0.25">
      <c r="A967" t="s">
        <v>47</v>
      </c>
      <c r="B967">
        <v>701121</v>
      </c>
      <c r="C967">
        <v>695774</v>
      </c>
      <c r="D967">
        <v>695722</v>
      </c>
      <c r="E967">
        <v>694131</v>
      </c>
      <c r="F967">
        <v>611.77200000000005</v>
      </c>
      <c r="G967">
        <v>810.65800000000002</v>
      </c>
      <c r="H967">
        <v>361.36599999999999</v>
      </c>
      <c r="I967">
        <v>1.0928800000000001E-2</v>
      </c>
      <c r="J967">
        <v>0.98095699999999997</v>
      </c>
      <c r="K967">
        <v>0</v>
      </c>
      <c r="L967" t="s">
        <v>42</v>
      </c>
    </row>
    <row r="968" spans="1:12" x14ac:dyDescent="0.25">
      <c r="A968" t="s">
        <v>47</v>
      </c>
      <c r="B968">
        <v>695013</v>
      </c>
      <c r="C968">
        <v>689662</v>
      </c>
      <c r="D968">
        <v>689612</v>
      </c>
      <c r="E968">
        <v>688040</v>
      </c>
      <c r="F968">
        <v>596.97199999999998</v>
      </c>
      <c r="G968">
        <v>719.12</v>
      </c>
      <c r="H968">
        <v>305.32299999999998</v>
      </c>
      <c r="I968">
        <v>1.08612E-2</v>
      </c>
      <c r="J968">
        <v>0.98206300000000002</v>
      </c>
      <c r="K968">
        <v>0</v>
      </c>
      <c r="L968" t="s">
        <v>42</v>
      </c>
    </row>
    <row r="969" spans="1:12" x14ac:dyDescent="0.25">
      <c r="A969" t="s">
        <v>47</v>
      </c>
      <c r="B969">
        <v>689554</v>
      </c>
      <c r="C969">
        <v>684314</v>
      </c>
      <c r="D969">
        <v>684265</v>
      </c>
      <c r="E969">
        <v>682705</v>
      </c>
      <c r="F969">
        <v>591.37</v>
      </c>
      <c r="G969">
        <v>699.03800000000001</v>
      </c>
      <c r="H969">
        <v>281.78500000000003</v>
      </c>
      <c r="I969">
        <v>2.9038100000000001E-2</v>
      </c>
      <c r="J969">
        <v>0.98101899999999997</v>
      </c>
      <c r="K969">
        <v>0</v>
      </c>
      <c r="L969" t="s">
        <v>42</v>
      </c>
    </row>
    <row r="970" spans="1:12" x14ac:dyDescent="0.25">
      <c r="A970" t="s">
        <v>47</v>
      </c>
      <c r="B970">
        <v>685763</v>
      </c>
      <c r="C970">
        <v>680521</v>
      </c>
      <c r="D970">
        <v>680470</v>
      </c>
      <c r="E970">
        <v>678928</v>
      </c>
      <c r="F970">
        <v>573.12800000000004</v>
      </c>
      <c r="G970">
        <v>694.91399999999999</v>
      </c>
      <c r="H970">
        <v>284.54700000000003</v>
      </c>
      <c r="I970">
        <v>1.1055300000000001E-2</v>
      </c>
      <c r="J970">
        <v>0.980626</v>
      </c>
      <c r="K970">
        <v>0</v>
      </c>
      <c r="L970" t="s">
        <v>42</v>
      </c>
    </row>
    <row r="971" spans="1:12" x14ac:dyDescent="0.25">
      <c r="A971" t="s">
        <v>47</v>
      </c>
      <c r="B971">
        <v>696481</v>
      </c>
      <c r="C971">
        <v>691153</v>
      </c>
      <c r="D971">
        <v>691102</v>
      </c>
      <c r="E971">
        <v>689541</v>
      </c>
      <c r="F971">
        <v>574.77700000000004</v>
      </c>
      <c r="G971">
        <v>654.14300000000003</v>
      </c>
      <c r="H971">
        <v>283.27199999999999</v>
      </c>
      <c r="I971">
        <v>1.08688E-2</v>
      </c>
      <c r="J971">
        <v>0.98467499999999997</v>
      </c>
      <c r="K971">
        <v>0</v>
      </c>
      <c r="L971" t="s">
        <v>42</v>
      </c>
    </row>
    <row r="972" spans="1:12" x14ac:dyDescent="0.25">
      <c r="A972" t="s">
        <v>47</v>
      </c>
      <c r="B972">
        <v>696217</v>
      </c>
      <c r="C972">
        <v>690891</v>
      </c>
      <c r="D972">
        <v>690840</v>
      </c>
      <c r="E972">
        <v>689285</v>
      </c>
      <c r="F972">
        <v>578.327</v>
      </c>
      <c r="G972">
        <v>658.26099999999997</v>
      </c>
      <c r="H972">
        <v>280.49099999999999</v>
      </c>
      <c r="I972">
        <v>1.1036799999999999E-2</v>
      </c>
      <c r="J972">
        <v>0.98822600000000005</v>
      </c>
      <c r="K972">
        <v>0</v>
      </c>
      <c r="L972" t="s">
        <v>42</v>
      </c>
    </row>
    <row r="973" spans="1:12" x14ac:dyDescent="0.25">
      <c r="A973" t="s">
        <v>47</v>
      </c>
      <c r="B973">
        <v>704603</v>
      </c>
      <c r="C973">
        <v>699247</v>
      </c>
      <c r="D973">
        <v>699196</v>
      </c>
      <c r="E973">
        <v>697641</v>
      </c>
      <c r="F973">
        <v>584.76700000000005</v>
      </c>
      <c r="G973">
        <v>695.97299999999996</v>
      </c>
      <c r="H973">
        <v>294.45600000000002</v>
      </c>
      <c r="I973">
        <v>1.09789E-2</v>
      </c>
      <c r="J973">
        <v>0.98101700000000003</v>
      </c>
      <c r="K973">
        <v>0</v>
      </c>
      <c r="L973" t="s">
        <v>42</v>
      </c>
    </row>
    <row r="974" spans="1:12" x14ac:dyDescent="0.25">
      <c r="A974" t="s">
        <v>47</v>
      </c>
      <c r="B974">
        <v>721781</v>
      </c>
      <c r="C974">
        <v>716319</v>
      </c>
      <c r="D974">
        <v>716266</v>
      </c>
      <c r="E974">
        <v>714675</v>
      </c>
      <c r="F974">
        <v>604.00900000000001</v>
      </c>
      <c r="G974">
        <v>824.33199999999999</v>
      </c>
      <c r="H974">
        <v>356.88400000000001</v>
      </c>
      <c r="I974">
        <v>1.5099599999999999E-2</v>
      </c>
      <c r="J974">
        <v>0.98443099999999994</v>
      </c>
      <c r="K974">
        <v>0</v>
      </c>
      <c r="L974" t="s">
        <v>42</v>
      </c>
    </row>
    <row r="975" spans="1:12" x14ac:dyDescent="0.25">
      <c r="A975" t="s">
        <v>47</v>
      </c>
      <c r="B975">
        <v>726713</v>
      </c>
      <c r="C975">
        <v>721239</v>
      </c>
      <c r="D975">
        <v>721187</v>
      </c>
      <c r="E975">
        <v>719606</v>
      </c>
      <c r="F975">
        <v>615.27800000000002</v>
      </c>
      <c r="G975">
        <v>822.50099999999998</v>
      </c>
      <c r="H975">
        <v>355.596</v>
      </c>
      <c r="I975">
        <v>1.44096E-2</v>
      </c>
      <c r="J975">
        <v>0.98099400000000003</v>
      </c>
      <c r="K975">
        <v>0</v>
      </c>
      <c r="L975" t="s">
        <v>42</v>
      </c>
    </row>
    <row r="976" spans="1:12" x14ac:dyDescent="0.25">
      <c r="A976" t="s">
        <v>47</v>
      </c>
      <c r="B976">
        <v>720411</v>
      </c>
      <c r="C976">
        <v>714869</v>
      </c>
      <c r="D976">
        <v>714818</v>
      </c>
      <c r="E976">
        <v>713248</v>
      </c>
      <c r="F976">
        <v>607.10500000000002</v>
      </c>
      <c r="G976">
        <v>826.71299999999997</v>
      </c>
      <c r="H976">
        <v>367.08</v>
      </c>
      <c r="I976">
        <v>1.0858E-2</v>
      </c>
      <c r="J976">
        <v>0.98101499999999997</v>
      </c>
      <c r="K976">
        <v>0</v>
      </c>
      <c r="L976" t="s">
        <v>42</v>
      </c>
    </row>
    <row r="977" spans="1:12" x14ac:dyDescent="0.25">
      <c r="A977" t="s">
        <v>47</v>
      </c>
      <c r="B977">
        <v>720529</v>
      </c>
      <c r="C977">
        <v>715177</v>
      </c>
      <c r="D977">
        <v>715126</v>
      </c>
      <c r="E977">
        <v>713551</v>
      </c>
      <c r="F977">
        <v>606.178</v>
      </c>
      <c r="G977">
        <v>805.13099999999997</v>
      </c>
      <c r="H977">
        <v>371.18099999999998</v>
      </c>
      <c r="I977">
        <v>1.1041499999999999E-2</v>
      </c>
      <c r="J977">
        <v>0.99134800000000001</v>
      </c>
      <c r="K977">
        <v>0</v>
      </c>
      <c r="L977" t="s">
        <v>42</v>
      </c>
    </row>
    <row r="978" spans="1:12" x14ac:dyDescent="0.25">
      <c r="A978" t="s">
        <v>47</v>
      </c>
      <c r="B978">
        <v>724761</v>
      </c>
      <c r="C978">
        <v>719354</v>
      </c>
      <c r="D978">
        <v>719302</v>
      </c>
      <c r="E978">
        <v>717735</v>
      </c>
      <c r="F978">
        <v>597.45799999999997</v>
      </c>
      <c r="G978">
        <v>775.19799999999998</v>
      </c>
      <c r="H978">
        <v>354.048</v>
      </c>
      <c r="I978">
        <v>1.14E-2</v>
      </c>
      <c r="J978">
        <v>0.98082199999999997</v>
      </c>
      <c r="K978">
        <v>0</v>
      </c>
      <c r="L978" t="s">
        <v>42</v>
      </c>
    </row>
    <row r="979" spans="1:12" x14ac:dyDescent="0.25">
      <c r="A979" t="s">
        <v>47</v>
      </c>
      <c r="B979">
        <v>713287</v>
      </c>
      <c r="C979">
        <v>707946</v>
      </c>
      <c r="D979">
        <v>707895</v>
      </c>
      <c r="E979">
        <v>706347</v>
      </c>
      <c r="F979">
        <v>573.39300000000003</v>
      </c>
      <c r="G979">
        <v>699.64300000000003</v>
      </c>
      <c r="H979">
        <v>295.64100000000002</v>
      </c>
      <c r="I979">
        <v>1.0999500000000001E-2</v>
      </c>
      <c r="J979">
        <v>0.98094800000000004</v>
      </c>
      <c r="K979">
        <v>0</v>
      </c>
      <c r="L979" t="s">
        <v>42</v>
      </c>
    </row>
    <row r="980" spans="1:12" x14ac:dyDescent="0.25">
      <c r="A980" t="s">
        <v>47</v>
      </c>
      <c r="B980">
        <v>718962</v>
      </c>
      <c r="C980">
        <v>713640</v>
      </c>
      <c r="D980">
        <v>713589</v>
      </c>
      <c r="E980">
        <v>712028</v>
      </c>
      <c r="F980">
        <v>585.06799999999998</v>
      </c>
      <c r="G980">
        <v>703.18</v>
      </c>
      <c r="H980">
        <v>292.71699999999998</v>
      </c>
      <c r="I980">
        <v>1.6821099999999999E-2</v>
      </c>
      <c r="J980">
        <v>0.98093799999999998</v>
      </c>
      <c r="K980">
        <v>0</v>
      </c>
      <c r="L980" t="s">
        <v>42</v>
      </c>
    </row>
    <row r="981" spans="1:12" x14ac:dyDescent="0.25">
      <c r="A981" t="s">
        <v>47</v>
      </c>
      <c r="B981">
        <v>719566</v>
      </c>
      <c r="C981">
        <v>714208</v>
      </c>
      <c r="D981">
        <v>714159</v>
      </c>
      <c r="E981">
        <v>712611</v>
      </c>
      <c r="F981">
        <v>569.54600000000005</v>
      </c>
      <c r="G981">
        <v>701.41300000000001</v>
      </c>
      <c r="H981">
        <v>299.42399999999998</v>
      </c>
      <c r="I981">
        <v>1.15072E-2</v>
      </c>
      <c r="J981">
        <v>0.99488799999999999</v>
      </c>
      <c r="K981">
        <v>0</v>
      </c>
      <c r="L981" t="s">
        <v>42</v>
      </c>
    </row>
    <row r="982" spans="1:12" x14ac:dyDescent="0.25">
      <c r="A982" t="s">
        <v>47</v>
      </c>
      <c r="B982">
        <v>727916</v>
      </c>
      <c r="C982">
        <v>722542</v>
      </c>
      <c r="D982">
        <v>722492</v>
      </c>
      <c r="E982">
        <v>720925</v>
      </c>
      <c r="F982">
        <v>581.80799999999999</v>
      </c>
      <c r="G982">
        <v>674.49099999999999</v>
      </c>
      <c r="H982">
        <v>295.61599999999999</v>
      </c>
      <c r="I982">
        <v>1.08571E-2</v>
      </c>
      <c r="J982">
        <v>0.98101899999999997</v>
      </c>
      <c r="K982">
        <v>0</v>
      </c>
      <c r="L982" t="s">
        <v>42</v>
      </c>
    </row>
    <row r="983" spans="1:12" x14ac:dyDescent="0.25">
      <c r="A983" t="s">
        <v>47</v>
      </c>
      <c r="B983">
        <v>742786</v>
      </c>
      <c r="C983">
        <v>737380</v>
      </c>
      <c r="D983">
        <v>737329</v>
      </c>
      <c r="E983">
        <v>735746</v>
      </c>
      <c r="F983">
        <v>604.29600000000005</v>
      </c>
      <c r="G983">
        <v>786.69299999999998</v>
      </c>
      <c r="H983">
        <v>347.4</v>
      </c>
      <c r="I983">
        <v>1.7127799999999999E-2</v>
      </c>
      <c r="J983">
        <v>0.98098700000000005</v>
      </c>
      <c r="K983">
        <v>0</v>
      </c>
      <c r="L983" t="s">
        <v>42</v>
      </c>
    </row>
    <row r="984" spans="1:12" x14ac:dyDescent="0.25">
      <c r="A984" t="s">
        <v>47</v>
      </c>
      <c r="B984">
        <v>731546</v>
      </c>
      <c r="C984">
        <v>726175</v>
      </c>
      <c r="D984">
        <v>726125</v>
      </c>
      <c r="E984">
        <v>724572</v>
      </c>
      <c r="F984">
        <v>576.40800000000002</v>
      </c>
      <c r="G984">
        <v>713.33900000000006</v>
      </c>
      <c r="H984">
        <v>293.76400000000001</v>
      </c>
      <c r="I984">
        <v>1.08732E-2</v>
      </c>
      <c r="J984">
        <v>0.98067400000000005</v>
      </c>
      <c r="K984">
        <v>0</v>
      </c>
      <c r="L984" t="s">
        <v>42</v>
      </c>
    </row>
    <row r="985" spans="1:12" x14ac:dyDescent="0.25">
      <c r="A985" t="s">
        <v>47</v>
      </c>
      <c r="B985">
        <v>744035</v>
      </c>
      <c r="C985">
        <v>738668</v>
      </c>
      <c r="D985">
        <v>738617</v>
      </c>
      <c r="E985">
        <v>737065</v>
      </c>
      <c r="F985">
        <v>589.149</v>
      </c>
      <c r="G985">
        <v>708.86599999999999</v>
      </c>
      <c r="H985">
        <v>310.27999999999997</v>
      </c>
      <c r="I985">
        <v>1.10086E-2</v>
      </c>
      <c r="J985">
        <v>0.981016</v>
      </c>
      <c r="K985">
        <v>0</v>
      </c>
      <c r="L985" t="s">
        <v>42</v>
      </c>
    </row>
    <row r="986" spans="1:12" x14ac:dyDescent="0.25">
      <c r="A986" t="s">
        <v>47</v>
      </c>
      <c r="B986">
        <v>741814</v>
      </c>
      <c r="C986">
        <v>736463</v>
      </c>
      <c r="D986">
        <v>736412</v>
      </c>
      <c r="E986">
        <v>734854</v>
      </c>
      <c r="F986">
        <v>583.61500000000001</v>
      </c>
      <c r="G986">
        <v>697.21400000000006</v>
      </c>
      <c r="H986">
        <v>310.57400000000001</v>
      </c>
      <c r="I986">
        <v>1.20132E-2</v>
      </c>
      <c r="J986">
        <v>0.98101899999999997</v>
      </c>
      <c r="K986">
        <v>0</v>
      </c>
      <c r="L986" t="s">
        <v>42</v>
      </c>
    </row>
    <row r="987" spans="1:12" x14ac:dyDescent="0.25">
      <c r="A987" t="s">
        <v>47</v>
      </c>
      <c r="B987">
        <v>750249</v>
      </c>
      <c r="C987">
        <v>744981</v>
      </c>
      <c r="D987">
        <v>744931</v>
      </c>
      <c r="E987">
        <v>743365</v>
      </c>
      <c r="F987">
        <v>585.18100000000004</v>
      </c>
      <c r="G987">
        <v>694.71100000000001</v>
      </c>
      <c r="H987">
        <v>318.50400000000002</v>
      </c>
      <c r="I987">
        <v>1.13603E-2</v>
      </c>
      <c r="J987">
        <v>0.98100799999999999</v>
      </c>
      <c r="K987">
        <v>0</v>
      </c>
      <c r="L987" t="s">
        <v>42</v>
      </c>
    </row>
    <row r="988" spans="1:12" x14ac:dyDescent="0.25">
      <c r="A988" t="s">
        <v>47</v>
      </c>
      <c r="B988">
        <v>754487</v>
      </c>
      <c r="C988">
        <v>749216</v>
      </c>
      <c r="D988">
        <v>749166</v>
      </c>
      <c r="E988">
        <v>747614</v>
      </c>
      <c r="F988">
        <v>583.87199999999996</v>
      </c>
      <c r="G988">
        <v>664.08699999999999</v>
      </c>
      <c r="H988">
        <v>291.43299999999999</v>
      </c>
      <c r="I988">
        <v>1.1365399999999999E-2</v>
      </c>
      <c r="J988">
        <v>0.98100100000000001</v>
      </c>
      <c r="K988">
        <v>0</v>
      </c>
      <c r="L988" t="s">
        <v>42</v>
      </c>
    </row>
    <row r="989" spans="1:12" x14ac:dyDescent="0.25">
      <c r="A989" t="s">
        <v>47</v>
      </c>
      <c r="B989">
        <v>758207</v>
      </c>
      <c r="C989">
        <v>752883</v>
      </c>
      <c r="D989">
        <v>752832</v>
      </c>
      <c r="E989">
        <v>751278</v>
      </c>
      <c r="F989">
        <v>593.28700000000003</v>
      </c>
      <c r="G989">
        <v>688.19799999999998</v>
      </c>
      <c r="H989">
        <v>308.00900000000001</v>
      </c>
      <c r="I989">
        <v>1.55853E-2</v>
      </c>
      <c r="J989">
        <v>0.984734</v>
      </c>
      <c r="K989">
        <v>0</v>
      </c>
      <c r="L989" t="s">
        <v>42</v>
      </c>
    </row>
    <row r="990" spans="1:12" x14ac:dyDescent="0.25">
      <c r="A990" t="s">
        <v>47</v>
      </c>
      <c r="B990">
        <v>758023</v>
      </c>
      <c r="C990">
        <v>752664</v>
      </c>
      <c r="D990">
        <v>752614</v>
      </c>
      <c r="E990">
        <v>751062</v>
      </c>
      <c r="F990">
        <v>581.43700000000001</v>
      </c>
      <c r="G990">
        <v>665.06799999999998</v>
      </c>
      <c r="H990">
        <v>288.40199999999999</v>
      </c>
      <c r="I990">
        <v>1.09172E-2</v>
      </c>
      <c r="J990">
        <v>0.99479700000000004</v>
      </c>
      <c r="K990">
        <v>0</v>
      </c>
      <c r="L990" t="s">
        <v>42</v>
      </c>
    </row>
    <row r="991" spans="1:12" x14ac:dyDescent="0.25">
      <c r="A991" t="s">
        <v>47</v>
      </c>
      <c r="B991">
        <v>760351</v>
      </c>
      <c r="C991">
        <v>754940</v>
      </c>
      <c r="D991">
        <v>754889</v>
      </c>
      <c r="E991">
        <v>753338</v>
      </c>
      <c r="F991">
        <v>583.58299999999997</v>
      </c>
      <c r="G991">
        <v>688.1</v>
      </c>
      <c r="H991">
        <v>312.19299999999998</v>
      </c>
      <c r="I991">
        <v>1.08979E-2</v>
      </c>
      <c r="J991">
        <v>0.98312699999999997</v>
      </c>
      <c r="K991">
        <v>0</v>
      </c>
      <c r="L991" t="s">
        <v>42</v>
      </c>
    </row>
    <row r="992" spans="1:12" x14ac:dyDescent="0.25">
      <c r="A992" t="s">
        <v>47</v>
      </c>
      <c r="B992">
        <v>760161</v>
      </c>
      <c r="C992">
        <v>754713</v>
      </c>
      <c r="D992">
        <v>754663</v>
      </c>
      <c r="E992">
        <v>753108</v>
      </c>
      <c r="F992">
        <v>581.86</v>
      </c>
      <c r="G992">
        <v>669.327</v>
      </c>
      <c r="H992">
        <v>305.04399999999998</v>
      </c>
      <c r="I992">
        <v>1.09309E-2</v>
      </c>
      <c r="J992">
        <v>0.98091499999999998</v>
      </c>
      <c r="K992">
        <v>0</v>
      </c>
      <c r="L992" t="s">
        <v>42</v>
      </c>
    </row>
    <row r="993" spans="1:25" x14ac:dyDescent="0.25">
      <c r="A993" t="s">
        <v>47</v>
      </c>
      <c r="B993">
        <v>768204</v>
      </c>
      <c r="C993">
        <v>762817</v>
      </c>
      <c r="D993">
        <v>762768</v>
      </c>
      <c r="E993">
        <v>761211</v>
      </c>
      <c r="F993">
        <v>579.55799999999999</v>
      </c>
      <c r="G993">
        <v>676.00900000000001</v>
      </c>
      <c r="H993">
        <v>308.29000000000002</v>
      </c>
      <c r="I993">
        <v>1.08913E-2</v>
      </c>
      <c r="J993">
        <v>0.98089499999999996</v>
      </c>
      <c r="K993">
        <v>0</v>
      </c>
      <c r="L993" t="s">
        <v>42</v>
      </c>
    </row>
    <row r="994" spans="1:25" x14ac:dyDescent="0.25">
      <c r="A994" t="s">
        <v>47</v>
      </c>
      <c r="B994">
        <v>768184</v>
      </c>
      <c r="C994">
        <v>762856</v>
      </c>
      <c r="D994">
        <v>762807</v>
      </c>
      <c r="E994">
        <v>761254</v>
      </c>
      <c r="F994">
        <v>581.62199999999996</v>
      </c>
      <c r="G994">
        <v>671.42100000000005</v>
      </c>
      <c r="H994">
        <v>304.82400000000001</v>
      </c>
      <c r="I994">
        <v>1.7192099999999998E-2</v>
      </c>
      <c r="J994">
        <v>0.99510399999999999</v>
      </c>
      <c r="K994">
        <v>0</v>
      </c>
      <c r="L994" t="s">
        <v>42</v>
      </c>
    </row>
    <row r="995" spans="1:25" x14ac:dyDescent="0.25">
      <c r="A995" t="s">
        <v>47</v>
      </c>
      <c r="B995">
        <v>760887</v>
      </c>
      <c r="C995">
        <v>755528</v>
      </c>
      <c r="D995">
        <v>755478</v>
      </c>
      <c r="E995">
        <v>753933</v>
      </c>
      <c r="F995">
        <v>580.46</v>
      </c>
      <c r="G995">
        <v>688.53300000000002</v>
      </c>
      <c r="H995">
        <v>309.262</v>
      </c>
      <c r="I995">
        <v>1.2087199999999999E-2</v>
      </c>
      <c r="J995">
        <v>0.98091700000000004</v>
      </c>
      <c r="K995">
        <v>0</v>
      </c>
      <c r="L995" t="s">
        <v>42</v>
      </c>
    </row>
    <row r="996" spans="1:25" x14ac:dyDescent="0.25">
      <c r="A996" t="s">
        <v>47</v>
      </c>
      <c r="B996">
        <v>763130</v>
      </c>
      <c r="C996">
        <v>757686</v>
      </c>
      <c r="D996">
        <v>757636</v>
      </c>
      <c r="E996">
        <v>756079</v>
      </c>
      <c r="F996">
        <v>584.58399999999995</v>
      </c>
      <c r="G996">
        <v>697.35</v>
      </c>
      <c r="H996">
        <v>316.50599999999997</v>
      </c>
      <c r="I996">
        <v>1.0907399999999999E-2</v>
      </c>
      <c r="J996">
        <v>0.98904300000000001</v>
      </c>
      <c r="K996">
        <v>0</v>
      </c>
      <c r="L996" t="s">
        <v>42</v>
      </c>
    </row>
    <row r="997" spans="1:25" x14ac:dyDescent="0.25">
      <c r="A997" t="s">
        <v>47</v>
      </c>
      <c r="B997">
        <v>764029</v>
      </c>
      <c r="C997">
        <v>758575</v>
      </c>
      <c r="D997">
        <v>758525</v>
      </c>
      <c r="E997">
        <v>756974</v>
      </c>
      <c r="F997">
        <v>580.13300000000004</v>
      </c>
      <c r="G997">
        <v>685.39400000000001</v>
      </c>
      <c r="H997">
        <v>310.327</v>
      </c>
      <c r="I997">
        <v>1.6452399999999999E-2</v>
      </c>
      <c r="J997">
        <v>0.98101899999999997</v>
      </c>
      <c r="K997">
        <v>0</v>
      </c>
      <c r="L997" t="s">
        <v>42</v>
      </c>
    </row>
    <row r="998" spans="1:25" x14ac:dyDescent="0.25">
      <c r="A998" t="s">
        <v>47</v>
      </c>
      <c r="B998">
        <v>773280</v>
      </c>
      <c r="C998">
        <v>767835</v>
      </c>
      <c r="D998">
        <v>767785</v>
      </c>
      <c r="E998">
        <v>766212</v>
      </c>
      <c r="F998">
        <v>587.22799999999995</v>
      </c>
      <c r="G998">
        <v>694.11199999999997</v>
      </c>
      <c r="H998">
        <v>322.53399999999999</v>
      </c>
      <c r="I998">
        <v>1.0995400000000001E-2</v>
      </c>
      <c r="J998">
        <v>0.98101799999999995</v>
      </c>
      <c r="K998">
        <v>0</v>
      </c>
      <c r="L998" t="s">
        <v>42</v>
      </c>
    </row>
    <row r="999" spans="1:25" x14ac:dyDescent="0.25">
      <c r="A999" t="s">
        <v>47</v>
      </c>
      <c r="B999">
        <v>764947</v>
      </c>
      <c r="C999">
        <v>759617</v>
      </c>
      <c r="D999">
        <v>759567</v>
      </c>
      <c r="E999">
        <v>758020</v>
      </c>
      <c r="F999">
        <v>579.01800000000003</v>
      </c>
      <c r="G999">
        <v>675.84699999999998</v>
      </c>
      <c r="H999">
        <v>307.86500000000001</v>
      </c>
      <c r="I999">
        <v>1.09325E-2</v>
      </c>
      <c r="J999">
        <v>0.98101099999999997</v>
      </c>
      <c r="K999">
        <v>0</v>
      </c>
      <c r="L999" t="s">
        <v>42</v>
      </c>
    </row>
    <row r="1000" spans="1:25" x14ac:dyDescent="0.25">
      <c r="A1000" t="s">
        <v>47</v>
      </c>
      <c r="B1000">
        <v>767988</v>
      </c>
      <c r="C1000">
        <v>762588</v>
      </c>
      <c r="D1000">
        <v>762539</v>
      </c>
      <c r="E1000">
        <v>760981</v>
      </c>
      <c r="F1000">
        <v>581.37199999999996</v>
      </c>
      <c r="G1000">
        <v>674.02300000000002</v>
      </c>
      <c r="H1000">
        <v>304.358</v>
      </c>
      <c r="I1000">
        <v>1.08573E-2</v>
      </c>
      <c r="J1000">
        <v>0.98622100000000001</v>
      </c>
      <c r="K1000">
        <v>0</v>
      </c>
      <c r="L1000" t="s">
        <v>42</v>
      </c>
    </row>
    <row r="1001" spans="1:25" x14ac:dyDescent="0.25">
      <c r="A1001" t="s">
        <v>47</v>
      </c>
      <c r="B1001">
        <v>768591</v>
      </c>
      <c r="C1001">
        <v>763180</v>
      </c>
      <c r="D1001">
        <v>763130</v>
      </c>
      <c r="E1001">
        <v>761577</v>
      </c>
      <c r="F1001">
        <v>584.35</v>
      </c>
      <c r="G1001">
        <v>699.47299999999996</v>
      </c>
      <c r="H1001">
        <v>322.16500000000002</v>
      </c>
      <c r="I1001">
        <v>1.45443E-2</v>
      </c>
      <c r="J1001">
        <v>0.98101899999999997</v>
      </c>
      <c r="K1001">
        <v>0</v>
      </c>
      <c r="L1001" t="s">
        <v>42</v>
      </c>
    </row>
    <row r="1002" spans="1:25" x14ac:dyDescent="0.25">
      <c r="A1002" t="s">
        <v>47</v>
      </c>
      <c r="B1002">
        <v>769016</v>
      </c>
      <c r="C1002">
        <v>763550</v>
      </c>
      <c r="D1002">
        <v>763500</v>
      </c>
      <c r="E1002">
        <v>761937</v>
      </c>
      <c r="F1002">
        <v>582.39700000000005</v>
      </c>
      <c r="G1002">
        <v>685.75900000000001</v>
      </c>
      <c r="H1002">
        <v>312.52999999999997</v>
      </c>
      <c r="I1002">
        <v>1.0943100000000001E-2</v>
      </c>
      <c r="J1002">
        <v>0.98059799999999997</v>
      </c>
      <c r="K1002">
        <v>0</v>
      </c>
      <c r="L1002" t="s">
        <v>42</v>
      </c>
    </row>
    <row r="1003" spans="1:25" x14ac:dyDescent="0.25">
      <c r="A1003" t="s">
        <v>47</v>
      </c>
      <c r="B1003">
        <v>774868</v>
      </c>
      <c r="C1003">
        <v>769438</v>
      </c>
      <c r="D1003">
        <v>769388</v>
      </c>
      <c r="E1003">
        <v>767837</v>
      </c>
      <c r="F1003">
        <v>582.88400000000001</v>
      </c>
      <c r="G1003">
        <v>685.92600000000004</v>
      </c>
      <c r="H1003">
        <v>307.08300000000003</v>
      </c>
      <c r="I1003">
        <v>1.1175600000000001E-2</v>
      </c>
      <c r="J1003">
        <v>0.98101899999999997</v>
      </c>
      <c r="K1003">
        <v>0</v>
      </c>
      <c r="L1003" t="s">
        <v>42</v>
      </c>
    </row>
    <row r="1004" spans="1:25" x14ac:dyDescent="0.25">
      <c r="A1004" t="s">
        <v>47</v>
      </c>
      <c r="B1004">
        <v>771383</v>
      </c>
      <c r="C1004">
        <v>766012</v>
      </c>
      <c r="D1004">
        <v>765962</v>
      </c>
      <c r="E1004">
        <v>764402</v>
      </c>
      <c r="F1004">
        <v>592.57000000000005</v>
      </c>
      <c r="G1004">
        <v>692.48599999999999</v>
      </c>
      <c r="H1004">
        <v>318.82100000000003</v>
      </c>
      <c r="I1004">
        <v>1.08865E-2</v>
      </c>
      <c r="J1004">
        <v>0.98093399999999997</v>
      </c>
      <c r="K1004">
        <v>0</v>
      </c>
      <c r="L1004" t="s">
        <v>42</v>
      </c>
    </row>
    <row r="1005" spans="1:25" x14ac:dyDescent="0.25">
      <c r="A1005" t="s">
        <v>47</v>
      </c>
      <c r="B1005">
        <v>767831</v>
      </c>
      <c r="C1005">
        <v>762452</v>
      </c>
      <c r="D1005">
        <v>762403</v>
      </c>
      <c r="E1005">
        <v>760843</v>
      </c>
      <c r="F1005">
        <v>588.81100000000004</v>
      </c>
      <c r="G1005">
        <v>690.23900000000003</v>
      </c>
      <c r="H1005">
        <v>311.423</v>
      </c>
      <c r="I1005">
        <v>1.43038E-2</v>
      </c>
      <c r="J1005">
        <v>0.98101000000000005</v>
      </c>
      <c r="K1005">
        <v>0</v>
      </c>
      <c r="L1005" t="s">
        <v>42</v>
      </c>
    </row>
    <row r="1006" spans="1:25" x14ac:dyDescent="0.25">
      <c r="A1006" t="s">
        <v>47</v>
      </c>
      <c r="B1006">
        <v>768614</v>
      </c>
      <c r="C1006">
        <v>763116</v>
      </c>
      <c r="D1006">
        <v>763067</v>
      </c>
      <c r="E1006">
        <v>761514</v>
      </c>
      <c r="F1006">
        <v>583.22500000000002</v>
      </c>
      <c r="G1006">
        <v>696.79300000000001</v>
      </c>
      <c r="H1006">
        <v>325.7</v>
      </c>
      <c r="I1006">
        <v>1.2600200000000001E-2</v>
      </c>
      <c r="J1006">
        <v>0.98101899999999997</v>
      </c>
      <c r="K1006">
        <v>0</v>
      </c>
      <c r="L1006" t="s">
        <v>42</v>
      </c>
    </row>
    <row r="1007" spans="1:25" x14ac:dyDescent="0.25">
      <c r="A1007" t="s">
        <v>47</v>
      </c>
      <c r="B1007">
        <v>775522</v>
      </c>
      <c r="C1007">
        <v>770046</v>
      </c>
      <c r="D1007">
        <v>769996</v>
      </c>
      <c r="E1007">
        <v>768439</v>
      </c>
      <c r="F1007">
        <v>588.48699999999997</v>
      </c>
      <c r="G1007">
        <v>673.822</v>
      </c>
      <c r="H1007">
        <v>306.39600000000002</v>
      </c>
      <c r="I1007">
        <v>1.0864499999999999E-2</v>
      </c>
      <c r="J1007">
        <v>0.98101799999999995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773930</v>
      </c>
      <c r="C1008">
        <v>768463</v>
      </c>
      <c r="D1008">
        <v>768413</v>
      </c>
      <c r="E1008">
        <v>766854</v>
      </c>
      <c r="F1008">
        <v>596.65700000000004</v>
      </c>
      <c r="G1008">
        <v>688.33600000000001</v>
      </c>
      <c r="H1008">
        <v>310.78699999999998</v>
      </c>
      <c r="I1008">
        <v>1.08825E-2</v>
      </c>
      <c r="J1008">
        <v>0.991344</v>
      </c>
      <c r="K1008">
        <v>0</v>
      </c>
      <c r="L1008" t="s">
        <v>42</v>
      </c>
      <c r="R1008">
        <f>AVERAGE(B959:B1008)</f>
        <v>730495.86</v>
      </c>
      <c r="S1008">
        <f>AVERAGE(C959:C1008)</f>
        <v>725121.66</v>
      </c>
      <c r="U1008">
        <f>_xlfn.VAR.P(B959:B1008)</f>
        <v>1411449364.0803998</v>
      </c>
      <c r="V1008">
        <f>_xlfn.VAR.P(C959:C1008)</f>
        <v>1409135913.6243997</v>
      </c>
      <c r="X1008">
        <f>1.96*SQRT(U1008)/50</f>
        <v>1472.7150270233903</v>
      </c>
      <c r="Y1008">
        <f>1.96*SQRT(V1008)/50</f>
        <v>1471.5075977757631</v>
      </c>
    </row>
    <row r="1009" spans="1:12" x14ac:dyDescent="0.25">
      <c r="A1009" t="s">
        <v>48</v>
      </c>
      <c r="B1009">
        <v>36525053.5612</v>
      </c>
      <c r="C1009" t="s">
        <v>36</v>
      </c>
    </row>
    <row r="1010" spans="1:12" x14ac:dyDescent="0.25">
      <c r="A1010" t="s">
        <v>49</v>
      </c>
      <c r="B1010">
        <v>640811</v>
      </c>
      <c r="C1010">
        <v>640268</v>
      </c>
      <c r="D1010">
        <v>640219</v>
      </c>
      <c r="E1010">
        <v>638667</v>
      </c>
      <c r="F1010">
        <v>592.22</v>
      </c>
      <c r="G1010">
        <v>0</v>
      </c>
      <c r="H1010">
        <v>289.72399999999999</v>
      </c>
      <c r="I1010">
        <v>1.0868299999999999E-2</v>
      </c>
      <c r="J1010">
        <v>0.98091099999999998</v>
      </c>
      <c r="K1010">
        <v>0</v>
      </c>
      <c r="L1010" t="s">
        <v>42</v>
      </c>
    </row>
    <row r="1011" spans="1:12" x14ac:dyDescent="0.25">
      <c r="A1011" t="s">
        <v>49</v>
      </c>
      <c r="B1011">
        <v>639192</v>
      </c>
      <c r="C1011">
        <v>638642</v>
      </c>
      <c r="D1011">
        <v>638593</v>
      </c>
      <c r="E1011">
        <v>637049</v>
      </c>
      <c r="F1011">
        <v>572.06799999999998</v>
      </c>
      <c r="G1011">
        <v>0</v>
      </c>
      <c r="H1011">
        <v>289.60899999999998</v>
      </c>
      <c r="I1011">
        <v>1.0859000000000001E-2</v>
      </c>
      <c r="J1011">
        <v>0.98098600000000002</v>
      </c>
      <c r="K1011">
        <v>0</v>
      </c>
      <c r="L1011" t="s">
        <v>42</v>
      </c>
    </row>
    <row r="1012" spans="1:12" x14ac:dyDescent="0.25">
      <c r="A1012" t="s">
        <v>49</v>
      </c>
      <c r="B1012">
        <v>641159</v>
      </c>
      <c r="C1012">
        <v>640594</v>
      </c>
      <c r="D1012">
        <v>640545</v>
      </c>
      <c r="E1012">
        <v>638991</v>
      </c>
      <c r="F1012">
        <v>578.62099999999998</v>
      </c>
      <c r="G1012">
        <v>0</v>
      </c>
      <c r="H1012">
        <v>294.56900000000002</v>
      </c>
      <c r="I1012">
        <v>1.10236E-2</v>
      </c>
      <c r="J1012">
        <v>0.98093300000000005</v>
      </c>
      <c r="K1012">
        <v>0</v>
      </c>
      <c r="L1012" t="s">
        <v>42</v>
      </c>
    </row>
    <row r="1013" spans="1:12" x14ac:dyDescent="0.25">
      <c r="A1013" t="s">
        <v>49</v>
      </c>
      <c r="B1013">
        <v>641010</v>
      </c>
      <c r="C1013">
        <v>640463</v>
      </c>
      <c r="D1013">
        <v>640414</v>
      </c>
      <c r="E1013">
        <v>638870</v>
      </c>
      <c r="F1013">
        <v>574.98800000000006</v>
      </c>
      <c r="G1013">
        <v>0</v>
      </c>
      <c r="H1013">
        <v>295.32499999999999</v>
      </c>
      <c r="I1013">
        <v>1.22411E-2</v>
      </c>
      <c r="J1013">
        <v>0.99405900000000003</v>
      </c>
      <c r="K1013">
        <v>0</v>
      </c>
      <c r="L1013" t="s">
        <v>42</v>
      </c>
    </row>
    <row r="1014" spans="1:12" x14ac:dyDescent="0.25">
      <c r="A1014" t="s">
        <v>49</v>
      </c>
      <c r="B1014">
        <v>639342</v>
      </c>
      <c r="C1014">
        <v>638790</v>
      </c>
      <c r="D1014">
        <v>638741</v>
      </c>
      <c r="E1014">
        <v>637182</v>
      </c>
      <c r="F1014">
        <v>580.13900000000001</v>
      </c>
      <c r="G1014">
        <v>0</v>
      </c>
      <c r="H1014">
        <v>294.10500000000002</v>
      </c>
      <c r="I1014">
        <v>1.0856899999999999E-2</v>
      </c>
      <c r="J1014">
        <v>0.98921599999999998</v>
      </c>
      <c r="K1014">
        <v>0</v>
      </c>
      <c r="L1014" t="s">
        <v>42</v>
      </c>
    </row>
    <row r="1015" spans="1:12" x14ac:dyDescent="0.25">
      <c r="A1015" t="s">
        <v>49</v>
      </c>
      <c r="B1015">
        <v>641590</v>
      </c>
      <c r="C1015">
        <v>641038</v>
      </c>
      <c r="D1015">
        <v>640989</v>
      </c>
      <c r="E1015">
        <v>639433</v>
      </c>
      <c r="F1015">
        <v>582.38099999999997</v>
      </c>
      <c r="G1015">
        <v>0</v>
      </c>
      <c r="H1015">
        <v>286.45999999999998</v>
      </c>
      <c r="I1015">
        <v>1.20076E-2</v>
      </c>
      <c r="J1015">
        <v>0.98087299999999999</v>
      </c>
      <c r="K1015">
        <v>0</v>
      </c>
      <c r="L1015" t="s">
        <v>42</v>
      </c>
    </row>
    <row r="1016" spans="1:12" x14ac:dyDescent="0.25">
      <c r="A1016" t="s">
        <v>49</v>
      </c>
      <c r="B1016">
        <v>640173</v>
      </c>
      <c r="C1016">
        <v>639630</v>
      </c>
      <c r="D1016">
        <v>639580</v>
      </c>
      <c r="E1016">
        <v>638030</v>
      </c>
      <c r="F1016">
        <v>575.10699999999997</v>
      </c>
      <c r="G1016">
        <v>0</v>
      </c>
      <c r="H1016">
        <v>284.67399999999998</v>
      </c>
      <c r="I1016">
        <v>1.28878E-2</v>
      </c>
      <c r="J1016">
        <v>0.98072199999999998</v>
      </c>
      <c r="K1016">
        <v>0</v>
      </c>
      <c r="L1016" t="s">
        <v>42</v>
      </c>
    </row>
    <row r="1017" spans="1:12" x14ac:dyDescent="0.25">
      <c r="A1017" t="s">
        <v>49</v>
      </c>
      <c r="B1017">
        <v>639577</v>
      </c>
      <c r="C1017">
        <v>639026</v>
      </c>
      <c r="D1017">
        <v>638976</v>
      </c>
      <c r="E1017">
        <v>637435</v>
      </c>
      <c r="F1017">
        <v>570.79100000000005</v>
      </c>
      <c r="G1017">
        <v>0</v>
      </c>
      <c r="H1017">
        <v>284.46800000000002</v>
      </c>
      <c r="I1017">
        <v>1.09786E-2</v>
      </c>
      <c r="J1017">
        <v>0.98099499999999995</v>
      </c>
      <c r="K1017">
        <v>0</v>
      </c>
      <c r="L1017" t="s">
        <v>42</v>
      </c>
    </row>
    <row r="1018" spans="1:12" x14ac:dyDescent="0.25">
      <c r="A1018" t="s">
        <v>49</v>
      </c>
      <c r="B1018">
        <v>641620</v>
      </c>
      <c r="C1018">
        <v>641073</v>
      </c>
      <c r="D1018">
        <v>641024</v>
      </c>
      <c r="E1018">
        <v>639474</v>
      </c>
      <c r="F1018">
        <v>586.22199999999998</v>
      </c>
      <c r="G1018">
        <v>0</v>
      </c>
      <c r="H1018">
        <v>290.11599999999999</v>
      </c>
      <c r="I1018">
        <v>1.34007E-2</v>
      </c>
      <c r="J1018">
        <v>0.98092699999999999</v>
      </c>
      <c r="K1018">
        <v>0</v>
      </c>
      <c r="L1018" t="s">
        <v>42</v>
      </c>
    </row>
    <row r="1019" spans="1:12" x14ac:dyDescent="0.25">
      <c r="A1019" t="s">
        <v>49</v>
      </c>
      <c r="B1019">
        <v>641218</v>
      </c>
      <c r="C1019">
        <v>640678</v>
      </c>
      <c r="D1019">
        <v>640628</v>
      </c>
      <c r="E1019">
        <v>639072</v>
      </c>
      <c r="F1019">
        <v>581.95500000000004</v>
      </c>
      <c r="G1019">
        <v>0</v>
      </c>
      <c r="H1019">
        <v>298.13</v>
      </c>
      <c r="I1019">
        <v>1.8640899999999998E-2</v>
      </c>
      <c r="J1019">
        <v>0.98083200000000004</v>
      </c>
      <c r="K1019">
        <v>0</v>
      </c>
      <c r="L1019" t="s">
        <v>42</v>
      </c>
    </row>
    <row r="1020" spans="1:12" x14ac:dyDescent="0.25">
      <c r="A1020" t="s">
        <v>49</v>
      </c>
      <c r="B1020">
        <v>640653</v>
      </c>
      <c r="C1020">
        <v>640106</v>
      </c>
      <c r="D1020">
        <v>640056</v>
      </c>
      <c r="E1020">
        <v>638511</v>
      </c>
      <c r="F1020">
        <v>583.29399999999998</v>
      </c>
      <c r="G1020">
        <v>0</v>
      </c>
      <c r="H1020">
        <v>285.77999999999997</v>
      </c>
      <c r="I1020">
        <v>1.09896E-2</v>
      </c>
      <c r="J1020">
        <v>0.98100399999999999</v>
      </c>
      <c r="K1020">
        <v>0</v>
      </c>
      <c r="L1020" t="s">
        <v>42</v>
      </c>
    </row>
    <row r="1021" spans="1:12" x14ac:dyDescent="0.25">
      <c r="A1021" t="s">
        <v>49</v>
      </c>
      <c r="B1021">
        <v>641468</v>
      </c>
      <c r="C1021">
        <v>640920</v>
      </c>
      <c r="D1021">
        <v>640871</v>
      </c>
      <c r="E1021">
        <v>639318</v>
      </c>
      <c r="F1021">
        <v>584.91399999999999</v>
      </c>
      <c r="G1021">
        <v>0</v>
      </c>
      <c r="H1021">
        <v>301.065</v>
      </c>
      <c r="I1021">
        <v>1.22524E-2</v>
      </c>
      <c r="J1021">
        <v>0.981016</v>
      </c>
      <c r="K1021">
        <v>0</v>
      </c>
      <c r="L1021" t="s">
        <v>42</v>
      </c>
    </row>
    <row r="1022" spans="1:12" x14ac:dyDescent="0.25">
      <c r="A1022" t="s">
        <v>49</v>
      </c>
      <c r="B1022">
        <v>641301</v>
      </c>
      <c r="C1022">
        <v>640761</v>
      </c>
      <c r="D1022">
        <v>640712</v>
      </c>
      <c r="E1022">
        <v>639157</v>
      </c>
      <c r="F1022">
        <v>587.93499999999995</v>
      </c>
      <c r="G1022">
        <v>0</v>
      </c>
      <c r="H1022">
        <v>294.55700000000002</v>
      </c>
      <c r="I1022">
        <v>1.11909E-2</v>
      </c>
      <c r="J1022">
        <v>0.98101700000000003</v>
      </c>
      <c r="K1022">
        <v>0</v>
      </c>
      <c r="L1022" t="s">
        <v>42</v>
      </c>
    </row>
    <row r="1023" spans="1:12" x14ac:dyDescent="0.25">
      <c r="A1023" t="s">
        <v>49</v>
      </c>
      <c r="B1023">
        <v>639544</v>
      </c>
      <c r="C1023">
        <v>638996</v>
      </c>
      <c r="D1023">
        <v>638948</v>
      </c>
      <c r="E1023">
        <v>637403</v>
      </c>
      <c r="F1023">
        <v>578.83500000000004</v>
      </c>
      <c r="G1023">
        <v>0</v>
      </c>
      <c r="H1023">
        <v>278.65199999999999</v>
      </c>
      <c r="I1023">
        <v>1.1862899999999999E-2</v>
      </c>
      <c r="J1023">
        <v>0.98101400000000005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642429</v>
      </c>
      <c r="C1024">
        <v>641880</v>
      </c>
      <c r="D1024">
        <v>641830</v>
      </c>
      <c r="E1024">
        <v>640280</v>
      </c>
      <c r="F1024">
        <v>583.07299999999998</v>
      </c>
      <c r="G1024">
        <v>0</v>
      </c>
      <c r="H1024">
        <v>299.5</v>
      </c>
      <c r="I1024">
        <v>1.3244000000000001E-2</v>
      </c>
      <c r="J1024">
        <v>0.98101099999999997</v>
      </c>
      <c r="K1024">
        <v>0</v>
      </c>
      <c r="L1024" t="s">
        <v>42</v>
      </c>
    </row>
    <row r="1025" spans="1:12" x14ac:dyDescent="0.25">
      <c r="A1025" t="s">
        <v>49</v>
      </c>
      <c r="B1025">
        <v>640774</v>
      </c>
      <c r="C1025">
        <v>640226</v>
      </c>
      <c r="D1025">
        <v>640178</v>
      </c>
      <c r="E1025">
        <v>638629</v>
      </c>
      <c r="F1025">
        <v>575.61199999999997</v>
      </c>
      <c r="G1025">
        <v>0</v>
      </c>
      <c r="H1025">
        <v>286.92599999999999</v>
      </c>
      <c r="I1025">
        <v>1.09274E-2</v>
      </c>
      <c r="J1025">
        <v>0.98101799999999995</v>
      </c>
      <c r="K1025">
        <v>0</v>
      </c>
      <c r="L1025" t="s">
        <v>42</v>
      </c>
    </row>
    <row r="1026" spans="1:12" x14ac:dyDescent="0.25">
      <c r="A1026" t="s">
        <v>49</v>
      </c>
      <c r="B1026">
        <v>638626</v>
      </c>
      <c r="C1026">
        <v>638075</v>
      </c>
      <c r="D1026">
        <v>638026</v>
      </c>
      <c r="E1026">
        <v>636483</v>
      </c>
      <c r="F1026">
        <v>574.21100000000001</v>
      </c>
      <c r="G1026">
        <v>0</v>
      </c>
      <c r="H1026">
        <v>282.49700000000001</v>
      </c>
      <c r="I1026">
        <v>1.0863899999999999E-2</v>
      </c>
      <c r="J1026">
        <v>0.98100299999999996</v>
      </c>
      <c r="K1026">
        <v>0</v>
      </c>
      <c r="L1026" t="s">
        <v>42</v>
      </c>
    </row>
    <row r="1027" spans="1:12" x14ac:dyDescent="0.25">
      <c r="A1027" t="s">
        <v>49</v>
      </c>
      <c r="B1027">
        <v>640709</v>
      </c>
      <c r="C1027">
        <v>640160</v>
      </c>
      <c r="D1027">
        <v>640111</v>
      </c>
      <c r="E1027">
        <v>638564</v>
      </c>
      <c r="F1027">
        <v>576.19299999999998</v>
      </c>
      <c r="G1027">
        <v>0</v>
      </c>
      <c r="H1027">
        <v>282.69299999999998</v>
      </c>
      <c r="I1027">
        <v>1.17299E-2</v>
      </c>
      <c r="J1027">
        <v>0.98485400000000001</v>
      </c>
      <c r="K1027">
        <v>0</v>
      </c>
      <c r="L1027" t="s">
        <v>42</v>
      </c>
    </row>
    <row r="1028" spans="1:12" x14ac:dyDescent="0.25">
      <c r="A1028" t="s">
        <v>49</v>
      </c>
      <c r="B1028">
        <v>641052</v>
      </c>
      <c r="C1028">
        <v>640510</v>
      </c>
      <c r="D1028">
        <v>640461</v>
      </c>
      <c r="E1028">
        <v>638910</v>
      </c>
      <c r="F1028">
        <v>580.35400000000004</v>
      </c>
      <c r="G1028">
        <v>0</v>
      </c>
      <c r="H1028">
        <v>296.21600000000001</v>
      </c>
      <c r="I1028">
        <v>1.1184599999999999E-2</v>
      </c>
      <c r="J1028">
        <v>0.98101799999999995</v>
      </c>
      <c r="K1028">
        <v>0</v>
      </c>
      <c r="L1028" t="s">
        <v>42</v>
      </c>
    </row>
    <row r="1029" spans="1:12" x14ac:dyDescent="0.25">
      <c r="A1029" t="s">
        <v>49</v>
      </c>
      <c r="B1029">
        <v>638801</v>
      </c>
      <c r="C1029">
        <v>638251</v>
      </c>
      <c r="D1029">
        <v>638202</v>
      </c>
      <c r="E1029">
        <v>636656</v>
      </c>
      <c r="F1029">
        <v>576.73199999999997</v>
      </c>
      <c r="G1029">
        <v>0</v>
      </c>
      <c r="H1029">
        <v>289.11399999999998</v>
      </c>
      <c r="I1029">
        <v>1.20728E-2</v>
      </c>
      <c r="J1029">
        <v>0.98101799999999995</v>
      </c>
      <c r="K1029">
        <v>0</v>
      </c>
      <c r="L1029" t="s">
        <v>42</v>
      </c>
    </row>
    <row r="1030" spans="1:12" x14ac:dyDescent="0.25">
      <c r="A1030" t="s">
        <v>49</v>
      </c>
      <c r="B1030">
        <v>641967</v>
      </c>
      <c r="C1030">
        <v>641416</v>
      </c>
      <c r="D1030">
        <v>641368</v>
      </c>
      <c r="E1030">
        <v>639810</v>
      </c>
      <c r="F1030">
        <v>589.62</v>
      </c>
      <c r="G1030">
        <v>0</v>
      </c>
      <c r="H1030">
        <v>298.98200000000003</v>
      </c>
      <c r="I1030">
        <v>1.10665E-2</v>
      </c>
      <c r="J1030">
        <v>0.98101799999999995</v>
      </c>
      <c r="K1030">
        <v>0</v>
      </c>
      <c r="L1030" t="s">
        <v>42</v>
      </c>
    </row>
    <row r="1031" spans="1:12" x14ac:dyDescent="0.25">
      <c r="A1031" t="s">
        <v>49</v>
      </c>
      <c r="B1031">
        <v>641010</v>
      </c>
      <c r="C1031">
        <v>640464</v>
      </c>
      <c r="D1031">
        <v>640415</v>
      </c>
      <c r="E1031">
        <v>638852</v>
      </c>
      <c r="F1031">
        <v>585.32299999999998</v>
      </c>
      <c r="G1031">
        <v>0</v>
      </c>
      <c r="H1031">
        <v>287.38299999999998</v>
      </c>
      <c r="I1031">
        <v>1.31144E-2</v>
      </c>
      <c r="J1031">
        <v>0.98101300000000002</v>
      </c>
      <c r="K1031">
        <v>0</v>
      </c>
      <c r="L1031" t="s">
        <v>42</v>
      </c>
    </row>
    <row r="1032" spans="1:12" x14ac:dyDescent="0.25">
      <c r="A1032" t="s">
        <v>49</v>
      </c>
      <c r="B1032">
        <v>639269</v>
      </c>
      <c r="C1032">
        <v>638717</v>
      </c>
      <c r="D1032">
        <v>638668</v>
      </c>
      <c r="E1032">
        <v>637119</v>
      </c>
      <c r="F1032">
        <v>577.56500000000005</v>
      </c>
      <c r="G1032">
        <v>0</v>
      </c>
      <c r="H1032">
        <v>294.67500000000001</v>
      </c>
      <c r="I1032">
        <v>1.15286E-2</v>
      </c>
      <c r="J1032">
        <v>0.98101799999999995</v>
      </c>
      <c r="K1032">
        <v>0</v>
      </c>
      <c r="L1032" t="s">
        <v>42</v>
      </c>
    </row>
    <row r="1033" spans="1:12" x14ac:dyDescent="0.25">
      <c r="A1033" t="s">
        <v>49</v>
      </c>
      <c r="B1033">
        <v>641259</v>
      </c>
      <c r="C1033">
        <v>640710</v>
      </c>
      <c r="D1033">
        <v>640661</v>
      </c>
      <c r="E1033">
        <v>639105</v>
      </c>
      <c r="F1033">
        <v>577.22400000000005</v>
      </c>
      <c r="G1033">
        <v>0</v>
      </c>
      <c r="H1033">
        <v>300.464</v>
      </c>
      <c r="I1033">
        <v>1.0863899999999999E-2</v>
      </c>
      <c r="J1033">
        <v>0.98101799999999995</v>
      </c>
      <c r="K1033">
        <v>0</v>
      </c>
      <c r="L1033" t="s">
        <v>42</v>
      </c>
    </row>
    <row r="1034" spans="1:12" x14ac:dyDescent="0.25">
      <c r="A1034" t="s">
        <v>49</v>
      </c>
      <c r="B1034">
        <v>641690</v>
      </c>
      <c r="C1034">
        <v>641150</v>
      </c>
      <c r="D1034">
        <v>641101</v>
      </c>
      <c r="E1034">
        <v>639549</v>
      </c>
      <c r="F1034">
        <v>583.11699999999996</v>
      </c>
      <c r="G1034">
        <v>0</v>
      </c>
      <c r="H1034">
        <v>287.49900000000002</v>
      </c>
      <c r="I1034">
        <v>1.15998E-2</v>
      </c>
      <c r="J1034">
        <v>0.98101799999999995</v>
      </c>
      <c r="K1034">
        <v>0</v>
      </c>
      <c r="L1034" t="s">
        <v>42</v>
      </c>
    </row>
    <row r="1035" spans="1:12" x14ac:dyDescent="0.25">
      <c r="A1035" t="s">
        <v>49</v>
      </c>
      <c r="B1035">
        <v>639235</v>
      </c>
      <c r="C1035">
        <v>638682</v>
      </c>
      <c r="D1035">
        <v>638633</v>
      </c>
      <c r="E1035">
        <v>637085</v>
      </c>
      <c r="F1035">
        <v>577.053</v>
      </c>
      <c r="G1035">
        <v>0</v>
      </c>
      <c r="H1035">
        <v>289.55</v>
      </c>
      <c r="I1035">
        <v>1.09928E-2</v>
      </c>
      <c r="J1035">
        <v>0.99496099999999998</v>
      </c>
      <c r="K1035">
        <v>0</v>
      </c>
      <c r="L1035" t="s">
        <v>42</v>
      </c>
    </row>
    <row r="1036" spans="1:12" x14ac:dyDescent="0.25">
      <c r="A1036" t="s">
        <v>49</v>
      </c>
      <c r="B1036">
        <v>641104</v>
      </c>
      <c r="C1036">
        <v>640556</v>
      </c>
      <c r="D1036">
        <v>640507</v>
      </c>
      <c r="E1036">
        <v>638951</v>
      </c>
      <c r="F1036">
        <v>581.90599999999995</v>
      </c>
      <c r="G1036">
        <v>0</v>
      </c>
      <c r="H1036">
        <v>289.95499999999998</v>
      </c>
      <c r="I1036">
        <v>1.19078E-2</v>
      </c>
      <c r="J1036">
        <v>0.98099999999999998</v>
      </c>
      <c r="K1036">
        <v>0</v>
      </c>
      <c r="L1036" t="s">
        <v>42</v>
      </c>
    </row>
    <row r="1037" spans="1:12" x14ac:dyDescent="0.25">
      <c r="A1037" t="s">
        <v>49</v>
      </c>
      <c r="B1037">
        <v>651836</v>
      </c>
      <c r="C1037">
        <v>651292</v>
      </c>
      <c r="D1037">
        <v>651243</v>
      </c>
      <c r="E1037">
        <v>649660</v>
      </c>
      <c r="F1037">
        <v>586.56500000000005</v>
      </c>
      <c r="G1037">
        <v>0</v>
      </c>
      <c r="H1037">
        <v>304.82100000000003</v>
      </c>
      <c r="I1037">
        <v>1.0866499999999999E-2</v>
      </c>
      <c r="J1037">
        <v>0.98099899999999995</v>
      </c>
      <c r="K1037">
        <v>0</v>
      </c>
      <c r="L1037" t="s">
        <v>42</v>
      </c>
    </row>
    <row r="1038" spans="1:12" x14ac:dyDescent="0.25">
      <c r="A1038" t="s">
        <v>49</v>
      </c>
      <c r="B1038">
        <v>655481</v>
      </c>
      <c r="C1038">
        <v>654906</v>
      </c>
      <c r="D1038">
        <v>654856</v>
      </c>
      <c r="E1038">
        <v>653269</v>
      </c>
      <c r="F1038">
        <v>581.95799999999997</v>
      </c>
      <c r="G1038">
        <v>0</v>
      </c>
      <c r="H1038">
        <v>319.53899999999999</v>
      </c>
      <c r="I1038">
        <v>1.0876E-2</v>
      </c>
      <c r="J1038">
        <v>0.98101799999999995</v>
      </c>
      <c r="K1038">
        <v>0</v>
      </c>
      <c r="L1038" t="s">
        <v>42</v>
      </c>
    </row>
    <row r="1039" spans="1:12" x14ac:dyDescent="0.25">
      <c r="A1039" t="s">
        <v>49</v>
      </c>
      <c r="B1039">
        <v>653329</v>
      </c>
      <c r="C1039">
        <v>652766</v>
      </c>
      <c r="D1039">
        <v>652716</v>
      </c>
      <c r="E1039">
        <v>651140</v>
      </c>
      <c r="F1039">
        <v>604.85500000000002</v>
      </c>
      <c r="G1039">
        <v>0</v>
      </c>
      <c r="H1039">
        <v>352.19600000000003</v>
      </c>
      <c r="I1039">
        <v>1.17591E-2</v>
      </c>
      <c r="J1039">
        <v>0.98095900000000003</v>
      </c>
      <c r="K1039">
        <v>0</v>
      </c>
      <c r="L1039" t="s">
        <v>42</v>
      </c>
    </row>
    <row r="1040" spans="1:12" x14ac:dyDescent="0.25">
      <c r="A1040" t="s">
        <v>49</v>
      </c>
      <c r="B1040">
        <v>659298</v>
      </c>
      <c r="C1040">
        <v>658751</v>
      </c>
      <c r="D1040">
        <v>658700</v>
      </c>
      <c r="E1040">
        <v>657109</v>
      </c>
      <c r="F1040">
        <v>625.529</v>
      </c>
      <c r="G1040">
        <v>0</v>
      </c>
      <c r="H1040">
        <v>375.66500000000002</v>
      </c>
      <c r="I1040">
        <v>1.09056E-2</v>
      </c>
      <c r="J1040">
        <v>0.98866200000000004</v>
      </c>
      <c r="K1040">
        <v>0</v>
      </c>
      <c r="L1040" t="s">
        <v>42</v>
      </c>
    </row>
    <row r="1041" spans="1:12" x14ac:dyDescent="0.25">
      <c r="A1041" t="s">
        <v>49</v>
      </c>
      <c r="B1041">
        <v>663873</v>
      </c>
      <c r="C1041">
        <v>663289</v>
      </c>
      <c r="D1041">
        <v>663238</v>
      </c>
      <c r="E1041">
        <v>661630</v>
      </c>
      <c r="F1041">
        <v>626.27099999999996</v>
      </c>
      <c r="G1041">
        <v>0</v>
      </c>
      <c r="H1041">
        <v>390.77</v>
      </c>
      <c r="I1041">
        <v>1.0858700000000001E-2</v>
      </c>
      <c r="J1041">
        <v>0.98100600000000004</v>
      </c>
      <c r="K1041">
        <v>0</v>
      </c>
      <c r="L1041" t="s">
        <v>42</v>
      </c>
    </row>
    <row r="1042" spans="1:12" x14ac:dyDescent="0.25">
      <c r="A1042" t="s">
        <v>49</v>
      </c>
      <c r="B1042">
        <v>701748</v>
      </c>
      <c r="C1042">
        <v>701198</v>
      </c>
      <c r="D1042">
        <v>701145</v>
      </c>
      <c r="E1042">
        <v>699388</v>
      </c>
      <c r="F1042">
        <v>688.99</v>
      </c>
      <c r="G1042">
        <v>0</v>
      </c>
      <c r="H1042">
        <v>335.59300000000002</v>
      </c>
      <c r="I1042">
        <v>1.09461E-2</v>
      </c>
      <c r="J1042">
        <v>0.98097299999999998</v>
      </c>
      <c r="K1042">
        <v>0</v>
      </c>
      <c r="L1042" t="s">
        <v>42</v>
      </c>
    </row>
    <row r="1043" spans="1:12" x14ac:dyDescent="0.25">
      <c r="A1043" t="s">
        <v>49</v>
      </c>
      <c r="B1043">
        <v>654370</v>
      </c>
      <c r="C1043">
        <v>653818</v>
      </c>
      <c r="D1043">
        <v>653769</v>
      </c>
      <c r="E1043">
        <v>652189</v>
      </c>
      <c r="F1043">
        <v>579.06100000000004</v>
      </c>
      <c r="G1043">
        <v>0</v>
      </c>
      <c r="H1043">
        <v>333.10399999999998</v>
      </c>
      <c r="I1043">
        <v>1.6186300000000001E-2</v>
      </c>
      <c r="J1043">
        <v>0.99227900000000002</v>
      </c>
      <c r="K1043">
        <v>0</v>
      </c>
      <c r="L1043" t="s">
        <v>42</v>
      </c>
    </row>
    <row r="1044" spans="1:12" x14ac:dyDescent="0.25">
      <c r="A1044" t="s">
        <v>49</v>
      </c>
      <c r="B1044">
        <v>664592</v>
      </c>
      <c r="C1044">
        <v>664042</v>
      </c>
      <c r="D1044">
        <v>663991</v>
      </c>
      <c r="E1044">
        <v>662387</v>
      </c>
      <c r="F1044">
        <v>613.452</v>
      </c>
      <c r="G1044">
        <v>0</v>
      </c>
      <c r="H1044">
        <v>387.49299999999999</v>
      </c>
      <c r="I1044">
        <v>1.0961200000000001E-2</v>
      </c>
      <c r="J1044">
        <v>0.98093200000000003</v>
      </c>
      <c r="K1044">
        <v>0</v>
      </c>
      <c r="L1044" t="s">
        <v>42</v>
      </c>
    </row>
    <row r="1045" spans="1:12" x14ac:dyDescent="0.25">
      <c r="A1045" t="s">
        <v>49</v>
      </c>
      <c r="B1045">
        <v>659043</v>
      </c>
      <c r="C1045">
        <v>658440</v>
      </c>
      <c r="D1045">
        <v>658390</v>
      </c>
      <c r="E1045">
        <v>656802</v>
      </c>
      <c r="F1045">
        <v>609.61300000000006</v>
      </c>
      <c r="G1045">
        <v>0</v>
      </c>
      <c r="H1045">
        <v>358.916</v>
      </c>
      <c r="I1045">
        <v>1.08664E-2</v>
      </c>
      <c r="J1045">
        <v>0.98101799999999995</v>
      </c>
      <c r="K1045">
        <v>0</v>
      </c>
      <c r="L1045" t="s">
        <v>42</v>
      </c>
    </row>
    <row r="1046" spans="1:12" x14ac:dyDescent="0.25">
      <c r="A1046" t="s">
        <v>49</v>
      </c>
      <c r="B1046">
        <v>642559</v>
      </c>
      <c r="C1046">
        <v>642003</v>
      </c>
      <c r="D1046">
        <v>641954</v>
      </c>
      <c r="E1046">
        <v>640402</v>
      </c>
      <c r="F1046">
        <v>581.28700000000003</v>
      </c>
      <c r="G1046">
        <v>0</v>
      </c>
      <c r="H1046">
        <v>308.18</v>
      </c>
      <c r="I1046">
        <v>1.1770600000000001E-2</v>
      </c>
      <c r="J1046">
        <v>0.98891700000000005</v>
      </c>
      <c r="K1046">
        <v>0</v>
      </c>
      <c r="L1046" t="s">
        <v>42</v>
      </c>
    </row>
    <row r="1047" spans="1:12" x14ac:dyDescent="0.25">
      <c r="A1047" t="s">
        <v>49</v>
      </c>
      <c r="B1047">
        <v>653978</v>
      </c>
      <c r="C1047">
        <v>653415</v>
      </c>
      <c r="D1047">
        <v>653365</v>
      </c>
      <c r="E1047">
        <v>651779</v>
      </c>
      <c r="F1047">
        <v>585.41300000000001</v>
      </c>
      <c r="G1047">
        <v>0</v>
      </c>
      <c r="H1047">
        <v>319.99799999999999</v>
      </c>
      <c r="I1047">
        <v>1.3842699999999999E-2</v>
      </c>
      <c r="J1047">
        <v>0.99149500000000002</v>
      </c>
      <c r="K1047">
        <v>0</v>
      </c>
      <c r="L1047" t="s">
        <v>42</v>
      </c>
    </row>
    <row r="1048" spans="1:12" x14ac:dyDescent="0.25">
      <c r="A1048" t="s">
        <v>49</v>
      </c>
      <c r="B1048">
        <v>658698</v>
      </c>
      <c r="C1048">
        <v>658116</v>
      </c>
      <c r="D1048">
        <v>658066</v>
      </c>
      <c r="E1048">
        <v>656470</v>
      </c>
      <c r="F1048">
        <v>587.98900000000003</v>
      </c>
      <c r="G1048">
        <v>0</v>
      </c>
      <c r="H1048">
        <v>335.286</v>
      </c>
      <c r="I1048">
        <v>1.0885199999999999E-2</v>
      </c>
      <c r="J1048">
        <v>0.98101799999999995</v>
      </c>
      <c r="K1048">
        <v>0</v>
      </c>
      <c r="L1048" t="s">
        <v>42</v>
      </c>
    </row>
    <row r="1049" spans="1:12" x14ac:dyDescent="0.25">
      <c r="A1049" t="s">
        <v>49</v>
      </c>
      <c r="B1049">
        <v>665175</v>
      </c>
      <c r="C1049">
        <v>664626</v>
      </c>
      <c r="D1049">
        <v>664575</v>
      </c>
      <c r="E1049">
        <v>662978</v>
      </c>
      <c r="F1049">
        <v>626.33299999999997</v>
      </c>
      <c r="G1049">
        <v>0</v>
      </c>
      <c r="H1049">
        <v>396.56900000000002</v>
      </c>
      <c r="I1049">
        <v>1.1913E-2</v>
      </c>
      <c r="J1049">
        <v>0.98101499999999997</v>
      </c>
      <c r="K1049">
        <v>0</v>
      </c>
      <c r="L1049" t="s">
        <v>42</v>
      </c>
    </row>
    <row r="1050" spans="1:12" x14ac:dyDescent="0.25">
      <c r="A1050" t="s">
        <v>49</v>
      </c>
      <c r="B1050">
        <v>655921</v>
      </c>
      <c r="C1050">
        <v>655360</v>
      </c>
      <c r="D1050">
        <v>655310</v>
      </c>
      <c r="E1050">
        <v>653727</v>
      </c>
      <c r="F1050">
        <v>608.86400000000003</v>
      </c>
      <c r="G1050">
        <v>0</v>
      </c>
      <c r="H1050">
        <v>353.72</v>
      </c>
      <c r="I1050">
        <v>1.13749E-2</v>
      </c>
      <c r="J1050">
        <v>0.98076099999999999</v>
      </c>
      <c r="K1050">
        <v>0</v>
      </c>
      <c r="L1050" t="s">
        <v>42</v>
      </c>
    </row>
    <row r="1051" spans="1:12" x14ac:dyDescent="0.25">
      <c r="A1051" t="s">
        <v>49</v>
      </c>
      <c r="B1051">
        <v>656111</v>
      </c>
      <c r="C1051">
        <v>655546</v>
      </c>
      <c r="D1051">
        <v>655497</v>
      </c>
      <c r="E1051">
        <v>653915</v>
      </c>
      <c r="F1051">
        <v>579.04200000000003</v>
      </c>
      <c r="G1051">
        <v>0</v>
      </c>
      <c r="H1051">
        <v>319.40499999999997</v>
      </c>
      <c r="I1051">
        <v>1.0975E-2</v>
      </c>
      <c r="J1051">
        <v>0.98101899999999997</v>
      </c>
      <c r="K1051">
        <v>0</v>
      </c>
      <c r="L1051" t="s">
        <v>42</v>
      </c>
    </row>
    <row r="1052" spans="1:12" x14ac:dyDescent="0.25">
      <c r="A1052" t="s">
        <v>49</v>
      </c>
      <c r="B1052">
        <v>663514</v>
      </c>
      <c r="C1052">
        <v>662969</v>
      </c>
      <c r="D1052">
        <v>662919</v>
      </c>
      <c r="E1052">
        <v>661320</v>
      </c>
      <c r="F1052">
        <v>609.74900000000002</v>
      </c>
      <c r="G1052">
        <v>0</v>
      </c>
      <c r="H1052">
        <v>373.80900000000003</v>
      </c>
      <c r="I1052">
        <v>1.13312E-2</v>
      </c>
      <c r="J1052">
        <v>0.98095699999999997</v>
      </c>
      <c r="K1052">
        <v>0</v>
      </c>
      <c r="L1052" t="s">
        <v>42</v>
      </c>
    </row>
    <row r="1053" spans="1:12" x14ac:dyDescent="0.25">
      <c r="A1053" t="s">
        <v>49</v>
      </c>
      <c r="B1053">
        <v>647390</v>
      </c>
      <c r="C1053">
        <v>646844</v>
      </c>
      <c r="D1053">
        <v>646795</v>
      </c>
      <c r="E1053">
        <v>645232</v>
      </c>
      <c r="F1053">
        <v>589.95000000000005</v>
      </c>
      <c r="G1053">
        <v>0</v>
      </c>
      <c r="H1053">
        <v>311.99099999999999</v>
      </c>
      <c r="I1053">
        <v>1.0869E-2</v>
      </c>
      <c r="J1053">
        <v>0.98101000000000005</v>
      </c>
      <c r="K1053">
        <v>0</v>
      </c>
      <c r="L1053" t="s">
        <v>42</v>
      </c>
    </row>
    <row r="1054" spans="1:12" x14ac:dyDescent="0.25">
      <c r="A1054" t="s">
        <v>49</v>
      </c>
      <c r="B1054">
        <v>650909</v>
      </c>
      <c r="C1054">
        <v>650358</v>
      </c>
      <c r="D1054">
        <v>650308</v>
      </c>
      <c r="E1054">
        <v>648735</v>
      </c>
      <c r="F1054">
        <v>577.08699999999999</v>
      </c>
      <c r="G1054">
        <v>0</v>
      </c>
      <c r="H1054">
        <v>330.54899999999998</v>
      </c>
      <c r="I1054">
        <v>1.3636000000000001E-2</v>
      </c>
      <c r="J1054">
        <v>0.98099400000000003</v>
      </c>
      <c r="K1054">
        <v>0</v>
      </c>
      <c r="L1054" t="s">
        <v>42</v>
      </c>
    </row>
    <row r="1055" spans="1:12" x14ac:dyDescent="0.25">
      <c r="A1055" t="s">
        <v>49</v>
      </c>
      <c r="B1055">
        <v>658349</v>
      </c>
      <c r="C1055">
        <v>657803</v>
      </c>
      <c r="D1055">
        <v>657753</v>
      </c>
      <c r="E1055">
        <v>656161</v>
      </c>
      <c r="F1055">
        <v>576.45399999999995</v>
      </c>
      <c r="G1055">
        <v>0</v>
      </c>
      <c r="H1055">
        <v>330.84100000000001</v>
      </c>
      <c r="I1055">
        <v>1.09134E-2</v>
      </c>
      <c r="J1055">
        <v>0.98101300000000002</v>
      </c>
      <c r="K1055">
        <v>0</v>
      </c>
      <c r="L1055" t="s">
        <v>42</v>
      </c>
    </row>
    <row r="1056" spans="1:12" x14ac:dyDescent="0.25">
      <c r="A1056" t="s">
        <v>49</v>
      </c>
      <c r="B1056">
        <v>639705</v>
      </c>
      <c r="C1056">
        <v>639165</v>
      </c>
      <c r="D1056">
        <v>639116</v>
      </c>
      <c r="E1056">
        <v>637566</v>
      </c>
      <c r="F1056">
        <v>576.62800000000004</v>
      </c>
      <c r="G1056">
        <v>0</v>
      </c>
      <c r="H1056">
        <v>284.45999999999998</v>
      </c>
      <c r="I1056">
        <v>1.1373299999999999E-2</v>
      </c>
      <c r="J1056">
        <v>0.98100900000000002</v>
      </c>
      <c r="K1056">
        <v>0</v>
      </c>
      <c r="L1056" t="s">
        <v>42</v>
      </c>
    </row>
    <row r="1057" spans="1:25" x14ac:dyDescent="0.25">
      <c r="A1057" t="s">
        <v>49</v>
      </c>
      <c r="B1057">
        <v>639210</v>
      </c>
      <c r="C1057">
        <v>638665</v>
      </c>
      <c r="D1057">
        <v>638617</v>
      </c>
      <c r="E1057">
        <v>637069</v>
      </c>
      <c r="F1057">
        <v>579.29600000000005</v>
      </c>
      <c r="G1057">
        <v>0</v>
      </c>
      <c r="H1057">
        <v>291.54500000000002</v>
      </c>
      <c r="I1057">
        <v>1.0965600000000001E-2</v>
      </c>
      <c r="J1057">
        <v>0.98101899999999997</v>
      </c>
      <c r="K1057">
        <v>0</v>
      </c>
      <c r="L1057" t="s">
        <v>42</v>
      </c>
    </row>
    <row r="1058" spans="1:25" x14ac:dyDescent="0.25">
      <c r="A1058" t="s">
        <v>49</v>
      </c>
      <c r="B1058">
        <v>639733</v>
      </c>
      <c r="C1058">
        <v>639187</v>
      </c>
      <c r="D1058">
        <v>639139</v>
      </c>
      <c r="E1058">
        <v>637586</v>
      </c>
      <c r="F1058">
        <v>580.52499999999998</v>
      </c>
      <c r="G1058">
        <v>0</v>
      </c>
      <c r="H1058">
        <v>293.01400000000001</v>
      </c>
      <c r="I1058">
        <v>1.93499E-2</v>
      </c>
      <c r="J1058">
        <v>0.98100900000000002</v>
      </c>
      <c r="K1058">
        <v>0</v>
      </c>
      <c r="L1058" t="s">
        <v>42</v>
      </c>
    </row>
    <row r="1059" spans="1:25" x14ac:dyDescent="0.25">
      <c r="A1059" t="s">
        <v>49</v>
      </c>
      <c r="B1059">
        <v>642484</v>
      </c>
      <c r="C1059">
        <v>641940</v>
      </c>
      <c r="D1059">
        <v>641892</v>
      </c>
      <c r="E1059">
        <v>640324</v>
      </c>
      <c r="F1059">
        <v>588.80700000000002</v>
      </c>
      <c r="G1059">
        <v>0</v>
      </c>
      <c r="H1059">
        <v>306.71199999999999</v>
      </c>
      <c r="I1059">
        <v>1.1168000000000001E-2</v>
      </c>
      <c r="J1059">
        <v>0.98101799999999995</v>
      </c>
      <c r="K1059">
        <v>0</v>
      </c>
      <c r="L1059" t="s">
        <v>42</v>
      </c>
    </row>
    <row r="1060" spans="1:25" x14ac:dyDescent="0.25">
      <c r="A1060" t="s">
        <v>49</v>
      </c>
      <c r="B1060">
        <v>647277</v>
      </c>
      <c r="C1060">
        <v>646735</v>
      </c>
      <c r="D1060">
        <v>646685</v>
      </c>
      <c r="E1060">
        <v>645121</v>
      </c>
      <c r="F1060">
        <v>592.62</v>
      </c>
      <c r="G1060">
        <v>0</v>
      </c>
      <c r="H1060">
        <v>326.08100000000002</v>
      </c>
      <c r="I1060">
        <v>1.40527E-2</v>
      </c>
      <c r="J1060">
        <v>0.98100600000000004</v>
      </c>
      <c r="K1060">
        <v>0</v>
      </c>
      <c r="L1060" t="s">
        <v>42</v>
      </c>
    </row>
    <row r="1061" spans="1:25" x14ac:dyDescent="0.25">
      <c r="A1061" t="s">
        <v>49</v>
      </c>
      <c r="B1061">
        <v>643346</v>
      </c>
      <c r="C1061">
        <v>642794</v>
      </c>
      <c r="D1061">
        <v>642745</v>
      </c>
      <c r="E1061">
        <v>641187</v>
      </c>
      <c r="F1061">
        <v>583.83699999999999</v>
      </c>
      <c r="G1061">
        <v>0</v>
      </c>
      <c r="H1061">
        <v>310.09800000000001</v>
      </c>
      <c r="I1061">
        <v>1.0872E-2</v>
      </c>
      <c r="J1061">
        <v>0.98101799999999995</v>
      </c>
      <c r="K1061">
        <v>0</v>
      </c>
      <c r="L1061" t="s">
        <v>42</v>
      </c>
    </row>
    <row r="1062" spans="1:25" x14ac:dyDescent="0.25">
      <c r="A1062" t="s">
        <v>49</v>
      </c>
      <c r="B1062">
        <v>647581</v>
      </c>
      <c r="C1062">
        <v>647039</v>
      </c>
      <c r="D1062">
        <v>646990</v>
      </c>
      <c r="E1062">
        <v>645431</v>
      </c>
      <c r="F1062">
        <v>586.44299999999998</v>
      </c>
      <c r="G1062">
        <v>0</v>
      </c>
      <c r="H1062">
        <v>317.28199999999998</v>
      </c>
      <c r="I1062">
        <v>1.0889100000000001E-2</v>
      </c>
      <c r="J1062">
        <v>0.98100900000000002</v>
      </c>
      <c r="K1062">
        <v>0</v>
      </c>
      <c r="L1062" t="s">
        <v>42</v>
      </c>
    </row>
    <row r="1063" spans="1:25" x14ac:dyDescent="0.25">
      <c r="A1063" t="s">
        <v>49</v>
      </c>
      <c r="B1063">
        <v>648602</v>
      </c>
      <c r="C1063">
        <v>648038</v>
      </c>
      <c r="D1063">
        <v>647989</v>
      </c>
      <c r="E1063">
        <v>646413</v>
      </c>
      <c r="F1063">
        <v>603.947</v>
      </c>
      <c r="G1063">
        <v>0</v>
      </c>
      <c r="H1063">
        <v>320.601</v>
      </c>
      <c r="I1063">
        <v>1.40083E-2</v>
      </c>
      <c r="J1063">
        <v>0.98940600000000001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647859</v>
      </c>
      <c r="C1064">
        <v>647308</v>
      </c>
      <c r="D1064">
        <v>647260</v>
      </c>
      <c r="E1064">
        <v>645700</v>
      </c>
      <c r="F1064">
        <v>588.96400000000006</v>
      </c>
      <c r="G1064">
        <v>0</v>
      </c>
      <c r="H1064">
        <v>317.29300000000001</v>
      </c>
      <c r="I1064">
        <v>1.11799E-2</v>
      </c>
      <c r="J1064">
        <v>0.99510399999999999</v>
      </c>
      <c r="K1064">
        <v>0</v>
      </c>
      <c r="L1064" t="s">
        <v>42</v>
      </c>
      <c r="R1064">
        <f>AVERAGE(B1015:B1064)</f>
        <v>648140.80000000005</v>
      </c>
      <c r="S1064">
        <f>AVERAGE(C1015:C1064)</f>
        <v>647588.76</v>
      </c>
      <c r="U1064">
        <f>_xlfn.VAR.P(B1015:B1064)</f>
        <v>124663544.28000002</v>
      </c>
      <c r="V1064">
        <f>_xlfn.VAR.P(C1015:C1064)</f>
        <v>124569122.46239997</v>
      </c>
      <c r="X1064">
        <f>1.96*SQRT(U1064)/50</f>
        <v>437.67909326630996</v>
      </c>
      <c r="Y1064">
        <f>1.96*SQRT(V1064)/50</f>
        <v>437.51330990110722</v>
      </c>
    </row>
    <row r="1065" spans="1:25" x14ac:dyDescent="0.25">
      <c r="A1065" t="s">
        <v>50</v>
      </c>
      <c r="B1065">
        <v>32407234.648699999</v>
      </c>
      <c r="C1065" t="s">
        <v>36</v>
      </c>
    </row>
    <row r="1066" spans="1:25" x14ac:dyDescent="0.25">
      <c r="A1066" t="s">
        <v>51</v>
      </c>
      <c r="B1066">
        <v>15645.9</v>
      </c>
      <c r="C1066">
        <v>15111</v>
      </c>
      <c r="D1066">
        <v>15110.8</v>
      </c>
      <c r="E1066">
        <v>13859.9</v>
      </c>
      <c r="F1066">
        <v>277.642</v>
      </c>
      <c r="G1066">
        <v>125.997</v>
      </c>
      <c r="H1066">
        <v>28.3371</v>
      </c>
      <c r="I1066">
        <v>1.12561E-2</v>
      </c>
      <c r="J1066">
        <v>0.98101799999999995</v>
      </c>
      <c r="K1066">
        <v>0</v>
      </c>
      <c r="L1066" t="s">
        <v>42</v>
      </c>
    </row>
    <row r="1067" spans="1:25" x14ac:dyDescent="0.25">
      <c r="A1067" t="s">
        <v>51</v>
      </c>
      <c r="B1067">
        <v>15764.8</v>
      </c>
      <c r="C1067">
        <v>15236.5</v>
      </c>
      <c r="D1067">
        <v>15236.2</v>
      </c>
      <c r="E1067">
        <v>13970.1</v>
      </c>
      <c r="F1067">
        <v>279.16399999999999</v>
      </c>
      <c r="G1067">
        <v>129.577</v>
      </c>
      <c r="H1067">
        <v>29.022200000000002</v>
      </c>
      <c r="I1067">
        <v>1.0904499999999999E-2</v>
      </c>
      <c r="J1067">
        <v>0.981016</v>
      </c>
      <c r="K1067">
        <v>0</v>
      </c>
      <c r="L1067" t="s">
        <v>42</v>
      </c>
    </row>
    <row r="1068" spans="1:25" x14ac:dyDescent="0.25">
      <c r="A1068" t="s">
        <v>51</v>
      </c>
      <c r="B1068">
        <v>15775.7</v>
      </c>
      <c r="C1068">
        <v>15237.9</v>
      </c>
      <c r="D1068">
        <v>15237.7</v>
      </c>
      <c r="E1068">
        <v>13976.3</v>
      </c>
      <c r="F1068">
        <v>277.589</v>
      </c>
      <c r="G1068">
        <v>131.226</v>
      </c>
      <c r="H1068">
        <v>28.640799999999999</v>
      </c>
      <c r="I1068">
        <v>1.0959200000000001E-2</v>
      </c>
      <c r="J1068">
        <v>0.98097299999999998</v>
      </c>
      <c r="K1068">
        <v>0</v>
      </c>
      <c r="L1068" t="s">
        <v>42</v>
      </c>
    </row>
    <row r="1069" spans="1:25" x14ac:dyDescent="0.25">
      <c r="A1069" t="s">
        <v>51</v>
      </c>
      <c r="B1069">
        <v>15575.2</v>
      </c>
      <c r="C1069">
        <v>15042.7</v>
      </c>
      <c r="D1069">
        <v>15042.5</v>
      </c>
      <c r="E1069">
        <v>13795.4</v>
      </c>
      <c r="F1069">
        <v>273.67599999999999</v>
      </c>
      <c r="G1069">
        <v>125.863</v>
      </c>
      <c r="H1069">
        <v>28.201599999999999</v>
      </c>
      <c r="I1069">
        <v>2.0228900000000001E-2</v>
      </c>
      <c r="J1069">
        <v>0.98289199999999999</v>
      </c>
      <c r="K1069">
        <v>0</v>
      </c>
      <c r="L1069" t="s">
        <v>42</v>
      </c>
    </row>
    <row r="1070" spans="1:25" x14ac:dyDescent="0.25">
      <c r="A1070" t="s">
        <v>51</v>
      </c>
      <c r="B1070">
        <v>15390.4</v>
      </c>
      <c r="C1070">
        <v>14856.8</v>
      </c>
      <c r="D1070">
        <v>14856.6</v>
      </c>
      <c r="E1070">
        <v>13616.5</v>
      </c>
      <c r="F1070">
        <v>268.45600000000002</v>
      </c>
      <c r="G1070">
        <v>124.854</v>
      </c>
      <c r="H1070">
        <v>27.761500000000002</v>
      </c>
      <c r="I1070">
        <v>1.0983100000000001E-2</v>
      </c>
      <c r="J1070">
        <v>0.99510699999999996</v>
      </c>
      <c r="K1070">
        <v>0</v>
      </c>
      <c r="L1070" t="s">
        <v>42</v>
      </c>
    </row>
    <row r="1071" spans="1:25" x14ac:dyDescent="0.25">
      <c r="A1071" t="s">
        <v>51</v>
      </c>
      <c r="B1071">
        <v>15422.1</v>
      </c>
      <c r="C1071">
        <v>14900.1</v>
      </c>
      <c r="D1071">
        <v>14899.9</v>
      </c>
      <c r="E1071">
        <v>13662</v>
      </c>
      <c r="F1071">
        <v>272.75299999999999</v>
      </c>
      <c r="G1071">
        <v>124.139</v>
      </c>
      <c r="H1071">
        <v>27.341000000000001</v>
      </c>
      <c r="I1071">
        <v>1.3946500000000001E-2</v>
      </c>
      <c r="J1071">
        <v>0.98101899999999997</v>
      </c>
      <c r="K1071">
        <v>0</v>
      </c>
      <c r="L1071" t="s">
        <v>42</v>
      </c>
    </row>
    <row r="1072" spans="1:25" x14ac:dyDescent="0.25">
      <c r="A1072" t="s">
        <v>51</v>
      </c>
      <c r="B1072">
        <v>15382.3</v>
      </c>
      <c r="C1072">
        <v>14852.1</v>
      </c>
      <c r="D1072">
        <v>14851.9</v>
      </c>
      <c r="E1072">
        <v>13619.5</v>
      </c>
      <c r="F1072">
        <v>268.76299999999998</v>
      </c>
      <c r="G1072">
        <v>125.042</v>
      </c>
      <c r="H1072">
        <v>27.686800000000002</v>
      </c>
      <c r="I1072">
        <v>1.08611E-2</v>
      </c>
      <c r="J1072">
        <v>0.98100200000000004</v>
      </c>
      <c r="K1072">
        <v>0</v>
      </c>
      <c r="L1072" t="s">
        <v>42</v>
      </c>
    </row>
    <row r="1073" spans="1:12" x14ac:dyDescent="0.25">
      <c r="A1073" t="s">
        <v>51</v>
      </c>
      <c r="B1073">
        <v>14877.1</v>
      </c>
      <c r="C1073">
        <v>14360.2</v>
      </c>
      <c r="D1073">
        <v>14360.1</v>
      </c>
      <c r="E1073">
        <v>13159.5</v>
      </c>
      <c r="F1073">
        <v>255.541</v>
      </c>
      <c r="G1073">
        <v>121.786</v>
      </c>
      <c r="H1073">
        <v>26.7624</v>
      </c>
      <c r="I1073">
        <v>1.3960500000000001E-2</v>
      </c>
      <c r="J1073">
        <v>0.98101899999999997</v>
      </c>
      <c r="K1073">
        <v>0</v>
      </c>
      <c r="L1073" t="s">
        <v>42</v>
      </c>
    </row>
    <row r="1074" spans="1:12" x14ac:dyDescent="0.25">
      <c r="A1074" t="s">
        <v>51</v>
      </c>
      <c r="B1074">
        <v>14898.1</v>
      </c>
      <c r="C1074">
        <v>14379</v>
      </c>
      <c r="D1074">
        <v>14378.9</v>
      </c>
      <c r="E1074">
        <v>13178.3</v>
      </c>
      <c r="F1074">
        <v>255.631</v>
      </c>
      <c r="G1074">
        <v>122.053</v>
      </c>
      <c r="H1074">
        <v>26.8109</v>
      </c>
      <c r="I1074">
        <v>1.6075200000000001E-2</v>
      </c>
      <c r="J1074">
        <v>0.98956599999999995</v>
      </c>
      <c r="K1074">
        <v>0</v>
      </c>
      <c r="L1074" t="s">
        <v>42</v>
      </c>
    </row>
    <row r="1075" spans="1:12" x14ac:dyDescent="0.25">
      <c r="A1075" t="s">
        <v>51</v>
      </c>
      <c r="B1075">
        <v>14868.8</v>
      </c>
      <c r="C1075">
        <v>14354.5</v>
      </c>
      <c r="D1075">
        <v>14354.3</v>
      </c>
      <c r="E1075">
        <v>13150.6</v>
      </c>
      <c r="F1075">
        <v>255.45</v>
      </c>
      <c r="G1075">
        <v>123.245</v>
      </c>
      <c r="H1075">
        <v>26.850100000000001</v>
      </c>
      <c r="I1075">
        <v>1.10075E-2</v>
      </c>
      <c r="J1075">
        <v>0.98098799999999997</v>
      </c>
      <c r="K1075">
        <v>0</v>
      </c>
      <c r="L1075" t="s">
        <v>42</v>
      </c>
    </row>
    <row r="1076" spans="1:12" x14ac:dyDescent="0.25">
      <c r="A1076" t="s">
        <v>51</v>
      </c>
      <c r="B1076">
        <v>15067</v>
      </c>
      <c r="C1076">
        <v>14544.5</v>
      </c>
      <c r="D1076">
        <v>14544.3</v>
      </c>
      <c r="E1076">
        <v>13335.3</v>
      </c>
      <c r="F1076">
        <v>260.959</v>
      </c>
      <c r="G1076">
        <v>126.309</v>
      </c>
      <c r="H1076">
        <v>27.703600000000002</v>
      </c>
      <c r="I1076">
        <v>1.8928400000000001E-2</v>
      </c>
      <c r="J1076">
        <v>0.98101000000000005</v>
      </c>
      <c r="K1076">
        <v>0</v>
      </c>
      <c r="L1076" t="s">
        <v>42</v>
      </c>
    </row>
    <row r="1077" spans="1:12" x14ac:dyDescent="0.25">
      <c r="A1077" t="s">
        <v>51</v>
      </c>
      <c r="B1077">
        <v>15734.7</v>
      </c>
      <c r="C1077">
        <v>15200.7</v>
      </c>
      <c r="D1077">
        <v>15200.5</v>
      </c>
      <c r="E1077">
        <v>13935.1</v>
      </c>
      <c r="F1077">
        <v>279.75299999999999</v>
      </c>
      <c r="G1077">
        <v>128.303</v>
      </c>
      <c r="H1077">
        <v>28.945699999999999</v>
      </c>
      <c r="I1077">
        <v>1.7489899999999999E-2</v>
      </c>
      <c r="J1077">
        <v>0.981012</v>
      </c>
      <c r="K1077">
        <v>0</v>
      </c>
      <c r="L1077" t="s">
        <v>42</v>
      </c>
    </row>
    <row r="1078" spans="1:12" x14ac:dyDescent="0.25">
      <c r="A1078" t="s">
        <v>51</v>
      </c>
      <c r="B1078">
        <v>15743.3</v>
      </c>
      <c r="C1078">
        <v>15212.9</v>
      </c>
      <c r="D1078">
        <v>15212.7</v>
      </c>
      <c r="E1078">
        <v>13947.6</v>
      </c>
      <c r="F1078">
        <v>276.74900000000002</v>
      </c>
      <c r="G1078">
        <v>131.91300000000001</v>
      </c>
      <c r="H1078">
        <v>29.2837</v>
      </c>
      <c r="I1078">
        <v>1.96314E-2</v>
      </c>
      <c r="J1078">
        <v>0.98093399999999997</v>
      </c>
      <c r="K1078">
        <v>0</v>
      </c>
      <c r="L1078" t="s">
        <v>42</v>
      </c>
    </row>
    <row r="1079" spans="1:12" x14ac:dyDescent="0.25">
      <c r="A1079" t="s">
        <v>51</v>
      </c>
      <c r="B1079">
        <v>15712.8</v>
      </c>
      <c r="C1079">
        <v>15183.3</v>
      </c>
      <c r="D1079">
        <v>15183.1</v>
      </c>
      <c r="E1079">
        <v>13924.7</v>
      </c>
      <c r="F1079">
        <v>281.41300000000001</v>
      </c>
      <c r="G1079">
        <v>130.298</v>
      </c>
      <c r="H1079">
        <v>28.534400000000002</v>
      </c>
      <c r="I1079">
        <v>1.19352E-2</v>
      </c>
      <c r="J1079">
        <v>0.98101899999999997</v>
      </c>
      <c r="K1079">
        <v>0</v>
      </c>
      <c r="L1079" t="s">
        <v>42</v>
      </c>
    </row>
    <row r="1080" spans="1:12" x14ac:dyDescent="0.25">
      <c r="A1080" t="s">
        <v>51</v>
      </c>
      <c r="B1080">
        <v>15831.5</v>
      </c>
      <c r="C1080">
        <v>15284.3</v>
      </c>
      <c r="D1080">
        <v>15284.1</v>
      </c>
      <c r="E1080">
        <v>14022.8</v>
      </c>
      <c r="F1080">
        <v>279.86799999999999</v>
      </c>
      <c r="G1080">
        <v>129.881</v>
      </c>
      <c r="H1080">
        <v>29.172599999999999</v>
      </c>
      <c r="I1080">
        <v>1.08938E-2</v>
      </c>
      <c r="J1080">
        <v>0.98096499999999998</v>
      </c>
      <c r="K1080">
        <v>0</v>
      </c>
      <c r="L1080" t="s">
        <v>42</v>
      </c>
    </row>
    <row r="1081" spans="1:12" x14ac:dyDescent="0.25">
      <c r="A1081" t="s">
        <v>51</v>
      </c>
      <c r="B1081">
        <v>15791.6</v>
      </c>
      <c r="C1081">
        <v>15244.7</v>
      </c>
      <c r="D1081">
        <v>15244.5</v>
      </c>
      <c r="E1081">
        <v>13973.3</v>
      </c>
      <c r="F1081">
        <v>278.39699999999999</v>
      </c>
      <c r="G1081">
        <v>129.57499999999999</v>
      </c>
      <c r="H1081">
        <v>29.536999999999999</v>
      </c>
      <c r="I1081">
        <v>1.2625900000000001E-2</v>
      </c>
      <c r="J1081">
        <v>0.98188299999999995</v>
      </c>
      <c r="K1081">
        <v>0</v>
      </c>
      <c r="L1081" t="s">
        <v>42</v>
      </c>
    </row>
    <row r="1082" spans="1:12" x14ac:dyDescent="0.25">
      <c r="A1082" t="s">
        <v>51</v>
      </c>
      <c r="B1082">
        <v>15710.9</v>
      </c>
      <c r="C1082">
        <v>15182.8</v>
      </c>
      <c r="D1082">
        <v>15182.6</v>
      </c>
      <c r="E1082">
        <v>13928</v>
      </c>
      <c r="F1082">
        <v>276.89999999999998</v>
      </c>
      <c r="G1082">
        <v>130.59700000000001</v>
      </c>
      <c r="H1082">
        <v>29.239899999999999</v>
      </c>
      <c r="I1082">
        <v>1.08574E-2</v>
      </c>
      <c r="J1082">
        <v>0.98100799999999999</v>
      </c>
      <c r="K1082">
        <v>0</v>
      </c>
      <c r="L1082" t="s">
        <v>42</v>
      </c>
    </row>
    <row r="1083" spans="1:12" x14ac:dyDescent="0.25">
      <c r="A1083" t="s">
        <v>51</v>
      </c>
      <c r="B1083">
        <v>15695.5</v>
      </c>
      <c r="C1083">
        <v>15160</v>
      </c>
      <c r="D1083">
        <v>15159.8</v>
      </c>
      <c r="E1083">
        <v>13901.1</v>
      </c>
      <c r="F1083">
        <v>278.52</v>
      </c>
      <c r="G1083">
        <v>129.179</v>
      </c>
      <c r="H1083">
        <v>28.567</v>
      </c>
      <c r="I1083">
        <v>1.18358E-2</v>
      </c>
      <c r="J1083">
        <v>0.98098700000000005</v>
      </c>
      <c r="K1083">
        <v>0</v>
      </c>
      <c r="L1083" t="s">
        <v>42</v>
      </c>
    </row>
    <row r="1084" spans="1:12" x14ac:dyDescent="0.25">
      <c r="A1084" t="s">
        <v>51</v>
      </c>
      <c r="B1084">
        <v>15614.4</v>
      </c>
      <c r="C1084">
        <v>15086.9</v>
      </c>
      <c r="D1084">
        <v>15086.7</v>
      </c>
      <c r="E1084">
        <v>13829</v>
      </c>
      <c r="F1084">
        <v>277.38600000000002</v>
      </c>
      <c r="G1084">
        <v>126.381</v>
      </c>
      <c r="H1084">
        <v>27.9956</v>
      </c>
      <c r="I1084">
        <v>1.0864E-2</v>
      </c>
      <c r="J1084">
        <v>0.980985</v>
      </c>
      <c r="K1084">
        <v>0</v>
      </c>
      <c r="L1084" t="s">
        <v>42</v>
      </c>
    </row>
    <row r="1085" spans="1:12" x14ac:dyDescent="0.25">
      <c r="A1085" t="s">
        <v>51</v>
      </c>
      <c r="B1085">
        <v>15477.2</v>
      </c>
      <c r="C1085">
        <v>14929.8</v>
      </c>
      <c r="D1085">
        <v>14929.6</v>
      </c>
      <c r="E1085">
        <v>13680.9</v>
      </c>
      <c r="F1085">
        <v>269.10399999999998</v>
      </c>
      <c r="G1085">
        <v>123.848</v>
      </c>
      <c r="H1085">
        <v>27.231000000000002</v>
      </c>
      <c r="I1085">
        <v>1.12421E-2</v>
      </c>
      <c r="J1085">
        <v>0.98149200000000003</v>
      </c>
      <c r="K1085">
        <v>0</v>
      </c>
      <c r="L1085" t="s">
        <v>42</v>
      </c>
    </row>
    <row r="1086" spans="1:12" x14ac:dyDescent="0.25">
      <c r="A1086" t="s">
        <v>51</v>
      </c>
      <c r="B1086">
        <v>15493.7</v>
      </c>
      <c r="C1086">
        <v>14969.9</v>
      </c>
      <c r="D1086">
        <v>14969.7</v>
      </c>
      <c r="E1086">
        <v>13721.6</v>
      </c>
      <c r="F1086">
        <v>271.05200000000002</v>
      </c>
      <c r="G1086">
        <v>123.973</v>
      </c>
      <c r="H1086">
        <v>28.2958</v>
      </c>
      <c r="I1086">
        <v>1.64949E-2</v>
      </c>
      <c r="J1086">
        <v>0.99267000000000005</v>
      </c>
      <c r="K1086">
        <v>0</v>
      </c>
      <c r="L1086" t="s">
        <v>42</v>
      </c>
    </row>
    <row r="1087" spans="1:12" x14ac:dyDescent="0.25">
      <c r="A1087" t="s">
        <v>51</v>
      </c>
      <c r="B1087">
        <v>15296.8</v>
      </c>
      <c r="C1087">
        <v>14774.1</v>
      </c>
      <c r="D1087">
        <v>14773.9</v>
      </c>
      <c r="E1087">
        <v>13543.3</v>
      </c>
      <c r="F1087">
        <v>267.91399999999999</v>
      </c>
      <c r="G1087">
        <v>124.35899999999999</v>
      </c>
      <c r="H1087">
        <v>27.181000000000001</v>
      </c>
      <c r="I1087">
        <v>1.0902800000000001E-2</v>
      </c>
      <c r="J1087">
        <v>0.98101099999999997</v>
      </c>
      <c r="K1087">
        <v>0</v>
      </c>
      <c r="L1087" t="s">
        <v>42</v>
      </c>
    </row>
    <row r="1088" spans="1:12" x14ac:dyDescent="0.25">
      <c r="A1088" t="s">
        <v>51</v>
      </c>
      <c r="B1088">
        <v>15113.8</v>
      </c>
      <c r="C1088">
        <v>14573.4</v>
      </c>
      <c r="D1088">
        <v>14573.3</v>
      </c>
      <c r="E1088">
        <v>13360.7</v>
      </c>
      <c r="F1088">
        <v>260.38099999999997</v>
      </c>
      <c r="G1088">
        <v>122.402</v>
      </c>
      <c r="H1088">
        <v>26.688099999999999</v>
      </c>
      <c r="I1088">
        <v>1.26645E-2</v>
      </c>
      <c r="J1088">
        <v>0.98099899999999995</v>
      </c>
      <c r="K1088">
        <v>0</v>
      </c>
      <c r="L1088" t="s">
        <v>42</v>
      </c>
    </row>
    <row r="1089" spans="1:12" x14ac:dyDescent="0.25">
      <c r="A1089" t="s">
        <v>51</v>
      </c>
      <c r="B1089">
        <v>14920.3</v>
      </c>
      <c r="C1089">
        <v>14396.7</v>
      </c>
      <c r="D1089">
        <v>14396.5</v>
      </c>
      <c r="E1089">
        <v>13193.7</v>
      </c>
      <c r="F1089">
        <v>255.93299999999999</v>
      </c>
      <c r="G1089">
        <v>121.3</v>
      </c>
      <c r="H1089">
        <v>26.2559</v>
      </c>
      <c r="I1089">
        <v>1.08623E-2</v>
      </c>
      <c r="J1089">
        <v>0.98100900000000002</v>
      </c>
      <c r="K1089">
        <v>0</v>
      </c>
      <c r="L1089" t="s">
        <v>42</v>
      </c>
    </row>
    <row r="1090" spans="1:12" x14ac:dyDescent="0.25">
      <c r="A1090" t="s">
        <v>51</v>
      </c>
      <c r="B1090">
        <v>14929.3</v>
      </c>
      <c r="C1090">
        <v>14400.5</v>
      </c>
      <c r="D1090">
        <v>14400.3</v>
      </c>
      <c r="E1090">
        <v>13197</v>
      </c>
      <c r="F1090">
        <v>256.16300000000001</v>
      </c>
      <c r="G1090">
        <v>123.991</v>
      </c>
      <c r="H1090">
        <v>27.5975</v>
      </c>
      <c r="I1090">
        <v>1.0962700000000001E-2</v>
      </c>
      <c r="J1090">
        <v>0.98101700000000003</v>
      </c>
      <c r="K1090">
        <v>0</v>
      </c>
      <c r="L1090" t="s">
        <v>42</v>
      </c>
    </row>
    <row r="1091" spans="1:12" x14ac:dyDescent="0.25">
      <c r="A1091" t="s">
        <v>51</v>
      </c>
      <c r="B1091">
        <v>14861.5</v>
      </c>
      <c r="C1091">
        <v>14337.8</v>
      </c>
      <c r="D1091">
        <v>14337.7</v>
      </c>
      <c r="E1091">
        <v>13142.4</v>
      </c>
      <c r="F1091">
        <v>253.83600000000001</v>
      </c>
      <c r="G1091">
        <v>122.059</v>
      </c>
      <c r="H1091">
        <v>26.686499999999999</v>
      </c>
      <c r="I1091">
        <v>1.1348199999999999E-2</v>
      </c>
      <c r="J1091">
        <v>0.98096799999999995</v>
      </c>
      <c r="K1091">
        <v>0</v>
      </c>
      <c r="L1091" t="s">
        <v>42</v>
      </c>
    </row>
    <row r="1092" spans="1:12" x14ac:dyDescent="0.25">
      <c r="A1092" t="s">
        <v>51</v>
      </c>
      <c r="B1092">
        <v>14952.8</v>
      </c>
      <c r="C1092">
        <v>14412.5</v>
      </c>
      <c r="D1092">
        <v>14412.3</v>
      </c>
      <c r="E1092">
        <v>13204.7</v>
      </c>
      <c r="F1092">
        <v>256.79700000000003</v>
      </c>
      <c r="G1092">
        <v>120.6</v>
      </c>
      <c r="H1092">
        <v>26.510200000000001</v>
      </c>
      <c r="I1092">
        <v>1.0979300000000001E-2</v>
      </c>
      <c r="J1092">
        <v>0.98099899999999995</v>
      </c>
      <c r="K1092">
        <v>0</v>
      </c>
      <c r="L1092" t="s">
        <v>42</v>
      </c>
    </row>
    <row r="1093" spans="1:12" x14ac:dyDescent="0.25">
      <c r="A1093" t="s">
        <v>51</v>
      </c>
      <c r="B1093">
        <v>14837.4</v>
      </c>
      <c r="C1093">
        <v>14317.1</v>
      </c>
      <c r="D1093">
        <v>14316.9</v>
      </c>
      <c r="E1093">
        <v>13121.6</v>
      </c>
      <c r="F1093">
        <v>252.71100000000001</v>
      </c>
      <c r="G1093">
        <v>120.245</v>
      </c>
      <c r="H1093">
        <v>26.3719</v>
      </c>
      <c r="I1093">
        <v>1.567E-2</v>
      </c>
      <c r="J1093">
        <v>0.99508700000000005</v>
      </c>
      <c r="K1093">
        <v>0</v>
      </c>
      <c r="L1093" t="s">
        <v>42</v>
      </c>
    </row>
    <row r="1094" spans="1:12" x14ac:dyDescent="0.25">
      <c r="A1094" t="s">
        <v>51</v>
      </c>
      <c r="B1094">
        <v>14905.2</v>
      </c>
      <c r="C1094">
        <v>14386.7</v>
      </c>
      <c r="D1094">
        <v>14386.5</v>
      </c>
      <c r="E1094">
        <v>13175.4</v>
      </c>
      <c r="F1094">
        <v>257.11799999999999</v>
      </c>
      <c r="G1094">
        <v>120.511</v>
      </c>
      <c r="H1094">
        <v>26.3996</v>
      </c>
      <c r="I1094">
        <v>1.11065E-2</v>
      </c>
      <c r="J1094">
        <v>0.98100799999999999</v>
      </c>
      <c r="K1094">
        <v>0</v>
      </c>
      <c r="L1094" t="s">
        <v>42</v>
      </c>
    </row>
    <row r="1095" spans="1:12" x14ac:dyDescent="0.25">
      <c r="A1095" t="s">
        <v>51</v>
      </c>
      <c r="B1095">
        <v>14879.9</v>
      </c>
      <c r="C1095">
        <v>14354.7</v>
      </c>
      <c r="D1095">
        <v>14354.5</v>
      </c>
      <c r="E1095">
        <v>13152.7</v>
      </c>
      <c r="F1095">
        <v>255.173</v>
      </c>
      <c r="G1095">
        <v>120.861</v>
      </c>
      <c r="H1095">
        <v>26.835100000000001</v>
      </c>
      <c r="I1095">
        <v>1.1007100000000001E-2</v>
      </c>
      <c r="J1095">
        <v>0.99259200000000003</v>
      </c>
      <c r="K1095">
        <v>0</v>
      </c>
      <c r="L1095" t="s">
        <v>42</v>
      </c>
    </row>
    <row r="1096" spans="1:12" x14ac:dyDescent="0.25">
      <c r="A1096" t="s">
        <v>51</v>
      </c>
      <c r="B1096">
        <v>15207.5</v>
      </c>
      <c r="C1096">
        <v>14666.2</v>
      </c>
      <c r="D1096">
        <v>14666</v>
      </c>
      <c r="E1096">
        <v>13444.7</v>
      </c>
      <c r="F1096">
        <v>263.37900000000002</v>
      </c>
      <c r="G1096">
        <v>123.069</v>
      </c>
      <c r="H1096">
        <v>26.805800000000001</v>
      </c>
      <c r="I1096">
        <v>1.24732E-2</v>
      </c>
      <c r="J1096">
        <v>0.98787199999999997</v>
      </c>
      <c r="K1096">
        <v>0</v>
      </c>
      <c r="L1096" t="s">
        <v>42</v>
      </c>
    </row>
    <row r="1097" spans="1:12" x14ac:dyDescent="0.25">
      <c r="A1097" t="s">
        <v>51</v>
      </c>
      <c r="B1097">
        <v>15161.5</v>
      </c>
      <c r="C1097">
        <v>14638.1</v>
      </c>
      <c r="D1097">
        <v>14637.9</v>
      </c>
      <c r="E1097">
        <v>13414.1</v>
      </c>
      <c r="F1097">
        <v>259.52800000000002</v>
      </c>
      <c r="G1097">
        <v>122.732</v>
      </c>
      <c r="H1097">
        <v>26.703900000000001</v>
      </c>
      <c r="I1097">
        <v>1.23161E-2</v>
      </c>
      <c r="J1097">
        <v>0.981012</v>
      </c>
      <c r="K1097">
        <v>0</v>
      </c>
      <c r="L1097" t="s">
        <v>42</v>
      </c>
    </row>
    <row r="1098" spans="1:12" x14ac:dyDescent="0.25">
      <c r="A1098" t="s">
        <v>51</v>
      </c>
      <c r="B1098">
        <v>15310.9</v>
      </c>
      <c r="C1098">
        <v>14779</v>
      </c>
      <c r="D1098">
        <v>14778.8</v>
      </c>
      <c r="E1098">
        <v>13549.3</v>
      </c>
      <c r="F1098">
        <v>263.61700000000002</v>
      </c>
      <c r="G1098">
        <v>123.468</v>
      </c>
      <c r="H1098">
        <v>27.137599999999999</v>
      </c>
      <c r="I1098">
        <v>1.25565E-2</v>
      </c>
      <c r="J1098">
        <v>0.980993</v>
      </c>
      <c r="K1098">
        <v>0</v>
      </c>
      <c r="L1098" t="s">
        <v>42</v>
      </c>
    </row>
    <row r="1099" spans="1:12" x14ac:dyDescent="0.25">
      <c r="A1099" t="s">
        <v>51</v>
      </c>
      <c r="B1099">
        <v>15144.1</v>
      </c>
      <c r="C1099">
        <v>14617.1</v>
      </c>
      <c r="D1099">
        <v>14616.9</v>
      </c>
      <c r="E1099">
        <v>13400</v>
      </c>
      <c r="F1099">
        <v>261.46300000000002</v>
      </c>
      <c r="G1099">
        <v>122.52</v>
      </c>
      <c r="H1099">
        <v>27.033200000000001</v>
      </c>
      <c r="I1099">
        <v>1.0968800000000001E-2</v>
      </c>
      <c r="J1099">
        <v>0.98101799999999995</v>
      </c>
      <c r="K1099">
        <v>0</v>
      </c>
      <c r="L1099" t="s">
        <v>42</v>
      </c>
    </row>
    <row r="1100" spans="1:12" x14ac:dyDescent="0.25">
      <c r="A1100" t="s">
        <v>51</v>
      </c>
      <c r="B1100">
        <v>15565</v>
      </c>
      <c r="C1100">
        <v>15027.8</v>
      </c>
      <c r="D1100">
        <v>15027.6</v>
      </c>
      <c r="E1100">
        <v>13777.9</v>
      </c>
      <c r="F1100">
        <v>273.69600000000003</v>
      </c>
      <c r="G1100">
        <v>129.91999999999999</v>
      </c>
      <c r="H1100">
        <v>28.104299999999999</v>
      </c>
      <c r="I1100">
        <v>1.09584E-2</v>
      </c>
      <c r="J1100">
        <v>0.98101000000000005</v>
      </c>
      <c r="K1100">
        <v>0</v>
      </c>
      <c r="L1100" t="s">
        <v>42</v>
      </c>
    </row>
    <row r="1101" spans="1:12" x14ac:dyDescent="0.25">
      <c r="A1101" t="s">
        <v>51</v>
      </c>
      <c r="B1101">
        <v>15426.5</v>
      </c>
      <c r="C1101">
        <v>14888.6</v>
      </c>
      <c r="D1101">
        <v>14888.4</v>
      </c>
      <c r="E1101">
        <v>13650.4</v>
      </c>
      <c r="F1101">
        <v>273.54199999999997</v>
      </c>
      <c r="G1101">
        <v>128.67099999999999</v>
      </c>
      <c r="H1101">
        <v>27.374600000000001</v>
      </c>
      <c r="I1101">
        <v>1.0916500000000001E-2</v>
      </c>
      <c r="J1101">
        <v>0.98101899999999997</v>
      </c>
      <c r="K1101">
        <v>0</v>
      </c>
      <c r="L1101" t="s">
        <v>42</v>
      </c>
    </row>
    <row r="1102" spans="1:12" x14ac:dyDescent="0.25">
      <c r="A1102" t="s">
        <v>51</v>
      </c>
      <c r="B1102">
        <v>15438.4</v>
      </c>
      <c r="C1102">
        <v>14905.7</v>
      </c>
      <c r="D1102">
        <v>14905.5</v>
      </c>
      <c r="E1102">
        <v>13664.7</v>
      </c>
      <c r="F1102">
        <v>270.04199999999997</v>
      </c>
      <c r="G1102">
        <v>125.009</v>
      </c>
      <c r="H1102">
        <v>28.707999999999998</v>
      </c>
      <c r="I1102">
        <v>1.0859000000000001E-2</v>
      </c>
      <c r="J1102">
        <v>0.99510299999999996</v>
      </c>
      <c r="K1102">
        <v>0</v>
      </c>
      <c r="L1102" t="s">
        <v>42</v>
      </c>
    </row>
    <row r="1103" spans="1:12" x14ac:dyDescent="0.25">
      <c r="A1103" t="s">
        <v>51</v>
      </c>
      <c r="B1103">
        <v>15512.8</v>
      </c>
      <c r="C1103">
        <v>14990</v>
      </c>
      <c r="D1103">
        <v>14989.8</v>
      </c>
      <c r="E1103">
        <v>13738.6</v>
      </c>
      <c r="F1103">
        <v>275.15699999999998</v>
      </c>
      <c r="G1103">
        <v>125.952</v>
      </c>
      <c r="H1103">
        <v>27.850200000000001</v>
      </c>
      <c r="I1103">
        <v>1.2862200000000001E-2</v>
      </c>
      <c r="J1103">
        <v>0.98101899999999997</v>
      </c>
      <c r="K1103">
        <v>0</v>
      </c>
      <c r="L1103" t="s">
        <v>42</v>
      </c>
    </row>
    <row r="1104" spans="1:12" x14ac:dyDescent="0.25">
      <c r="A1104" t="s">
        <v>51</v>
      </c>
      <c r="B1104">
        <v>14956.8</v>
      </c>
      <c r="C1104">
        <v>14432.9</v>
      </c>
      <c r="D1104">
        <v>14432.7</v>
      </c>
      <c r="E1104">
        <v>13228.9</v>
      </c>
      <c r="F1104">
        <v>257.10700000000003</v>
      </c>
      <c r="G1104">
        <v>121.2</v>
      </c>
      <c r="H1104">
        <v>26.582999999999998</v>
      </c>
      <c r="I1104">
        <v>1.1702000000000001E-2</v>
      </c>
      <c r="J1104">
        <v>0.98096700000000003</v>
      </c>
      <c r="K1104">
        <v>0</v>
      </c>
      <c r="L1104" t="s">
        <v>42</v>
      </c>
    </row>
    <row r="1105" spans="1:25" x14ac:dyDescent="0.25">
      <c r="A1105" t="s">
        <v>51</v>
      </c>
      <c r="B1105">
        <v>15016.1</v>
      </c>
      <c r="C1105">
        <v>14497.1</v>
      </c>
      <c r="D1105">
        <v>14496.9</v>
      </c>
      <c r="E1105">
        <v>13289.3</v>
      </c>
      <c r="F1105">
        <v>260.29500000000002</v>
      </c>
      <c r="G1105">
        <v>120.09399999999999</v>
      </c>
      <c r="H1105">
        <v>26.761299999999999</v>
      </c>
      <c r="I1105">
        <v>1.13384E-2</v>
      </c>
      <c r="J1105">
        <v>0.98948100000000005</v>
      </c>
      <c r="K1105">
        <v>0</v>
      </c>
      <c r="L1105" t="s">
        <v>42</v>
      </c>
    </row>
    <row r="1106" spans="1:25" x14ac:dyDescent="0.25">
      <c r="A1106" t="s">
        <v>51</v>
      </c>
      <c r="B1106">
        <v>14837.7</v>
      </c>
      <c r="C1106">
        <v>14320</v>
      </c>
      <c r="D1106">
        <v>14319.9</v>
      </c>
      <c r="E1106">
        <v>13121</v>
      </c>
      <c r="F1106">
        <v>254.63800000000001</v>
      </c>
      <c r="G1106">
        <v>122.075</v>
      </c>
      <c r="H1106">
        <v>26.784199999999998</v>
      </c>
      <c r="I1106">
        <v>1.5230499999999999E-2</v>
      </c>
      <c r="J1106">
        <v>0.98100799999999999</v>
      </c>
      <c r="K1106">
        <v>0</v>
      </c>
      <c r="L1106" t="s">
        <v>42</v>
      </c>
    </row>
    <row r="1107" spans="1:25" x14ac:dyDescent="0.25">
      <c r="A1107" t="s">
        <v>51</v>
      </c>
      <c r="B1107">
        <v>14880.7</v>
      </c>
      <c r="C1107">
        <v>14363</v>
      </c>
      <c r="D1107">
        <v>14362.8</v>
      </c>
      <c r="E1107">
        <v>13165</v>
      </c>
      <c r="F1107">
        <v>255.536</v>
      </c>
      <c r="G1107">
        <v>121.614</v>
      </c>
      <c r="H1107">
        <v>26.665500000000002</v>
      </c>
      <c r="I1107">
        <v>1.18724E-2</v>
      </c>
      <c r="J1107">
        <v>0.98097800000000002</v>
      </c>
      <c r="K1107">
        <v>0</v>
      </c>
      <c r="L1107" t="s">
        <v>42</v>
      </c>
    </row>
    <row r="1108" spans="1:25" x14ac:dyDescent="0.25">
      <c r="A1108" t="s">
        <v>51</v>
      </c>
      <c r="B1108">
        <v>14943.9</v>
      </c>
      <c r="C1108">
        <v>14427.7</v>
      </c>
      <c r="D1108">
        <v>14427.5</v>
      </c>
      <c r="E1108">
        <v>13224.8</v>
      </c>
      <c r="F1108">
        <v>257.49099999999999</v>
      </c>
      <c r="G1108">
        <v>120.093</v>
      </c>
      <c r="H1108">
        <v>26.7483</v>
      </c>
      <c r="I1108">
        <v>1.29678E-2</v>
      </c>
      <c r="J1108">
        <v>0.98101700000000003</v>
      </c>
      <c r="K1108">
        <v>0</v>
      </c>
      <c r="L1108" t="s">
        <v>42</v>
      </c>
    </row>
    <row r="1109" spans="1:25" x14ac:dyDescent="0.25">
      <c r="A1109" t="s">
        <v>51</v>
      </c>
      <c r="B1109">
        <v>14916.7</v>
      </c>
      <c r="C1109">
        <v>14396</v>
      </c>
      <c r="D1109">
        <v>14395.8</v>
      </c>
      <c r="E1109">
        <v>13198.1</v>
      </c>
      <c r="F1109">
        <v>254.88499999999999</v>
      </c>
      <c r="G1109">
        <v>119.73</v>
      </c>
      <c r="H1109">
        <v>26.3291</v>
      </c>
      <c r="I1109">
        <v>1.19218E-2</v>
      </c>
      <c r="J1109">
        <v>0.99509800000000004</v>
      </c>
      <c r="K1109">
        <v>0</v>
      </c>
      <c r="L1109" t="s">
        <v>42</v>
      </c>
    </row>
    <row r="1110" spans="1:25" x14ac:dyDescent="0.25">
      <c r="A1110" t="s">
        <v>51</v>
      </c>
      <c r="B1110">
        <v>15072.1</v>
      </c>
      <c r="C1110">
        <v>14545.7</v>
      </c>
      <c r="D1110">
        <v>14545.5</v>
      </c>
      <c r="E1110">
        <v>13331.4</v>
      </c>
      <c r="F1110">
        <v>261.214</v>
      </c>
      <c r="G1110">
        <v>122.13200000000001</v>
      </c>
      <c r="H1110">
        <v>27.0609</v>
      </c>
      <c r="I1110">
        <v>2.0538000000000001E-2</v>
      </c>
      <c r="J1110">
        <v>0.98828000000000005</v>
      </c>
      <c r="K1110">
        <v>0</v>
      </c>
      <c r="L1110" t="s">
        <v>42</v>
      </c>
    </row>
    <row r="1111" spans="1:25" x14ac:dyDescent="0.25">
      <c r="A1111" t="s">
        <v>51</v>
      </c>
      <c r="B1111">
        <v>15690.7</v>
      </c>
      <c r="C1111">
        <v>15161.5</v>
      </c>
      <c r="D1111">
        <v>15161.3</v>
      </c>
      <c r="E1111">
        <v>13898.6</v>
      </c>
      <c r="F1111">
        <v>275.05799999999999</v>
      </c>
      <c r="G1111">
        <v>128.07900000000001</v>
      </c>
      <c r="H1111">
        <v>28.88</v>
      </c>
      <c r="I1111">
        <v>1.0872100000000001E-2</v>
      </c>
      <c r="J1111">
        <v>0.98101000000000005</v>
      </c>
      <c r="K1111">
        <v>0</v>
      </c>
      <c r="L1111" t="s">
        <v>42</v>
      </c>
    </row>
    <row r="1112" spans="1:25" x14ac:dyDescent="0.25">
      <c r="A1112" t="s">
        <v>51</v>
      </c>
      <c r="B1112">
        <v>15811.7</v>
      </c>
      <c r="C1112">
        <v>15285.2</v>
      </c>
      <c r="D1112">
        <v>15285</v>
      </c>
      <c r="E1112">
        <v>14026.4</v>
      </c>
      <c r="F1112">
        <v>279.09199999999998</v>
      </c>
      <c r="G1112">
        <v>129.197</v>
      </c>
      <c r="H1112">
        <v>29.0547</v>
      </c>
      <c r="I1112">
        <v>1.0870400000000001E-2</v>
      </c>
      <c r="J1112">
        <v>0.98101899999999997</v>
      </c>
      <c r="K1112">
        <v>0</v>
      </c>
      <c r="L1112" t="s">
        <v>42</v>
      </c>
    </row>
    <row r="1113" spans="1:25" x14ac:dyDescent="0.25">
      <c r="A1113" t="s">
        <v>51</v>
      </c>
      <c r="B1113">
        <v>15775.2</v>
      </c>
      <c r="C1113">
        <v>15237.9</v>
      </c>
      <c r="D1113">
        <v>15237.7</v>
      </c>
      <c r="E1113">
        <v>13976.4</v>
      </c>
      <c r="F1113">
        <v>281.18099999999998</v>
      </c>
      <c r="G1113">
        <v>128.58699999999999</v>
      </c>
      <c r="H1113">
        <v>29.245899999999999</v>
      </c>
      <c r="I1113">
        <v>1.1040899999999999E-2</v>
      </c>
      <c r="J1113">
        <v>0.98101799999999995</v>
      </c>
      <c r="K1113">
        <v>0</v>
      </c>
      <c r="L1113" t="s">
        <v>42</v>
      </c>
    </row>
    <row r="1114" spans="1:25" x14ac:dyDescent="0.25">
      <c r="A1114" t="s">
        <v>51</v>
      </c>
      <c r="B1114">
        <v>15693.6</v>
      </c>
      <c r="C1114">
        <v>15150.9</v>
      </c>
      <c r="D1114">
        <v>15150.7</v>
      </c>
      <c r="E1114">
        <v>13896.4</v>
      </c>
      <c r="F1114">
        <v>277.04000000000002</v>
      </c>
      <c r="G1114">
        <v>129.084</v>
      </c>
      <c r="H1114">
        <v>28.345600000000001</v>
      </c>
      <c r="I1114">
        <v>1.0907099999999999E-2</v>
      </c>
      <c r="J1114">
        <v>0.98090900000000003</v>
      </c>
      <c r="K1114">
        <v>0</v>
      </c>
      <c r="L1114" t="s">
        <v>42</v>
      </c>
    </row>
    <row r="1115" spans="1:25" x14ac:dyDescent="0.25">
      <c r="A1115" t="s">
        <v>51</v>
      </c>
      <c r="B1115">
        <v>15861.3</v>
      </c>
      <c r="C1115">
        <v>15320.7</v>
      </c>
      <c r="D1115">
        <v>15320.5</v>
      </c>
      <c r="E1115">
        <v>14055.6</v>
      </c>
      <c r="F1115">
        <v>280.221</v>
      </c>
      <c r="G1115">
        <v>131.01499999999999</v>
      </c>
      <c r="H1115">
        <v>29.427</v>
      </c>
      <c r="I1115">
        <v>1.0906799999999999E-2</v>
      </c>
      <c r="J1115">
        <v>0.98095200000000005</v>
      </c>
      <c r="K1115">
        <v>0</v>
      </c>
      <c r="L1115" t="s">
        <v>42</v>
      </c>
    </row>
    <row r="1116" spans="1:25" x14ac:dyDescent="0.25">
      <c r="A1116" t="s">
        <v>51</v>
      </c>
      <c r="B1116">
        <v>15772.6</v>
      </c>
      <c r="C1116">
        <v>15245.3</v>
      </c>
      <c r="D1116">
        <v>15245.1</v>
      </c>
      <c r="E1116">
        <v>13987.8</v>
      </c>
      <c r="F1116">
        <v>276.89299999999997</v>
      </c>
      <c r="G1116">
        <v>129.58699999999999</v>
      </c>
      <c r="H1116">
        <v>28.858899999999998</v>
      </c>
      <c r="I1116">
        <v>1.3986800000000001E-2</v>
      </c>
      <c r="J1116">
        <v>0.98095200000000005</v>
      </c>
      <c r="K1116">
        <v>0</v>
      </c>
      <c r="L1116" t="s">
        <v>42</v>
      </c>
    </row>
    <row r="1117" spans="1:25" x14ac:dyDescent="0.25">
      <c r="A1117" t="s">
        <v>51</v>
      </c>
      <c r="B1117">
        <v>15880.3</v>
      </c>
      <c r="C1117">
        <v>15336.3</v>
      </c>
      <c r="D1117">
        <v>15336.1</v>
      </c>
      <c r="E1117">
        <v>14074.7</v>
      </c>
      <c r="F1117">
        <v>278.77600000000001</v>
      </c>
      <c r="G1117">
        <v>129.19499999999999</v>
      </c>
      <c r="H1117">
        <v>29.105499999999999</v>
      </c>
      <c r="I1117">
        <v>1.22221E-2</v>
      </c>
      <c r="J1117">
        <v>0.98101899999999997</v>
      </c>
      <c r="K1117">
        <v>0</v>
      </c>
      <c r="L1117" t="s">
        <v>42</v>
      </c>
    </row>
    <row r="1118" spans="1:25" x14ac:dyDescent="0.25">
      <c r="A1118" t="s">
        <v>51</v>
      </c>
      <c r="B1118">
        <v>15748.6</v>
      </c>
      <c r="C1118">
        <v>15217.9</v>
      </c>
      <c r="D1118">
        <v>15217.7</v>
      </c>
      <c r="E1118">
        <v>13962.6</v>
      </c>
      <c r="F1118">
        <v>281.298</v>
      </c>
      <c r="G1118">
        <v>127.66800000000001</v>
      </c>
      <c r="H1118">
        <v>28.657800000000002</v>
      </c>
      <c r="I1118">
        <v>1.1997600000000001E-2</v>
      </c>
      <c r="J1118">
        <v>0.98101300000000002</v>
      </c>
      <c r="K1118">
        <v>0</v>
      </c>
      <c r="L1118" t="s">
        <v>42</v>
      </c>
    </row>
    <row r="1119" spans="1:25" x14ac:dyDescent="0.25">
      <c r="A1119" t="s">
        <v>51</v>
      </c>
      <c r="B1119">
        <v>15761.2</v>
      </c>
      <c r="C1119">
        <v>15234.1</v>
      </c>
      <c r="D1119">
        <v>15233.9</v>
      </c>
      <c r="E1119">
        <v>13973.4</v>
      </c>
      <c r="F1119">
        <v>278.58199999999999</v>
      </c>
      <c r="G1119">
        <v>128.09899999999999</v>
      </c>
      <c r="H1119">
        <v>28.597100000000001</v>
      </c>
      <c r="I1119">
        <v>1.0941899999999999E-2</v>
      </c>
      <c r="J1119">
        <v>0.981016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15466</v>
      </c>
      <c r="C1120">
        <v>14935.7</v>
      </c>
      <c r="D1120">
        <v>14935.5</v>
      </c>
      <c r="E1120">
        <v>13689.1</v>
      </c>
      <c r="F1120">
        <v>272.51900000000001</v>
      </c>
      <c r="G1120">
        <v>126.09099999999999</v>
      </c>
      <c r="H1120">
        <v>28.037500000000001</v>
      </c>
      <c r="I1120">
        <v>1.27934E-2</v>
      </c>
      <c r="J1120">
        <v>0.98092800000000002</v>
      </c>
      <c r="K1120">
        <v>0</v>
      </c>
      <c r="L1120" t="s">
        <v>42</v>
      </c>
      <c r="R1120">
        <f>AVERAGE(B1071:B1120)</f>
        <v>15337.397999999994</v>
      </c>
      <c r="S1120">
        <f>AVERAGE(C1071:C1120)</f>
        <v>14808.391999999998</v>
      </c>
      <c r="U1120">
        <f>_xlfn.VAR.P(B1071:B1120)</f>
        <v>130183.104196</v>
      </c>
      <c r="V1120">
        <f>_xlfn.VAR.P(C1071:C1120)</f>
        <v>126346.70753599987</v>
      </c>
      <c r="X1120">
        <f>1.96*SQRT(U1120)/50</f>
        <v>14.143711154846928</v>
      </c>
      <c r="Y1120">
        <f>1.96*SQRT(V1120)/50</f>
        <v>13.933750559993486</v>
      </c>
    </row>
    <row r="1121" spans="1:12" x14ac:dyDescent="0.25">
      <c r="A1121" t="s">
        <v>51</v>
      </c>
      <c r="B1121">
        <v>767003.3138</v>
      </c>
      <c r="C1121" t="s">
        <v>36</v>
      </c>
    </row>
    <row r="1122" spans="1:12" x14ac:dyDescent="0.25">
      <c r="A1122" t="s">
        <v>70</v>
      </c>
      <c r="B1122">
        <v>15360.6</v>
      </c>
      <c r="C1122">
        <v>14889</v>
      </c>
      <c r="D1122">
        <v>14888.8</v>
      </c>
      <c r="E1122">
        <v>13654.5</v>
      </c>
      <c r="F1122">
        <v>263.28100000000001</v>
      </c>
      <c r="G1122">
        <v>0</v>
      </c>
      <c r="H1122">
        <v>29.6631</v>
      </c>
      <c r="I1122">
        <v>1.0934299999999999E-2</v>
      </c>
      <c r="J1122">
        <v>0.98101899999999997</v>
      </c>
      <c r="K1122">
        <v>0</v>
      </c>
      <c r="L1122" t="s">
        <v>42</v>
      </c>
    </row>
    <row r="1123" spans="1:12" x14ac:dyDescent="0.25">
      <c r="A1123" t="s">
        <v>70</v>
      </c>
      <c r="B1123">
        <v>14867.6</v>
      </c>
      <c r="C1123">
        <v>14414.3</v>
      </c>
      <c r="D1123">
        <v>14414.1</v>
      </c>
      <c r="E1123">
        <v>13211.7</v>
      </c>
      <c r="F1123">
        <v>252.40700000000001</v>
      </c>
      <c r="G1123">
        <v>0</v>
      </c>
      <c r="H1123">
        <v>28.048300000000001</v>
      </c>
      <c r="I1123">
        <v>1.30031E-2</v>
      </c>
      <c r="J1123">
        <v>0.98329299999999997</v>
      </c>
      <c r="K1123">
        <v>0</v>
      </c>
      <c r="L1123" t="s">
        <v>42</v>
      </c>
    </row>
    <row r="1124" spans="1:12" x14ac:dyDescent="0.25">
      <c r="A1124" t="s">
        <v>70</v>
      </c>
      <c r="B1124">
        <v>15020.3</v>
      </c>
      <c r="C1124">
        <v>14567</v>
      </c>
      <c r="D1124">
        <v>14566.8</v>
      </c>
      <c r="E1124">
        <v>13353.5</v>
      </c>
      <c r="F1124">
        <v>257.61</v>
      </c>
      <c r="G1124">
        <v>0</v>
      </c>
      <c r="H1124">
        <v>28.076699999999999</v>
      </c>
      <c r="I1124">
        <v>1.12795E-2</v>
      </c>
      <c r="J1124">
        <v>0.98100799999999999</v>
      </c>
      <c r="K1124">
        <v>0</v>
      </c>
      <c r="L1124" t="s">
        <v>42</v>
      </c>
    </row>
    <row r="1125" spans="1:12" x14ac:dyDescent="0.25">
      <c r="A1125" t="s">
        <v>70</v>
      </c>
      <c r="B1125">
        <v>14418.9</v>
      </c>
      <c r="C1125">
        <v>13968.7</v>
      </c>
      <c r="D1125">
        <v>13968.6</v>
      </c>
      <c r="E1125">
        <v>12789.2</v>
      </c>
      <c r="F1125">
        <v>241.845</v>
      </c>
      <c r="G1125">
        <v>0</v>
      </c>
      <c r="H1125">
        <v>27.119499999999999</v>
      </c>
      <c r="I1125">
        <v>1.25126E-2</v>
      </c>
      <c r="J1125">
        <v>0.99499099999999996</v>
      </c>
      <c r="K1125">
        <v>0</v>
      </c>
      <c r="L1125" t="s">
        <v>42</v>
      </c>
    </row>
    <row r="1126" spans="1:12" x14ac:dyDescent="0.25">
      <c r="A1126" t="s">
        <v>70</v>
      </c>
      <c r="B1126">
        <v>14634.2</v>
      </c>
      <c r="C1126">
        <v>14183.2</v>
      </c>
      <c r="D1126">
        <v>14183.1</v>
      </c>
      <c r="E1126">
        <v>12992.1</v>
      </c>
      <c r="F1126">
        <v>244.25200000000001</v>
      </c>
      <c r="G1126">
        <v>0</v>
      </c>
      <c r="H1126">
        <v>27.276900000000001</v>
      </c>
      <c r="I1126">
        <v>1.40091E-2</v>
      </c>
      <c r="J1126">
        <v>0.98101899999999997</v>
      </c>
      <c r="K1126">
        <v>0</v>
      </c>
      <c r="L1126" t="s">
        <v>42</v>
      </c>
    </row>
    <row r="1127" spans="1:12" x14ac:dyDescent="0.25">
      <c r="A1127" t="s">
        <v>70</v>
      </c>
      <c r="B1127">
        <v>14611.2</v>
      </c>
      <c r="C1127">
        <v>14159.2</v>
      </c>
      <c r="D1127">
        <v>14159.1</v>
      </c>
      <c r="E1127">
        <v>12966.7</v>
      </c>
      <c r="F1127">
        <v>248.047</v>
      </c>
      <c r="G1127">
        <v>0</v>
      </c>
      <c r="H1127">
        <v>27.181100000000001</v>
      </c>
      <c r="I1127">
        <v>1.26356E-2</v>
      </c>
      <c r="J1127">
        <v>0.98101099999999997</v>
      </c>
      <c r="K1127">
        <v>0</v>
      </c>
      <c r="L1127" t="s">
        <v>42</v>
      </c>
    </row>
    <row r="1128" spans="1:12" x14ac:dyDescent="0.25">
      <c r="A1128" t="s">
        <v>70</v>
      </c>
      <c r="B1128">
        <v>14882.6</v>
      </c>
      <c r="C1128">
        <v>14428.8</v>
      </c>
      <c r="D1128">
        <v>14428.7</v>
      </c>
      <c r="E1128">
        <v>13227.2</v>
      </c>
      <c r="F1128">
        <v>252.45599999999999</v>
      </c>
      <c r="G1128">
        <v>0</v>
      </c>
      <c r="H1128">
        <v>27.951799999999999</v>
      </c>
      <c r="I1128">
        <v>1.32497E-2</v>
      </c>
      <c r="J1128">
        <v>0.98100299999999996</v>
      </c>
      <c r="K1128">
        <v>0</v>
      </c>
      <c r="L1128" t="s">
        <v>42</v>
      </c>
    </row>
    <row r="1129" spans="1:12" x14ac:dyDescent="0.25">
      <c r="A1129" t="s">
        <v>70</v>
      </c>
      <c r="B1129">
        <v>14965.3</v>
      </c>
      <c r="C1129">
        <v>14510.1</v>
      </c>
      <c r="D1129">
        <v>14509.9</v>
      </c>
      <c r="E1129">
        <v>13305.7</v>
      </c>
      <c r="F1129">
        <v>252.43799999999999</v>
      </c>
      <c r="G1129">
        <v>0</v>
      </c>
      <c r="H1129">
        <v>28.088899999999999</v>
      </c>
      <c r="I1129">
        <v>1.08717E-2</v>
      </c>
      <c r="J1129">
        <v>0.98732699999999995</v>
      </c>
      <c r="K1129">
        <v>0</v>
      </c>
      <c r="L1129" t="s">
        <v>42</v>
      </c>
    </row>
    <row r="1130" spans="1:12" x14ac:dyDescent="0.25">
      <c r="A1130" t="s">
        <v>70</v>
      </c>
      <c r="B1130">
        <v>15136.8</v>
      </c>
      <c r="C1130">
        <v>14668.9</v>
      </c>
      <c r="D1130">
        <v>14668.7</v>
      </c>
      <c r="E1130">
        <v>13451.5</v>
      </c>
      <c r="F1130">
        <v>259.13799999999998</v>
      </c>
      <c r="G1130">
        <v>0</v>
      </c>
      <c r="H1130">
        <v>27.6616</v>
      </c>
      <c r="I1130">
        <v>1.1583100000000001E-2</v>
      </c>
      <c r="J1130">
        <v>0.984622</v>
      </c>
      <c r="K1130">
        <v>0</v>
      </c>
      <c r="L1130" t="s">
        <v>42</v>
      </c>
    </row>
    <row r="1131" spans="1:12" x14ac:dyDescent="0.25">
      <c r="A1131" t="s">
        <v>70</v>
      </c>
      <c r="B1131">
        <v>15083</v>
      </c>
      <c r="C1131">
        <v>14626.7</v>
      </c>
      <c r="D1131">
        <v>14626.5</v>
      </c>
      <c r="E1131">
        <v>13410</v>
      </c>
      <c r="F1131">
        <v>255.256</v>
      </c>
      <c r="G1131">
        <v>0</v>
      </c>
      <c r="H1131">
        <v>28.462199999999999</v>
      </c>
      <c r="I1131">
        <v>1.15254E-2</v>
      </c>
      <c r="J1131">
        <v>0.98095100000000002</v>
      </c>
      <c r="K1131">
        <v>0</v>
      </c>
      <c r="L1131" t="s">
        <v>42</v>
      </c>
    </row>
    <row r="1132" spans="1:12" x14ac:dyDescent="0.25">
      <c r="A1132" t="s">
        <v>70</v>
      </c>
      <c r="B1132">
        <v>15364.1</v>
      </c>
      <c r="C1132">
        <v>14899.6</v>
      </c>
      <c r="D1132">
        <v>14899.5</v>
      </c>
      <c r="E1132">
        <v>13665.1</v>
      </c>
      <c r="F1132">
        <v>262.66199999999998</v>
      </c>
      <c r="G1132">
        <v>0</v>
      </c>
      <c r="H1132">
        <v>28.712299999999999</v>
      </c>
      <c r="I1132">
        <v>1.58885E-2</v>
      </c>
      <c r="J1132">
        <v>0.98100399999999999</v>
      </c>
      <c r="K1132">
        <v>0</v>
      </c>
      <c r="L1132" t="s">
        <v>42</v>
      </c>
    </row>
    <row r="1133" spans="1:12" x14ac:dyDescent="0.25">
      <c r="A1133" t="s">
        <v>70</v>
      </c>
      <c r="B1133">
        <v>15613.9</v>
      </c>
      <c r="C1133">
        <v>15140.9</v>
      </c>
      <c r="D1133">
        <v>15140.8</v>
      </c>
      <c r="E1133">
        <v>13883.4</v>
      </c>
      <c r="F1133">
        <v>275.10500000000002</v>
      </c>
      <c r="G1133">
        <v>0</v>
      </c>
      <c r="H1133">
        <v>30.085699999999999</v>
      </c>
      <c r="I1133">
        <v>1.09298E-2</v>
      </c>
      <c r="J1133">
        <v>0.98101899999999997</v>
      </c>
      <c r="K1133">
        <v>0</v>
      </c>
      <c r="L1133" t="s">
        <v>42</v>
      </c>
    </row>
    <row r="1134" spans="1:12" x14ac:dyDescent="0.25">
      <c r="A1134" t="s">
        <v>70</v>
      </c>
      <c r="B1134">
        <v>15590.6</v>
      </c>
      <c r="C1134">
        <v>15120.4</v>
      </c>
      <c r="D1134">
        <v>15120.2</v>
      </c>
      <c r="E1134">
        <v>13858</v>
      </c>
      <c r="F1134">
        <v>268.238</v>
      </c>
      <c r="G1134">
        <v>0</v>
      </c>
      <c r="H1134">
        <v>29.600100000000001</v>
      </c>
      <c r="I1134">
        <v>1.14658E-2</v>
      </c>
      <c r="J1134">
        <v>0.99429100000000004</v>
      </c>
      <c r="K1134">
        <v>0</v>
      </c>
      <c r="L1134" t="s">
        <v>42</v>
      </c>
    </row>
    <row r="1135" spans="1:12" x14ac:dyDescent="0.25">
      <c r="A1135" t="s">
        <v>70</v>
      </c>
      <c r="B1135">
        <v>15589.3</v>
      </c>
      <c r="C1135">
        <v>15115.2</v>
      </c>
      <c r="D1135">
        <v>15115</v>
      </c>
      <c r="E1135">
        <v>13860.1</v>
      </c>
      <c r="F1135">
        <v>268.00599999999997</v>
      </c>
      <c r="G1135">
        <v>0</v>
      </c>
      <c r="H1135">
        <v>29.730899999999998</v>
      </c>
      <c r="I1135">
        <v>1.1048000000000001E-2</v>
      </c>
      <c r="J1135">
        <v>0.98475999999999997</v>
      </c>
      <c r="K1135">
        <v>0</v>
      </c>
      <c r="L1135" t="s">
        <v>42</v>
      </c>
    </row>
    <row r="1136" spans="1:12" x14ac:dyDescent="0.25">
      <c r="A1136" t="s">
        <v>70</v>
      </c>
      <c r="B1136">
        <v>15219.7</v>
      </c>
      <c r="C1136">
        <v>14754.9</v>
      </c>
      <c r="D1136">
        <v>14754.7</v>
      </c>
      <c r="E1136">
        <v>13525.3</v>
      </c>
      <c r="F1136">
        <v>260.93799999999999</v>
      </c>
      <c r="G1136">
        <v>0</v>
      </c>
      <c r="H1136">
        <v>28.885999999999999</v>
      </c>
      <c r="I1136">
        <v>1.1291900000000001E-2</v>
      </c>
      <c r="J1136">
        <v>0.98340300000000003</v>
      </c>
      <c r="K1136">
        <v>0</v>
      </c>
      <c r="L1136" t="s">
        <v>42</v>
      </c>
    </row>
    <row r="1137" spans="1:12" x14ac:dyDescent="0.25">
      <c r="A1137" t="s">
        <v>70</v>
      </c>
      <c r="B1137">
        <v>14956</v>
      </c>
      <c r="C1137">
        <v>14503</v>
      </c>
      <c r="D1137">
        <v>14502.9</v>
      </c>
      <c r="E1137">
        <v>13289.9</v>
      </c>
      <c r="F1137">
        <v>256.11</v>
      </c>
      <c r="G1137">
        <v>0</v>
      </c>
      <c r="H1137">
        <v>27.712599999999998</v>
      </c>
      <c r="I1137">
        <v>1.7064699999999999E-2</v>
      </c>
      <c r="J1137">
        <v>0.98094899999999996</v>
      </c>
      <c r="K1137">
        <v>0</v>
      </c>
      <c r="L1137" t="s">
        <v>42</v>
      </c>
    </row>
    <row r="1138" spans="1:12" x14ac:dyDescent="0.25">
      <c r="A1138" t="s">
        <v>70</v>
      </c>
      <c r="B1138">
        <v>14736.1</v>
      </c>
      <c r="C1138">
        <v>14281.5</v>
      </c>
      <c r="D1138">
        <v>14281.4</v>
      </c>
      <c r="E1138">
        <v>13087.2</v>
      </c>
      <c r="F1138">
        <v>248.65100000000001</v>
      </c>
      <c r="G1138">
        <v>0</v>
      </c>
      <c r="H1138">
        <v>27.318000000000001</v>
      </c>
      <c r="I1138">
        <v>1.10321E-2</v>
      </c>
      <c r="J1138">
        <v>0.98101799999999995</v>
      </c>
      <c r="K1138">
        <v>0</v>
      </c>
      <c r="L1138" t="s">
        <v>42</v>
      </c>
    </row>
    <row r="1139" spans="1:12" x14ac:dyDescent="0.25">
      <c r="A1139" t="s">
        <v>70</v>
      </c>
      <c r="B1139">
        <v>14669.9</v>
      </c>
      <c r="C1139">
        <v>14215.9</v>
      </c>
      <c r="D1139">
        <v>14215.7</v>
      </c>
      <c r="E1139">
        <v>13023.7</v>
      </c>
      <c r="F1139">
        <v>248.089</v>
      </c>
      <c r="G1139">
        <v>0</v>
      </c>
      <c r="H1139">
        <v>27.5167</v>
      </c>
      <c r="I1139">
        <v>1.5602100000000001E-2</v>
      </c>
      <c r="J1139">
        <v>0.98095600000000005</v>
      </c>
      <c r="K1139">
        <v>0</v>
      </c>
      <c r="L1139" t="s">
        <v>42</v>
      </c>
    </row>
    <row r="1140" spans="1:12" x14ac:dyDescent="0.25">
      <c r="A1140" t="s">
        <v>70</v>
      </c>
      <c r="B1140">
        <v>14570</v>
      </c>
      <c r="C1140">
        <v>14116</v>
      </c>
      <c r="D1140">
        <v>14115.8</v>
      </c>
      <c r="E1140">
        <v>12929.8</v>
      </c>
      <c r="F1140">
        <v>244.887</v>
      </c>
      <c r="G1140">
        <v>0</v>
      </c>
      <c r="H1140">
        <v>27.5962</v>
      </c>
      <c r="I1140">
        <v>1.0892199999999999E-2</v>
      </c>
      <c r="J1140">
        <v>0.98070500000000005</v>
      </c>
      <c r="K1140">
        <v>0</v>
      </c>
      <c r="L1140" t="s">
        <v>42</v>
      </c>
    </row>
    <row r="1141" spans="1:12" x14ac:dyDescent="0.25">
      <c r="A1141" t="s">
        <v>70</v>
      </c>
      <c r="B1141">
        <v>14582.2</v>
      </c>
      <c r="C1141">
        <v>14127.4</v>
      </c>
      <c r="D1141">
        <v>14127.2</v>
      </c>
      <c r="E1141">
        <v>12942.9</v>
      </c>
      <c r="F1141">
        <v>244.964</v>
      </c>
      <c r="G1141">
        <v>0</v>
      </c>
      <c r="H1141">
        <v>27.361699999999999</v>
      </c>
      <c r="I1141">
        <v>1.12365E-2</v>
      </c>
      <c r="J1141">
        <v>0.98101899999999997</v>
      </c>
      <c r="K1141">
        <v>0</v>
      </c>
      <c r="L1141" t="s">
        <v>42</v>
      </c>
    </row>
    <row r="1142" spans="1:12" x14ac:dyDescent="0.25">
      <c r="A1142" t="s">
        <v>70</v>
      </c>
      <c r="B1142">
        <v>14678.5</v>
      </c>
      <c r="C1142">
        <v>14224.8</v>
      </c>
      <c r="D1142">
        <v>14224.7</v>
      </c>
      <c r="E1142">
        <v>13032</v>
      </c>
      <c r="F1142">
        <v>247.745</v>
      </c>
      <c r="G1142">
        <v>0</v>
      </c>
      <c r="H1142">
        <v>27.261199999999999</v>
      </c>
      <c r="I1142">
        <v>1.10206E-2</v>
      </c>
      <c r="J1142">
        <v>0.98101899999999997</v>
      </c>
      <c r="K1142">
        <v>0</v>
      </c>
      <c r="L1142" t="s">
        <v>42</v>
      </c>
    </row>
    <row r="1143" spans="1:12" x14ac:dyDescent="0.25">
      <c r="A1143" t="s">
        <v>70</v>
      </c>
      <c r="B1143">
        <v>14811.4</v>
      </c>
      <c r="C1143">
        <v>14360.5</v>
      </c>
      <c r="D1143">
        <v>14360.3</v>
      </c>
      <c r="E1143">
        <v>13159</v>
      </c>
      <c r="F1143">
        <v>250.739</v>
      </c>
      <c r="G1143">
        <v>0</v>
      </c>
      <c r="H1143">
        <v>27.7285</v>
      </c>
      <c r="I1143">
        <v>1.20009E-2</v>
      </c>
      <c r="J1143">
        <v>0.98100699999999996</v>
      </c>
      <c r="K1143">
        <v>0</v>
      </c>
      <c r="L1143" t="s">
        <v>42</v>
      </c>
    </row>
    <row r="1144" spans="1:12" x14ac:dyDescent="0.25">
      <c r="A1144" t="s">
        <v>70</v>
      </c>
      <c r="B1144">
        <v>14581</v>
      </c>
      <c r="C1144">
        <v>14130.3</v>
      </c>
      <c r="D1144">
        <v>14130.2</v>
      </c>
      <c r="E1144">
        <v>12944.1</v>
      </c>
      <c r="F1144">
        <v>245.232</v>
      </c>
      <c r="G1144">
        <v>0</v>
      </c>
      <c r="H1144">
        <v>27.944700000000001</v>
      </c>
      <c r="I1144">
        <v>1.0856899999999999E-2</v>
      </c>
      <c r="J1144">
        <v>0.98101899999999997</v>
      </c>
      <c r="K1144">
        <v>0</v>
      </c>
      <c r="L1144" t="s">
        <v>42</v>
      </c>
    </row>
    <row r="1145" spans="1:12" x14ac:dyDescent="0.25">
      <c r="A1145" t="s">
        <v>70</v>
      </c>
      <c r="B1145">
        <v>15033</v>
      </c>
      <c r="C1145">
        <v>14577.4</v>
      </c>
      <c r="D1145">
        <v>14577.2</v>
      </c>
      <c r="E1145">
        <v>13359.1</v>
      </c>
      <c r="F1145">
        <v>255.34299999999999</v>
      </c>
      <c r="G1145">
        <v>0</v>
      </c>
      <c r="H1145">
        <v>27.768999999999998</v>
      </c>
      <c r="I1145">
        <v>1.08678E-2</v>
      </c>
      <c r="J1145">
        <v>0.98100500000000002</v>
      </c>
      <c r="K1145">
        <v>0</v>
      </c>
      <c r="L1145" t="s">
        <v>42</v>
      </c>
    </row>
    <row r="1146" spans="1:12" x14ac:dyDescent="0.25">
      <c r="A1146" t="s">
        <v>70</v>
      </c>
      <c r="B1146">
        <v>15066.6</v>
      </c>
      <c r="C1146">
        <v>14611.3</v>
      </c>
      <c r="D1146">
        <v>14611.1</v>
      </c>
      <c r="E1146">
        <v>13397.3</v>
      </c>
      <c r="F1146">
        <v>256.798</v>
      </c>
      <c r="G1146">
        <v>0</v>
      </c>
      <c r="H1146">
        <v>27.810600000000001</v>
      </c>
      <c r="I1146">
        <v>1.0857E-2</v>
      </c>
      <c r="J1146">
        <v>0.98101899999999997</v>
      </c>
      <c r="K1146">
        <v>0</v>
      </c>
      <c r="L1146" t="s">
        <v>42</v>
      </c>
    </row>
    <row r="1147" spans="1:12" x14ac:dyDescent="0.25">
      <c r="A1147" t="s">
        <v>70</v>
      </c>
      <c r="B1147">
        <v>15546.2</v>
      </c>
      <c r="C1147">
        <v>15090.8</v>
      </c>
      <c r="D1147">
        <v>15090.6</v>
      </c>
      <c r="E1147">
        <v>13842</v>
      </c>
      <c r="F1147">
        <v>271.911</v>
      </c>
      <c r="G1147">
        <v>0</v>
      </c>
      <c r="H1147">
        <v>29.4999</v>
      </c>
      <c r="I1147">
        <v>1.5953700000000001E-2</v>
      </c>
      <c r="J1147">
        <v>0.98097800000000002</v>
      </c>
      <c r="K1147">
        <v>0</v>
      </c>
      <c r="L1147" t="s">
        <v>42</v>
      </c>
    </row>
    <row r="1148" spans="1:12" x14ac:dyDescent="0.25">
      <c r="A1148" t="s">
        <v>70</v>
      </c>
      <c r="B1148">
        <v>15571.5</v>
      </c>
      <c r="C1148">
        <v>15104</v>
      </c>
      <c r="D1148">
        <v>15103.8</v>
      </c>
      <c r="E1148">
        <v>13849.9</v>
      </c>
      <c r="F1148">
        <v>270.178</v>
      </c>
      <c r="G1148">
        <v>0</v>
      </c>
      <c r="H1148">
        <v>30.1938</v>
      </c>
      <c r="I1148">
        <v>1.8479099999999998E-2</v>
      </c>
      <c r="J1148">
        <v>0.99510200000000004</v>
      </c>
      <c r="K1148">
        <v>0</v>
      </c>
      <c r="L1148" t="s">
        <v>42</v>
      </c>
    </row>
    <row r="1149" spans="1:12" x14ac:dyDescent="0.25">
      <c r="A1149" t="s">
        <v>70</v>
      </c>
      <c r="B1149">
        <v>15695.7</v>
      </c>
      <c r="C1149">
        <v>15227.3</v>
      </c>
      <c r="D1149">
        <v>15227.1</v>
      </c>
      <c r="E1149">
        <v>13965.7</v>
      </c>
      <c r="F1149">
        <v>270.04399999999998</v>
      </c>
      <c r="G1149">
        <v>0</v>
      </c>
      <c r="H1149">
        <v>30.5943</v>
      </c>
      <c r="I1149">
        <v>1.48158E-2</v>
      </c>
      <c r="J1149">
        <v>0.984406</v>
      </c>
      <c r="K1149">
        <v>0</v>
      </c>
      <c r="L1149" t="s">
        <v>42</v>
      </c>
    </row>
    <row r="1150" spans="1:12" x14ac:dyDescent="0.25">
      <c r="A1150" t="s">
        <v>70</v>
      </c>
      <c r="B1150">
        <v>15722</v>
      </c>
      <c r="C1150">
        <v>15250.8</v>
      </c>
      <c r="D1150">
        <v>15250.6</v>
      </c>
      <c r="E1150">
        <v>13992.4</v>
      </c>
      <c r="F1150">
        <v>270.40300000000002</v>
      </c>
      <c r="G1150">
        <v>0</v>
      </c>
      <c r="H1150">
        <v>32.483199999999997</v>
      </c>
      <c r="I1150">
        <v>1.9673199999999998E-2</v>
      </c>
      <c r="J1150">
        <v>0.99384099999999997</v>
      </c>
      <c r="K1150">
        <v>0</v>
      </c>
      <c r="L1150" t="s">
        <v>42</v>
      </c>
    </row>
    <row r="1151" spans="1:12" x14ac:dyDescent="0.25">
      <c r="A1151" t="s">
        <v>70</v>
      </c>
      <c r="B1151">
        <v>15701.9</v>
      </c>
      <c r="C1151">
        <v>15230.1</v>
      </c>
      <c r="D1151">
        <v>15229.9</v>
      </c>
      <c r="E1151">
        <v>13969.9</v>
      </c>
      <c r="F1151">
        <v>278.45600000000002</v>
      </c>
      <c r="G1151">
        <v>0</v>
      </c>
      <c r="H1151">
        <v>31.057700000000001</v>
      </c>
      <c r="I1151">
        <v>1.08574E-2</v>
      </c>
      <c r="J1151">
        <v>0.98101799999999995</v>
      </c>
      <c r="K1151">
        <v>0</v>
      </c>
      <c r="L1151" t="s">
        <v>42</v>
      </c>
    </row>
    <row r="1152" spans="1:12" x14ac:dyDescent="0.25">
      <c r="A1152" t="s">
        <v>70</v>
      </c>
      <c r="B1152">
        <v>15653.4</v>
      </c>
      <c r="C1152">
        <v>15184.4</v>
      </c>
      <c r="D1152">
        <v>15184.2</v>
      </c>
      <c r="E1152">
        <v>13922.7</v>
      </c>
      <c r="F1152">
        <v>272.24900000000002</v>
      </c>
      <c r="G1152">
        <v>0</v>
      </c>
      <c r="H1152">
        <v>30.292000000000002</v>
      </c>
      <c r="I1152">
        <v>1.1102900000000001E-2</v>
      </c>
      <c r="J1152">
        <v>0.99473400000000001</v>
      </c>
      <c r="K1152">
        <v>0</v>
      </c>
      <c r="L1152" t="s">
        <v>42</v>
      </c>
    </row>
    <row r="1153" spans="1:12" x14ac:dyDescent="0.25">
      <c r="A1153" t="s">
        <v>70</v>
      </c>
      <c r="B1153">
        <v>15416.8</v>
      </c>
      <c r="C1153">
        <v>14949.1</v>
      </c>
      <c r="D1153">
        <v>14948.9</v>
      </c>
      <c r="E1153">
        <v>13703.1</v>
      </c>
      <c r="F1153">
        <v>262.77499999999998</v>
      </c>
      <c r="G1153">
        <v>0</v>
      </c>
      <c r="H1153">
        <v>29.823699999999999</v>
      </c>
      <c r="I1153">
        <v>1.08679E-2</v>
      </c>
      <c r="J1153">
        <v>0.98101899999999997</v>
      </c>
      <c r="K1153">
        <v>0</v>
      </c>
      <c r="L1153" t="s">
        <v>42</v>
      </c>
    </row>
    <row r="1154" spans="1:12" x14ac:dyDescent="0.25">
      <c r="A1154" t="s">
        <v>70</v>
      </c>
      <c r="B1154">
        <v>15504.8</v>
      </c>
      <c r="C1154">
        <v>15039.5</v>
      </c>
      <c r="D1154">
        <v>15039.3</v>
      </c>
      <c r="E1154">
        <v>13787.4</v>
      </c>
      <c r="F1154">
        <v>267.55799999999999</v>
      </c>
      <c r="G1154">
        <v>0</v>
      </c>
      <c r="H1154">
        <v>32.830800000000004</v>
      </c>
      <c r="I1154">
        <v>1.10565E-2</v>
      </c>
      <c r="J1154">
        <v>0.98101000000000005</v>
      </c>
      <c r="K1154">
        <v>0</v>
      </c>
      <c r="L1154" t="s">
        <v>42</v>
      </c>
    </row>
    <row r="1155" spans="1:12" x14ac:dyDescent="0.25">
      <c r="A1155" t="s">
        <v>70</v>
      </c>
      <c r="B1155">
        <v>14990.4</v>
      </c>
      <c r="C1155">
        <v>14526.8</v>
      </c>
      <c r="D1155">
        <v>14526.6</v>
      </c>
      <c r="E1155">
        <v>13313.1</v>
      </c>
      <c r="F1155">
        <v>256.54500000000002</v>
      </c>
      <c r="G1155">
        <v>0</v>
      </c>
      <c r="H1155">
        <v>27.666</v>
      </c>
      <c r="I1155">
        <v>2.90388E-2</v>
      </c>
      <c r="J1155">
        <v>0.981016</v>
      </c>
      <c r="K1155">
        <v>0</v>
      </c>
      <c r="L1155" t="s">
        <v>42</v>
      </c>
    </row>
    <row r="1156" spans="1:12" x14ac:dyDescent="0.25">
      <c r="A1156" t="s">
        <v>70</v>
      </c>
      <c r="B1156">
        <v>15172</v>
      </c>
      <c r="C1156">
        <v>14713.9</v>
      </c>
      <c r="D1156">
        <v>14713.7</v>
      </c>
      <c r="E1156">
        <v>13485.3</v>
      </c>
      <c r="F1156">
        <v>260.37</v>
      </c>
      <c r="G1156">
        <v>0</v>
      </c>
      <c r="H1156">
        <v>27.854700000000001</v>
      </c>
      <c r="I1156">
        <v>1.16889E-2</v>
      </c>
      <c r="J1156">
        <v>0.98101499999999997</v>
      </c>
      <c r="K1156">
        <v>0</v>
      </c>
      <c r="L1156" t="s">
        <v>42</v>
      </c>
    </row>
    <row r="1157" spans="1:12" x14ac:dyDescent="0.25">
      <c r="A1157" t="s">
        <v>70</v>
      </c>
      <c r="B1157">
        <v>14649.8</v>
      </c>
      <c r="C1157">
        <v>14193</v>
      </c>
      <c r="D1157">
        <v>14192.8</v>
      </c>
      <c r="E1157">
        <v>12996.5</v>
      </c>
      <c r="F1157">
        <v>244.30600000000001</v>
      </c>
      <c r="G1157">
        <v>0</v>
      </c>
      <c r="H1157">
        <v>27.6951</v>
      </c>
      <c r="I1157">
        <v>1.4896599999999999E-2</v>
      </c>
      <c r="J1157">
        <v>0.98101899999999997</v>
      </c>
      <c r="K1157">
        <v>0</v>
      </c>
      <c r="L1157" t="s">
        <v>42</v>
      </c>
    </row>
    <row r="1158" spans="1:12" x14ac:dyDescent="0.25">
      <c r="A1158" t="s">
        <v>70</v>
      </c>
      <c r="B1158">
        <v>14726.8</v>
      </c>
      <c r="C1158">
        <v>14268.9</v>
      </c>
      <c r="D1158">
        <v>14268.8</v>
      </c>
      <c r="E1158">
        <v>13068.1</v>
      </c>
      <c r="F1158">
        <v>247.72200000000001</v>
      </c>
      <c r="G1158">
        <v>0</v>
      </c>
      <c r="H1158">
        <v>28.064699999999998</v>
      </c>
      <c r="I1158">
        <v>1.4977799999999999E-2</v>
      </c>
      <c r="J1158">
        <v>0.98101899999999997</v>
      </c>
      <c r="K1158">
        <v>0</v>
      </c>
      <c r="L1158" t="s">
        <v>42</v>
      </c>
    </row>
    <row r="1159" spans="1:12" x14ac:dyDescent="0.25">
      <c r="A1159" t="s">
        <v>70</v>
      </c>
      <c r="B1159">
        <v>14528.2</v>
      </c>
      <c r="C1159">
        <v>14079.5</v>
      </c>
      <c r="D1159">
        <v>14079.3</v>
      </c>
      <c r="E1159">
        <v>12897.9</v>
      </c>
      <c r="F1159">
        <v>243.70099999999999</v>
      </c>
      <c r="G1159">
        <v>0</v>
      </c>
      <c r="H1159">
        <v>27.131399999999999</v>
      </c>
      <c r="I1159">
        <v>1.12763E-2</v>
      </c>
      <c r="J1159">
        <v>0.99439100000000002</v>
      </c>
      <c r="K1159">
        <v>0</v>
      </c>
      <c r="L1159" t="s">
        <v>42</v>
      </c>
    </row>
    <row r="1160" spans="1:12" x14ac:dyDescent="0.25">
      <c r="A1160" t="s">
        <v>70</v>
      </c>
      <c r="B1160">
        <v>15092.8</v>
      </c>
      <c r="C1160">
        <v>14638.1</v>
      </c>
      <c r="D1160">
        <v>14637.9</v>
      </c>
      <c r="E1160">
        <v>13422.2</v>
      </c>
      <c r="F1160">
        <v>257.06599999999997</v>
      </c>
      <c r="G1160">
        <v>0</v>
      </c>
      <c r="H1160">
        <v>29.757200000000001</v>
      </c>
      <c r="I1160">
        <v>2.30513E-2</v>
      </c>
      <c r="J1160">
        <v>0.98101899999999997</v>
      </c>
      <c r="K1160">
        <v>0</v>
      </c>
      <c r="L1160" t="s">
        <v>42</v>
      </c>
    </row>
    <row r="1161" spans="1:12" x14ac:dyDescent="0.25">
      <c r="A1161" t="s">
        <v>70</v>
      </c>
      <c r="B1161">
        <v>15476.1</v>
      </c>
      <c r="C1161">
        <v>15005.8</v>
      </c>
      <c r="D1161">
        <v>15005.6</v>
      </c>
      <c r="E1161">
        <v>13761.6</v>
      </c>
      <c r="F1161">
        <v>264.48200000000003</v>
      </c>
      <c r="G1161">
        <v>0</v>
      </c>
      <c r="H1161">
        <v>29.577400000000001</v>
      </c>
      <c r="I1161">
        <v>1.08749E-2</v>
      </c>
      <c r="J1161">
        <v>0.98101400000000005</v>
      </c>
      <c r="K1161">
        <v>0</v>
      </c>
      <c r="L1161" t="s">
        <v>42</v>
      </c>
    </row>
    <row r="1162" spans="1:12" x14ac:dyDescent="0.25">
      <c r="A1162" t="s">
        <v>70</v>
      </c>
      <c r="B1162">
        <v>15547.1</v>
      </c>
      <c r="C1162">
        <v>15069.5</v>
      </c>
      <c r="D1162">
        <v>15069.3</v>
      </c>
      <c r="E1162">
        <v>13820.9</v>
      </c>
      <c r="F1162">
        <v>275.76</v>
      </c>
      <c r="G1162">
        <v>0</v>
      </c>
      <c r="H1162">
        <v>30.1082</v>
      </c>
      <c r="I1162">
        <v>1.1085899999999999E-2</v>
      </c>
      <c r="J1162">
        <v>0.98101000000000005</v>
      </c>
      <c r="K1162">
        <v>0</v>
      </c>
      <c r="L1162" t="s">
        <v>42</v>
      </c>
    </row>
    <row r="1163" spans="1:12" x14ac:dyDescent="0.25">
      <c r="A1163" t="s">
        <v>70</v>
      </c>
      <c r="B1163">
        <v>15546.3</v>
      </c>
      <c r="C1163">
        <v>15085.5</v>
      </c>
      <c r="D1163">
        <v>15085.3</v>
      </c>
      <c r="E1163">
        <v>13841.2</v>
      </c>
      <c r="F1163">
        <v>271.916</v>
      </c>
      <c r="G1163">
        <v>0</v>
      </c>
      <c r="H1163">
        <v>29.006</v>
      </c>
      <c r="I1163">
        <v>1.10934E-2</v>
      </c>
      <c r="J1163">
        <v>0.98101799999999995</v>
      </c>
      <c r="K1163">
        <v>0</v>
      </c>
      <c r="L1163" t="s">
        <v>42</v>
      </c>
    </row>
    <row r="1164" spans="1:12" x14ac:dyDescent="0.25">
      <c r="A1164" t="s">
        <v>70</v>
      </c>
      <c r="B1164">
        <v>15614.7</v>
      </c>
      <c r="C1164">
        <v>15150</v>
      </c>
      <c r="D1164">
        <v>15149.8</v>
      </c>
      <c r="E1164">
        <v>13898.1</v>
      </c>
      <c r="F1164">
        <v>273.529</v>
      </c>
      <c r="G1164">
        <v>0</v>
      </c>
      <c r="H1164">
        <v>29.710899999999999</v>
      </c>
      <c r="I1164">
        <v>1.09993E-2</v>
      </c>
      <c r="J1164">
        <v>0.99510299999999996</v>
      </c>
      <c r="K1164">
        <v>0</v>
      </c>
      <c r="L1164" t="s">
        <v>42</v>
      </c>
    </row>
    <row r="1165" spans="1:12" x14ac:dyDescent="0.25">
      <c r="A1165" t="s">
        <v>70</v>
      </c>
      <c r="B1165">
        <v>15625.2</v>
      </c>
      <c r="C1165">
        <v>15161.2</v>
      </c>
      <c r="D1165">
        <v>15161</v>
      </c>
      <c r="E1165">
        <v>13902.6</v>
      </c>
      <c r="F1165">
        <v>272.58</v>
      </c>
      <c r="G1165">
        <v>0</v>
      </c>
      <c r="H1165">
        <v>29.544499999999999</v>
      </c>
      <c r="I1165">
        <v>1.1351099999999999E-2</v>
      </c>
      <c r="J1165">
        <v>0.98101899999999997</v>
      </c>
      <c r="K1165">
        <v>0</v>
      </c>
      <c r="L1165" t="s">
        <v>42</v>
      </c>
    </row>
    <row r="1166" spans="1:12" x14ac:dyDescent="0.25">
      <c r="A1166" t="s">
        <v>70</v>
      </c>
      <c r="B1166">
        <v>15510.8</v>
      </c>
      <c r="C1166">
        <v>15048.8</v>
      </c>
      <c r="D1166">
        <v>15048.6</v>
      </c>
      <c r="E1166">
        <v>13805.5</v>
      </c>
      <c r="F1166">
        <v>268.774</v>
      </c>
      <c r="G1166">
        <v>0</v>
      </c>
      <c r="H1166">
        <v>29.5199</v>
      </c>
      <c r="I1166">
        <v>1.1065699999999999E-2</v>
      </c>
      <c r="J1166">
        <v>0.98101300000000002</v>
      </c>
      <c r="K1166">
        <v>0</v>
      </c>
      <c r="L1166" t="s">
        <v>42</v>
      </c>
    </row>
    <row r="1167" spans="1:12" x14ac:dyDescent="0.25">
      <c r="A1167" t="s">
        <v>70</v>
      </c>
      <c r="B1167">
        <v>15515</v>
      </c>
      <c r="C1167">
        <v>15048.7</v>
      </c>
      <c r="D1167">
        <v>15048.5</v>
      </c>
      <c r="E1167">
        <v>13796.1</v>
      </c>
      <c r="F1167">
        <v>267.77600000000001</v>
      </c>
      <c r="G1167">
        <v>0</v>
      </c>
      <c r="H1167">
        <v>31.063199999999998</v>
      </c>
      <c r="I1167">
        <v>1.1672999999999999E-2</v>
      </c>
      <c r="J1167">
        <v>0.98101499999999997</v>
      </c>
      <c r="K1167">
        <v>0</v>
      </c>
      <c r="L1167" t="s">
        <v>42</v>
      </c>
    </row>
    <row r="1168" spans="1:12" x14ac:dyDescent="0.25">
      <c r="A1168" t="s">
        <v>70</v>
      </c>
      <c r="B1168">
        <v>15105.6</v>
      </c>
      <c r="C1168">
        <v>14631.3</v>
      </c>
      <c r="D1168">
        <v>14631.2</v>
      </c>
      <c r="E1168">
        <v>13407.1</v>
      </c>
      <c r="F1168">
        <v>254.28700000000001</v>
      </c>
      <c r="G1168">
        <v>0</v>
      </c>
      <c r="H1168">
        <v>29.433599999999998</v>
      </c>
      <c r="I1168">
        <v>1.11098E-2</v>
      </c>
      <c r="J1168">
        <v>0.98099199999999998</v>
      </c>
      <c r="K1168">
        <v>0</v>
      </c>
      <c r="L1168" t="s">
        <v>42</v>
      </c>
    </row>
    <row r="1169" spans="1:25" x14ac:dyDescent="0.25">
      <c r="A1169" t="s">
        <v>70</v>
      </c>
      <c r="B1169">
        <v>15319.9</v>
      </c>
      <c r="C1169">
        <v>14852.7</v>
      </c>
      <c r="D1169">
        <v>14852.5</v>
      </c>
      <c r="E1169">
        <v>13623.3</v>
      </c>
      <c r="F1169">
        <v>264.88900000000001</v>
      </c>
      <c r="G1169">
        <v>0</v>
      </c>
      <c r="H1169">
        <v>28.980899999999998</v>
      </c>
      <c r="I1169">
        <v>1.1285699999999999E-2</v>
      </c>
      <c r="J1169">
        <v>0.98101899999999997</v>
      </c>
      <c r="K1169">
        <v>0</v>
      </c>
      <c r="L1169" t="s">
        <v>42</v>
      </c>
    </row>
    <row r="1170" spans="1:25" x14ac:dyDescent="0.25">
      <c r="A1170" t="s">
        <v>70</v>
      </c>
      <c r="B1170">
        <v>15176.5</v>
      </c>
      <c r="C1170">
        <v>14720.1</v>
      </c>
      <c r="D1170">
        <v>14720</v>
      </c>
      <c r="E1170">
        <v>13500</v>
      </c>
      <c r="F1170">
        <v>259.62099999999998</v>
      </c>
      <c r="G1170">
        <v>0</v>
      </c>
      <c r="H1170">
        <v>28.9499</v>
      </c>
      <c r="I1170">
        <v>1.1097600000000001E-2</v>
      </c>
      <c r="J1170">
        <v>0.98101400000000005</v>
      </c>
      <c r="K1170">
        <v>0</v>
      </c>
      <c r="L1170" t="s">
        <v>42</v>
      </c>
    </row>
    <row r="1171" spans="1:25" x14ac:dyDescent="0.25">
      <c r="A1171" t="s">
        <v>70</v>
      </c>
      <c r="B1171">
        <v>15328.7</v>
      </c>
      <c r="C1171">
        <v>14870.2</v>
      </c>
      <c r="D1171">
        <v>14870</v>
      </c>
      <c r="E1171">
        <v>13620.3</v>
      </c>
      <c r="F1171">
        <v>262.976</v>
      </c>
      <c r="G1171">
        <v>0</v>
      </c>
      <c r="H1171">
        <v>30.215800000000002</v>
      </c>
      <c r="I1171">
        <v>1.3097299999999999E-2</v>
      </c>
      <c r="J1171">
        <v>0.99319100000000005</v>
      </c>
      <c r="K1171">
        <v>0</v>
      </c>
      <c r="L1171" t="s">
        <v>42</v>
      </c>
    </row>
    <row r="1172" spans="1:25" x14ac:dyDescent="0.25">
      <c r="A1172" t="s">
        <v>70</v>
      </c>
      <c r="B1172">
        <v>14738.6</v>
      </c>
      <c r="C1172">
        <v>14285</v>
      </c>
      <c r="D1172">
        <v>14284.9</v>
      </c>
      <c r="E1172">
        <v>13085.8</v>
      </c>
      <c r="F1172">
        <v>249.74299999999999</v>
      </c>
      <c r="G1172">
        <v>0</v>
      </c>
      <c r="H1172">
        <v>28.4222</v>
      </c>
      <c r="I1172">
        <v>1.18073E-2</v>
      </c>
      <c r="J1172">
        <v>0.981016</v>
      </c>
      <c r="K1172">
        <v>0</v>
      </c>
      <c r="L1172" t="s">
        <v>42</v>
      </c>
    </row>
    <row r="1173" spans="1:25" x14ac:dyDescent="0.25">
      <c r="A1173" t="s">
        <v>70</v>
      </c>
      <c r="B1173">
        <v>15010.9</v>
      </c>
      <c r="C1173">
        <v>14536.9</v>
      </c>
      <c r="D1173">
        <v>14536.7</v>
      </c>
      <c r="E1173">
        <v>13328</v>
      </c>
      <c r="F1173">
        <v>256.74400000000003</v>
      </c>
      <c r="G1173">
        <v>0</v>
      </c>
      <c r="H1173">
        <v>29.291799999999999</v>
      </c>
      <c r="I1173">
        <v>1.09181E-2</v>
      </c>
      <c r="J1173">
        <v>0.981016</v>
      </c>
      <c r="K1173">
        <v>0</v>
      </c>
      <c r="L1173" t="s">
        <v>42</v>
      </c>
    </row>
    <row r="1174" spans="1:25" x14ac:dyDescent="0.25">
      <c r="A1174" t="s">
        <v>70</v>
      </c>
      <c r="B1174">
        <v>14942.5</v>
      </c>
      <c r="C1174">
        <v>14487.3</v>
      </c>
      <c r="D1174">
        <v>14487.1</v>
      </c>
      <c r="E1174">
        <v>13279.3</v>
      </c>
      <c r="F1174">
        <v>252.89400000000001</v>
      </c>
      <c r="G1174">
        <v>0</v>
      </c>
      <c r="H1174">
        <v>27.756499999999999</v>
      </c>
      <c r="I1174">
        <v>1.1067799999999999E-2</v>
      </c>
      <c r="J1174">
        <v>0.99199499999999996</v>
      </c>
      <c r="K1174">
        <v>0</v>
      </c>
      <c r="L1174" t="s">
        <v>42</v>
      </c>
    </row>
    <row r="1175" spans="1:25" x14ac:dyDescent="0.25">
      <c r="A1175" t="s">
        <v>70</v>
      </c>
      <c r="B1175">
        <v>14734.7</v>
      </c>
      <c r="C1175">
        <v>14283.6</v>
      </c>
      <c r="D1175">
        <v>14283.5</v>
      </c>
      <c r="E1175">
        <v>13087.9</v>
      </c>
      <c r="F1175">
        <v>249.52</v>
      </c>
      <c r="G1175">
        <v>0</v>
      </c>
      <c r="H1175">
        <v>27.764299999999999</v>
      </c>
      <c r="I1175">
        <v>1.33712E-2</v>
      </c>
      <c r="J1175">
        <v>0.99483600000000005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15121.5</v>
      </c>
      <c r="C1176">
        <v>14669.5</v>
      </c>
      <c r="D1176">
        <v>14669.3</v>
      </c>
      <c r="E1176">
        <v>13458</v>
      </c>
      <c r="F1176">
        <v>257.012</v>
      </c>
      <c r="G1176">
        <v>0</v>
      </c>
      <c r="H1176">
        <v>27.4467</v>
      </c>
      <c r="I1176">
        <v>1.4120000000000001E-2</v>
      </c>
      <c r="J1176">
        <v>0.98101099999999997</v>
      </c>
      <c r="K1176">
        <v>0</v>
      </c>
      <c r="L1176" t="s">
        <v>42</v>
      </c>
      <c r="R1176">
        <f>AVERAGE(B1127:B1176)</f>
        <v>15160.552</v>
      </c>
      <c r="S1176">
        <f>AVERAGE(C1127:C1176)</f>
        <v>14699.501999999995</v>
      </c>
      <c r="U1176">
        <f>_xlfn.VAR.P(B1127:B1176)</f>
        <v>139642.85969599991</v>
      </c>
      <c r="V1176">
        <f>_xlfn.VAR.P(C1127:C1176)</f>
        <v>135314.31979600005</v>
      </c>
      <c r="X1176">
        <f>1.96*SQRT(U1176)/50</f>
        <v>14.648576856584441</v>
      </c>
      <c r="Y1176">
        <f>1.96*SQRT(V1176)/50</f>
        <v>14.419757153687627</v>
      </c>
    </row>
    <row r="1177" spans="1:25" x14ac:dyDescent="0.25">
      <c r="A1177" t="s">
        <v>70</v>
      </c>
      <c r="B1177">
        <v>758147.84719999996</v>
      </c>
      <c r="C1177" t="s">
        <v>36</v>
      </c>
    </row>
    <row r="1178" spans="1:25" x14ac:dyDescent="0.25">
      <c r="A1178" t="s">
        <v>153</v>
      </c>
      <c r="B1178">
        <v>38383.300000000003</v>
      </c>
      <c r="C1178">
        <v>37853.300000000003</v>
      </c>
      <c r="D1178">
        <v>37853.1</v>
      </c>
      <c r="E1178">
        <v>35903.199999999997</v>
      </c>
      <c r="F1178">
        <v>429.39600000000002</v>
      </c>
      <c r="G1178">
        <v>184.49299999999999</v>
      </c>
      <c r="H1178">
        <v>47.795099999999998</v>
      </c>
      <c r="I1178">
        <v>23.151700000000002</v>
      </c>
      <c r="J1178">
        <v>84.589500000000001</v>
      </c>
      <c r="K1178">
        <v>35260.9</v>
      </c>
      <c r="L1178">
        <v>1.1934500000000001E-2</v>
      </c>
      <c r="M1178">
        <v>0.98101400000000005</v>
      </c>
      <c r="N1178">
        <v>867</v>
      </c>
      <c r="O1178" t="s">
        <v>42</v>
      </c>
    </row>
    <row r="1179" spans="1:25" x14ac:dyDescent="0.25">
      <c r="A1179" t="s">
        <v>153</v>
      </c>
      <c r="B1179">
        <v>39937.5</v>
      </c>
      <c r="C1179">
        <v>39403.800000000003</v>
      </c>
      <c r="D1179">
        <v>39403.599999999999</v>
      </c>
      <c r="E1179">
        <v>37465.4</v>
      </c>
      <c r="F1179">
        <v>430.38799999999998</v>
      </c>
      <c r="G1179">
        <v>194.505</v>
      </c>
      <c r="H1179">
        <v>49.421700000000001</v>
      </c>
      <c r="I1179">
        <v>28.0352</v>
      </c>
      <c r="J1179">
        <v>88.352199999999996</v>
      </c>
      <c r="K1179">
        <v>36812.699999999997</v>
      </c>
      <c r="L1179">
        <v>1.5269700000000001E-2</v>
      </c>
      <c r="M1179">
        <v>0.98053999999999997</v>
      </c>
      <c r="N1179">
        <v>777</v>
      </c>
      <c r="O1179" t="s">
        <v>42</v>
      </c>
    </row>
    <row r="1180" spans="1:25" x14ac:dyDescent="0.25">
      <c r="A1180" t="s">
        <v>153</v>
      </c>
      <c r="B1180">
        <v>39687.199999999997</v>
      </c>
      <c r="C1180">
        <v>39154.199999999997</v>
      </c>
      <c r="D1180">
        <v>39153.9</v>
      </c>
      <c r="E1180">
        <v>37237.5</v>
      </c>
      <c r="F1180">
        <v>427.59500000000003</v>
      </c>
      <c r="G1180">
        <v>189.55099999999999</v>
      </c>
      <c r="H1180">
        <v>48.478999999999999</v>
      </c>
      <c r="I1180">
        <v>23.6571</v>
      </c>
      <c r="J1180">
        <v>87.907499999999999</v>
      </c>
      <c r="K1180">
        <v>36589.5</v>
      </c>
      <c r="L1180">
        <v>1.2871799999999999E-2</v>
      </c>
      <c r="M1180">
        <v>0.98101499999999997</v>
      </c>
      <c r="N1180">
        <v>793</v>
      </c>
      <c r="O1180" t="s">
        <v>42</v>
      </c>
    </row>
    <row r="1181" spans="1:25" x14ac:dyDescent="0.25">
      <c r="A1181" t="s">
        <v>153</v>
      </c>
      <c r="B1181">
        <v>37085.199999999997</v>
      </c>
      <c r="C1181">
        <v>36559.699999999997</v>
      </c>
      <c r="D1181">
        <v>36559.5</v>
      </c>
      <c r="E1181">
        <v>34706.5</v>
      </c>
      <c r="F1181">
        <v>415.11399999999998</v>
      </c>
      <c r="G1181">
        <v>188.37200000000001</v>
      </c>
      <c r="H1181">
        <v>46.878</v>
      </c>
      <c r="I1181">
        <v>24.713899999999999</v>
      </c>
      <c r="J1181">
        <v>87.661100000000005</v>
      </c>
      <c r="K1181">
        <v>34075.4</v>
      </c>
      <c r="L1181">
        <v>1.1693E-2</v>
      </c>
      <c r="M1181">
        <v>0.98515699999999995</v>
      </c>
      <c r="N1181">
        <v>892</v>
      </c>
      <c r="O1181" t="s">
        <v>42</v>
      </c>
    </row>
    <row r="1182" spans="1:25" x14ac:dyDescent="0.25">
      <c r="A1182" t="s">
        <v>153</v>
      </c>
      <c r="B1182">
        <v>37624.300000000003</v>
      </c>
      <c r="C1182">
        <v>37093.599999999999</v>
      </c>
      <c r="D1182">
        <v>37093.4</v>
      </c>
      <c r="E1182">
        <v>35178.800000000003</v>
      </c>
      <c r="F1182">
        <v>411.08800000000002</v>
      </c>
      <c r="G1182">
        <v>184.53</v>
      </c>
      <c r="H1182">
        <v>45.571899999999999</v>
      </c>
      <c r="I1182">
        <v>23.539100000000001</v>
      </c>
      <c r="J1182">
        <v>86.295000000000002</v>
      </c>
      <c r="K1182">
        <v>34554.800000000003</v>
      </c>
      <c r="L1182">
        <v>2.9038999999999999E-2</v>
      </c>
      <c r="M1182">
        <v>0.98096799999999995</v>
      </c>
      <c r="N1182">
        <v>1042</v>
      </c>
      <c r="O1182" t="s">
        <v>42</v>
      </c>
    </row>
    <row r="1183" spans="1:25" x14ac:dyDescent="0.25">
      <c r="A1183" t="s">
        <v>153</v>
      </c>
      <c r="B1183">
        <v>38019</v>
      </c>
      <c r="C1183">
        <v>37498.9</v>
      </c>
      <c r="D1183">
        <v>37498.699999999997</v>
      </c>
      <c r="E1183">
        <v>35606.199999999997</v>
      </c>
      <c r="F1183">
        <v>408.34699999999998</v>
      </c>
      <c r="G1183">
        <v>182.607</v>
      </c>
      <c r="H1183">
        <v>43.837200000000003</v>
      </c>
      <c r="I1183">
        <v>23.6005</v>
      </c>
      <c r="J1183">
        <v>85.9953</v>
      </c>
      <c r="K1183">
        <v>34986.9</v>
      </c>
      <c r="L1183">
        <v>1.14594E-2</v>
      </c>
      <c r="M1183">
        <v>0.98085699999999998</v>
      </c>
      <c r="N1183">
        <v>1032</v>
      </c>
      <c r="O1183" t="s">
        <v>42</v>
      </c>
    </row>
    <row r="1184" spans="1:25" x14ac:dyDescent="0.25">
      <c r="A1184" t="s">
        <v>153</v>
      </c>
      <c r="B1184">
        <v>37115.800000000003</v>
      </c>
      <c r="C1184">
        <v>36593.800000000003</v>
      </c>
      <c r="D1184">
        <v>36593.599999999999</v>
      </c>
      <c r="E1184">
        <v>34636.400000000001</v>
      </c>
      <c r="F1184">
        <v>428.577</v>
      </c>
      <c r="G1184">
        <v>188.161</v>
      </c>
      <c r="H1184">
        <v>48.031100000000002</v>
      </c>
      <c r="I1184">
        <v>23.5532</v>
      </c>
      <c r="J1184">
        <v>87.668300000000002</v>
      </c>
      <c r="K1184">
        <v>33991.300000000003</v>
      </c>
      <c r="L1184">
        <v>2.9038999999999999E-2</v>
      </c>
      <c r="M1184">
        <v>0.98075400000000001</v>
      </c>
      <c r="N1184">
        <v>1137</v>
      </c>
      <c r="O1184" t="s">
        <v>42</v>
      </c>
    </row>
    <row r="1185" spans="1:15" x14ac:dyDescent="0.25">
      <c r="A1185" t="s">
        <v>153</v>
      </c>
      <c r="B1185">
        <v>38813.599999999999</v>
      </c>
      <c r="C1185">
        <v>38283.699999999997</v>
      </c>
      <c r="D1185">
        <v>38283.5</v>
      </c>
      <c r="E1185">
        <v>36344.9</v>
      </c>
      <c r="F1185">
        <v>428.63099999999997</v>
      </c>
      <c r="G1185">
        <v>192.38800000000001</v>
      </c>
      <c r="H1185">
        <v>48.462400000000002</v>
      </c>
      <c r="I1185">
        <v>25.631499999999999</v>
      </c>
      <c r="J1185">
        <v>88.966800000000006</v>
      </c>
      <c r="K1185">
        <v>35695.300000000003</v>
      </c>
      <c r="L1185">
        <v>1.0904E-2</v>
      </c>
      <c r="M1185">
        <v>0.98101700000000003</v>
      </c>
      <c r="N1185">
        <v>1225</v>
      </c>
      <c r="O1185" t="s">
        <v>42</v>
      </c>
    </row>
    <row r="1186" spans="1:15" x14ac:dyDescent="0.25">
      <c r="A1186" t="s">
        <v>153</v>
      </c>
      <c r="B1186">
        <v>40713.199999999997</v>
      </c>
      <c r="C1186">
        <v>40187.599999999999</v>
      </c>
      <c r="D1186">
        <v>40187.4</v>
      </c>
      <c r="E1186">
        <v>38199.5</v>
      </c>
      <c r="F1186">
        <v>432.46300000000002</v>
      </c>
      <c r="G1186">
        <v>196.16200000000001</v>
      </c>
      <c r="H1186">
        <v>52.3767</v>
      </c>
      <c r="I1186">
        <v>24.5337</v>
      </c>
      <c r="J1186">
        <v>88.889499999999998</v>
      </c>
      <c r="K1186">
        <v>37540.1</v>
      </c>
      <c r="L1186">
        <v>2.9037799999999999E-2</v>
      </c>
      <c r="M1186">
        <v>0.98096300000000003</v>
      </c>
      <c r="N1186">
        <v>767</v>
      </c>
      <c r="O1186" t="s">
        <v>42</v>
      </c>
    </row>
    <row r="1187" spans="1:15" x14ac:dyDescent="0.25">
      <c r="A1187" t="s">
        <v>153</v>
      </c>
      <c r="B1187">
        <v>37499.699999999997</v>
      </c>
      <c r="C1187">
        <v>36973.699999999997</v>
      </c>
      <c r="D1187">
        <v>36973.4</v>
      </c>
      <c r="E1187">
        <v>35054.5</v>
      </c>
      <c r="F1187">
        <v>408.89800000000002</v>
      </c>
      <c r="G1187">
        <v>185.14500000000001</v>
      </c>
      <c r="H1187">
        <v>46.4861</v>
      </c>
      <c r="I1187">
        <v>23.985499999999998</v>
      </c>
      <c r="J1187">
        <v>85.4405</v>
      </c>
      <c r="K1187">
        <v>34432.6</v>
      </c>
      <c r="L1187">
        <v>1.50823E-2</v>
      </c>
      <c r="M1187">
        <v>0.98101700000000003</v>
      </c>
      <c r="N1187">
        <v>1140</v>
      </c>
      <c r="O1187" t="s">
        <v>42</v>
      </c>
    </row>
    <row r="1188" spans="1:15" x14ac:dyDescent="0.25">
      <c r="A1188" t="s">
        <v>153</v>
      </c>
      <c r="B1188">
        <v>37593.300000000003</v>
      </c>
      <c r="C1188">
        <v>37074.5</v>
      </c>
      <c r="D1188">
        <v>37074.300000000003</v>
      </c>
      <c r="E1188">
        <v>35139.800000000003</v>
      </c>
      <c r="F1188">
        <v>415.84500000000003</v>
      </c>
      <c r="G1188">
        <v>185.428</v>
      </c>
      <c r="H1188">
        <v>45.690899999999999</v>
      </c>
      <c r="I1188">
        <v>23.871400000000001</v>
      </c>
      <c r="J1188">
        <v>86.325900000000004</v>
      </c>
      <c r="K1188">
        <v>34510.199999999997</v>
      </c>
      <c r="L1188">
        <v>1.1057900000000001E-2</v>
      </c>
      <c r="M1188">
        <v>0.98100600000000004</v>
      </c>
      <c r="N1188">
        <v>1074</v>
      </c>
      <c r="O1188" t="s">
        <v>42</v>
      </c>
    </row>
    <row r="1189" spans="1:15" x14ac:dyDescent="0.25">
      <c r="A1189" t="s">
        <v>153</v>
      </c>
      <c r="B1189">
        <v>37682.9</v>
      </c>
      <c r="C1189">
        <v>37164.300000000003</v>
      </c>
      <c r="D1189">
        <v>37164.1</v>
      </c>
      <c r="E1189">
        <v>35273.599999999999</v>
      </c>
      <c r="F1189">
        <v>410.291</v>
      </c>
      <c r="G1189">
        <v>185.25200000000001</v>
      </c>
      <c r="H1189">
        <v>44.813099999999999</v>
      </c>
      <c r="I1189">
        <v>24.460899999999999</v>
      </c>
      <c r="J1189">
        <v>87.067599999999999</v>
      </c>
      <c r="K1189">
        <v>34649.4</v>
      </c>
      <c r="L1189">
        <v>1.1098200000000001E-2</v>
      </c>
      <c r="M1189">
        <v>0.98101799999999995</v>
      </c>
      <c r="N1189">
        <v>1066</v>
      </c>
      <c r="O1189" t="s">
        <v>42</v>
      </c>
    </row>
    <row r="1190" spans="1:15" x14ac:dyDescent="0.25">
      <c r="A1190" t="s">
        <v>153</v>
      </c>
      <c r="B1190">
        <v>37227.4</v>
      </c>
      <c r="C1190">
        <v>36707.199999999997</v>
      </c>
      <c r="D1190">
        <v>36707</v>
      </c>
      <c r="E1190">
        <v>34762.400000000001</v>
      </c>
      <c r="F1190">
        <v>428.274</v>
      </c>
      <c r="G1190">
        <v>186.286</v>
      </c>
      <c r="H1190">
        <v>46.822600000000001</v>
      </c>
      <c r="I1190">
        <v>24.293500000000002</v>
      </c>
      <c r="J1190">
        <v>85.841099999999997</v>
      </c>
      <c r="K1190">
        <v>34119.800000000003</v>
      </c>
      <c r="L1190">
        <v>1.10312E-2</v>
      </c>
      <c r="M1190">
        <v>0.98081499999999999</v>
      </c>
      <c r="N1190">
        <v>1032</v>
      </c>
      <c r="O1190" t="s">
        <v>42</v>
      </c>
    </row>
    <row r="1191" spans="1:15" x14ac:dyDescent="0.25">
      <c r="A1191" t="s">
        <v>153</v>
      </c>
      <c r="B1191">
        <v>37836.9</v>
      </c>
      <c r="C1191">
        <v>37312.199999999997</v>
      </c>
      <c r="D1191">
        <v>37312</v>
      </c>
      <c r="E1191">
        <v>35347.4</v>
      </c>
      <c r="F1191">
        <v>429.39800000000002</v>
      </c>
      <c r="G1191">
        <v>186.94200000000001</v>
      </c>
      <c r="H1191">
        <v>47.107500000000002</v>
      </c>
      <c r="I1191">
        <v>23.707100000000001</v>
      </c>
      <c r="J1191">
        <v>87.247299999999996</v>
      </c>
      <c r="K1191">
        <v>34703.699999999997</v>
      </c>
      <c r="L1191">
        <v>1.4526300000000001E-2</v>
      </c>
      <c r="M1191">
        <v>0.98101899999999997</v>
      </c>
      <c r="N1191">
        <v>1305</v>
      </c>
      <c r="O1191" t="s">
        <v>42</v>
      </c>
    </row>
    <row r="1192" spans="1:15" x14ac:dyDescent="0.25">
      <c r="A1192" t="s">
        <v>153</v>
      </c>
      <c r="B1192">
        <v>40737.199999999997</v>
      </c>
      <c r="C1192">
        <v>40213.699999999997</v>
      </c>
      <c r="D1192">
        <v>40213.5</v>
      </c>
      <c r="E1192">
        <v>38244.800000000003</v>
      </c>
      <c r="F1192">
        <v>431.29599999999999</v>
      </c>
      <c r="G1192">
        <v>192.08</v>
      </c>
      <c r="H1192">
        <v>50.817</v>
      </c>
      <c r="I1192">
        <v>24.899100000000001</v>
      </c>
      <c r="J1192">
        <v>87.769400000000005</v>
      </c>
      <c r="K1192">
        <v>37592.400000000001</v>
      </c>
      <c r="L1192">
        <v>1.08586E-2</v>
      </c>
      <c r="M1192">
        <v>0.98101499999999997</v>
      </c>
      <c r="N1192">
        <v>669</v>
      </c>
      <c r="O1192" t="s">
        <v>42</v>
      </c>
    </row>
    <row r="1193" spans="1:15" x14ac:dyDescent="0.25">
      <c r="A1193" t="s">
        <v>153</v>
      </c>
      <c r="B1193">
        <v>37982.5</v>
      </c>
      <c r="C1193">
        <v>37460.6</v>
      </c>
      <c r="D1193">
        <v>37460.300000000003</v>
      </c>
      <c r="E1193">
        <v>35545.9</v>
      </c>
      <c r="F1193">
        <v>413.18799999999999</v>
      </c>
      <c r="G1193">
        <v>185.619</v>
      </c>
      <c r="H1193">
        <v>47.255600000000001</v>
      </c>
      <c r="I1193">
        <v>23.6936</v>
      </c>
      <c r="J1193">
        <v>85.807900000000004</v>
      </c>
      <c r="K1193">
        <v>34919.300000000003</v>
      </c>
      <c r="L1193">
        <v>1.96285E-2</v>
      </c>
      <c r="M1193">
        <v>0.97986600000000001</v>
      </c>
      <c r="N1193">
        <v>869</v>
      </c>
      <c r="O1193" t="s">
        <v>42</v>
      </c>
    </row>
    <row r="1194" spans="1:15" x14ac:dyDescent="0.25">
      <c r="A1194" t="s">
        <v>153</v>
      </c>
      <c r="B1194">
        <v>38553.5</v>
      </c>
      <c r="C1194">
        <v>38037</v>
      </c>
      <c r="D1194">
        <v>38036.800000000003</v>
      </c>
      <c r="E1194">
        <v>36098.9</v>
      </c>
      <c r="F1194">
        <v>419.36599999999999</v>
      </c>
      <c r="G1194">
        <v>187.13900000000001</v>
      </c>
      <c r="H1194">
        <v>47.557200000000002</v>
      </c>
      <c r="I1194">
        <v>23.718599999999999</v>
      </c>
      <c r="J1194">
        <v>86.465800000000002</v>
      </c>
      <c r="K1194">
        <v>35463.699999999997</v>
      </c>
      <c r="L1194">
        <v>1.83065E-2</v>
      </c>
      <c r="M1194">
        <v>0.98101899999999997</v>
      </c>
      <c r="N1194">
        <v>1032</v>
      </c>
      <c r="O1194" t="s">
        <v>42</v>
      </c>
    </row>
    <row r="1195" spans="1:15" x14ac:dyDescent="0.25">
      <c r="A1195" t="s">
        <v>153</v>
      </c>
      <c r="B1195">
        <v>37842.5</v>
      </c>
      <c r="C1195">
        <v>37325.5</v>
      </c>
      <c r="D1195">
        <v>37325.300000000003</v>
      </c>
      <c r="E1195">
        <v>35425.1</v>
      </c>
      <c r="F1195">
        <v>411.952</v>
      </c>
      <c r="G1195">
        <v>178.625</v>
      </c>
      <c r="H1195">
        <v>44.016100000000002</v>
      </c>
      <c r="I1195">
        <v>22.684899999999999</v>
      </c>
      <c r="J1195">
        <v>83.462599999999995</v>
      </c>
      <c r="K1195">
        <v>34806.699999999997</v>
      </c>
      <c r="L1195">
        <v>1.35523E-2</v>
      </c>
      <c r="M1195">
        <v>0.98101899999999997</v>
      </c>
      <c r="N1195">
        <v>1188</v>
      </c>
      <c r="O1195" t="s">
        <v>42</v>
      </c>
    </row>
    <row r="1196" spans="1:15" x14ac:dyDescent="0.25">
      <c r="A1196" t="s">
        <v>153</v>
      </c>
      <c r="B1196">
        <v>39090</v>
      </c>
      <c r="C1196">
        <v>38575.1</v>
      </c>
      <c r="D1196">
        <v>38574.9</v>
      </c>
      <c r="E1196">
        <v>36620.800000000003</v>
      </c>
      <c r="F1196">
        <v>423.25</v>
      </c>
      <c r="G1196">
        <v>190.67</v>
      </c>
      <c r="H1196">
        <v>48.453499999999998</v>
      </c>
      <c r="I1196">
        <v>24.675000000000001</v>
      </c>
      <c r="J1196">
        <v>87.869799999999998</v>
      </c>
      <c r="K1196">
        <v>35976.9</v>
      </c>
      <c r="L1196">
        <v>1.17929E-2</v>
      </c>
      <c r="M1196">
        <v>0.98097999999999996</v>
      </c>
      <c r="N1196">
        <v>934</v>
      </c>
      <c r="O1196" t="s">
        <v>42</v>
      </c>
    </row>
    <row r="1197" spans="1:15" x14ac:dyDescent="0.25">
      <c r="A1197" t="s">
        <v>153</v>
      </c>
      <c r="B1197">
        <v>38740.6</v>
      </c>
      <c r="C1197">
        <v>38207.5</v>
      </c>
      <c r="D1197">
        <v>38207.300000000003</v>
      </c>
      <c r="E1197">
        <v>36228.699999999997</v>
      </c>
      <c r="F1197">
        <v>430.43099999999998</v>
      </c>
      <c r="G1197">
        <v>191.54499999999999</v>
      </c>
      <c r="H1197">
        <v>49.223100000000002</v>
      </c>
      <c r="I1197">
        <v>24.4209</v>
      </c>
      <c r="J1197">
        <v>87.431200000000004</v>
      </c>
      <c r="K1197">
        <v>35576.800000000003</v>
      </c>
      <c r="L1197">
        <v>1.5983500000000001E-2</v>
      </c>
      <c r="M1197">
        <v>0.98100900000000002</v>
      </c>
      <c r="N1197">
        <v>884</v>
      </c>
      <c r="O1197" t="s">
        <v>42</v>
      </c>
    </row>
    <row r="1198" spans="1:15" x14ac:dyDescent="0.25">
      <c r="A1198" t="s">
        <v>153</v>
      </c>
      <c r="B1198">
        <v>40751.9</v>
      </c>
      <c r="C1198">
        <v>40219.300000000003</v>
      </c>
      <c r="D1198">
        <v>40219.1</v>
      </c>
      <c r="E1198">
        <v>38268.199999999997</v>
      </c>
      <c r="F1198">
        <v>432.69</v>
      </c>
      <c r="G1198">
        <v>193.89</v>
      </c>
      <c r="H1198">
        <v>51.062600000000003</v>
      </c>
      <c r="I1198">
        <v>24.302499999999998</v>
      </c>
      <c r="J1198">
        <v>88.408299999999997</v>
      </c>
      <c r="K1198">
        <v>37611.800000000003</v>
      </c>
      <c r="L1198">
        <v>1.5990399999999998E-2</v>
      </c>
      <c r="M1198">
        <v>0.98094800000000004</v>
      </c>
      <c r="N1198">
        <v>671</v>
      </c>
      <c r="O1198" t="s">
        <v>42</v>
      </c>
    </row>
    <row r="1199" spans="1:15" x14ac:dyDescent="0.25">
      <c r="A1199" t="s">
        <v>153</v>
      </c>
      <c r="B1199">
        <v>38830.300000000003</v>
      </c>
      <c r="C1199">
        <v>38308.400000000001</v>
      </c>
      <c r="D1199">
        <v>38308.199999999997</v>
      </c>
      <c r="E1199">
        <v>36378.300000000003</v>
      </c>
      <c r="F1199">
        <v>419.464</v>
      </c>
      <c r="G1199">
        <v>189.33500000000001</v>
      </c>
      <c r="H1199">
        <v>49.2545</v>
      </c>
      <c r="I1199">
        <v>24.230399999999999</v>
      </c>
      <c r="J1199">
        <v>85.927199999999999</v>
      </c>
      <c r="K1199">
        <v>35739.599999999999</v>
      </c>
      <c r="L1199">
        <v>1.1213600000000001E-2</v>
      </c>
      <c r="M1199">
        <v>0.98100200000000004</v>
      </c>
      <c r="N1199">
        <v>826</v>
      </c>
      <c r="O1199" t="s">
        <v>42</v>
      </c>
    </row>
    <row r="1200" spans="1:15" x14ac:dyDescent="0.25">
      <c r="A1200" t="s">
        <v>153</v>
      </c>
      <c r="B1200">
        <v>37836.199999999997</v>
      </c>
      <c r="C1200">
        <v>37316.5</v>
      </c>
      <c r="D1200">
        <v>37316.300000000003</v>
      </c>
      <c r="E1200">
        <v>35417.9</v>
      </c>
      <c r="F1200">
        <v>412.18700000000001</v>
      </c>
      <c r="G1200">
        <v>186.017</v>
      </c>
      <c r="H1200">
        <v>47.190800000000003</v>
      </c>
      <c r="I1200">
        <v>23.793700000000001</v>
      </c>
      <c r="J1200">
        <v>85.595299999999995</v>
      </c>
      <c r="K1200">
        <v>34791.4</v>
      </c>
      <c r="L1200">
        <v>2.4105600000000001E-2</v>
      </c>
      <c r="M1200">
        <v>0.98097800000000002</v>
      </c>
      <c r="N1200">
        <v>1241</v>
      </c>
      <c r="O1200" t="s">
        <v>42</v>
      </c>
    </row>
    <row r="1201" spans="1:15" x14ac:dyDescent="0.25">
      <c r="A1201" t="s">
        <v>153</v>
      </c>
      <c r="B1201">
        <v>38091.5</v>
      </c>
      <c r="C1201">
        <v>37575.9</v>
      </c>
      <c r="D1201">
        <v>37575.699999999997</v>
      </c>
      <c r="E1201">
        <v>35659.800000000003</v>
      </c>
      <c r="F1201">
        <v>414.25099999999998</v>
      </c>
      <c r="G1201">
        <v>182.58199999999999</v>
      </c>
      <c r="H1201">
        <v>45.8339</v>
      </c>
      <c r="I1201">
        <v>23.297899999999998</v>
      </c>
      <c r="J1201">
        <v>84.410300000000007</v>
      </c>
      <c r="K1201">
        <v>35034</v>
      </c>
      <c r="L1201">
        <v>1.21444E-2</v>
      </c>
      <c r="M1201">
        <v>0.980823</v>
      </c>
      <c r="N1201">
        <v>1091</v>
      </c>
      <c r="O1201" t="s">
        <v>42</v>
      </c>
    </row>
    <row r="1202" spans="1:15" x14ac:dyDescent="0.25">
      <c r="A1202" t="s">
        <v>153</v>
      </c>
      <c r="B1202">
        <v>38108.400000000001</v>
      </c>
      <c r="C1202">
        <v>37590.1</v>
      </c>
      <c r="D1202">
        <v>37589.9</v>
      </c>
      <c r="E1202">
        <v>35664.6</v>
      </c>
      <c r="F1202">
        <v>417.30099999999999</v>
      </c>
      <c r="G1202">
        <v>184.80600000000001</v>
      </c>
      <c r="H1202">
        <v>46.873199999999997</v>
      </c>
      <c r="I1202">
        <v>23.258099999999999</v>
      </c>
      <c r="J1202">
        <v>85.298000000000002</v>
      </c>
      <c r="K1202">
        <v>35034.1</v>
      </c>
      <c r="L1202">
        <v>1.1347100000000001E-2</v>
      </c>
      <c r="M1202">
        <v>0.98093600000000003</v>
      </c>
      <c r="N1202">
        <v>989</v>
      </c>
      <c r="O1202" t="s">
        <v>42</v>
      </c>
    </row>
    <row r="1203" spans="1:15" x14ac:dyDescent="0.25">
      <c r="A1203" t="s">
        <v>153</v>
      </c>
      <c r="B1203">
        <v>37593.5</v>
      </c>
      <c r="C1203">
        <v>37064.1</v>
      </c>
      <c r="D1203">
        <v>37063.800000000003</v>
      </c>
      <c r="E1203">
        <v>35120.800000000003</v>
      </c>
      <c r="F1203">
        <v>425.95400000000001</v>
      </c>
      <c r="G1203">
        <v>185.947</v>
      </c>
      <c r="H1203">
        <v>47.527200000000001</v>
      </c>
      <c r="I1203">
        <v>23.835100000000001</v>
      </c>
      <c r="J1203">
        <v>86.353099999999998</v>
      </c>
      <c r="K1203">
        <v>34481.1</v>
      </c>
      <c r="L1203">
        <v>1.08573E-2</v>
      </c>
      <c r="M1203">
        <v>0.98100699999999996</v>
      </c>
      <c r="N1203">
        <v>1006</v>
      </c>
      <c r="O1203" t="s">
        <v>42</v>
      </c>
    </row>
    <row r="1204" spans="1:15" x14ac:dyDescent="0.25">
      <c r="A1204" t="s">
        <v>153</v>
      </c>
      <c r="B1204">
        <v>40478.199999999997</v>
      </c>
      <c r="C1204">
        <v>39954.300000000003</v>
      </c>
      <c r="D1204">
        <v>39954.1</v>
      </c>
      <c r="E1204">
        <v>37984.199999999997</v>
      </c>
      <c r="F1204">
        <v>430.072</v>
      </c>
      <c r="G1204">
        <v>191.33</v>
      </c>
      <c r="H1204">
        <v>49.947499999999998</v>
      </c>
      <c r="I1204">
        <v>24.3965</v>
      </c>
      <c r="J1204">
        <v>87.816299999999998</v>
      </c>
      <c r="K1204">
        <v>37333.599999999999</v>
      </c>
      <c r="L1204">
        <v>1.4905399999999999E-2</v>
      </c>
      <c r="M1204">
        <v>0.98084300000000002</v>
      </c>
      <c r="N1204">
        <v>868</v>
      </c>
      <c r="O1204" t="s">
        <v>42</v>
      </c>
    </row>
    <row r="1205" spans="1:15" x14ac:dyDescent="0.25">
      <c r="A1205" t="s">
        <v>153</v>
      </c>
      <c r="B1205">
        <v>39672.300000000003</v>
      </c>
      <c r="C1205">
        <v>39148.699999999997</v>
      </c>
      <c r="D1205">
        <v>39148.5</v>
      </c>
      <c r="E1205">
        <v>37197.699999999997</v>
      </c>
      <c r="F1205">
        <v>419.71800000000002</v>
      </c>
      <c r="G1205">
        <v>188.08099999999999</v>
      </c>
      <c r="H1205">
        <v>48.951000000000001</v>
      </c>
      <c r="I1205">
        <v>23.453099999999999</v>
      </c>
      <c r="J1205">
        <v>86.587400000000002</v>
      </c>
      <c r="K1205">
        <v>36560.699999999997</v>
      </c>
      <c r="L1205">
        <v>1.7151900000000001E-2</v>
      </c>
      <c r="M1205">
        <v>0.979132</v>
      </c>
      <c r="N1205">
        <v>722</v>
      </c>
      <c r="O1205" t="s">
        <v>42</v>
      </c>
    </row>
    <row r="1206" spans="1:15" x14ac:dyDescent="0.25">
      <c r="A1206" t="s">
        <v>153</v>
      </c>
      <c r="B1206">
        <v>37807.300000000003</v>
      </c>
      <c r="C1206">
        <v>37292.9</v>
      </c>
      <c r="D1206">
        <v>37292.699999999997</v>
      </c>
      <c r="E1206">
        <v>35404.400000000001</v>
      </c>
      <c r="F1206">
        <v>411.79599999999999</v>
      </c>
      <c r="G1206">
        <v>183.83199999999999</v>
      </c>
      <c r="H1206">
        <v>46.505400000000002</v>
      </c>
      <c r="I1206">
        <v>23.518699999999999</v>
      </c>
      <c r="J1206">
        <v>84.551000000000002</v>
      </c>
      <c r="K1206">
        <v>34780.699999999997</v>
      </c>
      <c r="L1206">
        <v>2.05043E-2</v>
      </c>
      <c r="M1206">
        <v>0.99205100000000002</v>
      </c>
      <c r="N1206">
        <v>923</v>
      </c>
      <c r="O1206" t="s">
        <v>42</v>
      </c>
    </row>
    <row r="1207" spans="1:15" x14ac:dyDescent="0.25">
      <c r="A1207" t="s">
        <v>153</v>
      </c>
      <c r="B1207">
        <v>38269.300000000003</v>
      </c>
      <c r="C1207">
        <v>37735.9</v>
      </c>
      <c r="D1207">
        <v>37735.599999999999</v>
      </c>
      <c r="E1207">
        <v>35830.6</v>
      </c>
      <c r="F1207">
        <v>417.84300000000002</v>
      </c>
      <c r="G1207">
        <v>183.44</v>
      </c>
      <c r="H1207">
        <v>46.087000000000003</v>
      </c>
      <c r="I1207">
        <v>23.543199999999999</v>
      </c>
      <c r="J1207">
        <v>84.963499999999996</v>
      </c>
      <c r="K1207">
        <v>35200</v>
      </c>
      <c r="L1207">
        <v>1.0864499999999999E-2</v>
      </c>
      <c r="M1207">
        <v>0.98097100000000004</v>
      </c>
      <c r="N1207">
        <v>1049</v>
      </c>
      <c r="O1207" t="s">
        <v>42</v>
      </c>
    </row>
    <row r="1208" spans="1:15" x14ac:dyDescent="0.25">
      <c r="A1208" t="s">
        <v>153</v>
      </c>
      <c r="B1208">
        <v>37935.9</v>
      </c>
      <c r="C1208">
        <v>37419.199999999997</v>
      </c>
      <c r="D1208">
        <v>37419</v>
      </c>
      <c r="E1208">
        <v>35501.1</v>
      </c>
      <c r="F1208">
        <v>416.89400000000001</v>
      </c>
      <c r="G1208">
        <v>185.21100000000001</v>
      </c>
      <c r="H1208">
        <v>47.034700000000001</v>
      </c>
      <c r="I1208">
        <v>23.7605</v>
      </c>
      <c r="J1208">
        <v>84.970500000000001</v>
      </c>
      <c r="K1208">
        <v>34870.5</v>
      </c>
      <c r="L1208">
        <v>1.1896500000000001E-2</v>
      </c>
      <c r="M1208">
        <v>0.98075599999999996</v>
      </c>
      <c r="N1208">
        <v>950</v>
      </c>
      <c r="O1208" t="s">
        <v>42</v>
      </c>
    </row>
    <row r="1209" spans="1:15" x14ac:dyDescent="0.25">
      <c r="A1209" t="s">
        <v>153</v>
      </c>
      <c r="B1209">
        <v>37692.9</v>
      </c>
      <c r="C1209">
        <v>37162.5</v>
      </c>
      <c r="D1209">
        <v>37162.300000000003</v>
      </c>
      <c r="E1209">
        <v>35233.300000000003</v>
      </c>
      <c r="F1209">
        <v>428.404</v>
      </c>
      <c r="G1209">
        <v>187.33500000000001</v>
      </c>
      <c r="H1209">
        <v>47.9009</v>
      </c>
      <c r="I1209">
        <v>23.752800000000001</v>
      </c>
      <c r="J1209">
        <v>85.992199999999997</v>
      </c>
      <c r="K1209">
        <v>34588.5</v>
      </c>
      <c r="L1209">
        <v>2.13081E-2</v>
      </c>
      <c r="M1209">
        <v>0.98101899999999997</v>
      </c>
      <c r="N1209">
        <v>1145</v>
      </c>
      <c r="O1209" t="s">
        <v>42</v>
      </c>
    </row>
    <row r="1210" spans="1:15" x14ac:dyDescent="0.25">
      <c r="A1210" t="s">
        <v>153</v>
      </c>
      <c r="B1210">
        <v>39602</v>
      </c>
      <c r="C1210">
        <v>39079.1</v>
      </c>
      <c r="D1210">
        <v>39078.9</v>
      </c>
      <c r="E1210">
        <v>37110.699999999997</v>
      </c>
      <c r="F1210">
        <v>430.2</v>
      </c>
      <c r="G1210">
        <v>189.85599999999999</v>
      </c>
      <c r="H1210">
        <v>49.014099999999999</v>
      </c>
      <c r="I1210">
        <v>23.489000000000001</v>
      </c>
      <c r="J1210">
        <v>86.351799999999997</v>
      </c>
      <c r="K1210">
        <v>36461.800000000003</v>
      </c>
      <c r="L1210">
        <v>1.2025599999999999E-2</v>
      </c>
      <c r="M1210">
        <v>0.98099400000000003</v>
      </c>
      <c r="N1210">
        <v>845</v>
      </c>
      <c r="O1210" t="s">
        <v>42</v>
      </c>
    </row>
    <row r="1211" spans="1:15" x14ac:dyDescent="0.25">
      <c r="A1211" t="s">
        <v>153</v>
      </c>
      <c r="B1211">
        <v>40419.699999999997</v>
      </c>
      <c r="C1211">
        <v>39894.5</v>
      </c>
      <c r="D1211">
        <v>39894.300000000003</v>
      </c>
      <c r="E1211">
        <v>37933.300000000003</v>
      </c>
      <c r="F1211">
        <v>429.02499999999998</v>
      </c>
      <c r="G1211">
        <v>193.56299999999999</v>
      </c>
      <c r="H1211">
        <v>50.791499999999999</v>
      </c>
      <c r="I1211">
        <v>24.377600000000001</v>
      </c>
      <c r="J1211">
        <v>88.633700000000005</v>
      </c>
      <c r="K1211">
        <v>37281.300000000003</v>
      </c>
      <c r="L1211">
        <v>1.27598E-2</v>
      </c>
      <c r="M1211">
        <v>0.98084899999999997</v>
      </c>
      <c r="N1211">
        <v>784</v>
      </c>
      <c r="O1211" t="s">
        <v>42</v>
      </c>
    </row>
    <row r="1212" spans="1:15" x14ac:dyDescent="0.25">
      <c r="A1212" t="s">
        <v>153</v>
      </c>
      <c r="B1212">
        <v>37516.6</v>
      </c>
      <c r="C1212">
        <v>37000.199999999997</v>
      </c>
      <c r="D1212">
        <v>37000</v>
      </c>
      <c r="E1212">
        <v>35102</v>
      </c>
      <c r="F1212">
        <v>415.22800000000001</v>
      </c>
      <c r="G1212">
        <v>185.25700000000001</v>
      </c>
      <c r="H1212">
        <v>46.935400000000001</v>
      </c>
      <c r="I1212">
        <v>23.632100000000001</v>
      </c>
      <c r="J1212">
        <v>84.912000000000006</v>
      </c>
      <c r="K1212">
        <v>34473.800000000003</v>
      </c>
      <c r="L1212">
        <v>2.9038000000000001E-2</v>
      </c>
      <c r="M1212">
        <v>0.98097900000000005</v>
      </c>
      <c r="N1212">
        <v>1246</v>
      </c>
      <c r="O1212" t="s">
        <v>42</v>
      </c>
    </row>
    <row r="1213" spans="1:15" x14ac:dyDescent="0.25">
      <c r="A1213" t="s">
        <v>153</v>
      </c>
      <c r="B1213">
        <v>38174</v>
      </c>
      <c r="C1213">
        <v>37654.6</v>
      </c>
      <c r="D1213">
        <v>37654.400000000001</v>
      </c>
      <c r="E1213">
        <v>35744.300000000003</v>
      </c>
      <c r="F1213">
        <v>415.03100000000001</v>
      </c>
      <c r="G1213">
        <v>184.078</v>
      </c>
      <c r="H1213">
        <v>46.003100000000003</v>
      </c>
      <c r="I1213">
        <v>23.620100000000001</v>
      </c>
      <c r="J1213">
        <v>85.349699999999999</v>
      </c>
      <c r="K1213">
        <v>35117</v>
      </c>
      <c r="L1213">
        <v>1.1044399999999999E-2</v>
      </c>
      <c r="M1213">
        <v>0.98101899999999997</v>
      </c>
      <c r="N1213">
        <v>1094</v>
      </c>
      <c r="O1213" t="s">
        <v>42</v>
      </c>
    </row>
    <row r="1214" spans="1:15" x14ac:dyDescent="0.25">
      <c r="A1214" t="s">
        <v>153</v>
      </c>
      <c r="B1214">
        <v>38297.199999999997</v>
      </c>
      <c r="C1214">
        <v>37778</v>
      </c>
      <c r="D1214">
        <v>37777.800000000003</v>
      </c>
      <c r="E1214">
        <v>35870.300000000003</v>
      </c>
      <c r="F1214">
        <v>409.72699999999998</v>
      </c>
      <c r="G1214">
        <v>182.3</v>
      </c>
      <c r="H1214">
        <v>45.199599999999997</v>
      </c>
      <c r="I1214">
        <v>23.134799999999998</v>
      </c>
      <c r="J1214">
        <v>84.472099999999998</v>
      </c>
      <c r="K1214">
        <v>35249.599999999999</v>
      </c>
      <c r="L1214">
        <v>1.08579E-2</v>
      </c>
      <c r="M1214">
        <v>0.98404599999999998</v>
      </c>
      <c r="N1214">
        <v>1076</v>
      </c>
      <c r="O1214" t="s">
        <v>42</v>
      </c>
    </row>
    <row r="1215" spans="1:15" x14ac:dyDescent="0.25">
      <c r="A1215" t="s">
        <v>153</v>
      </c>
      <c r="B1215">
        <v>37529.699999999997</v>
      </c>
      <c r="C1215">
        <v>37008.5</v>
      </c>
      <c r="D1215">
        <v>37008.300000000003</v>
      </c>
      <c r="E1215">
        <v>35057</v>
      </c>
      <c r="F1215">
        <v>429.42399999999998</v>
      </c>
      <c r="G1215">
        <v>187.78700000000001</v>
      </c>
      <c r="H1215">
        <v>47.367199999999997</v>
      </c>
      <c r="I1215">
        <v>24.6706</v>
      </c>
      <c r="J1215">
        <v>86.580600000000004</v>
      </c>
      <c r="K1215">
        <v>34411.699999999997</v>
      </c>
      <c r="L1215">
        <v>1.1051699999999999E-2</v>
      </c>
      <c r="M1215">
        <v>0.98101899999999997</v>
      </c>
      <c r="N1215">
        <v>1204</v>
      </c>
      <c r="O1215" t="s">
        <v>42</v>
      </c>
    </row>
    <row r="1216" spans="1:15" x14ac:dyDescent="0.25">
      <c r="A1216" t="s">
        <v>153</v>
      </c>
      <c r="B1216">
        <v>39039.9</v>
      </c>
      <c r="C1216">
        <v>38497</v>
      </c>
      <c r="D1216">
        <v>38496.800000000003</v>
      </c>
      <c r="E1216">
        <v>36561.1</v>
      </c>
      <c r="F1216">
        <v>429.721</v>
      </c>
      <c r="G1216">
        <v>188.321</v>
      </c>
      <c r="H1216">
        <v>48.1143</v>
      </c>
      <c r="I1216">
        <v>23.911200000000001</v>
      </c>
      <c r="J1216">
        <v>86.547399999999996</v>
      </c>
      <c r="K1216">
        <v>35914.300000000003</v>
      </c>
      <c r="L1216">
        <v>1.0943899999999999E-2</v>
      </c>
      <c r="M1216">
        <v>0.98096499999999998</v>
      </c>
      <c r="N1216">
        <v>983</v>
      </c>
      <c r="O1216" t="s">
        <v>42</v>
      </c>
    </row>
    <row r="1217" spans="1:25" x14ac:dyDescent="0.25">
      <c r="A1217" t="s">
        <v>153</v>
      </c>
      <c r="B1217">
        <v>45373.599999999999</v>
      </c>
      <c r="C1217">
        <v>44848.1</v>
      </c>
      <c r="D1217">
        <v>44847.9</v>
      </c>
      <c r="E1217">
        <v>42890</v>
      </c>
      <c r="F1217">
        <v>426.089</v>
      </c>
      <c r="G1217">
        <v>178.03100000000001</v>
      </c>
      <c r="H1217">
        <v>43.048299999999998</v>
      </c>
      <c r="I1217">
        <v>22.0379</v>
      </c>
      <c r="J1217">
        <v>82.712199999999996</v>
      </c>
      <c r="K1217">
        <v>42260.7</v>
      </c>
      <c r="L1217">
        <v>1.6046600000000001E-2</v>
      </c>
      <c r="M1217">
        <v>0.98099700000000001</v>
      </c>
      <c r="N1217">
        <v>341</v>
      </c>
      <c r="O1217" t="s">
        <v>42</v>
      </c>
    </row>
    <row r="1218" spans="1:25" x14ac:dyDescent="0.25">
      <c r="A1218" t="s">
        <v>153</v>
      </c>
      <c r="B1218">
        <v>42834.7</v>
      </c>
      <c r="C1218">
        <v>42315.4</v>
      </c>
      <c r="D1218">
        <v>42315.199999999997</v>
      </c>
      <c r="E1218">
        <v>40401.5</v>
      </c>
      <c r="F1218">
        <v>414.59199999999998</v>
      </c>
      <c r="G1218">
        <v>168.31299999999999</v>
      </c>
      <c r="H1218">
        <v>38.334200000000003</v>
      </c>
      <c r="I1218">
        <v>21.139600000000002</v>
      </c>
      <c r="J1218">
        <v>81.166600000000003</v>
      </c>
      <c r="K1218">
        <v>39794.800000000003</v>
      </c>
      <c r="L1218">
        <v>1.1698699999999999E-2</v>
      </c>
      <c r="M1218">
        <v>0.98089999999999999</v>
      </c>
      <c r="N1218">
        <v>552</v>
      </c>
      <c r="O1218" t="s">
        <v>42</v>
      </c>
    </row>
    <row r="1219" spans="1:25" x14ac:dyDescent="0.25">
      <c r="A1219" t="s">
        <v>153</v>
      </c>
      <c r="B1219">
        <v>44230.9</v>
      </c>
      <c r="C1219">
        <v>43710.5</v>
      </c>
      <c r="D1219">
        <v>43710.3</v>
      </c>
      <c r="E1219">
        <v>41802.199999999997</v>
      </c>
      <c r="F1219">
        <v>412.81299999999999</v>
      </c>
      <c r="G1219">
        <v>168.286</v>
      </c>
      <c r="H1219">
        <v>38.313299999999998</v>
      </c>
      <c r="I1219">
        <v>20.927299999999999</v>
      </c>
      <c r="J1219">
        <v>80.963899999999995</v>
      </c>
      <c r="K1219">
        <v>41196.5</v>
      </c>
      <c r="L1219">
        <v>2.9041999999999998E-2</v>
      </c>
      <c r="M1219">
        <v>0.98100799999999999</v>
      </c>
      <c r="N1219">
        <v>347</v>
      </c>
      <c r="O1219" t="s">
        <v>42</v>
      </c>
    </row>
    <row r="1220" spans="1:25" x14ac:dyDescent="0.25">
      <c r="A1220" t="s">
        <v>153</v>
      </c>
      <c r="B1220">
        <v>42338.2</v>
      </c>
      <c r="C1220">
        <v>41815.599999999999</v>
      </c>
      <c r="D1220">
        <v>41815.4</v>
      </c>
      <c r="E1220">
        <v>39917.699999999997</v>
      </c>
      <c r="F1220">
        <v>413.75</v>
      </c>
      <c r="G1220">
        <v>167.71199999999999</v>
      </c>
      <c r="H1220">
        <v>38.590699999999998</v>
      </c>
      <c r="I1220">
        <v>20.9467</v>
      </c>
      <c r="J1220">
        <v>79.248999999999995</v>
      </c>
      <c r="K1220">
        <v>39312</v>
      </c>
      <c r="L1220">
        <v>1.0998900000000001E-2</v>
      </c>
      <c r="M1220">
        <v>0.98096799999999995</v>
      </c>
      <c r="N1220">
        <v>594</v>
      </c>
      <c r="O1220" t="s">
        <v>42</v>
      </c>
    </row>
    <row r="1221" spans="1:25" x14ac:dyDescent="0.25">
      <c r="A1221" t="s">
        <v>153</v>
      </c>
      <c r="B1221">
        <v>42386.7</v>
      </c>
      <c r="C1221">
        <v>41866</v>
      </c>
      <c r="D1221">
        <v>41865.800000000003</v>
      </c>
      <c r="E1221">
        <v>39916.699999999997</v>
      </c>
      <c r="F1221">
        <v>429.08800000000002</v>
      </c>
      <c r="G1221">
        <v>170.84800000000001</v>
      </c>
      <c r="H1221">
        <v>39.640300000000003</v>
      </c>
      <c r="I1221">
        <v>21.5031</v>
      </c>
      <c r="J1221">
        <v>81.427099999999996</v>
      </c>
      <c r="K1221">
        <v>39291.9</v>
      </c>
      <c r="L1221">
        <v>2.4797199999999998E-2</v>
      </c>
      <c r="M1221">
        <v>0.97998600000000002</v>
      </c>
      <c r="N1221">
        <v>717</v>
      </c>
      <c r="O1221" t="s">
        <v>42</v>
      </c>
    </row>
    <row r="1222" spans="1:25" x14ac:dyDescent="0.25">
      <c r="A1222" t="s">
        <v>153</v>
      </c>
      <c r="B1222">
        <v>43616.1</v>
      </c>
      <c r="C1222">
        <v>43096.4</v>
      </c>
      <c r="D1222">
        <v>43096.2</v>
      </c>
      <c r="E1222">
        <v>41131.599999999999</v>
      </c>
      <c r="F1222">
        <v>428.637</v>
      </c>
      <c r="G1222">
        <v>173.10499999999999</v>
      </c>
      <c r="H1222">
        <v>41.1539</v>
      </c>
      <c r="I1222">
        <v>22.092199999999998</v>
      </c>
      <c r="J1222">
        <v>81.610500000000002</v>
      </c>
      <c r="K1222">
        <v>40504.199999999997</v>
      </c>
      <c r="L1222">
        <v>1.1377999999999999E-2</v>
      </c>
      <c r="M1222">
        <v>0.98101300000000002</v>
      </c>
      <c r="N1222">
        <v>527</v>
      </c>
      <c r="O1222" t="s">
        <v>42</v>
      </c>
    </row>
    <row r="1223" spans="1:25" x14ac:dyDescent="0.25">
      <c r="A1223" t="s">
        <v>153</v>
      </c>
      <c r="B1223">
        <v>43984.800000000003</v>
      </c>
      <c r="C1223">
        <v>43462.6</v>
      </c>
      <c r="D1223">
        <v>43462.400000000001</v>
      </c>
      <c r="E1223">
        <v>41538.6</v>
      </c>
      <c r="F1223">
        <v>424.137</v>
      </c>
      <c r="G1223">
        <v>171.167</v>
      </c>
      <c r="H1223">
        <v>41.227200000000003</v>
      </c>
      <c r="I1223">
        <v>21.666</v>
      </c>
      <c r="J1223">
        <v>80.382099999999994</v>
      </c>
      <c r="K1223">
        <v>40918.699999999997</v>
      </c>
      <c r="L1223">
        <v>2.0895799999999999E-2</v>
      </c>
      <c r="M1223">
        <v>0.98101700000000003</v>
      </c>
      <c r="N1223">
        <v>370</v>
      </c>
      <c r="O1223" t="s">
        <v>42</v>
      </c>
    </row>
    <row r="1224" spans="1:25" x14ac:dyDescent="0.25">
      <c r="A1224" t="s">
        <v>153</v>
      </c>
      <c r="B1224">
        <v>42059.3</v>
      </c>
      <c r="C1224">
        <v>41544.800000000003</v>
      </c>
      <c r="D1224">
        <v>41544.5</v>
      </c>
      <c r="E1224">
        <v>39629.599999999999</v>
      </c>
      <c r="F1224">
        <v>414.44799999999998</v>
      </c>
      <c r="G1224">
        <v>169.43100000000001</v>
      </c>
      <c r="H1224">
        <v>38.578600000000002</v>
      </c>
      <c r="I1224">
        <v>21.741</v>
      </c>
      <c r="J1224">
        <v>79.871799999999993</v>
      </c>
      <c r="K1224">
        <v>39020.1</v>
      </c>
      <c r="L1224">
        <v>1.12861E-2</v>
      </c>
      <c r="M1224">
        <v>0.98052799999999996</v>
      </c>
      <c r="N1224">
        <v>703</v>
      </c>
      <c r="O1224" t="s">
        <v>42</v>
      </c>
    </row>
    <row r="1225" spans="1:25" x14ac:dyDescent="0.25">
      <c r="A1225" t="s">
        <v>153</v>
      </c>
      <c r="B1225">
        <v>42375.8</v>
      </c>
      <c r="C1225">
        <v>41858.800000000003</v>
      </c>
      <c r="D1225">
        <v>41858.5</v>
      </c>
      <c r="E1225">
        <v>39970.699999999997</v>
      </c>
      <c r="F1225">
        <v>411.03699999999998</v>
      </c>
      <c r="G1225">
        <v>165.756</v>
      </c>
      <c r="H1225">
        <v>37.639899999999997</v>
      </c>
      <c r="I1225">
        <v>20.6829</v>
      </c>
      <c r="J1225">
        <v>77.383399999999995</v>
      </c>
      <c r="K1225">
        <v>39368.199999999997</v>
      </c>
      <c r="L1225">
        <v>1.0857E-2</v>
      </c>
      <c r="M1225">
        <v>0.98065199999999997</v>
      </c>
      <c r="N1225">
        <v>553</v>
      </c>
      <c r="O1225" t="s">
        <v>42</v>
      </c>
    </row>
    <row r="1226" spans="1:25" x14ac:dyDescent="0.25">
      <c r="A1226" t="s">
        <v>153</v>
      </c>
      <c r="B1226">
        <v>41697</v>
      </c>
      <c r="C1226">
        <v>41179.4</v>
      </c>
      <c r="D1226">
        <v>41179.199999999997</v>
      </c>
      <c r="E1226">
        <v>39250.300000000003</v>
      </c>
      <c r="F1226">
        <v>423.21800000000002</v>
      </c>
      <c r="G1226">
        <v>170.749</v>
      </c>
      <c r="H1226">
        <v>39.186799999999998</v>
      </c>
      <c r="I1226">
        <v>21.331299999999999</v>
      </c>
      <c r="J1226">
        <v>81.3917</v>
      </c>
      <c r="K1226">
        <v>38632.300000000003</v>
      </c>
      <c r="L1226">
        <v>1.3506000000000001E-2</v>
      </c>
      <c r="M1226">
        <v>0.98065100000000005</v>
      </c>
      <c r="N1226">
        <v>691</v>
      </c>
      <c r="O1226" t="s">
        <v>42</v>
      </c>
    </row>
    <row r="1227" spans="1:25" x14ac:dyDescent="0.25">
      <c r="A1227" t="s">
        <v>153</v>
      </c>
      <c r="B1227">
        <v>42922.3</v>
      </c>
      <c r="C1227">
        <v>42390.8</v>
      </c>
      <c r="D1227">
        <v>42390.5</v>
      </c>
      <c r="E1227">
        <v>40417.4</v>
      </c>
      <c r="F1227">
        <v>431.358</v>
      </c>
      <c r="G1227">
        <v>172.501</v>
      </c>
      <c r="H1227">
        <v>40.668999999999997</v>
      </c>
      <c r="I1227">
        <v>21.7041</v>
      </c>
      <c r="J1227">
        <v>81.540700000000001</v>
      </c>
      <c r="K1227">
        <v>39788.300000000003</v>
      </c>
      <c r="L1227">
        <v>1.3607899999999999E-2</v>
      </c>
      <c r="M1227">
        <v>0.98101899999999997</v>
      </c>
      <c r="N1227">
        <v>564</v>
      </c>
      <c r="O1227" t="s">
        <v>42</v>
      </c>
    </row>
    <row r="1228" spans="1:25" x14ac:dyDescent="0.25">
      <c r="A1228" t="s">
        <v>153</v>
      </c>
      <c r="B1228">
        <v>45690.5</v>
      </c>
      <c r="C1228">
        <v>45169.4</v>
      </c>
      <c r="D1228">
        <v>45169.2</v>
      </c>
      <c r="E1228">
        <v>43205.4</v>
      </c>
      <c r="F1228">
        <v>431.01400000000001</v>
      </c>
      <c r="G1228">
        <v>177.18700000000001</v>
      </c>
      <c r="H1228">
        <v>43.837800000000001</v>
      </c>
      <c r="I1228">
        <v>22.12</v>
      </c>
      <c r="J1228">
        <v>82.219499999999996</v>
      </c>
      <c r="K1228">
        <v>42571.7</v>
      </c>
      <c r="L1228">
        <v>1.4104E-2</v>
      </c>
      <c r="M1228">
        <v>0.98099700000000001</v>
      </c>
      <c r="N1228">
        <v>369</v>
      </c>
      <c r="O1228" t="s">
        <v>42</v>
      </c>
    </row>
    <row r="1229" spans="1:25" x14ac:dyDescent="0.25">
      <c r="A1229" t="s">
        <v>153</v>
      </c>
      <c r="B1229">
        <v>43415.3</v>
      </c>
      <c r="C1229">
        <v>42895.199999999997</v>
      </c>
      <c r="D1229">
        <v>42895</v>
      </c>
      <c r="E1229">
        <v>40973</v>
      </c>
      <c r="F1229">
        <v>419.08</v>
      </c>
      <c r="G1229">
        <v>170.75800000000001</v>
      </c>
      <c r="H1229">
        <v>40.058599999999998</v>
      </c>
      <c r="I1229">
        <v>21.4693</v>
      </c>
      <c r="J1229">
        <v>79.645099999999999</v>
      </c>
      <c r="K1229">
        <v>40357.800000000003</v>
      </c>
      <c r="L1229">
        <v>1.6080299999999999E-2</v>
      </c>
      <c r="M1229">
        <v>0.99492899999999995</v>
      </c>
      <c r="N1229">
        <v>484</v>
      </c>
      <c r="O1229" t="s">
        <v>42</v>
      </c>
    </row>
    <row r="1230" spans="1:25" x14ac:dyDescent="0.25">
      <c r="A1230" t="s">
        <v>153</v>
      </c>
      <c r="B1230">
        <v>42971</v>
      </c>
      <c r="C1230">
        <v>42452.800000000003</v>
      </c>
      <c r="D1230">
        <v>42452.5</v>
      </c>
      <c r="E1230">
        <v>40563.300000000003</v>
      </c>
      <c r="F1230">
        <v>413.65300000000002</v>
      </c>
      <c r="G1230">
        <v>170.875</v>
      </c>
      <c r="H1230">
        <v>39.021299999999997</v>
      </c>
      <c r="I1230">
        <v>21.8078</v>
      </c>
      <c r="J1230">
        <v>80.365200000000002</v>
      </c>
      <c r="K1230">
        <v>39953.5</v>
      </c>
      <c r="L1230">
        <v>2.9054400000000001E-2</v>
      </c>
      <c r="M1230">
        <v>0.98702699999999999</v>
      </c>
      <c r="N1230">
        <v>521</v>
      </c>
      <c r="O1230" t="s">
        <v>42</v>
      </c>
    </row>
    <row r="1231" spans="1:25" x14ac:dyDescent="0.25">
      <c r="A1231" t="s">
        <v>153</v>
      </c>
      <c r="B1231">
        <v>44127.1</v>
      </c>
      <c r="C1231">
        <v>43608.800000000003</v>
      </c>
      <c r="D1231">
        <v>43608.6</v>
      </c>
      <c r="E1231">
        <v>41693.4</v>
      </c>
      <c r="F1231">
        <v>412.09500000000003</v>
      </c>
      <c r="G1231">
        <v>171.81</v>
      </c>
      <c r="H1231">
        <v>40.311900000000001</v>
      </c>
      <c r="I1231">
        <v>20.6676</v>
      </c>
      <c r="J1231">
        <v>81.264499999999998</v>
      </c>
      <c r="K1231">
        <v>41083.5</v>
      </c>
      <c r="L1231">
        <v>2.90447E-2</v>
      </c>
      <c r="M1231">
        <v>0.98101700000000003</v>
      </c>
      <c r="N1231">
        <v>494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43886.2</v>
      </c>
      <c r="C1232">
        <v>43362.400000000001</v>
      </c>
      <c r="D1232">
        <v>43362.2</v>
      </c>
      <c r="E1232">
        <v>41387.599999999999</v>
      </c>
      <c r="F1232">
        <v>429.46199999999999</v>
      </c>
      <c r="G1232">
        <v>178.136</v>
      </c>
      <c r="H1232">
        <v>39.855600000000003</v>
      </c>
      <c r="I1232">
        <v>21.9847</v>
      </c>
      <c r="J1232">
        <v>80.860500000000002</v>
      </c>
      <c r="K1232">
        <v>40753.699999999997</v>
      </c>
      <c r="L1232">
        <v>1.09482E-2</v>
      </c>
      <c r="M1232">
        <v>0.981012</v>
      </c>
      <c r="N1232">
        <v>459</v>
      </c>
      <c r="O1232" t="s">
        <v>42</v>
      </c>
      <c r="R1232">
        <f>AVERAGE(B1183:B1232)</f>
        <v>40060.088000000011</v>
      </c>
      <c r="S1232">
        <f>AVERAGE(C1183:C1232)</f>
        <v>39537.840000000004</v>
      </c>
      <c r="U1232">
        <f>_xlfn.VAR.P(B1183:B1232)</f>
        <v>6317711.3866559984</v>
      </c>
      <c r="V1232">
        <f>_xlfn.VAR.P(C1183:C1232)</f>
        <v>6318539.8648000024</v>
      </c>
      <c r="X1232">
        <f>1.96*SQRT(U1232)/50</f>
        <v>98.529427204216887</v>
      </c>
      <c r="Y1232">
        <f>1.96*SQRT(V1232)/50</f>
        <v>98.535887360120086</v>
      </c>
    </row>
    <row r="1233" spans="1:14" x14ac:dyDescent="0.25">
      <c r="A1233" t="s">
        <v>154</v>
      </c>
      <c r="B1233">
        <v>2003189.5215</v>
      </c>
      <c r="C1233" t="s">
        <v>36</v>
      </c>
    </row>
    <row r="1234" spans="1:14" x14ac:dyDescent="0.25">
      <c r="A1234" t="s">
        <v>155</v>
      </c>
      <c r="B1234">
        <v>47332.1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1.3245699999999999E-2</v>
      </c>
      <c r="L1234">
        <v>0.98649200000000004</v>
      </c>
      <c r="M1234">
        <v>396</v>
      </c>
      <c r="N1234" t="s">
        <v>42</v>
      </c>
    </row>
    <row r="1235" spans="1:14" x14ac:dyDescent="0.25">
      <c r="A1235" t="s">
        <v>155</v>
      </c>
      <c r="B1235">
        <v>45211.1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2.0345200000000001E-2</v>
      </c>
      <c r="L1235">
        <v>0.98058100000000004</v>
      </c>
      <c r="M1235">
        <v>334</v>
      </c>
      <c r="N1235" t="s">
        <v>42</v>
      </c>
    </row>
    <row r="1236" spans="1:14" x14ac:dyDescent="0.25">
      <c r="A1236" t="s">
        <v>155</v>
      </c>
      <c r="B1236">
        <v>43989.5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1.09043E-2</v>
      </c>
      <c r="L1236">
        <v>0.98101300000000002</v>
      </c>
      <c r="M1236">
        <v>402</v>
      </c>
      <c r="N1236" t="s">
        <v>42</v>
      </c>
    </row>
    <row r="1237" spans="1:14" x14ac:dyDescent="0.25">
      <c r="A1237" t="s">
        <v>155</v>
      </c>
      <c r="B1237">
        <v>44277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2.9039499999999999E-2</v>
      </c>
      <c r="L1237">
        <v>0.995116</v>
      </c>
      <c r="M1237">
        <v>467</v>
      </c>
      <c r="N1237" t="s">
        <v>42</v>
      </c>
    </row>
    <row r="1238" spans="1:14" x14ac:dyDescent="0.25">
      <c r="A1238" t="s">
        <v>155</v>
      </c>
      <c r="B1238">
        <v>44369.1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1.10943E-2</v>
      </c>
      <c r="L1238">
        <v>0.98100699999999996</v>
      </c>
      <c r="M1238">
        <v>395</v>
      </c>
      <c r="N1238" t="s">
        <v>42</v>
      </c>
    </row>
    <row r="1239" spans="1:14" x14ac:dyDescent="0.25">
      <c r="A1239" t="s">
        <v>155</v>
      </c>
      <c r="B1239">
        <v>46246.400000000001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1.11033E-2</v>
      </c>
      <c r="L1239">
        <v>0.98101799999999995</v>
      </c>
      <c r="M1239">
        <v>406</v>
      </c>
      <c r="N1239" t="s">
        <v>42</v>
      </c>
    </row>
    <row r="1240" spans="1:14" x14ac:dyDescent="0.25">
      <c r="A1240" t="s">
        <v>155</v>
      </c>
      <c r="B1240">
        <v>47216.1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1.48691E-2</v>
      </c>
      <c r="L1240">
        <v>0.98136299999999999</v>
      </c>
      <c r="M1240">
        <v>340</v>
      </c>
      <c r="N1240" t="s">
        <v>42</v>
      </c>
    </row>
    <row r="1241" spans="1:14" x14ac:dyDescent="0.25">
      <c r="A1241" t="s">
        <v>155</v>
      </c>
      <c r="B1241">
        <v>43281.1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1.5258600000000001E-2</v>
      </c>
      <c r="L1241">
        <v>0.98099599999999998</v>
      </c>
      <c r="M1241">
        <v>468</v>
      </c>
      <c r="N1241" t="s">
        <v>42</v>
      </c>
    </row>
    <row r="1242" spans="1:14" x14ac:dyDescent="0.25">
      <c r="A1242" t="s">
        <v>155</v>
      </c>
      <c r="B1242">
        <v>43509.7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2.9038999999999999E-2</v>
      </c>
      <c r="L1242">
        <v>0.98084300000000002</v>
      </c>
      <c r="M1242">
        <v>455</v>
      </c>
      <c r="N1242" t="s">
        <v>42</v>
      </c>
    </row>
    <row r="1243" spans="1:14" x14ac:dyDescent="0.25">
      <c r="A1243" t="s">
        <v>155</v>
      </c>
      <c r="B1243">
        <v>41738.1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2.8082099999999999E-2</v>
      </c>
      <c r="L1243">
        <v>0.98080999999999996</v>
      </c>
      <c r="M1243">
        <v>587</v>
      </c>
      <c r="N1243" t="s">
        <v>42</v>
      </c>
    </row>
    <row r="1244" spans="1:14" x14ac:dyDescent="0.25">
      <c r="A1244" t="s">
        <v>155</v>
      </c>
      <c r="B1244">
        <v>41641.300000000003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1.09584E-2</v>
      </c>
      <c r="L1244">
        <v>0.98101799999999995</v>
      </c>
      <c r="M1244">
        <v>683</v>
      </c>
      <c r="N1244" t="s">
        <v>42</v>
      </c>
    </row>
    <row r="1245" spans="1:14" x14ac:dyDescent="0.25">
      <c r="A1245" t="s">
        <v>155</v>
      </c>
      <c r="B1245">
        <v>44648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1.1677399999999999E-2</v>
      </c>
      <c r="L1245">
        <v>0.98101899999999997</v>
      </c>
      <c r="M1245">
        <v>496</v>
      </c>
      <c r="N1245" t="s">
        <v>42</v>
      </c>
    </row>
    <row r="1246" spans="1:14" x14ac:dyDescent="0.25">
      <c r="A1246" t="s">
        <v>155</v>
      </c>
      <c r="B1246">
        <v>42976.800000000003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1.08659E-2</v>
      </c>
      <c r="L1246">
        <v>0.98099199999999998</v>
      </c>
      <c r="M1246">
        <v>404</v>
      </c>
      <c r="N1246" t="s">
        <v>42</v>
      </c>
    </row>
    <row r="1247" spans="1:14" x14ac:dyDescent="0.25">
      <c r="A1247" t="s">
        <v>155</v>
      </c>
      <c r="B1247">
        <v>40969.599999999999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1.1062000000000001E-2</v>
      </c>
      <c r="L1247">
        <v>0.98100500000000002</v>
      </c>
      <c r="M1247">
        <v>687</v>
      </c>
      <c r="N1247" t="s">
        <v>42</v>
      </c>
    </row>
    <row r="1248" spans="1:14" x14ac:dyDescent="0.25">
      <c r="A1248" t="s">
        <v>155</v>
      </c>
      <c r="B1248">
        <v>41730.5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1.09538E-2</v>
      </c>
      <c r="L1248">
        <v>0.98101700000000003</v>
      </c>
      <c r="M1248">
        <v>683</v>
      </c>
      <c r="N1248" t="s">
        <v>42</v>
      </c>
    </row>
    <row r="1249" spans="1:14" x14ac:dyDescent="0.25">
      <c r="A1249" t="s">
        <v>155</v>
      </c>
      <c r="B1249">
        <v>41749.699999999997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1.1744299999999999E-2</v>
      </c>
      <c r="L1249">
        <v>0.98090500000000003</v>
      </c>
      <c r="M1249">
        <v>699</v>
      </c>
      <c r="N1249" t="s">
        <v>42</v>
      </c>
    </row>
    <row r="1250" spans="1:14" x14ac:dyDescent="0.25">
      <c r="A1250" t="s">
        <v>155</v>
      </c>
      <c r="B1250">
        <v>41841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1.11378E-2</v>
      </c>
      <c r="L1250">
        <v>0.98101899999999997</v>
      </c>
      <c r="M1250">
        <v>705</v>
      </c>
      <c r="N1250" t="s">
        <v>42</v>
      </c>
    </row>
    <row r="1251" spans="1:14" x14ac:dyDescent="0.25">
      <c r="A1251" t="s">
        <v>155</v>
      </c>
      <c r="B1251">
        <v>44399.1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1.0872100000000001E-2</v>
      </c>
      <c r="L1251">
        <v>0.98099800000000004</v>
      </c>
      <c r="M1251">
        <v>494</v>
      </c>
      <c r="N1251" t="s">
        <v>42</v>
      </c>
    </row>
    <row r="1252" spans="1:14" x14ac:dyDescent="0.25">
      <c r="A1252" t="s">
        <v>155</v>
      </c>
      <c r="B1252">
        <v>41146.699999999997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1.2063000000000001E-2</v>
      </c>
      <c r="L1252">
        <v>0.98101799999999995</v>
      </c>
      <c r="M1252">
        <v>739</v>
      </c>
      <c r="N1252" t="s">
        <v>42</v>
      </c>
    </row>
    <row r="1253" spans="1:14" x14ac:dyDescent="0.25">
      <c r="A1253" t="s">
        <v>155</v>
      </c>
      <c r="B1253">
        <v>41185.300000000003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1.54827E-2</v>
      </c>
      <c r="L1253">
        <v>0.98101799999999995</v>
      </c>
      <c r="M1253">
        <v>644</v>
      </c>
      <c r="N1253" t="s">
        <v>42</v>
      </c>
    </row>
    <row r="1254" spans="1:14" x14ac:dyDescent="0.25">
      <c r="A1254" t="s">
        <v>155</v>
      </c>
      <c r="B1254">
        <v>40393.800000000003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2.0700799999999998E-2</v>
      </c>
      <c r="L1254">
        <v>0.98099599999999998</v>
      </c>
      <c r="M1254">
        <v>753</v>
      </c>
      <c r="N1254" t="s">
        <v>42</v>
      </c>
    </row>
    <row r="1255" spans="1:14" x14ac:dyDescent="0.25">
      <c r="A1255" t="s">
        <v>155</v>
      </c>
      <c r="B1255">
        <v>39352.400000000001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1.08748E-2</v>
      </c>
      <c r="L1255">
        <v>0.981012</v>
      </c>
      <c r="M1255">
        <v>816</v>
      </c>
      <c r="N1255" t="s">
        <v>42</v>
      </c>
    </row>
    <row r="1256" spans="1:14" x14ac:dyDescent="0.25">
      <c r="A1256" t="s">
        <v>155</v>
      </c>
      <c r="B1256">
        <v>42044.5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1.5836800000000002E-2</v>
      </c>
      <c r="L1256">
        <v>0.981012</v>
      </c>
      <c r="M1256">
        <v>770</v>
      </c>
      <c r="N1256" t="s">
        <v>42</v>
      </c>
    </row>
    <row r="1257" spans="1:14" x14ac:dyDescent="0.25">
      <c r="A1257" t="s">
        <v>155</v>
      </c>
      <c r="B1257">
        <v>43383.6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1.1447000000000001E-2</v>
      </c>
      <c r="L1257">
        <v>0.98100399999999999</v>
      </c>
      <c r="M1257">
        <v>481</v>
      </c>
      <c r="N1257" t="s">
        <v>42</v>
      </c>
    </row>
    <row r="1258" spans="1:14" x14ac:dyDescent="0.25">
      <c r="A1258" t="s">
        <v>155</v>
      </c>
      <c r="B1258">
        <v>39693.9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2.3156900000000001E-2</v>
      </c>
      <c r="L1258">
        <v>0.98101000000000005</v>
      </c>
      <c r="M1258">
        <v>723</v>
      </c>
      <c r="N1258" t="s">
        <v>42</v>
      </c>
    </row>
    <row r="1259" spans="1:14" x14ac:dyDescent="0.25">
      <c r="A1259" t="s">
        <v>155</v>
      </c>
      <c r="B1259">
        <v>41225.1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2.90382E-2</v>
      </c>
      <c r="L1259">
        <v>0.98091700000000004</v>
      </c>
      <c r="M1259">
        <v>616</v>
      </c>
      <c r="N1259" t="s">
        <v>42</v>
      </c>
    </row>
    <row r="1260" spans="1:14" x14ac:dyDescent="0.25">
      <c r="A1260" t="s">
        <v>155</v>
      </c>
      <c r="B1260">
        <v>40642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1.48796E-2</v>
      </c>
      <c r="L1260">
        <v>0.98101000000000005</v>
      </c>
      <c r="M1260">
        <v>700</v>
      </c>
      <c r="N1260" t="s">
        <v>42</v>
      </c>
    </row>
    <row r="1261" spans="1:14" x14ac:dyDescent="0.25">
      <c r="A1261" t="s">
        <v>155</v>
      </c>
      <c r="B1261">
        <v>39734.5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1.0892799999999999E-2</v>
      </c>
      <c r="L1261">
        <v>0.980846</v>
      </c>
      <c r="M1261">
        <v>763</v>
      </c>
      <c r="N1261" t="s">
        <v>42</v>
      </c>
    </row>
    <row r="1262" spans="1:14" x14ac:dyDescent="0.25">
      <c r="A1262" t="s">
        <v>155</v>
      </c>
      <c r="B1262">
        <v>41418.199999999997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2.2697499999999999E-2</v>
      </c>
      <c r="L1262">
        <v>0.98101400000000005</v>
      </c>
      <c r="M1262">
        <v>755</v>
      </c>
      <c r="N1262" t="s">
        <v>42</v>
      </c>
    </row>
    <row r="1263" spans="1:14" x14ac:dyDescent="0.25">
      <c r="A1263" t="s">
        <v>155</v>
      </c>
      <c r="B1263">
        <v>42258.8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1.80108E-2</v>
      </c>
      <c r="L1263">
        <v>0.98094400000000004</v>
      </c>
      <c r="M1263">
        <v>525</v>
      </c>
      <c r="N1263" t="s">
        <v>42</v>
      </c>
    </row>
    <row r="1264" spans="1:14" x14ac:dyDescent="0.25">
      <c r="A1264" t="s">
        <v>155</v>
      </c>
      <c r="B1264">
        <v>39926.800000000003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1.31112E-2</v>
      </c>
      <c r="L1264">
        <v>0.99330099999999999</v>
      </c>
      <c r="M1264">
        <v>961</v>
      </c>
      <c r="N1264" t="s">
        <v>42</v>
      </c>
    </row>
    <row r="1265" spans="1:14" x14ac:dyDescent="0.25">
      <c r="A1265" t="s">
        <v>155</v>
      </c>
      <c r="B1265">
        <v>40358.9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1.3688000000000001E-2</v>
      </c>
      <c r="L1265">
        <v>0.98101700000000003</v>
      </c>
      <c r="M1265">
        <v>750</v>
      </c>
      <c r="N1265" t="s">
        <v>42</v>
      </c>
    </row>
    <row r="1266" spans="1:14" x14ac:dyDescent="0.25">
      <c r="A1266" t="s">
        <v>155</v>
      </c>
      <c r="B1266">
        <v>41934.800000000003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1.4674899999999999E-2</v>
      </c>
      <c r="L1266">
        <v>0.98089199999999999</v>
      </c>
      <c r="M1266">
        <v>747</v>
      </c>
      <c r="N1266" t="s">
        <v>42</v>
      </c>
    </row>
    <row r="1267" spans="1:14" x14ac:dyDescent="0.25">
      <c r="A1267" t="s">
        <v>155</v>
      </c>
      <c r="B1267">
        <v>41457.199999999997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1.0857800000000001E-2</v>
      </c>
      <c r="L1267">
        <v>0.98090699999999997</v>
      </c>
      <c r="M1267">
        <v>583</v>
      </c>
      <c r="N1267" t="s">
        <v>42</v>
      </c>
    </row>
    <row r="1268" spans="1:14" x14ac:dyDescent="0.25">
      <c r="A1268" t="s">
        <v>155</v>
      </c>
      <c r="B1268">
        <v>43824.800000000003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1.37498E-2</v>
      </c>
      <c r="L1268">
        <v>0.98101499999999997</v>
      </c>
      <c r="M1268">
        <v>392</v>
      </c>
      <c r="N1268" t="s">
        <v>42</v>
      </c>
    </row>
    <row r="1269" spans="1:14" x14ac:dyDescent="0.25">
      <c r="A1269" t="s">
        <v>155</v>
      </c>
      <c r="B1269">
        <v>43146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1.3011399999999999E-2</v>
      </c>
      <c r="L1269">
        <v>0.98098200000000002</v>
      </c>
      <c r="M1269">
        <v>437</v>
      </c>
      <c r="N1269" t="s">
        <v>42</v>
      </c>
    </row>
    <row r="1270" spans="1:14" x14ac:dyDescent="0.25">
      <c r="A1270" t="s">
        <v>155</v>
      </c>
      <c r="B1270">
        <v>41214.1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1.83701E-2</v>
      </c>
      <c r="L1270">
        <v>0.98097599999999996</v>
      </c>
      <c r="M1270">
        <v>643</v>
      </c>
      <c r="N1270" t="s">
        <v>42</v>
      </c>
    </row>
    <row r="1271" spans="1:14" x14ac:dyDescent="0.25">
      <c r="A1271" t="s">
        <v>155</v>
      </c>
      <c r="B1271">
        <v>41455.699999999997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1.36998E-2</v>
      </c>
      <c r="L1271">
        <v>0.98101799999999995</v>
      </c>
      <c r="M1271">
        <v>783</v>
      </c>
      <c r="N1271" t="s">
        <v>42</v>
      </c>
    </row>
    <row r="1272" spans="1:14" x14ac:dyDescent="0.25">
      <c r="A1272" t="s">
        <v>155</v>
      </c>
      <c r="B1272">
        <v>41954.3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1.46406E-2</v>
      </c>
      <c r="L1272">
        <v>0.980989</v>
      </c>
      <c r="M1272">
        <v>662</v>
      </c>
      <c r="N1272" t="s">
        <v>42</v>
      </c>
    </row>
    <row r="1273" spans="1:14" x14ac:dyDescent="0.25">
      <c r="A1273" t="s">
        <v>155</v>
      </c>
      <c r="B1273">
        <v>41167.199999999997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1.0870100000000001E-2</v>
      </c>
      <c r="L1273">
        <v>0.98100299999999996</v>
      </c>
      <c r="M1273">
        <v>814</v>
      </c>
      <c r="N1273" t="s">
        <v>42</v>
      </c>
    </row>
    <row r="1274" spans="1:14" x14ac:dyDescent="0.25">
      <c r="A1274" t="s">
        <v>155</v>
      </c>
      <c r="B1274">
        <v>44559.4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1.4616000000000001E-2</v>
      </c>
      <c r="L1274">
        <v>0.98101400000000005</v>
      </c>
      <c r="M1274">
        <v>414</v>
      </c>
      <c r="N1274" t="s">
        <v>42</v>
      </c>
    </row>
    <row r="1275" spans="1:14" x14ac:dyDescent="0.25">
      <c r="A1275" t="s">
        <v>155</v>
      </c>
      <c r="B1275">
        <v>41776.9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2.6858199999999999E-2</v>
      </c>
      <c r="L1275">
        <v>0.98100699999999996</v>
      </c>
      <c r="M1275">
        <v>454</v>
      </c>
      <c r="N1275" t="s">
        <v>42</v>
      </c>
    </row>
    <row r="1276" spans="1:14" x14ac:dyDescent="0.25">
      <c r="A1276" t="s">
        <v>155</v>
      </c>
      <c r="B1276">
        <v>41236.400000000001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1.09482E-2</v>
      </c>
      <c r="L1276">
        <v>0.98088799999999998</v>
      </c>
      <c r="M1276">
        <v>815</v>
      </c>
      <c r="N1276" t="s">
        <v>42</v>
      </c>
    </row>
    <row r="1277" spans="1:14" x14ac:dyDescent="0.25">
      <c r="A1277" t="s">
        <v>155</v>
      </c>
      <c r="B1277">
        <v>41727.199999999997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2.90412E-2</v>
      </c>
      <c r="L1277">
        <v>0.98084499999999997</v>
      </c>
      <c r="M1277">
        <v>636</v>
      </c>
      <c r="N1277" t="s">
        <v>42</v>
      </c>
    </row>
    <row r="1278" spans="1:14" x14ac:dyDescent="0.25">
      <c r="A1278" t="s">
        <v>155</v>
      </c>
      <c r="B1278">
        <v>41374.300000000003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2.18122E-2</v>
      </c>
      <c r="L1278">
        <v>0.98097999999999996</v>
      </c>
      <c r="M1278">
        <v>719</v>
      </c>
      <c r="N1278" t="s">
        <v>42</v>
      </c>
    </row>
    <row r="1279" spans="1:14" x14ac:dyDescent="0.25">
      <c r="A1279" t="s">
        <v>155</v>
      </c>
      <c r="B1279">
        <v>42639.9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1.1041199999999999E-2</v>
      </c>
      <c r="L1279">
        <v>0.98096700000000003</v>
      </c>
      <c r="M1279">
        <v>555</v>
      </c>
      <c r="N1279" t="s">
        <v>42</v>
      </c>
    </row>
    <row r="1280" spans="1:14" x14ac:dyDescent="0.25">
      <c r="A1280" t="s">
        <v>155</v>
      </c>
      <c r="B1280">
        <v>45215.4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1.21919E-2</v>
      </c>
      <c r="L1280">
        <v>0.98078200000000004</v>
      </c>
      <c r="M1280">
        <v>355</v>
      </c>
      <c r="N1280" t="s">
        <v>42</v>
      </c>
    </row>
    <row r="1281" spans="1:25" x14ac:dyDescent="0.25">
      <c r="A1281" t="s">
        <v>155</v>
      </c>
      <c r="B1281">
        <v>40369.4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2.9038000000000001E-2</v>
      </c>
      <c r="L1281">
        <v>0.99280400000000002</v>
      </c>
      <c r="M1281">
        <v>818</v>
      </c>
      <c r="N1281" t="s">
        <v>42</v>
      </c>
    </row>
    <row r="1282" spans="1:25" x14ac:dyDescent="0.25">
      <c r="A1282" t="s">
        <v>155</v>
      </c>
      <c r="B1282">
        <v>44102.1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1.0858400000000001E-2</v>
      </c>
      <c r="L1282">
        <v>0.98101499999999997</v>
      </c>
      <c r="M1282">
        <v>411</v>
      </c>
      <c r="N1282" t="s">
        <v>42</v>
      </c>
    </row>
    <row r="1283" spans="1:25" x14ac:dyDescent="0.25">
      <c r="A1283" t="s">
        <v>155</v>
      </c>
      <c r="B1283">
        <v>41574.6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1.0857E-2</v>
      </c>
      <c r="L1283">
        <v>0.98098600000000002</v>
      </c>
      <c r="M1283">
        <v>577</v>
      </c>
      <c r="N1283" t="s">
        <v>42</v>
      </c>
    </row>
    <row r="1284" spans="1:25" x14ac:dyDescent="0.25">
      <c r="A1284" t="s">
        <v>155</v>
      </c>
      <c r="B1284">
        <v>41141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1.7590499999999998E-2</v>
      </c>
      <c r="L1284">
        <v>0.98088900000000001</v>
      </c>
      <c r="M1284">
        <v>641</v>
      </c>
      <c r="N1284" t="s">
        <v>42</v>
      </c>
    </row>
    <row r="1285" spans="1:25" x14ac:dyDescent="0.25">
      <c r="A1285" t="s">
        <v>155</v>
      </c>
      <c r="B1285">
        <v>44140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1.10467E-2</v>
      </c>
      <c r="L1285">
        <v>0.98101499999999997</v>
      </c>
      <c r="M1285">
        <v>486</v>
      </c>
      <c r="N1285" t="s">
        <v>42</v>
      </c>
    </row>
    <row r="1286" spans="1:25" x14ac:dyDescent="0.25">
      <c r="A1286" t="s">
        <v>155</v>
      </c>
      <c r="B1286">
        <v>43238.5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1.08693E-2</v>
      </c>
      <c r="L1286">
        <v>0.98101700000000003</v>
      </c>
      <c r="M1286">
        <v>505</v>
      </c>
      <c r="N1286" t="s">
        <v>42</v>
      </c>
    </row>
    <row r="1287" spans="1:25" x14ac:dyDescent="0.25">
      <c r="A1287" t="s">
        <v>155</v>
      </c>
      <c r="B1287">
        <v>40880.6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1.55592E-2</v>
      </c>
      <c r="L1287">
        <v>0.98101899999999997</v>
      </c>
      <c r="M1287">
        <v>689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41605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1.1004E-2</v>
      </c>
      <c r="L1288">
        <v>0.98098700000000005</v>
      </c>
      <c r="M1288">
        <v>540</v>
      </c>
      <c r="N1288" t="s">
        <v>42</v>
      </c>
      <c r="R1288">
        <f>AVERAGE(B1239:B1288)</f>
        <v>42128.933999999994</v>
      </c>
      <c r="S1288">
        <f>AVERAGE(C1239:C1288)</f>
        <v>0</v>
      </c>
      <c r="U1288">
        <f>_xlfn.VAR.P(B1239:B1288)</f>
        <v>2742566.1002439992</v>
      </c>
      <c r="V1288">
        <f>_xlfn.VAR.P(C1239:C1288)</f>
        <v>0</v>
      </c>
      <c r="X1288">
        <f>1.96*SQRT(U1288)/50</f>
        <v>64.917923351559381</v>
      </c>
      <c r="Y1288">
        <f>1.96*SQRT(V1288)/50</f>
        <v>0</v>
      </c>
    </row>
    <row r="1289" spans="1:25" x14ac:dyDescent="0.25">
      <c r="A1289" t="s">
        <v>156</v>
      </c>
      <c r="B1289">
        <v>2106558.0728000002</v>
      </c>
      <c r="C1289" t="s">
        <v>36</v>
      </c>
    </row>
    <row r="1290" spans="1:25" x14ac:dyDescent="0.25">
      <c r="A1290" t="s">
        <v>157</v>
      </c>
      <c r="B1290">
        <v>40091.800000000003</v>
      </c>
      <c r="C1290">
        <v>39636</v>
      </c>
      <c r="D1290">
        <v>39635.9</v>
      </c>
      <c r="E1290">
        <v>37743.599999999999</v>
      </c>
      <c r="F1290">
        <v>420.15</v>
      </c>
      <c r="G1290">
        <v>0</v>
      </c>
      <c r="H1290">
        <v>47.231299999999997</v>
      </c>
      <c r="I1290">
        <v>0</v>
      </c>
      <c r="J1290">
        <v>1.09567E-2</v>
      </c>
      <c r="K1290">
        <v>0.98101799999999995</v>
      </c>
      <c r="L1290">
        <v>0</v>
      </c>
      <c r="M1290" t="s">
        <v>42</v>
      </c>
    </row>
    <row r="1291" spans="1:25" x14ac:dyDescent="0.25">
      <c r="A1291" t="s">
        <v>157</v>
      </c>
      <c r="B1291">
        <v>39050.400000000001</v>
      </c>
      <c r="C1291">
        <v>38590.199999999997</v>
      </c>
      <c r="D1291">
        <v>38590.1</v>
      </c>
      <c r="E1291">
        <v>36679.9</v>
      </c>
      <c r="F1291">
        <v>422.98</v>
      </c>
      <c r="G1291">
        <v>0</v>
      </c>
      <c r="H1291">
        <v>48.071399999999997</v>
      </c>
      <c r="I1291">
        <v>0</v>
      </c>
      <c r="J1291">
        <v>2.9040699999999999E-2</v>
      </c>
      <c r="K1291">
        <v>0.995116</v>
      </c>
      <c r="L1291">
        <v>0</v>
      </c>
      <c r="M1291" t="s">
        <v>42</v>
      </c>
    </row>
    <row r="1292" spans="1:25" x14ac:dyDescent="0.25">
      <c r="A1292" t="s">
        <v>157</v>
      </c>
      <c r="B1292">
        <v>41916.300000000003</v>
      </c>
      <c r="C1292">
        <v>41454.800000000003</v>
      </c>
      <c r="D1292">
        <v>41454.6</v>
      </c>
      <c r="E1292">
        <v>39550.800000000003</v>
      </c>
      <c r="F1292">
        <v>428.375</v>
      </c>
      <c r="G1292">
        <v>0</v>
      </c>
      <c r="H1292">
        <v>53.223100000000002</v>
      </c>
      <c r="I1292">
        <v>0</v>
      </c>
      <c r="J1292">
        <v>2.9037899999999998E-2</v>
      </c>
      <c r="K1292">
        <v>0.98069099999999998</v>
      </c>
      <c r="L1292">
        <v>0</v>
      </c>
      <c r="M1292" t="s">
        <v>42</v>
      </c>
    </row>
    <row r="1293" spans="1:25" x14ac:dyDescent="0.25">
      <c r="A1293" t="s">
        <v>157</v>
      </c>
      <c r="B1293">
        <v>39932.9</v>
      </c>
      <c r="C1293">
        <v>39472.800000000003</v>
      </c>
      <c r="D1293">
        <v>39472.6</v>
      </c>
      <c r="E1293">
        <v>37582.199999999997</v>
      </c>
      <c r="F1293">
        <v>420.11799999999999</v>
      </c>
      <c r="G1293">
        <v>0</v>
      </c>
      <c r="H1293">
        <v>50.511899999999997</v>
      </c>
      <c r="I1293">
        <v>0</v>
      </c>
      <c r="J1293">
        <v>1.10058E-2</v>
      </c>
      <c r="K1293">
        <v>0.98101499999999997</v>
      </c>
      <c r="L1293">
        <v>0</v>
      </c>
      <c r="M1293" t="s">
        <v>42</v>
      </c>
    </row>
    <row r="1294" spans="1:25" x14ac:dyDescent="0.25">
      <c r="A1294" t="s">
        <v>157</v>
      </c>
      <c r="B1294">
        <v>38866.6</v>
      </c>
      <c r="C1294">
        <v>38412.699999999997</v>
      </c>
      <c r="D1294">
        <v>38412.5</v>
      </c>
      <c r="E1294">
        <v>36557.1</v>
      </c>
      <c r="F1294">
        <v>411.93900000000002</v>
      </c>
      <c r="G1294">
        <v>0</v>
      </c>
      <c r="H1294">
        <v>48.016399999999997</v>
      </c>
      <c r="I1294">
        <v>0</v>
      </c>
      <c r="J1294">
        <v>1.0908899999999999E-2</v>
      </c>
      <c r="K1294">
        <v>0.98098399999999997</v>
      </c>
      <c r="L1294">
        <v>0</v>
      </c>
      <c r="M1294" t="s">
        <v>42</v>
      </c>
    </row>
    <row r="1295" spans="1:25" x14ac:dyDescent="0.25">
      <c r="A1295" t="s">
        <v>157</v>
      </c>
      <c r="B1295">
        <v>39168.800000000003</v>
      </c>
      <c r="C1295">
        <v>38713.9</v>
      </c>
      <c r="D1295">
        <v>38713.699999999997</v>
      </c>
      <c r="E1295">
        <v>36878.800000000003</v>
      </c>
      <c r="F1295">
        <v>406.40699999999998</v>
      </c>
      <c r="G1295">
        <v>0</v>
      </c>
      <c r="H1295">
        <v>46.045000000000002</v>
      </c>
      <c r="I1295">
        <v>0</v>
      </c>
      <c r="J1295">
        <v>1.10683E-2</v>
      </c>
      <c r="K1295">
        <v>0.98101899999999997</v>
      </c>
      <c r="L1295">
        <v>0</v>
      </c>
      <c r="M1295" t="s">
        <v>42</v>
      </c>
    </row>
    <row r="1296" spans="1:25" x14ac:dyDescent="0.25">
      <c r="A1296" t="s">
        <v>157</v>
      </c>
      <c r="B1296">
        <v>39124.699999999997</v>
      </c>
      <c r="C1296">
        <v>38657.699999999997</v>
      </c>
      <c r="D1296">
        <v>38657.5</v>
      </c>
      <c r="E1296">
        <v>36775.300000000003</v>
      </c>
      <c r="F1296">
        <v>418.64100000000002</v>
      </c>
      <c r="G1296">
        <v>0</v>
      </c>
      <c r="H1296">
        <v>45.433900000000001</v>
      </c>
      <c r="I1296">
        <v>0</v>
      </c>
      <c r="J1296">
        <v>1.0927299999999999E-2</v>
      </c>
      <c r="K1296">
        <v>0.98055999999999999</v>
      </c>
      <c r="L1296">
        <v>0</v>
      </c>
      <c r="M1296" t="s">
        <v>42</v>
      </c>
    </row>
    <row r="1297" spans="1:13" x14ac:dyDescent="0.25">
      <c r="A1297" t="s">
        <v>157</v>
      </c>
      <c r="B1297">
        <v>38916.800000000003</v>
      </c>
      <c r="C1297">
        <v>38457.5</v>
      </c>
      <c r="D1297">
        <v>38457.300000000003</v>
      </c>
      <c r="E1297">
        <v>36558.699999999997</v>
      </c>
      <c r="F1297">
        <v>428.66899999999998</v>
      </c>
      <c r="G1297">
        <v>0</v>
      </c>
      <c r="H1297">
        <v>48.342300000000002</v>
      </c>
      <c r="I1297">
        <v>0</v>
      </c>
      <c r="J1297">
        <v>2.1525900000000001E-2</v>
      </c>
      <c r="K1297">
        <v>0.98041699999999998</v>
      </c>
      <c r="L1297">
        <v>0</v>
      </c>
      <c r="M1297" t="s">
        <v>42</v>
      </c>
    </row>
    <row r="1298" spans="1:13" x14ac:dyDescent="0.25">
      <c r="A1298" t="s">
        <v>157</v>
      </c>
      <c r="B1298">
        <v>41665.5</v>
      </c>
      <c r="C1298">
        <v>41198.1</v>
      </c>
      <c r="D1298">
        <v>41198</v>
      </c>
      <c r="E1298">
        <v>39299.4</v>
      </c>
      <c r="F1298">
        <v>425.38900000000001</v>
      </c>
      <c r="G1298">
        <v>0</v>
      </c>
      <c r="H1298">
        <v>50.581899999999997</v>
      </c>
      <c r="I1298">
        <v>0</v>
      </c>
      <c r="J1298">
        <v>1.08699E-2</v>
      </c>
      <c r="K1298">
        <v>0.98097000000000001</v>
      </c>
      <c r="L1298">
        <v>0</v>
      </c>
      <c r="M1298" t="s">
        <v>42</v>
      </c>
    </row>
    <row r="1299" spans="1:13" x14ac:dyDescent="0.25">
      <c r="A1299" t="s">
        <v>157</v>
      </c>
      <c r="B1299">
        <v>40352.699999999997</v>
      </c>
      <c r="C1299">
        <v>39894.5</v>
      </c>
      <c r="D1299">
        <v>39894.300000000003</v>
      </c>
      <c r="E1299">
        <v>38008.6</v>
      </c>
      <c r="F1299">
        <v>418.03199999999998</v>
      </c>
      <c r="G1299">
        <v>0</v>
      </c>
      <c r="H1299">
        <v>50.4056</v>
      </c>
      <c r="I1299">
        <v>0</v>
      </c>
      <c r="J1299">
        <v>1.09347E-2</v>
      </c>
      <c r="K1299">
        <v>0.98031100000000004</v>
      </c>
      <c r="L1299">
        <v>0</v>
      </c>
      <c r="M1299" t="s">
        <v>42</v>
      </c>
    </row>
    <row r="1300" spans="1:13" x14ac:dyDescent="0.25">
      <c r="A1300" t="s">
        <v>157</v>
      </c>
      <c r="B1300">
        <v>38858.1</v>
      </c>
      <c r="C1300">
        <v>38401.199999999997</v>
      </c>
      <c r="D1300">
        <v>38401</v>
      </c>
      <c r="E1300">
        <v>36549.300000000003</v>
      </c>
      <c r="F1300">
        <v>411.08800000000002</v>
      </c>
      <c r="G1300">
        <v>0</v>
      </c>
      <c r="H1300">
        <v>47.634799999999998</v>
      </c>
      <c r="I1300">
        <v>0</v>
      </c>
      <c r="J1300">
        <v>1.2443900000000001E-2</v>
      </c>
      <c r="K1300">
        <v>0.98097900000000005</v>
      </c>
      <c r="L1300">
        <v>0</v>
      </c>
      <c r="M1300" t="s">
        <v>42</v>
      </c>
    </row>
    <row r="1301" spans="1:13" x14ac:dyDescent="0.25">
      <c r="A1301" t="s">
        <v>157</v>
      </c>
      <c r="B1301">
        <v>39455</v>
      </c>
      <c r="C1301">
        <v>39002.9</v>
      </c>
      <c r="D1301">
        <v>39002.699999999997</v>
      </c>
      <c r="E1301">
        <v>37161.9</v>
      </c>
      <c r="F1301">
        <v>406.63799999999998</v>
      </c>
      <c r="G1301">
        <v>0</v>
      </c>
      <c r="H1301">
        <v>44.082900000000002</v>
      </c>
      <c r="I1301">
        <v>0</v>
      </c>
      <c r="J1301">
        <v>1.0970499999999999E-2</v>
      </c>
      <c r="K1301">
        <v>0.98101300000000002</v>
      </c>
      <c r="L1301">
        <v>0</v>
      </c>
      <c r="M1301" t="s">
        <v>42</v>
      </c>
    </row>
    <row r="1302" spans="1:13" x14ac:dyDescent="0.25">
      <c r="A1302" t="s">
        <v>157</v>
      </c>
      <c r="B1302">
        <v>39498.199999999997</v>
      </c>
      <c r="C1302">
        <v>39040.9</v>
      </c>
      <c r="D1302">
        <v>39040.699999999997</v>
      </c>
      <c r="E1302">
        <v>37157.4</v>
      </c>
      <c r="F1302">
        <v>419.65</v>
      </c>
      <c r="G1302">
        <v>0</v>
      </c>
      <c r="H1302">
        <v>46.098599999999998</v>
      </c>
      <c r="I1302">
        <v>0</v>
      </c>
      <c r="J1302">
        <v>1.09619E-2</v>
      </c>
      <c r="K1302">
        <v>0.98101899999999997</v>
      </c>
      <c r="L1302">
        <v>0</v>
      </c>
      <c r="M1302" t="s">
        <v>42</v>
      </c>
    </row>
    <row r="1303" spans="1:13" x14ac:dyDescent="0.25">
      <c r="A1303" t="s">
        <v>157</v>
      </c>
      <c r="B1303">
        <v>39134.5</v>
      </c>
      <c r="C1303">
        <v>38671</v>
      </c>
      <c r="D1303">
        <v>38670.800000000003</v>
      </c>
      <c r="E1303">
        <v>36763.4</v>
      </c>
      <c r="F1303">
        <v>425.30399999999997</v>
      </c>
      <c r="G1303">
        <v>0</v>
      </c>
      <c r="H1303">
        <v>47.970199999999998</v>
      </c>
      <c r="I1303">
        <v>0</v>
      </c>
      <c r="J1303">
        <v>1.08918E-2</v>
      </c>
      <c r="K1303">
        <v>0.98100900000000002</v>
      </c>
      <c r="L1303">
        <v>0</v>
      </c>
      <c r="M1303" t="s">
        <v>42</v>
      </c>
    </row>
    <row r="1304" spans="1:13" x14ac:dyDescent="0.25">
      <c r="A1304" t="s">
        <v>157</v>
      </c>
      <c r="B1304">
        <v>41327.599999999999</v>
      </c>
      <c r="C1304">
        <v>40863</v>
      </c>
      <c r="D1304">
        <v>40862.800000000003</v>
      </c>
      <c r="E1304">
        <v>38937.300000000003</v>
      </c>
      <c r="F1304">
        <v>426.52100000000002</v>
      </c>
      <c r="G1304">
        <v>0</v>
      </c>
      <c r="H1304">
        <v>51.668399999999998</v>
      </c>
      <c r="I1304">
        <v>0</v>
      </c>
      <c r="J1304">
        <v>2.4358299999999999E-2</v>
      </c>
      <c r="K1304">
        <v>0.98101899999999997</v>
      </c>
      <c r="L1304">
        <v>0</v>
      </c>
      <c r="M1304" t="s">
        <v>42</v>
      </c>
    </row>
    <row r="1305" spans="1:13" x14ac:dyDescent="0.25">
      <c r="A1305" t="s">
        <v>157</v>
      </c>
      <c r="B1305">
        <v>40431.199999999997</v>
      </c>
      <c r="C1305">
        <v>39972</v>
      </c>
      <c r="D1305">
        <v>39971.800000000003</v>
      </c>
      <c r="E1305">
        <v>38071.1</v>
      </c>
      <c r="F1305">
        <v>420.74700000000001</v>
      </c>
      <c r="G1305">
        <v>0</v>
      </c>
      <c r="H1305">
        <v>49.578000000000003</v>
      </c>
      <c r="I1305">
        <v>0</v>
      </c>
      <c r="J1305">
        <v>1.41504E-2</v>
      </c>
      <c r="K1305">
        <v>0.98101899999999997</v>
      </c>
      <c r="L1305">
        <v>0</v>
      </c>
      <c r="M1305" t="s">
        <v>42</v>
      </c>
    </row>
    <row r="1306" spans="1:13" x14ac:dyDescent="0.25">
      <c r="A1306" t="s">
        <v>157</v>
      </c>
      <c r="B1306">
        <v>38838.5</v>
      </c>
      <c r="C1306">
        <v>38385.5</v>
      </c>
      <c r="D1306">
        <v>38385.300000000003</v>
      </c>
      <c r="E1306">
        <v>36541.5</v>
      </c>
      <c r="F1306">
        <v>409.41300000000001</v>
      </c>
      <c r="G1306">
        <v>0</v>
      </c>
      <c r="H1306">
        <v>47.477400000000003</v>
      </c>
      <c r="I1306">
        <v>0</v>
      </c>
      <c r="J1306">
        <v>1.08729E-2</v>
      </c>
      <c r="K1306">
        <v>0.98099700000000001</v>
      </c>
      <c r="L1306">
        <v>0</v>
      </c>
      <c r="M1306" t="s">
        <v>42</v>
      </c>
    </row>
    <row r="1307" spans="1:13" x14ac:dyDescent="0.25">
      <c r="A1307" t="s">
        <v>157</v>
      </c>
      <c r="B1307">
        <v>39226.699999999997</v>
      </c>
      <c r="C1307">
        <v>38760.5</v>
      </c>
      <c r="D1307">
        <v>38760.300000000003</v>
      </c>
      <c r="E1307">
        <v>36917.699999999997</v>
      </c>
      <c r="F1307">
        <v>405.53899999999999</v>
      </c>
      <c r="G1307">
        <v>0</v>
      </c>
      <c r="H1307">
        <v>43.914700000000003</v>
      </c>
      <c r="I1307">
        <v>0</v>
      </c>
      <c r="J1307">
        <v>1.25199E-2</v>
      </c>
      <c r="K1307">
        <v>0.98086600000000002</v>
      </c>
      <c r="L1307">
        <v>0</v>
      </c>
      <c r="M1307" t="s">
        <v>42</v>
      </c>
    </row>
    <row r="1308" spans="1:13" x14ac:dyDescent="0.25">
      <c r="A1308" t="s">
        <v>157</v>
      </c>
      <c r="B1308">
        <v>39440.5</v>
      </c>
      <c r="C1308">
        <v>38985.699999999997</v>
      </c>
      <c r="D1308">
        <v>38985.5</v>
      </c>
      <c r="E1308">
        <v>37119.599999999999</v>
      </c>
      <c r="F1308">
        <v>413.91699999999997</v>
      </c>
      <c r="G1308">
        <v>0</v>
      </c>
      <c r="H1308">
        <v>45.2958</v>
      </c>
      <c r="I1308">
        <v>0</v>
      </c>
      <c r="J1308">
        <v>1.44006E-2</v>
      </c>
      <c r="K1308">
        <v>0.99446599999999996</v>
      </c>
      <c r="L1308">
        <v>0</v>
      </c>
      <c r="M1308" t="s">
        <v>42</v>
      </c>
    </row>
    <row r="1309" spans="1:13" x14ac:dyDescent="0.25">
      <c r="A1309" t="s">
        <v>157</v>
      </c>
      <c r="B1309">
        <v>38868.9</v>
      </c>
      <c r="C1309">
        <v>38399.5</v>
      </c>
      <c r="D1309">
        <v>38399.300000000003</v>
      </c>
      <c r="E1309">
        <v>36496.199999999997</v>
      </c>
      <c r="F1309">
        <v>424.67099999999999</v>
      </c>
      <c r="G1309">
        <v>0</v>
      </c>
      <c r="H1309">
        <v>47.991799999999998</v>
      </c>
      <c r="I1309">
        <v>0</v>
      </c>
      <c r="J1309">
        <v>2.1154300000000001E-2</v>
      </c>
      <c r="K1309">
        <v>0.98092100000000004</v>
      </c>
      <c r="L1309">
        <v>0</v>
      </c>
      <c r="M1309" t="s">
        <v>42</v>
      </c>
    </row>
    <row r="1310" spans="1:13" x14ac:dyDescent="0.25">
      <c r="A1310" t="s">
        <v>157</v>
      </c>
      <c r="B1310">
        <v>41951.6</v>
      </c>
      <c r="C1310">
        <v>41491.699999999997</v>
      </c>
      <c r="D1310">
        <v>41491.599999999999</v>
      </c>
      <c r="E1310">
        <v>39561.599999999999</v>
      </c>
      <c r="F1310">
        <v>432.39600000000002</v>
      </c>
      <c r="G1310">
        <v>0</v>
      </c>
      <c r="H1310">
        <v>51.789099999999998</v>
      </c>
      <c r="I1310">
        <v>0</v>
      </c>
      <c r="J1310">
        <v>1.20129E-2</v>
      </c>
      <c r="K1310">
        <v>0.98099700000000001</v>
      </c>
      <c r="L1310">
        <v>0</v>
      </c>
      <c r="M1310" t="s">
        <v>42</v>
      </c>
    </row>
    <row r="1311" spans="1:13" x14ac:dyDescent="0.25">
      <c r="A1311" t="s">
        <v>157</v>
      </c>
      <c r="B1311">
        <v>40373.599999999999</v>
      </c>
      <c r="C1311">
        <v>39899.9</v>
      </c>
      <c r="D1311">
        <v>39899.699999999997</v>
      </c>
      <c r="E1311">
        <v>38005.1</v>
      </c>
      <c r="F1311">
        <v>422.24400000000003</v>
      </c>
      <c r="G1311">
        <v>0</v>
      </c>
      <c r="H1311">
        <v>50.8127</v>
      </c>
      <c r="I1311">
        <v>0</v>
      </c>
      <c r="J1311">
        <v>1.2090200000000001E-2</v>
      </c>
      <c r="K1311">
        <v>0.98093200000000003</v>
      </c>
      <c r="L1311">
        <v>0</v>
      </c>
      <c r="M1311" t="s">
        <v>42</v>
      </c>
    </row>
    <row r="1312" spans="1:13" x14ac:dyDescent="0.25">
      <c r="A1312" t="s">
        <v>157</v>
      </c>
      <c r="B1312">
        <v>38455.699999999997</v>
      </c>
      <c r="C1312">
        <v>38000.400000000001</v>
      </c>
      <c r="D1312">
        <v>38000.199999999997</v>
      </c>
      <c r="E1312">
        <v>36145.9</v>
      </c>
      <c r="F1312">
        <v>411.18599999999998</v>
      </c>
      <c r="G1312">
        <v>0</v>
      </c>
      <c r="H1312">
        <v>48.378</v>
      </c>
      <c r="I1312">
        <v>0</v>
      </c>
      <c r="J1312">
        <v>1.2376099999999999E-2</v>
      </c>
      <c r="K1312">
        <v>0.98091399999999995</v>
      </c>
      <c r="L1312">
        <v>0</v>
      </c>
      <c r="M1312" t="s">
        <v>42</v>
      </c>
    </row>
    <row r="1313" spans="1:13" x14ac:dyDescent="0.25">
      <c r="A1313" t="s">
        <v>157</v>
      </c>
      <c r="B1313">
        <v>39800.800000000003</v>
      </c>
      <c r="C1313">
        <v>39336.199999999997</v>
      </c>
      <c r="D1313">
        <v>39336</v>
      </c>
      <c r="E1313">
        <v>37480</v>
      </c>
      <c r="F1313">
        <v>411.78800000000001</v>
      </c>
      <c r="G1313">
        <v>0</v>
      </c>
      <c r="H1313">
        <v>46.533200000000001</v>
      </c>
      <c r="I1313">
        <v>0</v>
      </c>
      <c r="J1313">
        <v>1.10726E-2</v>
      </c>
      <c r="K1313">
        <v>0.98099999999999998</v>
      </c>
      <c r="L1313">
        <v>0</v>
      </c>
      <c r="M1313" t="s">
        <v>42</v>
      </c>
    </row>
    <row r="1314" spans="1:13" x14ac:dyDescent="0.25">
      <c r="A1314" t="s">
        <v>157</v>
      </c>
      <c r="B1314">
        <v>39644.1</v>
      </c>
      <c r="C1314">
        <v>39190.699999999997</v>
      </c>
      <c r="D1314">
        <v>39190.5</v>
      </c>
      <c r="E1314">
        <v>37322.6</v>
      </c>
      <c r="F1314">
        <v>417.798</v>
      </c>
      <c r="G1314">
        <v>0</v>
      </c>
      <c r="H1314">
        <v>46.326500000000003</v>
      </c>
      <c r="I1314">
        <v>0</v>
      </c>
      <c r="J1314">
        <v>1.8823599999999999E-2</v>
      </c>
      <c r="K1314">
        <v>0.98091899999999999</v>
      </c>
      <c r="L1314">
        <v>0</v>
      </c>
      <c r="M1314" t="s">
        <v>42</v>
      </c>
    </row>
    <row r="1315" spans="1:13" x14ac:dyDescent="0.25">
      <c r="A1315" t="s">
        <v>157</v>
      </c>
      <c r="B1315">
        <v>38760.300000000003</v>
      </c>
      <c r="C1315">
        <v>38302</v>
      </c>
      <c r="D1315">
        <v>38301.800000000003</v>
      </c>
      <c r="E1315">
        <v>36391.699999999997</v>
      </c>
      <c r="F1315">
        <v>429.89499999999998</v>
      </c>
      <c r="G1315">
        <v>0</v>
      </c>
      <c r="H1315">
        <v>48.639099999999999</v>
      </c>
      <c r="I1315">
        <v>0</v>
      </c>
      <c r="J1315">
        <v>2.9037899999999998E-2</v>
      </c>
      <c r="K1315">
        <v>0.98058400000000001</v>
      </c>
      <c r="L1315">
        <v>0</v>
      </c>
      <c r="M1315" t="s">
        <v>42</v>
      </c>
    </row>
    <row r="1316" spans="1:13" x14ac:dyDescent="0.25">
      <c r="A1316" t="s">
        <v>157</v>
      </c>
      <c r="B1316">
        <v>41523</v>
      </c>
      <c r="C1316">
        <v>41048</v>
      </c>
      <c r="D1316">
        <v>41047.9</v>
      </c>
      <c r="E1316">
        <v>39127</v>
      </c>
      <c r="F1316">
        <v>430.45</v>
      </c>
      <c r="G1316">
        <v>0</v>
      </c>
      <c r="H1316">
        <v>52.209800000000001</v>
      </c>
      <c r="I1316">
        <v>0</v>
      </c>
      <c r="J1316">
        <v>1.1004699999999999E-2</v>
      </c>
      <c r="K1316">
        <v>0.98101499999999997</v>
      </c>
      <c r="L1316">
        <v>0</v>
      </c>
      <c r="M1316" t="s">
        <v>42</v>
      </c>
    </row>
    <row r="1317" spans="1:13" x14ac:dyDescent="0.25">
      <c r="A1317" t="s">
        <v>157</v>
      </c>
      <c r="B1317">
        <v>40643.1</v>
      </c>
      <c r="C1317">
        <v>40183.599999999999</v>
      </c>
      <c r="D1317">
        <v>40183.4</v>
      </c>
      <c r="E1317">
        <v>38290</v>
      </c>
      <c r="F1317">
        <v>417.26499999999999</v>
      </c>
      <c r="G1317">
        <v>0</v>
      </c>
      <c r="H1317">
        <v>50.061700000000002</v>
      </c>
      <c r="I1317">
        <v>0</v>
      </c>
      <c r="J1317">
        <v>1.7550199999999998E-2</v>
      </c>
      <c r="K1317">
        <v>0.98091099999999998</v>
      </c>
      <c r="L1317">
        <v>0</v>
      </c>
      <c r="M1317" t="s">
        <v>42</v>
      </c>
    </row>
    <row r="1318" spans="1:13" x14ac:dyDescent="0.25">
      <c r="A1318" t="s">
        <v>157</v>
      </c>
      <c r="B1318">
        <v>38800.300000000003</v>
      </c>
      <c r="C1318">
        <v>38346.300000000003</v>
      </c>
      <c r="D1318">
        <v>38346.1</v>
      </c>
      <c r="E1318">
        <v>36507.4</v>
      </c>
      <c r="F1318">
        <v>405.18299999999999</v>
      </c>
      <c r="G1318">
        <v>0</v>
      </c>
      <c r="H1318">
        <v>46.941299999999998</v>
      </c>
      <c r="I1318">
        <v>0</v>
      </c>
      <c r="J1318">
        <v>1.85005E-2</v>
      </c>
      <c r="K1318">
        <v>0.98100600000000004</v>
      </c>
      <c r="L1318">
        <v>0</v>
      </c>
      <c r="M1318" t="s">
        <v>42</v>
      </c>
    </row>
    <row r="1319" spans="1:13" x14ac:dyDescent="0.25">
      <c r="A1319" t="s">
        <v>157</v>
      </c>
      <c r="B1319">
        <v>39198.1</v>
      </c>
      <c r="C1319">
        <v>38739.9</v>
      </c>
      <c r="D1319">
        <v>38739.699999999997</v>
      </c>
      <c r="E1319">
        <v>36893.4</v>
      </c>
      <c r="F1319">
        <v>406.80500000000001</v>
      </c>
      <c r="G1319">
        <v>0</v>
      </c>
      <c r="H1319">
        <v>45.597099999999998</v>
      </c>
      <c r="I1319">
        <v>0</v>
      </c>
      <c r="J1319">
        <v>1.09338E-2</v>
      </c>
      <c r="K1319">
        <v>0.98787499999999995</v>
      </c>
      <c r="L1319">
        <v>0</v>
      </c>
      <c r="M1319" t="s">
        <v>42</v>
      </c>
    </row>
    <row r="1320" spans="1:13" x14ac:dyDescent="0.25">
      <c r="A1320" t="s">
        <v>157</v>
      </c>
      <c r="B1320">
        <v>39492</v>
      </c>
      <c r="C1320">
        <v>39036.300000000003</v>
      </c>
      <c r="D1320">
        <v>39036.1</v>
      </c>
      <c r="E1320">
        <v>37162</v>
      </c>
      <c r="F1320">
        <v>418.80099999999999</v>
      </c>
      <c r="G1320">
        <v>0</v>
      </c>
      <c r="H1320">
        <v>46.0685</v>
      </c>
      <c r="I1320">
        <v>0</v>
      </c>
      <c r="J1320">
        <v>1.08939E-2</v>
      </c>
      <c r="K1320">
        <v>0.99334900000000004</v>
      </c>
      <c r="L1320">
        <v>0</v>
      </c>
      <c r="M1320" t="s">
        <v>42</v>
      </c>
    </row>
    <row r="1321" spans="1:13" x14ac:dyDescent="0.25">
      <c r="A1321" t="s">
        <v>157</v>
      </c>
      <c r="B1321">
        <v>38956.199999999997</v>
      </c>
      <c r="C1321">
        <v>38500.1</v>
      </c>
      <c r="D1321">
        <v>38499.9</v>
      </c>
      <c r="E1321">
        <v>36592.9</v>
      </c>
      <c r="F1321">
        <v>426.37799999999999</v>
      </c>
      <c r="G1321">
        <v>0</v>
      </c>
      <c r="H1321">
        <v>47.662999999999997</v>
      </c>
      <c r="I1321">
        <v>0</v>
      </c>
      <c r="J1321">
        <v>1.25258E-2</v>
      </c>
      <c r="K1321">
        <v>0.98101899999999997</v>
      </c>
      <c r="L1321">
        <v>0</v>
      </c>
      <c r="M1321" t="s">
        <v>42</v>
      </c>
    </row>
    <row r="1322" spans="1:13" x14ac:dyDescent="0.25">
      <c r="A1322" t="s">
        <v>157</v>
      </c>
      <c r="B1322">
        <v>41590.300000000003</v>
      </c>
      <c r="C1322">
        <v>41132.199999999997</v>
      </c>
      <c r="D1322">
        <v>41132</v>
      </c>
      <c r="E1322">
        <v>39200.6</v>
      </c>
      <c r="F1322">
        <v>431.50400000000002</v>
      </c>
      <c r="G1322">
        <v>0</v>
      </c>
      <c r="H1322">
        <v>51.961799999999997</v>
      </c>
      <c r="I1322">
        <v>0</v>
      </c>
      <c r="J1322">
        <v>2.9038700000000001E-2</v>
      </c>
      <c r="K1322">
        <v>0.98096399999999995</v>
      </c>
      <c r="L1322">
        <v>0</v>
      </c>
      <c r="M1322" t="s">
        <v>42</v>
      </c>
    </row>
    <row r="1323" spans="1:13" x14ac:dyDescent="0.25">
      <c r="A1323" t="s">
        <v>157</v>
      </c>
      <c r="B1323">
        <v>40502</v>
      </c>
      <c r="C1323">
        <v>40041.1</v>
      </c>
      <c r="D1323">
        <v>40040.9</v>
      </c>
      <c r="E1323">
        <v>38141.4</v>
      </c>
      <c r="F1323">
        <v>430.91300000000001</v>
      </c>
      <c r="G1323">
        <v>0</v>
      </c>
      <c r="H1323">
        <v>50.423900000000003</v>
      </c>
      <c r="I1323">
        <v>0</v>
      </c>
      <c r="J1323">
        <v>1.1037E-2</v>
      </c>
      <c r="K1323">
        <v>0.97867999999999999</v>
      </c>
      <c r="L1323">
        <v>0</v>
      </c>
      <c r="M1323" t="s">
        <v>42</v>
      </c>
    </row>
    <row r="1324" spans="1:13" x14ac:dyDescent="0.25">
      <c r="A1324" t="s">
        <v>157</v>
      </c>
      <c r="B1324">
        <v>38581.5</v>
      </c>
      <c r="C1324">
        <v>38128.400000000001</v>
      </c>
      <c r="D1324">
        <v>38128.199999999997</v>
      </c>
      <c r="E1324">
        <v>36280</v>
      </c>
      <c r="F1324">
        <v>409.41300000000001</v>
      </c>
      <c r="G1324">
        <v>0</v>
      </c>
      <c r="H1324">
        <v>47.5578</v>
      </c>
      <c r="I1324">
        <v>0</v>
      </c>
      <c r="J1324">
        <v>1.38088E-2</v>
      </c>
      <c r="K1324">
        <v>0.98101899999999997</v>
      </c>
      <c r="L1324">
        <v>0</v>
      </c>
      <c r="M1324" t="s">
        <v>42</v>
      </c>
    </row>
    <row r="1325" spans="1:13" x14ac:dyDescent="0.25">
      <c r="A1325" t="s">
        <v>157</v>
      </c>
      <c r="B1325">
        <v>39334.5</v>
      </c>
      <c r="C1325">
        <v>38881.199999999997</v>
      </c>
      <c r="D1325">
        <v>38881</v>
      </c>
      <c r="E1325">
        <v>37013.300000000003</v>
      </c>
      <c r="F1325">
        <v>414.07400000000001</v>
      </c>
      <c r="G1325">
        <v>0</v>
      </c>
      <c r="H1325">
        <v>46.156999999999996</v>
      </c>
      <c r="I1325">
        <v>0</v>
      </c>
      <c r="J1325">
        <v>1.2540000000000001E-2</v>
      </c>
      <c r="K1325">
        <v>0.97995299999999996</v>
      </c>
      <c r="L1325">
        <v>0</v>
      </c>
      <c r="M1325" t="s">
        <v>42</v>
      </c>
    </row>
    <row r="1326" spans="1:13" x14ac:dyDescent="0.25">
      <c r="A1326" t="s">
        <v>157</v>
      </c>
      <c r="B1326">
        <v>39465</v>
      </c>
      <c r="C1326">
        <v>39012.400000000001</v>
      </c>
      <c r="D1326">
        <v>39012.199999999997</v>
      </c>
      <c r="E1326">
        <v>37145.5</v>
      </c>
      <c r="F1326">
        <v>415.73099999999999</v>
      </c>
      <c r="G1326">
        <v>0</v>
      </c>
      <c r="H1326">
        <v>46.114600000000003</v>
      </c>
      <c r="I1326">
        <v>0</v>
      </c>
      <c r="J1326">
        <v>1.70691E-2</v>
      </c>
      <c r="K1326">
        <v>0.980985</v>
      </c>
      <c r="L1326">
        <v>0</v>
      </c>
      <c r="M1326" t="s">
        <v>42</v>
      </c>
    </row>
    <row r="1327" spans="1:13" x14ac:dyDescent="0.25">
      <c r="A1327" t="s">
        <v>157</v>
      </c>
      <c r="B1327">
        <v>40437.4</v>
      </c>
      <c r="C1327">
        <v>39975.4</v>
      </c>
      <c r="D1327">
        <v>39975.199999999997</v>
      </c>
      <c r="E1327">
        <v>38061.4</v>
      </c>
      <c r="F1327">
        <v>427.15</v>
      </c>
      <c r="G1327">
        <v>0</v>
      </c>
      <c r="H1327">
        <v>50.189599999999999</v>
      </c>
      <c r="I1327">
        <v>0</v>
      </c>
      <c r="J1327">
        <v>1.1002899999999999E-2</v>
      </c>
      <c r="K1327">
        <v>0.98101799999999995</v>
      </c>
      <c r="L1327">
        <v>0</v>
      </c>
      <c r="M1327" t="s">
        <v>42</v>
      </c>
    </row>
    <row r="1328" spans="1:13" x14ac:dyDescent="0.25">
      <c r="A1328" t="s">
        <v>157</v>
      </c>
      <c r="B1328">
        <v>41606.699999999997</v>
      </c>
      <c r="C1328">
        <v>41145.599999999999</v>
      </c>
      <c r="D1328">
        <v>41145.4</v>
      </c>
      <c r="E1328">
        <v>39233.300000000003</v>
      </c>
      <c r="F1328">
        <v>431.09800000000001</v>
      </c>
      <c r="G1328">
        <v>0</v>
      </c>
      <c r="H1328">
        <v>51.599699999999999</v>
      </c>
      <c r="I1328">
        <v>0</v>
      </c>
      <c r="J1328">
        <v>1.2817200000000001E-2</v>
      </c>
      <c r="K1328">
        <v>0.98094800000000004</v>
      </c>
      <c r="L1328">
        <v>0</v>
      </c>
      <c r="M1328" t="s">
        <v>42</v>
      </c>
    </row>
    <row r="1329" spans="1:25" x14ac:dyDescent="0.25">
      <c r="A1329" t="s">
        <v>157</v>
      </c>
      <c r="B1329">
        <v>40982.5</v>
      </c>
      <c r="C1329">
        <v>40521.5</v>
      </c>
      <c r="D1329">
        <v>40521.300000000003</v>
      </c>
      <c r="E1329">
        <v>38621.599999999999</v>
      </c>
      <c r="F1329">
        <v>423.43599999999998</v>
      </c>
      <c r="G1329">
        <v>0</v>
      </c>
      <c r="H1329">
        <v>51.206099999999999</v>
      </c>
      <c r="I1329">
        <v>0</v>
      </c>
      <c r="J1329">
        <v>1.28678E-2</v>
      </c>
      <c r="K1329">
        <v>0.98101300000000002</v>
      </c>
      <c r="L1329">
        <v>0</v>
      </c>
      <c r="M1329" t="s">
        <v>42</v>
      </c>
    </row>
    <row r="1330" spans="1:25" x14ac:dyDescent="0.25">
      <c r="A1330" t="s">
        <v>157</v>
      </c>
      <c r="B1330">
        <v>38820.199999999997</v>
      </c>
      <c r="C1330">
        <v>38363.9</v>
      </c>
      <c r="D1330">
        <v>38363.699999999997</v>
      </c>
      <c r="E1330">
        <v>36519.4</v>
      </c>
      <c r="F1330">
        <v>410.15300000000002</v>
      </c>
      <c r="G1330">
        <v>0</v>
      </c>
      <c r="H1330">
        <v>47.602200000000003</v>
      </c>
      <c r="I1330">
        <v>0</v>
      </c>
      <c r="J1330">
        <v>1.9054499999999999E-2</v>
      </c>
      <c r="K1330">
        <v>0.981012</v>
      </c>
      <c r="L1330">
        <v>0</v>
      </c>
      <c r="M1330" t="s">
        <v>42</v>
      </c>
    </row>
    <row r="1331" spans="1:25" x14ac:dyDescent="0.25">
      <c r="A1331" t="s">
        <v>157</v>
      </c>
      <c r="B1331">
        <v>39559</v>
      </c>
      <c r="C1331">
        <v>39104.400000000001</v>
      </c>
      <c r="D1331">
        <v>39104.199999999997</v>
      </c>
      <c r="E1331">
        <v>37243.9</v>
      </c>
      <c r="F1331">
        <v>411.67899999999997</v>
      </c>
      <c r="G1331">
        <v>0</v>
      </c>
      <c r="H1331">
        <v>46.154499999999999</v>
      </c>
      <c r="I1331">
        <v>0</v>
      </c>
      <c r="J1331">
        <v>1.46319E-2</v>
      </c>
      <c r="K1331">
        <v>0.98101700000000003</v>
      </c>
      <c r="L1331">
        <v>0</v>
      </c>
      <c r="M1331" t="s">
        <v>42</v>
      </c>
    </row>
    <row r="1332" spans="1:25" x14ac:dyDescent="0.25">
      <c r="A1332" t="s">
        <v>157</v>
      </c>
      <c r="B1332">
        <v>39962.400000000001</v>
      </c>
      <c r="C1332">
        <v>39499.699999999997</v>
      </c>
      <c r="D1332">
        <v>39499.5</v>
      </c>
      <c r="E1332">
        <v>37616.300000000003</v>
      </c>
      <c r="F1332">
        <v>418.64</v>
      </c>
      <c r="G1332">
        <v>0</v>
      </c>
      <c r="H1332">
        <v>47.433100000000003</v>
      </c>
      <c r="I1332">
        <v>0</v>
      </c>
      <c r="J1332">
        <v>1.10948E-2</v>
      </c>
      <c r="K1332">
        <v>0.98096700000000003</v>
      </c>
      <c r="L1332">
        <v>0</v>
      </c>
      <c r="M1332" t="s">
        <v>42</v>
      </c>
    </row>
    <row r="1333" spans="1:25" x14ac:dyDescent="0.25">
      <c r="A1333" t="s">
        <v>157</v>
      </c>
      <c r="B1333">
        <v>39680.300000000003</v>
      </c>
      <c r="C1333">
        <v>39220.199999999997</v>
      </c>
      <c r="D1333">
        <v>39220</v>
      </c>
      <c r="E1333">
        <v>37320.300000000003</v>
      </c>
      <c r="F1333">
        <v>423.77699999999999</v>
      </c>
      <c r="G1333">
        <v>0</v>
      </c>
      <c r="H1333">
        <v>48.178400000000003</v>
      </c>
      <c r="I1333">
        <v>0</v>
      </c>
      <c r="J1333">
        <v>1.30864E-2</v>
      </c>
      <c r="K1333">
        <v>0.98087299999999999</v>
      </c>
      <c r="L1333">
        <v>0</v>
      </c>
      <c r="M1333" t="s">
        <v>42</v>
      </c>
    </row>
    <row r="1334" spans="1:25" x14ac:dyDescent="0.25">
      <c r="A1334" t="s">
        <v>157</v>
      </c>
      <c r="B1334">
        <v>41668.199999999997</v>
      </c>
      <c r="C1334">
        <v>41208.9</v>
      </c>
      <c r="D1334">
        <v>41208.699999999997</v>
      </c>
      <c r="E1334">
        <v>39273.199999999997</v>
      </c>
      <c r="F1334">
        <v>428.20499999999998</v>
      </c>
      <c r="G1334">
        <v>0</v>
      </c>
      <c r="H1334">
        <v>54.1218</v>
      </c>
      <c r="I1334">
        <v>0</v>
      </c>
      <c r="J1334">
        <v>1.6907499999999999E-2</v>
      </c>
      <c r="K1334">
        <v>0.981016</v>
      </c>
      <c r="L1334">
        <v>0</v>
      </c>
      <c r="M1334" t="s">
        <v>42</v>
      </c>
    </row>
    <row r="1335" spans="1:25" x14ac:dyDescent="0.25">
      <c r="A1335" t="s">
        <v>157</v>
      </c>
      <c r="B1335">
        <v>40961.5</v>
      </c>
      <c r="C1335">
        <v>40503.599999999999</v>
      </c>
      <c r="D1335">
        <v>40503.4</v>
      </c>
      <c r="E1335">
        <v>38594.6</v>
      </c>
      <c r="F1335">
        <v>424.66300000000001</v>
      </c>
      <c r="G1335">
        <v>0</v>
      </c>
      <c r="H1335">
        <v>50.484499999999997</v>
      </c>
      <c r="I1335">
        <v>0</v>
      </c>
      <c r="J1335">
        <v>1.09932E-2</v>
      </c>
      <c r="K1335">
        <v>0.98072700000000002</v>
      </c>
      <c r="L1335">
        <v>0</v>
      </c>
      <c r="M1335" t="s">
        <v>42</v>
      </c>
    </row>
    <row r="1336" spans="1:25" x14ac:dyDescent="0.25">
      <c r="A1336" t="s">
        <v>157</v>
      </c>
      <c r="B1336">
        <v>38934.300000000003</v>
      </c>
      <c r="C1336">
        <v>38478.800000000003</v>
      </c>
      <c r="D1336">
        <v>38478.699999999997</v>
      </c>
      <c r="E1336">
        <v>36622.300000000003</v>
      </c>
      <c r="F1336">
        <v>411.63299999999998</v>
      </c>
      <c r="G1336">
        <v>0</v>
      </c>
      <c r="H1336">
        <v>48.3416</v>
      </c>
      <c r="I1336">
        <v>0</v>
      </c>
      <c r="J1336">
        <v>1.3404299999999999E-2</v>
      </c>
      <c r="K1336">
        <v>0.98101899999999997</v>
      </c>
      <c r="L1336">
        <v>0</v>
      </c>
      <c r="M1336" t="s">
        <v>42</v>
      </c>
    </row>
    <row r="1337" spans="1:25" x14ac:dyDescent="0.25">
      <c r="A1337" t="s">
        <v>157</v>
      </c>
      <c r="B1337">
        <v>39721.9</v>
      </c>
      <c r="C1337">
        <v>39267.4</v>
      </c>
      <c r="D1337">
        <v>39267.199999999997</v>
      </c>
      <c r="E1337">
        <v>37405.9</v>
      </c>
      <c r="F1337">
        <v>410.99799999999999</v>
      </c>
      <c r="G1337">
        <v>0</v>
      </c>
      <c r="H1337">
        <v>45.919800000000002</v>
      </c>
      <c r="I1337">
        <v>0</v>
      </c>
      <c r="J1337">
        <v>1.08659E-2</v>
      </c>
      <c r="K1337">
        <v>0.98100699999999996</v>
      </c>
      <c r="L1337">
        <v>0</v>
      </c>
      <c r="M1337" t="s">
        <v>42</v>
      </c>
    </row>
    <row r="1338" spans="1:25" x14ac:dyDescent="0.25">
      <c r="A1338" t="s">
        <v>157</v>
      </c>
      <c r="B1338">
        <v>39654.300000000003</v>
      </c>
      <c r="C1338">
        <v>39195.5</v>
      </c>
      <c r="D1338">
        <v>39195.4</v>
      </c>
      <c r="E1338">
        <v>37317.699999999997</v>
      </c>
      <c r="F1338">
        <v>416.702</v>
      </c>
      <c r="G1338">
        <v>0</v>
      </c>
      <c r="H1338">
        <v>46.731999999999999</v>
      </c>
      <c r="I1338">
        <v>0</v>
      </c>
      <c r="J1338">
        <v>2.90377E-2</v>
      </c>
      <c r="K1338">
        <v>0.98101899999999997</v>
      </c>
      <c r="L1338">
        <v>0</v>
      </c>
      <c r="M1338" t="s">
        <v>42</v>
      </c>
    </row>
    <row r="1339" spans="1:25" x14ac:dyDescent="0.25">
      <c r="A1339" t="s">
        <v>157</v>
      </c>
      <c r="B1339">
        <v>39278.199999999997</v>
      </c>
      <c r="C1339">
        <v>38820.400000000001</v>
      </c>
      <c r="D1339">
        <v>38820.199999999997</v>
      </c>
      <c r="E1339">
        <v>36911.4</v>
      </c>
      <c r="F1339">
        <v>426.84800000000001</v>
      </c>
      <c r="G1339">
        <v>0</v>
      </c>
      <c r="H1339">
        <v>48.113799999999998</v>
      </c>
      <c r="I1339">
        <v>0</v>
      </c>
      <c r="J1339">
        <v>1.09406E-2</v>
      </c>
      <c r="K1339">
        <v>0.98101799999999995</v>
      </c>
      <c r="L1339">
        <v>0</v>
      </c>
      <c r="M1339" t="s">
        <v>42</v>
      </c>
    </row>
    <row r="1340" spans="1:25" x14ac:dyDescent="0.25">
      <c r="A1340" t="s">
        <v>157</v>
      </c>
      <c r="B1340">
        <v>41681.199999999997</v>
      </c>
      <c r="C1340">
        <v>41222.699999999997</v>
      </c>
      <c r="D1340">
        <v>41222.5</v>
      </c>
      <c r="E1340">
        <v>39292.9</v>
      </c>
      <c r="F1340">
        <v>433.01799999999997</v>
      </c>
      <c r="G1340">
        <v>0</v>
      </c>
      <c r="H1340">
        <v>51.934600000000003</v>
      </c>
      <c r="I1340">
        <v>0</v>
      </c>
      <c r="J1340">
        <v>2.90581E-2</v>
      </c>
      <c r="K1340">
        <v>0.98101700000000003</v>
      </c>
      <c r="L1340">
        <v>0</v>
      </c>
      <c r="M1340" t="s">
        <v>42</v>
      </c>
    </row>
    <row r="1341" spans="1:25" x14ac:dyDescent="0.25">
      <c r="A1341" t="s">
        <v>157</v>
      </c>
      <c r="B1341">
        <v>41652.400000000001</v>
      </c>
      <c r="C1341">
        <v>41189.4</v>
      </c>
      <c r="D1341">
        <v>41189.199999999997</v>
      </c>
      <c r="E1341">
        <v>39273.5</v>
      </c>
      <c r="F1341">
        <v>426.18200000000002</v>
      </c>
      <c r="G1341">
        <v>0</v>
      </c>
      <c r="H1341">
        <v>51.659500000000001</v>
      </c>
      <c r="I1341">
        <v>0</v>
      </c>
      <c r="J1341">
        <v>2.4589E-2</v>
      </c>
      <c r="K1341">
        <v>0.98086799999999996</v>
      </c>
      <c r="L1341">
        <v>0</v>
      </c>
      <c r="M1341" t="s">
        <v>42</v>
      </c>
    </row>
    <row r="1342" spans="1:25" x14ac:dyDescent="0.25">
      <c r="A1342" t="s">
        <v>157</v>
      </c>
      <c r="B1342">
        <v>41107.1</v>
      </c>
      <c r="C1342">
        <v>40648.300000000003</v>
      </c>
      <c r="D1342">
        <v>40648.1</v>
      </c>
      <c r="E1342">
        <v>38748.199999999997</v>
      </c>
      <c r="F1342">
        <v>419.41399999999999</v>
      </c>
      <c r="G1342">
        <v>0</v>
      </c>
      <c r="H1342">
        <v>50.121600000000001</v>
      </c>
      <c r="I1342">
        <v>0</v>
      </c>
      <c r="J1342">
        <v>1.20374E-2</v>
      </c>
      <c r="K1342">
        <v>0.98071900000000001</v>
      </c>
      <c r="L1342">
        <v>0</v>
      </c>
      <c r="M1342" t="s">
        <v>42</v>
      </c>
    </row>
    <row r="1343" spans="1:25" x14ac:dyDescent="0.25">
      <c r="A1343" t="s">
        <v>157</v>
      </c>
      <c r="B1343">
        <v>41394.300000000003</v>
      </c>
      <c r="C1343">
        <v>40938.300000000003</v>
      </c>
      <c r="D1343">
        <v>40938.1</v>
      </c>
      <c r="E1343">
        <v>39033.4</v>
      </c>
      <c r="F1343">
        <v>429.02100000000002</v>
      </c>
      <c r="G1343">
        <v>0</v>
      </c>
      <c r="H1343">
        <v>49.882199999999997</v>
      </c>
      <c r="I1343">
        <v>0</v>
      </c>
      <c r="J1343">
        <v>1.10724E-2</v>
      </c>
      <c r="K1343">
        <v>0.98100600000000004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40728.699999999997</v>
      </c>
      <c r="C1344">
        <v>40266.400000000001</v>
      </c>
      <c r="D1344">
        <v>40266.199999999997</v>
      </c>
      <c r="E1344">
        <v>38364.1</v>
      </c>
      <c r="F1344">
        <v>424.68299999999999</v>
      </c>
      <c r="G1344">
        <v>0</v>
      </c>
      <c r="H1344">
        <v>48.212899999999998</v>
      </c>
      <c r="I1344">
        <v>0</v>
      </c>
      <c r="J1344">
        <v>1.99159E-2</v>
      </c>
      <c r="K1344">
        <v>0.98099700000000001</v>
      </c>
      <c r="L1344">
        <v>0</v>
      </c>
      <c r="M1344" t="s">
        <v>42</v>
      </c>
      <c r="R1344">
        <f>AVERAGE(B1295:B1344)</f>
        <v>39984.207999999991</v>
      </c>
      <c r="S1344">
        <f>AVERAGE(C1295:C1344)</f>
        <v>39524.893999999986</v>
      </c>
      <c r="U1344">
        <f>_xlfn.VAR.P(B1295:B1344)</f>
        <v>1071487.7527359994</v>
      </c>
      <c r="V1344">
        <f>_xlfn.VAR.P(C1295:C1344)</f>
        <v>1067556.7949639992</v>
      </c>
      <c r="X1344">
        <f>1.96*SQRT(U1344)/50</f>
        <v>40.57697549552266</v>
      </c>
      <c r="Y1344">
        <f>1.96*SQRT(V1344)/50</f>
        <v>40.502474904794148</v>
      </c>
    </row>
    <row r="1345" spans="1:15" x14ac:dyDescent="0.25">
      <c r="A1345" t="s">
        <v>158</v>
      </c>
      <c r="B1345">
        <v>1999332.7766</v>
      </c>
      <c r="C1345" t="s">
        <v>36</v>
      </c>
    </row>
    <row r="1346" spans="1:15" x14ac:dyDescent="0.25">
      <c r="A1346" t="s">
        <v>172</v>
      </c>
      <c r="B1346">
        <v>22215.8</v>
      </c>
      <c r="C1346">
        <v>21684.9</v>
      </c>
      <c r="D1346">
        <v>21684.7</v>
      </c>
      <c r="E1346">
        <v>20623.3</v>
      </c>
      <c r="F1346">
        <v>249.37200000000001</v>
      </c>
      <c r="G1346">
        <v>187.24600000000001</v>
      </c>
      <c r="H1346">
        <v>62.320500000000003</v>
      </c>
      <c r="I1346">
        <v>21.411100000000001</v>
      </c>
      <c r="J1346">
        <v>77.468199999999996</v>
      </c>
      <c r="K1346">
        <v>20163.599999999999</v>
      </c>
      <c r="L1346">
        <v>1.36478E-2</v>
      </c>
      <c r="M1346">
        <v>0.98099400000000003</v>
      </c>
      <c r="N1346">
        <v>945</v>
      </c>
      <c r="O1346" t="s">
        <v>42</v>
      </c>
    </row>
    <row r="1347" spans="1:15" x14ac:dyDescent="0.25">
      <c r="A1347" t="s">
        <v>172</v>
      </c>
      <c r="B1347">
        <v>22186.5</v>
      </c>
      <c r="C1347">
        <v>21657.8</v>
      </c>
      <c r="D1347">
        <v>21657.599999999999</v>
      </c>
      <c r="E1347">
        <v>20598.400000000001</v>
      </c>
      <c r="F1347">
        <v>249.208</v>
      </c>
      <c r="G1347">
        <v>190.483</v>
      </c>
      <c r="H1347">
        <v>62.670099999999998</v>
      </c>
      <c r="I1347">
        <v>21.483499999999999</v>
      </c>
      <c r="J1347">
        <v>79.8262</v>
      </c>
      <c r="K1347">
        <v>20135.099999999999</v>
      </c>
      <c r="L1347">
        <v>1.08676E-2</v>
      </c>
      <c r="M1347">
        <v>0.98101799999999995</v>
      </c>
      <c r="N1347">
        <v>1041</v>
      </c>
      <c r="O1347" t="s">
        <v>42</v>
      </c>
    </row>
    <row r="1348" spans="1:15" x14ac:dyDescent="0.25">
      <c r="A1348" t="s">
        <v>172</v>
      </c>
      <c r="B1348">
        <v>21929.8</v>
      </c>
      <c r="C1348">
        <v>21408.2</v>
      </c>
      <c r="D1348">
        <v>21408</v>
      </c>
      <c r="E1348">
        <v>20335</v>
      </c>
      <c r="F1348">
        <v>250.35300000000001</v>
      </c>
      <c r="G1348">
        <v>190.69800000000001</v>
      </c>
      <c r="H1348">
        <v>64.512200000000007</v>
      </c>
      <c r="I1348">
        <v>21.673400000000001</v>
      </c>
      <c r="J1348">
        <v>78.6023</v>
      </c>
      <c r="K1348">
        <v>19870.8</v>
      </c>
      <c r="L1348">
        <v>1.17243E-2</v>
      </c>
      <c r="M1348">
        <v>0.981012</v>
      </c>
      <c r="N1348">
        <v>485</v>
      </c>
      <c r="O1348" t="s">
        <v>42</v>
      </c>
    </row>
    <row r="1349" spans="1:15" x14ac:dyDescent="0.25">
      <c r="A1349" t="s">
        <v>172</v>
      </c>
      <c r="B1349">
        <v>21907.200000000001</v>
      </c>
      <c r="C1349">
        <v>21389.3</v>
      </c>
      <c r="D1349">
        <v>21389.1</v>
      </c>
      <c r="E1349">
        <v>20305.3</v>
      </c>
      <c r="F1349">
        <v>251.577</v>
      </c>
      <c r="G1349">
        <v>190.94499999999999</v>
      </c>
      <c r="H1349">
        <v>62.414700000000003</v>
      </c>
      <c r="I1349">
        <v>21.872800000000002</v>
      </c>
      <c r="J1349">
        <v>80.413300000000007</v>
      </c>
      <c r="K1349">
        <v>19838.900000000001</v>
      </c>
      <c r="L1349">
        <v>1.08571E-2</v>
      </c>
      <c r="M1349">
        <v>0.98099899999999995</v>
      </c>
      <c r="N1349">
        <v>333</v>
      </c>
      <c r="O1349" t="s">
        <v>42</v>
      </c>
    </row>
    <row r="1350" spans="1:15" x14ac:dyDescent="0.25">
      <c r="A1350" t="s">
        <v>172</v>
      </c>
      <c r="B1350">
        <v>21575.3</v>
      </c>
      <c r="C1350">
        <v>21046.1</v>
      </c>
      <c r="D1350">
        <v>21045.9</v>
      </c>
      <c r="E1350">
        <v>20004.900000000001</v>
      </c>
      <c r="F1350">
        <v>243.98099999999999</v>
      </c>
      <c r="G1350">
        <v>190.17699999999999</v>
      </c>
      <c r="H1350">
        <v>64.287099999999995</v>
      </c>
      <c r="I1350">
        <v>21.813700000000001</v>
      </c>
      <c r="J1350">
        <v>78.007400000000004</v>
      </c>
      <c r="K1350">
        <v>19547.900000000001</v>
      </c>
      <c r="L1350">
        <v>1.11092E-2</v>
      </c>
      <c r="M1350">
        <v>0.99005600000000005</v>
      </c>
      <c r="N1350">
        <v>0</v>
      </c>
      <c r="O1350" t="s">
        <v>42</v>
      </c>
    </row>
    <row r="1351" spans="1:15" x14ac:dyDescent="0.25">
      <c r="A1351" t="s">
        <v>172</v>
      </c>
      <c r="B1351">
        <v>21757.1</v>
      </c>
      <c r="C1351">
        <v>21234.400000000001</v>
      </c>
      <c r="D1351">
        <v>21234.2</v>
      </c>
      <c r="E1351">
        <v>20216.400000000001</v>
      </c>
      <c r="F1351">
        <v>235.37299999999999</v>
      </c>
      <c r="G1351">
        <v>189.316</v>
      </c>
      <c r="H1351">
        <v>64.776399999999995</v>
      </c>
      <c r="I1351">
        <v>21.699000000000002</v>
      </c>
      <c r="J1351">
        <v>76.985600000000005</v>
      </c>
      <c r="K1351">
        <v>19769.5</v>
      </c>
      <c r="L1351">
        <v>1.36186E-2</v>
      </c>
      <c r="M1351">
        <v>0.98101700000000003</v>
      </c>
      <c r="N1351">
        <v>244</v>
      </c>
      <c r="O1351" t="s">
        <v>42</v>
      </c>
    </row>
    <row r="1352" spans="1:15" x14ac:dyDescent="0.25">
      <c r="A1352" t="s">
        <v>172</v>
      </c>
      <c r="B1352">
        <v>21786.2</v>
      </c>
      <c r="C1352">
        <v>21257.8</v>
      </c>
      <c r="D1352">
        <v>21257.599999999999</v>
      </c>
      <c r="E1352">
        <v>20244.400000000001</v>
      </c>
      <c r="F1352">
        <v>231.489</v>
      </c>
      <c r="G1352">
        <v>192.35400000000001</v>
      </c>
      <c r="H1352">
        <v>65.210800000000006</v>
      </c>
      <c r="I1352">
        <v>21.635899999999999</v>
      </c>
      <c r="J1352">
        <v>79.485900000000001</v>
      </c>
      <c r="K1352">
        <v>19798.5</v>
      </c>
      <c r="L1352">
        <v>1.0994200000000001E-2</v>
      </c>
      <c r="M1352">
        <v>0.99180000000000001</v>
      </c>
      <c r="N1352">
        <v>360</v>
      </c>
      <c r="O1352" t="s">
        <v>42</v>
      </c>
    </row>
    <row r="1353" spans="1:15" x14ac:dyDescent="0.25">
      <c r="A1353" t="s">
        <v>172</v>
      </c>
      <c r="B1353">
        <v>22786.7</v>
      </c>
      <c r="C1353">
        <v>22264.5</v>
      </c>
      <c r="D1353">
        <v>22264.3</v>
      </c>
      <c r="E1353">
        <v>21245.4</v>
      </c>
      <c r="F1353">
        <v>234.81100000000001</v>
      </c>
      <c r="G1353">
        <v>189.40899999999999</v>
      </c>
      <c r="H1353">
        <v>64.815299999999993</v>
      </c>
      <c r="I1353">
        <v>21.098199999999999</v>
      </c>
      <c r="J1353">
        <v>77.661699999999996</v>
      </c>
      <c r="K1353">
        <v>20798.599999999999</v>
      </c>
      <c r="L1353">
        <v>1.7265699999999998E-2</v>
      </c>
      <c r="M1353">
        <v>0.98095699999999997</v>
      </c>
      <c r="N1353">
        <v>1817</v>
      </c>
      <c r="O1353" t="s">
        <v>42</v>
      </c>
    </row>
    <row r="1354" spans="1:15" x14ac:dyDescent="0.25">
      <c r="A1354" t="s">
        <v>172</v>
      </c>
      <c r="B1354">
        <v>23024.400000000001</v>
      </c>
      <c r="C1354">
        <v>22501.7</v>
      </c>
      <c r="D1354">
        <v>22501.599999999999</v>
      </c>
      <c r="E1354">
        <v>21495.8</v>
      </c>
      <c r="F1354">
        <v>231.60900000000001</v>
      </c>
      <c r="G1354">
        <v>189.58099999999999</v>
      </c>
      <c r="H1354">
        <v>64.860100000000003</v>
      </c>
      <c r="I1354">
        <v>20.988499999999998</v>
      </c>
      <c r="J1354">
        <v>77.939800000000005</v>
      </c>
      <c r="K1354">
        <v>21051.7</v>
      </c>
      <c r="L1354">
        <v>1.27744E-2</v>
      </c>
      <c r="M1354">
        <v>0.98101899999999997</v>
      </c>
      <c r="N1354">
        <v>1983</v>
      </c>
      <c r="O1354" t="s">
        <v>42</v>
      </c>
    </row>
    <row r="1355" spans="1:15" x14ac:dyDescent="0.25">
      <c r="A1355" t="s">
        <v>172</v>
      </c>
      <c r="B1355">
        <v>22395.7</v>
      </c>
      <c r="C1355">
        <v>21880.7</v>
      </c>
      <c r="D1355">
        <v>21880.6</v>
      </c>
      <c r="E1355">
        <v>20857.7</v>
      </c>
      <c r="F1355">
        <v>236.34399999999999</v>
      </c>
      <c r="G1355">
        <v>190.54</v>
      </c>
      <c r="H1355">
        <v>65.256200000000007</v>
      </c>
      <c r="I1355">
        <v>21.201899999999998</v>
      </c>
      <c r="J1355">
        <v>78.228999999999999</v>
      </c>
      <c r="K1355">
        <v>20407.900000000001</v>
      </c>
      <c r="L1355">
        <v>1.1173000000000001E-2</v>
      </c>
      <c r="M1355">
        <v>0.99072099999999996</v>
      </c>
      <c r="N1355">
        <v>1401</v>
      </c>
      <c r="O1355" t="s">
        <v>42</v>
      </c>
    </row>
    <row r="1356" spans="1:15" x14ac:dyDescent="0.25">
      <c r="A1356" t="s">
        <v>172</v>
      </c>
      <c r="B1356">
        <v>22010.2</v>
      </c>
      <c r="C1356">
        <v>21495.1</v>
      </c>
      <c r="D1356">
        <v>21494.9</v>
      </c>
      <c r="E1356">
        <v>20427.3</v>
      </c>
      <c r="F1356">
        <v>247.60499999999999</v>
      </c>
      <c r="G1356">
        <v>189.233</v>
      </c>
      <c r="H1356">
        <v>63.019500000000001</v>
      </c>
      <c r="I1356">
        <v>21.8215</v>
      </c>
      <c r="J1356">
        <v>78.375399999999999</v>
      </c>
      <c r="K1356">
        <v>19967</v>
      </c>
      <c r="L1356">
        <v>1.08979E-2</v>
      </c>
      <c r="M1356">
        <v>0.98095500000000002</v>
      </c>
      <c r="N1356">
        <v>682</v>
      </c>
      <c r="O1356" t="s">
        <v>42</v>
      </c>
    </row>
    <row r="1357" spans="1:15" x14ac:dyDescent="0.25">
      <c r="A1357" t="s">
        <v>172</v>
      </c>
      <c r="B1357">
        <v>21947.9</v>
      </c>
      <c r="C1357">
        <v>21428.9</v>
      </c>
      <c r="D1357">
        <v>21428.7</v>
      </c>
      <c r="E1357">
        <v>20365.599999999999</v>
      </c>
      <c r="F1357">
        <v>248.76400000000001</v>
      </c>
      <c r="G1357">
        <v>189.161</v>
      </c>
      <c r="H1357">
        <v>62.649000000000001</v>
      </c>
      <c r="I1357">
        <v>21.4985</v>
      </c>
      <c r="J1357">
        <v>78.704999999999998</v>
      </c>
      <c r="K1357">
        <v>19904.599999999999</v>
      </c>
      <c r="L1357">
        <v>1.41207E-2</v>
      </c>
      <c r="M1357">
        <v>0.98100900000000002</v>
      </c>
      <c r="N1357">
        <v>657</v>
      </c>
      <c r="O1357" t="s">
        <v>42</v>
      </c>
    </row>
    <row r="1358" spans="1:15" x14ac:dyDescent="0.25">
      <c r="A1358" t="s">
        <v>172</v>
      </c>
      <c r="B1358">
        <v>22066.400000000001</v>
      </c>
      <c r="C1358">
        <v>21545</v>
      </c>
      <c r="D1358">
        <v>21544.9</v>
      </c>
      <c r="E1358">
        <v>20484.2</v>
      </c>
      <c r="F1358">
        <v>245.41800000000001</v>
      </c>
      <c r="G1358">
        <v>190.71899999999999</v>
      </c>
      <c r="H1358">
        <v>64.1143</v>
      </c>
      <c r="I1358">
        <v>21.282800000000002</v>
      </c>
      <c r="J1358">
        <v>79.149699999999996</v>
      </c>
      <c r="K1358">
        <v>20025.099999999999</v>
      </c>
      <c r="L1358">
        <v>1.11497E-2</v>
      </c>
      <c r="M1358">
        <v>0.98077999999999999</v>
      </c>
      <c r="N1358">
        <v>815</v>
      </c>
      <c r="O1358" t="s">
        <v>42</v>
      </c>
    </row>
    <row r="1359" spans="1:15" x14ac:dyDescent="0.25">
      <c r="A1359" t="s">
        <v>172</v>
      </c>
      <c r="B1359">
        <v>22138.799999999999</v>
      </c>
      <c r="C1359">
        <v>21614.799999999999</v>
      </c>
      <c r="D1359">
        <v>21614.6</v>
      </c>
      <c r="E1359">
        <v>20538.599999999999</v>
      </c>
      <c r="F1359">
        <v>250.703</v>
      </c>
      <c r="G1359">
        <v>189.39099999999999</v>
      </c>
      <c r="H1359">
        <v>63.189399999999999</v>
      </c>
      <c r="I1359">
        <v>22.171500000000002</v>
      </c>
      <c r="J1359">
        <v>77.871600000000001</v>
      </c>
      <c r="K1359">
        <v>20074.099999999999</v>
      </c>
      <c r="L1359">
        <v>1.08758E-2</v>
      </c>
      <c r="M1359">
        <v>0.98101799999999995</v>
      </c>
      <c r="N1359">
        <v>914</v>
      </c>
      <c r="O1359" t="s">
        <v>42</v>
      </c>
    </row>
    <row r="1360" spans="1:15" x14ac:dyDescent="0.25">
      <c r="A1360" t="s">
        <v>172</v>
      </c>
      <c r="B1360">
        <v>22138.799999999999</v>
      </c>
      <c r="C1360">
        <v>21615</v>
      </c>
      <c r="D1360">
        <v>21614.799999999999</v>
      </c>
      <c r="E1360">
        <v>20548.8</v>
      </c>
      <c r="F1360">
        <v>246.74299999999999</v>
      </c>
      <c r="G1360">
        <v>189.24299999999999</v>
      </c>
      <c r="H1360">
        <v>63.112200000000001</v>
      </c>
      <c r="I1360">
        <v>21.2606</v>
      </c>
      <c r="J1360">
        <v>78.015000000000001</v>
      </c>
      <c r="K1360">
        <v>20089</v>
      </c>
      <c r="L1360">
        <v>1.3172700000000001E-2</v>
      </c>
      <c r="M1360">
        <v>0.99487499999999995</v>
      </c>
      <c r="N1360">
        <v>866</v>
      </c>
      <c r="O1360" t="s">
        <v>42</v>
      </c>
    </row>
    <row r="1361" spans="1:15" x14ac:dyDescent="0.25">
      <c r="A1361" t="s">
        <v>172</v>
      </c>
      <c r="B1361">
        <v>22172.799999999999</v>
      </c>
      <c r="C1361">
        <v>21646</v>
      </c>
      <c r="D1361">
        <v>21645.8</v>
      </c>
      <c r="E1361">
        <v>20605.8</v>
      </c>
      <c r="F1361">
        <v>242.38800000000001</v>
      </c>
      <c r="G1361">
        <v>189.27699999999999</v>
      </c>
      <c r="H1361">
        <v>63.4557</v>
      </c>
      <c r="I1361">
        <v>21.727900000000002</v>
      </c>
      <c r="J1361">
        <v>78.098200000000006</v>
      </c>
      <c r="K1361">
        <v>20151.099999999999</v>
      </c>
      <c r="L1361">
        <v>1.11258E-2</v>
      </c>
      <c r="M1361">
        <v>0.98101899999999997</v>
      </c>
      <c r="N1361">
        <v>941</v>
      </c>
      <c r="O1361" t="s">
        <v>42</v>
      </c>
    </row>
    <row r="1362" spans="1:15" x14ac:dyDescent="0.25">
      <c r="A1362" t="s">
        <v>172</v>
      </c>
      <c r="B1362">
        <v>22534.5</v>
      </c>
      <c r="C1362">
        <v>22012.400000000001</v>
      </c>
      <c r="D1362">
        <v>22012.2</v>
      </c>
      <c r="E1362">
        <v>20989.599999999999</v>
      </c>
      <c r="F1362">
        <v>236.98</v>
      </c>
      <c r="G1362">
        <v>189.40199999999999</v>
      </c>
      <c r="H1362">
        <v>64.053200000000004</v>
      </c>
      <c r="I1362">
        <v>21.3095</v>
      </c>
      <c r="J1362">
        <v>78.117900000000006</v>
      </c>
      <c r="K1362">
        <v>20541.099999999999</v>
      </c>
      <c r="L1362">
        <v>1.67665E-2</v>
      </c>
      <c r="M1362">
        <v>0.99064099999999999</v>
      </c>
      <c r="N1362">
        <v>1487</v>
      </c>
      <c r="O1362" t="s">
        <v>42</v>
      </c>
    </row>
    <row r="1363" spans="1:15" x14ac:dyDescent="0.25">
      <c r="A1363" t="s">
        <v>172</v>
      </c>
      <c r="B1363">
        <v>22254.2</v>
      </c>
      <c r="C1363">
        <v>21739.7</v>
      </c>
      <c r="D1363">
        <v>21739.5</v>
      </c>
      <c r="E1363">
        <v>20719.5</v>
      </c>
      <c r="F1363">
        <v>238.41</v>
      </c>
      <c r="G1363">
        <v>190.45099999999999</v>
      </c>
      <c r="H1363">
        <v>64.486800000000002</v>
      </c>
      <c r="I1363">
        <v>21.445</v>
      </c>
      <c r="J1363">
        <v>78.381200000000007</v>
      </c>
      <c r="K1363">
        <v>20267.8</v>
      </c>
      <c r="L1363">
        <v>1.10314E-2</v>
      </c>
      <c r="M1363">
        <v>0.99510699999999996</v>
      </c>
      <c r="N1363">
        <v>1104</v>
      </c>
      <c r="O1363" t="s">
        <v>42</v>
      </c>
    </row>
    <row r="1364" spans="1:15" x14ac:dyDescent="0.25">
      <c r="A1364" t="s">
        <v>172</v>
      </c>
      <c r="B1364">
        <v>23180.6</v>
      </c>
      <c r="C1364">
        <v>22668.799999999999</v>
      </c>
      <c r="D1364">
        <v>22668.6</v>
      </c>
      <c r="E1364">
        <v>21662.799999999999</v>
      </c>
      <c r="F1364">
        <v>230.13200000000001</v>
      </c>
      <c r="G1364">
        <v>190.84200000000001</v>
      </c>
      <c r="H1364">
        <v>65.207499999999996</v>
      </c>
      <c r="I1364">
        <v>21.443999999999999</v>
      </c>
      <c r="J1364">
        <v>78.468599999999995</v>
      </c>
      <c r="K1364">
        <v>21219.200000000001</v>
      </c>
      <c r="L1364">
        <v>1.8411199999999999E-2</v>
      </c>
      <c r="M1364">
        <v>0.98101700000000003</v>
      </c>
      <c r="N1364">
        <v>2532</v>
      </c>
      <c r="O1364" t="s">
        <v>42</v>
      </c>
    </row>
    <row r="1365" spans="1:15" x14ac:dyDescent="0.25">
      <c r="A1365" t="s">
        <v>172</v>
      </c>
      <c r="B1365">
        <v>22775.5</v>
      </c>
      <c r="C1365">
        <v>22260.5</v>
      </c>
      <c r="D1365">
        <v>22260.3</v>
      </c>
      <c r="E1365">
        <v>21256.5</v>
      </c>
      <c r="F1365">
        <v>230.03200000000001</v>
      </c>
      <c r="G1365">
        <v>191.44200000000001</v>
      </c>
      <c r="H1365">
        <v>65.715900000000005</v>
      </c>
      <c r="I1365">
        <v>21.064599999999999</v>
      </c>
      <c r="J1365">
        <v>78.727199999999996</v>
      </c>
      <c r="K1365">
        <v>20811.599999999999</v>
      </c>
      <c r="L1365">
        <v>2.2463400000000001E-2</v>
      </c>
      <c r="M1365">
        <v>0.99370099999999995</v>
      </c>
      <c r="N1365">
        <v>1690</v>
      </c>
      <c r="O1365" t="s">
        <v>42</v>
      </c>
    </row>
    <row r="1366" spans="1:15" x14ac:dyDescent="0.25">
      <c r="A1366" t="s">
        <v>172</v>
      </c>
      <c r="B1366">
        <v>22692.3</v>
      </c>
      <c r="C1366">
        <v>22177.8</v>
      </c>
      <c r="D1366">
        <v>22177.599999999999</v>
      </c>
      <c r="E1366">
        <v>21147.7</v>
      </c>
      <c r="F1366">
        <v>236.52600000000001</v>
      </c>
      <c r="G1366">
        <v>191.08500000000001</v>
      </c>
      <c r="H1366">
        <v>63.824399999999997</v>
      </c>
      <c r="I1366">
        <v>21.650200000000002</v>
      </c>
      <c r="J1366">
        <v>79.622900000000001</v>
      </c>
      <c r="K1366">
        <v>20697.099999999999</v>
      </c>
      <c r="L1366">
        <v>1.09928E-2</v>
      </c>
      <c r="M1366">
        <v>0.98099599999999998</v>
      </c>
      <c r="N1366">
        <v>1652</v>
      </c>
      <c r="O1366" t="s">
        <v>42</v>
      </c>
    </row>
    <row r="1367" spans="1:15" x14ac:dyDescent="0.25">
      <c r="A1367" t="s">
        <v>172</v>
      </c>
      <c r="B1367">
        <v>21705.8</v>
      </c>
      <c r="C1367">
        <v>21185.1</v>
      </c>
      <c r="D1367">
        <v>21184.9</v>
      </c>
      <c r="E1367">
        <v>20126.2</v>
      </c>
      <c r="F1367">
        <v>248.30099999999999</v>
      </c>
      <c r="G1367">
        <v>188.50800000000001</v>
      </c>
      <c r="H1367">
        <v>62.4803</v>
      </c>
      <c r="I1367">
        <v>21.554200000000002</v>
      </c>
      <c r="J1367">
        <v>78.494900000000001</v>
      </c>
      <c r="K1367">
        <v>19666.8</v>
      </c>
      <c r="L1367">
        <v>1.1694E-2</v>
      </c>
      <c r="M1367">
        <v>0.980935</v>
      </c>
      <c r="N1367">
        <v>105</v>
      </c>
      <c r="O1367" t="s">
        <v>42</v>
      </c>
    </row>
    <row r="1368" spans="1:15" x14ac:dyDescent="0.25">
      <c r="A1368" t="s">
        <v>172</v>
      </c>
      <c r="B1368">
        <v>23191.3</v>
      </c>
      <c r="C1368">
        <v>22662.9</v>
      </c>
      <c r="D1368">
        <v>22662.5</v>
      </c>
      <c r="E1368">
        <v>21607.7</v>
      </c>
      <c r="F1368">
        <v>237.86600000000001</v>
      </c>
      <c r="G1368">
        <v>195.18700000000001</v>
      </c>
      <c r="H1368">
        <v>64.437100000000001</v>
      </c>
      <c r="I1368">
        <v>21.625299999999999</v>
      </c>
      <c r="J1368">
        <v>81.785899999999998</v>
      </c>
      <c r="K1368">
        <v>21150.5</v>
      </c>
      <c r="L1368">
        <v>1.53017E-2</v>
      </c>
      <c r="M1368">
        <v>0.98100600000000004</v>
      </c>
      <c r="N1368">
        <v>2174</v>
      </c>
      <c r="O1368" t="s">
        <v>42</v>
      </c>
    </row>
    <row r="1369" spans="1:15" x14ac:dyDescent="0.25">
      <c r="A1369" t="s">
        <v>172</v>
      </c>
      <c r="B1369">
        <v>23249.200000000001</v>
      </c>
      <c r="C1369">
        <v>22732.3</v>
      </c>
      <c r="D1369">
        <v>22732.1</v>
      </c>
      <c r="E1369">
        <v>21673.3</v>
      </c>
      <c r="F1369">
        <v>238.166</v>
      </c>
      <c r="G1369">
        <v>192.559</v>
      </c>
      <c r="H1369">
        <v>63.907600000000002</v>
      </c>
      <c r="I1369">
        <v>21.565300000000001</v>
      </c>
      <c r="J1369">
        <v>80.3733</v>
      </c>
      <c r="K1369">
        <v>21218.799999999999</v>
      </c>
      <c r="L1369">
        <v>1.0880799999999999E-2</v>
      </c>
      <c r="M1369">
        <v>0.98101899999999997</v>
      </c>
      <c r="N1369">
        <v>2427</v>
      </c>
      <c r="O1369" t="s">
        <v>42</v>
      </c>
    </row>
    <row r="1370" spans="1:15" x14ac:dyDescent="0.25">
      <c r="A1370" t="s">
        <v>172</v>
      </c>
      <c r="B1370">
        <v>22122.799999999999</v>
      </c>
      <c r="C1370">
        <v>21603.9</v>
      </c>
      <c r="D1370">
        <v>21603.7</v>
      </c>
      <c r="E1370">
        <v>20548.5</v>
      </c>
      <c r="F1370">
        <v>236.518</v>
      </c>
      <c r="G1370">
        <v>188.80199999999999</v>
      </c>
      <c r="H1370">
        <v>62.646799999999999</v>
      </c>
      <c r="I1370">
        <v>21.276599999999998</v>
      </c>
      <c r="J1370">
        <v>77.947000000000003</v>
      </c>
      <c r="K1370">
        <v>20099.599999999999</v>
      </c>
      <c r="L1370">
        <v>1.12531E-2</v>
      </c>
      <c r="M1370">
        <v>0.981012</v>
      </c>
      <c r="N1370">
        <v>778</v>
      </c>
      <c r="O1370" t="s">
        <v>42</v>
      </c>
    </row>
    <row r="1371" spans="1:15" x14ac:dyDescent="0.25">
      <c r="A1371" t="s">
        <v>172</v>
      </c>
      <c r="B1371">
        <v>23174.400000000001</v>
      </c>
      <c r="C1371">
        <v>22651.9</v>
      </c>
      <c r="D1371">
        <v>22651.7</v>
      </c>
      <c r="E1371">
        <v>21594.799999999999</v>
      </c>
      <c r="F1371">
        <v>240.31899999999999</v>
      </c>
      <c r="G1371">
        <v>192.35</v>
      </c>
      <c r="H1371">
        <v>64.546899999999994</v>
      </c>
      <c r="I1371">
        <v>21.7501</v>
      </c>
      <c r="J1371">
        <v>79.549700000000001</v>
      </c>
      <c r="K1371">
        <v>21138.400000000001</v>
      </c>
      <c r="L1371">
        <v>1.1933600000000001E-2</v>
      </c>
      <c r="M1371">
        <v>0.98050000000000004</v>
      </c>
      <c r="N1371">
        <v>2184</v>
      </c>
      <c r="O1371" t="s">
        <v>42</v>
      </c>
    </row>
    <row r="1372" spans="1:15" x14ac:dyDescent="0.25">
      <c r="A1372" t="s">
        <v>172</v>
      </c>
      <c r="B1372">
        <v>22935</v>
      </c>
      <c r="C1372">
        <v>22418.2</v>
      </c>
      <c r="D1372">
        <v>22418</v>
      </c>
      <c r="E1372">
        <v>21411.7</v>
      </c>
      <c r="F1372">
        <v>226.71899999999999</v>
      </c>
      <c r="G1372">
        <v>192.678</v>
      </c>
      <c r="H1372">
        <v>66.721199999999996</v>
      </c>
      <c r="I1372">
        <v>21.495699999999999</v>
      </c>
      <c r="J1372">
        <v>78.25</v>
      </c>
      <c r="K1372">
        <v>20970.3</v>
      </c>
      <c r="L1372">
        <v>1.1119E-2</v>
      </c>
      <c r="M1372">
        <v>0.98101799999999995</v>
      </c>
      <c r="N1372">
        <v>1803</v>
      </c>
      <c r="O1372" t="s">
        <v>42</v>
      </c>
    </row>
    <row r="1373" spans="1:15" x14ac:dyDescent="0.25">
      <c r="A1373" t="s">
        <v>172</v>
      </c>
      <c r="B1373">
        <v>23077.4</v>
      </c>
      <c r="C1373">
        <v>22566.6</v>
      </c>
      <c r="D1373">
        <v>22566.400000000001</v>
      </c>
      <c r="E1373">
        <v>21561.8</v>
      </c>
      <c r="F1373">
        <v>223.172</v>
      </c>
      <c r="G1373">
        <v>191.48</v>
      </c>
      <c r="H1373">
        <v>65.469099999999997</v>
      </c>
      <c r="I1373">
        <v>21.366700000000002</v>
      </c>
      <c r="J1373">
        <v>78.063800000000001</v>
      </c>
      <c r="K1373">
        <v>21124.7</v>
      </c>
      <c r="L1373">
        <v>1.15581E-2</v>
      </c>
      <c r="M1373">
        <v>0.98065999999999998</v>
      </c>
      <c r="N1373">
        <v>2249</v>
      </c>
      <c r="O1373" t="s">
        <v>42</v>
      </c>
    </row>
    <row r="1374" spans="1:15" x14ac:dyDescent="0.25">
      <c r="A1374" t="s">
        <v>172</v>
      </c>
      <c r="B1374">
        <v>22300.5</v>
      </c>
      <c r="C1374">
        <v>21787.9</v>
      </c>
      <c r="D1374">
        <v>21787.7</v>
      </c>
      <c r="E1374">
        <v>20797.2</v>
      </c>
      <c r="F1374">
        <v>222.24299999999999</v>
      </c>
      <c r="G1374">
        <v>192.22800000000001</v>
      </c>
      <c r="H1374">
        <v>65.972999999999999</v>
      </c>
      <c r="I1374">
        <v>21.206199999999999</v>
      </c>
      <c r="J1374">
        <v>77.971699999999998</v>
      </c>
      <c r="K1374">
        <v>20360.400000000001</v>
      </c>
      <c r="L1374">
        <v>1.10667E-2</v>
      </c>
      <c r="M1374">
        <v>0.98098200000000002</v>
      </c>
      <c r="N1374">
        <v>1135</v>
      </c>
      <c r="O1374" t="s">
        <v>42</v>
      </c>
    </row>
    <row r="1375" spans="1:15" x14ac:dyDescent="0.25">
      <c r="A1375" t="s">
        <v>172</v>
      </c>
      <c r="B1375">
        <v>23203.8</v>
      </c>
      <c r="C1375">
        <v>22690.400000000001</v>
      </c>
      <c r="D1375">
        <v>22690.3</v>
      </c>
      <c r="E1375">
        <v>21688.6</v>
      </c>
      <c r="F1375">
        <v>220.893</v>
      </c>
      <c r="G1375">
        <v>188.821</v>
      </c>
      <c r="H1375">
        <v>64.861099999999993</v>
      </c>
      <c r="I1375">
        <v>20.6084</v>
      </c>
      <c r="J1375">
        <v>77.140600000000006</v>
      </c>
      <c r="K1375">
        <v>21256.400000000001</v>
      </c>
      <c r="L1375">
        <v>1.1029300000000001E-2</v>
      </c>
      <c r="M1375">
        <v>0.98101300000000002</v>
      </c>
      <c r="N1375">
        <v>1736</v>
      </c>
      <c r="O1375" t="s">
        <v>42</v>
      </c>
    </row>
    <row r="1376" spans="1:15" x14ac:dyDescent="0.25">
      <c r="A1376" t="s">
        <v>172</v>
      </c>
      <c r="B1376">
        <v>22929.5</v>
      </c>
      <c r="C1376">
        <v>22411.5</v>
      </c>
      <c r="D1376">
        <v>22411.4</v>
      </c>
      <c r="E1376">
        <v>21414.9</v>
      </c>
      <c r="F1376">
        <v>223.80500000000001</v>
      </c>
      <c r="G1376">
        <v>189.44200000000001</v>
      </c>
      <c r="H1376">
        <v>65.122100000000003</v>
      </c>
      <c r="I1376">
        <v>20.909300000000002</v>
      </c>
      <c r="J1376">
        <v>77.325699999999998</v>
      </c>
      <c r="K1376">
        <v>20979.5</v>
      </c>
      <c r="L1376">
        <v>1.0938399999999999E-2</v>
      </c>
      <c r="M1376">
        <v>0.98098600000000002</v>
      </c>
      <c r="N1376">
        <v>2025</v>
      </c>
      <c r="O1376" t="s">
        <v>42</v>
      </c>
    </row>
    <row r="1377" spans="1:15" x14ac:dyDescent="0.25">
      <c r="A1377" t="s">
        <v>172</v>
      </c>
      <c r="B1377">
        <v>21873.4</v>
      </c>
      <c r="C1377">
        <v>21352.2</v>
      </c>
      <c r="D1377">
        <v>21352</v>
      </c>
      <c r="E1377">
        <v>20305.3</v>
      </c>
      <c r="F1377">
        <v>236.255</v>
      </c>
      <c r="G1377">
        <v>190.202</v>
      </c>
      <c r="H1377">
        <v>63.3765</v>
      </c>
      <c r="I1377">
        <v>21.305499999999999</v>
      </c>
      <c r="J1377">
        <v>79.079300000000003</v>
      </c>
      <c r="K1377">
        <v>19855.3</v>
      </c>
      <c r="L1377">
        <v>1.27224E-2</v>
      </c>
      <c r="M1377">
        <v>0.98100600000000004</v>
      </c>
      <c r="N1377">
        <v>511</v>
      </c>
      <c r="O1377" t="s">
        <v>42</v>
      </c>
    </row>
    <row r="1378" spans="1:15" x14ac:dyDescent="0.25">
      <c r="A1378" t="s">
        <v>172</v>
      </c>
      <c r="B1378">
        <v>21571.9</v>
      </c>
      <c r="C1378">
        <v>21053.3</v>
      </c>
      <c r="D1378">
        <v>21053.1</v>
      </c>
      <c r="E1378">
        <v>20002.900000000001</v>
      </c>
      <c r="F1378">
        <v>236.983</v>
      </c>
      <c r="G1378">
        <v>187.679</v>
      </c>
      <c r="H1378">
        <v>61.977200000000003</v>
      </c>
      <c r="I1378">
        <v>21.571999999999999</v>
      </c>
      <c r="J1378">
        <v>77.833600000000004</v>
      </c>
      <c r="K1378">
        <v>19555.8</v>
      </c>
      <c r="L1378">
        <v>1.09014E-2</v>
      </c>
      <c r="M1378">
        <v>0.98092599999999996</v>
      </c>
      <c r="N1378">
        <v>24</v>
      </c>
      <c r="O1378" t="s">
        <v>42</v>
      </c>
    </row>
    <row r="1379" spans="1:15" x14ac:dyDescent="0.25">
      <c r="A1379" t="s">
        <v>172</v>
      </c>
      <c r="B1379">
        <v>22504.5</v>
      </c>
      <c r="C1379">
        <v>21968.400000000001</v>
      </c>
      <c r="D1379">
        <v>21968.2</v>
      </c>
      <c r="E1379">
        <v>20911.5</v>
      </c>
      <c r="F1379">
        <v>238.17699999999999</v>
      </c>
      <c r="G1379">
        <v>191.35400000000001</v>
      </c>
      <c r="H1379">
        <v>63.487499999999997</v>
      </c>
      <c r="I1379">
        <v>21.591899999999999</v>
      </c>
      <c r="J1379">
        <v>79.892499999999998</v>
      </c>
      <c r="K1379">
        <v>20459.3</v>
      </c>
      <c r="L1379">
        <v>1.14708E-2</v>
      </c>
      <c r="M1379">
        <v>0.98088500000000001</v>
      </c>
      <c r="N1379">
        <v>1484</v>
      </c>
      <c r="O1379" t="s">
        <v>42</v>
      </c>
    </row>
    <row r="1380" spans="1:15" x14ac:dyDescent="0.25">
      <c r="A1380" t="s">
        <v>172</v>
      </c>
      <c r="B1380">
        <v>22179</v>
      </c>
      <c r="C1380">
        <v>21640.9</v>
      </c>
      <c r="D1380">
        <v>21640.7</v>
      </c>
      <c r="E1380">
        <v>20576.7</v>
      </c>
      <c r="F1380">
        <v>240.328</v>
      </c>
      <c r="G1380">
        <v>189.68600000000001</v>
      </c>
      <c r="H1380">
        <v>63.660800000000002</v>
      </c>
      <c r="I1380">
        <v>21.400200000000002</v>
      </c>
      <c r="J1380">
        <v>78.310199999999995</v>
      </c>
      <c r="K1380">
        <v>20123.599999999999</v>
      </c>
      <c r="L1380">
        <v>1.15602E-2</v>
      </c>
      <c r="M1380">
        <v>0.99477499999999996</v>
      </c>
      <c r="N1380">
        <v>868</v>
      </c>
      <c r="O1380" t="s">
        <v>42</v>
      </c>
    </row>
    <row r="1381" spans="1:15" x14ac:dyDescent="0.25">
      <c r="A1381" t="s">
        <v>172</v>
      </c>
      <c r="B1381">
        <v>21947.7</v>
      </c>
      <c r="C1381">
        <v>21425.8</v>
      </c>
      <c r="D1381">
        <v>21425.599999999999</v>
      </c>
      <c r="E1381">
        <v>20367.099999999999</v>
      </c>
      <c r="F1381">
        <v>238.81700000000001</v>
      </c>
      <c r="G1381">
        <v>189.62100000000001</v>
      </c>
      <c r="H1381">
        <v>63.904699999999998</v>
      </c>
      <c r="I1381">
        <v>21.234100000000002</v>
      </c>
      <c r="J1381">
        <v>77.9148</v>
      </c>
      <c r="K1381">
        <v>19915.599999999999</v>
      </c>
      <c r="L1381">
        <v>1.46106E-2</v>
      </c>
      <c r="M1381">
        <v>0.99449900000000002</v>
      </c>
      <c r="N1381">
        <v>567</v>
      </c>
      <c r="O1381" t="s">
        <v>42</v>
      </c>
    </row>
    <row r="1382" spans="1:15" x14ac:dyDescent="0.25">
      <c r="A1382" t="s">
        <v>172</v>
      </c>
      <c r="B1382">
        <v>21780.799999999999</v>
      </c>
      <c r="C1382">
        <v>21254.6</v>
      </c>
      <c r="D1382">
        <v>21254.400000000001</v>
      </c>
      <c r="E1382">
        <v>20206.400000000001</v>
      </c>
      <c r="F1382">
        <v>239.066</v>
      </c>
      <c r="G1382">
        <v>189.98699999999999</v>
      </c>
      <c r="H1382">
        <v>63.295000000000002</v>
      </c>
      <c r="I1382">
        <v>22.147400000000001</v>
      </c>
      <c r="J1382">
        <v>78.053100000000001</v>
      </c>
      <c r="K1382">
        <v>19754.7</v>
      </c>
      <c r="L1382">
        <v>1.7905600000000001E-2</v>
      </c>
      <c r="M1382">
        <v>0.98099199999999998</v>
      </c>
      <c r="N1382">
        <v>247</v>
      </c>
      <c r="O1382" t="s">
        <v>42</v>
      </c>
    </row>
    <row r="1383" spans="1:15" x14ac:dyDescent="0.25">
      <c r="A1383" t="s">
        <v>172</v>
      </c>
      <c r="B1383">
        <v>22229.4</v>
      </c>
      <c r="C1383">
        <v>21712.799999999999</v>
      </c>
      <c r="D1383">
        <v>21712.6</v>
      </c>
      <c r="E1383">
        <v>20708.400000000001</v>
      </c>
      <c r="F1383">
        <v>226.279</v>
      </c>
      <c r="G1383">
        <v>187.608</v>
      </c>
      <c r="H1383">
        <v>63.984099999999998</v>
      </c>
      <c r="I1383">
        <v>20.8873</v>
      </c>
      <c r="J1383">
        <v>76.542199999999994</v>
      </c>
      <c r="K1383">
        <v>20272.3</v>
      </c>
      <c r="L1383">
        <v>1.6084299999999999E-2</v>
      </c>
      <c r="M1383">
        <v>0.98099199999999998</v>
      </c>
      <c r="N1383">
        <v>989</v>
      </c>
      <c r="O1383" t="s">
        <v>42</v>
      </c>
    </row>
    <row r="1384" spans="1:15" x14ac:dyDescent="0.25">
      <c r="A1384" t="s">
        <v>172</v>
      </c>
      <c r="B1384">
        <v>22326.2</v>
      </c>
      <c r="C1384">
        <v>21810.400000000001</v>
      </c>
      <c r="D1384">
        <v>21810.2</v>
      </c>
      <c r="E1384">
        <v>20805.5</v>
      </c>
      <c r="F1384">
        <v>223.77500000000001</v>
      </c>
      <c r="G1384">
        <v>189.25</v>
      </c>
      <c r="H1384">
        <v>64.084100000000007</v>
      </c>
      <c r="I1384">
        <v>21.330500000000001</v>
      </c>
      <c r="J1384">
        <v>77.113500000000002</v>
      </c>
      <c r="K1384">
        <v>20370.3</v>
      </c>
      <c r="L1384">
        <v>1.20775E-2</v>
      </c>
      <c r="M1384">
        <v>0.98085599999999995</v>
      </c>
      <c r="N1384">
        <v>1485</v>
      </c>
      <c r="O1384" t="s">
        <v>42</v>
      </c>
    </row>
    <row r="1385" spans="1:15" x14ac:dyDescent="0.25">
      <c r="A1385" t="s">
        <v>172</v>
      </c>
      <c r="B1385">
        <v>22293.4</v>
      </c>
      <c r="C1385">
        <v>21779</v>
      </c>
      <c r="D1385">
        <v>21778.799999999999</v>
      </c>
      <c r="E1385">
        <v>20744.5</v>
      </c>
      <c r="F1385">
        <v>229.30199999999999</v>
      </c>
      <c r="G1385">
        <v>193.078</v>
      </c>
      <c r="H1385">
        <v>65.739999999999995</v>
      </c>
      <c r="I1385">
        <v>21.473600000000001</v>
      </c>
      <c r="J1385">
        <v>79.143100000000004</v>
      </c>
      <c r="K1385">
        <v>20298.8</v>
      </c>
      <c r="L1385">
        <v>1.1161600000000001E-2</v>
      </c>
      <c r="M1385">
        <v>0.98101799999999995</v>
      </c>
      <c r="N1385">
        <v>1003</v>
      </c>
      <c r="O1385" t="s">
        <v>42</v>
      </c>
    </row>
    <row r="1386" spans="1:15" x14ac:dyDescent="0.25">
      <c r="A1386" t="s">
        <v>172</v>
      </c>
      <c r="B1386">
        <v>22706.1</v>
      </c>
      <c r="C1386">
        <v>22189.9</v>
      </c>
      <c r="D1386">
        <v>22189.8</v>
      </c>
      <c r="E1386">
        <v>21184.3</v>
      </c>
      <c r="F1386">
        <v>221.84200000000001</v>
      </c>
      <c r="G1386">
        <v>188.90100000000001</v>
      </c>
      <c r="H1386">
        <v>64.371700000000004</v>
      </c>
      <c r="I1386">
        <v>20.978200000000001</v>
      </c>
      <c r="J1386">
        <v>77.251800000000003</v>
      </c>
      <c r="K1386">
        <v>20751.2</v>
      </c>
      <c r="L1386">
        <v>1.08577E-2</v>
      </c>
      <c r="M1386">
        <v>0.98101700000000003</v>
      </c>
      <c r="N1386">
        <v>1496</v>
      </c>
      <c r="O1386" t="s">
        <v>42</v>
      </c>
    </row>
    <row r="1387" spans="1:15" x14ac:dyDescent="0.25">
      <c r="A1387" t="s">
        <v>172</v>
      </c>
      <c r="B1387">
        <v>22712.2</v>
      </c>
      <c r="C1387">
        <v>22197.200000000001</v>
      </c>
      <c r="D1387">
        <v>22197</v>
      </c>
      <c r="E1387">
        <v>21189.8</v>
      </c>
      <c r="F1387">
        <v>223.292</v>
      </c>
      <c r="G1387">
        <v>189.38900000000001</v>
      </c>
      <c r="H1387">
        <v>64.457800000000006</v>
      </c>
      <c r="I1387">
        <v>21.151700000000002</v>
      </c>
      <c r="J1387">
        <v>77.665099999999995</v>
      </c>
      <c r="K1387">
        <v>20754.400000000001</v>
      </c>
      <c r="L1387">
        <v>1.12403E-2</v>
      </c>
      <c r="M1387">
        <v>0.98101899999999997</v>
      </c>
      <c r="N1387">
        <v>1746</v>
      </c>
      <c r="O1387" t="s">
        <v>42</v>
      </c>
    </row>
    <row r="1388" spans="1:15" x14ac:dyDescent="0.25">
      <c r="A1388" t="s">
        <v>172</v>
      </c>
      <c r="B1388">
        <v>22162.2</v>
      </c>
      <c r="C1388">
        <v>21636</v>
      </c>
      <c r="D1388">
        <v>21635.8</v>
      </c>
      <c r="E1388">
        <v>20577.400000000001</v>
      </c>
      <c r="F1388">
        <v>242.21</v>
      </c>
      <c r="G1388">
        <v>189.77500000000001</v>
      </c>
      <c r="H1388">
        <v>61.521999999999998</v>
      </c>
      <c r="I1388">
        <v>21.331399999999999</v>
      </c>
      <c r="J1388">
        <v>80.396199999999993</v>
      </c>
      <c r="K1388">
        <v>20123</v>
      </c>
      <c r="L1388">
        <v>1.1901699999999999E-2</v>
      </c>
      <c r="M1388">
        <v>0.98100100000000001</v>
      </c>
      <c r="N1388">
        <v>951</v>
      </c>
      <c r="O1388" t="s">
        <v>42</v>
      </c>
    </row>
    <row r="1389" spans="1:15" x14ac:dyDescent="0.25">
      <c r="A1389" t="s">
        <v>172</v>
      </c>
      <c r="B1389">
        <v>21575</v>
      </c>
      <c r="C1389">
        <v>21053.5</v>
      </c>
      <c r="D1389">
        <v>21053.3</v>
      </c>
      <c r="E1389">
        <v>20001.8</v>
      </c>
      <c r="F1389">
        <v>236.33600000000001</v>
      </c>
      <c r="G1389">
        <v>187.393</v>
      </c>
      <c r="H1389">
        <v>61.2973</v>
      </c>
      <c r="I1389">
        <v>21.255600000000001</v>
      </c>
      <c r="J1389">
        <v>78.490200000000002</v>
      </c>
      <c r="K1389">
        <v>19555.3</v>
      </c>
      <c r="L1389">
        <v>1.10451E-2</v>
      </c>
      <c r="M1389">
        <v>0.98100500000000002</v>
      </c>
      <c r="N1389">
        <v>26</v>
      </c>
      <c r="O1389" t="s">
        <v>42</v>
      </c>
    </row>
    <row r="1390" spans="1:15" x14ac:dyDescent="0.25">
      <c r="A1390" t="s">
        <v>172</v>
      </c>
      <c r="B1390">
        <v>22047.7</v>
      </c>
      <c r="C1390">
        <v>21534.5</v>
      </c>
      <c r="D1390">
        <v>21534.3</v>
      </c>
      <c r="E1390">
        <v>20491.2</v>
      </c>
      <c r="F1390">
        <v>238.18700000000001</v>
      </c>
      <c r="G1390">
        <v>192.333</v>
      </c>
      <c r="H1390">
        <v>62.7639</v>
      </c>
      <c r="I1390">
        <v>23.497900000000001</v>
      </c>
      <c r="J1390">
        <v>79.647599999999997</v>
      </c>
      <c r="K1390">
        <v>20037.7</v>
      </c>
      <c r="L1390">
        <v>1.16767E-2</v>
      </c>
      <c r="M1390">
        <v>0.98098300000000005</v>
      </c>
      <c r="N1390">
        <v>675</v>
      </c>
      <c r="O1390" t="s">
        <v>42</v>
      </c>
    </row>
    <row r="1391" spans="1:15" x14ac:dyDescent="0.25">
      <c r="A1391" t="s">
        <v>172</v>
      </c>
      <c r="B1391">
        <v>22138.1</v>
      </c>
      <c r="C1391">
        <v>21617</v>
      </c>
      <c r="D1391">
        <v>21616.799999999999</v>
      </c>
      <c r="E1391">
        <v>20561</v>
      </c>
      <c r="F1391">
        <v>233.29300000000001</v>
      </c>
      <c r="G1391">
        <v>190.76599999999999</v>
      </c>
      <c r="H1391">
        <v>62.840200000000003</v>
      </c>
      <c r="I1391">
        <v>23.0318</v>
      </c>
      <c r="J1391">
        <v>78.331500000000005</v>
      </c>
      <c r="K1391">
        <v>20114.2</v>
      </c>
      <c r="L1391">
        <v>1.4570100000000001E-2</v>
      </c>
      <c r="M1391">
        <v>0.98533199999999999</v>
      </c>
      <c r="N1391">
        <v>964</v>
      </c>
      <c r="O1391" t="s">
        <v>42</v>
      </c>
    </row>
    <row r="1392" spans="1:15" x14ac:dyDescent="0.25">
      <c r="A1392" t="s">
        <v>172</v>
      </c>
      <c r="B1392">
        <v>22379.9</v>
      </c>
      <c r="C1392">
        <v>21862.3</v>
      </c>
      <c r="D1392">
        <v>21861.9</v>
      </c>
      <c r="E1392">
        <v>20802.3</v>
      </c>
      <c r="F1392">
        <v>239.67500000000001</v>
      </c>
      <c r="G1392">
        <v>190.40299999999999</v>
      </c>
      <c r="H1392">
        <v>63.4238</v>
      </c>
      <c r="I1392">
        <v>21.415500000000002</v>
      </c>
      <c r="J1392">
        <v>79.1648</v>
      </c>
      <c r="K1392">
        <v>20348.900000000001</v>
      </c>
      <c r="L1392">
        <v>1.09094E-2</v>
      </c>
      <c r="M1392">
        <v>0.98101899999999997</v>
      </c>
      <c r="N1392">
        <v>1169</v>
      </c>
      <c r="O1392" t="s">
        <v>42</v>
      </c>
    </row>
    <row r="1393" spans="1:25" x14ac:dyDescent="0.25">
      <c r="A1393" t="s">
        <v>172</v>
      </c>
      <c r="B1393">
        <v>21957.5</v>
      </c>
      <c r="C1393">
        <v>21437.5</v>
      </c>
      <c r="D1393">
        <v>21437.4</v>
      </c>
      <c r="E1393">
        <v>20416.2</v>
      </c>
      <c r="F1393">
        <v>227.56200000000001</v>
      </c>
      <c r="G1393">
        <v>192.19800000000001</v>
      </c>
      <c r="H1393">
        <v>66.4161</v>
      </c>
      <c r="I1393">
        <v>21.6875</v>
      </c>
      <c r="J1393">
        <v>77.841999999999999</v>
      </c>
      <c r="K1393">
        <v>19972.900000000001</v>
      </c>
      <c r="L1393">
        <v>1.7057099999999999E-2</v>
      </c>
      <c r="M1393">
        <v>0.98101899999999997</v>
      </c>
      <c r="N1393">
        <v>580</v>
      </c>
      <c r="O1393" t="s">
        <v>42</v>
      </c>
    </row>
    <row r="1394" spans="1:25" x14ac:dyDescent="0.25">
      <c r="A1394" t="s">
        <v>172</v>
      </c>
      <c r="B1394">
        <v>21719</v>
      </c>
      <c r="C1394">
        <v>21205.599999999999</v>
      </c>
      <c r="D1394">
        <v>21205.4</v>
      </c>
      <c r="E1394">
        <v>20221.5</v>
      </c>
      <c r="F1394">
        <v>217.821</v>
      </c>
      <c r="G1394">
        <v>191.06200000000001</v>
      </c>
      <c r="H1394">
        <v>65.915899999999993</v>
      </c>
      <c r="I1394">
        <v>21.536999999999999</v>
      </c>
      <c r="J1394">
        <v>77.766400000000004</v>
      </c>
      <c r="K1394">
        <v>19790.7</v>
      </c>
      <c r="L1394">
        <v>1.09243E-2</v>
      </c>
      <c r="M1394">
        <v>0.98101899999999997</v>
      </c>
      <c r="N1394">
        <v>132</v>
      </c>
      <c r="O1394" t="s">
        <v>42</v>
      </c>
    </row>
    <row r="1395" spans="1:25" x14ac:dyDescent="0.25">
      <c r="A1395" t="s">
        <v>172</v>
      </c>
      <c r="B1395">
        <v>21967.3</v>
      </c>
      <c r="C1395">
        <v>21454.7</v>
      </c>
      <c r="D1395">
        <v>21454.5</v>
      </c>
      <c r="E1395">
        <v>20449.400000000001</v>
      </c>
      <c r="F1395">
        <v>222.672</v>
      </c>
      <c r="G1395">
        <v>189.61500000000001</v>
      </c>
      <c r="H1395">
        <v>64.298100000000005</v>
      </c>
      <c r="I1395">
        <v>21.484300000000001</v>
      </c>
      <c r="J1395">
        <v>77.749099999999999</v>
      </c>
      <c r="K1395">
        <v>20014.599999999999</v>
      </c>
      <c r="L1395">
        <v>1.08716E-2</v>
      </c>
      <c r="M1395">
        <v>0.992622</v>
      </c>
      <c r="N1395">
        <v>587</v>
      </c>
      <c r="O1395" t="s">
        <v>42</v>
      </c>
    </row>
    <row r="1396" spans="1:25" x14ac:dyDescent="0.25">
      <c r="A1396" t="s">
        <v>172</v>
      </c>
      <c r="B1396">
        <v>21673.200000000001</v>
      </c>
      <c r="C1396">
        <v>21121.4</v>
      </c>
      <c r="D1396">
        <v>21121.200000000001</v>
      </c>
      <c r="E1396">
        <v>20119.2</v>
      </c>
      <c r="F1396">
        <v>223.101</v>
      </c>
      <c r="G1396">
        <v>190.136</v>
      </c>
      <c r="H1396">
        <v>65.516900000000007</v>
      </c>
      <c r="I1396">
        <v>21.445499999999999</v>
      </c>
      <c r="J1396">
        <v>77.4328</v>
      </c>
      <c r="K1396">
        <v>19683.400000000001</v>
      </c>
      <c r="L1396">
        <v>1.1850400000000001E-2</v>
      </c>
      <c r="M1396">
        <v>0.99461999999999995</v>
      </c>
      <c r="N1396">
        <v>126</v>
      </c>
      <c r="O1396" t="s">
        <v>42</v>
      </c>
    </row>
    <row r="1397" spans="1:25" x14ac:dyDescent="0.25">
      <c r="A1397" t="s">
        <v>172</v>
      </c>
      <c r="B1397">
        <v>22734.7</v>
      </c>
      <c r="C1397">
        <v>22219.8</v>
      </c>
      <c r="D1397">
        <v>22219.599999999999</v>
      </c>
      <c r="E1397">
        <v>21228</v>
      </c>
      <c r="F1397">
        <v>218.417</v>
      </c>
      <c r="G1397">
        <v>189.02799999999999</v>
      </c>
      <c r="H1397">
        <v>65.230099999999993</v>
      </c>
      <c r="I1397">
        <v>21.1569</v>
      </c>
      <c r="J1397">
        <v>76.947400000000002</v>
      </c>
      <c r="K1397">
        <v>20797.7</v>
      </c>
      <c r="L1397">
        <v>1.11132E-2</v>
      </c>
      <c r="M1397">
        <v>0.98081700000000005</v>
      </c>
      <c r="N1397">
        <v>1600</v>
      </c>
      <c r="O1397" t="s">
        <v>42</v>
      </c>
    </row>
    <row r="1398" spans="1:25" x14ac:dyDescent="0.25">
      <c r="A1398" t="s">
        <v>172</v>
      </c>
      <c r="B1398">
        <v>21951.8</v>
      </c>
      <c r="C1398">
        <v>21434.6</v>
      </c>
      <c r="D1398">
        <v>21434.400000000001</v>
      </c>
      <c r="E1398">
        <v>20391.5</v>
      </c>
      <c r="F1398">
        <v>236.13499999999999</v>
      </c>
      <c r="G1398">
        <v>192.98500000000001</v>
      </c>
      <c r="H1398">
        <v>66.035899999999998</v>
      </c>
      <c r="I1398">
        <v>22.141400000000001</v>
      </c>
      <c r="J1398">
        <v>78.584699999999998</v>
      </c>
      <c r="K1398">
        <v>19938.900000000001</v>
      </c>
      <c r="L1398">
        <v>1.10825E-2</v>
      </c>
      <c r="M1398">
        <v>0.98436800000000002</v>
      </c>
      <c r="N1398">
        <v>528</v>
      </c>
      <c r="O1398" t="s">
        <v>42</v>
      </c>
    </row>
    <row r="1399" spans="1:25" x14ac:dyDescent="0.25">
      <c r="A1399" t="s">
        <v>172</v>
      </c>
      <c r="B1399">
        <v>22400</v>
      </c>
      <c r="C1399">
        <v>21864.1</v>
      </c>
      <c r="D1399">
        <v>21863.9</v>
      </c>
      <c r="E1399">
        <v>20801.3</v>
      </c>
      <c r="F1399">
        <v>240.82300000000001</v>
      </c>
      <c r="G1399">
        <v>188.92599999999999</v>
      </c>
      <c r="H1399">
        <v>62.000900000000001</v>
      </c>
      <c r="I1399">
        <v>21.547799999999999</v>
      </c>
      <c r="J1399">
        <v>79.434200000000004</v>
      </c>
      <c r="K1399">
        <v>20348.8</v>
      </c>
      <c r="L1399">
        <v>1.08877E-2</v>
      </c>
      <c r="M1399">
        <v>0.98100399999999999</v>
      </c>
      <c r="N1399">
        <v>1185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22095</v>
      </c>
      <c r="C1400">
        <v>21580</v>
      </c>
      <c r="D1400">
        <v>21579.8</v>
      </c>
      <c r="E1400">
        <v>20525.599999999999</v>
      </c>
      <c r="F1400">
        <v>240.09299999999999</v>
      </c>
      <c r="G1400">
        <v>190.72200000000001</v>
      </c>
      <c r="H1400">
        <v>63.077199999999998</v>
      </c>
      <c r="I1400">
        <v>22.191600000000001</v>
      </c>
      <c r="J1400">
        <v>78.895700000000005</v>
      </c>
      <c r="K1400">
        <v>20071.8</v>
      </c>
      <c r="L1400">
        <v>1.0860699999999999E-2</v>
      </c>
      <c r="M1400">
        <v>0.98074399999999995</v>
      </c>
      <c r="N1400">
        <v>877</v>
      </c>
      <c r="O1400" t="s">
        <v>42</v>
      </c>
      <c r="R1400">
        <f>AVERAGE(B1351:B1400)</f>
        <v>22329.556</v>
      </c>
      <c r="S1400">
        <f>AVERAGE(C1351:C1400)</f>
        <v>21809.186000000002</v>
      </c>
      <c r="U1400">
        <f>_xlfn.VAR.P(B1351:B1400)</f>
        <v>227170.92286399993</v>
      </c>
      <c r="V1400">
        <f>_xlfn.VAR.P(C1351:C1400)</f>
        <v>228986.81400400019</v>
      </c>
      <c r="X1400">
        <f>1.96*SQRT(U1400)/50</f>
        <v>18.683680764499719</v>
      </c>
      <c r="Y1400">
        <f>1.96*SQRT(V1400)/50</f>
        <v>18.758206147473349</v>
      </c>
    </row>
    <row r="1401" spans="1:25" x14ac:dyDescent="0.25">
      <c r="A1401" t="s">
        <v>173</v>
      </c>
      <c r="B1401">
        <v>1116661.5257000001</v>
      </c>
      <c r="C1401" t="s">
        <v>36</v>
      </c>
    </row>
    <row r="1402" spans="1:25" x14ac:dyDescent="0.25">
      <c r="A1402" t="s">
        <v>174</v>
      </c>
      <c r="B1402">
        <v>15383.3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1.1908999999999999E-2</v>
      </c>
      <c r="L1402">
        <v>0.980993</v>
      </c>
      <c r="M1402">
        <v>0</v>
      </c>
      <c r="N1402" t="s">
        <v>42</v>
      </c>
    </row>
    <row r="1403" spans="1:25" x14ac:dyDescent="0.25">
      <c r="A1403" t="s">
        <v>174</v>
      </c>
      <c r="B1403">
        <v>15433.1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1.2103300000000001E-2</v>
      </c>
      <c r="L1403">
        <v>0.98100699999999996</v>
      </c>
      <c r="M1403">
        <v>0</v>
      </c>
      <c r="N1403" t="s">
        <v>42</v>
      </c>
    </row>
    <row r="1404" spans="1:25" x14ac:dyDescent="0.25">
      <c r="A1404" t="s">
        <v>174</v>
      </c>
      <c r="B1404">
        <v>15332.9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1.1289199999999999E-2</v>
      </c>
      <c r="L1404">
        <v>0.98094400000000004</v>
      </c>
      <c r="M1404">
        <v>0</v>
      </c>
      <c r="N1404" t="s">
        <v>42</v>
      </c>
    </row>
    <row r="1405" spans="1:25" x14ac:dyDescent="0.25">
      <c r="A1405" t="s">
        <v>174</v>
      </c>
      <c r="B1405">
        <v>15399.3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1.20147E-2</v>
      </c>
      <c r="L1405">
        <v>0.98100200000000004</v>
      </c>
      <c r="M1405">
        <v>0</v>
      </c>
      <c r="N1405" t="s">
        <v>42</v>
      </c>
    </row>
    <row r="1406" spans="1:25" x14ac:dyDescent="0.25">
      <c r="A1406" t="s">
        <v>174</v>
      </c>
      <c r="B1406">
        <v>15393.2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1.1912600000000001E-2</v>
      </c>
      <c r="L1406">
        <v>0.98099599999999998</v>
      </c>
      <c r="M1406">
        <v>0</v>
      </c>
      <c r="N1406" t="s">
        <v>42</v>
      </c>
    </row>
    <row r="1407" spans="1:25" x14ac:dyDescent="0.25">
      <c r="A1407" t="s">
        <v>174</v>
      </c>
      <c r="B1407">
        <v>14463.7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1.22664E-2</v>
      </c>
      <c r="L1407">
        <v>0.99215799999999998</v>
      </c>
      <c r="M1407">
        <v>0</v>
      </c>
      <c r="N1407" t="s">
        <v>42</v>
      </c>
    </row>
    <row r="1408" spans="1:25" x14ac:dyDescent="0.25">
      <c r="A1408" t="s">
        <v>174</v>
      </c>
      <c r="B1408">
        <v>14505.1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1.24209E-2</v>
      </c>
      <c r="L1408">
        <v>0.98101700000000003</v>
      </c>
      <c r="M1408">
        <v>0</v>
      </c>
      <c r="N1408" t="s">
        <v>42</v>
      </c>
    </row>
    <row r="1409" spans="1:14" x14ac:dyDescent="0.25">
      <c r="A1409" t="s">
        <v>174</v>
      </c>
      <c r="B1409">
        <v>14445.9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1.35595E-2</v>
      </c>
      <c r="L1409">
        <v>0.98101799999999995</v>
      </c>
      <c r="M1409">
        <v>0</v>
      </c>
      <c r="N1409" t="s">
        <v>42</v>
      </c>
    </row>
    <row r="1410" spans="1:14" x14ac:dyDescent="0.25">
      <c r="A1410" t="s">
        <v>174</v>
      </c>
      <c r="B1410">
        <v>14581.1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1.3345900000000001E-2</v>
      </c>
      <c r="L1410">
        <v>0.98305299999999995</v>
      </c>
      <c r="M1410">
        <v>0</v>
      </c>
      <c r="N1410" t="s">
        <v>42</v>
      </c>
    </row>
    <row r="1411" spans="1:14" x14ac:dyDescent="0.25">
      <c r="A1411" t="s">
        <v>174</v>
      </c>
      <c r="B1411">
        <v>14741.1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1.08755E-2</v>
      </c>
      <c r="L1411">
        <v>0.981016</v>
      </c>
      <c r="M1411">
        <v>0</v>
      </c>
      <c r="N1411" t="s">
        <v>42</v>
      </c>
    </row>
    <row r="1412" spans="1:14" x14ac:dyDescent="0.25">
      <c r="A1412" t="s">
        <v>174</v>
      </c>
      <c r="B1412">
        <v>14625.6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1.1363699999999999E-2</v>
      </c>
      <c r="L1412">
        <v>0.98101899999999997</v>
      </c>
      <c r="M1412">
        <v>0</v>
      </c>
      <c r="N1412" t="s">
        <v>42</v>
      </c>
    </row>
    <row r="1413" spans="1:14" x14ac:dyDescent="0.25">
      <c r="A1413" t="s">
        <v>174</v>
      </c>
      <c r="B1413">
        <v>14659.4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1.19717E-2</v>
      </c>
      <c r="L1413">
        <v>0.98101700000000003</v>
      </c>
      <c r="M1413">
        <v>0</v>
      </c>
      <c r="N1413" t="s">
        <v>42</v>
      </c>
    </row>
    <row r="1414" spans="1:14" x14ac:dyDescent="0.25">
      <c r="A1414" t="s">
        <v>174</v>
      </c>
      <c r="B1414">
        <v>14698.2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1.08875E-2</v>
      </c>
      <c r="L1414">
        <v>0.98101499999999997</v>
      </c>
      <c r="M1414">
        <v>0</v>
      </c>
      <c r="N1414" t="s">
        <v>42</v>
      </c>
    </row>
    <row r="1415" spans="1:14" x14ac:dyDescent="0.25">
      <c r="A1415" t="s">
        <v>174</v>
      </c>
      <c r="B1415">
        <v>15200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1.2141799999999999E-2</v>
      </c>
      <c r="L1415">
        <v>0.98120700000000005</v>
      </c>
      <c r="M1415">
        <v>0</v>
      </c>
      <c r="N1415" t="s">
        <v>42</v>
      </c>
    </row>
    <row r="1416" spans="1:14" x14ac:dyDescent="0.25">
      <c r="A1416" t="s">
        <v>174</v>
      </c>
      <c r="B1416">
        <v>15215.1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1.0921999999999999E-2</v>
      </c>
      <c r="L1416">
        <v>0.98099999999999998</v>
      </c>
      <c r="M1416">
        <v>0</v>
      </c>
      <c r="N1416" t="s">
        <v>42</v>
      </c>
    </row>
    <row r="1417" spans="1:14" x14ac:dyDescent="0.25">
      <c r="A1417" t="s">
        <v>174</v>
      </c>
      <c r="B1417">
        <v>15225.1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1.1768300000000001E-2</v>
      </c>
      <c r="L1417">
        <v>0.98101499999999997</v>
      </c>
      <c r="M1417">
        <v>0</v>
      </c>
      <c r="N1417" t="s">
        <v>42</v>
      </c>
    </row>
    <row r="1418" spans="1:14" x14ac:dyDescent="0.25">
      <c r="A1418" t="s">
        <v>174</v>
      </c>
      <c r="B1418">
        <v>15279.7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1.09543E-2</v>
      </c>
      <c r="L1418">
        <v>0.981016</v>
      </c>
      <c r="M1418">
        <v>0</v>
      </c>
      <c r="N1418" t="s">
        <v>42</v>
      </c>
    </row>
    <row r="1419" spans="1:14" x14ac:dyDescent="0.25">
      <c r="A1419" t="s">
        <v>174</v>
      </c>
      <c r="B1419">
        <v>15302.5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1.08973E-2</v>
      </c>
      <c r="L1419">
        <v>0.98101899999999997</v>
      </c>
      <c r="M1419">
        <v>0</v>
      </c>
      <c r="N1419" t="s">
        <v>42</v>
      </c>
    </row>
    <row r="1420" spans="1:14" x14ac:dyDescent="0.25">
      <c r="A1420" t="s">
        <v>174</v>
      </c>
      <c r="B1420">
        <v>15323.7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1.34479E-2</v>
      </c>
      <c r="L1420">
        <v>0.98101700000000003</v>
      </c>
      <c r="M1420">
        <v>0</v>
      </c>
      <c r="N1420" t="s">
        <v>42</v>
      </c>
    </row>
    <row r="1421" spans="1:14" x14ac:dyDescent="0.25">
      <c r="A1421" t="s">
        <v>174</v>
      </c>
      <c r="B1421">
        <v>15292.7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1.0858899999999999E-2</v>
      </c>
      <c r="L1421">
        <v>0.98100399999999999</v>
      </c>
      <c r="M1421">
        <v>0</v>
      </c>
      <c r="N1421" t="s">
        <v>42</v>
      </c>
    </row>
    <row r="1422" spans="1:14" x14ac:dyDescent="0.25">
      <c r="A1422" t="s">
        <v>174</v>
      </c>
      <c r="B1422">
        <v>15186.3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1.0959399999999999E-2</v>
      </c>
      <c r="L1422">
        <v>0.98100399999999999</v>
      </c>
      <c r="M1422">
        <v>0</v>
      </c>
      <c r="N1422" t="s">
        <v>42</v>
      </c>
    </row>
    <row r="1423" spans="1:14" x14ac:dyDescent="0.25">
      <c r="A1423" t="s">
        <v>174</v>
      </c>
      <c r="B1423">
        <v>14732.3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1.08603E-2</v>
      </c>
      <c r="L1423">
        <v>0.98101899999999997</v>
      </c>
      <c r="M1423">
        <v>0</v>
      </c>
      <c r="N1423" t="s">
        <v>42</v>
      </c>
    </row>
    <row r="1424" spans="1:14" x14ac:dyDescent="0.25">
      <c r="A1424" t="s">
        <v>174</v>
      </c>
      <c r="B1424">
        <v>14827.5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1.32388E-2</v>
      </c>
      <c r="L1424">
        <v>0.98060000000000003</v>
      </c>
      <c r="M1424">
        <v>0</v>
      </c>
      <c r="N1424" t="s">
        <v>42</v>
      </c>
    </row>
    <row r="1425" spans="1:14" x14ac:dyDescent="0.25">
      <c r="A1425" t="s">
        <v>174</v>
      </c>
      <c r="B1425">
        <v>14550.7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1.3071299999999999E-2</v>
      </c>
      <c r="L1425">
        <v>0.98101899999999997</v>
      </c>
      <c r="M1425">
        <v>0</v>
      </c>
      <c r="N1425" t="s">
        <v>42</v>
      </c>
    </row>
    <row r="1426" spans="1:14" x14ac:dyDescent="0.25">
      <c r="A1426" t="s">
        <v>174</v>
      </c>
      <c r="B1426">
        <v>14555.7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1.3948500000000001E-2</v>
      </c>
      <c r="L1426">
        <v>0.98069399999999995</v>
      </c>
      <c r="M1426">
        <v>0</v>
      </c>
      <c r="N1426" t="s">
        <v>42</v>
      </c>
    </row>
    <row r="1427" spans="1:14" x14ac:dyDescent="0.25">
      <c r="A1427" t="s">
        <v>174</v>
      </c>
      <c r="B1427">
        <v>14642.7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1.4295199999999999E-2</v>
      </c>
      <c r="L1427">
        <v>0.98097199999999996</v>
      </c>
      <c r="M1427">
        <v>0</v>
      </c>
      <c r="N1427" t="s">
        <v>42</v>
      </c>
    </row>
    <row r="1428" spans="1:14" x14ac:dyDescent="0.25">
      <c r="A1428" t="s">
        <v>174</v>
      </c>
      <c r="B1428">
        <v>14807.9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1.13735E-2</v>
      </c>
      <c r="L1428">
        <v>0.98101300000000002</v>
      </c>
      <c r="M1428">
        <v>0</v>
      </c>
      <c r="N1428" t="s">
        <v>42</v>
      </c>
    </row>
    <row r="1429" spans="1:14" x14ac:dyDescent="0.25">
      <c r="A1429" t="s">
        <v>174</v>
      </c>
      <c r="B1429">
        <v>14811.6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1.09158E-2</v>
      </c>
      <c r="L1429">
        <v>0.981016</v>
      </c>
      <c r="M1429">
        <v>0</v>
      </c>
      <c r="N1429" t="s">
        <v>42</v>
      </c>
    </row>
    <row r="1430" spans="1:14" x14ac:dyDescent="0.25">
      <c r="A1430" t="s">
        <v>174</v>
      </c>
      <c r="B1430">
        <v>14533.9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1.1226099999999999E-2</v>
      </c>
      <c r="L1430">
        <v>0.98099099999999995</v>
      </c>
      <c r="M1430">
        <v>0</v>
      </c>
      <c r="N1430" t="s">
        <v>42</v>
      </c>
    </row>
    <row r="1431" spans="1:14" x14ac:dyDescent="0.25">
      <c r="A1431" t="s">
        <v>174</v>
      </c>
      <c r="B1431">
        <v>15423.2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1.11173E-2</v>
      </c>
      <c r="L1431">
        <v>0.98100699999999996</v>
      </c>
      <c r="M1431">
        <v>0</v>
      </c>
      <c r="N1431" t="s">
        <v>42</v>
      </c>
    </row>
    <row r="1432" spans="1:14" x14ac:dyDescent="0.25">
      <c r="A1432" t="s">
        <v>174</v>
      </c>
      <c r="B1432">
        <v>15203.8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1.4079299999999999E-2</v>
      </c>
      <c r="L1432">
        <v>0.981016</v>
      </c>
      <c r="M1432">
        <v>0</v>
      </c>
      <c r="N1432" t="s">
        <v>42</v>
      </c>
    </row>
    <row r="1433" spans="1:14" x14ac:dyDescent="0.25">
      <c r="A1433" t="s">
        <v>174</v>
      </c>
      <c r="B1433">
        <v>15268.6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2.1057800000000002E-2</v>
      </c>
      <c r="L1433">
        <v>0.98111400000000004</v>
      </c>
      <c r="M1433">
        <v>0</v>
      </c>
      <c r="N1433" t="s">
        <v>42</v>
      </c>
    </row>
    <row r="1434" spans="1:14" x14ac:dyDescent="0.25">
      <c r="A1434" t="s">
        <v>174</v>
      </c>
      <c r="B1434">
        <v>15228.8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1.1478199999999999E-2</v>
      </c>
      <c r="L1434">
        <v>0.99198500000000001</v>
      </c>
      <c r="M1434">
        <v>0</v>
      </c>
      <c r="N1434" t="s">
        <v>42</v>
      </c>
    </row>
    <row r="1435" spans="1:14" x14ac:dyDescent="0.25">
      <c r="A1435" t="s">
        <v>174</v>
      </c>
      <c r="B1435">
        <v>15357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1.1128300000000001E-2</v>
      </c>
      <c r="L1435">
        <v>0.98101899999999997</v>
      </c>
      <c r="M1435">
        <v>0</v>
      </c>
      <c r="N1435" t="s">
        <v>42</v>
      </c>
    </row>
    <row r="1436" spans="1:14" x14ac:dyDescent="0.25">
      <c r="A1436" t="s">
        <v>174</v>
      </c>
      <c r="B1436">
        <v>15320.1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2.64327E-2</v>
      </c>
      <c r="L1436">
        <v>0.98101700000000003</v>
      </c>
      <c r="M1436">
        <v>0</v>
      </c>
      <c r="N1436" t="s">
        <v>42</v>
      </c>
    </row>
    <row r="1437" spans="1:14" x14ac:dyDescent="0.25">
      <c r="A1437" t="s">
        <v>174</v>
      </c>
      <c r="B1437">
        <v>15327.6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1.1127400000000001E-2</v>
      </c>
      <c r="L1437">
        <v>0.97977199999999998</v>
      </c>
      <c r="M1437">
        <v>0</v>
      </c>
      <c r="N1437" t="s">
        <v>42</v>
      </c>
    </row>
    <row r="1438" spans="1:14" x14ac:dyDescent="0.25">
      <c r="A1438" t="s">
        <v>174</v>
      </c>
      <c r="B1438">
        <v>15219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1.0869800000000001E-2</v>
      </c>
      <c r="L1438">
        <v>0.99470000000000003</v>
      </c>
      <c r="M1438">
        <v>0</v>
      </c>
      <c r="N1438" t="s">
        <v>42</v>
      </c>
    </row>
    <row r="1439" spans="1:14" x14ac:dyDescent="0.25">
      <c r="A1439" t="s">
        <v>174</v>
      </c>
      <c r="B1439">
        <v>14825.8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1.1515900000000001E-2</v>
      </c>
      <c r="L1439">
        <v>0.98095399999999999</v>
      </c>
      <c r="M1439">
        <v>0</v>
      </c>
      <c r="N1439" t="s">
        <v>42</v>
      </c>
    </row>
    <row r="1440" spans="1:14" x14ac:dyDescent="0.25">
      <c r="A1440" t="s">
        <v>174</v>
      </c>
      <c r="B1440">
        <v>14648.5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1.0865E-2</v>
      </c>
      <c r="L1440">
        <v>0.99503900000000001</v>
      </c>
      <c r="M1440">
        <v>0</v>
      </c>
      <c r="N1440" t="s">
        <v>42</v>
      </c>
    </row>
    <row r="1441" spans="1:25" x14ac:dyDescent="0.25">
      <c r="A1441" t="s">
        <v>174</v>
      </c>
      <c r="B1441">
        <v>14561.5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1.22132E-2</v>
      </c>
      <c r="L1441">
        <v>0.98101899999999997</v>
      </c>
      <c r="M1441">
        <v>0</v>
      </c>
      <c r="N1441" t="s">
        <v>42</v>
      </c>
    </row>
    <row r="1442" spans="1:25" x14ac:dyDescent="0.25">
      <c r="A1442" t="s">
        <v>174</v>
      </c>
      <c r="B1442">
        <v>14692.1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1.43524E-2</v>
      </c>
      <c r="L1442">
        <v>0.98095100000000002</v>
      </c>
      <c r="M1442">
        <v>0</v>
      </c>
      <c r="N1442" t="s">
        <v>42</v>
      </c>
    </row>
    <row r="1443" spans="1:25" x14ac:dyDescent="0.25">
      <c r="A1443" t="s">
        <v>174</v>
      </c>
      <c r="B1443">
        <v>14676.5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1.08685E-2</v>
      </c>
      <c r="L1443">
        <v>0.98087299999999999</v>
      </c>
      <c r="M1443">
        <v>0</v>
      </c>
      <c r="N1443" t="s">
        <v>42</v>
      </c>
    </row>
    <row r="1444" spans="1:25" x14ac:dyDescent="0.25">
      <c r="A1444" t="s">
        <v>174</v>
      </c>
      <c r="B1444">
        <v>14592.9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1.15218E-2</v>
      </c>
      <c r="L1444">
        <v>0.980846</v>
      </c>
      <c r="M1444">
        <v>0</v>
      </c>
      <c r="N1444" t="s">
        <v>42</v>
      </c>
    </row>
    <row r="1445" spans="1:25" x14ac:dyDescent="0.25">
      <c r="A1445" t="s">
        <v>174</v>
      </c>
      <c r="B1445">
        <v>14607.4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1.09535E-2</v>
      </c>
      <c r="L1445">
        <v>0.98101899999999997</v>
      </c>
      <c r="M1445">
        <v>0</v>
      </c>
      <c r="N1445" t="s">
        <v>42</v>
      </c>
    </row>
    <row r="1446" spans="1:25" x14ac:dyDescent="0.25">
      <c r="A1446" t="s">
        <v>174</v>
      </c>
      <c r="B1446">
        <v>14637.7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1.0864499999999999E-2</v>
      </c>
      <c r="L1446">
        <v>0.98101499999999997</v>
      </c>
      <c r="M1446">
        <v>0</v>
      </c>
      <c r="N1446" t="s">
        <v>42</v>
      </c>
    </row>
    <row r="1447" spans="1:25" x14ac:dyDescent="0.25">
      <c r="A1447" t="s">
        <v>174</v>
      </c>
      <c r="B1447">
        <v>15205.6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1.0857E-2</v>
      </c>
      <c r="L1447">
        <v>0.98095699999999997</v>
      </c>
      <c r="M1447">
        <v>0</v>
      </c>
      <c r="N1447" t="s">
        <v>42</v>
      </c>
    </row>
    <row r="1448" spans="1:25" x14ac:dyDescent="0.25">
      <c r="A1448" t="s">
        <v>174</v>
      </c>
      <c r="B1448">
        <v>15262.4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1.12158E-2</v>
      </c>
      <c r="L1448">
        <v>0.98101899999999997</v>
      </c>
      <c r="M1448">
        <v>0</v>
      </c>
      <c r="N1448" t="s">
        <v>42</v>
      </c>
    </row>
    <row r="1449" spans="1:25" x14ac:dyDescent="0.25">
      <c r="A1449" t="s">
        <v>174</v>
      </c>
      <c r="B1449">
        <v>15303.5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1.5196100000000001E-2</v>
      </c>
      <c r="L1449">
        <v>0.98462400000000005</v>
      </c>
      <c r="M1449">
        <v>0</v>
      </c>
      <c r="N1449" t="s">
        <v>42</v>
      </c>
    </row>
    <row r="1450" spans="1:25" x14ac:dyDescent="0.25">
      <c r="A1450" t="s">
        <v>174</v>
      </c>
      <c r="B1450">
        <v>15299.9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1.1060800000000001E-2</v>
      </c>
      <c r="L1450">
        <v>0.98097100000000004</v>
      </c>
      <c r="M1450">
        <v>0</v>
      </c>
      <c r="N1450" t="s">
        <v>42</v>
      </c>
    </row>
    <row r="1451" spans="1:25" x14ac:dyDescent="0.25">
      <c r="A1451" t="s">
        <v>174</v>
      </c>
      <c r="B1451">
        <v>15327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1.2076099999999999E-2</v>
      </c>
      <c r="L1451">
        <v>0.98101899999999997</v>
      </c>
      <c r="M1451">
        <v>0</v>
      </c>
      <c r="N1451" t="s">
        <v>42</v>
      </c>
    </row>
    <row r="1452" spans="1:25" x14ac:dyDescent="0.25">
      <c r="A1452" t="s">
        <v>174</v>
      </c>
      <c r="B1452">
        <v>15292.1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2.50517E-2</v>
      </c>
      <c r="L1452">
        <v>0.98096899999999998</v>
      </c>
      <c r="M1452">
        <v>0</v>
      </c>
      <c r="N1452" t="s">
        <v>42</v>
      </c>
    </row>
    <row r="1453" spans="1:25" x14ac:dyDescent="0.25">
      <c r="A1453" t="s">
        <v>174</v>
      </c>
      <c r="B1453">
        <v>15300.2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2.3529600000000001E-2</v>
      </c>
      <c r="L1453">
        <v>0.99422999999999995</v>
      </c>
      <c r="M1453">
        <v>0</v>
      </c>
      <c r="N1453" t="s">
        <v>42</v>
      </c>
    </row>
    <row r="1454" spans="1:25" x14ac:dyDescent="0.25">
      <c r="A1454" t="s">
        <v>174</v>
      </c>
      <c r="B1454">
        <v>15307.8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1.0856899999999999E-2</v>
      </c>
      <c r="L1454">
        <v>0.98094099999999995</v>
      </c>
      <c r="M1454">
        <v>0</v>
      </c>
      <c r="N1454" t="s">
        <v>42</v>
      </c>
    </row>
    <row r="1455" spans="1:25" x14ac:dyDescent="0.25">
      <c r="A1455" t="s">
        <v>174</v>
      </c>
      <c r="B1455">
        <v>15121.6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1.0863599999999999E-2</v>
      </c>
      <c r="L1455">
        <v>0.98773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14921.9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1.49766E-2</v>
      </c>
      <c r="L1456">
        <v>0.98096799999999995</v>
      </c>
      <c r="M1456">
        <v>0</v>
      </c>
      <c r="N1456" t="s">
        <v>42</v>
      </c>
      <c r="R1456">
        <f>AVERAGE(B1407:B1456)</f>
        <v>14962.8</v>
      </c>
      <c r="S1456">
        <f>AVERAGE(C1407:C1456)</f>
        <v>0</v>
      </c>
      <c r="U1456">
        <f>_xlfn.VAR.P(B1407:B1456)</f>
        <v>104565.07719999999</v>
      </c>
      <c r="V1456">
        <f>_xlfn.VAR.P(C1407:C1456)</f>
        <v>0</v>
      </c>
      <c r="X1456">
        <f>1.96*SQRT(U1456)/50</f>
        <v>12.67591733282479</v>
      </c>
      <c r="Y1456">
        <f>1.96*SQRT(V1456)/50</f>
        <v>0</v>
      </c>
    </row>
    <row r="1457" spans="1:13" x14ac:dyDescent="0.25">
      <c r="A1457" t="s">
        <v>175</v>
      </c>
      <c r="B1457">
        <v>748252.54960000003</v>
      </c>
      <c r="C1457" t="s">
        <v>36</v>
      </c>
    </row>
    <row r="1458" spans="1:13" x14ac:dyDescent="0.25">
      <c r="A1458" t="s">
        <v>176</v>
      </c>
      <c r="B1458">
        <v>24756.799999999999</v>
      </c>
      <c r="C1458">
        <v>24298.9</v>
      </c>
      <c r="D1458">
        <v>24298.7</v>
      </c>
      <c r="E1458">
        <v>23256.400000000001</v>
      </c>
      <c r="F1458">
        <v>228.88800000000001</v>
      </c>
      <c r="G1458">
        <v>0</v>
      </c>
      <c r="H1458">
        <v>64.069000000000003</v>
      </c>
      <c r="I1458">
        <v>0</v>
      </c>
      <c r="J1458">
        <v>1.0873499999999999E-2</v>
      </c>
      <c r="K1458">
        <v>0.981012</v>
      </c>
      <c r="L1458">
        <v>0</v>
      </c>
      <c r="M1458" t="s">
        <v>42</v>
      </c>
    </row>
    <row r="1459" spans="1:13" x14ac:dyDescent="0.25">
      <c r="A1459" t="s">
        <v>176</v>
      </c>
      <c r="B1459">
        <v>24921.8</v>
      </c>
      <c r="C1459">
        <v>24447.200000000001</v>
      </c>
      <c r="D1459">
        <v>24447</v>
      </c>
      <c r="E1459">
        <v>23420.799999999999</v>
      </c>
      <c r="F1459">
        <v>223.83799999999999</v>
      </c>
      <c r="G1459">
        <v>0</v>
      </c>
      <c r="H1459">
        <v>65.161500000000004</v>
      </c>
      <c r="I1459">
        <v>0</v>
      </c>
      <c r="J1459">
        <v>1.6393399999999999E-2</v>
      </c>
      <c r="K1459">
        <v>0.98101899999999997</v>
      </c>
      <c r="L1459">
        <v>0</v>
      </c>
      <c r="M1459" t="s">
        <v>42</v>
      </c>
    </row>
    <row r="1460" spans="1:13" x14ac:dyDescent="0.25">
      <c r="A1460" t="s">
        <v>176</v>
      </c>
      <c r="B1460">
        <v>24530.7</v>
      </c>
      <c r="C1460">
        <v>24072.9</v>
      </c>
      <c r="D1460">
        <v>24072.7</v>
      </c>
      <c r="E1460">
        <v>23055.599999999999</v>
      </c>
      <c r="F1460">
        <v>219.376</v>
      </c>
      <c r="G1460">
        <v>0</v>
      </c>
      <c r="H1460">
        <v>67.130799999999994</v>
      </c>
      <c r="I1460">
        <v>0</v>
      </c>
      <c r="J1460">
        <v>1.12651E-2</v>
      </c>
      <c r="K1460">
        <v>0.98101700000000003</v>
      </c>
      <c r="L1460">
        <v>0</v>
      </c>
      <c r="M1460" t="s">
        <v>42</v>
      </c>
    </row>
    <row r="1461" spans="1:13" x14ac:dyDescent="0.25">
      <c r="A1461" t="s">
        <v>176</v>
      </c>
      <c r="B1461">
        <v>25203.9</v>
      </c>
      <c r="C1461">
        <v>24752</v>
      </c>
      <c r="D1461">
        <v>24751.8</v>
      </c>
      <c r="E1461">
        <v>23726.5</v>
      </c>
      <c r="F1461">
        <v>223.505</v>
      </c>
      <c r="G1461">
        <v>0</v>
      </c>
      <c r="H1461">
        <v>66.063599999999994</v>
      </c>
      <c r="I1461">
        <v>0</v>
      </c>
      <c r="J1461">
        <v>1.1593300000000001E-2</v>
      </c>
      <c r="K1461">
        <v>0.98101899999999997</v>
      </c>
      <c r="L1461">
        <v>0</v>
      </c>
      <c r="M1461" t="s">
        <v>42</v>
      </c>
    </row>
    <row r="1462" spans="1:13" x14ac:dyDescent="0.25">
      <c r="A1462" t="s">
        <v>176</v>
      </c>
      <c r="B1462">
        <v>24710.9</v>
      </c>
      <c r="C1462">
        <v>24247.4</v>
      </c>
      <c r="D1462">
        <v>24247.200000000001</v>
      </c>
      <c r="E1462">
        <v>23194.2</v>
      </c>
      <c r="F1462">
        <v>230.09200000000001</v>
      </c>
      <c r="G1462">
        <v>0</v>
      </c>
      <c r="H1462">
        <v>65.732900000000001</v>
      </c>
      <c r="I1462">
        <v>0</v>
      </c>
      <c r="J1462">
        <v>1.09747E-2</v>
      </c>
      <c r="K1462">
        <v>0.98082199999999997</v>
      </c>
      <c r="L1462">
        <v>0</v>
      </c>
      <c r="M1462" t="s">
        <v>42</v>
      </c>
    </row>
    <row r="1463" spans="1:13" x14ac:dyDescent="0.25">
      <c r="A1463" t="s">
        <v>176</v>
      </c>
      <c r="B1463">
        <v>25111.9</v>
      </c>
      <c r="C1463">
        <v>24653.3</v>
      </c>
      <c r="D1463">
        <v>24653.1</v>
      </c>
      <c r="E1463">
        <v>23589.1</v>
      </c>
      <c r="F1463">
        <v>231.738</v>
      </c>
      <c r="G1463">
        <v>0</v>
      </c>
      <c r="H1463">
        <v>65.172200000000004</v>
      </c>
      <c r="I1463">
        <v>0</v>
      </c>
      <c r="J1463">
        <v>1.1029799999999999E-2</v>
      </c>
      <c r="K1463">
        <v>0.98101300000000002</v>
      </c>
      <c r="L1463">
        <v>0</v>
      </c>
      <c r="M1463" t="s">
        <v>42</v>
      </c>
    </row>
    <row r="1464" spans="1:13" x14ac:dyDescent="0.25">
      <c r="A1464" t="s">
        <v>176</v>
      </c>
      <c r="B1464">
        <v>24970.9</v>
      </c>
      <c r="C1464">
        <v>24507.8</v>
      </c>
      <c r="D1464">
        <v>24507.599999999999</v>
      </c>
      <c r="E1464">
        <v>23454.5</v>
      </c>
      <c r="F1464">
        <v>232.899</v>
      </c>
      <c r="G1464">
        <v>0</v>
      </c>
      <c r="H1464">
        <v>64.833299999999994</v>
      </c>
      <c r="I1464">
        <v>0</v>
      </c>
      <c r="J1464">
        <v>1.0941299999999999E-2</v>
      </c>
      <c r="K1464">
        <v>0.99287499999999995</v>
      </c>
      <c r="L1464">
        <v>0</v>
      </c>
      <c r="M1464" t="s">
        <v>42</v>
      </c>
    </row>
    <row r="1465" spans="1:13" x14ac:dyDescent="0.25">
      <c r="A1465" t="s">
        <v>176</v>
      </c>
      <c r="B1465">
        <v>24556.5</v>
      </c>
      <c r="C1465">
        <v>24098.2</v>
      </c>
      <c r="D1465">
        <v>24098</v>
      </c>
      <c r="E1465">
        <v>23044.2</v>
      </c>
      <c r="F1465">
        <v>230.857</v>
      </c>
      <c r="G1465">
        <v>0</v>
      </c>
      <c r="H1465">
        <v>63.988500000000002</v>
      </c>
      <c r="I1465">
        <v>0</v>
      </c>
      <c r="J1465">
        <v>1.08869E-2</v>
      </c>
      <c r="K1465">
        <v>0.98101899999999997</v>
      </c>
      <c r="L1465">
        <v>0</v>
      </c>
      <c r="M1465" t="s">
        <v>42</v>
      </c>
    </row>
    <row r="1466" spans="1:13" x14ac:dyDescent="0.25">
      <c r="A1466" t="s">
        <v>176</v>
      </c>
      <c r="B1466">
        <v>24795.200000000001</v>
      </c>
      <c r="C1466">
        <v>24337.7</v>
      </c>
      <c r="D1466">
        <v>24337.5</v>
      </c>
      <c r="E1466">
        <v>23296.400000000001</v>
      </c>
      <c r="F1466">
        <v>227.899</v>
      </c>
      <c r="G1466">
        <v>0</v>
      </c>
      <c r="H1466">
        <v>64.333200000000005</v>
      </c>
      <c r="I1466">
        <v>0</v>
      </c>
      <c r="J1466">
        <v>2.3609100000000001E-2</v>
      </c>
      <c r="K1466">
        <v>0.98096099999999997</v>
      </c>
      <c r="L1466">
        <v>0</v>
      </c>
      <c r="M1466" t="s">
        <v>42</v>
      </c>
    </row>
    <row r="1467" spans="1:13" x14ac:dyDescent="0.25">
      <c r="A1467" t="s">
        <v>176</v>
      </c>
      <c r="B1467">
        <v>24460.7</v>
      </c>
      <c r="C1467">
        <v>24004.3</v>
      </c>
      <c r="D1467">
        <v>24004.1</v>
      </c>
      <c r="E1467">
        <v>22995.200000000001</v>
      </c>
      <c r="F1467">
        <v>220.70400000000001</v>
      </c>
      <c r="G1467">
        <v>0</v>
      </c>
      <c r="H1467">
        <v>65.457099999999997</v>
      </c>
      <c r="I1467">
        <v>0</v>
      </c>
      <c r="J1467">
        <v>1.0905700000000001E-2</v>
      </c>
      <c r="K1467">
        <v>0.98085999999999995</v>
      </c>
      <c r="L1467">
        <v>0</v>
      </c>
      <c r="M1467" t="s">
        <v>42</v>
      </c>
    </row>
    <row r="1468" spans="1:13" x14ac:dyDescent="0.25">
      <c r="A1468" t="s">
        <v>176</v>
      </c>
      <c r="B1468">
        <v>24533.7</v>
      </c>
      <c r="C1468">
        <v>24082.6</v>
      </c>
      <c r="D1468">
        <v>24082.400000000001</v>
      </c>
      <c r="E1468">
        <v>23096.6</v>
      </c>
      <c r="F1468">
        <v>210.69800000000001</v>
      </c>
      <c r="G1468">
        <v>0</v>
      </c>
      <c r="H1468">
        <v>65.869399999999999</v>
      </c>
      <c r="I1468">
        <v>0</v>
      </c>
      <c r="J1468">
        <v>1.1047E-2</v>
      </c>
      <c r="K1468">
        <v>0.98100399999999999</v>
      </c>
      <c r="L1468">
        <v>0</v>
      </c>
      <c r="M1468" t="s">
        <v>42</v>
      </c>
    </row>
    <row r="1469" spans="1:13" x14ac:dyDescent="0.25">
      <c r="A1469" t="s">
        <v>176</v>
      </c>
      <c r="B1469">
        <v>26000</v>
      </c>
      <c r="C1469">
        <v>25539.200000000001</v>
      </c>
      <c r="D1469">
        <v>25539</v>
      </c>
      <c r="E1469">
        <v>24549.5</v>
      </c>
      <c r="F1469">
        <v>216.11500000000001</v>
      </c>
      <c r="G1469">
        <v>0</v>
      </c>
      <c r="H1469">
        <v>65.679699999999997</v>
      </c>
      <c r="I1469">
        <v>0</v>
      </c>
      <c r="J1469">
        <v>1.25924E-2</v>
      </c>
      <c r="K1469">
        <v>0.98101899999999997</v>
      </c>
      <c r="L1469">
        <v>0</v>
      </c>
      <c r="M1469" t="s">
        <v>42</v>
      </c>
    </row>
    <row r="1470" spans="1:13" x14ac:dyDescent="0.25">
      <c r="A1470" t="s">
        <v>176</v>
      </c>
      <c r="B1470">
        <v>25841.9</v>
      </c>
      <c r="C1470">
        <v>25389.200000000001</v>
      </c>
      <c r="D1470">
        <v>25389</v>
      </c>
      <c r="E1470">
        <v>24416.3</v>
      </c>
      <c r="F1470">
        <v>210.27199999999999</v>
      </c>
      <c r="G1470">
        <v>0</v>
      </c>
      <c r="H1470">
        <v>66.712199999999996</v>
      </c>
      <c r="I1470">
        <v>0</v>
      </c>
      <c r="J1470">
        <v>1.09012E-2</v>
      </c>
      <c r="K1470">
        <v>0.98101799999999995</v>
      </c>
      <c r="L1470">
        <v>0</v>
      </c>
      <c r="M1470" t="s">
        <v>42</v>
      </c>
    </row>
    <row r="1471" spans="1:13" x14ac:dyDescent="0.25">
      <c r="A1471" t="s">
        <v>176</v>
      </c>
      <c r="B1471">
        <v>25551.4</v>
      </c>
      <c r="C1471">
        <v>25072.3</v>
      </c>
      <c r="D1471">
        <v>25072.1</v>
      </c>
      <c r="E1471">
        <v>24031.5</v>
      </c>
      <c r="F1471">
        <v>224.43</v>
      </c>
      <c r="G1471">
        <v>0</v>
      </c>
      <c r="H1471">
        <v>63.5349</v>
      </c>
      <c r="I1471">
        <v>0</v>
      </c>
      <c r="J1471">
        <v>1.27919E-2</v>
      </c>
      <c r="K1471">
        <v>0.994726</v>
      </c>
      <c r="L1471">
        <v>0</v>
      </c>
      <c r="M1471" t="s">
        <v>42</v>
      </c>
    </row>
    <row r="1472" spans="1:13" x14ac:dyDescent="0.25">
      <c r="A1472" t="s">
        <v>176</v>
      </c>
      <c r="B1472">
        <v>25633.1</v>
      </c>
      <c r="C1472">
        <v>25180.6</v>
      </c>
      <c r="D1472">
        <v>25180.400000000001</v>
      </c>
      <c r="E1472">
        <v>24135.599999999999</v>
      </c>
      <c r="F1472">
        <v>225.58500000000001</v>
      </c>
      <c r="G1472">
        <v>0</v>
      </c>
      <c r="H1472">
        <v>62.432699999999997</v>
      </c>
      <c r="I1472">
        <v>0</v>
      </c>
      <c r="J1472">
        <v>1.10858E-2</v>
      </c>
      <c r="K1472">
        <v>0.98099800000000004</v>
      </c>
      <c r="L1472">
        <v>0</v>
      </c>
      <c r="M1472" t="s">
        <v>42</v>
      </c>
    </row>
    <row r="1473" spans="1:13" x14ac:dyDescent="0.25">
      <c r="A1473" t="s">
        <v>176</v>
      </c>
      <c r="B1473">
        <v>24839.200000000001</v>
      </c>
      <c r="C1473">
        <v>24381.7</v>
      </c>
      <c r="D1473">
        <v>24381.5</v>
      </c>
      <c r="E1473">
        <v>23336.7</v>
      </c>
      <c r="F1473">
        <v>227.00800000000001</v>
      </c>
      <c r="G1473">
        <v>0</v>
      </c>
      <c r="H1473">
        <v>66.469499999999996</v>
      </c>
      <c r="I1473">
        <v>0</v>
      </c>
      <c r="J1473">
        <v>1.10516E-2</v>
      </c>
      <c r="K1473">
        <v>0.98099499999999995</v>
      </c>
      <c r="L1473">
        <v>0</v>
      </c>
      <c r="M1473" t="s">
        <v>42</v>
      </c>
    </row>
    <row r="1474" spans="1:13" x14ac:dyDescent="0.25">
      <c r="A1474" t="s">
        <v>176</v>
      </c>
      <c r="B1474">
        <v>24831.3</v>
      </c>
      <c r="C1474">
        <v>24375.3</v>
      </c>
      <c r="D1474">
        <v>24375.1</v>
      </c>
      <c r="E1474">
        <v>23316.400000000001</v>
      </c>
      <c r="F1474">
        <v>231.523</v>
      </c>
      <c r="G1474">
        <v>0</v>
      </c>
      <c r="H1474">
        <v>63.241999999999997</v>
      </c>
      <c r="I1474">
        <v>0</v>
      </c>
      <c r="J1474">
        <v>1.0863899999999999E-2</v>
      </c>
      <c r="K1474">
        <v>0.981016</v>
      </c>
      <c r="L1474">
        <v>0</v>
      </c>
      <c r="M1474" t="s">
        <v>42</v>
      </c>
    </row>
    <row r="1475" spans="1:13" x14ac:dyDescent="0.25">
      <c r="A1475" t="s">
        <v>176</v>
      </c>
      <c r="B1475">
        <v>24954.9</v>
      </c>
      <c r="C1475">
        <v>24484.6</v>
      </c>
      <c r="D1475">
        <v>24484.400000000001</v>
      </c>
      <c r="E1475">
        <v>23424.3</v>
      </c>
      <c r="F1475">
        <v>227.428</v>
      </c>
      <c r="G1475">
        <v>0</v>
      </c>
      <c r="H1475">
        <v>63.591299999999997</v>
      </c>
      <c r="I1475">
        <v>0</v>
      </c>
      <c r="J1475">
        <v>2.90382E-2</v>
      </c>
      <c r="K1475">
        <v>0.99459600000000004</v>
      </c>
      <c r="L1475">
        <v>0</v>
      </c>
      <c r="M1475" t="s">
        <v>42</v>
      </c>
    </row>
    <row r="1476" spans="1:13" x14ac:dyDescent="0.25">
      <c r="A1476" t="s">
        <v>176</v>
      </c>
      <c r="B1476">
        <v>24811.3</v>
      </c>
      <c r="C1476">
        <v>24346.6</v>
      </c>
      <c r="D1476">
        <v>24346.400000000001</v>
      </c>
      <c r="E1476">
        <v>23337.4</v>
      </c>
      <c r="F1476">
        <v>218.595</v>
      </c>
      <c r="G1476">
        <v>0</v>
      </c>
      <c r="H1476">
        <v>64.645799999999994</v>
      </c>
      <c r="I1476">
        <v>0</v>
      </c>
      <c r="J1476">
        <v>1.5242E-2</v>
      </c>
      <c r="K1476">
        <v>0.98100200000000004</v>
      </c>
      <c r="L1476">
        <v>0</v>
      </c>
      <c r="M1476" t="s">
        <v>42</v>
      </c>
    </row>
    <row r="1477" spans="1:13" x14ac:dyDescent="0.25">
      <c r="A1477" t="s">
        <v>176</v>
      </c>
      <c r="B1477">
        <v>24006.400000000001</v>
      </c>
      <c r="C1477">
        <v>23554.7</v>
      </c>
      <c r="D1477">
        <v>23554.5</v>
      </c>
      <c r="E1477">
        <v>22566.400000000001</v>
      </c>
      <c r="F1477">
        <v>211.62100000000001</v>
      </c>
      <c r="G1477">
        <v>0</v>
      </c>
      <c r="H1477">
        <v>65.331500000000005</v>
      </c>
      <c r="I1477">
        <v>0</v>
      </c>
      <c r="J1477">
        <v>1.15701E-2</v>
      </c>
      <c r="K1477">
        <v>0.98101400000000005</v>
      </c>
      <c r="L1477">
        <v>0</v>
      </c>
      <c r="M1477" t="s">
        <v>42</v>
      </c>
    </row>
    <row r="1478" spans="1:13" x14ac:dyDescent="0.25">
      <c r="A1478" t="s">
        <v>176</v>
      </c>
      <c r="B1478">
        <v>24822.7</v>
      </c>
      <c r="C1478">
        <v>24372.799999999999</v>
      </c>
      <c r="D1478">
        <v>24372.6</v>
      </c>
      <c r="E1478">
        <v>23396.400000000001</v>
      </c>
      <c r="F1478">
        <v>210.833</v>
      </c>
      <c r="G1478">
        <v>0</v>
      </c>
      <c r="H1478">
        <v>66.936300000000003</v>
      </c>
      <c r="I1478">
        <v>0</v>
      </c>
      <c r="J1478">
        <v>1.2205000000000001E-2</v>
      </c>
      <c r="K1478">
        <v>0.98098099999999999</v>
      </c>
      <c r="L1478">
        <v>0</v>
      </c>
      <c r="M1478" t="s">
        <v>42</v>
      </c>
    </row>
    <row r="1479" spans="1:13" x14ac:dyDescent="0.25">
      <c r="A1479" t="s">
        <v>176</v>
      </c>
      <c r="B1479">
        <v>24181.1</v>
      </c>
      <c r="C1479">
        <v>23728.9</v>
      </c>
      <c r="D1479">
        <v>23728.7</v>
      </c>
      <c r="E1479">
        <v>22750.1</v>
      </c>
      <c r="F1479">
        <v>212.52699999999999</v>
      </c>
      <c r="G1479">
        <v>0</v>
      </c>
      <c r="H1479">
        <v>65.495099999999994</v>
      </c>
      <c r="I1479">
        <v>0</v>
      </c>
      <c r="J1479">
        <v>1.26658E-2</v>
      </c>
      <c r="K1479">
        <v>0.98100699999999996</v>
      </c>
      <c r="L1479">
        <v>0</v>
      </c>
      <c r="M1479" t="s">
        <v>42</v>
      </c>
    </row>
    <row r="1480" spans="1:13" x14ac:dyDescent="0.25">
      <c r="A1480" t="s">
        <v>176</v>
      </c>
      <c r="B1480">
        <v>25043.8</v>
      </c>
      <c r="C1480">
        <v>24594.5</v>
      </c>
      <c r="D1480">
        <v>24594.3</v>
      </c>
      <c r="E1480">
        <v>23599.3</v>
      </c>
      <c r="F1480">
        <v>214.96199999999999</v>
      </c>
      <c r="G1480">
        <v>0</v>
      </c>
      <c r="H1480">
        <v>65.213099999999997</v>
      </c>
      <c r="I1480">
        <v>0</v>
      </c>
      <c r="J1480">
        <v>1.38158E-2</v>
      </c>
      <c r="K1480">
        <v>0.98080100000000003</v>
      </c>
      <c r="L1480">
        <v>0</v>
      </c>
      <c r="M1480" t="s">
        <v>42</v>
      </c>
    </row>
    <row r="1481" spans="1:13" x14ac:dyDescent="0.25">
      <c r="A1481" t="s">
        <v>176</v>
      </c>
      <c r="B1481">
        <v>25026.6</v>
      </c>
      <c r="C1481">
        <v>24570.6</v>
      </c>
      <c r="D1481">
        <v>24570.400000000001</v>
      </c>
      <c r="E1481">
        <v>23527.7</v>
      </c>
      <c r="F1481">
        <v>225.88800000000001</v>
      </c>
      <c r="G1481">
        <v>0</v>
      </c>
      <c r="H1481">
        <v>63.829099999999997</v>
      </c>
      <c r="I1481">
        <v>0</v>
      </c>
      <c r="J1481">
        <v>1.11994E-2</v>
      </c>
      <c r="K1481">
        <v>0.98101899999999997</v>
      </c>
      <c r="L1481">
        <v>0</v>
      </c>
      <c r="M1481" t="s">
        <v>42</v>
      </c>
    </row>
    <row r="1482" spans="1:13" x14ac:dyDescent="0.25">
      <c r="A1482" t="s">
        <v>176</v>
      </c>
      <c r="B1482">
        <v>25033.9</v>
      </c>
      <c r="C1482">
        <v>24577.3</v>
      </c>
      <c r="D1482">
        <v>24577.1</v>
      </c>
      <c r="E1482">
        <v>23533</v>
      </c>
      <c r="F1482">
        <v>227.566</v>
      </c>
      <c r="G1482">
        <v>0</v>
      </c>
      <c r="H1482">
        <v>63.286099999999998</v>
      </c>
      <c r="I1482">
        <v>0</v>
      </c>
      <c r="J1482">
        <v>2.15926E-2</v>
      </c>
      <c r="K1482">
        <v>0.981016</v>
      </c>
      <c r="L1482">
        <v>0</v>
      </c>
      <c r="M1482" t="s">
        <v>42</v>
      </c>
    </row>
    <row r="1483" spans="1:13" x14ac:dyDescent="0.25">
      <c r="A1483" t="s">
        <v>176</v>
      </c>
      <c r="B1483">
        <v>25024</v>
      </c>
      <c r="C1483">
        <v>24569.5</v>
      </c>
      <c r="D1483">
        <v>24569.3</v>
      </c>
      <c r="E1483">
        <v>23520.2</v>
      </c>
      <c r="F1483">
        <v>227.09200000000001</v>
      </c>
      <c r="G1483">
        <v>0</v>
      </c>
      <c r="H1483">
        <v>63.593699999999998</v>
      </c>
      <c r="I1483">
        <v>0</v>
      </c>
      <c r="J1483">
        <v>1.48294E-2</v>
      </c>
      <c r="K1483">
        <v>0.99195199999999994</v>
      </c>
      <c r="L1483">
        <v>0</v>
      </c>
      <c r="M1483" t="s">
        <v>42</v>
      </c>
    </row>
    <row r="1484" spans="1:13" x14ac:dyDescent="0.25">
      <c r="A1484" t="s">
        <v>176</v>
      </c>
      <c r="B1484">
        <v>25239.5</v>
      </c>
      <c r="C1484">
        <v>24774.7</v>
      </c>
      <c r="D1484">
        <v>24774.5</v>
      </c>
      <c r="E1484">
        <v>23727.599999999999</v>
      </c>
      <c r="F1484">
        <v>228.846</v>
      </c>
      <c r="G1484">
        <v>0</v>
      </c>
      <c r="H1484">
        <v>65.657499999999999</v>
      </c>
      <c r="I1484">
        <v>0</v>
      </c>
      <c r="J1484">
        <v>1.33975E-2</v>
      </c>
      <c r="K1484">
        <v>0.98101799999999995</v>
      </c>
      <c r="L1484">
        <v>0</v>
      </c>
      <c r="M1484" t="s">
        <v>42</v>
      </c>
    </row>
    <row r="1485" spans="1:13" x14ac:dyDescent="0.25">
      <c r="A1485" t="s">
        <v>176</v>
      </c>
      <c r="B1485">
        <v>24095</v>
      </c>
      <c r="C1485">
        <v>23634.6</v>
      </c>
      <c r="D1485">
        <v>23634.400000000001</v>
      </c>
      <c r="E1485">
        <v>22597.4</v>
      </c>
      <c r="F1485">
        <v>225.72300000000001</v>
      </c>
      <c r="G1485">
        <v>0</v>
      </c>
      <c r="H1485">
        <v>64.064800000000005</v>
      </c>
      <c r="I1485">
        <v>0</v>
      </c>
      <c r="J1485">
        <v>1.09222E-2</v>
      </c>
      <c r="K1485">
        <v>0.98101700000000003</v>
      </c>
      <c r="L1485">
        <v>0</v>
      </c>
      <c r="M1485" t="s">
        <v>42</v>
      </c>
    </row>
    <row r="1486" spans="1:13" x14ac:dyDescent="0.25">
      <c r="A1486" t="s">
        <v>176</v>
      </c>
      <c r="B1486">
        <v>24425.599999999999</v>
      </c>
      <c r="C1486">
        <v>23972.799999999999</v>
      </c>
      <c r="D1486">
        <v>23972.7</v>
      </c>
      <c r="E1486">
        <v>22985.4</v>
      </c>
      <c r="F1486">
        <v>210.98099999999999</v>
      </c>
      <c r="G1486">
        <v>0</v>
      </c>
      <c r="H1486">
        <v>65.417599999999993</v>
      </c>
      <c r="I1486">
        <v>0</v>
      </c>
      <c r="J1486">
        <v>1.1095799999999999E-2</v>
      </c>
      <c r="K1486">
        <v>0.98101400000000005</v>
      </c>
      <c r="L1486">
        <v>0</v>
      </c>
      <c r="M1486" t="s">
        <v>42</v>
      </c>
    </row>
    <row r="1487" spans="1:13" x14ac:dyDescent="0.25">
      <c r="A1487" t="s">
        <v>176</v>
      </c>
      <c r="B1487">
        <v>25175.8</v>
      </c>
      <c r="C1487">
        <v>24725.1</v>
      </c>
      <c r="D1487">
        <v>24724.9</v>
      </c>
      <c r="E1487">
        <v>23732</v>
      </c>
      <c r="F1487">
        <v>214.798</v>
      </c>
      <c r="G1487">
        <v>0</v>
      </c>
      <c r="H1487">
        <v>65.321799999999996</v>
      </c>
      <c r="I1487">
        <v>0</v>
      </c>
      <c r="J1487">
        <v>2.1664800000000001E-2</v>
      </c>
      <c r="K1487">
        <v>0.98101799999999995</v>
      </c>
      <c r="L1487">
        <v>0</v>
      </c>
      <c r="M1487" t="s">
        <v>42</v>
      </c>
    </row>
    <row r="1488" spans="1:13" x14ac:dyDescent="0.25">
      <c r="A1488" t="s">
        <v>176</v>
      </c>
      <c r="B1488">
        <v>25689.200000000001</v>
      </c>
      <c r="C1488">
        <v>25237.5</v>
      </c>
      <c r="D1488">
        <v>25237.3</v>
      </c>
      <c r="E1488">
        <v>24241.8</v>
      </c>
      <c r="F1488">
        <v>216.255</v>
      </c>
      <c r="G1488">
        <v>0</v>
      </c>
      <c r="H1488">
        <v>64.9803</v>
      </c>
      <c r="I1488">
        <v>0</v>
      </c>
      <c r="J1488">
        <v>1.10343E-2</v>
      </c>
      <c r="K1488">
        <v>0.99468500000000004</v>
      </c>
      <c r="L1488">
        <v>0</v>
      </c>
      <c r="M1488" t="s">
        <v>42</v>
      </c>
    </row>
    <row r="1489" spans="1:13" x14ac:dyDescent="0.25">
      <c r="A1489" t="s">
        <v>176</v>
      </c>
      <c r="B1489">
        <v>25436.1</v>
      </c>
      <c r="C1489">
        <v>24979.7</v>
      </c>
      <c r="D1489">
        <v>24979.599999999999</v>
      </c>
      <c r="E1489">
        <v>23992.9</v>
      </c>
      <c r="F1489">
        <v>212.739</v>
      </c>
      <c r="G1489">
        <v>0</v>
      </c>
      <c r="H1489">
        <v>65.2988</v>
      </c>
      <c r="I1489">
        <v>0</v>
      </c>
      <c r="J1489">
        <v>1.3069300000000001E-2</v>
      </c>
      <c r="K1489">
        <v>0.98101899999999997</v>
      </c>
      <c r="L1489">
        <v>0</v>
      </c>
      <c r="M1489" t="s">
        <v>42</v>
      </c>
    </row>
    <row r="1490" spans="1:13" x14ac:dyDescent="0.25">
      <c r="A1490" t="s">
        <v>176</v>
      </c>
      <c r="B1490">
        <v>24586</v>
      </c>
      <c r="C1490">
        <v>24131.3</v>
      </c>
      <c r="D1490">
        <v>24131.1</v>
      </c>
      <c r="E1490">
        <v>23117.8</v>
      </c>
      <c r="F1490">
        <v>223.59</v>
      </c>
      <c r="G1490">
        <v>0</v>
      </c>
      <c r="H1490">
        <v>64.819000000000003</v>
      </c>
      <c r="I1490">
        <v>0</v>
      </c>
      <c r="J1490">
        <v>1.09541E-2</v>
      </c>
      <c r="K1490">
        <v>0.98101899999999997</v>
      </c>
      <c r="L1490">
        <v>0</v>
      </c>
      <c r="M1490" t="s">
        <v>42</v>
      </c>
    </row>
    <row r="1491" spans="1:13" x14ac:dyDescent="0.25">
      <c r="A1491" t="s">
        <v>176</v>
      </c>
      <c r="B1491">
        <v>24637.8</v>
      </c>
      <c r="C1491">
        <v>24171.8</v>
      </c>
      <c r="D1491">
        <v>24171.599999999999</v>
      </c>
      <c r="E1491">
        <v>23133.4</v>
      </c>
      <c r="F1491">
        <v>226.102</v>
      </c>
      <c r="G1491">
        <v>0</v>
      </c>
      <c r="H1491">
        <v>63.432200000000002</v>
      </c>
      <c r="I1491">
        <v>0</v>
      </c>
      <c r="J1491">
        <v>1.0871799999999999E-2</v>
      </c>
      <c r="K1491">
        <v>0.99430799999999997</v>
      </c>
      <c r="L1491">
        <v>0</v>
      </c>
      <c r="M1491" t="s">
        <v>42</v>
      </c>
    </row>
    <row r="1492" spans="1:13" x14ac:dyDescent="0.25">
      <c r="A1492" t="s">
        <v>176</v>
      </c>
      <c r="B1492">
        <v>25204.3</v>
      </c>
      <c r="C1492">
        <v>24748.2</v>
      </c>
      <c r="D1492">
        <v>24748</v>
      </c>
      <c r="E1492">
        <v>23702.400000000001</v>
      </c>
      <c r="F1492">
        <v>227.55500000000001</v>
      </c>
      <c r="G1492">
        <v>0</v>
      </c>
      <c r="H1492">
        <v>63.112699999999997</v>
      </c>
      <c r="I1492">
        <v>0</v>
      </c>
      <c r="J1492">
        <v>1.7118999999999999E-2</v>
      </c>
      <c r="K1492">
        <v>0.98101700000000003</v>
      </c>
      <c r="L1492">
        <v>0</v>
      </c>
      <c r="M1492" t="s">
        <v>42</v>
      </c>
    </row>
    <row r="1493" spans="1:13" x14ac:dyDescent="0.25">
      <c r="A1493" t="s">
        <v>176</v>
      </c>
      <c r="B1493">
        <v>24718.2</v>
      </c>
      <c r="C1493">
        <v>24249.1</v>
      </c>
      <c r="D1493">
        <v>24248.9</v>
      </c>
      <c r="E1493">
        <v>23199.8</v>
      </c>
      <c r="F1493">
        <v>226.97900000000001</v>
      </c>
      <c r="G1493">
        <v>0</v>
      </c>
      <c r="H1493">
        <v>63.863799999999998</v>
      </c>
      <c r="I1493">
        <v>0</v>
      </c>
      <c r="J1493">
        <v>1.12058E-2</v>
      </c>
      <c r="K1493">
        <v>0.98101300000000002</v>
      </c>
      <c r="L1493">
        <v>0</v>
      </c>
      <c r="M1493" t="s">
        <v>42</v>
      </c>
    </row>
    <row r="1494" spans="1:13" x14ac:dyDescent="0.25">
      <c r="A1494" t="s">
        <v>176</v>
      </c>
      <c r="B1494">
        <v>24685.4</v>
      </c>
      <c r="C1494">
        <v>24212.9</v>
      </c>
      <c r="D1494">
        <v>24212.7</v>
      </c>
      <c r="E1494">
        <v>23163.4</v>
      </c>
      <c r="F1494">
        <v>228.35</v>
      </c>
      <c r="G1494">
        <v>0</v>
      </c>
      <c r="H1494">
        <v>64.459699999999998</v>
      </c>
      <c r="I1494">
        <v>0</v>
      </c>
      <c r="J1494">
        <v>1.4071800000000001E-2</v>
      </c>
      <c r="K1494">
        <v>0.98099999999999998</v>
      </c>
      <c r="L1494">
        <v>0</v>
      </c>
      <c r="M1494" t="s">
        <v>42</v>
      </c>
    </row>
    <row r="1495" spans="1:13" x14ac:dyDescent="0.25">
      <c r="A1495" t="s">
        <v>176</v>
      </c>
      <c r="B1495">
        <v>24792.1</v>
      </c>
      <c r="C1495">
        <v>24336</v>
      </c>
      <c r="D1495">
        <v>24335.8</v>
      </c>
      <c r="E1495">
        <v>23307.3</v>
      </c>
      <c r="F1495">
        <v>225.261</v>
      </c>
      <c r="G1495">
        <v>0</v>
      </c>
      <c r="H1495">
        <v>64.217399999999998</v>
      </c>
      <c r="I1495">
        <v>0</v>
      </c>
      <c r="J1495">
        <v>1.10101E-2</v>
      </c>
      <c r="K1495">
        <v>0.98087299999999999</v>
      </c>
      <c r="L1495">
        <v>0</v>
      </c>
      <c r="M1495" t="s">
        <v>42</v>
      </c>
    </row>
    <row r="1496" spans="1:13" x14ac:dyDescent="0.25">
      <c r="A1496" t="s">
        <v>176</v>
      </c>
      <c r="B1496">
        <v>22888.2</v>
      </c>
      <c r="C1496">
        <v>22431.9</v>
      </c>
      <c r="D1496">
        <v>22431.7</v>
      </c>
      <c r="E1496">
        <v>21413.3</v>
      </c>
      <c r="F1496">
        <v>223.785</v>
      </c>
      <c r="G1496">
        <v>0</v>
      </c>
      <c r="H1496">
        <v>63.736199999999997</v>
      </c>
      <c r="I1496">
        <v>0</v>
      </c>
      <c r="J1496">
        <v>1.2770999999999999E-2</v>
      </c>
      <c r="K1496">
        <v>0.98087500000000005</v>
      </c>
      <c r="L1496">
        <v>0</v>
      </c>
      <c r="M1496" t="s">
        <v>42</v>
      </c>
    </row>
    <row r="1497" spans="1:13" x14ac:dyDescent="0.25">
      <c r="A1497" t="s">
        <v>176</v>
      </c>
      <c r="B1497">
        <v>24317.599999999999</v>
      </c>
      <c r="C1497">
        <v>23864.5</v>
      </c>
      <c r="D1497">
        <v>23864.3</v>
      </c>
      <c r="E1497">
        <v>22829</v>
      </c>
      <c r="F1497">
        <v>225.56800000000001</v>
      </c>
      <c r="G1497">
        <v>0</v>
      </c>
      <c r="H1497">
        <v>64.914599999999993</v>
      </c>
      <c r="I1497">
        <v>0</v>
      </c>
      <c r="J1497">
        <v>1.3082999999999999E-2</v>
      </c>
      <c r="K1497">
        <v>0.98221899999999995</v>
      </c>
      <c r="L1497">
        <v>0</v>
      </c>
      <c r="M1497" t="s">
        <v>42</v>
      </c>
    </row>
    <row r="1498" spans="1:13" x14ac:dyDescent="0.25">
      <c r="A1498" t="s">
        <v>176</v>
      </c>
      <c r="B1498">
        <v>24808.1</v>
      </c>
      <c r="C1498">
        <v>24336.5</v>
      </c>
      <c r="D1498">
        <v>24336.3</v>
      </c>
      <c r="E1498">
        <v>23288.400000000001</v>
      </c>
      <c r="F1498">
        <v>227.92400000000001</v>
      </c>
      <c r="G1498">
        <v>0</v>
      </c>
      <c r="H1498">
        <v>64.908600000000007</v>
      </c>
      <c r="I1498">
        <v>0</v>
      </c>
      <c r="J1498">
        <v>1.0921699999999999E-2</v>
      </c>
      <c r="K1498">
        <v>0.98101300000000002</v>
      </c>
      <c r="L1498">
        <v>0</v>
      </c>
      <c r="M1498" t="s">
        <v>42</v>
      </c>
    </row>
    <row r="1499" spans="1:13" x14ac:dyDescent="0.25">
      <c r="A1499" t="s">
        <v>176</v>
      </c>
      <c r="B1499">
        <v>25616</v>
      </c>
      <c r="C1499">
        <v>25157.599999999999</v>
      </c>
      <c r="D1499">
        <v>25157.4</v>
      </c>
      <c r="E1499">
        <v>24117.7</v>
      </c>
      <c r="F1499">
        <v>228.08</v>
      </c>
      <c r="G1499">
        <v>0</v>
      </c>
      <c r="H1499">
        <v>65.085700000000003</v>
      </c>
      <c r="I1499">
        <v>0</v>
      </c>
      <c r="J1499">
        <v>1.21321E-2</v>
      </c>
      <c r="K1499">
        <v>0.98101499999999997</v>
      </c>
      <c r="L1499">
        <v>0</v>
      </c>
      <c r="M1499" t="s">
        <v>42</v>
      </c>
    </row>
    <row r="1500" spans="1:13" x14ac:dyDescent="0.25">
      <c r="A1500" t="s">
        <v>176</v>
      </c>
      <c r="B1500">
        <v>24956.9</v>
      </c>
      <c r="C1500">
        <v>24471.9</v>
      </c>
      <c r="D1500">
        <v>24471.599999999999</v>
      </c>
      <c r="E1500">
        <v>23414.3</v>
      </c>
      <c r="F1500">
        <v>232.62299999999999</v>
      </c>
      <c r="G1500">
        <v>0</v>
      </c>
      <c r="H1500">
        <v>64.443299999999994</v>
      </c>
      <c r="I1500">
        <v>0</v>
      </c>
      <c r="J1500">
        <v>2.90377E-2</v>
      </c>
      <c r="K1500">
        <v>0.98094599999999998</v>
      </c>
      <c r="L1500">
        <v>0</v>
      </c>
      <c r="M1500" t="s">
        <v>42</v>
      </c>
    </row>
    <row r="1501" spans="1:13" x14ac:dyDescent="0.25">
      <c r="A1501" t="s">
        <v>176</v>
      </c>
      <c r="B1501">
        <v>25390.7</v>
      </c>
      <c r="C1501">
        <v>24934.1</v>
      </c>
      <c r="D1501">
        <v>24933.9</v>
      </c>
      <c r="E1501">
        <v>23888.1</v>
      </c>
      <c r="F1501">
        <v>231.965</v>
      </c>
      <c r="G1501">
        <v>0</v>
      </c>
      <c r="H1501">
        <v>63.305</v>
      </c>
      <c r="I1501">
        <v>0</v>
      </c>
      <c r="J1501">
        <v>1.23518E-2</v>
      </c>
      <c r="K1501">
        <v>0.98101799999999995</v>
      </c>
      <c r="L1501">
        <v>0</v>
      </c>
      <c r="M1501" t="s">
        <v>42</v>
      </c>
    </row>
    <row r="1502" spans="1:13" x14ac:dyDescent="0.25">
      <c r="A1502" t="s">
        <v>176</v>
      </c>
      <c r="B1502">
        <v>24373.200000000001</v>
      </c>
      <c r="C1502">
        <v>23920.2</v>
      </c>
      <c r="D1502">
        <v>23920</v>
      </c>
      <c r="E1502">
        <v>22872.3</v>
      </c>
      <c r="F1502">
        <v>229.67</v>
      </c>
      <c r="G1502">
        <v>0</v>
      </c>
      <c r="H1502">
        <v>63.910800000000002</v>
      </c>
      <c r="I1502">
        <v>0</v>
      </c>
      <c r="J1502">
        <v>1.09858E-2</v>
      </c>
      <c r="K1502">
        <v>0.98101700000000003</v>
      </c>
      <c r="L1502">
        <v>0</v>
      </c>
      <c r="M1502" t="s">
        <v>42</v>
      </c>
    </row>
    <row r="1503" spans="1:13" x14ac:dyDescent="0.25">
      <c r="A1503" t="s">
        <v>176</v>
      </c>
      <c r="B1503">
        <v>24551.7</v>
      </c>
      <c r="C1503">
        <v>24096</v>
      </c>
      <c r="D1503">
        <v>24095.8</v>
      </c>
      <c r="E1503">
        <v>23043.9</v>
      </c>
      <c r="F1503">
        <v>229.755</v>
      </c>
      <c r="G1503">
        <v>0</v>
      </c>
      <c r="H1503">
        <v>64.505200000000002</v>
      </c>
      <c r="I1503">
        <v>0</v>
      </c>
      <c r="J1503">
        <v>1.09894E-2</v>
      </c>
      <c r="K1503">
        <v>0.99510600000000005</v>
      </c>
      <c r="L1503">
        <v>0</v>
      </c>
      <c r="M1503" t="s">
        <v>42</v>
      </c>
    </row>
    <row r="1504" spans="1:13" x14ac:dyDescent="0.25">
      <c r="A1504" t="s">
        <v>176</v>
      </c>
      <c r="B1504">
        <v>24446.1</v>
      </c>
      <c r="C1504">
        <v>23986.9</v>
      </c>
      <c r="D1504">
        <v>23986.6</v>
      </c>
      <c r="E1504">
        <v>22940.6</v>
      </c>
      <c r="F1504">
        <v>229.02699999999999</v>
      </c>
      <c r="G1504">
        <v>0</v>
      </c>
      <c r="H1504">
        <v>64.6768</v>
      </c>
      <c r="I1504">
        <v>0</v>
      </c>
      <c r="J1504">
        <v>1.555E-2</v>
      </c>
      <c r="K1504">
        <v>0.98101700000000003</v>
      </c>
      <c r="L1504">
        <v>0</v>
      </c>
      <c r="M1504" t="s">
        <v>42</v>
      </c>
    </row>
    <row r="1505" spans="1:25" x14ac:dyDescent="0.25">
      <c r="A1505" t="s">
        <v>176</v>
      </c>
      <c r="B1505">
        <v>23913.3</v>
      </c>
      <c r="C1505">
        <v>23453.5</v>
      </c>
      <c r="D1505">
        <v>23453.3</v>
      </c>
      <c r="E1505">
        <v>22421</v>
      </c>
      <c r="F1505">
        <v>226.41800000000001</v>
      </c>
      <c r="G1505">
        <v>0</v>
      </c>
      <c r="H1505">
        <v>64.376599999999996</v>
      </c>
      <c r="I1505">
        <v>0</v>
      </c>
      <c r="J1505">
        <v>1.1549500000000001E-2</v>
      </c>
      <c r="K1505">
        <v>0.98099999999999998</v>
      </c>
      <c r="L1505">
        <v>0</v>
      </c>
      <c r="M1505" t="s">
        <v>42</v>
      </c>
    </row>
    <row r="1506" spans="1:25" x14ac:dyDescent="0.25">
      <c r="A1506" t="s">
        <v>176</v>
      </c>
      <c r="B1506">
        <v>24670.2</v>
      </c>
      <c r="C1506">
        <v>24217</v>
      </c>
      <c r="D1506">
        <v>24216.799999999999</v>
      </c>
      <c r="E1506">
        <v>23201.200000000001</v>
      </c>
      <c r="F1506">
        <v>220.465</v>
      </c>
      <c r="G1506">
        <v>0</v>
      </c>
      <c r="H1506">
        <v>64.336200000000005</v>
      </c>
      <c r="I1506">
        <v>0</v>
      </c>
      <c r="J1506">
        <v>1.1583700000000001E-2</v>
      </c>
      <c r="K1506">
        <v>0.980962</v>
      </c>
      <c r="L1506">
        <v>0</v>
      </c>
      <c r="M1506" t="s">
        <v>42</v>
      </c>
    </row>
    <row r="1507" spans="1:25" x14ac:dyDescent="0.25">
      <c r="A1507" t="s">
        <v>176</v>
      </c>
      <c r="B1507">
        <v>25255.7</v>
      </c>
      <c r="C1507">
        <v>24802.6</v>
      </c>
      <c r="D1507">
        <v>24802.400000000001</v>
      </c>
      <c r="E1507">
        <v>23797.1</v>
      </c>
      <c r="F1507">
        <v>216.023</v>
      </c>
      <c r="G1507">
        <v>0</v>
      </c>
      <c r="H1507">
        <v>64.926900000000003</v>
      </c>
      <c r="I1507">
        <v>0</v>
      </c>
      <c r="J1507">
        <v>2.9038399999999999E-2</v>
      </c>
      <c r="K1507">
        <v>0.98099400000000003</v>
      </c>
      <c r="L1507">
        <v>0</v>
      </c>
      <c r="M1507" t="s">
        <v>42</v>
      </c>
    </row>
    <row r="1508" spans="1:25" x14ac:dyDescent="0.25">
      <c r="A1508" t="s">
        <v>176</v>
      </c>
      <c r="B1508">
        <v>25465.3</v>
      </c>
      <c r="C1508">
        <v>25013.4</v>
      </c>
      <c r="D1508">
        <v>25013.200000000001</v>
      </c>
      <c r="E1508">
        <v>24024.6</v>
      </c>
      <c r="F1508">
        <v>211.88800000000001</v>
      </c>
      <c r="G1508">
        <v>0</v>
      </c>
      <c r="H1508">
        <v>64.759100000000004</v>
      </c>
      <c r="I1508">
        <v>0</v>
      </c>
      <c r="J1508">
        <v>2.9046300000000001E-2</v>
      </c>
      <c r="K1508">
        <v>0.99505699999999997</v>
      </c>
      <c r="L1508">
        <v>0</v>
      </c>
      <c r="M1508" t="s">
        <v>42</v>
      </c>
    </row>
    <row r="1509" spans="1:25" x14ac:dyDescent="0.25">
      <c r="A1509" t="s">
        <v>176</v>
      </c>
      <c r="B1509">
        <v>24836.799999999999</v>
      </c>
      <c r="C1509">
        <v>24381.8</v>
      </c>
      <c r="D1509">
        <v>24381.599999999999</v>
      </c>
      <c r="E1509">
        <v>23356.3</v>
      </c>
      <c r="F1509">
        <v>224.28800000000001</v>
      </c>
      <c r="G1509">
        <v>0</v>
      </c>
      <c r="H1509">
        <v>65.488900000000001</v>
      </c>
      <c r="I1509">
        <v>0</v>
      </c>
      <c r="J1509">
        <v>2.0840000000000001E-2</v>
      </c>
      <c r="K1509">
        <v>0.98101899999999997</v>
      </c>
      <c r="L1509">
        <v>0</v>
      </c>
      <c r="M1509" t="s">
        <v>42</v>
      </c>
    </row>
    <row r="1510" spans="1:25" x14ac:dyDescent="0.25">
      <c r="A1510" t="s">
        <v>176</v>
      </c>
      <c r="B1510">
        <v>25167.200000000001</v>
      </c>
      <c r="C1510">
        <v>24702.5</v>
      </c>
      <c r="D1510">
        <v>24702.3</v>
      </c>
      <c r="E1510">
        <v>23650.6</v>
      </c>
      <c r="F1510">
        <v>229.59899999999999</v>
      </c>
      <c r="G1510">
        <v>0</v>
      </c>
      <c r="H1510">
        <v>63.305599999999998</v>
      </c>
      <c r="I1510">
        <v>0</v>
      </c>
      <c r="J1510">
        <v>1.3148200000000001E-2</v>
      </c>
      <c r="K1510">
        <v>0.98097100000000004</v>
      </c>
      <c r="L1510">
        <v>0</v>
      </c>
      <c r="M1510" t="s">
        <v>42</v>
      </c>
    </row>
    <row r="1511" spans="1:25" x14ac:dyDescent="0.25">
      <c r="A1511" t="s">
        <v>176</v>
      </c>
      <c r="B1511">
        <v>24246.6</v>
      </c>
      <c r="C1511">
        <v>23787.7</v>
      </c>
      <c r="D1511">
        <v>23787.5</v>
      </c>
      <c r="E1511">
        <v>22733.599999999999</v>
      </c>
      <c r="F1511">
        <v>229.613</v>
      </c>
      <c r="G1511">
        <v>0</v>
      </c>
      <c r="H1511">
        <v>63.172400000000003</v>
      </c>
      <c r="I1511">
        <v>0</v>
      </c>
      <c r="J1511">
        <v>1.10811E-2</v>
      </c>
      <c r="K1511">
        <v>0.98095699999999997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24602.5</v>
      </c>
      <c r="C1512">
        <v>24147.8</v>
      </c>
      <c r="D1512">
        <v>24147.599999999999</v>
      </c>
      <c r="E1512">
        <v>23102.5</v>
      </c>
      <c r="F1512">
        <v>230.06</v>
      </c>
      <c r="G1512">
        <v>0</v>
      </c>
      <c r="H1512">
        <v>64.163799999999995</v>
      </c>
      <c r="I1512">
        <v>0</v>
      </c>
      <c r="J1512">
        <v>1.4802900000000001E-2</v>
      </c>
      <c r="K1512">
        <v>0.98101899999999997</v>
      </c>
      <c r="L1512">
        <v>0</v>
      </c>
      <c r="M1512" t="s">
        <v>42</v>
      </c>
      <c r="R1512">
        <f>AVERAGE(B1463:B1512)</f>
        <v>24844.431999999997</v>
      </c>
      <c r="S1512">
        <f>AVERAGE(C1463:C1512)</f>
        <v>24386.026000000002</v>
      </c>
      <c r="U1512">
        <f>_xlfn.VAR.P(B1463:B1512)</f>
        <v>299327.52657600009</v>
      </c>
      <c r="V1512">
        <f>_xlfn.VAR.P(C1463:C1512)</f>
        <v>298776.51512399974</v>
      </c>
      <c r="X1512">
        <f>1.96*SQRT(U1512)/50</f>
        <v>21.446646601222877</v>
      </c>
      <c r="Y1512">
        <f>1.96*SQRT(V1512)/50</f>
        <v>21.426897680255607</v>
      </c>
    </row>
    <row r="1513" spans="1:25" x14ac:dyDescent="0.25">
      <c r="A1513" t="s">
        <v>176</v>
      </c>
      <c r="B1513">
        <v>1242344.1986</v>
      </c>
      <c r="C1513" t="s">
        <v>36</v>
      </c>
    </row>
    <row r="1514" spans="1:25" x14ac:dyDescent="0.25">
      <c r="A1514" t="s">
        <v>177</v>
      </c>
      <c r="B1514">
        <v>15389.5</v>
      </c>
      <c r="C1514">
        <v>14833</v>
      </c>
      <c r="D1514">
        <v>14832.8</v>
      </c>
      <c r="E1514">
        <v>13778.7</v>
      </c>
      <c r="F1514">
        <v>240.702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1.12216E-2</v>
      </c>
      <c r="M1514">
        <v>0.98100900000000002</v>
      </c>
      <c r="N1514">
        <v>0</v>
      </c>
      <c r="O1514" t="s">
        <v>42</v>
      </c>
    </row>
    <row r="1515" spans="1:25" x14ac:dyDescent="0.25">
      <c r="A1515" t="s">
        <v>177</v>
      </c>
      <c r="B1515">
        <v>15334.9</v>
      </c>
      <c r="C1515">
        <v>14811.5</v>
      </c>
      <c r="D1515">
        <v>14811.3</v>
      </c>
      <c r="E1515">
        <v>13752.7</v>
      </c>
      <c r="F1515">
        <v>240.36199999999999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1.0995700000000001E-2</v>
      </c>
      <c r="M1515">
        <v>0.98099000000000003</v>
      </c>
      <c r="N1515">
        <v>0</v>
      </c>
      <c r="O1515" t="s">
        <v>42</v>
      </c>
    </row>
    <row r="1516" spans="1:25" x14ac:dyDescent="0.25">
      <c r="A1516" t="s">
        <v>177</v>
      </c>
      <c r="B1516">
        <v>15316.6</v>
      </c>
      <c r="C1516">
        <v>14781.4</v>
      </c>
      <c r="D1516">
        <v>14781.2</v>
      </c>
      <c r="E1516">
        <v>13722.5</v>
      </c>
      <c r="F1516">
        <v>240.429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1.1930899999999999E-2</v>
      </c>
      <c r="M1516">
        <v>0.980819</v>
      </c>
      <c r="N1516">
        <v>0</v>
      </c>
      <c r="O1516" t="s">
        <v>42</v>
      </c>
    </row>
    <row r="1517" spans="1:25" x14ac:dyDescent="0.25">
      <c r="A1517" t="s">
        <v>177</v>
      </c>
      <c r="B1517">
        <v>15033.1</v>
      </c>
      <c r="C1517">
        <v>14487.7</v>
      </c>
      <c r="D1517">
        <v>14487.5</v>
      </c>
      <c r="E1517">
        <v>13455</v>
      </c>
      <c r="F1517">
        <v>233.03399999999999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1.09663E-2</v>
      </c>
      <c r="M1517">
        <v>0.98101799999999995</v>
      </c>
      <c r="N1517">
        <v>0</v>
      </c>
      <c r="O1517" t="s">
        <v>42</v>
      </c>
    </row>
    <row r="1518" spans="1:25" x14ac:dyDescent="0.25">
      <c r="A1518" t="s">
        <v>177</v>
      </c>
      <c r="B1518">
        <v>15196.6</v>
      </c>
      <c r="C1518">
        <v>14671.8</v>
      </c>
      <c r="D1518">
        <v>14671.6</v>
      </c>
      <c r="E1518">
        <v>13624.9</v>
      </c>
      <c r="F1518">
        <v>238.898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1.09245E-2</v>
      </c>
      <c r="M1518">
        <v>0.98029100000000002</v>
      </c>
      <c r="N1518">
        <v>0</v>
      </c>
      <c r="O1518" t="s">
        <v>42</v>
      </c>
    </row>
    <row r="1519" spans="1:25" x14ac:dyDescent="0.25">
      <c r="A1519" t="s">
        <v>177</v>
      </c>
      <c r="B1519">
        <v>15145.4</v>
      </c>
      <c r="C1519">
        <v>14622.4</v>
      </c>
      <c r="D1519">
        <v>14622.2</v>
      </c>
      <c r="E1519">
        <v>13575.6</v>
      </c>
      <c r="F1519">
        <v>234.988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1.0859000000000001E-2</v>
      </c>
      <c r="M1519">
        <v>0.980935</v>
      </c>
      <c r="N1519">
        <v>0</v>
      </c>
      <c r="O1519" t="s">
        <v>42</v>
      </c>
    </row>
    <row r="1520" spans="1:25" x14ac:dyDescent="0.25">
      <c r="A1520" t="s">
        <v>177</v>
      </c>
      <c r="B1520">
        <v>14884.6</v>
      </c>
      <c r="C1520">
        <v>14366.9</v>
      </c>
      <c r="D1520">
        <v>14366.7</v>
      </c>
      <c r="E1520">
        <v>13340.7</v>
      </c>
      <c r="F1520">
        <v>230.464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1.0870599999999999E-2</v>
      </c>
      <c r="M1520">
        <v>0.98100100000000001</v>
      </c>
      <c r="N1520">
        <v>0</v>
      </c>
      <c r="O1520" t="s">
        <v>42</v>
      </c>
    </row>
    <row r="1521" spans="1:15" x14ac:dyDescent="0.25">
      <c r="A1521" t="s">
        <v>177</v>
      </c>
      <c r="B1521">
        <v>14615.6</v>
      </c>
      <c r="C1521">
        <v>14082.3</v>
      </c>
      <c r="D1521">
        <v>14082.1</v>
      </c>
      <c r="E1521">
        <v>13088.2</v>
      </c>
      <c r="F1521">
        <v>222.57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1.2517199999999999E-2</v>
      </c>
      <c r="M1521">
        <v>0.98097900000000005</v>
      </c>
      <c r="N1521">
        <v>0</v>
      </c>
      <c r="O1521" t="s">
        <v>42</v>
      </c>
    </row>
    <row r="1522" spans="1:15" x14ac:dyDescent="0.25">
      <c r="A1522" t="s">
        <v>177</v>
      </c>
      <c r="B1522">
        <v>14564.4</v>
      </c>
      <c r="C1522">
        <v>14041.2</v>
      </c>
      <c r="D1522">
        <v>14041.1</v>
      </c>
      <c r="E1522">
        <v>13052.2</v>
      </c>
      <c r="F1522">
        <v>220.28700000000001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1.1785500000000001E-2</v>
      </c>
      <c r="M1522">
        <v>0.98959200000000003</v>
      </c>
      <c r="N1522">
        <v>0</v>
      </c>
      <c r="O1522" t="s">
        <v>42</v>
      </c>
    </row>
    <row r="1523" spans="1:15" x14ac:dyDescent="0.25">
      <c r="A1523" t="s">
        <v>177</v>
      </c>
      <c r="B1523">
        <v>14989.9</v>
      </c>
      <c r="C1523">
        <v>14460.2</v>
      </c>
      <c r="D1523">
        <v>14460</v>
      </c>
      <c r="E1523">
        <v>13434.4</v>
      </c>
      <c r="F1523">
        <v>231.083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1.6562899999999998E-2</v>
      </c>
      <c r="M1523">
        <v>0.98100900000000002</v>
      </c>
      <c r="N1523">
        <v>0</v>
      </c>
      <c r="O1523" t="s">
        <v>42</v>
      </c>
    </row>
    <row r="1524" spans="1:15" x14ac:dyDescent="0.25">
      <c r="A1524" t="s">
        <v>177</v>
      </c>
      <c r="B1524">
        <v>15158.2</v>
      </c>
      <c r="C1524">
        <v>14634.8</v>
      </c>
      <c r="D1524">
        <v>14634.6</v>
      </c>
      <c r="E1524">
        <v>13597.5</v>
      </c>
      <c r="F1524">
        <v>234.852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1.5098800000000001E-2</v>
      </c>
      <c r="M1524">
        <v>0.98101899999999997</v>
      </c>
      <c r="N1524">
        <v>0</v>
      </c>
      <c r="O1524" t="s">
        <v>42</v>
      </c>
    </row>
    <row r="1525" spans="1:15" x14ac:dyDescent="0.25">
      <c r="A1525" t="s">
        <v>177</v>
      </c>
      <c r="B1525">
        <v>15341.8</v>
      </c>
      <c r="C1525">
        <v>14814.4</v>
      </c>
      <c r="D1525">
        <v>14814.2</v>
      </c>
      <c r="E1525">
        <v>13750.5</v>
      </c>
      <c r="F1525">
        <v>241.74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1.6664200000000001E-3</v>
      </c>
      <c r="M1525">
        <v>0.98100900000000002</v>
      </c>
      <c r="N1525">
        <v>0</v>
      </c>
      <c r="O1525" t="s">
        <v>42</v>
      </c>
    </row>
    <row r="1526" spans="1:15" x14ac:dyDescent="0.25">
      <c r="A1526" t="s">
        <v>177</v>
      </c>
      <c r="B1526">
        <v>15292.1</v>
      </c>
      <c r="C1526">
        <v>14758.7</v>
      </c>
      <c r="D1526">
        <v>14758.5</v>
      </c>
      <c r="E1526">
        <v>13698.6</v>
      </c>
      <c r="F1526">
        <v>239.77500000000001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1.53852E-2</v>
      </c>
      <c r="M1526">
        <v>0.980985</v>
      </c>
      <c r="N1526">
        <v>0</v>
      </c>
      <c r="O1526" t="s">
        <v>42</v>
      </c>
    </row>
    <row r="1527" spans="1:15" x14ac:dyDescent="0.25">
      <c r="A1527" t="s">
        <v>177</v>
      </c>
      <c r="B1527">
        <v>15383.6</v>
      </c>
      <c r="C1527">
        <v>14859.5</v>
      </c>
      <c r="D1527">
        <v>14859.3</v>
      </c>
      <c r="E1527">
        <v>13790</v>
      </c>
      <c r="F1527">
        <v>240.73599999999999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1.09912E-2</v>
      </c>
      <c r="M1527">
        <v>0.98098200000000002</v>
      </c>
      <c r="N1527">
        <v>0</v>
      </c>
      <c r="O1527" t="s">
        <v>42</v>
      </c>
    </row>
    <row r="1528" spans="1:15" x14ac:dyDescent="0.25">
      <c r="A1528" t="s">
        <v>177</v>
      </c>
      <c r="B1528">
        <v>15346.2</v>
      </c>
      <c r="C1528">
        <v>14807.5</v>
      </c>
      <c r="D1528">
        <v>14807.4</v>
      </c>
      <c r="E1528">
        <v>13744.5</v>
      </c>
      <c r="F1528">
        <v>239.73599999999999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1.12982E-2</v>
      </c>
      <c r="M1528">
        <v>0.98101899999999997</v>
      </c>
      <c r="N1528">
        <v>0</v>
      </c>
      <c r="O1528" t="s">
        <v>42</v>
      </c>
    </row>
    <row r="1529" spans="1:15" x14ac:dyDescent="0.25">
      <c r="A1529" t="s">
        <v>177</v>
      </c>
      <c r="B1529">
        <v>15402.1</v>
      </c>
      <c r="C1529">
        <v>14859.3</v>
      </c>
      <c r="D1529">
        <v>14859.2</v>
      </c>
      <c r="E1529">
        <v>13795.2</v>
      </c>
      <c r="F1529">
        <v>243.983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1.0917100000000001E-2</v>
      </c>
      <c r="M1529">
        <v>0.98097699999999999</v>
      </c>
      <c r="N1529">
        <v>0</v>
      </c>
      <c r="O1529" t="s">
        <v>42</v>
      </c>
    </row>
    <row r="1530" spans="1:15" x14ac:dyDescent="0.25">
      <c r="A1530" t="s">
        <v>177</v>
      </c>
      <c r="B1530">
        <v>15394.2</v>
      </c>
      <c r="C1530">
        <v>14869.2</v>
      </c>
      <c r="D1530">
        <v>14869</v>
      </c>
      <c r="E1530">
        <v>13798.3</v>
      </c>
      <c r="F1530">
        <v>246.92099999999999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1.81862E-2</v>
      </c>
      <c r="M1530">
        <v>0.98101899999999997</v>
      </c>
      <c r="N1530">
        <v>0</v>
      </c>
      <c r="O1530" t="s">
        <v>42</v>
      </c>
    </row>
    <row r="1531" spans="1:15" x14ac:dyDescent="0.25">
      <c r="A1531" t="s">
        <v>177</v>
      </c>
      <c r="B1531">
        <v>15336.4</v>
      </c>
      <c r="C1531">
        <v>14811</v>
      </c>
      <c r="D1531">
        <v>14810.8</v>
      </c>
      <c r="E1531">
        <v>13743.8</v>
      </c>
      <c r="F1531">
        <v>244.559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1.6406799999999999E-2</v>
      </c>
      <c r="M1531">
        <v>0.98100600000000004</v>
      </c>
      <c r="N1531">
        <v>0</v>
      </c>
      <c r="O1531" t="s">
        <v>42</v>
      </c>
    </row>
    <row r="1532" spans="1:15" x14ac:dyDescent="0.25">
      <c r="A1532" t="s">
        <v>177</v>
      </c>
      <c r="B1532">
        <v>15312.8</v>
      </c>
      <c r="C1532">
        <v>14786</v>
      </c>
      <c r="D1532">
        <v>14785.8</v>
      </c>
      <c r="E1532">
        <v>13726.2</v>
      </c>
      <c r="F1532">
        <v>240.29400000000001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1.5756699999999998E-2</v>
      </c>
      <c r="M1532">
        <v>0.98100900000000002</v>
      </c>
      <c r="N1532">
        <v>0</v>
      </c>
      <c r="O1532" t="s">
        <v>42</v>
      </c>
    </row>
    <row r="1533" spans="1:15" x14ac:dyDescent="0.25">
      <c r="A1533" t="s">
        <v>177</v>
      </c>
      <c r="B1533">
        <v>15189.6</v>
      </c>
      <c r="C1533">
        <v>14663.1</v>
      </c>
      <c r="D1533">
        <v>14663</v>
      </c>
      <c r="E1533">
        <v>13613.4</v>
      </c>
      <c r="F1533">
        <v>237.44800000000001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1.08649E-2</v>
      </c>
      <c r="M1533">
        <v>0.98099800000000004</v>
      </c>
      <c r="N1533">
        <v>0</v>
      </c>
      <c r="O1533" t="s">
        <v>42</v>
      </c>
    </row>
    <row r="1534" spans="1:15" x14ac:dyDescent="0.25">
      <c r="A1534" t="s">
        <v>177</v>
      </c>
      <c r="B1534">
        <v>15274.5</v>
      </c>
      <c r="C1534">
        <v>14753.5</v>
      </c>
      <c r="D1534">
        <v>14753.3</v>
      </c>
      <c r="E1534">
        <v>13695</v>
      </c>
      <c r="F1534">
        <v>240.80799999999999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1.09596E-2</v>
      </c>
      <c r="M1534">
        <v>0.980989</v>
      </c>
      <c r="N1534">
        <v>0</v>
      </c>
      <c r="O1534" t="s">
        <v>42</v>
      </c>
    </row>
    <row r="1535" spans="1:15" x14ac:dyDescent="0.25">
      <c r="A1535" t="s">
        <v>177</v>
      </c>
      <c r="B1535">
        <v>14593.2</v>
      </c>
      <c r="C1535">
        <v>14067.8</v>
      </c>
      <c r="D1535">
        <v>14067.6</v>
      </c>
      <c r="E1535">
        <v>13068.3</v>
      </c>
      <c r="F1535">
        <v>220.8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2.7998800000000001E-2</v>
      </c>
      <c r="M1535">
        <v>0.99221499999999996</v>
      </c>
      <c r="N1535">
        <v>0</v>
      </c>
      <c r="O1535" t="s">
        <v>42</v>
      </c>
    </row>
    <row r="1536" spans="1:15" x14ac:dyDescent="0.25">
      <c r="A1536" t="s">
        <v>177</v>
      </c>
      <c r="B1536">
        <v>14933.7</v>
      </c>
      <c r="C1536">
        <v>14419.7</v>
      </c>
      <c r="D1536">
        <v>14419.6</v>
      </c>
      <c r="E1536">
        <v>13393.9</v>
      </c>
      <c r="F1536">
        <v>231.04599999999999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2.9042499999999999E-2</v>
      </c>
      <c r="M1536">
        <v>0.98814199999999996</v>
      </c>
      <c r="N1536">
        <v>0</v>
      </c>
      <c r="O1536" t="s">
        <v>42</v>
      </c>
    </row>
    <row r="1537" spans="1:15" x14ac:dyDescent="0.25">
      <c r="A1537" t="s">
        <v>177</v>
      </c>
      <c r="B1537">
        <v>14915.4</v>
      </c>
      <c r="C1537">
        <v>14390.2</v>
      </c>
      <c r="D1537">
        <v>14390.1</v>
      </c>
      <c r="E1537">
        <v>13367</v>
      </c>
      <c r="F1537">
        <v>229.30699999999999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1.14758E-2</v>
      </c>
      <c r="M1537">
        <v>0.98099499999999995</v>
      </c>
      <c r="N1537">
        <v>0</v>
      </c>
      <c r="O1537" t="s">
        <v>42</v>
      </c>
    </row>
    <row r="1538" spans="1:15" x14ac:dyDescent="0.25">
      <c r="A1538" t="s">
        <v>177</v>
      </c>
      <c r="B1538">
        <v>14621.1</v>
      </c>
      <c r="C1538">
        <v>14106.9</v>
      </c>
      <c r="D1538">
        <v>14106.7</v>
      </c>
      <c r="E1538">
        <v>13103.3</v>
      </c>
      <c r="F1538">
        <v>220.376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1.0861300000000001E-2</v>
      </c>
      <c r="M1538">
        <v>0.981016</v>
      </c>
      <c r="N1538">
        <v>0</v>
      </c>
      <c r="O1538" t="s">
        <v>42</v>
      </c>
    </row>
    <row r="1539" spans="1:15" x14ac:dyDescent="0.25">
      <c r="A1539" t="s">
        <v>177</v>
      </c>
      <c r="B1539">
        <v>15156.4</v>
      </c>
      <c r="C1539">
        <v>14625.8</v>
      </c>
      <c r="D1539">
        <v>14625.6</v>
      </c>
      <c r="E1539">
        <v>13583.4</v>
      </c>
      <c r="F1539">
        <v>237.46700000000001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1.4020700000000001E-2</v>
      </c>
      <c r="M1539">
        <v>0.98100600000000004</v>
      </c>
      <c r="N1539">
        <v>0</v>
      </c>
      <c r="O1539" t="s">
        <v>42</v>
      </c>
    </row>
    <row r="1540" spans="1:15" x14ac:dyDescent="0.25">
      <c r="A1540" t="s">
        <v>177</v>
      </c>
      <c r="B1540">
        <v>15328.5</v>
      </c>
      <c r="C1540">
        <v>14804.4</v>
      </c>
      <c r="D1540">
        <v>14804.2</v>
      </c>
      <c r="E1540">
        <v>13738.7</v>
      </c>
      <c r="F1540">
        <v>243.34200000000001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1.10825E-2</v>
      </c>
      <c r="M1540">
        <v>0.98101400000000005</v>
      </c>
      <c r="N1540">
        <v>0</v>
      </c>
      <c r="O1540" t="s">
        <v>42</v>
      </c>
    </row>
    <row r="1541" spans="1:15" x14ac:dyDescent="0.25">
      <c r="A1541" t="s">
        <v>177</v>
      </c>
      <c r="B1541">
        <v>15321.8</v>
      </c>
      <c r="C1541">
        <v>14777.3</v>
      </c>
      <c r="D1541">
        <v>14777.1</v>
      </c>
      <c r="E1541">
        <v>13711.4</v>
      </c>
      <c r="F1541">
        <v>242.65600000000001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1.2031200000000001E-2</v>
      </c>
      <c r="M1541">
        <v>0.98101499999999997</v>
      </c>
      <c r="N1541">
        <v>0</v>
      </c>
      <c r="O1541" t="s">
        <v>42</v>
      </c>
    </row>
    <row r="1542" spans="1:15" x14ac:dyDescent="0.25">
      <c r="A1542" t="s">
        <v>177</v>
      </c>
      <c r="B1542">
        <v>15260</v>
      </c>
      <c r="C1542">
        <v>14731.3</v>
      </c>
      <c r="D1542">
        <v>14731.1</v>
      </c>
      <c r="E1542">
        <v>13671.7</v>
      </c>
      <c r="F1542">
        <v>239.73500000000001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1.81832E-2</v>
      </c>
      <c r="M1542">
        <v>0.993232</v>
      </c>
      <c r="N1542">
        <v>0</v>
      </c>
      <c r="O1542" t="s">
        <v>42</v>
      </c>
    </row>
    <row r="1543" spans="1:15" x14ac:dyDescent="0.25">
      <c r="A1543" t="s">
        <v>177</v>
      </c>
      <c r="B1543">
        <v>15327.7</v>
      </c>
      <c r="C1543">
        <v>14785</v>
      </c>
      <c r="D1543">
        <v>14784.8</v>
      </c>
      <c r="E1543">
        <v>13726.4</v>
      </c>
      <c r="F1543">
        <v>239.988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1.0958799999999999E-2</v>
      </c>
      <c r="M1543">
        <v>0.98101899999999997</v>
      </c>
      <c r="N1543">
        <v>0</v>
      </c>
      <c r="O1543" t="s">
        <v>42</v>
      </c>
    </row>
    <row r="1544" spans="1:15" x14ac:dyDescent="0.25">
      <c r="A1544" t="s">
        <v>177</v>
      </c>
      <c r="B1544">
        <v>15343.7</v>
      </c>
      <c r="C1544">
        <v>14814.3</v>
      </c>
      <c r="D1544">
        <v>14814.2</v>
      </c>
      <c r="E1544">
        <v>13751</v>
      </c>
      <c r="F1544">
        <v>240.13200000000001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1.6060399999999999E-2</v>
      </c>
      <c r="M1544">
        <v>0.98099199999999998</v>
      </c>
      <c r="N1544">
        <v>0</v>
      </c>
      <c r="O1544" t="s">
        <v>42</v>
      </c>
    </row>
    <row r="1545" spans="1:15" x14ac:dyDescent="0.25">
      <c r="A1545" t="s">
        <v>177</v>
      </c>
      <c r="B1545">
        <v>15330.4</v>
      </c>
      <c r="C1545">
        <v>14804</v>
      </c>
      <c r="D1545">
        <v>14803.9</v>
      </c>
      <c r="E1545">
        <v>13742.6</v>
      </c>
      <c r="F1545">
        <v>239.60900000000001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1.09899E-2</v>
      </c>
      <c r="M1545">
        <v>0.98100200000000004</v>
      </c>
      <c r="N1545">
        <v>0</v>
      </c>
      <c r="O1545" t="s">
        <v>42</v>
      </c>
    </row>
    <row r="1546" spans="1:15" x14ac:dyDescent="0.25">
      <c r="A1546" t="s">
        <v>177</v>
      </c>
      <c r="B1546">
        <v>15359.8</v>
      </c>
      <c r="C1546">
        <v>14834.1</v>
      </c>
      <c r="D1546">
        <v>14834</v>
      </c>
      <c r="E1546">
        <v>13773</v>
      </c>
      <c r="F1546">
        <v>244.321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1.2467499999999999E-2</v>
      </c>
      <c r="M1546">
        <v>0.98777800000000004</v>
      </c>
      <c r="N1546">
        <v>0</v>
      </c>
      <c r="O1546" t="s">
        <v>42</v>
      </c>
    </row>
    <row r="1547" spans="1:15" x14ac:dyDescent="0.25">
      <c r="A1547" t="s">
        <v>177</v>
      </c>
      <c r="B1547">
        <v>15401.9</v>
      </c>
      <c r="C1547">
        <v>14878.6</v>
      </c>
      <c r="D1547">
        <v>14878.4</v>
      </c>
      <c r="E1547">
        <v>13811.3</v>
      </c>
      <c r="F1547">
        <v>244.31100000000001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1.59411E-2</v>
      </c>
      <c r="M1547">
        <v>0.98101799999999995</v>
      </c>
      <c r="N1547">
        <v>0</v>
      </c>
      <c r="O1547" t="s">
        <v>42</v>
      </c>
    </row>
    <row r="1548" spans="1:15" x14ac:dyDescent="0.25">
      <c r="A1548" t="s">
        <v>177</v>
      </c>
      <c r="B1548">
        <v>15042.1</v>
      </c>
      <c r="C1548">
        <v>14509.8</v>
      </c>
      <c r="D1548">
        <v>14509.6</v>
      </c>
      <c r="E1548">
        <v>13478.6</v>
      </c>
      <c r="F1548">
        <v>232.15799999999999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1.09506E-2</v>
      </c>
      <c r="M1548">
        <v>0.98101499999999997</v>
      </c>
      <c r="N1548">
        <v>0</v>
      </c>
      <c r="O1548" t="s">
        <v>42</v>
      </c>
    </row>
    <row r="1549" spans="1:15" x14ac:dyDescent="0.25">
      <c r="A1549" t="s">
        <v>177</v>
      </c>
      <c r="B1549">
        <v>14711.8</v>
      </c>
      <c r="C1549">
        <v>14199.2</v>
      </c>
      <c r="D1549">
        <v>14199</v>
      </c>
      <c r="E1549">
        <v>13188.6</v>
      </c>
      <c r="F1549">
        <v>223.32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1.2294299999999999E-2</v>
      </c>
      <c r="M1549">
        <v>0.98101899999999997</v>
      </c>
      <c r="N1549">
        <v>0</v>
      </c>
      <c r="O1549" t="s">
        <v>42</v>
      </c>
    </row>
    <row r="1550" spans="1:15" x14ac:dyDescent="0.25">
      <c r="A1550" t="s">
        <v>177</v>
      </c>
      <c r="B1550">
        <v>15044.8</v>
      </c>
      <c r="C1550">
        <v>14516.6</v>
      </c>
      <c r="D1550">
        <v>14516.4</v>
      </c>
      <c r="E1550">
        <v>13483.5</v>
      </c>
      <c r="F1550">
        <v>232.578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1.1662499999999999E-2</v>
      </c>
      <c r="M1550">
        <v>0.98100100000000001</v>
      </c>
      <c r="N1550">
        <v>0</v>
      </c>
      <c r="O1550" t="s">
        <v>42</v>
      </c>
    </row>
    <row r="1551" spans="1:15" x14ac:dyDescent="0.25">
      <c r="A1551" t="s">
        <v>177</v>
      </c>
      <c r="B1551">
        <v>14919.7</v>
      </c>
      <c r="C1551">
        <v>14400.3</v>
      </c>
      <c r="D1551">
        <v>14400.1</v>
      </c>
      <c r="E1551">
        <v>13372</v>
      </c>
      <c r="F1551">
        <v>231.274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1.099E-2</v>
      </c>
      <c r="M1551">
        <v>0.98101899999999997</v>
      </c>
      <c r="N1551">
        <v>0</v>
      </c>
      <c r="O1551" t="s">
        <v>42</v>
      </c>
    </row>
    <row r="1552" spans="1:15" x14ac:dyDescent="0.25">
      <c r="A1552" t="s">
        <v>177</v>
      </c>
      <c r="B1552">
        <v>14764.2</v>
      </c>
      <c r="C1552">
        <v>14246.3</v>
      </c>
      <c r="D1552">
        <v>14246.1</v>
      </c>
      <c r="E1552">
        <v>13234.2</v>
      </c>
      <c r="F1552">
        <v>224.81899999999999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2.62294E-2</v>
      </c>
      <c r="M1552">
        <v>0.98101499999999997</v>
      </c>
      <c r="N1552">
        <v>0</v>
      </c>
      <c r="O1552" t="s">
        <v>42</v>
      </c>
    </row>
    <row r="1553" spans="1:25" x14ac:dyDescent="0.25">
      <c r="A1553" t="s">
        <v>177</v>
      </c>
      <c r="B1553">
        <v>14638.1</v>
      </c>
      <c r="C1553">
        <v>14115.1</v>
      </c>
      <c r="D1553">
        <v>14114.9</v>
      </c>
      <c r="E1553">
        <v>13117.6</v>
      </c>
      <c r="F1553">
        <v>221.99799999999999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1.1840399999999999E-2</v>
      </c>
      <c r="M1553">
        <v>0.98101499999999997</v>
      </c>
      <c r="N1553">
        <v>0</v>
      </c>
      <c r="O1553" t="s">
        <v>42</v>
      </c>
    </row>
    <row r="1554" spans="1:25" x14ac:dyDescent="0.25">
      <c r="A1554" t="s">
        <v>177</v>
      </c>
      <c r="B1554">
        <v>14548.9</v>
      </c>
      <c r="C1554">
        <v>14017.7</v>
      </c>
      <c r="D1554">
        <v>14017.5</v>
      </c>
      <c r="E1554">
        <v>13029.9</v>
      </c>
      <c r="F1554">
        <v>218.43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1.0889299999999999E-2</v>
      </c>
      <c r="M1554">
        <v>0.98098099999999999</v>
      </c>
      <c r="N1554">
        <v>0</v>
      </c>
      <c r="O1554" t="s">
        <v>42</v>
      </c>
    </row>
    <row r="1555" spans="1:25" x14ac:dyDescent="0.25">
      <c r="A1555" t="s">
        <v>177</v>
      </c>
      <c r="B1555">
        <v>14245.6</v>
      </c>
      <c r="C1555">
        <v>13731.7</v>
      </c>
      <c r="D1555">
        <v>13731.5</v>
      </c>
      <c r="E1555">
        <v>12765.4</v>
      </c>
      <c r="F1555">
        <v>210.76499999999999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1.0905400000000001E-2</v>
      </c>
      <c r="M1555">
        <v>0.98085599999999995</v>
      </c>
      <c r="N1555">
        <v>0</v>
      </c>
      <c r="O1555" t="s">
        <v>42</v>
      </c>
    </row>
    <row r="1556" spans="1:25" x14ac:dyDescent="0.25">
      <c r="A1556" t="s">
        <v>177</v>
      </c>
      <c r="B1556">
        <v>15405.8</v>
      </c>
      <c r="C1556">
        <v>14884.2</v>
      </c>
      <c r="D1556">
        <v>14884</v>
      </c>
      <c r="E1556">
        <v>13822.3</v>
      </c>
      <c r="F1556">
        <v>241.696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1.1061E-2</v>
      </c>
      <c r="M1556">
        <v>0.98080400000000001</v>
      </c>
      <c r="N1556">
        <v>0</v>
      </c>
      <c r="O1556" t="s">
        <v>42</v>
      </c>
    </row>
    <row r="1557" spans="1:25" x14ac:dyDescent="0.25">
      <c r="A1557" t="s">
        <v>177</v>
      </c>
      <c r="B1557">
        <v>15298.7</v>
      </c>
      <c r="C1557">
        <v>14772.3</v>
      </c>
      <c r="D1557">
        <v>14772.1</v>
      </c>
      <c r="E1557">
        <v>13712.2</v>
      </c>
      <c r="F1557">
        <v>240.34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1.0863599999999999E-2</v>
      </c>
      <c r="M1557">
        <v>0.98101799999999995</v>
      </c>
      <c r="N1557">
        <v>0</v>
      </c>
      <c r="O1557" t="s">
        <v>42</v>
      </c>
    </row>
    <row r="1558" spans="1:25" x14ac:dyDescent="0.25">
      <c r="A1558" t="s">
        <v>177</v>
      </c>
      <c r="B1558">
        <v>15373.8</v>
      </c>
      <c r="C1558">
        <v>14836.8</v>
      </c>
      <c r="D1558">
        <v>14836.6</v>
      </c>
      <c r="E1558">
        <v>13764.4</v>
      </c>
      <c r="F1558">
        <v>240.761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1.09119E-2</v>
      </c>
      <c r="M1558">
        <v>0.980846</v>
      </c>
      <c r="N1558">
        <v>0</v>
      </c>
      <c r="O1558" t="s">
        <v>42</v>
      </c>
    </row>
    <row r="1559" spans="1:25" x14ac:dyDescent="0.25">
      <c r="A1559" t="s">
        <v>177</v>
      </c>
      <c r="B1559">
        <v>15231.5</v>
      </c>
      <c r="C1559">
        <v>14709.4</v>
      </c>
      <c r="D1559">
        <v>14709.2</v>
      </c>
      <c r="E1559">
        <v>13651.5</v>
      </c>
      <c r="F1559">
        <v>237.57599999999999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1.0858700000000001E-2</v>
      </c>
      <c r="M1559">
        <v>0.98097500000000004</v>
      </c>
      <c r="N1559">
        <v>0</v>
      </c>
      <c r="O1559" t="s">
        <v>42</v>
      </c>
    </row>
    <row r="1560" spans="1:25" x14ac:dyDescent="0.25">
      <c r="A1560" t="s">
        <v>177</v>
      </c>
      <c r="B1560">
        <v>15212.8</v>
      </c>
      <c r="C1560">
        <v>14691.2</v>
      </c>
      <c r="D1560">
        <v>14691</v>
      </c>
      <c r="E1560">
        <v>13633.6</v>
      </c>
      <c r="F1560">
        <v>238.166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1.7569899999999999E-2</v>
      </c>
      <c r="M1560">
        <v>0.98101899999999997</v>
      </c>
      <c r="N1560">
        <v>0</v>
      </c>
      <c r="O1560" t="s">
        <v>42</v>
      </c>
    </row>
    <row r="1561" spans="1:25" x14ac:dyDescent="0.25">
      <c r="A1561" t="s">
        <v>177</v>
      </c>
      <c r="B1561">
        <v>15327.3</v>
      </c>
      <c r="C1561">
        <v>14800.5</v>
      </c>
      <c r="D1561">
        <v>14800.3</v>
      </c>
      <c r="E1561">
        <v>13740.8</v>
      </c>
      <c r="F1561">
        <v>238.74600000000001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1.09678E-2</v>
      </c>
      <c r="M1561">
        <v>0.99010900000000002</v>
      </c>
      <c r="N1561">
        <v>0</v>
      </c>
      <c r="O1561" t="s">
        <v>42</v>
      </c>
    </row>
    <row r="1562" spans="1:25" x14ac:dyDescent="0.25">
      <c r="A1562" t="s">
        <v>177</v>
      </c>
      <c r="B1562">
        <v>15213.1</v>
      </c>
      <c r="C1562">
        <v>14687.3</v>
      </c>
      <c r="D1562">
        <v>14687.2</v>
      </c>
      <c r="E1562">
        <v>13626.6</v>
      </c>
      <c r="F1562">
        <v>236.90100000000001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1.09728E-2</v>
      </c>
      <c r="M1562">
        <v>0.98101899999999997</v>
      </c>
      <c r="N1562">
        <v>0</v>
      </c>
      <c r="O1562" t="s">
        <v>42</v>
      </c>
    </row>
    <row r="1563" spans="1:25" x14ac:dyDescent="0.25">
      <c r="A1563" t="s">
        <v>177</v>
      </c>
      <c r="B1563">
        <v>15212.8</v>
      </c>
      <c r="C1563">
        <v>14688.6</v>
      </c>
      <c r="D1563">
        <v>14688.4</v>
      </c>
      <c r="E1563">
        <v>13624.4</v>
      </c>
      <c r="F1563">
        <v>234.61799999999999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1.0857E-2</v>
      </c>
      <c r="M1563">
        <v>0.98101899999999997</v>
      </c>
      <c r="N1563">
        <v>0</v>
      </c>
      <c r="O1563" t="s">
        <v>42</v>
      </c>
    </row>
    <row r="1564" spans="1:25" x14ac:dyDescent="0.25">
      <c r="A1564" t="s">
        <v>177</v>
      </c>
      <c r="B1564">
        <v>14837.3</v>
      </c>
      <c r="C1564">
        <v>14308.5</v>
      </c>
      <c r="D1564">
        <v>14308.3</v>
      </c>
      <c r="E1564">
        <v>13286.3</v>
      </c>
      <c r="F1564">
        <v>226.69499999999999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1.10694E-2</v>
      </c>
      <c r="M1564">
        <v>0.98100299999999996</v>
      </c>
      <c r="N1564">
        <v>0</v>
      </c>
      <c r="O1564" t="s">
        <v>42</v>
      </c>
    </row>
    <row r="1565" spans="1:25" x14ac:dyDescent="0.25">
      <c r="A1565" t="s">
        <v>177</v>
      </c>
      <c r="B1565">
        <v>14575.1</v>
      </c>
      <c r="C1565">
        <v>14052.8</v>
      </c>
      <c r="D1565">
        <v>14052.6</v>
      </c>
      <c r="E1565">
        <v>13054.1</v>
      </c>
      <c r="F1565">
        <v>221.23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1.0857E-2</v>
      </c>
      <c r="M1565">
        <v>0.98098600000000002</v>
      </c>
      <c r="N1565">
        <v>0</v>
      </c>
      <c r="O1565" t="s">
        <v>42</v>
      </c>
    </row>
    <row r="1566" spans="1:25" x14ac:dyDescent="0.25">
      <c r="A1566" t="s">
        <v>177</v>
      </c>
      <c r="B1566">
        <v>15313.4</v>
      </c>
      <c r="C1566">
        <v>14794</v>
      </c>
      <c r="D1566">
        <v>14793.8</v>
      </c>
      <c r="E1566">
        <v>13738.9</v>
      </c>
      <c r="F1566">
        <v>237.21100000000001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1.11748E-2</v>
      </c>
      <c r="M1566">
        <v>0.98490800000000001</v>
      </c>
      <c r="N1566">
        <v>0</v>
      </c>
      <c r="O1566" t="s">
        <v>42</v>
      </c>
    </row>
    <row r="1567" spans="1:25" x14ac:dyDescent="0.25">
      <c r="A1567" t="s">
        <v>177</v>
      </c>
      <c r="B1567">
        <v>15124.1</v>
      </c>
      <c r="C1567">
        <v>14585.1</v>
      </c>
      <c r="D1567">
        <v>14584.9</v>
      </c>
      <c r="E1567">
        <v>13546.7</v>
      </c>
      <c r="F1567">
        <v>237.208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1.1149600000000001E-2</v>
      </c>
      <c r="M1567">
        <v>0.98099000000000003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15256.1</v>
      </c>
      <c r="C1568">
        <v>14731.5</v>
      </c>
      <c r="D1568">
        <v>14731.3</v>
      </c>
      <c r="E1568">
        <v>13694.2</v>
      </c>
      <c r="F1568">
        <v>236.6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1.1031300000000001E-2</v>
      </c>
      <c r="M1568">
        <v>0.98101700000000003</v>
      </c>
      <c r="N1568">
        <v>0</v>
      </c>
      <c r="O1568" t="s">
        <v>42</v>
      </c>
      <c r="R1568">
        <f>AVERAGE(B1519:B1568)</f>
        <v>15096.440000000004</v>
      </c>
      <c r="S1568">
        <f>AVERAGE(C1519:C1568)</f>
        <v>14570.165999999999</v>
      </c>
      <c r="U1568">
        <f>_xlfn.VAR.P(B1519:B1568)</f>
        <v>88388.090799999933</v>
      </c>
      <c r="V1568">
        <f>_xlfn.VAR.P(C1519:C1568)</f>
        <v>86767.82384399997</v>
      </c>
      <c r="X1568">
        <f>1.96*SQRT(U1568)/50</f>
        <v>11.654212793960468</v>
      </c>
      <c r="Y1568">
        <f>1.96*SQRT(V1568)/50</f>
        <v>11.546900399312539</v>
      </c>
    </row>
    <row r="1569" spans="1:14" x14ac:dyDescent="0.25">
      <c r="A1569" t="s">
        <v>178</v>
      </c>
      <c r="B1569">
        <v>754960.59</v>
      </c>
      <c r="C1569" t="s">
        <v>36</v>
      </c>
    </row>
    <row r="1570" spans="1:14" x14ac:dyDescent="0.25">
      <c r="A1570" t="s">
        <v>179</v>
      </c>
      <c r="B1570">
        <v>15527.4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1.15599E-2</v>
      </c>
      <c r="L1570">
        <v>0.98095200000000005</v>
      </c>
      <c r="M1570">
        <v>0</v>
      </c>
      <c r="N1570" t="s">
        <v>42</v>
      </c>
    </row>
    <row r="1571" spans="1:14" x14ac:dyDescent="0.25">
      <c r="A1571" t="s">
        <v>179</v>
      </c>
      <c r="B1571">
        <v>14833.2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1.08713E-2</v>
      </c>
      <c r="L1571">
        <v>0.98100900000000002</v>
      </c>
      <c r="M1571">
        <v>0</v>
      </c>
      <c r="N1571" t="s">
        <v>42</v>
      </c>
    </row>
    <row r="1572" spans="1:14" x14ac:dyDescent="0.25">
      <c r="A1572" t="s">
        <v>179</v>
      </c>
      <c r="B1572">
        <v>15487.6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1.0856899999999999E-2</v>
      </c>
      <c r="L1572">
        <v>0.98101000000000005</v>
      </c>
      <c r="M1572">
        <v>0</v>
      </c>
      <c r="N1572" t="s">
        <v>42</v>
      </c>
    </row>
    <row r="1573" spans="1:14" x14ac:dyDescent="0.25">
      <c r="A1573" t="s">
        <v>179</v>
      </c>
      <c r="B1573">
        <v>15373.4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1.63307E-2</v>
      </c>
      <c r="L1573">
        <v>0.98101700000000003</v>
      </c>
      <c r="M1573">
        <v>0</v>
      </c>
      <c r="N1573" t="s">
        <v>42</v>
      </c>
    </row>
    <row r="1574" spans="1:14" x14ac:dyDescent="0.25">
      <c r="A1574" t="s">
        <v>179</v>
      </c>
      <c r="B1574">
        <v>15537.9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1.4203500000000001E-2</v>
      </c>
      <c r="L1574">
        <v>0.98101899999999997</v>
      </c>
      <c r="M1574">
        <v>0</v>
      </c>
      <c r="N1574" t="s">
        <v>42</v>
      </c>
    </row>
    <row r="1575" spans="1:14" x14ac:dyDescent="0.25">
      <c r="A1575" t="s">
        <v>179</v>
      </c>
      <c r="B1575">
        <v>15582.4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1.09441E-2</v>
      </c>
      <c r="L1575">
        <v>0.98073699999999997</v>
      </c>
      <c r="M1575">
        <v>0</v>
      </c>
      <c r="N1575" t="s">
        <v>42</v>
      </c>
    </row>
    <row r="1576" spans="1:14" x14ac:dyDescent="0.25">
      <c r="A1576" t="s">
        <v>179</v>
      </c>
      <c r="B1576">
        <v>15464.6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1.0955899999999999E-2</v>
      </c>
      <c r="L1576">
        <v>0.98100900000000002</v>
      </c>
      <c r="M1576">
        <v>0</v>
      </c>
      <c r="N1576" t="s">
        <v>42</v>
      </c>
    </row>
    <row r="1577" spans="1:14" x14ac:dyDescent="0.25">
      <c r="A1577" t="s">
        <v>179</v>
      </c>
      <c r="B1577">
        <v>15534.1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2.0055699999999999E-2</v>
      </c>
      <c r="L1577">
        <v>0.98101899999999997</v>
      </c>
      <c r="M1577">
        <v>0</v>
      </c>
      <c r="N1577" t="s">
        <v>42</v>
      </c>
    </row>
    <row r="1578" spans="1:14" x14ac:dyDescent="0.25">
      <c r="A1578" t="s">
        <v>179</v>
      </c>
      <c r="B1578">
        <v>15463.4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1.4761700000000001E-2</v>
      </c>
      <c r="L1578">
        <v>0.98625799999999997</v>
      </c>
      <c r="M1578">
        <v>0</v>
      </c>
      <c r="N1578" t="s">
        <v>42</v>
      </c>
    </row>
    <row r="1579" spans="1:14" x14ac:dyDescent="0.25">
      <c r="A1579" t="s">
        <v>179</v>
      </c>
      <c r="B1579">
        <v>15356.9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1.09506E-2</v>
      </c>
      <c r="L1579">
        <v>0.987429</v>
      </c>
      <c r="M1579">
        <v>0</v>
      </c>
      <c r="N1579" t="s">
        <v>42</v>
      </c>
    </row>
    <row r="1580" spans="1:14" x14ac:dyDescent="0.25">
      <c r="A1580" t="s">
        <v>179</v>
      </c>
      <c r="B1580">
        <v>15464.9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1.1344399999999999E-2</v>
      </c>
      <c r="L1580">
        <v>0.98101899999999997</v>
      </c>
      <c r="M1580">
        <v>0</v>
      </c>
      <c r="N1580" t="s">
        <v>42</v>
      </c>
    </row>
    <row r="1581" spans="1:14" x14ac:dyDescent="0.25">
      <c r="A1581" t="s">
        <v>179</v>
      </c>
      <c r="B1581">
        <v>14930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1.1694E-2</v>
      </c>
      <c r="L1581">
        <v>0.98099400000000003</v>
      </c>
      <c r="M1581">
        <v>0</v>
      </c>
      <c r="N1581" t="s">
        <v>42</v>
      </c>
    </row>
    <row r="1582" spans="1:14" x14ac:dyDescent="0.25">
      <c r="A1582" t="s">
        <v>179</v>
      </c>
      <c r="B1582">
        <v>15414.3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1.09719E-2</v>
      </c>
      <c r="L1582">
        <v>0.98101899999999997</v>
      </c>
      <c r="M1582">
        <v>0</v>
      </c>
      <c r="N1582" t="s">
        <v>42</v>
      </c>
    </row>
    <row r="1583" spans="1:14" x14ac:dyDescent="0.25">
      <c r="A1583" t="s">
        <v>179</v>
      </c>
      <c r="B1583">
        <v>15232.9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1.08573E-2</v>
      </c>
      <c r="L1583">
        <v>0.98101899999999997</v>
      </c>
      <c r="M1583">
        <v>0</v>
      </c>
      <c r="N1583" t="s">
        <v>42</v>
      </c>
    </row>
    <row r="1584" spans="1:14" x14ac:dyDescent="0.25">
      <c r="A1584" t="s">
        <v>179</v>
      </c>
      <c r="B1584">
        <v>15534.4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1.0856899999999999E-2</v>
      </c>
      <c r="L1584">
        <v>0.994865</v>
      </c>
      <c r="M1584">
        <v>0</v>
      </c>
      <c r="N1584" t="s">
        <v>42</v>
      </c>
    </row>
    <row r="1585" spans="1:14" x14ac:dyDescent="0.25">
      <c r="A1585" t="s">
        <v>179</v>
      </c>
      <c r="B1585">
        <v>15496.9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1.12148E-2</v>
      </c>
      <c r="L1585">
        <v>0.98101899999999997</v>
      </c>
      <c r="M1585">
        <v>0</v>
      </c>
      <c r="N1585" t="s">
        <v>42</v>
      </c>
    </row>
    <row r="1586" spans="1:14" x14ac:dyDescent="0.25">
      <c r="A1586" t="s">
        <v>179</v>
      </c>
      <c r="B1586">
        <v>15655.1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1.09176E-2</v>
      </c>
      <c r="L1586">
        <v>0.98101700000000003</v>
      </c>
      <c r="M1586">
        <v>0</v>
      </c>
      <c r="N1586" t="s">
        <v>42</v>
      </c>
    </row>
    <row r="1587" spans="1:14" x14ac:dyDescent="0.25">
      <c r="A1587" t="s">
        <v>179</v>
      </c>
      <c r="B1587">
        <v>15471.6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1.79688E-2</v>
      </c>
      <c r="L1587">
        <v>0.98101799999999995</v>
      </c>
      <c r="M1587">
        <v>0</v>
      </c>
      <c r="N1587" t="s">
        <v>42</v>
      </c>
    </row>
    <row r="1588" spans="1:14" x14ac:dyDescent="0.25">
      <c r="A1588" t="s">
        <v>179</v>
      </c>
      <c r="B1588">
        <v>15384.6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1.08772E-2</v>
      </c>
      <c r="L1588">
        <v>0.98101400000000005</v>
      </c>
      <c r="M1588">
        <v>0</v>
      </c>
      <c r="N1588" t="s">
        <v>42</v>
      </c>
    </row>
    <row r="1589" spans="1:14" x14ac:dyDescent="0.25">
      <c r="A1589" t="s">
        <v>179</v>
      </c>
      <c r="B1589">
        <v>15350.5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1.15082E-2</v>
      </c>
      <c r="L1589">
        <v>0.98101899999999997</v>
      </c>
      <c r="M1589">
        <v>0</v>
      </c>
      <c r="N1589" t="s">
        <v>42</v>
      </c>
    </row>
    <row r="1590" spans="1:14" x14ac:dyDescent="0.25">
      <c r="A1590" t="s">
        <v>179</v>
      </c>
      <c r="B1590">
        <v>15665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1.1034800000000001E-2</v>
      </c>
      <c r="L1590">
        <v>0.98100299999999996</v>
      </c>
      <c r="M1590">
        <v>0</v>
      </c>
      <c r="N1590" t="s">
        <v>42</v>
      </c>
    </row>
    <row r="1591" spans="1:14" x14ac:dyDescent="0.25">
      <c r="A1591" t="s">
        <v>179</v>
      </c>
      <c r="B1591">
        <v>15542.9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1.1079E-2</v>
      </c>
      <c r="L1591">
        <v>0.98101899999999997</v>
      </c>
      <c r="M1591">
        <v>0</v>
      </c>
      <c r="N1591" t="s">
        <v>42</v>
      </c>
    </row>
    <row r="1592" spans="1:14" x14ac:dyDescent="0.25">
      <c r="A1592" t="s">
        <v>179</v>
      </c>
      <c r="B1592">
        <v>15406.4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1.17295E-2</v>
      </c>
      <c r="L1592">
        <v>0.98098799999999997</v>
      </c>
      <c r="M1592">
        <v>0</v>
      </c>
      <c r="N1592" t="s">
        <v>42</v>
      </c>
    </row>
    <row r="1593" spans="1:14" x14ac:dyDescent="0.25">
      <c r="A1593" t="s">
        <v>179</v>
      </c>
      <c r="B1593">
        <v>15399.5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1.22208E-2</v>
      </c>
      <c r="L1593">
        <v>0.98101799999999995</v>
      </c>
      <c r="M1593">
        <v>0</v>
      </c>
      <c r="N1593" t="s">
        <v>42</v>
      </c>
    </row>
    <row r="1594" spans="1:14" x14ac:dyDescent="0.25">
      <c r="A1594" t="s">
        <v>179</v>
      </c>
      <c r="B1594">
        <v>15569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1.6482299999999998E-2</v>
      </c>
      <c r="L1594">
        <v>0.980989</v>
      </c>
      <c r="M1594">
        <v>0</v>
      </c>
      <c r="N1594" t="s">
        <v>42</v>
      </c>
    </row>
    <row r="1595" spans="1:14" x14ac:dyDescent="0.25">
      <c r="A1595" t="s">
        <v>179</v>
      </c>
      <c r="B1595">
        <v>15506.2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1.08602E-2</v>
      </c>
      <c r="L1595">
        <v>0.98079300000000003</v>
      </c>
      <c r="M1595">
        <v>0</v>
      </c>
      <c r="N1595" t="s">
        <v>42</v>
      </c>
    </row>
    <row r="1596" spans="1:14" x14ac:dyDescent="0.25">
      <c r="A1596" t="s">
        <v>179</v>
      </c>
      <c r="B1596">
        <v>15622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1.1144299999999999E-2</v>
      </c>
      <c r="L1596">
        <v>0.98101799999999995</v>
      </c>
      <c r="M1596">
        <v>0</v>
      </c>
      <c r="N1596" t="s">
        <v>42</v>
      </c>
    </row>
    <row r="1597" spans="1:14" x14ac:dyDescent="0.25">
      <c r="A1597" t="s">
        <v>179</v>
      </c>
      <c r="B1597">
        <v>15477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1.2807799999999999E-2</v>
      </c>
      <c r="L1597">
        <v>0.98100299999999996</v>
      </c>
      <c r="M1597">
        <v>0</v>
      </c>
      <c r="N1597" t="s">
        <v>42</v>
      </c>
    </row>
    <row r="1598" spans="1:14" x14ac:dyDescent="0.25">
      <c r="A1598" t="s">
        <v>179</v>
      </c>
      <c r="B1598">
        <v>15401.9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1.0878199999999999E-2</v>
      </c>
      <c r="L1598">
        <v>0.981012</v>
      </c>
      <c r="M1598">
        <v>0</v>
      </c>
      <c r="N1598" t="s">
        <v>42</v>
      </c>
    </row>
    <row r="1599" spans="1:14" x14ac:dyDescent="0.25">
      <c r="A1599" t="s">
        <v>179</v>
      </c>
      <c r="B1599">
        <v>14790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1.1436399999999999E-2</v>
      </c>
      <c r="L1599">
        <v>0.98101899999999997</v>
      </c>
      <c r="M1599">
        <v>0</v>
      </c>
      <c r="N1599" t="s">
        <v>42</v>
      </c>
    </row>
    <row r="1600" spans="1:14" x14ac:dyDescent="0.25">
      <c r="A1600" t="s">
        <v>179</v>
      </c>
      <c r="B1600">
        <v>15425.8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1.11483E-2</v>
      </c>
      <c r="L1600">
        <v>0.980966</v>
      </c>
      <c r="M1600">
        <v>0</v>
      </c>
      <c r="N1600" t="s">
        <v>42</v>
      </c>
    </row>
    <row r="1601" spans="1:14" x14ac:dyDescent="0.25">
      <c r="A1601" t="s">
        <v>179</v>
      </c>
      <c r="B1601">
        <v>15906.6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1.1136E-2</v>
      </c>
      <c r="L1601">
        <v>0.98095699999999997</v>
      </c>
      <c r="M1601">
        <v>0</v>
      </c>
      <c r="N1601" t="s">
        <v>42</v>
      </c>
    </row>
    <row r="1602" spans="1:14" x14ac:dyDescent="0.25">
      <c r="A1602" t="s">
        <v>179</v>
      </c>
      <c r="B1602">
        <v>15708.7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1.0970199999999999E-2</v>
      </c>
      <c r="L1602">
        <v>0.98100299999999996</v>
      </c>
      <c r="M1602">
        <v>0</v>
      </c>
      <c r="N1602" t="s">
        <v>42</v>
      </c>
    </row>
    <row r="1603" spans="1:14" x14ac:dyDescent="0.25">
      <c r="A1603" t="s">
        <v>179</v>
      </c>
      <c r="B1603">
        <v>15591.4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1.08571E-2</v>
      </c>
      <c r="L1603">
        <v>0.98101400000000005</v>
      </c>
      <c r="M1603">
        <v>0</v>
      </c>
      <c r="N1603" t="s">
        <v>42</v>
      </c>
    </row>
    <row r="1604" spans="1:14" x14ac:dyDescent="0.25">
      <c r="A1604" t="s">
        <v>179</v>
      </c>
      <c r="B1604">
        <v>15377.3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1.08644E-2</v>
      </c>
      <c r="L1604">
        <v>0.99241100000000004</v>
      </c>
      <c r="M1604">
        <v>0</v>
      </c>
      <c r="N1604" t="s">
        <v>42</v>
      </c>
    </row>
    <row r="1605" spans="1:14" x14ac:dyDescent="0.25">
      <c r="A1605" t="s">
        <v>179</v>
      </c>
      <c r="B1605">
        <v>15101.4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1.16594E-2</v>
      </c>
      <c r="L1605">
        <v>0.98099199999999998</v>
      </c>
      <c r="M1605">
        <v>0</v>
      </c>
      <c r="N1605" t="s">
        <v>42</v>
      </c>
    </row>
    <row r="1606" spans="1:14" x14ac:dyDescent="0.25">
      <c r="A1606" t="s">
        <v>179</v>
      </c>
      <c r="B1606">
        <v>15187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1.0877299999999999E-2</v>
      </c>
      <c r="L1606">
        <v>0.98098600000000002</v>
      </c>
      <c r="M1606">
        <v>0</v>
      </c>
      <c r="N1606" t="s">
        <v>42</v>
      </c>
    </row>
    <row r="1607" spans="1:14" x14ac:dyDescent="0.25">
      <c r="A1607" t="s">
        <v>179</v>
      </c>
      <c r="B1607">
        <v>15004.9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1.145E-2</v>
      </c>
      <c r="L1607">
        <v>0.987124</v>
      </c>
      <c r="M1607">
        <v>0</v>
      </c>
      <c r="N1607" t="s">
        <v>42</v>
      </c>
    </row>
    <row r="1608" spans="1:14" x14ac:dyDescent="0.25">
      <c r="A1608" t="s">
        <v>179</v>
      </c>
      <c r="B1608">
        <v>15326.7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1.51244E-2</v>
      </c>
      <c r="L1608">
        <v>0.98101799999999995</v>
      </c>
      <c r="M1608">
        <v>0</v>
      </c>
      <c r="N1608" t="s">
        <v>42</v>
      </c>
    </row>
    <row r="1609" spans="1:14" x14ac:dyDescent="0.25">
      <c r="A1609" t="s">
        <v>179</v>
      </c>
      <c r="B1609">
        <v>15245.2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1.3745E-2</v>
      </c>
      <c r="L1609">
        <v>0.98101899999999997</v>
      </c>
      <c r="M1609">
        <v>0</v>
      </c>
      <c r="N1609" t="s">
        <v>42</v>
      </c>
    </row>
    <row r="1610" spans="1:14" x14ac:dyDescent="0.25">
      <c r="A1610" t="s">
        <v>179</v>
      </c>
      <c r="B1610">
        <v>15112.8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1.32619E-2</v>
      </c>
      <c r="L1610">
        <v>0.98101899999999997</v>
      </c>
      <c r="M1610">
        <v>0</v>
      </c>
      <c r="N1610" t="s">
        <v>42</v>
      </c>
    </row>
    <row r="1611" spans="1:14" x14ac:dyDescent="0.25">
      <c r="A1611" t="s">
        <v>179</v>
      </c>
      <c r="B1611">
        <v>15155.6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1.08697E-2</v>
      </c>
      <c r="L1611">
        <v>0.98101899999999997</v>
      </c>
      <c r="M1611">
        <v>0</v>
      </c>
      <c r="N1611" t="s">
        <v>42</v>
      </c>
    </row>
    <row r="1612" spans="1:14" x14ac:dyDescent="0.25">
      <c r="A1612" t="s">
        <v>179</v>
      </c>
      <c r="B1612">
        <v>15026.2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1.1785800000000001E-2</v>
      </c>
      <c r="L1612">
        <v>0.98101899999999997</v>
      </c>
      <c r="M1612">
        <v>0</v>
      </c>
      <c r="N1612" t="s">
        <v>42</v>
      </c>
    </row>
    <row r="1613" spans="1:14" x14ac:dyDescent="0.25">
      <c r="A1613" t="s">
        <v>179</v>
      </c>
      <c r="B1613">
        <v>14448.3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1.10274E-2</v>
      </c>
      <c r="L1613">
        <v>0.99443599999999999</v>
      </c>
      <c r="M1613">
        <v>0</v>
      </c>
      <c r="N1613" t="s">
        <v>42</v>
      </c>
    </row>
    <row r="1614" spans="1:14" x14ac:dyDescent="0.25">
      <c r="A1614" t="s">
        <v>179</v>
      </c>
      <c r="B1614">
        <v>14585.9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1.0866000000000001E-2</v>
      </c>
      <c r="L1614">
        <v>0.98101400000000005</v>
      </c>
      <c r="M1614">
        <v>0</v>
      </c>
      <c r="N1614" t="s">
        <v>42</v>
      </c>
    </row>
    <row r="1615" spans="1:14" x14ac:dyDescent="0.25">
      <c r="A1615" t="s">
        <v>179</v>
      </c>
      <c r="B1615">
        <v>14416.3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1.0866600000000001E-2</v>
      </c>
      <c r="L1615">
        <v>0.98100299999999996</v>
      </c>
      <c r="M1615">
        <v>0</v>
      </c>
      <c r="N1615" t="s">
        <v>42</v>
      </c>
    </row>
    <row r="1616" spans="1:14" x14ac:dyDescent="0.25">
      <c r="A1616" t="s">
        <v>179</v>
      </c>
      <c r="B1616">
        <v>14834.5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1.6017300000000002E-2</v>
      </c>
      <c r="L1616">
        <v>0.98101300000000002</v>
      </c>
      <c r="M1616">
        <v>0</v>
      </c>
      <c r="N1616" t="s">
        <v>42</v>
      </c>
    </row>
    <row r="1617" spans="1:25" x14ac:dyDescent="0.25">
      <c r="A1617" t="s">
        <v>179</v>
      </c>
      <c r="B1617">
        <v>14474.4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1.21937E-2</v>
      </c>
      <c r="L1617">
        <v>0.98099700000000001</v>
      </c>
      <c r="M1617">
        <v>0</v>
      </c>
      <c r="N1617" t="s">
        <v>42</v>
      </c>
    </row>
    <row r="1618" spans="1:25" x14ac:dyDescent="0.25">
      <c r="A1618" t="s">
        <v>179</v>
      </c>
      <c r="B1618">
        <v>14650.9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1.2094300000000001E-2</v>
      </c>
      <c r="L1618">
        <v>0.98101899999999997</v>
      </c>
      <c r="M1618">
        <v>0</v>
      </c>
      <c r="N1618" t="s">
        <v>42</v>
      </c>
    </row>
    <row r="1619" spans="1:25" x14ac:dyDescent="0.25">
      <c r="A1619" t="s">
        <v>179</v>
      </c>
      <c r="B1619">
        <v>14420.1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1.10802E-2</v>
      </c>
      <c r="L1619">
        <v>0.98101899999999997</v>
      </c>
      <c r="M1619">
        <v>0</v>
      </c>
      <c r="N1619" t="s">
        <v>42</v>
      </c>
    </row>
    <row r="1620" spans="1:25" x14ac:dyDescent="0.25">
      <c r="A1620" t="s">
        <v>179</v>
      </c>
      <c r="B1620">
        <v>14710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1.1635E-2</v>
      </c>
      <c r="L1620">
        <v>0.98101799999999995</v>
      </c>
      <c r="M1620">
        <v>0</v>
      </c>
      <c r="N1620" t="s">
        <v>42</v>
      </c>
    </row>
    <row r="1621" spans="1:25" x14ac:dyDescent="0.25">
      <c r="A1621" t="s">
        <v>179</v>
      </c>
      <c r="B1621">
        <v>15124.5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1.3717699999999999E-2</v>
      </c>
      <c r="L1621">
        <v>0.99372899999999997</v>
      </c>
      <c r="M1621">
        <v>0</v>
      </c>
      <c r="N1621" t="s">
        <v>42</v>
      </c>
    </row>
    <row r="1622" spans="1:25" x14ac:dyDescent="0.25">
      <c r="A1622" t="s">
        <v>179</v>
      </c>
      <c r="B1622">
        <v>15062.4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1.15625E-2</v>
      </c>
      <c r="L1622">
        <v>0.99372799999999994</v>
      </c>
      <c r="M1622">
        <v>0</v>
      </c>
      <c r="N1622" t="s">
        <v>42</v>
      </c>
    </row>
    <row r="1623" spans="1:25" x14ac:dyDescent="0.25">
      <c r="A1623" t="s">
        <v>179</v>
      </c>
      <c r="B1623">
        <v>14958.4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1.0891100000000001E-2</v>
      </c>
      <c r="L1623">
        <v>0.98101700000000003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15239.3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1.15356E-2</v>
      </c>
      <c r="L1624">
        <v>0.98097599999999996</v>
      </c>
      <c r="M1624">
        <v>0</v>
      </c>
      <c r="N1624" t="s">
        <v>42</v>
      </c>
      <c r="R1624">
        <f>AVERAGE(B1575:B1624)</f>
        <v>15236.222000000003</v>
      </c>
      <c r="S1624">
        <f>AVERAGE(C1575:C1624)</f>
        <v>0</v>
      </c>
      <c r="U1624">
        <f>_xlfn.VAR.P(B1575:B1624)</f>
        <v>134881.58651600007</v>
      </c>
      <c r="V1624">
        <f>_xlfn.VAR.P(C1575:C1624)</f>
        <v>0</v>
      </c>
      <c r="X1624">
        <f>1.96*SQRT(U1624)/50</f>
        <v>14.396681600422589</v>
      </c>
      <c r="Y1624">
        <f>1.96*SQRT(V1624)/50</f>
        <v>0</v>
      </c>
    </row>
    <row r="1625" spans="1:25" x14ac:dyDescent="0.25">
      <c r="A1625" t="s">
        <v>180</v>
      </c>
      <c r="B1625">
        <v>761934.76769999997</v>
      </c>
      <c r="C1625" t="s">
        <v>36</v>
      </c>
    </row>
    <row r="1626" spans="1:25" x14ac:dyDescent="0.25">
      <c r="A1626" t="s">
        <v>181</v>
      </c>
      <c r="B1626">
        <v>14927.8</v>
      </c>
      <c r="C1626">
        <v>14475.6</v>
      </c>
      <c r="D1626">
        <v>14475.4</v>
      </c>
      <c r="E1626">
        <v>13445.2</v>
      </c>
      <c r="F1626">
        <v>222.11500000000001</v>
      </c>
      <c r="G1626">
        <v>0</v>
      </c>
      <c r="H1626">
        <v>60.040999999999997</v>
      </c>
      <c r="I1626">
        <v>0</v>
      </c>
      <c r="J1626">
        <v>1.14004E-2</v>
      </c>
      <c r="K1626">
        <v>0.98101099999999997</v>
      </c>
      <c r="L1626">
        <v>0</v>
      </c>
      <c r="M1626" t="s">
        <v>42</v>
      </c>
    </row>
    <row r="1627" spans="1:25" x14ac:dyDescent="0.25">
      <c r="A1627" t="s">
        <v>181</v>
      </c>
      <c r="B1627">
        <v>14997.2</v>
      </c>
      <c r="C1627">
        <v>14538.8</v>
      </c>
      <c r="D1627">
        <v>14538.6</v>
      </c>
      <c r="E1627">
        <v>13498.8</v>
      </c>
      <c r="F1627">
        <v>223.24</v>
      </c>
      <c r="G1627">
        <v>0</v>
      </c>
      <c r="H1627">
        <v>61.463999999999999</v>
      </c>
      <c r="I1627">
        <v>0</v>
      </c>
      <c r="J1627">
        <v>1.3896800000000001E-2</v>
      </c>
      <c r="K1627">
        <v>0.99511000000000005</v>
      </c>
      <c r="L1627">
        <v>0</v>
      </c>
      <c r="M1627" t="s">
        <v>42</v>
      </c>
    </row>
    <row r="1628" spans="1:25" x14ac:dyDescent="0.25">
      <c r="A1628" t="s">
        <v>181</v>
      </c>
      <c r="B1628">
        <v>14817.7</v>
      </c>
      <c r="C1628">
        <v>14348.1</v>
      </c>
      <c r="D1628">
        <v>14347.9</v>
      </c>
      <c r="E1628">
        <v>13326.4</v>
      </c>
      <c r="F1628">
        <v>216.40600000000001</v>
      </c>
      <c r="G1628">
        <v>0</v>
      </c>
      <c r="H1628">
        <v>62.338000000000001</v>
      </c>
      <c r="I1628">
        <v>0</v>
      </c>
      <c r="J1628">
        <v>1.0860399999999999E-2</v>
      </c>
      <c r="K1628">
        <v>0.98101899999999997</v>
      </c>
      <c r="L1628">
        <v>0</v>
      </c>
      <c r="M1628" t="s">
        <v>42</v>
      </c>
    </row>
    <row r="1629" spans="1:25" x14ac:dyDescent="0.25">
      <c r="A1629" t="s">
        <v>181</v>
      </c>
      <c r="B1629">
        <v>14861.9</v>
      </c>
      <c r="C1629">
        <v>14403.8</v>
      </c>
      <c r="D1629">
        <v>14403.6</v>
      </c>
      <c r="E1629">
        <v>13383.9</v>
      </c>
      <c r="F1629">
        <v>217.15299999999999</v>
      </c>
      <c r="G1629">
        <v>0</v>
      </c>
      <c r="H1629">
        <v>62.443800000000003</v>
      </c>
      <c r="I1629">
        <v>0</v>
      </c>
      <c r="J1629">
        <v>1.12672E-2</v>
      </c>
      <c r="K1629">
        <v>0.98092000000000001</v>
      </c>
      <c r="L1629">
        <v>0</v>
      </c>
      <c r="M1629" t="s">
        <v>42</v>
      </c>
    </row>
    <row r="1630" spans="1:25" x14ac:dyDescent="0.25">
      <c r="A1630" t="s">
        <v>181</v>
      </c>
      <c r="B1630">
        <v>14573.4</v>
      </c>
      <c r="C1630">
        <v>14120</v>
      </c>
      <c r="D1630">
        <v>14119.9</v>
      </c>
      <c r="E1630">
        <v>13116.8</v>
      </c>
      <c r="F1630">
        <v>213.31399999999999</v>
      </c>
      <c r="G1630">
        <v>0</v>
      </c>
      <c r="H1630">
        <v>62.199599999999997</v>
      </c>
      <c r="I1630">
        <v>0</v>
      </c>
      <c r="J1630">
        <v>1.09543E-2</v>
      </c>
      <c r="K1630">
        <v>0.98087100000000005</v>
      </c>
      <c r="L1630">
        <v>0</v>
      </c>
      <c r="M1630" t="s">
        <v>42</v>
      </c>
    </row>
    <row r="1631" spans="1:25" x14ac:dyDescent="0.25">
      <c r="A1631" t="s">
        <v>181</v>
      </c>
      <c r="B1631">
        <v>14508.2</v>
      </c>
      <c r="C1631">
        <v>14056.6</v>
      </c>
      <c r="D1631">
        <v>14056.4</v>
      </c>
      <c r="E1631">
        <v>13061.4</v>
      </c>
      <c r="F1631">
        <v>212.65299999999999</v>
      </c>
      <c r="G1631">
        <v>0</v>
      </c>
      <c r="H1631">
        <v>60.984999999999999</v>
      </c>
      <c r="I1631">
        <v>0</v>
      </c>
      <c r="J1631">
        <v>1.42796E-2</v>
      </c>
      <c r="K1631">
        <v>0.98101700000000003</v>
      </c>
      <c r="L1631">
        <v>0</v>
      </c>
      <c r="M1631" t="s">
        <v>42</v>
      </c>
    </row>
    <row r="1632" spans="1:25" x14ac:dyDescent="0.25">
      <c r="A1632" t="s">
        <v>181</v>
      </c>
      <c r="B1632">
        <v>14691.1</v>
      </c>
      <c r="C1632">
        <v>14240.8</v>
      </c>
      <c r="D1632">
        <v>14240.6</v>
      </c>
      <c r="E1632">
        <v>13233.8</v>
      </c>
      <c r="F1632">
        <v>215.74100000000001</v>
      </c>
      <c r="G1632">
        <v>0</v>
      </c>
      <c r="H1632">
        <v>62.691299999999998</v>
      </c>
      <c r="I1632">
        <v>0</v>
      </c>
      <c r="J1632">
        <v>1.32166E-2</v>
      </c>
      <c r="K1632">
        <v>0.98101400000000005</v>
      </c>
      <c r="L1632">
        <v>0</v>
      </c>
      <c r="M1632" t="s">
        <v>42</v>
      </c>
    </row>
    <row r="1633" spans="1:13" x14ac:dyDescent="0.25">
      <c r="A1633" t="s">
        <v>181</v>
      </c>
      <c r="B1633">
        <v>15204.5</v>
      </c>
      <c r="C1633">
        <v>14734.5</v>
      </c>
      <c r="D1633">
        <v>14734.3</v>
      </c>
      <c r="E1633">
        <v>13696.9</v>
      </c>
      <c r="F1633">
        <v>230.01900000000001</v>
      </c>
      <c r="G1633">
        <v>0</v>
      </c>
      <c r="H1633">
        <v>65.0565</v>
      </c>
      <c r="I1633">
        <v>0</v>
      </c>
      <c r="J1633">
        <v>2.1827099999999999E-2</v>
      </c>
      <c r="K1633">
        <v>0.98101899999999997</v>
      </c>
      <c r="L1633">
        <v>0</v>
      </c>
      <c r="M1633" t="s">
        <v>42</v>
      </c>
    </row>
    <row r="1634" spans="1:13" x14ac:dyDescent="0.25">
      <c r="A1634" t="s">
        <v>181</v>
      </c>
      <c r="B1634">
        <v>15258.1</v>
      </c>
      <c r="C1634">
        <v>14781.1</v>
      </c>
      <c r="D1634">
        <v>14780.9</v>
      </c>
      <c r="E1634">
        <v>13728.8</v>
      </c>
      <c r="F1634">
        <v>233.48500000000001</v>
      </c>
      <c r="G1634">
        <v>0</v>
      </c>
      <c r="H1634">
        <v>62.138399999999997</v>
      </c>
      <c r="I1634">
        <v>0</v>
      </c>
      <c r="J1634">
        <v>1.15984E-2</v>
      </c>
      <c r="K1634">
        <v>0.98100299999999996</v>
      </c>
      <c r="L1634">
        <v>0</v>
      </c>
      <c r="M1634" t="s">
        <v>42</v>
      </c>
    </row>
    <row r="1635" spans="1:13" x14ac:dyDescent="0.25">
      <c r="A1635" t="s">
        <v>181</v>
      </c>
      <c r="B1635">
        <v>15196.3</v>
      </c>
      <c r="C1635">
        <v>14737.3</v>
      </c>
      <c r="D1635">
        <v>14737.1</v>
      </c>
      <c r="E1635">
        <v>13693.3</v>
      </c>
      <c r="F1635">
        <v>229.86500000000001</v>
      </c>
      <c r="G1635">
        <v>0</v>
      </c>
      <c r="H1635">
        <v>62.334499999999998</v>
      </c>
      <c r="I1635">
        <v>0</v>
      </c>
      <c r="J1635">
        <v>1.08603E-2</v>
      </c>
      <c r="K1635">
        <v>0.99432799999999999</v>
      </c>
      <c r="L1635">
        <v>0</v>
      </c>
      <c r="M1635" t="s">
        <v>42</v>
      </c>
    </row>
    <row r="1636" spans="1:13" x14ac:dyDescent="0.25">
      <c r="A1636" t="s">
        <v>181</v>
      </c>
      <c r="B1636">
        <v>15278.7</v>
      </c>
      <c r="C1636">
        <v>14819.4</v>
      </c>
      <c r="D1636">
        <v>14819.2</v>
      </c>
      <c r="E1636">
        <v>13767.3</v>
      </c>
      <c r="F1636">
        <v>231.93299999999999</v>
      </c>
      <c r="G1636">
        <v>0</v>
      </c>
      <c r="H1636">
        <v>62.712499999999999</v>
      </c>
      <c r="I1636">
        <v>0</v>
      </c>
      <c r="J1636">
        <v>1.08659E-2</v>
      </c>
      <c r="K1636">
        <v>0.98091200000000001</v>
      </c>
      <c r="L1636">
        <v>0</v>
      </c>
      <c r="M1636" t="s">
        <v>42</v>
      </c>
    </row>
    <row r="1637" spans="1:13" x14ac:dyDescent="0.25">
      <c r="A1637" t="s">
        <v>181</v>
      </c>
      <c r="B1637">
        <v>15139.9</v>
      </c>
      <c r="C1637">
        <v>14673.9</v>
      </c>
      <c r="D1637">
        <v>14673.7</v>
      </c>
      <c r="E1637">
        <v>13638.7</v>
      </c>
      <c r="F1637">
        <v>225.98599999999999</v>
      </c>
      <c r="G1637">
        <v>0</v>
      </c>
      <c r="H1637">
        <v>61.654899999999998</v>
      </c>
      <c r="I1637">
        <v>0</v>
      </c>
      <c r="J1637">
        <v>1.1335400000000001E-2</v>
      </c>
      <c r="K1637">
        <v>0.99241999999999997</v>
      </c>
      <c r="L1637">
        <v>0</v>
      </c>
      <c r="M1637" t="s">
        <v>42</v>
      </c>
    </row>
    <row r="1638" spans="1:13" x14ac:dyDescent="0.25">
      <c r="A1638" t="s">
        <v>181</v>
      </c>
      <c r="B1638">
        <v>15286.4</v>
      </c>
      <c r="C1638">
        <v>14825</v>
      </c>
      <c r="D1638">
        <v>14824.8</v>
      </c>
      <c r="E1638">
        <v>13780.6</v>
      </c>
      <c r="F1638">
        <v>228.65700000000001</v>
      </c>
      <c r="G1638">
        <v>0</v>
      </c>
      <c r="H1638">
        <v>62.902799999999999</v>
      </c>
      <c r="I1638">
        <v>0</v>
      </c>
      <c r="J1638">
        <v>1.42766E-2</v>
      </c>
      <c r="K1638">
        <v>0.98100900000000002</v>
      </c>
      <c r="L1638">
        <v>0</v>
      </c>
      <c r="M1638" t="s">
        <v>42</v>
      </c>
    </row>
    <row r="1639" spans="1:13" x14ac:dyDescent="0.25">
      <c r="A1639" t="s">
        <v>181</v>
      </c>
      <c r="B1639">
        <v>15200.1</v>
      </c>
      <c r="C1639">
        <v>14742.8</v>
      </c>
      <c r="D1639">
        <v>14742.6</v>
      </c>
      <c r="E1639">
        <v>13702.4</v>
      </c>
      <c r="F1639">
        <v>229.27600000000001</v>
      </c>
      <c r="G1639">
        <v>0</v>
      </c>
      <c r="H1639">
        <v>62.537100000000002</v>
      </c>
      <c r="I1639">
        <v>0</v>
      </c>
      <c r="J1639">
        <v>1.1129500000000001E-2</v>
      </c>
      <c r="K1639">
        <v>0.99286799999999997</v>
      </c>
      <c r="L1639">
        <v>0</v>
      </c>
      <c r="M1639" t="s">
        <v>42</v>
      </c>
    </row>
    <row r="1640" spans="1:13" x14ac:dyDescent="0.25">
      <c r="A1640" t="s">
        <v>181</v>
      </c>
      <c r="B1640">
        <v>15335</v>
      </c>
      <c r="C1640">
        <v>14870.7</v>
      </c>
      <c r="D1640">
        <v>14870.5</v>
      </c>
      <c r="E1640">
        <v>13817.1</v>
      </c>
      <c r="F1640">
        <v>231.744</v>
      </c>
      <c r="G1640">
        <v>0</v>
      </c>
      <c r="H1640">
        <v>62.618499999999997</v>
      </c>
      <c r="I1640">
        <v>0</v>
      </c>
      <c r="J1640">
        <v>1.0857500000000001E-2</v>
      </c>
      <c r="K1640">
        <v>0.98098399999999997</v>
      </c>
      <c r="L1640">
        <v>0</v>
      </c>
      <c r="M1640" t="s">
        <v>42</v>
      </c>
    </row>
    <row r="1641" spans="1:13" x14ac:dyDescent="0.25">
      <c r="A1641" t="s">
        <v>181</v>
      </c>
      <c r="B1641">
        <v>15302.1</v>
      </c>
      <c r="C1641">
        <v>14836</v>
      </c>
      <c r="D1641">
        <v>14835.8</v>
      </c>
      <c r="E1641">
        <v>13796</v>
      </c>
      <c r="F1641">
        <v>233.119</v>
      </c>
      <c r="G1641">
        <v>0</v>
      </c>
      <c r="H1641">
        <v>63.276600000000002</v>
      </c>
      <c r="I1641">
        <v>0</v>
      </c>
      <c r="J1641">
        <v>1.22034E-2</v>
      </c>
      <c r="K1641">
        <v>0.98101899999999997</v>
      </c>
      <c r="L1641">
        <v>0</v>
      </c>
      <c r="M1641" t="s">
        <v>42</v>
      </c>
    </row>
    <row r="1642" spans="1:13" x14ac:dyDescent="0.25">
      <c r="A1642" t="s">
        <v>181</v>
      </c>
      <c r="B1642">
        <v>15267.9</v>
      </c>
      <c r="C1642">
        <v>14806.4</v>
      </c>
      <c r="D1642">
        <v>14806.2</v>
      </c>
      <c r="E1642">
        <v>13761.4</v>
      </c>
      <c r="F1642">
        <v>231.22499999999999</v>
      </c>
      <c r="G1642">
        <v>0</v>
      </c>
      <c r="H1642">
        <v>62.142099999999999</v>
      </c>
      <c r="I1642">
        <v>0</v>
      </c>
      <c r="J1642">
        <v>1.15532E-2</v>
      </c>
      <c r="K1642">
        <v>0.98101799999999995</v>
      </c>
      <c r="L1642">
        <v>0</v>
      </c>
      <c r="M1642" t="s">
        <v>42</v>
      </c>
    </row>
    <row r="1643" spans="1:13" x14ac:dyDescent="0.25">
      <c r="A1643" t="s">
        <v>181</v>
      </c>
      <c r="B1643">
        <v>15280.3</v>
      </c>
      <c r="C1643">
        <v>14820.4</v>
      </c>
      <c r="D1643">
        <v>14820.2</v>
      </c>
      <c r="E1643">
        <v>13773</v>
      </c>
      <c r="F1643">
        <v>230.952</v>
      </c>
      <c r="G1643">
        <v>0</v>
      </c>
      <c r="H1643">
        <v>62.213000000000001</v>
      </c>
      <c r="I1643">
        <v>0</v>
      </c>
      <c r="J1643">
        <v>1.09424E-2</v>
      </c>
      <c r="K1643">
        <v>0.98101300000000002</v>
      </c>
      <c r="L1643">
        <v>0</v>
      </c>
      <c r="M1643" t="s">
        <v>42</v>
      </c>
    </row>
    <row r="1644" spans="1:13" x14ac:dyDescent="0.25">
      <c r="A1644" t="s">
        <v>181</v>
      </c>
      <c r="B1644">
        <v>15201.7</v>
      </c>
      <c r="C1644">
        <v>14746.7</v>
      </c>
      <c r="D1644">
        <v>14746.5</v>
      </c>
      <c r="E1644">
        <v>13703.9</v>
      </c>
      <c r="F1644">
        <v>226.83199999999999</v>
      </c>
      <c r="G1644">
        <v>0</v>
      </c>
      <c r="H1644">
        <v>63.6355</v>
      </c>
      <c r="I1644">
        <v>0</v>
      </c>
      <c r="J1644">
        <v>1.6798799999999999E-2</v>
      </c>
      <c r="K1644">
        <v>0.99280000000000002</v>
      </c>
      <c r="L1644">
        <v>0</v>
      </c>
      <c r="M1644" t="s">
        <v>42</v>
      </c>
    </row>
    <row r="1645" spans="1:13" x14ac:dyDescent="0.25">
      <c r="A1645" t="s">
        <v>181</v>
      </c>
      <c r="B1645">
        <v>15177.3</v>
      </c>
      <c r="C1645">
        <v>14713.1</v>
      </c>
      <c r="D1645">
        <v>14712.9</v>
      </c>
      <c r="E1645">
        <v>13680.8</v>
      </c>
      <c r="F1645">
        <v>227.36099999999999</v>
      </c>
      <c r="G1645">
        <v>0</v>
      </c>
      <c r="H1645">
        <v>62.637900000000002</v>
      </c>
      <c r="I1645">
        <v>0</v>
      </c>
      <c r="J1645">
        <v>1.16948E-2</v>
      </c>
      <c r="K1645">
        <v>0.98095900000000003</v>
      </c>
      <c r="L1645">
        <v>0</v>
      </c>
      <c r="M1645" t="s">
        <v>42</v>
      </c>
    </row>
    <row r="1646" spans="1:13" x14ac:dyDescent="0.25">
      <c r="A1646" t="s">
        <v>181</v>
      </c>
      <c r="B1646">
        <v>15073.3</v>
      </c>
      <c r="C1646">
        <v>14614.8</v>
      </c>
      <c r="D1646">
        <v>14614.6</v>
      </c>
      <c r="E1646">
        <v>13583.4</v>
      </c>
      <c r="F1646">
        <v>226.33199999999999</v>
      </c>
      <c r="G1646">
        <v>0</v>
      </c>
      <c r="H1646">
        <v>62.027099999999997</v>
      </c>
      <c r="I1646">
        <v>0</v>
      </c>
      <c r="J1646">
        <v>1.08708E-2</v>
      </c>
      <c r="K1646">
        <v>0.99472300000000002</v>
      </c>
      <c r="L1646">
        <v>0</v>
      </c>
      <c r="M1646" t="s">
        <v>42</v>
      </c>
    </row>
    <row r="1647" spans="1:13" x14ac:dyDescent="0.25">
      <c r="A1647" t="s">
        <v>181</v>
      </c>
      <c r="B1647">
        <v>14984.9</v>
      </c>
      <c r="C1647">
        <v>14527.9</v>
      </c>
      <c r="D1647">
        <v>14527.7</v>
      </c>
      <c r="E1647">
        <v>13503.1</v>
      </c>
      <c r="F1647">
        <v>225.72800000000001</v>
      </c>
      <c r="G1647">
        <v>0</v>
      </c>
      <c r="H1647">
        <v>63.405500000000004</v>
      </c>
      <c r="I1647">
        <v>0</v>
      </c>
      <c r="J1647">
        <v>1.1771200000000001E-2</v>
      </c>
      <c r="K1647">
        <v>0.99262499999999998</v>
      </c>
      <c r="L1647">
        <v>0</v>
      </c>
      <c r="M1647" t="s">
        <v>42</v>
      </c>
    </row>
    <row r="1648" spans="1:13" x14ac:dyDescent="0.25">
      <c r="A1648" t="s">
        <v>181</v>
      </c>
      <c r="B1648">
        <v>15061.3</v>
      </c>
      <c r="C1648">
        <v>14600.3</v>
      </c>
      <c r="D1648">
        <v>14600.1</v>
      </c>
      <c r="E1648">
        <v>13573.6</v>
      </c>
      <c r="F1648">
        <v>227.79</v>
      </c>
      <c r="G1648">
        <v>0</v>
      </c>
      <c r="H1648">
        <v>62.518300000000004</v>
      </c>
      <c r="I1648">
        <v>0</v>
      </c>
      <c r="J1648">
        <v>1.086E-2</v>
      </c>
      <c r="K1648">
        <v>0.981012</v>
      </c>
      <c r="L1648">
        <v>0</v>
      </c>
      <c r="M1648" t="s">
        <v>42</v>
      </c>
    </row>
    <row r="1649" spans="1:13" x14ac:dyDescent="0.25">
      <c r="A1649" t="s">
        <v>181</v>
      </c>
      <c r="B1649">
        <v>15162</v>
      </c>
      <c r="C1649">
        <v>14702.5</v>
      </c>
      <c r="D1649">
        <v>14702.3</v>
      </c>
      <c r="E1649">
        <v>13675.5</v>
      </c>
      <c r="F1649">
        <v>228.82499999999999</v>
      </c>
      <c r="G1649">
        <v>0</v>
      </c>
      <c r="H1649">
        <v>63.932699999999997</v>
      </c>
      <c r="I1649">
        <v>0</v>
      </c>
      <c r="J1649">
        <v>1.09132E-2</v>
      </c>
      <c r="K1649">
        <v>0.98101099999999997</v>
      </c>
      <c r="L1649">
        <v>0</v>
      </c>
      <c r="M1649" t="s">
        <v>42</v>
      </c>
    </row>
    <row r="1650" spans="1:13" x14ac:dyDescent="0.25">
      <c r="A1650" t="s">
        <v>181</v>
      </c>
      <c r="B1650">
        <v>15338</v>
      </c>
      <c r="C1650">
        <v>14863.8</v>
      </c>
      <c r="D1650">
        <v>14863.6</v>
      </c>
      <c r="E1650">
        <v>13813.7</v>
      </c>
      <c r="F1650">
        <v>232.34899999999999</v>
      </c>
      <c r="G1650">
        <v>0</v>
      </c>
      <c r="H1650">
        <v>62.675400000000003</v>
      </c>
      <c r="I1650">
        <v>0</v>
      </c>
      <c r="J1650">
        <v>1.09009E-2</v>
      </c>
      <c r="K1650">
        <v>0.99177300000000002</v>
      </c>
      <c r="L1650">
        <v>0</v>
      </c>
      <c r="M1650" t="s">
        <v>42</v>
      </c>
    </row>
    <row r="1651" spans="1:13" x14ac:dyDescent="0.25">
      <c r="A1651" t="s">
        <v>181</v>
      </c>
      <c r="B1651">
        <v>15442.4</v>
      </c>
      <c r="C1651">
        <v>14984.5</v>
      </c>
      <c r="D1651">
        <v>14984.3</v>
      </c>
      <c r="E1651">
        <v>13933.1</v>
      </c>
      <c r="F1651">
        <v>234.745</v>
      </c>
      <c r="G1651">
        <v>0</v>
      </c>
      <c r="H1651">
        <v>65.048299999999998</v>
      </c>
      <c r="I1651">
        <v>0</v>
      </c>
      <c r="J1651">
        <v>1.1114799999999999E-2</v>
      </c>
      <c r="K1651">
        <v>0.98101899999999997</v>
      </c>
      <c r="L1651">
        <v>0</v>
      </c>
      <c r="M1651" t="s">
        <v>42</v>
      </c>
    </row>
    <row r="1652" spans="1:13" x14ac:dyDescent="0.25">
      <c r="A1652" t="s">
        <v>181</v>
      </c>
      <c r="B1652">
        <v>15328.1</v>
      </c>
      <c r="C1652">
        <v>14859.2</v>
      </c>
      <c r="D1652">
        <v>14859</v>
      </c>
      <c r="E1652">
        <v>13815.3</v>
      </c>
      <c r="F1652">
        <v>231.709</v>
      </c>
      <c r="G1652">
        <v>0</v>
      </c>
      <c r="H1652">
        <v>63.045200000000001</v>
      </c>
      <c r="I1652">
        <v>0</v>
      </c>
      <c r="J1652">
        <v>1.39349E-2</v>
      </c>
      <c r="K1652">
        <v>0.98101300000000002</v>
      </c>
      <c r="L1652">
        <v>0</v>
      </c>
      <c r="M1652" t="s">
        <v>42</v>
      </c>
    </row>
    <row r="1653" spans="1:13" x14ac:dyDescent="0.25">
      <c r="A1653" t="s">
        <v>181</v>
      </c>
      <c r="B1653">
        <v>15230.8</v>
      </c>
      <c r="C1653">
        <v>14750.8</v>
      </c>
      <c r="D1653">
        <v>14750.6</v>
      </c>
      <c r="E1653">
        <v>13714.7</v>
      </c>
      <c r="F1653">
        <v>231.29400000000001</v>
      </c>
      <c r="G1653">
        <v>0</v>
      </c>
      <c r="H1653">
        <v>63.037100000000002</v>
      </c>
      <c r="I1653">
        <v>0</v>
      </c>
      <c r="J1653">
        <v>1.12125E-2</v>
      </c>
      <c r="K1653">
        <v>0.98211599999999999</v>
      </c>
      <c r="L1653">
        <v>0</v>
      </c>
      <c r="M1653" t="s">
        <v>42</v>
      </c>
    </row>
    <row r="1654" spans="1:13" x14ac:dyDescent="0.25">
      <c r="A1654" t="s">
        <v>181</v>
      </c>
      <c r="B1654">
        <v>15206.4</v>
      </c>
      <c r="C1654">
        <v>14747.6</v>
      </c>
      <c r="D1654">
        <v>14747.4</v>
      </c>
      <c r="E1654">
        <v>13708.6</v>
      </c>
      <c r="F1654">
        <v>228.88</v>
      </c>
      <c r="G1654">
        <v>0</v>
      </c>
      <c r="H1654">
        <v>62.912300000000002</v>
      </c>
      <c r="I1654">
        <v>0</v>
      </c>
      <c r="J1654">
        <v>1.13367E-2</v>
      </c>
      <c r="K1654">
        <v>0.98101799999999995</v>
      </c>
      <c r="L1654">
        <v>0</v>
      </c>
      <c r="M1654" t="s">
        <v>42</v>
      </c>
    </row>
    <row r="1655" spans="1:13" x14ac:dyDescent="0.25">
      <c r="A1655" t="s">
        <v>181</v>
      </c>
      <c r="B1655">
        <v>15264.8</v>
      </c>
      <c r="C1655">
        <v>14788.2</v>
      </c>
      <c r="D1655">
        <v>14788</v>
      </c>
      <c r="E1655">
        <v>13744.5</v>
      </c>
      <c r="F1655">
        <v>230.16900000000001</v>
      </c>
      <c r="G1655">
        <v>0</v>
      </c>
      <c r="H1655">
        <v>61.270200000000003</v>
      </c>
      <c r="I1655">
        <v>0</v>
      </c>
      <c r="J1655">
        <v>1.23602E-2</v>
      </c>
      <c r="K1655">
        <v>0.98101700000000003</v>
      </c>
      <c r="L1655">
        <v>0</v>
      </c>
      <c r="M1655" t="s">
        <v>42</v>
      </c>
    </row>
    <row r="1656" spans="1:13" x14ac:dyDescent="0.25">
      <c r="A1656" t="s">
        <v>181</v>
      </c>
      <c r="B1656">
        <v>15220</v>
      </c>
      <c r="C1656">
        <v>14760.1</v>
      </c>
      <c r="D1656">
        <v>14759.9</v>
      </c>
      <c r="E1656">
        <v>13718.5</v>
      </c>
      <c r="F1656">
        <v>229.49600000000001</v>
      </c>
      <c r="G1656">
        <v>0</v>
      </c>
      <c r="H1656">
        <v>63.1511</v>
      </c>
      <c r="I1656">
        <v>0</v>
      </c>
      <c r="J1656">
        <v>1.0996199999999999E-2</v>
      </c>
      <c r="K1656">
        <v>0.98101499999999997</v>
      </c>
      <c r="L1656">
        <v>0</v>
      </c>
      <c r="M1656" t="s">
        <v>42</v>
      </c>
    </row>
    <row r="1657" spans="1:13" x14ac:dyDescent="0.25">
      <c r="A1657" t="s">
        <v>181</v>
      </c>
      <c r="B1657">
        <v>15261.9</v>
      </c>
      <c r="C1657">
        <v>14798.5</v>
      </c>
      <c r="D1657">
        <v>14798.3</v>
      </c>
      <c r="E1657">
        <v>13751.5</v>
      </c>
      <c r="F1657">
        <v>233.09899999999999</v>
      </c>
      <c r="G1657">
        <v>0</v>
      </c>
      <c r="H1657">
        <v>61.433799999999998</v>
      </c>
      <c r="I1657">
        <v>0</v>
      </c>
      <c r="J1657">
        <v>1.8151400000000002E-2</v>
      </c>
      <c r="K1657">
        <v>0.99384700000000004</v>
      </c>
      <c r="L1657">
        <v>0</v>
      </c>
      <c r="M1657" t="s">
        <v>42</v>
      </c>
    </row>
    <row r="1658" spans="1:13" x14ac:dyDescent="0.25">
      <c r="A1658" t="s">
        <v>181</v>
      </c>
      <c r="B1658">
        <v>15249.7</v>
      </c>
      <c r="C1658">
        <v>14795.3</v>
      </c>
      <c r="D1658">
        <v>14795.1</v>
      </c>
      <c r="E1658">
        <v>13745.3</v>
      </c>
      <c r="F1658">
        <v>231.11199999999999</v>
      </c>
      <c r="G1658">
        <v>0</v>
      </c>
      <c r="H1658">
        <v>60.792000000000002</v>
      </c>
      <c r="I1658">
        <v>0</v>
      </c>
      <c r="J1658">
        <v>1.11333E-2</v>
      </c>
      <c r="K1658">
        <v>0.994232</v>
      </c>
      <c r="L1658">
        <v>0</v>
      </c>
      <c r="M1658" t="s">
        <v>42</v>
      </c>
    </row>
    <row r="1659" spans="1:13" x14ac:dyDescent="0.25">
      <c r="A1659" t="s">
        <v>181</v>
      </c>
      <c r="B1659">
        <v>15259.4</v>
      </c>
      <c r="C1659">
        <v>14801.9</v>
      </c>
      <c r="D1659">
        <v>14801.7</v>
      </c>
      <c r="E1659">
        <v>13755.4</v>
      </c>
      <c r="F1659">
        <v>232.358</v>
      </c>
      <c r="G1659">
        <v>0</v>
      </c>
      <c r="H1659">
        <v>61.186</v>
      </c>
      <c r="I1659">
        <v>0</v>
      </c>
      <c r="J1659">
        <v>1.1792E-2</v>
      </c>
      <c r="K1659">
        <v>0.98095699999999997</v>
      </c>
      <c r="L1659">
        <v>0</v>
      </c>
      <c r="M1659" t="s">
        <v>42</v>
      </c>
    </row>
    <row r="1660" spans="1:13" x14ac:dyDescent="0.25">
      <c r="A1660" t="s">
        <v>181</v>
      </c>
      <c r="B1660">
        <v>15269.9</v>
      </c>
      <c r="C1660">
        <v>14810.9</v>
      </c>
      <c r="D1660">
        <v>14810.7</v>
      </c>
      <c r="E1660">
        <v>13762.1</v>
      </c>
      <c r="F1660">
        <v>230.982</v>
      </c>
      <c r="G1660">
        <v>0</v>
      </c>
      <c r="H1660">
        <v>61.888199999999998</v>
      </c>
      <c r="I1660">
        <v>0</v>
      </c>
      <c r="J1660">
        <v>1.6605399999999999E-2</v>
      </c>
      <c r="K1660">
        <v>0.98097299999999998</v>
      </c>
      <c r="L1660">
        <v>0</v>
      </c>
      <c r="M1660" t="s">
        <v>42</v>
      </c>
    </row>
    <row r="1661" spans="1:13" x14ac:dyDescent="0.25">
      <c r="A1661" t="s">
        <v>181</v>
      </c>
      <c r="B1661">
        <v>15033.6</v>
      </c>
      <c r="C1661">
        <v>14577.7</v>
      </c>
      <c r="D1661">
        <v>14577.5</v>
      </c>
      <c r="E1661">
        <v>13547.7</v>
      </c>
      <c r="F1661">
        <v>226.22</v>
      </c>
      <c r="G1661">
        <v>0</v>
      </c>
      <c r="H1661">
        <v>63.243499999999997</v>
      </c>
      <c r="I1661">
        <v>0</v>
      </c>
      <c r="J1661">
        <v>1.1110500000000001E-2</v>
      </c>
      <c r="K1661">
        <v>0.98099499999999995</v>
      </c>
      <c r="L1661">
        <v>0</v>
      </c>
      <c r="M1661" t="s">
        <v>42</v>
      </c>
    </row>
    <row r="1662" spans="1:13" x14ac:dyDescent="0.25">
      <c r="A1662" t="s">
        <v>181</v>
      </c>
      <c r="B1662">
        <v>15177.3</v>
      </c>
      <c r="C1662">
        <v>14722.1</v>
      </c>
      <c r="D1662">
        <v>14721.9</v>
      </c>
      <c r="E1662">
        <v>13680.5</v>
      </c>
      <c r="F1662">
        <v>230.69800000000001</v>
      </c>
      <c r="G1662">
        <v>0</v>
      </c>
      <c r="H1662">
        <v>61.860999999999997</v>
      </c>
      <c r="I1662">
        <v>0</v>
      </c>
      <c r="J1662">
        <v>1.08672E-2</v>
      </c>
      <c r="K1662">
        <v>0.98101400000000005</v>
      </c>
      <c r="L1662">
        <v>0</v>
      </c>
      <c r="M1662" t="s">
        <v>42</v>
      </c>
    </row>
    <row r="1663" spans="1:13" x14ac:dyDescent="0.25">
      <c r="A1663" t="s">
        <v>181</v>
      </c>
      <c r="B1663">
        <v>15090.7</v>
      </c>
      <c r="C1663">
        <v>14635.1</v>
      </c>
      <c r="D1663">
        <v>14634.9</v>
      </c>
      <c r="E1663">
        <v>13603.9</v>
      </c>
      <c r="F1663">
        <v>226.011</v>
      </c>
      <c r="G1663">
        <v>0</v>
      </c>
      <c r="H1663">
        <v>62.437100000000001</v>
      </c>
      <c r="I1663">
        <v>0</v>
      </c>
      <c r="J1663">
        <v>1.1757800000000001E-2</v>
      </c>
      <c r="K1663">
        <v>0.99268800000000001</v>
      </c>
      <c r="L1663">
        <v>0</v>
      </c>
      <c r="M1663" t="s">
        <v>42</v>
      </c>
    </row>
    <row r="1664" spans="1:13" x14ac:dyDescent="0.25">
      <c r="A1664" t="s">
        <v>181</v>
      </c>
      <c r="B1664">
        <v>15251.9</v>
      </c>
      <c r="C1664">
        <v>14784.2</v>
      </c>
      <c r="D1664">
        <v>14784</v>
      </c>
      <c r="E1664">
        <v>13743.5</v>
      </c>
      <c r="F1664">
        <v>231.709</v>
      </c>
      <c r="G1664">
        <v>0</v>
      </c>
      <c r="H1664">
        <v>64.189499999999995</v>
      </c>
      <c r="I1664">
        <v>0</v>
      </c>
      <c r="J1664">
        <v>1.1140799999999999E-2</v>
      </c>
      <c r="K1664">
        <v>0.99508200000000002</v>
      </c>
      <c r="L1664">
        <v>0</v>
      </c>
      <c r="M1664" t="s">
        <v>42</v>
      </c>
    </row>
    <row r="1665" spans="1:25" x14ac:dyDescent="0.25">
      <c r="A1665" t="s">
        <v>181</v>
      </c>
      <c r="B1665">
        <v>15111.2</v>
      </c>
      <c r="C1665">
        <v>14646.1</v>
      </c>
      <c r="D1665">
        <v>14645.9</v>
      </c>
      <c r="E1665">
        <v>13603.5</v>
      </c>
      <c r="F1665">
        <v>230.363</v>
      </c>
      <c r="G1665">
        <v>0</v>
      </c>
      <c r="H1665">
        <v>63.351799999999997</v>
      </c>
      <c r="I1665">
        <v>0</v>
      </c>
      <c r="J1665">
        <v>1.08582E-2</v>
      </c>
      <c r="K1665">
        <v>0.99507599999999996</v>
      </c>
      <c r="L1665">
        <v>0</v>
      </c>
      <c r="M1665" t="s">
        <v>42</v>
      </c>
    </row>
    <row r="1666" spans="1:25" x14ac:dyDescent="0.25">
      <c r="A1666" t="s">
        <v>181</v>
      </c>
      <c r="B1666">
        <v>15243.5</v>
      </c>
      <c r="C1666">
        <v>14781.3</v>
      </c>
      <c r="D1666">
        <v>14781.1</v>
      </c>
      <c r="E1666">
        <v>13734.1</v>
      </c>
      <c r="F1666">
        <v>229.911</v>
      </c>
      <c r="G1666">
        <v>0</v>
      </c>
      <c r="H1666">
        <v>61.009</v>
      </c>
      <c r="I1666">
        <v>0</v>
      </c>
      <c r="J1666">
        <v>1.0936400000000001E-2</v>
      </c>
      <c r="K1666">
        <v>0.98096300000000003</v>
      </c>
      <c r="L1666">
        <v>0</v>
      </c>
      <c r="M1666" t="s">
        <v>42</v>
      </c>
    </row>
    <row r="1667" spans="1:25" x14ac:dyDescent="0.25">
      <c r="A1667" t="s">
        <v>181</v>
      </c>
      <c r="B1667">
        <v>15235</v>
      </c>
      <c r="C1667">
        <v>14776.8</v>
      </c>
      <c r="D1667">
        <v>14776.6</v>
      </c>
      <c r="E1667">
        <v>13726.3</v>
      </c>
      <c r="F1667">
        <v>230.97</v>
      </c>
      <c r="G1667">
        <v>0</v>
      </c>
      <c r="H1667">
        <v>62.5169</v>
      </c>
      <c r="I1667">
        <v>0</v>
      </c>
      <c r="J1667">
        <v>1.1442300000000001E-2</v>
      </c>
      <c r="K1667">
        <v>0.98101000000000005</v>
      </c>
      <c r="L1667">
        <v>0</v>
      </c>
      <c r="M1667" t="s">
        <v>42</v>
      </c>
    </row>
    <row r="1668" spans="1:25" x14ac:dyDescent="0.25">
      <c r="A1668" t="s">
        <v>181</v>
      </c>
      <c r="B1668">
        <v>15373.4</v>
      </c>
      <c r="C1668">
        <v>14919.1</v>
      </c>
      <c r="D1668">
        <v>14918.9</v>
      </c>
      <c r="E1668">
        <v>13865.4</v>
      </c>
      <c r="F1668">
        <v>233.64500000000001</v>
      </c>
      <c r="G1668">
        <v>0</v>
      </c>
      <c r="H1668">
        <v>63.373199999999997</v>
      </c>
      <c r="I1668">
        <v>0</v>
      </c>
      <c r="J1668">
        <v>1.2931E-2</v>
      </c>
      <c r="K1668">
        <v>0.98547600000000002</v>
      </c>
      <c r="L1668">
        <v>0</v>
      </c>
      <c r="M1668" t="s">
        <v>42</v>
      </c>
    </row>
    <row r="1669" spans="1:25" x14ac:dyDescent="0.25">
      <c r="A1669" t="s">
        <v>181</v>
      </c>
      <c r="B1669">
        <v>15534.3</v>
      </c>
      <c r="C1669">
        <v>15070</v>
      </c>
      <c r="D1669">
        <v>15069.8</v>
      </c>
      <c r="E1669">
        <v>14004.6</v>
      </c>
      <c r="F1669">
        <v>236.91900000000001</v>
      </c>
      <c r="G1669">
        <v>0</v>
      </c>
      <c r="H1669">
        <v>63.5486</v>
      </c>
      <c r="I1669">
        <v>0</v>
      </c>
      <c r="J1669">
        <v>1.16787E-2</v>
      </c>
      <c r="K1669">
        <v>0.981012</v>
      </c>
      <c r="L1669">
        <v>0</v>
      </c>
      <c r="M1669" t="s">
        <v>42</v>
      </c>
    </row>
    <row r="1670" spans="1:25" x14ac:dyDescent="0.25">
      <c r="A1670" t="s">
        <v>181</v>
      </c>
      <c r="B1670">
        <v>15633.3</v>
      </c>
      <c r="C1670">
        <v>15168.4</v>
      </c>
      <c r="D1670">
        <v>15168.1</v>
      </c>
      <c r="E1670">
        <v>14098.3</v>
      </c>
      <c r="F1670">
        <v>241.12200000000001</v>
      </c>
      <c r="G1670">
        <v>0</v>
      </c>
      <c r="H1670">
        <v>63.789000000000001</v>
      </c>
      <c r="I1670">
        <v>0</v>
      </c>
      <c r="J1670">
        <v>1.2086100000000001E-2</v>
      </c>
      <c r="K1670">
        <v>0.98101799999999995</v>
      </c>
      <c r="L1670">
        <v>0</v>
      </c>
      <c r="M1670" t="s">
        <v>42</v>
      </c>
    </row>
    <row r="1671" spans="1:25" x14ac:dyDescent="0.25">
      <c r="A1671" t="s">
        <v>181</v>
      </c>
      <c r="B1671">
        <v>15606.9</v>
      </c>
      <c r="C1671">
        <v>15139.1</v>
      </c>
      <c r="D1671">
        <v>15138.9</v>
      </c>
      <c r="E1671">
        <v>14072.4</v>
      </c>
      <c r="F1671">
        <v>237.048</v>
      </c>
      <c r="G1671">
        <v>0</v>
      </c>
      <c r="H1671">
        <v>64.5959</v>
      </c>
      <c r="I1671">
        <v>0</v>
      </c>
      <c r="J1671">
        <v>1.63891E-2</v>
      </c>
      <c r="K1671">
        <v>0.98100699999999996</v>
      </c>
      <c r="L1671">
        <v>0</v>
      </c>
      <c r="M1671" t="s">
        <v>42</v>
      </c>
    </row>
    <row r="1672" spans="1:25" x14ac:dyDescent="0.25">
      <c r="A1672" t="s">
        <v>181</v>
      </c>
      <c r="B1672">
        <v>15590.7</v>
      </c>
      <c r="C1672">
        <v>15124</v>
      </c>
      <c r="D1672">
        <v>15123.7</v>
      </c>
      <c r="E1672">
        <v>14055.8</v>
      </c>
      <c r="F1672">
        <v>239.11500000000001</v>
      </c>
      <c r="G1672">
        <v>0</v>
      </c>
      <c r="H1672">
        <v>64.915999999999997</v>
      </c>
      <c r="I1672">
        <v>0</v>
      </c>
      <c r="J1672">
        <v>1.2369399999999999E-2</v>
      </c>
      <c r="K1672">
        <v>0.98101499999999997</v>
      </c>
      <c r="L1672">
        <v>0</v>
      </c>
      <c r="M1672" t="s">
        <v>42</v>
      </c>
    </row>
    <row r="1673" spans="1:25" x14ac:dyDescent="0.25">
      <c r="A1673" t="s">
        <v>181</v>
      </c>
      <c r="B1673">
        <v>15640.9</v>
      </c>
      <c r="C1673">
        <v>15176.3</v>
      </c>
      <c r="D1673">
        <v>15176</v>
      </c>
      <c r="E1673">
        <v>14106.3</v>
      </c>
      <c r="F1673">
        <v>245.60499999999999</v>
      </c>
      <c r="G1673">
        <v>0</v>
      </c>
      <c r="H1673">
        <v>64.5852</v>
      </c>
      <c r="I1673">
        <v>0</v>
      </c>
      <c r="J1673">
        <v>1.10756E-2</v>
      </c>
      <c r="K1673">
        <v>0.98099400000000003</v>
      </c>
      <c r="L1673">
        <v>0</v>
      </c>
      <c r="M1673" t="s">
        <v>42</v>
      </c>
    </row>
    <row r="1674" spans="1:25" x14ac:dyDescent="0.25">
      <c r="A1674" t="s">
        <v>181</v>
      </c>
      <c r="B1674">
        <v>15367.4</v>
      </c>
      <c r="C1674">
        <v>14899.7</v>
      </c>
      <c r="D1674">
        <v>14899.5</v>
      </c>
      <c r="E1674">
        <v>13847.3</v>
      </c>
      <c r="F1674">
        <v>233.03</v>
      </c>
      <c r="G1674">
        <v>0</v>
      </c>
      <c r="H1674">
        <v>62.8459</v>
      </c>
      <c r="I1674">
        <v>0</v>
      </c>
      <c r="J1674">
        <v>1.34818E-2</v>
      </c>
      <c r="K1674">
        <v>0.98101700000000003</v>
      </c>
      <c r="L1674">
        <v>0</v>
      </c>
      <c r="M1674" t="s">
        <v>42</v>
      </c>
    </row>
    <row r="1675" spans="1:25" x14ac:dyDescent="0.25">
      <c r="A1675" t="s">
        <v>181</v>
      </c>
      <c r="B1675">
        <v>15508.7</v>
      </c>
      <c r="C1675">
        <v>15046.6</v>
      </c>
      <c r="D1675">
        <v>15046.4</v>
      </c>
      <c r="E1675">
        <v>13975.8</v>
      </c>
      <c r="F1675">
        <v>239.89</v>
      </c>
      <c r="G1675">
        <v>0</v>
      </c>
      <c r="H1675">
        <v>62.912399999999998</v>
      </c>
      <c r="I1675">
        <v>0</v>
      </c>
      <c r="J1675">
        <v>1.08731E-2</v>
      </c>
      <c r="K1675">
        <v>0.98094499999999996</v>
      </c>
      <c r="L1675">
        <v>0</v>
      </c>
      <c r="M1675" t="s">
        <v>42</v>
      </c>
    </row>
    <row r="1676" spans="1:25" x14ac:dyDescent="0.25">
      <c r="A1676" t="s">
        <v>181</v>
      </c>
      <c r="B1676">
        <v>15516.8</v>
      </c>
      <c r="C1676">
        <v>15058.6</v>
      </c>
      <c r="D1676">
        <v>15058.4</v>
      </c>
      <c r="E1676">
        <v>13992.9</v>
      </c>
      <c r="F1676">
        <v>236.178</v>
      </c>
      <c r="G1676">
        <v>0</v>
      </c>
      <c r="H1676">
        <v>63.882199999999997</v>
      </c>
      <c r="I1676">
        <v>0</v>
      </c>
      <c r="J1676">
        <v>2.9038899999999999E-2</v>
      </c>
      <c r="K1676">
        <v>0.99507900000000005</v>
      </c>
      <c r="L1676">
        <v>0</v>
      </c>
      <c r="M1676" t="s">
        <v>42</v>
      </c>
    </row>
    <row r="1677" spans="1:25" x14ac:dyDescent="0.25">
      <c r="A1677" t="s">
        <v>181</v>
      </c>
      <c r="B1677">
        <v>15512.2</v>
      </c>
      <c r="C1677">
        <v>15049.1</v>
      </c>
      <c r="D1677">
        <v>15048.8</v>
      </c>
      <c r="E1677">
        <v>13982.4</v>
      </c>
      <c r="F1677">
        <v>236.958</v>
      </c>
      <c r="G1677">
        <v>0</v>
      </c>
      <c r="H1677">
        <v>63.503300000000003</v>
      </c>
      <c r="I1677">
        <v>0</v>
      </c>
      <c r="J1677">
        <v>1.21003E-2</v>
      </c>
      <c r="K1677">
        <v>0.98101799999999995</v>
      </c>
      <c r="L1677">
        <v>0</v>
      </c>
      <c r="M1677" t="s">
        <v>42</v>
      </c>
    </row>
    <row r="1678" spans="1:25" x14ac:dyDescent="0.25">
      <c r="A1678" t="s">
        <v>181</v>
      </c>
      <c r="B1678">
        <v>15489</v>
      </c>
      <c r="C1678">
        <v>15023.8</v>
      </c>
      <c r="D1678">
        <v>15023.6</v>
      </c>
      <c r="E1678">
        <v>13968</v>
      </c>
      <c r="F1678">
        <v>234.636</v>
      </c>
      <c r="G1678">
        <v>0</v>
      </c>
      <c r="H1678">
        <v>62.560400000000001</v>
      </c>
      <c r="I1678">
        <v>0</v>
      </c>
      <c r="J1678">
        <v>2.4337500000000001E-2</v>
      </c>
      <c r="K1678">
        <v>0.99401300000000004</v>
      </c>
      <c r="L1678">
        <v>0</v>
      </c>
      <c r="M1678" t="s">
        <v>42</v>
      </c>
    </row>
    <row r="1679" spans="1:25" x14ac:dyDescent="0.25">
      <c r="A1679" t="s">
        <v>181</v>
      </c>
      <c r="B1679">
        <v>15091.3</v>
      </c>
      <c r="C1679">
        <v>14633.7</v>
      </c>
      <c r="D1679">
        <v>14633.5</v>
      </c>
      <c r="E1679">
        <v>13602.8</v>
      </c>
      <c r="F1679">
        <v>227.44399999999999</v>
      </c>
      <c r="G1679">
        <v>0</v>
      </c>
      <c r="H1679">
        <v>61.678100000000001</v>
      </c>
      <c r="I1679">
        <v>0</v>
      </c>
      <c r="J1679">
        <v>1.0859600000000001E-2</v>
      </c>
      <c r="K1679">
        <v>0.98671600000000004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15193.8</v>
      </c>
      <c r="C1680">
        <v>14738.7</v>
      </c>
      <c r="D1680">
        <v>14738.4</v>
      </c>
      <c r="E1680">
        <v>13700.5</v>
      </c>
      <c r="F1680">
        <v>229.58500000000001</v>
      </c>
      <c r="G1680">
        <v>0</v>
      </c>
      <c r="H1680">
        <v>63.423200000000001</v>
      </c>
      <c r="I1680">
        <v>0</v>
      </c>
      <c r="J1680">
        <v>1.1039500000000001E-2</v>
      </c>
      <c r="K1680">
        <v>0.98094099999999995</v>
      </c>
      <c r="L1680">
        <v>0</v>
      </c>
      <c r="M1680" t="s">
        <v>42</v>
      </c>
      <c r="R1680">
        <f>AVERAGE(B1631:B1680)</f>
        <v>15257.648000000005</v>
      </c>
      <c r="S1680">
        <f>AVERAGE(C1631:C1680)</f>
        <v>14795.627999999999</v>
      </c>
      <c r="U1680">
        <f>_xlfn.VAR.P(B1631:B1680)</f>
        <v>42847.567695999962</v>
      </c>
      <c r="V1680">
        <f>_xlfn.VAR.P(C1631:C1680)</f>
        <v>41794.397616000002</v>
      </c>
      <c r="X1680">
        <f>1.96*SQRT(U1680)/50</f>
        <v>8.1142643797439451</v>
      </c>
      <c r="Y1680">
        <f>1.96*SQRT(V1680)/50</f>
        <v>8.013921833450226</v>
      </c>
    </row>
    <row r="1681" spans="1:9" x14ac:dyDescent="0.25">
      <c r="A1681" t="s">
        <v>182</v>
      </c>
      <c r="B1681">
        <v>763025.44209999999</v>
      </c>
      <c r="C1681" t="s">
        <v>36</v>
      </c>
    </row>
    <row r="1682" spans="1:9" x14ac:dyDescent="0.25">
      <c r="A1682" t="s">
        <v>183</v>
      </c>
      <c r="B1682">
        <v>38144</v>
      </c>
      <c r="C1682">
        <v>38020.1</v>
      </c>
      <c r="D1682">
        <v>37972.6</v>
      </c>
      <c r="E1682">
        <v>36924.5</v>
      </c>
      <c r="F1682">
        <v>237.255</v>
      </c>
      <c r="G1682">
        <v>1.09411E-2</v>
      </c>
      <c r="H1682">
        <v>0.98101899999999997</v>
      </c>
      <c r="I1682">
        <v>0</v>
      </c>
    </row>
    <row r="1683" spans="1:9" x14ac:dyDescent="0.25">
      <c r="A1683" t="s">
        <v>183</v>
      </c>
      <c r="B1683" s="9">
        <v>3452290</v>
      </c>
      <c r="C1683" s="9">
        <v>3451820</v>
      </c>
      <c r="D1683" s="9">
        <v>3450880</v>
      </c>
      <c r="E1683" s="9">
        <v>3450750</v>
      </c>
      <c r="F1683">
        <v>240.648</v>
      </c>
      <c r="G1683">
        <v>1.3387100000000001E-2</v>
      </c>
      <c r="H1683">
        <v>0.98100699999999996</v>
      </c>
      <c r="I1683">
        <v>0</v>
      </c>
    </row>
    <row r="1684" spans="1:9" x14ac:dyDescent="0.25">
      <c r="A1684" t="s">
        <v>183</v>
      </c>
      <c r="B1684">
        <v>38358.9</v>
      </c>
      <c r="C1684">
        <v>37884</v>
      </c>
      <c r="D1684">
        <v>37847.9</v>
      </c>
      <c r="E1684">
        <v>36892.5</v>
      </c>
      <c r="F1684">
        <v>215.42099999999999</v>
      </c>
      <c r="G1684">
        <v>1.0868299999999999E-2</v>
      </c>
      <c r="H1684">
        <v>0.99494300000000002</v>
      </c>
      <c r="I1684">
        <v>0</v>
      </c>
    </row>
    <row r="1685" spans="1:9" x14ac:dyDescent="0.25">
      <c r="A1685" t="s">
        <v>183</v>
      </c>
      <c r="B1685">
        <v>38172.699999999997</v>
      </c>
      <c r="C1685">
        <v>37700.800000000003</v>
      </c>
      <c r="D1685">
        <v>37656.699999999997</v>
      </c>
      <c r="E1685">
        <v>36666.199999999997</v>
      </c>
      <c r="F1685">
        <v>225.053</v>
      </c>
      <c r="G1685">
        <v>1.08615E-2</v>
      </c>
      <c r="H1685">
        <v>0.98101099999999997</v>
      </c>
      <c r="I1685">
        <v>0</v>
      </c>
    </row>
    <row r="1686" spans="1:9" x14ac:dyDescent="0.25">
      <c r="A1686" t="s">
        <v>183</v>
      </c>
      <c r="B1686">
        <v>38248.699999999997</v>
      </c>
      <c r="C1686">
        <v>37782.1</v>
      </c>
      <c r="D1686">
        <v>37735.699999999997</v>
      </c>
      <c r="E1686">
        <v>36680.6</v>
      </c>
      <c r="F1686">
        <v>245.12</v>
      </c>
      <c r="G1686">
        <v>1.08582E-2</v>
      </c>
      <c r="H1686">
        <v>0.98101300000000002</v>
      </c>
      <c r="I1686">
        <v>0</v>
      </c>
    </row>
    <row r="1687" spans="1:9" x14ac:dyDescent="0.25">
      <c r="A1687" t="s">
        <v>183</v>
      </c>
      <c r="B1687">
        <v>38516.800000000003</v>
      </c>
      <c r="C1687">
        <v>37994.300000000003</v>
      </c>
      <c r="D1687">
        <v>37947.9</v>
      </c>
      <c r="E1687">
        <v>36897.800000000003</v>
      </c>
      <c r="F1687">
        <v>235.143</v>
      </c>
      <c r="G1687">
        <v>1.08586E-2</v>
      </c>
      <c r="H1687">
        <v>0.98100200000000004</v>
      </c>
      <c r="I1687">
        <v>0</v>
      </c>
    </row>
    <row r="1688" spans="1:9" x14ac:dyDescent="0.25">
      <c r="A1688" t="s">
        <v>183</v>
      </c>
      <c r="B1688">
        <v>38505.1</v>
      </c>
      <c r="C1688">
        <v>38036.5</v>
      </c>
      <c r="D1688">
        <v>37991.599999999999</v>
      </c>
      <c r="E1688">
        <v>36950.400000000001</v>
      </c>
      <c r="F1688">
        <v>237.05600000000001</v>
      </c>
      <c r="G1688">
        <v>1.10759E-2</v>
      </c>
      <c r="H1688">
        <v>0.98100600000000004</v>
      </c>
      <c r="I1688">
        <v>0</v>
      </c>
    </row>
    <row r="1689" spans="1:9" x14ac:dyDescent="0.25">
      <c r="A1689" t="s">
        <v>183</v>
      </c>
      <c r="B1689">
        <v>38524.300000000003</v>
      </c>
      <c r="C1689">
        <v>38041.699999999997</v>
      </c>
      <c r="D1689">
        <v>37995.300000000003</v>
      </c>
      <c r="E1689">
        <v>36953.4</v>
      </c>
      <c r="F1689">
        <v>239.518</v>
      </c>
      <c r="G1689">
        <v>1.20947E-2</v>
      </c>
      <c r="H1689">
        <v>0.99079200000000001</v>
      </c>
      <c r="I1689">
        <v>0</v>
      </c>
    </row>
    <row r="1690" spans="1:9" x14ac:dyDescent="0.25">
      <c r="A1690" t="s">
        <v>183</v>
      </c>
      <c r="B1690">
        <v>38514.5</v>
      </c>
      <c r="C1690">
        <v>38045.599999999999</v>
      </c>
      <c r="D1690">
        <v>38000.699999999997</v>
      </c>
      <c r="E1690">
        <v>36949.599999999999</v>
      </c>
      <c r="F1690">
        <v>238.01300000000001</v>
      </c>
      <c r="G1690">
        <v>1.10841E-2</v>
      </c>
      <c r="H1690">
        <v>0.98101400000000005</v>
      </c>
      <c r="I1690">
        <v>0</v>
      </c>
    </row>
    <row r="1691" spans="1:9" x14ac:dyDescent="0.25">
      <c r="A1691" t="s">
        <v>183</v>
      </c>
      <c r="B1691">
        <v>38515</v>
      </c>
      <c r="C1691">
        <v>38043.800000000003</v>
      </c>
      <c r="D1691">
        <v>37999</v>
      </c>
      <c r="E1691">
        <v>36952.400000000001</v>
      </c>
      <c r="F1691">
        <v>238.708</v>
      </c>
      <c r="G1691">
        <v>1.1288599999999999E-2</v>
      </c>
      <c r="H1691">
        <v>0.98101099999999997</v>
      </c>
      <c r="I1691">
        <v>0</v>
      </c>
    </row>
    <row r="1692" spans="1:9" x14ac:dyDescent="0.25">
      <c r="A1692" t="s">
        <v>183</v>
      </c>
      <c r="B1692">
        <v>38526.6</v>
      </c>
      <c r="C1692">
        <v>38059.800000000003</v>
      </c>
      <c r="D1692">
        <v>38014.1</v>
      </c>
      <c r="E1692">
        <v>36962.800000000003</v>
      </c>
      <c r="F1692">
        <v>243.55199999999999</v>
      </c>
      <c r="G1692">
        <v>1.0864199999999999E-2</v>
      </c>
      <c r="H1692">
        <v>0.98101899999999997</v>
      </c>
      <c r="I1692">
        <v>0</v>
      </c>
    </row>
    <row r="1693" spans="1:9" x14ac:dyDescent="0.25">
      <c r="A1693" t="s">
        <v>183</v>
      </c>
      <c r="B1693">
        <v>38526.300000000003</v>
      </c>
      <c r="C1693">
        <v>38059.5</v>
      </c>
      <c r="D1693">
        <v>38011.199999999997</v>
      </c>
      <c r="E1693">
        <v>36960.5</v>
      </c>
      <c r="F1693">
        <v>242.13499999999999</v>
      </c>
      <c r="G1693">
        <v>1.1886499999999999E-2</v>
      </c>
      <c r="H1693">
        <v>0.98101499999999997</v>
      </c>
      <c r="I1693">
        <v>0</v>
      </c>
    </row>
    <row r="1694" spans="1:9" x14ac:dyDescent="0.25">
      <c r="A1694" t="s">
        <v>183</v>
      </c>
      <c r="B1694">
        <v>38521.9</v>
      </c>
      <c r="C1694">
        <v>38056.199999999997</v>
      </c>
      <c r="D1694">
        <v>38010.199999999997</v>
      </c>
      <c r="E1694">
        <v>36958</v>
      </c>
      <c r="F1694">
        <v>238.67599999999999</v>
      </c>
      <c r="G1694">
        <v>1.17698E-2</v>
      </c>
      <c r="H1694">
        <v>0.98801799999999995</v>
      </c>
      <c r="I1694">
        <v>0</v>
      </c>
    </row>
    <row r="1695" spans="1:9" x14ac:dyDescent="0.25">
      <c r="A1695" t="s">
        <v>183</v>
      </c>
      <c r="B1695">
        <v>38542.699999999997</v>
      </c>
      <c r="C1695">
        <v>38066.800000000003</v>
      </c>
      <c r="D1695">
        <v>38016.6</v>
      </c>
      <c r="E1695">
        <v>36964.300000000003</v>
      </c>
      <c r="F1695">
        <v>243.43899999999999</v>
      </c>
      <c r="G1695">
        <v>1.0918300000000001E-2</v>
      </c>
      <c r="H1695">
        <v>0.981016</v>
      </c>
      <c r="I1695">
        <v>0</v>
      </c>
    </row>
    <row r="1696" spans="1:9" x14ac:dyDescent="0.25">
      <c r="A1696" t="s">
        <v>183</v>
      </c>
      <c r="B1696">
        <v>38545.800000000003</v>
      </c>
      <c r="C1696">
        <v>38074.5</v>
      </c>
      <c r="D1696">
        <v>38027.5</v>
      </c>
      <c r="E1696">
        <v>36967.699999999997</v>
      </c>
      <c r="F1696">
        <v>243.61199999999999</v>
      </c>
      <c r="G1696">
        <v>1.7913200000000001E-2</v>
      </c>
      <c r="H1696">
        <v>0.98101700000000003</v>
      </c>
      <c r="I1696">
        <v>0</v>
      </c>
    </row>
    <row r="1697" spans="1:9" x14ac:dyDescent="0.25">
      <c r="A1697" t="s">
        <v>183</v>
      </c>
      <c r="B1697">
        <v>38532.6</v>
      </c>
      <c r="C1697">
        <v>38059.699999999997</v>
      </c>
      <c r="D1697">
        <v>38013.4</v>
      </c>
      <c r="E1697">
        <v>36960.699999999997</v>
      </c>
      <c r="F1697">
        <v>242.31100000000001</v>
      </c>
      <c r="G1697">
        <v>1.1954599999999999E-2</v>
      </c>
      <c r="H1697">
        <v>0.98088399999999998</v>
      </c>
      <c r="I1697">
        <v>0</v>
      </c>
    </row>
    <row r="1698" spans="1:9" x14ac:dyDescent="0.25">
      <c r="A1698" t="s">
        <v>183</v>
      </c>
      <c r="B1698">
        <v>38523.199999999997</v>
      </c>
      <c r="C1698">
        <v>38050.9</v>
      </c>
      <c r="D1698">
        <v>38003.599999999999</v>
      </c>
      <c r="E1698">
        <v>36955.9</v>
      </c>
      <c r="F1698">
        <v>236.72300000000001</v>
      </c>
      <c r="G1698">
        <v>1.2317E-2</v>
      </c>
      <c r="H1698">
        <v>0.98101799999999995</v>
      </c>
      <c r="I1698">
        <v>0</v>
      </c>
    </row>
    <row r="1699" spans="1:9" x14ac:dyDescent="0.25">
      <c r="A1699" t="s">
        <v>183</v>
      </c>
      <c r="B1699">
        <v>38517.1</v>
      </c>
      <c r="C1699">
        <v>38045.5</v>
      </c>
      <c r="D1699">
        <v>38000.699999999997</v>
      </c>
      <c r="E1699">
        <v>36951.699999999997</v>
      </c>
      <c r="F1699">
        <v>239.81</v>
      </c>
      <c r="G1699">
        <v>1.0975800000000001E-2</v>
      </c>
      <c r="H1699">
        <v>0.98101899999999997</v>
      </c>
      <c r="I1699">
        <v>0</v>
      </c>
    </row>
    <row r="1700" spans="1:9" x14ac:dyDescent="0.25">
      <c r="A1700" t="s">
        <v>183</v>
      </c>
      <c r="B1700">
        <v>38573.599999999999</v>
      </c>
      <c r="C1700">
        <v>38098</v>
      </c>
      <c r="D1700">
        <v>38047.4</v>
      </c>
      <c r="E1700">
        <v>36972.699999999997</v>
      </c>
      <c r="F1700">
        <v>245.18600000000001</v>
      </c>
      <c r="G1700">
        <v>1.10186E-2</v>
      </c>
      <c r="H1700">
        <v>0.98100900000000002</v>
      </c>
      <c r="I1700">
        <v>0</v>
      </c>
    </row>
    <row r="1701" spans="1:9" x14ac:dyDescent="0.25">
      <c r="A1701" t="s">
        <v>183</v>
      </c>
      <c r="B1701">
        <v>38556.300000000003</v>
      </c>
      <c r="C1701">
        <v>38077.300000000003</v>
      </c>
      <c r="D1701">
        <v>38030</v>
      </c>
      <c r="E1701">
        <v>36967.1</v>
      </c>
      <c r="F1701">
        <v>241.833</v>
      </c>
      <c r="G1701">
        <v>1.53191E-2</v>
      </c>
      <c r="H1701">
        <v>0.981012</v>
      </c>
      <c r="I1701">
        <v>0</v>
      </c>
    </row>
    <row r="1702" spans="1:9" x14ac:dyDescent="0.25">
      <c r="A1702" t="s">
        <v>183</v>
      </c>
      <c r="B1702">
        <v>38514.400000000001</v>
      </c>
      <c r="C1702">
        <v>38049.300000000003</v>
      </c>
      <c r="D1702">
        <v>38001.9</v>
      </c>
      <c r="E1702">
        <v>36954.800000000003</v>
      </c>
      <c r="F1702">
        <v>237.71600000000001</v>
      </c>
      <c r="G1702">
        <v>1.20091E-2</v>
      </c>
      <c r="H1702">
        <v>0.98094899999999996</v>
      </c>
      <c r="I1702">
        <v>0</v>
      </c>
    </row>
    <row r="1703" spans="1:9" x14ac:dyDescent="0.25">
      <c r="A1703" t="s">
        <v>183</v>
      </c>
      <c r="B1703">
        <v>38546</v>
      </c>
      <c r="C1703">
        <v>38070.6</v>
      </c>
      <c r="D1703">
        <v>38022.300000000003</v>
      </c>
      <c r="E1703">
        <v>36962.199999999997</v>
      </c>
      <c r="F1703">
        <v>240.892</v>
      </c>
      <c r="G1703">
        <v>1.3992299999999999E-2</v>
      </c>
      <c r="H1703">
        <v>0.99379799999999996</v>
      </c>
      <c r="I1703">
        <v>0</v>
      </c>
    </row>
    <row r="1704" spans="1:9" x14ac:dyDescent="0.25">
      <c r="A1704" t="s">
        <v>183</v>
      </c>
      <c r="B1704">
        <v>38531</v>
      </c>
      <c r="C1704">
        <v>38065.4</v>
      </c>
      <c r="D1704">
        <v>38015.599999999999</v>
      </c>
      <c r="E1704">
        <v>36960.400000000001</v>
      </c>
      <c r="F1704">
        <v>238.5</v>
      </c>
      <c r="G1704">
        <v>1.1178499999999999E-2</v>
      </c>
      <c r="H1704">
        <v>0.98100799999999999</v>
      </c>
      <c r="I1704">
        <v>0</v>
      </c>
    </row>
    <row r="1705" spans="1:9" x14ac:dyDescent="0.25">
      <c r="A1705" t="s">
        <v>183</v>
      </c>
      <c r="B1705">
        <v>38538.199999999997</v>
      </c>
      <c r="C1705">
        <v>38062.1</v>
      </c>
      <c r="D1705">
        <v>38016.800000000003</v>
      </c>
      <c r="E1705">
        <v>36959.599999999999</v>
      </c>
      <c r="F1705">
        <v>238.82300000000001</v>
      </c>
      <c r="G1705">
        <v>1.08754E-2</v>
      </c>
      <c r="H1705">
        <v>0.98101400000000005</v>
      </c>
      <c r="I1705">
        <v>0</v>
      </c>
    </row>
    <row r="1706" spans="1:9" x14ac:dyDescent="0.25">
      <c r="A1706" t="s">
        <v>183</v>
      </c>
      <c r="B1706">
        <v>38564.1</v>
      </c>
      <c r="C1706">
        <v>38091.599999999999</v>
      </c>
      <c r="D1706">
        <v>38045.300000000003</v>
      </c>
      <c r="E1706">
        <v>36971.4</v>
      </c>
      <c r="F1706">
        <v>244.43100000000001</v>
      </c>
      <c r="G1706">
        <v>1.36872E-2</v>
      </c>
      <c r="H1706">
        <v>0.98101000000000005</v>
      </c>
      <c r="I1706">
        <v>0</v>
      </c>
    </row>
    <row r="1707" spans="1:9" x14ac:dyDescent="0.25">
      <c r="A1707" t="s">
        <v>183</v>
      </c>
      <c r="B1707">
        <v>38533</v>
      </c>
      <c r="C1707">
        <v>38053.1</v>
      </c>
      <c r="D1707">
        <v>38006.199999999997</v>
      </c>
      <c r="E1707">
        <v>36957.1</v>
      </c>
      <c r="F1707">
        <v>239.14099999999999</v>
      </c>
      <c r="G1707">
        <v>1.08571E-2</v>
      </c>
      <c r="H1707">
        <v>0.98101700000000003</v>
      </c>
      <c r="I1707">
        <v>0</v>
      </c>
    </row>
    <row r="1708" spans="1:9" x14ac:dyDescent="0.25">
      <c r="A1708" t="s">
        <v>183</v>
      </c>
      <c r="B1708">
        <v>38553.800000000003</v>
      </c>
      <c r="C1708">
        <v>38083.199999999997</v>
      </c>
      <c r="D1708">
        <v>38035.1</v>
      </c>
      <c r="E1708">
        <v>36972.400000000001</v>
      </c>
      <c r="F1708">
        <v>246.21600000000001</v>
      </c>
      <c r="G1708">
        <v>1.35198E-2</v>
      </c>
      <c r="H1708">
        <v>0.98101899999999997</v>
      </c>
      <c r="I1708">
        <v>0</v>
      </c>
    </row>
    <row r="1709" spans="1:9" x14ac:dyDescent="0.25">
      <c r="A1709" t="s">
        <v>183</v>
      </c>
      <c r="B1709">
        <v>38535.699999999997</v>
      </c>
      <c r="C1709">
        <v>38060.1</v>
      </c>
      <c r="D1709">
        <v>38014.6</v>
      </c>
      <c r="E1709">
        <v>36957.5</v>
      </c>
      <c r="F1709">
        <v>242.494</v>
      </c>
      <c r="G1709">
        <v>1.2546399999999999E-2</v>
      </c>
      <c r="H1709">
        <v>0.99307800000000002</v>
      </c>
      <c r="I1709">
        <v>0</v>
      </c>
    </row>
    <row r="1710" spans="1:9" x14ac:dyDescent="0.25">
      <c r="A1710" t="s">
        <v>183</v>
      </c>
      <c r="B1710">
        <v>38533.699999999997</v>
      </c>
      <c r="C1710">
        <v>38057.599999999999</v>
      </c>
      <c r="D1710">
        <v>38012.5</v>
      </c>
      <c r="E1710">
        <v>36959.4</v>
      </c>
      <c r="F1710">
        <v>237.62299999999999</v>
      </c>
      <c r="G1710">
        <v>1.12754E-2</v>
      </c>
      <c r="H1710">
        <v>0.99206300000000003</v>
      </c>
      <c r="I1710">
        <v>0</v>
      </c>
    </row>
    <row r="1711" spans="1:9" x14ac:dyDescent="0.25">
      <c r="A1711" t="s">
        <v>183</v>
      </c>
      <c r="B1711">
        <v>38530</v>
      </c>
      <c r="C1711">
        <v>38062.800000000003</v>
      </c>
      <c r="D1711">
        <v>38014.300000000003</v>
      </c>
      <c r="E1711">
        <v>36964.400000000001</v>
      </c>
      <c r="F1711">
        <v>239.94499999999999</v>
      </c>
      <c r="G1711">
        <v>1.1325200000000001E-2</v>
      </c>
      <c r="H1711">
        <v>0.98101799999999995</v>
      </c>
      <c r="I1711">
        <v>0</v>
      </c>
    </row>
    <row r="1712" spans="1:9" x14ac:dyDescent="0.25">
      <c r="A1712" t="s">
        <v>183</v>
      </c>
      <c r="B1712">
        <v>38523.5</v>
      </c>
      <c r="C1712">
        <v>38052.800000000003</v>
      </c>
      <c r="D1712">
        <v>38005.699999999997</v>
      </c>
      <c r="E1712">
        <v>36956.400000000001</v>
      </c>
      <c r="F1712">
        <v>237.208</v>
      </c>
      <c r="G1712">
        <v>1.5881599999999999E-2</v>
      </c>
      <c r="H1712">
        <v>0.98101300000000002</v>
      </c>
      <c r="I1712">
        <v>0</v>
      </c>
    </row>
    <row r="1713" spans="1:9" x14ac:dyDescent="0.25">
      <c r="A1713" t="s">
        <v>183</v>
      </c>
      <c r="B1713">
        <v>38556.199999999997</v>
      </c>
      <c r="C1713">
        <v>38077.4</v>
      </c>
      <c r="D1713">
        <v>38032.300000000003</v>
      </c>
      <c r="E1713">
        <v>36966.6</v>
      </c>
      <c r="F1713">
        <v>242.256</v>
      </c>
      <c r="G1713">
        <v>1.08717E-2</v>
      </c>
      <c r="H1713">
        <v>0.99277400000000005</v>
      </c>
      <c r="I1713">
        <v>0</v>
      </c>
    </row>
    <row r="1714" spans="1:9" x14ac:dyDescent="0.25">
      <c r="A1714" t="s">
        <v>183</v>
      </c>
      <c r="B1714">
        <v>38537.4</v>
      </c>
      <c r="C1714">
        <v>38054.6</v>
      </c>
      <c r="D1714">
        <v>38010.800000000003</v>
      </c>
      <c r="E1714">
        <v>36956.6</v>
      </c>
      <c r="F1714">
        <v>238.50399999999999</v>
      </c>
      <c r="G1714">
        <v>1.0977600000000001E-2</v>
      </c>
      <c r="H1714">
        <v>0.98101400000000005</v>
      </c>
      <c r="I1714">
        <v>0</v>
      </c>
    </row>
    <row r="1715" spans="1:9" x14ac:dyDescent="0.25">
      <c r="A1715" t="s">
        <v>183</v>
      </c>
      <c r="B1715">
        <v>38530.800000000003</v>
      </c>
      <c r="C1715">
        <v>38061</v>
      </c>
      <c r="D1715">
        <v>38012.6</v>
      </c>
      <c r="E1715">
        <v>36958.9</v>
      </c>
      <c r="F1715">
        <v>239.92</v>
      </c>
      <c r="G1715">
        <v>1.8811700000000001E-2</v>
      </c>
      <c r="H1715">
        <v>0.98098799999999997</v>
      </c>
      <c r="I1715">
        <v>0</v>
      </c>
    </row>
    <row r="1716" spans="1:9" x14ac:dyDescent="0.25">
      <c r="A1716" t="s">
        <v>183</v>
      </c>
      <c r="B1716">
        <v>38512.1</v>
      </c>
      <c r="C1716">
        <v>38045.300000000003</v>
      </c>
      <c r="D1716">
        <v>37999</v>
      </c>
      <c r="E1716">
        <v>36955.1</v>
      </c>
      <c r="F1716">
        <v>239.34800000000001</v>
      </c>
      <c r="G1716">
        <v>1.08573E-2</v>
      </c>
      <c r="H1716">
        <v>0.98101499999999997</v>
      </c>
      <c r="I1716">
        <v>0</v>
      </c>
    </row>
    <row r="1717" spans="1:9" x14ac:dyDescent="0.25">
      <c r="A1717" t="s">
        <v>183</v>
      </c>
      <c r="B1717">
        <v>38487.5</v>
      </c>
      <c r="C1717">
        <v>38020.6</v>
      </c>
      <c r="D1717">
        <v>37976.1</v>
      </c>
      <c r="E1717">
        <v>36947.9</v>
      </c>
      <c r="F1717">
        <v>237.24799999999999</v>
      </c>
      <c r="G1717">
        <v>1.1037E-2</v>
      </c>
      <c r="H1717">
        <v>0.98101400000000005</v>
      </c>
      <c r="I1717">
        <v>0</v>
      </c>
    </row>
    <row r="1718" spans="1:9" x14ac:dyDescent="0.25">
      <c r="A1718" t="s">
        <v>183</v>
      </c>
      <c r="B1718">
        <v>38517</v>
      </c>
      <c r="C1718">
        <v>38035.5</v>
      </c>
      <c r="D1718">
        <v>37990.1</v>
      </c>
      <c r="E1718">
        <v>36946.9</v>
      </c>
      <c r="F1718">
        <v>235.227</v>
      </c>
      <c r="G1718">
        <v>1.15735E-2</v>
      </c>
      <c r="H1718">
        <v>0.98101899999999997</v>
      </c>
      <c r="I1718">
        <v>0</v>
      </c>
    </row>
    <row r="1719" spans="1:9" x14ac:dyDescent="0.25">
      <c r="A1719" t="s">
        <v>183</v>
      </c>
      <c r="B1719">
        <v>38513.699999999997</v>
      </c>
      <c r="C1719">
        <v>38046.199999999997</v>
      </c>
      <c r="D1719">
        <v>37997.1</v>
      </c>
      <c r="E1719">
        <v>36953.599999999999</v>
      </c>
      <c r="F1719">
        <v>236.71799999999999</v>
      </c>
      <c r="G1719">
        <v>1.08591E-2</v>
      </c>
      <c r="H1719">
        <v>0.98833300000000002</v>
      </c>
      <c r="I1719">
        <v>0</v>
      </c>
    </row>
    <row r="1720" spans="1:9" x14ac:dyDescent="0.25">
      <c r="A1720" t="s">
        <v>183</v>
      </c>
      <c r="B1720">
        <v>38522</v>
      </c>
      <c r="C1720">
        <v>38056.300000000003</v>
      </c>
      <c r="D1720">
        <v>38008.699999999997</v>
      </c>
      <c r="E1720">
        <v>36959.9</v>
      </c>
      <c r="F1720">
        <v>237.62799999999999</v>
      </c>
      <c r="G1720">
        <v>1.1336799999999999E-2</v>
      </c>
      <c r="H1720">
        <v>0.98100100000000001</v>
      </c>
      <c r="I1720">
        <v>0</v>
      </c>
    </row>
    <row r="1721" spans="1:9" x14ac:dyDescent="0.25">
      <c r="A1721" t="s">
        <v>183</v>
      </c>
      <c r="B1721">
        <v>38535.599999999999</v>
      </c>
      <c r="C1721">
        <v>38059.5</v>
      </c>
      <c r="D1721">
        <v>38015.5</v>
      </c>
      <c r="E1721">
        <v>36951.599999999999</v>
      </c>
      <c r="F1721">
        <v>238.852</v>
      </c>
      <c r="G1721">
        <v>1.0874999999999999E-2</v>
      </c>
      <c r="H1721">
        <v>0.981016</v>
      </c>
      <c r="I1721">
        <v>0</v>
      </c>
    </row>
    <row r="1722" spans="1:9" x14ac:dyDescent="0.25">
      <c r="A1722" t="s">
        <v>183</v>
      </c>
      <c r="B1722">
        <v>38529.199999999997</v>
      </c>
      <c r="C1722">
        <v>38024.1</v>
      </c>
      <c r="D1722">
        <v>37978.300000000003</v>
      </c>
      <c r="E1722">
        <v>36939.699999999997</v>
      </c>
      <c r="F1722">
        <v>234.95599999999999</v>
      </c>
      <c r="G1722">
        <v>1.13966E-2</v>
      </c>
      <c r="H1722">
        <v>0.98100200000000004</v>
      </c>
      <c r="I1722">
        <v>0</v>
      </c>
    </row>
    <row r="1723" spans="1:9" x14ac:dyDescent="0.25">
      <c r="A1723" t="s">
        <v>183</v>
      </c>
      <c r="B1723">
        <v>38510</v>
      </c>
      <c r="C1723">
        <v>38044.800000000003</v>
      </c>
      <c r="D1723">
        <v>37997.699999999997</v>
      </c>
      <c r="E1723">
        <v>36951.800000000003</v>
      </c>
      <c r="F1723">
        <v>236.691</v>
      </c>
      <c r="G1723">
        <v>1.33414E-2</v>
      </c>
      <c r="H1723">
        <v>0.98101899999999997</v>
      </c>
      <c r="I1723">
        <v>0</v>
      </c>
    </row>
    <row r="1724" spans="1:9" x14ac:dyDescent="0.25">
      <c r="A1724" t="s">
        <v>183</v>
      </c>
      <c r="B1724">
        <v>38527.800000000003</v>
      </c>
      <c r="C1724">
        <v>38050.199999999997</v>
      </c>
      <c r="D1724">
        <v>38002</v>
      </c>
      <c r="E1724">
        <v>36955.300000000003</v>
      </c>
      <c r="F1724">
        <v>237.63300000000001</v>
      </c>
      <c r="G1724">
        <v>1.0874399999999999E-2</v>
      </c>
      <c r="H1724">
        <v>0.98101000000000005</v>
      </c>
      <c r="I1724">
        <v>0</v>
      </c>
    </row>
    <row r="1725" spans="1:9" x14ac:dyDescent="0.25">
      <c r="A1725" t="s">
        <v>183</v>
      </c>
      <c r="B1725">
        <v>38528.300000000003</v>
      </c>
      <c r="C1725">
        <v>38063.599999999999</v>
      </c>
      <c r="D1725">
        <v>38012.800000000003</v>
      </c>
      <c r="E1725">
        <v>36961.800000000003</v>
      </c>
      <c r="F1725">
        <v>239.97300000000001</v>
      </c>
      <c r="G1725">
        <v>1.0858899999999999E-2</v>
      </c>
      <c r="H1725">
        <v>0.98551599999999995</v>
      </c>
      <c r="I1725">
        <v>0</v>
      </c>
    </row>
    <row r="1726" spans="1:9" x14ac:dyDescent="0.25">
      <c r="A1726" t="s">
        <v>183</v>
      </c>
      <c r="B1726">
        <v>38514.800000000003</v>
      </c>
      <c r="C1726">
        <v>38046.6</v>
      </c>
      <c r="D1726">
        <v>38000.300000000003</v>
      </c>
      <c r="E1726">
        <v>36957.9</v>
      </c>
      <c r="F1726">
        <v>238.80699999999999</v>
      </c>
      <c r="G1726">
        <v>1.27613E-2</v>
      </c>
      <c r="H1726">
        <v>0.98101799999999995</v>
      </c>
      <c r="I1726">
        <v>0</v>
      </c>
    </row>
    <row r="1727" spans="1:9" x14ac:dyDescent="0.25">
      <c r="A1727" t="s">
        <v>183</v>
      </c>
      <c r="B1727">
        <v>38510.800000000003</v>
      </c>
      <c r="C1727">
        <v>38037.599999999999</v>
      </c>
      <c r="D1727">
        <v>37990.800000000003</v>
      </c>
      <c r="E1727">
        <v>36952.9</v>
      </c>
      <c r="F1727">
        <v>235.51499999999999</v>
      </c>
      <c r="G1727">
        <v>1.08602E-2</v>
      </c>
      <c r="H1727">
        <v>0.99297500000000005</v>
      </c>
      <c r="I1727">
        <v>0</v>
      </c>
    </row>
    <row r="1728" spans="1:9" x14ac:dyDescent="0.25">
      <c r="A1728" t="s">
        <v>183</v>
      </c>
      <c r="B1728">
        <v>38499.699999999997</v>
      </c>
      <c r="C1728">
        <v>38036.199999999997</v>
      </c>
      <c r="D1728">
        <v>37989.699999999997</v>
      </c>
      <c r="E1728">
        <v>36953.300000000003</v>
      </c>
      <c r="F1728">
        <v>235.982</v>
      </c>
      <c r="G1728">
        <v>1.08573E-2</v>
      </c>
      <c r="H1728">
        <v>0.98101899999999997</v>
      </c>
      <c r="I1728">
        <v>0</v>
      </c>
    </row>
    <row r="1729" spans="1:25" x14ac:dyDescent="0.25">
      <c r="A1729" t="s">
        <v>183</v>
      </c>
      <c r="B1729">
        <v>38486.800000000003</v>
      </c>
      <c r="C1729">
        <v>38024.699999999997</v>
      </c>
      <c r="D1729">
        <v>37979.800000000003</v>
      </c>
      <c r="E1729">
        <v>36944.400000000001</v>
      </c>
      <c r="F1729">
        <v>236.77699999999999</v>
      </c>
      <c r="G1729">
        <v>1.1484400000000001E-2</v>
      </c>
      <c r="H1729">
        <v>0.98101899999999997</v>
      </c>
      <c r="I1729">
        <v>0</v>
      </c>
    </row>
    <row r="1730" spans="1:25" x14ac:dyDescent="0.25">
      <c r="A1730" t="s">
        <v>183</v>
      </c>
      <c r="B1730">
        <v>38509.599999999999</v>
      </c>
      <c r="C1730">
        <v>38045</v>
      </c>
      <c r="D1730">
        <v>38000.800000000003</v>
      </c>
      <c r="E1730">
        <v>36951.5</v>
      </c>
      <c r="F1730">
        <v>237.9</v>
      </c>
      <c r="G1730">
        <v>1.4572999999999999E-2</v>
      </c>
      <c r="H1730">
        <v>0.98101899999999997</v>
      </c>
      <c r="I1730">
        <v>0</v>
      </c>
    </row>
    <row r="1731" spans="1:25" x14ac:dyDescent="0.25">
      <c r="A1731" t="s">
        <v>183</v>
      </c>
      <c r="B1731">
        <v>38465.5</v>
      </c>
      <c r="C1731">
        <v>38005.699999999997</v>
      </c>
      <c r="D1731">
        <v>37958.5</v>
      </c>
      <c r="E1731">
        <v>36941.300000000003</v>
      </c>
      <c r="F1731">
        <v>232.809</v>
      </c>
      <c r="G1731">
        <v>1.13738E-2</v>
      </c>
      <c r="H1731">
        <v>0.98097100000000004</v>
      </c>
      <c r="I1731">
        <v>0</v>
      </c>
    </row>
    <row r="1732" spans="1:25" x14ac:dyDescent="0.25">
      <c r="A1732" t="s">
        <v>183</v>
      </c>
      <c r="B1732">
        <v>38236.800000000003</v>
      </c>
      <c r="C1732">
        <v>37763.5</v>
      </c>
      <c r="D1732">
        <v>37716.6</v>
      </c>
      <c r="E1732">
        <v>36669</v>
      </c>
      <c r="F1732">
        <v>234.79599999999999</v>
      </c>
      <c r="G1732">
        <v>1.1414799999999999E-2</v>
      </c>
      <c r="H1732">
        <v>0.99262600000000001</v>
      </c>
      <c r="I1732">
        <v>0</v>
      </c>
    </row>
    <row r="1733" spans="1:25" x14ac:dyDescent="0.25">
      <c r="A1733" t="s">
        <v>183</v>
      </c>
      <c r="B1733">
        <v>38224.6</v>
      </c>
      <c r="C1733">
        <v>37761</v>
      </c>
      <c r="D1733">
        <v>37716.800000000003</v>
      </c>
      <c r="E1733">
        <v>36670.6</v>
      </c>
      <c r="F1733">
        <v>238.208</v>
      </c>
      <c r="G1733">
        <v>1.17272E-2</v>
      </c>
      <c r="H1733">
        <v>0.98099499999999995</v>
      </c>
      <c r="I1733">
        <v>0</v>
      </c>
    </row>
    <row r="1734" spans="1:25" x14ac:dyDescent="0.25">
      <c r="A1734" t="s">
        <v>183</v>
      </c>
      <c r="B1734">
        <v>38220.199999999997</v>
      </c>
      <c r="C1734">
        <v>37754.800000000003</v>
      </c>
      <c r="D1734">
        <v>37709.4</v>
      </c>
      <c r="E1734">
        <v>36667.9</v>
      </c>
      <c r="F1734">
        <v>237.73</v>
      </c>
      <c r="G1734">
        <v>1.09041E-2</v>
      </c>
      <c r="H1734">
        <v>0.98100799999999999</v>
      </c>
      <c r="I1734">
        <v>0</v>
      </c>
    </row>
    <row r="1735" spans="1:25" x14ac:dyDescent="0.25">
      <c r="A1735" t="s">
        <v>183</v>
      </c>
      <c r="B1735">
        <v>38206</v>
      </c>
      <c r="C1735">
        <v>37707.9</v>
      </c>
      <c r="D1735">
        <v>37662.9</v>
      </c>
      <c r="E1735">
        <v>36646</v>
      </c>
      <c r="F1735">
        <v>230.40700000000001</v>
      </c>
      <c r="G1735">
        <v>1.2963499999999999E-2</v>
      </c>
      <c r="H1735">
        <v>0.981016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38223.1</v>
      </c>
      <c r="C1736">
        <v>37754.1</v>
      </c>
      <c r="D1736">
        <v>37710.9</v>
      </c>
      <c r="E1736">
        <v>36660.6</v>
      </c>
      <c r="F1736">
        <v>238.126</v>
      </c>
      <c r="G1736">
        <v>1.09163E-2</v>
      </c>
      <c r="H1736">
        <v>0.98101899999999997</v>
      </c>
      <c r="I1736">
        <v>0</v>
      </c>
      <c r="R1736">
        <f>AVERAGE(B1687:B1736)</f>
        <v>38495.01400000001</v>
      </c>
      <c r="S1736">
        <f>AVERAGE(C1687:C1736)</f>
        <v>38021.898000000016</v>
      </c>
      <c r="U1736">
        <f>_xlfn.VAR.P(B1687:B1736)</f>
        <v>8638.8300040000286</v>
      </c>
      <c r="V1736">
        <f>_xlfn.VAR.P(C1687:C1736)</f>
        <v>8710.2989959999632</v>
      </c>
      <c r="X1736">
        <f>1.96*SQRT(U1736)/50</f>
        <v>3.6434560155636024</v>
      </c>
      <c r="Y1736">
        <f>1.96*SQRT(V1736)/50</f>
        <v>3.6584961185182885</v>
      </c>
    </row>
    <row r="1737" spans="1:25" x14ac:dyDescent="0.25">
      <c r="A1737" t="s">
        <v>183</v>
      </c>
      <c r="B1737">
        <v>1924843.3533999999</v>
      </c>
      <c r="C1737" t="s">
        <v>36</v>
      </c>
    </row>
    <row r="1738" spans="1:25" x14ac:dyDescent="0.25">
      <c r="A1738" t="s">
        <v>159</v>
      </c>
      <c r="B1738">
        <v>38354</v>
      </c>
      <c r="C1738">
        <v>37825.699999999997</v>
      </c>
      <c r="D1738">
        <v>37825.5</v>
      </c>
      <c r="E1738">
        <v>35876.5</v>
      </c>
      <c r="F1738">
        <v>315.084</v>
      </c>
      <c r="G1738">
        <v>224.499</v>
      </c>
      <c r="H1738">
        <v>85.0505</v>
      </c>
      <c r="I1738">
        <v>23.505500000000001</v>
      </c>
      <c r="J1738">
        <v>87.475700000000003</v>
      </c>
      <c r="K1738">
        <v>35305</v>
      </c>
      <c r="L1738">
        <v>1.0856899999999999E-2</v>
      </c>
      <c r="M1738">
        <v>0.98100299999999996</v>
      </c>
      <c r="N1738">
        <v>1035</v>
      </c>
      <c r="O1738" t="s">
        <v>42</v>
      </c>
    </row>
    <row r="1739" spans="1:25" x14ac:dyDescent="0.25">
      <c r="A1739" t="s">
        <v>159</v>
      </c>
      <c r="B1739">
        <v>40007.4</v>
      </c>
      <c r="C1739">
        <v>39425.800000000003</v>
      </c>
      <c r="D1739">
        <v>39425.599999999999</v>
      </c>
      <c r="E1739">
        <v>37489</v>
      </c>
      <c r="F1739">
        <v>328.19900000000001</v>
      </c>
      <c r="G1739">
        <v>237.88</v>
      </c>
      <c r="H1739">
        <v>89.112499999999997</v>
      </c>
      <c r="I1739">
        <v>26.3064</v>
      </c>
      <c r="J1739">
        <v>91.738299999999995</v>
      </c>
      <c r="K1739">
        <v>36889.699999999997</v>
      </c>
      <c r="L1739">
        <v>1.7360500000000001E-2</v>
      </c>
      <c r="M1739">
        <v>0.98101400000000005</v>
      </c>
      <c r="N1739">
        <v>758</v>
      </c>
      <c r="O1739" t="s">
        <v>42</v>
      </c>
    </row>
    <row r="1740" spans="1:25" x14ac:dyDescent="0.25">
      <c r="A1740" t="s">
        <v>159</v>
      </c>
      <c r="B1740">
        <v>38235.9</v>
      </c>
      <c r="C1740">
        <v>37640</v>
      </c>
      <c r="D1740">
        <v>37639.9</v>
      </c>
      <c r="E1740">
        <v>35707.9</v>
      </c>
      <c r="F1740">
        <v>318.61500000000001</v>
      </c>
      <c r="G1740">
        <v>222.565</v>
      </c>
      <c r="H1740">
        <v>83.475099999999998</v>
      </c>
      <c r="I1740">
        <v>24.272500000000001</v>
      </c>
      <c r="J1740">
        <v>85.926699999999997</v>
      </c>
      <c r="K1740">
        <v>35137.599999999999</v>
      </c>
      <c r="L1740">
        <v>1.16309E-2</v>
      </c>
      <c r="M1740">
        <v>0.98095399999999999</v>
      </c>
      <c r="N1740">
        <v>966</v>
      </c>
      <c r="O1740" t="s">
        <v>42</v>
      </c>
    </row>
    <row r="1741" spans="1:25" x14ac:dyDescent="0.25">
      <c r="A1741" t="s">
        <v>159</v>
      </c>
      <c r="B1741">
        <v>40724.1</v>
      </c>
      <c r="C1741">
        <v>40188.9</v>
      </c>
      <c r="D1741">
        <v>40188.699999999997</v>
      </c>
      <c r="E1741">
        <v>38228.800000000003</v>
      </c>
      <c r="F1741">
        <v>319.05200000000002</v>
      </c>
      <c r="G1741">
        <v>239.36600000000001</v>
      </c>
      <c r="H1741">
        <v>91.248199999999997</v>
      </c>
      <c r="I1741">
        <v>26.114999999999998</v>
      </c>
      <c r="J1741">
        <v>91.338499999999996</v>
      </c>
      <c r="K1741">
        <v>37638.300000000003</v>
      </c>
      <c r="L1741">
        <v>1.0865400000000001E-2</v>
      </c>
      <c r="M1741">
        <v>0.98101799999999995</v>
      </c>
      <c r="N1741">
        <v>691</v>
      </c>
      <c r="O1741" t="s">
        <v>42</v>
      </c>
    </row>
    <row r="1742" spans="1:25" x14ac:dyDescent="0.25">
      <c r="A1742" t="s">
        <v>159</v>
      </c>
      <c r="B1742">
        <v>37154.199999999997</v>
      </c>
      <c r="C1742">
        <v>36628.9</v>
      </c>
      <c r="D1742">
        <v>36628.800000000003</v>
      </c>
      <c r="E1742">
        <v>34800.5</v>
      </c>
      <c r="F1742">
        <v>294.85899999999998</v>
      </c>
      <c r="G1742">
        <v>224.92400000000001</v>
      </c>
      <c r="H1742">
        <v>85.981300000000005</v>
      </c>
      <c r="I1742">
        <v>24.867999999999999</v>
      </c>
      <c r="J1742">
        <v>84.821899999999999</v>
      </c>
      <c r="K1742">
        <v>34252.5</v>
      </c>
      <c r="L1742">
        <v>1.4263700000000001E-2</v>
      </c>
      <c r="M1742">
        <v>0.98101700000000003</v>
      </c>
      <c r="N1742">
        <v>1214</v>
      </c>
      <c r="O1742" t="s">
        <v>42</v>
      </c>
    </row>
    <row r="1743" spans="1:25" x14ac:dyDescent="0.25">
      <c r="A1743" t="s">
        <v>159</v>
      </c>
      <c r="B1743">
        <v>37345.4</v>
      </c>
      <c r="C1743">
        <v>36828.800000000003</v>
      </c>
      <c r="D1743">
        <v>36828.6</v>
      </c>
      <c r="E1743">
        <v>34933.599999999999</v>
      </c>
      <c r="F1743">
        <v>296.029</v>
      </c>
      <c r="G1743">
        <v>225.12200000000001</v>
      </c>
      <c r="H1743">
        <v>85.528999999999996</v>
      </c>
      <c r="I1743">
        <v>24.3719</v>
      </c>
      <c r="J1743">
        <v>86.709000000000003</v>
      </c>
      <c r="K1743">
        <v>34384.5</v>
      </c>
      <c r="L1743">
        <v>1.18291E-2</v>
      </c>
      <c r="M1743">
        <v>0.98101899999999997</v>
      </c>
      <c r="N1743">
        <v>1493</v>
      </c>
      <c r="O1743" t="s">
        <v>42</v>
      </c>
    </row>
    <row r="1744" spans="1:25" x14ac:dyDescent="0.25">
      <c r="A1744" t="s">
        <v>159</v>
      </c>
      <c r="B1744">
        <v>39565.300000000003</v>
      </c>
      <c r="C1744">
        <v>39035.800000000003</v>
      </c>
      <c r="D1744">
        <v>39035.599999999999</v>
      </c>
      <c r="E1744">
        <v>37087.300000000003</v>
      </c>
      <c r="F1744">
        <v>308.084</v>
      </c>
      <c r="G1744">
        <v>235.06700000000001</v>
      </c>
      <c r="H1744">
        <v>89.765299999999996</v>
      </c>
      <c r="I1744">
        <v>25.937999999999999</v>
      </c>
      <c r="J1744">
        <v>90.230900000000005</v>
      </c>
      <c r="K1744">
        <v>36513.800000000003</v>
      </c>
      <c r="L1744">
        <v>2.9038100000000001E-2</v>
      </c>
      <c r="M1744">
        <v>0.98101899999999997</v>
      </c>
      <c r="N1744">
        <v>840</v>
      </c>
      <c r="O1744" t="s">
        <v>42</v>
      </c>
    </row>
    <row r="1745" spans="1:15" x14ac:dyDescent="0.25">
      <c r="A1745" t="s">
        <v>159</v>
      </c>
      <c r="B1745">
        <v>40047.1</v>
      </c>
      <c r="C1745">
        <v>39520.400000000001</v>
      </c>
      <c r="D1745">
        <v>39520.199999999997</v>
      </c>
      <c r="E1745">
        <v>37593.4</v>
      </c>
      <c r="F1745">
        <v>317.36</v>
      </c>
      <c r="G1745">
        <v>231.833</v>
      </c>
      <c r="H1745">
        <v>87.092500000000001</v>
      </c>
      <c r="I1745">
        <v>24.751200000000001</v>
      </c>
      <c r="J1745">
        <v>90.432400000000001</v>
      </c>
      <c r="K1745">
        <v>37014</v>
      </c>
      <c r="L1745">
        <v>1.29228E-2</v>
      </c>
      <c r="M1745">
        <v>0.98101099999999997</v>
      </c>
      <c r="N1745">
        <v>645</v>
      </c>
      <c r="O1745" t="s">
        <v>42</v>
      </c>
    </row>
    <row r="1746" spans="1:15" x14ac:dyDescent="0.25">
      <c r="A1746" t="s">
        <v>159</v>
      </c>
      <c r="B1746">
        <v>39293.9</v>
      </c>
      <c r="C1746">
        <v>38771.699999999997</v>
      </c>
      <c r="D1746">
        <v>38771.5</v>
      </c>
      <c r="E1746">
        <v>36832</v>
      </c>
      <c r="F1746">
        <v>309.28399999999999</v>
      </c>
      <c r="G1746">
        <v>228.767</v>
      </c>
      <c r="H1746">
        <v>86.263000000000005</v>
      </c>
      <c r="I1746">
        <v>24.749700000000001</v>
      </c>
      <c r="J1746">
        <v>88.941900000000004</v>
      </c>
      <c r="K1746">
        <v>36264.400000000001</v>
      </c>
      <c r="L1746">
        <v>1.2934899999999999E-2</v>
      </c>
      <c r="M1746">
        <v>0.98090999999999995</v>
      </c>
      <c r="N1746">
        <v>927</v>
      </c>
      <c r="O1746" t="s">
        <v>42</v>
      </c>
    </row>
    <row r="1747" spans="1:15" x14ac:dyDescent="0.25">
      <c r="A1747" t="s">
        <v>159</v>
      </c>
      <c r="B1747">
        <v>40310.9</v>
      </c>
      <c r="C1747">
        <v>39762.5</v>
      </c>
      <c r="D1747">
        <v>39762.300000000003</v>
      </c>
      <c r="E1747">
        <v>37865.599999999999</v>
      </c>
      <c r="F1747">
        <v>311.274</v>
      </c>
      <c r="G1747">
        <v>228.38</v>
      </c>
      <c r="H1747">
        <v>87.872500000000002</v>
      </c>
      <c r="I1747">
        <v>24.957599999999999</v>
      </c>
      <c r="J1747">
        <v>86.524500000000003</v>
      </c>
      <c r="K1747">
        <v>37296.9</v>
      </c>
      <c r="L1747">
        <v>1.0929599999999999E-2</v>
      </c>
      <c r="M1747">
        <v>0.98015799999999997</v>
      </c>
      <c r="N1747">
        <v>688</v>
      </c>
      <c r="O1747" t="s">
        <v>42</v>
      </c>
    </row>
    <row r="1748" spans="1:15" x14ac:dyDescent="0.25">
      <c r="A1748" t="s">
        <v>159</v>
      </c>
      <c r="B1748">
        <v>39209.4</v>
      </c>
      <c r="C1748">
        <v>38679.599999999999</v>
      </c>
      <c r="D1748">
        <v>38679.4</v>
      </c>
      <c r="E1748">
        <v>36787.5</v>
      </c>
      <c r="F1748">
        <v>306.82799999999997</v>
      </c>
      <c r="G1748">
        <v>232.92500000000001</v>
      </c>
      <c r="H1748">
        <v>88.443100000000001</v>
      </c>
      <c r="I1748">
        <v>24.887599999999999</v>
      </c>
      <c r="J1748">
        <v>89.568399999999997</v>
      </c>
      <c r="K1748">
        <v>36216.199999999997</v>
      </c>
      <c r="L1748">
        <v>1.11193E-2</v>
      </c>
      <c r="M1748">
        <v>0.98101700000000003</v>
      </c>
      <c r="N1748">
        <v>766</v>
      </c>
      <c r="O1748" t="s">
        <v>42</v>
      </c>
    </row>
    <row r="1749" spans="1:15" x14ac:dyDescent="0.25">
      <c r="A1749" t="s">
        <v>159</v>
      </c>
      <c r="B1749">
        <v>38439.699999999997</v>
      </c>
      <c r="C1749">
        <v>37926.400000000001</v>
      </c>
      <c r="D1749">
        <v>37926.199999999997</v>
      </c>
      <c r="E1749">
        <v>36064.6</v>
      </c>
      <c r="F1749">
        <v>299.04399999999998</v>
      </c>
      <c r="G1749">
        <v>232.994</v>
      </c>
      <c r="H1749">
        <v>88.483400000000003</v>
      </c>
      <c r="I1749">
        <v>25.285699999999999</v>
      </c>
      <c r="J1749">
        <v>88.309200000000004</v>
      </c>
      <c r="K1749">
        <v>35502.699999999997</v>
      </c>
      <c r="L1749">
        <v>1.35111E-2</v>
      </c>
      <c r="M1749">
        <v>0.99353000000000002</v>
      </c>
      <c r="N1749">
        <v>938</v>
      </c>
      <c r="O1749" t="s">
        <v>42</v>
      </c>
    </row>
    <row r="1750" spans="1:15" x14ac:dyDescent="0.25">
      <c r="A1750" t="s">
        <v>159</v>
      </c>
      <c r="B1750">
        <v>39496.300000000003</v>
      </c>
      <c r="C1750">
        <v>38968.800000000003</v>
      </c>
      <c r="D1750">
        <v>38968.6</v>
      </c>
      <c r="E1750">
        <v>37049.599999999999</v>
      </c>
      <c r="F1750">
        <v>302.74900000000002</v>
      </c>
      <c r="G1750">
        <v>233.36500000000001</v>
      </c>
      <c r="H1750">
        <v>88.841800000000006</v>
      </c>
      <c r="I1750">
        <v>24.8965</v>
      </c>
      <c r="J1750">
        <v>89.2988</v>
      </c>
      <c r="K1750">
        <v>36482.5</v>
      </c>
      <c r="L1750">
        <v>2.90394E-2</v>
      </c>
      <c r="M1750">
        <v>0.98100399999999999</v>
      </c>
      <c r="N1750">
        <v>904</v>
      </c>
      <c r="O1750" t="s">
        <v>42</v>
      </c>
    </row>
    <row r="1751" spans="1:15" x14ac:dyDescent="0.25">
      <c r="A1751" t="s">
        <v>159</v>
      </c>
      <c r="B1751">
        <v>39509</v>
      </c>
      <c r="C1751">
        <v>38975.300000000003</v>
      </c>
      <c r="D1751">
        <v>38975.1</v>
      </c>
      <c r="E1751">
        <v>37052.5</v>
      </c>
      <c r="F1751">
        <v>313.05799999999999</v>
      </c>
      <c r="G1751">
        <v>233.53399999999999</v>
      </c>
      <c r="H1751">
        <v>87.9024</v>
      </c>
      <c r="I1751">
        <v>25.5078</v>
      </c>
      <c r="J1751">
        <v>90.391800000000003</v>
      </c>
      <c r="K1751">
        <v>36474.9</v>
      </c>
      <c r="L1751">
        <v>1.16863E-2</v>
      </c>
      <c r="M1751">
        <v>0.97998700000000005</v>
      </c>
      <c r="N1751">
        <v>909</v>
      </c>
      <c r="O1751" t="s">
        <v>42</v>
      </c>
    </row>
    <row r="1752" spans="1:15" x14ac:dyDescent="0.25">
      <c r="A1752" t="s">
        <v>159</v>
      </c>
      <c r="B1752">
        <v>39478.800000000003</v>
      </c>
      <c r="C1752">
        <v>38943.300000000003</v>
      </c>
      <c r="D1752">
        <v>38943.1</v>
      </c>
      <c r="E1752">
        <v>37050.300000000003</v>
      </c>
      <c r="F1752">
        <v>309.29500000000002</v>
      </c>
      <c r="G1752">
        <v>230.98099999999999</v>
      </c>
      <c r="H1752">
        <v>87.319100000000006</v>
      </c>
      <c r="I1752">
        <v>24.489100000000001</v>
      </c>
      <c r="J1752">
        <v>89.186800000000005</v>
      </c>
      <c r="K1752">
        <v>36479.300000000003</v>
      </c>
      <c r="L1752">
        <v>1.7673500000000002E-2</v>
      </c>
      <c r="M1752">
        <v>0.98013899999999998</v>
      </c>
      <c r="N1752">
        <v>808</v>
      </c>
      <c r="O1752" t="s">
        <v>42</v>
      </c>
    </row>
    <row r="1753" spans="1:15" x14ac:dyDescent="0.25">
      <c r="A1753" t="s">
        <v>159</v>
      </c>
      <c r="B1753">
        <v>40359.800000000003</v>
      </c>
      <c r="C1753">
        <v>39836.300000000003</v>
      </c>
      <c r="D1753">
        <v>39836.199999999997</v>
      </c>
      <c r="E1753">
        <v>37902.800000000003</v>
      </c>
      <c r="F1753">
        <v>310.87299999999999</v>
      </c>
      <c r="G1753">
        <v>236.27199999999999</v>
      </c>
      <c r="H1753">
        <v>89.406300000000002</v>
      </c>
      <c r="I1753">
        <v>24.848500000000001</v>
      </c>
      <c r="J1753">
        <v>92.302599999999998</v>
      </c>
      <c r="K1753">
        <v>37324.699999999997</v>
      </c>
      <c r="L1753">
        <v>1.26339E-2</v>
      </c>
      <c r="M1753">
        <v>0.98069799999999996</v>
      </c>
      <c r="N1753">
        <v>814</v>
      </c>
      <c r="O1753" t="s">
        <v>42</v>
      </c>
    </row>
    <row r="1754" spans="1:15" x14ac:dyDescent="0.25">
      <c r="A1754" t="s">
        <v>159</v>
      </c>
      <c r="B1754">
        <v>41192.1</v>
      </c>
      <c r="C1754">
        <v>40663.599999999999</v>
      </c>
      <c r="D1754">
        <v>40663.300000000003</v>
      </c>
      <c r="E1754">
        <v>38591.199999999997</v>
      </c>
      <c r="F1754">
        <v>313.27300000000002</v>
      </c>
      <c r="G1754">
        <v>247.31299999999999</v>
      </c>
      <c r="H1754">
        <v>94.676199999999994</v>
      </c>
      <c r="I1754">
        <v>26.930099999999999</v>
      </c>
      <c r="J1754">
        <v>94.536500000000004</v>
      </c>
      <c r="K1754">
        <v>37996.199999999997</v>
      </c>
      <c r="L1754">
        <v>1.0988899999999999E-2</v>
      </c>
      <c r="M1754">
        <v>0.98101899999999997</v>
      </c>
      <c r="N1754">
        <v>633</v>
      </c>
      <c r="O1754" t="s">
        <v>42</v>
      </c>
    </row>
    <row r="1755" spans="1:15" x14ac:dyDescent="0.25">
      <c r="A1755" t="s">
        <v>159</v>
      </c>
      <c r="B1755">
        <v>56417.5</v>
      </c>
      <c r="C1755">
        <v>55471.199999999997</v>
      </c>
      <c r="D1755">
        <v>55470.9</v>
      </c>
      <c r="E1755">
        <v>52380.3</v>
      </c>
      <c r="F1755">
        <v>447.50400000000002</v>
      </c>
      <c r="G1755">
        <v>261.47199999999998</v>
      </c>
      <c r="H1755">
        <v>71.893000000000001</v>
      </c>
      <c r="I1755">
        <v>37.169400000000003</v>
      </c>
      <c r="J1755">
        <v>108.033</v>
      </c>
      <c r="K1755">
        <v>51604.7</v>
      </c>
      <c r="L1755">
        <v>1.39042E-2</v>
      </c>
      <c r="M1755">
        <v>0.98094099999999995</v>
      </c>
      <c r="N1755">
        <v>133</v>
      </c>
      <c r="O1755" t="s">
        <v>42</v>
      </c>
    </row>
    <row r="1756" spans="1:15" x14ac:dyDescent="0.25">
      <c r="A1756" t="s">
        <v>159</v>
      </c>
      <c r="B1756">
        <v>56157.1</v>
      </c>
      <c r="C1756">
        <v>55219.4</v>
      </c>
      <c r="D1756">
        <v>55219.199999999997</v>
      </c>
      <c r="E1756">
        <v>52046.6</v>
      </c>
      <c r="F1756">
        <v>444.13</v>
      </c>
      <c r="G1756">
        <v>261.714</v>
      </c>
      <c r="H1756">
        <v>73.448300000000003</v>
      </c>
      <c r="I1756">
        <v>37.041200000000003</v>
      </c>
      <c r="J1756">
        <v>106.541</v>
      </c>
      <c r="K1756">
        <v>51274.7</v>
      </c>
      <c r="L1756">
        <v>1.1157E-2</v>
      </c>
      <c r="M1756">
        <v>0.98072899999999996</v>
      </c>
      <c r="N1756">
        <v>130</v>
      </c>
      <c r="O1756" t="s">
        <v>42</v>
      </c>
    </row>
    <row r="1757" spans="1:15" x14ac:dyDescent="0.25">
      <c r="A1757" t="s">
        <v>159</v>
      </c>
      <c r="B1757">
        <v>40955.300000000003</v>
      </c>
      <c r="C1757">
        <v>40050.1</v>
      </c>
      <c r="D1757">
        <v>40049.9</v>
      </c>
      <c r="E1757">
        <v>38043.4</v>
      </c>
      <c r="F1757">
        <v>324.87200000000001</v>
      </c>
      <c r="G1757">
        <v>232.49100000000001</v>
      </c>
      <c r="H1757">
        <v>85.750299999999996</v>
      </c>
      <c r="I1757">
        <v>25.992100000000001</v>
      </c>
      <c r="J1757">
        <v>90.404899999999998</v>
      </c>
      <c r="K1757">
        <v>37452.199999999997</v>
      </c>
      <c r="L1757">
        <v>1.8403900000000001E-2</v>
      </c>
      <c r="M1757">
        <v>0.980985</v>
      </c>
      <c r="N1757">
        <v>496</v>
      </c>
      <c r="O1757" t="s">
        <v>42</v>
      </c>
    </row>
    <row r="1758" spans="1:15" x14ac:dyDescent="0.25">
      <c r="A1758" t="s">
        <v>159</v>
      </c>
      <c r="B1758">
        <v>39666.1</v>
      </c>
      <c r="C1758">
        <v>39143.4</v>
      </c>
      <c r="D1758">
        <v>39143.199999999997</v>
      </c>
      <c r="E1758">
        <v>37254.199999999997</v>
      </c>
      <c r="F1758">
        <v>308.27800000000002</v>
      </c>
      <c r="G1758">
        <v>231.608</v>
      </c>
      <c r="H1758">
        <v>87.0929</v>
      </c>
      <c r="I1758">
        <v>24.830300000000001</v>
      </c>
      <c r="J1758">
        <v>88.908799999999999</v>
      </c>
      <c r="K1758">
        <v>36683.300000000003</v>
      </c>
      <c r="L1758">
        <v>1.1194300000000001E-2</v>
      </c>
      <c r="M1758">
        <v>0.98100900000000002</v>
      </c>
      <c r="N1758">
        <v>713</v>
      </c>
      <c r="O1758" t="s">
        <v>42</v>
      </c>
    </row>
    <row r="1759" spans="1:15" x14ac:dyDescent="0.25">
      <c r="A1759" t="s">
        <v>159</v>
      </c>
      <c r="B1759">
        <v>40499.300000000003</v>
      </c>
      <c r="C1759">
        <v>39973.9</v>
      </c>
      <c r="D1759">
        <v>39973.699999999997</v>
      </c>
      <c r="E1759">
        <v>38063.1</v>
      </c>
      <c r="F1759">
        <v>312.02199999999999</v>
      </c>
      <c r="G1759">
        <v>230.34700000000001</v>
      </c>
      <c r="H1759">
        <v>87.316800000000001</v>
      </c>
      <c r="I1759">
        <v>24.413499999999999</v>
      </c>
      <c r="J1759">
        <v>88.942499999999995</v>
      </c>
      <c r="K1759">
        <v>37489.4</v>
      </c>
      <c r="L1759">
        <v>1.08828E-2</v>
      </c>
      <c r="M1759">
        <v>0.98100600000000004</v>
      </c>
      <c r="N1759">
        <v>833</v>
      </c>
      <c r="O1759" t="s">
        <v>42</v>
      </c>
    </row>
    <row r="1760" spans="1:15" x14ac:dyDescent="0.25">
      <c r="A1760" t="s">
        <v>159</v>
      </c>
      <c r="B1760">
        <v>39437.800000000003</v>
      </c>
      <c r="C1760">
        <v>38913.199999999997</v>
      </c>
      <c r="D1760">
        <v>38913</v>
      </c>
      <c r="E1760">
        <v>37019.1</v>
      </c>
      <c r="F1760">
        <v>305.11399999999998</v>
      </c>
      <c r="G1760">
        <v>228.26300000000001</v>
      </c>
      <c r="H1760">
        <v>86.160600000000002</v>
      </c>
      <c r="I1760">
        <v>24.365300000000001</v>
      </c>
      <c r="J1760">
        <v>88.906899999999993</v>
      </c>
      <c r="K1760">
        <v>36455.699999999997</v>
      </c>
      <c r="L1760">
        <v>1.4786000000000001E-2</v>
      </c>
      <c r="M1760">
        <v>0.98101499999999997</v>
      </c>
      <c r="N1760">
        <v>772</v>
      </c>
      <c r="O1760" t="s">
        <v>42</v>
      </c>
    </row>
    <row r="1761" spans="1:15" x14ac:dyDescent="0.25">
      <c r="A1761" t="s">
        <v>159</v>
      </c>
      <c r="B1761">
        <v>40120</v>
      </c>
      <c r="C1761">
        <v>39587.300000000003</v>
      </c>
      <c r="D1761">
        <v>39587.1</v>
      </c>
      <c r="E1761">
        <v>37687.300000000003</v>
      </c>
      <c r="F1761">
        <v>306.79199999999997</v>
      </c>
      <c r="G1761">
        <v>234.53299999999999</v>
      </c>
      <c r="H1761">
        <v>90.072400000000002</v>
      </c>
      <c r="I1761">
        <v>24.966799999999999</v>
      </c>
      <c r="J1761">
        <v>90.349900000000005</v>
      </c>
      <c r="K1761">
        <v>37115</v>
      </c>
      <c r="L1761">
        <v>1.13171E-2</v>
      </c>
      <c r="M1761">
        <v>0.98063</v>
      </c>
      <c r="N1761">
        <v>748</v>
      </c>
      <c r="O1761" t="s">
        <v>42</v>
      </c>
    </row>
    <row r="1762" spans="1:15" x14ac:dyDescent="0.25">
      <c r="A1762" t="s">
        <v>159</v>
      </c>
      <c r="B1762">
        <v>39900.199999999997</v>
      </c>
      <c r="C1762">
        <v>39378.300000000003</v>
      </c>
      <c r="D1762">
        <v>39378.1</v>
      </c>
      <c r="E1762">
        <v>37461.1</v>
      </c>
      <c r="F1762">
        <v>312.06700000000001</v>
      </c>
      <c r="G1762">
        <v>235.01400000000001</v>
      </c>
      <c r="H1762">
        <v>89.698899999999995</v>
      </c>
      <c r="I1762">
        <v>24.4968</v>
      </c>
      <c r="J1762">
        <v>91.356499999999997</v>
      </c>
      <c r="K1762">
        <v>36883.599999999999</v>
      </c>
      <c r="L1762">
        <v>1.18145E-2</v>
      </c>
      <c r="M1762">
        <v>0.98100399999999999</v>
      </c>
      <c r="N1762">
        <v>820</v>
      </c>
      <c r="O1762" t="s">
        <v>42</v>
      </c>
    </row>
    <row r="1763" spans="1:15" x14ac:dyDescent="0.25">
      <c r="A1763" t="s">
        <v>159</v>
      </c>
      <c r="B1763">
        <v>38508</v>
      </c>
      <c r="C1763">
        <v>37983.699999999997</v>
      </c>
      <c r="D1763">
        <v>37983.5</v>
      </c>
      <c r="E1763">
        <v>36120.9</v>
      </c>
      <c r="F1763">
        <v>301.69200000000001</v>
      </c>
      <c r="G1763">
        <v>225.04900000000001</v>
      </c>
      <c r="H1763">
        <v>85.252099999999999</v>
      </c>
      <c r="I1763">
        <v>24.453800000000001</v>
      </c>
      <c r="J1763">
        <v>87.218800000000002</v>
      </c>
      <c r="K1763">
        <v>35565.699999999997</v>
      </c>
      <c r="L1763">
        <v>1.19253E-2</v>
      </c>
      <c r="M1763">
        <v>0.98744500000000002</v>
      </c>
      <c r="N1763">
        <v>764</v>
      </c>
      <c r="O1763" t="s">
        <v>42</v>
      </c>
    </row>
    <row r="1764" spans="1:15" x14ac:dyDescent="0.25">
      <c r="A1764" t="s">
        <v>159</v>
      </c>
      <c r="B1764">
        <v>40171.199999999997</v>
      </c>
      <c r="C1764">
        <v>39633.699999999997</v>
      </c>
      <c r="D1764">
        <v>39633.5</v>
      </c>
      <c r="E1764">
        <v>37746.5</v>
      </c>
      <c r="F1764">
        <v>305.221</v>
      </c>
      <c r="G1764">
        <v>225.90199999999999</v>
      </c>
      <c r="H1764">
        <v>85.580299999999994</v>
      </c>
      <c r="I1764">
        <v>24.1692</v>
      </c>
      <c r="J1764">
        <v>86.637299999999996</v>
      </c>
      <c r="K1764">
        <v>37187</v>
      </c>
      <c r="L1764">
        <v>1.14374E-2</v>
      </c>
      <c r="M1764">
        <v>0.981016</v>
      </c>
      <c r="N1764">
        <v>829</v>
      </c>
      <c r="O1764" t="s">
        <v>42</v>
      </c>
    </row>
    <row r="1765" spans="1:15" x14ac:dyDescent="0.25">
      <c r="A1765" t="s">
        <v>159</v>
      </c>
      <c r="B1765">
        <v>38299.699999999997</v>
      </c>
      <c r="C1765">
        <v>37779.4</v>
      </c>
      <c r="D1765">
        <v>37779.300000000003</v>
      </c>
      <c r="E1765">
        <v>35951.199999999997</v>
      </c>
      <c r="F1765">
        <v>293.67099999999999</v>
      </c>
      <c r="G1765">
        <v>226.10499999999999</v>
      </c>
      <c r="H1765">
        <v>87.0886</v>
      </c>
      <c r="I1765">
        <v>23.8551</v>
      </c>
      <c r="J1765">
        <v>86.001199999999997</v>
      </c>
      <c r="K1765">
        <v>35403.599999999999</v>
      </c>
      <c r="L1765">
        <v>1.47212E-2</v>
      </c>
      <c r="M1765">
        <v>0.98099599999999998</v>
      </c>
      <c r="N1765">
        <v>911</v>
      </c>
      <c r="O1765" t="s">
        <v>42</v>
      </c>
    </row>
    <row r="1766" spans="1:15" x14ac:dyDescent="0.25">
      <c r="A1766" t="s">
        <v>159</v>
      </c>
      <c r="B1766">
        <v>37501.800000000003</v>
      </c>
      <c r="C1766">
        <v>36985.800000000003</v>
      </c>
      <c r="D1766">
        <v>36985.699999999997</v>
      </c>
      <c r="E1766">
        <v>35205</v>
      </c>
      <c r="F1766">
        <v>282.65899999999999</v>
      </c>
      <c r="G1766">
        <v>224.79900000000001</v>
      </c>
      <c r="H1766">
        <v>87.230900000000005</v>
      </c>
      <c r="I1766">
        <v>24.202100000000002</v>
      </c>
      <c r="J1766">
        <v>84.871099999999998</v>
      </c>
      <c r="K1766">
        <v>34670.1</v>
      </c>
      <c r="L1766">
        <v>1.9109299999999999E-2</v>
      </c>
      <c r="M1766">
        <v>0.98101899999999997</v>
      </c>
      <c r="N1766">
        <v>1126</v>
      </c>
      <c r="O1766" t="s">
        <v>42</v>
      </c>
    </row>
    <row r="1767" spans="1:15" x14ac:dyDescent="0.25">
      <c r="A1767" t="s">
        <v>159</v>
      </c>
      <c r="B1767">
        <v>37056.199999999997</v>
      </c>
      <c r="C1767">
        <v>36539.199999999997</v>
      </c>
      <c r="D1767">
        <v>36539</v>
      </c>
      <c r="E1767">
        <v>34725.800000000003</v>
      </c>
      <c r="F1767">
        <v>290.62900000000002</v>
      </c>
      <c r="G1767">
        <v>220.64599999999999</v>
      </c>
      <c r="H1767">
        <v>84.250600000000006</v>
      </c>
      <c r="I1767">
        <v>23.638500000000001</v>
      </c>
      <c r="J1767">
        <v>84.068899999999999</v>
      </c>
      <c r="K1767">
        <v>34186.6</v>
      </c>
      <c r="L1767">
        <v>1.09021E-2</v>
      </c>
      <c r="M1767">
        <v>0.98091499999999998</v>
      </c>
      <c r="N1767">
        <v>970</v>
      </c>
      <c r="O1767" t="s">
        <v>42</v>
      </c>
    </row>
    <row r="1768" spans="1:15" x14ac:dyDescent="0.25">
      <c r="A1768" t="s">
        <v>159</v>
      </c>
      <c r="B1768">
        <v>37392.9</v>
      </c>
      <c r="C1768">
        <v>36879.199999999997</v>
      </c>
      <c r="D1768">
        <v>36879</v>
      </c>
      <c r="E1768">
        <v>35059.699999999997</v>
      </c>
      <c r="F1768">
        <v>288.57400000000001</v>
      </c>
      <c r="G1768">
        <v>224.05199999999999</v>
      </c>
      <c r="H1768">
        <v>85.191400000000002</v>
      </c>
      <c r="I1768">
        <v>24.4452</v>
      </c>
      <c r="J1768">
        <v>85.978999999999999</v>
      </c>
      <c r="K1768">
        <v>34518.9</v>
      </c>
      <c r="L1768">
        <v>1.2237400000000001E-2</v>
      </c>
      <c r="M1768">
        <v>0.98101899999999997</v>
      </c>
      <c r="N1768">
        <v>1113</v>
      </c>
      <c r="O1768" t="s">
        <v>42</v>
      </c>
    </row>
    <row r="1769" spans="1:15" x14ac:dyDescent="0.25">
      <c r="A1769" t="s">
        <v>159</v>
      </c>
      <c r="B1769">
        <v>38265.4</v>
      </c>
      <c r="C1769">
        <v>37746.1</v>
      </c>
      <c r="D1769">
        <v>37745.9</v>
      </c>
      <c r="E1769">
        <v>35908</v>
      </c>
      <c r="F1769">
        <v>300.84899999999999</v>
      </c>
      <c r="G1769">
        <v>224.42500000000001</v>
      </c>
      <c r="H1769">
        <v>85.483900000000006</v>
      </c>
      <c r="I1769">
        <v>24.5198</v>
      </c>
      <c r="J1769">
        <v>85.794899999999998</v>
      </c>
      <c r="K1769">
        <v>35353.9</v>
      </c>
      <c r="L1769">
        <v>2.90406E-2</v>
      </c>
      <c r="M1769">
        <v>0.98100299999999996</v>
      </c>
      <c r="N1769">
        <v>1075</v>
      </c>
      <c r="O1769" t="s">
        <v>42</v>
      </c>
    </row>
    <row r="1770" spans="1:15" x14ac:dyDescent="0.25">
      <c r="A1770" t="s">
        <v>159</v>
      </c>
      <c r="B1770">
        <v>39602.6</v>
      </c>
      <c r="C1770">
        <v>39088.400000000001</v>
      </c>
      <c r="D1770">
        <v>39088.199999999997</v>
      </c>
      <c r="E1770">
        <v>37202.800000000003</v>
      </c>
      <c r="F1770">
        <v>306.83800000000002</v>
      </c>
      <c r="G1770">
        <v>227.083</v>
      </c>
      <c r="H1770">
        <v>85.131500000000003</v>
      </c>
      <c r="I1770">
        <v>24.169899999999998</v>
      </c>
      <c r="J1770">
        <v>88.010900000000007</v>
      </c>
      <c r="K1770">
        <v>36640.300000000003</v>
      </c>
      <c r="L1770">
        <v>1.1095000000000001E-2</v>
      </c>
      <c r="M1770">
        <v>0.98101300000000002</v>
      </c>
      <c r="N1770">
        <v>1019</v>
      </c>
      <c r="O1770" t="s">
        <v>42</v>
      </c>
    </row>
    <row r="1771" spans="1:15" x14ac:dyDescent="0.25">
      <c r="A1771" t="s">
        <v>159</v>
      </c>
      <c r="B1771">
        <v>39831.5</v>
      </c>
      <c r="C1771">
        <v>39304</v>
      </c>
      <c r="D1771">
        <v>39303.800000000003</v>
      </c>
      <c r="E1771">
        <v>37426.400000000001</v>
      </c>
      <c r="F1771">
        <v>308.73700000000002</v>
      </c>
      <c r="G1771">
        <v>230.779</v>
      </c>
      <c r="H1771">
        <v>87.725700000000003</v>
      </c>
      <c r="I1771">
        <v>24.669</v>
      </c>
      <c r="J1771">
        <v>88.969399999999993</v>
      </c>
      <c r="K1771">
        <v>36857.800000000003</v>
      </c>
      <c r="L1771">
        <v>2.6463E-2</v>
      </c>
      <c r="M1771">
        <v>0.98095699999999997</v>
      </c>
      <c r="N1771">
        <v>776</v>
      </c>
      <c r="O1771" t="s">
        <v>42</v>
      </c>
    </row>
    <row r="1772" spans="1:15" x14ac:dyDescent="0.25">
      <c r="A1772" t="s">
        <v>159</v>
      </c>
      <c r="B1772">
        <v>37187.800000000003</v>
      </c>
      <c r="C1772">
        <v>36662.9</v>
      </c>
      <c r="D1772">
        <v>36662.800000000003</v>
      </c>
      <c r="E1772">
        <v>34894.1</v>
      </c>
      <c r="F1772">
        <v>279.55099999999999</v>
      </c>
      <c r="G1772">
        <v>225.14</v>
      </c>
      <c r="H1772">
        <v>87.431200000000004</v>
      </c>
      <c r="I1772">
        <v>24.127400000000002</v>
      </c>
      <c r="J1772">
        <v>84.946700000000007</v>
      </c>
      <c r="K1772">
        <v>34361.5</v>
      </c>
      <c r="L1772">
        <v>1.33183E-2</v>
      </c>
      <c r="M1772">
        <v>0.98100100000000001</v>
      </c>
      <c r="N1772">
        <v>1037</v>
      </c>
      <c r="O1772" t="s">
        <v>42</v>
      </c>
    </row>
    <row r="1773" spans="1:15" x14ac:dyDescent="0.25">
      <c r="A1773" t="s">
        <v>159</v>
      </c>
      <c r="B1773">
        <v>37116.400000000001</v>
      </c>
      <c r="C1773">
        <v>36603.699999999997</v>
      </c>
      <c r="D1773">
        <v>36603.5</v>
      </c>
      <c r="E1773">
        <v>34809.699999999997</v>
      </c>
      <c r="F1773">
        <v>286.02</v>
      </c>
      <c r="G1773">
        <v>219.37799999999999</v>
      </c>
      <c r="H1773">
        <v>84.621099999999998</v>
      </c>
      <c r="I1773">
        <v>23.073599999999999</v>
      </c>
      <c r="J1773">
        <v>83.356300000000005</v>
      </c>
      <c r="K1773">
        <v>34276.5</v>
      </c>
      <c r="L1773">
        <v>1.8903900000000001E-2</v>
      </c>
      <c r="M1773">
        <v>0.981016</v>
      </c>
      <c r="N1773">
        <v>1061</v>
      </c>
      <c r="O1773" t="s">
        <v>42</v>
      </c>
    </row>
    <row r="1774" spans="1:15" x14ac:dyDescent="0.25">
      <c r="A1774" t="s">
        <v>159</v>
      </c>
      <c r="B1774">
        <v>37396.9</v>
      </c>
      <c r="C1774">
        <v>36878.9</v>
      </c>
      <c r="D1774">
        <v>36878.699999999997</v>
      </c>
      <c r="E1774">
        <v>35053.599999999999</v>
      </c>
      <c r="F1774">
        <v>293.52499999999998</v>
      </c>
      <c r="G1774">
        <v>220.90199999999999</v>
      </c>
      <c r="H1774">
        <v>84.361500000000007</v>
      </c>
      <c r="I1774">
        <v>23.5335</v>
      </c>
      <c r="J1774">
        <v>85.009</v>
      </c>
      <c r="K1774">
        <v>34511.199999999997</v>
      </c>
      <c r="L1774">
        <v>1.3255100000000001E-2</v>
      </c>
      <c r="M1774">
        <v>0.99511499999999997</v>
      </c>
      <c r="N1774">
        <v>1056</v>
      </c>
      <c r="O1774" t="s">
        <v>42</v>
      </c>
    </row>
    <row r="1775" spans="1:15" x14ac:dyDescent="0.25">
      <c r="A1775" t="s">
        <v>159</v>
      </c>
      <c r="B1775">
        <v>39221.5</v>
      </c>
      <c r="C1775">
        <v>38703.800000000003</v>
      </c>
      <c r="D1775">
        <v>38703.599999999999</v>
      </c>
      <c r="E1775">
        <v>36833.199999999997</v>
      </c>
      <c r="F1775">
        <v>303.20600000000002</v>
      </c>
      <c r="G1775">
        <v>225.90899999999999</v>
      </c>
      <c r="H1775">
        <v>85.534999999999997</v>
      </c>
      <c r="I1775">
        <v>24.658200000000001</v>
      </c>
      <c r="J1775">
        <v>86.403099999999995</v>
      </c>
      <c r="K1775">
        <v>36274.400000000001</v>
      </c>
      <c r="L1775">
        <v>1.67904E-2</v>
      </c>
      <c r="M1775">
        <v>0.98101700000000003</v>
      </c>
      <c r="N1775">
        <v>1027</v>
      </c>
      <c r="O1775" t="s">
        <v>42</v>
      </c>
    </row>
    <row r="1776" spans="1:15" x14ac:dyDescent="0.25">
      <c r="A1776" t="s">
        <v>159</v>
      </c>
      <c r="B1776">
        <v>40037.800000000003</v>
      </c>
      <c r="C1776">
        <v>39508.400000000001</v>
      </c>
      <c r="D1776">
        <v>39508.199999999997</v>
      </c>
      <c r="E1776">
        <v>37629.4</v>
      </c>
      <c r="F1776">
        <v>303.262</v>
      </c>
      <c r="G1776">
        <v>228.208</v>
      </c>
      <c r="H1776">
        <v>87.436499999999995</v>
      </c>
      <c r="I1776">
        <v>23.986799999999999</v>
      </c>
      <c r="J1776">
        <v>87.8369</v>
      </c>
      <c r="K1776">
        <v>37069.1</v>
      </c>
      <c r="L1776">
        <v>1.15601E-2</v>
      </c>
      <c r="M1776">
        <v>0.98083900000000002</v>
      </c>
      <c r="N1776">
        <v>739</v>
      </c>
      <c r="O1776" t="s">
        <v>42</v>
      </c>
    </row>
    <row r="1777" spans="1:25" x14ac:dyDescent="0.25">
      <c r="A1777" t="s">
        <v>159</v>
      </c>
      <c r="B1777">
        <v>36969.699999999997</v>
      </c>
      <c r="C1777">
        <v>36448.199999999997</v>
      </c>
      <c r="D1777">
        <v>36448</v>
      </c>
      <c r="E1777">
        <v>34677.699999999997</v>
      </c>
      <c r="F1777">
        <v>280.17899999999997</v>
      </c>
      <c r="G1777">
        <v>228.53800000000001</v>
      </c>
      <c r="H1777">
        <v>88.735500000000002</v>
      </c>
      <c r="I1777">
        <v>24.657399999999999</v>
      </c>
      <c r="J1777">
        <v>86.495599999999996</v>
      </c>
      <c r="K1777">
        <v>34141.9</v>
      </c>
      <c r="L1777">
        <v>2.7858999999999998E-2</v>
      </c>
      <c r="M1777">
        <v>0.98087199999999997</v>
      </c>
      <c r="N1777">
        <v>1174</v>
      </c>
      <c r="O1777" t="s">
        <v>42</v>
      </c>
    </row>
    <row r="1778" spans="1:25" x14ac:dyDescent="0.25">
      <c r="A1778" t="s">
        <v>159</v>
      </c>
      <c r="B1778">
        <v>37137.1</v>
      </c>
      <c r="C1778">
        <v>36622.9</v>
      </c>
      <c r="D1778">
        <v>36622.699999999997</v>
      </c>
      <c r="E1778">
        <v>34855.599999999999</v>
      </c>
      <c r="F1778">
        <v>279.899</v>
      </c>
      <c r="G1778">
        <v>223.12100000000001</v>
      </c>
      <c r="H1778">
        <v>87.198300000000003</v>
      </c>
      <c r="I1778">
        <v>23.909300000000002</v>
      </c>
      <c r="J1778">
        <v>83.355000000000004</v>
      </c>
      <c r="K1778">
        <v>34324.800000000003</v>
      </c>
      <c r="L1778">
        <v>1.12067E-2</v>
      </c>
      <c r="M1778">
        <v>0.98101799999999995</v>
      </c>
      <c r="N1778">
        <v>1287</v>
      </c>
      <c r="O1778" t="s">
        <v>42</v>
      </c>
    </row>
    <row r="1779" spans="1:25" x14ac:dyDescent="0.25">
      <c r="A1779" t="s">
        <v>159</v>
      </c>
      <c r="B1779">
        <v>37096.400000000001</v>
      </c>
      <c r="C1779">
        <v>36578.699999999997</v>
      </c>
      <c r="D1779">
        <v>36578.6</v>
      </c>
      <c r="E1779">
        <v>34811</v>
      </c>
      <c r="F1779">
        <v>278.20499999999998</v>
      </c>
      <c r="G1779">
        <v>217.79499999999999</v>
      </c>
      <c r="H1779">
        <v>84.687899999999999</v>
      </c>
      <c r="I1779">
        <v>22.669899999999998</v>
      </c>
      <c r="J1779">
        <v>82.736999999999995</v>
      </c>
      <c r="K1779">
        <v>34287.5</v>
      </c>
      <c r="L1779">
        <v>1.0857E-2</v>
      </c>
      <c r="M1779">
        <v>0.98101400000000005</v>
      </c>
      <c r="N1779">
        <v>1199</v>
      </c>
      <c r="O1779" t="s">
        <v>42</v>
      </c>
    </row>
    <row r="1780" spans="1:25" x14ac:dyDescent="0.25">
      <c r="A1780" t="s">
        <v>159</v>
      </c>
      <c r="B1780">
        <v>37624.300000000003</v>
      </c>
      <c r="C1780">
        <v>37107.1</v>
      </c>
      <c r="D1780">
        <v>37107</v>
      </c>
      <c r="E1780">
        <v>35272.6</v>
      </c>
      <c r="F1780">
        <v>293.37900000000002</v>
      </c>
      <c r="G1780">
        <v>224.05600000000001</v>
      </c>
      <c r="H1780">
        <v>85.0929</v>
      </c>
      <c r="I1780">
        <v>23.811599999999999</v>
      </c>
      <c r="J1780">
        <v>86.960499999999996</v>
      </c>
      <c r="K1780">
        <v>34727.1</v>
      </c>
      <c r="L1780">
        <v>2.0470599999999999E-2</v>
      </c>
      <c r="M1780">
        <v>0.98099800000000004</v>
      </c>
      <c r="N1780">
        <v>1010</v>
      </c>
      <c r="O1780" t="s">
        <v>42</v>
      </c>
    </row>
    <row r="1781" spans="1:25" x14ac:dyDescent="0.25">
      <c r="A1781" t="s">
        <v>159</v>
      </c>
      <c r="B1781">
        <v>37695.4</v>
      </c>
      <c r="C1781">
        <v>37158.9</v>
      </c>
      <c r="D1781">
        <v>37158.699999999997</v>
      </c>
      <c r="E1781">
        <v>35308.199999999997</v>
      </c>
      <c r="F1781">
        <v>299.16500000000002</v>
      </c>
      <c r="G1781">
        <v>223.37299999999999</v>
      </c>
      <c r="H1781">
        <v>83.646500000000003</v>
      </c>
      <c r="I1781">
        <v>24.172799999999999</v>
      </c>
      <c r="J1781">
        <v>87.0291</v>
      </c>
      <c r="K1781">
        <v>34757.300000000003</v>
      </c>
      <c r="L1781">
        <v>1.089E-2</v>
      </c>
      <c r="M1781">
        <v>0.98101400000000005</v>
      </c>
      <c r="N1781">
        <v>1132</v>
      </c>
      <c r="O1781" t="s">
        <v>42</v>
      </c>
    </row>
    <row r="1782" spans="1:25" x14ac:dyDescent="0.25">
      <c r="A1782" t="s">
        <v>159</v>
      </c>
      <c r="B1782">
        <v>40077.5</v>
      </c>
      <c r="C1782">
        <v>39555.800000000003</v>
      </c>
      <c r="D1782">
        <v>39555.699999999997</v>
      </c>
      <c r="E1782">
        <v>37687.800000000003</v>
      </c>
      <c r="F1782">
        <v>303.39600000000002</v>
      </c>
      <c r="G1782">
        <v>225.416</v>
      </c>
      <c r="H1782">
        <v>85.439599999999999</v>
      </c>
      <c r="I1782">
        <v>23.7529</v>
      </c>
      <c r="J1782">
        <v>87.523499999999999</v>
      </c>
      <c r="K1782">
        <v>37130.699999999997</v>
      </c>
      <c r="L1782">
        <v>1.12446E-2</v>
      </c>
      <c r="M1782">
        <v>0.98098099999999999</v>
      </c>
      <c r="N1782">
        <v>890</v>
      </c>
      <c r="O1782" t="s">
        <v>42</v>
      </c>
    </row>
    <row r="1783" spans="1:25" x14ac:dyDescent="0.25">
      <c r="A1783" t="s">
        <v>159</v>
      </c>
      <c r="B1783">
        <v>38061.199999999997</v>
      </c>
      <c r="C1783">
        <v>37542.699999999997</v>
      </c>
      <c r="D1783">
        <v>37542.6</v>
      </c>
      <c r="E1783">
        <v>35729.1</v>
      </c>
      <c r="F1783">
        <v>292.29500000000002</v>
      </c>
      <c r="G1783">
        <v>229.846</v>
      </c>
      <c r="H1783">
        <v>88.484099999999998</v>
      </c>
      <c r="I1783">
        <v>24.811599999999999</v>
      </c>
      <c r="J1783">
        <v>88.006399999999999</v>
      </c>
      <c r="K1783">
        <v>35179.1</v>
      </c>
      <c r="L1783">
        <v>1.3395000000000001E-2</v>
      </c>
      <c r="M1783">
        <v>0.98090100000000002</v>
      </c>
      <c r="N1783">
        <v>830</v>
      </c>
      <c r="O1783" t="s">
        <v>42</v>
      </c>
    </row>
    <row r="1784" spans="1:25" x14ac:dyDescent="0.25">
      <c r="A1784" t="s">
        <v>159</v>
      </c>
      <c r="B1784">
        <v>36876.5</v>
      </c>
      <c r="C1784">
        <v>36362.699999999997</v>
      </c>
      <c r="D1784">
        <v>36362.5</v>
      </c>
      <c r="E1784">
        <v>34579.699999999997</v>
      </c>
      <c r="F1784">
        <v>281.221</v>
      </c>
      <c r="G1784">
        <v>223.6</v>
      </c>
      <c r="H1784">
        <v>86.511300000000006</v>
      </c>
      <c r="I1784">
        <v>24.113499999999998</v>
      </c>
      <c r="J1784">
        <v>84.694199999999995</v>
      </c>
      <c r="K1784">
        <v>34047.699999999997</v>
      </c>
      <c r="L1784">
        <v>1.9161399999999999E-2</v>
      </c>
      <c r="M1784">
        <v>0.980985</v>
      </c>
      <c r="N1784">
        <v>1248</v>
      </c>
      <c r="O1784" t="s">
        <v>42</v>
      </c>
    </row>
    <row r="1785" spans="1:25" x14ac:dyDescent="0.25">
      <c r="A1785" t="s">
        <v>159</v>
      </c>
      <c r="B1785">
        <v>37119.300000000003</v>
      </c>
      <c r="C1785">
        <v>36608.6</v>
      </c>
      <c r="D1785">
        <v>36608.400000000001</v>
      </c>
      <c r="E1785">
        <v>34810.199999999997</v>
      </c>
      <c r="F1785">
        <v>287.04199999999997</v>
      </c>
      <c r="G1785">
        <v>222.077</v>
      </c>
      <c r="H1785">
        <v>85.0167</v>
      </c>
      <c r="I1785">
        <v>23.744399999999999</v>
      </c>
      <c r="J1785">
        <v>85.097099999999998</v>
      </c>
      <c r="K1785">
        <v>34273.599999999999</v>
      </c>
      <c r="L1785">
        <v>1.2460199999999999E-2</v>
      </c>
      <c r="M1785">
        <v>0.98072499999999996</v>
      </c>
      <c r="N1785">
        <v>1019</v>
      </c>
      <c r="O1785" t="s">
        <v>42</v>
      </c>
    </row>
    <row r="1786" spans="1:25" x14ac:dyDescent="0.25">
      <c r="A1786" t="s">
        <v>159</v>
      </c>
      <c r="B1786">
        <v>37365.800000000003</v>
      </c>
      <c r="C1786">
        <v>36855.699999999997</v>
      </c>
      <c r="D1786">
        <v>36855.5</v>
      </c>
      <c r="E1786">
        <v>35046.1</v>
      </c>
      <c r="F1786">
        <v>283.91800000000001</v>
      </c>
      <c r="G1786">
        <v>222.017</v>
      </c>
      <c r="H1786">
        <v>85.391599999999997</v>
      </c>
      <c r="I1786">
        <v>24.165400000000002</v>
      </c>
      <c r="J1786">
        <v>84.156999999999996</v>
      </c>
      <c r="K1786">
        <v>34512.199999999997</v>
      </c>
      <c r="L1786">
        <v>1.1003199999999999E-2</v>
      </c>
      <c r="M1786">
        <v>0.980846</v>
      </c>
      <c r="N1786">
        <v>972</v>
      </c>
      <c r="O1786" t="s">
        <v>42</v>
      </c>
    </row>
    <row r="1787" spans="1:25" x14ac:dyDescent="0.25">
      <c r="A1787" t="s">
        <v>159</v>
      </c>
      <c r="B1787">
        <v>38138.199999999997</v>
      </c>
      <c r="C1787">
        <v>37610.199999999997</v>
      </c>
      <c r="D1787">
        <v>37610</v>
      </c>
      <c r="E1787">
        <v>35746.199999999997</v>
      </c>
      <c r="F1787">
        <v>305.04500000000002</v>
      </c>
      <c r="G1787">
        <v>222.93600000000001</v>
      </c>
      <c r="H1787">
        <v>84.967399999999998</v>
      </c>
      <c r="I1787">
        <v>24.2561</v>
      </c>
      <c r="J1787">
        <v>85.259799999999998</v>
      </c>
      <c r="K1787">
        <v>35189.5</v>
      </c>
      <c r="L1787">
        <v>1.1334199999999999E-2</v>
      </c>
      <c r="M1787">
        <v>0.981016</v>
      </c>
      <c r="N1787">
        <v>956</v>
      </c>
      <c r="O1787" t="s">
        <v>42</v>
      </c>
    </row>
    <row r="1788" spans="1:25" x14ac:dyDescent="0.25">
      <c r="A1788" t="s">
        <v>159</v>
      </c>
      <c r="B1788">
        <v>39747.599999999999</v>
      </c>
      <c r="C1788">
        <v>39221.1</v>
      </c>
      <c r="D1788">
        <v>39221</v>
      </c>
      <c r="E1788">
        <v>37344.300000000003</v>
      </c>
      <c r="F1788">
        <v>301.16699999999997</v>
      </c>
      <c r="G1788">
        <v>228.94399999999999</v>
      </c>
      <c r="H1788">
        <v>86.3887</v>
      </c>
      <c r="I1788">
        <v>24.728899999999999</v>
      </c>
      <c r="J1788">
        <v>89.267499999999998</v>
      </c>
      <c r="K1788">
        <v>36785.199999999997</v>
      </c>
      <c r="L1788">
        <v>1.6651099999999999E-2</v>
      </c>
      <c r="M1788">
        <v>0.981012</v>
      </c>
      <c r="N1788">
        <v>732</v>
      </c>
      <c r="O1788" t="s">
        <v>42</v>
      </c>
    </row>
    <row r="1789" spans="1:25" x14ac:dyDescent="0.25">
      <c r="A1789" t="s">
        <v>159</v>
      </c>
      <c r="B1789">
        <v>39251.300000000003</v>
      </c>
      <c r="C1789">
        <v>38730.699999999997</v>
      </c>
      <c r="D1789">
        <v>38730.6</v>
      </c>
      <c r="E1789">
        <v>36880.6</v>
      </c>
      <c r="F1789">
        <v>295.55099999999999</v>
      </c>
      <c r="G1789">
        <v>227.55099999999999</v>
      </c>
      <c r="H1789">
        <v>86.012299999999996</v>
      </c>
      <c r="I1789">
        <v>24.9314</v>
      </c>
      <c r="J1789">
        <v>87.441800000000001</v>
      </c>
      <c r="K1789">
        <v>36329.4</v>
      </c>
      <c r="L1789">
        <v>1.1233099999999999E-2</v>
      </c>
      <c r="M1789">
        <v>0.98097800000000002</v>
      </c>
      <c r="N1789">
        <v>731</v>
      </c>
      <c r="O1789" t="s">
        <v>42</v>
      </c>
    </row>
    <row r="1790" spans="1:25" x14ac:dyDescent="0.25">
      <c r="A1790" t="s">
        <v>159</v>
      </c>
      <c r="B1790">
        <v>36699.800000000003</v>
      </c>
      <c r="C1790">
        <v>36177.9</v>
      </c>
      <c r="D1790">
        <v>36177.699999999997</v>
      </c>
      <c r="E1790">
        <v>34404.800000000003</v>
      </c>
      <c r="F1790">
        <v>278.44200000000001</v>
      </c>
      <c r="G1790">
        <v>229.22800000000001</v>
      </c>
      <c r="H1790">
        <v>88.985100000000003</v>
      </c>
      <c r="I1790">
        <v>24.565899999999999</v>
      </c>
      <c r="J1790">
        <v>87.085999999999999</v>
      </c>
      <c r="K1790">
        <v>33870.400000000001</v>
      </c>
      <c r="L1790">
        <v>1.7628100000000001E-2</v>
      </c>
      <c r="M1790">
        <v>0.98054600000000003</v>
      </c>
      <c r="N1790">
        <v>1298</v>
      </c>
      <c r="O1790" t="s">
        <v>42</v>
      </c>
    </row>
    <row r="1791" spans="1:25" x14ac:dyDescent="0.25">
      <c r="A1791" t="s">
        <v>159</v>
      </c>
      <c r="B1791">
        <v>37086.300000000003</v>
      </c>
      <c r="C1791">
        <v>36568.300000000003</v>
      </c>
      <c r="D1791">
        <v>36568.1</v>
      </c>
      <c r="E1791">
        <v>34770.1</v>
      </c>
      <c r="F1791">
        <v>282.42500000000001</v>
      </c>
      <c r="G1791">
        <v>222.774</v>
      </c>
      <c r="H1791">
        <v>85.807699999999997</v>
      </c>
      <c r="I1791">
        <v>23.596900000000002</v>
      </c>
      <c r="J1791">
        <v>84.673599999999993</v>
      </c>
      <c r="K1791">
        <v>34237.4</v>
      </c>
      <c r="L1791">
        <v>2.9042499999999999E-2</v>
      </c>
      <c r="M1791">
        <v>0.98084400000000005</v>
      </c>
      <c r="N1791">
        <v>1176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37148.699999999997</v>
      </c>
      <c r="C1792">
        <v>36632.1</v>
      </c>
      <c r="D1792">
        <v>36631.9</v>
      </c>
      <c r="E1792">
        <v>34862.300000000003</v>
      </c>
      <c r="F1792">
        <v>281.45699999999999</v>
      </c>
      <c r="G1792">
        <v>219.11099999999999</v>
      </c>
      <c r="H1792">
        <v>83.913399999999996</v>
      </c>
      <c r="I1792">
        <v>24.365100000000002</v>
      </c>
      <c r="J1792">
        <v>82.840900000000005</v>
      </c>
      <c r="K1792">
        <v>34334.400000000001</v>
      </c>
      <c r="L1792">
        <v>1.28492E-2</v>
      </c>
      <c r="M1792">
        <v>0.98101700000000003</v>
      </c>
      <c r="N1792">
        <v>1268</v>
      </c>
      <c r="O1792" t="s">
        <v>42</v>
      </c>
      <c r="R1792">
        <f>AVERAGE(B1743:B1792)</f>
        <v>39381.715999999993</v>
      </c>
      <c r="S1792">
        <f>AVERAGE(C1743:C1792)</f>
        <v>38834.561999999991</v>
      </c>
      <c r="U1792">
        <f>_xlfn.VAR.P(B1743:B1792)</f>
        <v>13541477.927744003</v>
      </c>
      <c r="V1792">
        <f>_xlfn.VAR.P(C1743:C1792)</f>
        <v>12948229.655956006</v>
      </c>
      <c r="X1792">
        <f>1.96*SQRT(U1792)/50</f>
        <v>144.25108887938609</v>
      </c>
      <c r="Y1792">
        <f>1.96*SQRT(V1792)/50</f>
        <v>141.05590245901882</v>
      </c>
    </row>
    <row r="1793" spans="1:14" x14ac:dyDescent="0.25">
      <c r="A1793" t="s">
        <v>160</v>
      </c>
      <c r="B1793">
        <v>2007579.8936000001</v>
      </c>
      <c r="C1793" t="s">
        <v>36</v>
      </c>
    </row>
    <row r="1794" spans="1:14" x14ac:dyDescent="0.25">
      <c r="A1794" t="s">
        <v>161</v>
      </c>
      <c r="B1794">
        <v>38484.699999999997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1.11593E-2</v>
      </c>
      <c r="L1794">
        <v>0.99369399999999997</v>
      </c>
      <c r="M1794">
        <v>891</v>
      </c>
      <c r="N1794" t="s">
        <v>42</v>
      </c>
    </row>
    <row r="1795" spans="1:14" x14ac:dyDescent="0.25">
      <c r="A1795" t="s">
        <v>161</v>
      </c>
      <c r="B1795">
        <v>40372.6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1.16793E-2</v>
      </c>
      <c r="L1795">
        <v>0.98099999999999998</v>
      </c>
      <c r="M1795">
        <v>867</v>
      </c>
      <c r="N1795" t="s">
        <v>42</v>
      </c>
    </row>
    <row r="1796" spans="1:14" x14ac:dyDescent="0.25">
      <c r="A1796" t="s">
        <v>161</v>
      </c>
      <c r="B1796">
        <v>41212.6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1.94047E-2</v>
      </c>
      <c r="L1796">
        <v>0.98099199999999998</v>
      </c>
      <c r="M1796">
        <v>640</v>
      </c>
      <c r="N1796" t="s">
        <v>42</v>
      </c>
    </row>
    <row r="1797" spans="1:14" x14ac:dyDescent="0.25">
      <c r="A1797" t="s">
        <v>161</v>
      </c>
      <c r="B1797">
        <v>37717.9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2.0947899999999998E-2</v>
      </c>
      <c r="L1797">
        <v>0.98071200000000003</v>
      </c>
      <c r="M1797">
        <v>1039</v>
      </c>
      <c r="N1797" t="s">
        <v>42</v>
      </c>
    </row>
    <row r="1798" spans="1:14" x14ac:dyDescent="0.25">
      <c r="A1798" t="s">
        <v>161</v>
      </c>
      <c r="B1798">
        <v>38057.199999999997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1.1913E-2</v>
      </c>
      <c r="L1798">
        <v>0.98103300000000004</v>
      </c>
      <c r="M1798">
        <v>964</v>
      </c>
      <c r="N1798" t="s">
        <v>42</v>
      </c>
    </row>
    <row r="1799" spans="1:14" x14ac:dyDescent="0.25">
      <c r="A1799" t="s">
        <v>161</v>
      </c>
      <c r="B1799">
        <v>38423.4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1.1077E-2</v>
      </c>
      <c r="L1799">
        <v>0.98101899999999997</v>
      </c>
      <c r="M1799">
        <v>943</v>
      </c>
      <c r="N1799" t="s">
        <v>42</v>
      </c>
    </row>
    <row r="1800" spans="1:14" x14ac:dyDescent="0.25">
      <c r="A1800" t="s">
        <v>161</v>
      </c>
      <c r="B1800">
        <v>38809.199999999997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1.1414499999999999E-2</v>
      </c>
      <c r="L1800">
        <v>0.98048999999999997</v>
      </c>
      <c r="M1800">
        <v>951</v>
      </c>
      <c r="N1800" t="s">
        <v>42</v>
      </c>
    </row>
    <row r="1801" spans="1:14" x14ac:dyDescent="0.25">
      <c r="A1801" t="s">
        <v>161</v>
      </c>
      <c r="B1801">
        <v>39798.9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1.7734E-2</v>
      </c>
      <c r="L1801">
        <v>0.98030799999999996</v>
      </c>
      <c r="M1801">
        <v>906</v>
      </c>
      <c r="N1801" t="s">
        <v>42</v>
      </c>
    </row>
    <row r="1802" spans="1:14" x14ac:dyDescent="0.25">
      <c r="A1802" t="s">
        <v>161</v>
      </c>
      <c r="B1802">
        <v>41339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1.1473000000000001E-2</v>
      </c>
      <c r="L1802">
        <v>0.98101899999999997</v>
      </c>
      <c r="M1802">
        <v>757</v>
      </c>
      <c r="N1802" t="s">
        <v>42</v>
      </c>
    </row>
    <row r="1803" spans="1:14" x14ac:dyDescent="0.25">
      <c r="A1803" t="s">
        <v>161</v>
      </c>
      <c r="B1803">
        <v>38438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1.21342E-2</v>
      </c>
      <c r="L1803">
        <v>0.98101899999999997</v>
      </c>
      <c r="M1803">
        <v>1010</v>
      </c>
      <c r="N1803" t="s">
        <v>42</v>
      </c>
    </row>
    <row r="1804" spans="1:14" x14ac:dyDescent="0.25">
      <c r="A1804" t="s">
        <v>161</v>
      </c>
      <c r="B1804">
        <v>38347.800000000003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1.7329500000000001E-2</v>
      </c>
      <c r="L1804">
        <v>0.98101799999999995</v>
      </c>
      <c r="M1804">
        <v>1025</v>
      </c>
      <c r="N1804" t="s">
        <v>42</v>
      </c>
    </row>
    <row r="1805" spans="1:14" x14ac:dyDescent="0.25">
      <c r="A1805" t="s">
        <v>161</v>
      </c>
      <c r="B1805">
        <v>38556.1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1.33472E-2</v>
      </c>
      <c r="L1805">
        <v>0.98086600000000002</v>
      </c>
      <c r="M1805">
        <v>899</v>
      </c>
      <c r="N1805" t="s">
        <v>42</v>
      </c>
    </row>
    <row r="1806" spans="1:14" x14ac:dyDescent="0.25">
      <c r="A1806" t="s">
        <v>161</v>
      </c>
      <c r="B1806">
        <v>39121.300000000003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1.8807399999999998E-2</v>
      </c>
      <c r="L1806">
        <v>0.98099999999999998</v>
      </c>
      <c r="M1806">
        <v>731</v>
      </c>
      <c r="N1806" t="s">
        <v>42</v>
      </c>
    </row>
    <row r="1807" spans="1:14" x14ac:dyDescent="0.25">
      <c r="A1807" t="s">
        <v>161</v>
      </c>
      <c r="B1807">
        <v>40101.300000000003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1.2007800000000001E-2</v>
      </c>
      <c r="L1807">
        <v>0.980823</v>
      </c>
      <c r="M1807">
        <v>1042</v>
      </c>
      <c r="N1807" t="s">
        <v>42</v>
      </c>
    </row>
    <row r="1808" spans="1:14" x14ac:dyDescent="0.25">
      <c r="A1808" t="s">
        <v>161</v>
      </c>
      <c r="B1808">
        <v>41469.4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1.37485E-2</v>
      </c>
      <c r="L1808">
        <v>0.98101400000000005</v>
      </c>
      <c r="M1808">
        <v>664</v>
      </c>
      <c r="N1808" t="s">
        <v>42</v>
      </c>
    </row>
    <row r="1809" spans="1:14" x14ac:dyDescent="0.25">
      <c r="A1809" t="s">
        <v>161</v>
      </c>
      <c r="B1809">
        <v>39062.9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1.1198899999999999E-2</v>
      </c>
      <c r="L1809">
        <v>0.98097900000000005</v>
      </c>
      <c r="M1809">
        <v>965</v>
      </c>
      <c r="N1809" t="s">
        <v>42</v>
      </c>
    </row>
    <row r="1810" spans="1:14" x14ac:dyDescent="0.25">
      <c r="A1810" t="s">
        <v>161</v>
      </c>
      <c r="B1810">
        <v>38217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1.3358099999999999E-2</v>
      </c>
      <c r="L1810">
        <v>0.97909800000000002</v>
      </c>
      <c r="M1810">
        <v>1013</v>
      </c>
      <c r="N1810" t="s">
        <v>42</v>
      </c>
    </row>
    <row r="1811" spans="1:14" x14ac:dyDescent="0.25">
      <c r="A1811" t="s">
        <v>161</v>
      </c>
      <c r="B1811">
        <v>38414.800000000003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1.26134E-2</v>
      </c>
      <c r="L1811">
        <v>0.98031299999999999</v>
      </c>
      <c r="M1811">
        <v>797</v>
      </c>
      <c r="N1811" t="s">
        <v>42</v>
      </c>
    </row>
    <row r="1812" spans="1:14" x14ac:dyDescent="0.25">
      <c r="A1812" t="s">
        <v>161</v>
      </c>
      <c r="B1812">
        <v>39403.1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2.3680300000000001E-2</v>
      </c>
      <c r="L1812">
        <v>0.98082999999999998</v>
      </c>
      <c r="M1812">
        <v>911</v>
      </c>
      <c r="N1812" t="s">
        <v>42</v>
      </c>
    </row>
    <row r="1813" spans="1:14" x14ac:dyDescent="0.25">
      <c r="A1813" t="s">
        <v>161</v>
      </c>
      <c r="B1813">
        <v>41638.9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1.26138E-2</v>
      </c>
      <c r="L1813">
        <v>0.98092699999999999</v>
      </c>
      <c r="M1813">
        <v>665</v>
      </c>
      <c r="N1813" t="s">
        <v>42</v>
      </c>
    </row>
    <row r="1814" spans="1:14" x14ac:dyDescent="0.25">
      <c r="A1814" t="s">
        <v>161</v>
      </c>
      <c r="B1814">
        <v>41649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1.7948800000000001E-2</v>
      </c>
      <c r="L1814">
        <v>0.98101700000000003</v>
      </c>
      <c r="M1814">
        <v>621</v>
      </c>
      <c r="N1814" t="s">
        <v>42</v>
      </c>
    </row>
    <row r="1815" spans="1:14" x14ac:dyDescent="0.25">
      <c r="A1815" t="s">
        <v>161</v>
      </c>
      <c r="B1815">
        <v>39680.400000000001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1.1228800000000001E-2</v>
      </c>
      <c r="L1815">
        <v>0.980931</v>
      </c>
      <c r="M1815">
        <v>656</v>
      </c>
      <c r="N1815" t="s">
        <v>42</v>
      </c>
    </row>
    <row r="1816" spans="1:14" x14ac:dyDescent="0.25">
      <c r="A1816" t="s">
        <v>161</v>
      </c>
      <c r="B1816">
        <v>38433.300000000003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1.1717699999999999E-2</v>
      </c>
      <c r="L1816">
        <v>0.98098600000000002</v>
      </c>
      <c r="M1816">
        <v>980</v>
      </c>
      <c r="N1816" t="s">
        <v>42</v>
      </c>
    </row>
    <row r="1817" spans="1:14" x14ac:dyDescent="0.25">
      <c r="A1817" t="s">
        <v>161</v>
      </c>
      <c r="B1817">
        <v>38425.9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1.13609E-2</v>
      </c>
      <c r="L1817">
        <v>0.98099999999999998</v>
      </c>
      <c r="M1817">
        <v>1055</v>
      </c>
      <c r="N1817" t="s">
        <v>42</v>
      </c>
    </row>
    <row r="1818" spans="1:14" x14ac:dyDescent="0.25">
      <c r="A1818" t="s">
        <v>161</v>
      </c>
      <c r="B1818">
        <v>39082.400000000001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1.2328199999999999E-2</v>
      </c>
      <c r="L1818">
        <v>0.98101700000000003</v>
      </c>
      <c r="M1818">
        <v>861</v>
      </c>
      <c r="N1818" t="s">
        <v>42</v>
      </c>
    </row>
    <row r="1819" spans="1:14" x14ac:dyDescent="0.25">
      <c r="A1819" t="s">
        <v>161</v>
      </c>
      <c r="B1819">
        <v>39047.4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1.1392599999999999E-2</v>
      </c>
      <c r="L1819">
        <v>0.98099400000000003</v>
      </c>
      <c r="M1819">
        <v>964</v>
      </c>
      <c r="N1819" t="s">
        <v>42</v>
      </c>
    </row>
    <row r="1820" spans="1:14" x14ac:dyDescent="0.25">
      <c r="A1820" t="s">
        <v>161</v>
      </c>
      <c r="B1820">
        <v>41596.199999999997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1.5401099999999999E-2</v>
      </c>
      <c r="L1820">
        <v>0.98101899999999997</v>
      </c>
      <c r="M1820">
        <v>648</v>
      </c>
      <c r="N1820" t="s">
        <v>42</v>
      </c>
    </row>
    <row r="1821" spans="1:14" x14ac:dyDescent="0.25">
      <c r="A1821" t="s">
        <v>161</v>
      </c>
      <c r="B1821">
        <v>39072.1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1.44879E-2</v>
      </c>
      <c r="L1821">
        <v>0.98096099999999997</v>
      </c>
      <c r="M1821">
        <v>786</v>
      </c>
      <c r="N1821" t="s">
        <v>42</v>
      </c>
    </row>
    <row r="1822" spans="1:14" x14ac:dyDescent="0.25">
      <c r="A1822" t="s">
        <v>161</v>
      </c>
      <c r="B1822">
        <v>38611.5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1.4940999999999999E-2</v>
      </c>
      <c r="L1822">
        <v>0.98101700000000003</v>
      </c>
      <c r="M1822">
        <v>967</v>
      </c>
      <c r="N1822" t="s">
        <v>42</v>
      </c>
    </row>
    <row r="1823" spans="1:14" x14ac:dyDescent="0.25">
      <c r="A1823" t="s">
        <v>161</v>
      </c>
      <c r="B1823">
        <v>38987.699999999997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1.1164500000000001E-2</v>
      </c>
      <c r="L1823">
        <v>0.98101899999999997</v>
      </c>
      <c r="M1823">
        <v>864</v>
      </c>
      <c r="N1823" t="s">
        <v>42</v>
      </c>
    </row>
    <row r="1824" spans="1:14" x14ac:dyDescent="0.25">
      <c r="A1824" t="s">
        <v>161</v>
      </c>
      <c r="B1824">
        <v>40715.300000000003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1.5088600000000001E-2</v>
      </c>
      <c r="L1824">
        <v>0.98101400000000005</v>
      </c>
      <c r="M1824">
        <v>1025</v>
      </c>
      <c r="N1824" t="s">
        <v>42</v>
      </c>
    </row>
    <row r="1825" spans="1:14" x14ac:dyDescent="0.25">
      <c r="A1825" t="s">
        <v>161</v>
      </c>
      <c r="B1825">
        <v>40767.800000000003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2.1429E-2</v>
      </c>
      <c r="L1825">
        <v>0.99473199999999995</v>
      </c>
      <c r="M1825">
        <v>776</v>
      </c>
      <c r="N1825" t="s">
        <v>42</v>
      </c>
    </row>
    <row r="1826" spans="1:14" x14ac:dyDescent="0.25">
      <c r="A1826" t="s">
        <v>161</v>
      </c>
      <c r="B1826">
        <v>41551.800000000003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1.4081099999999999E-2</v>
      </c>
      <c r="L1826">
        <v>0.98331000000000002</v>
      </c>
      <c r="M1826">
        <v>774</v>
      </c>
      <c r="N1826" t="s">
        <v>42</v>
      </c>
    </row>
    <row r="1827" spans="1:14" x14ac:dyDescent="0.25">
      <c r="A1827" t="s">
        <v>161</v>
      </c>
      <c r="B1827">
        <v>40353.199999999997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1.09441E-2</v>
      </c>
      <c r="L1827">
        <v>0.98100399999999999</v>
      </c>
      <c r="M1827">
        <v>701</v>
      </c>
      <c r="N1827" t="s">
        <v>42</v>
      </c>
    </row>
    <row r="1828" spans="1:14" x14ac:dyDescent="0.25">
      <c r="A1828" t="s">
        <v>161</v>
      </c>
      <c r="B1828">
        <v>38709.9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1.0862800000000001E-2</v>
      </c>
      <c r="L1828">
        <v>0.98101499999999997</v>
      </c>
      <c r="M1828">
        <v>984</v>
      </c>
      <c r="N1828" t="s">
        <v>42</v>
      </c>
    </row>
    <row r="1829" spans="1:14" x14ac:dyDescent="0.25">
      <c r="A1829" t="s">
        <v>161</v>
      </c>
      <c r="B1829">
        <v>40580.6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1.09117E-2</v>
      </c>
      <c r="L1829">
        <v>0.98098600000000002</v>
      </c>
      <c r="M1829">
        <v>817</v>
      </c>
      <c r="N1829" t="s">
        <v>42</v>
      </c>
    </row>
    <row r="1830" spans="1:14" x14ac:dyDescent="0.25">
      <c r="A1830" t="s">
        <v>161</v>
      </c>
      <c r="B1830">
        <v>40629.9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1.7840200000000001E-2</v>
      </c>
      <c r="L1830">
        <v>0.980935</v>
      </c>
      <c r="M1830">
        <v>799</v>
      </c>
      <c r="N1830" t="s">
        <v>42</v>
      </c>
    </row>
    <row r="1831" spans="1:14" x14ac:dyDescent="0.25">
      <c r="A1831" t="s">
        <v>161</v>
      </c>
      <c r="B1831">
        <v>41035.599999999999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1.1745E-2</v>
      </c>
      <c r="L1831">
        <v>0.98101000000000005</v>
      </c>
      <c r="M1831">
        <v>632</v>
      </c>
      <c r="N1831" t="s">
        <v>42</v>
      </c>
    </row>
    <row r="1832" spans="1:14" x14ac:dyDescent="0.25">
      <c r="A1832" t="s">
        <v>161</v>
      </c>
      <c r="B1832">
        <v>41813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1.0859199999999999E-2</v>
      </c>
      <c r="L1832">
        <v>0.98097100000000004</v>
      </c>
      <c r="M1832">
        <v>599</v>
      </c>
      <c r="N1832" t="s">
        <v>42</v>
      </c>
    </row>
    <row r="1833" spans="1:14" x14ac:dyDescent="0.25">
      <c r="A1833" t="s">
        <v>161</v>
      </c>
      <c r="B1833">
        <v>41214.1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1.15199E-2</v>
      </c>
      <c r="L1833">
        <v>0.98101000000000005</v>
      </c>
      <c r="M1833">
        <v>581</v>
      </c>
      <c r="N1833" t="s">
        <v>42</v>
      </c>
    </row>
    <row r="1834" spans="1:14" x14ac:dyDescent="0.25">
      <c r="A1834" t="s">
        <v>161</v>
      </c>
      <c r="B1834">
        <v>40441.300000000003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1.85331E-2</v>
      </c>
      <c r="L1834">
        <v>0.99450899999999998</v>
      </c>
      <c r="M1834">
        <v>671</v>
      </c>
      <c r="N1834" t="s">
        <v>42</v>
      </c>
    </row>
    <row r="1835" spans="1:14" x14ac:dyDescent="0.25">
      <c r="A1835" t="s">
        <v>161</v>
      </c>
      <c r="B1835">
        <v>41729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1.53306E-2</v>
      </c>
      <c r="L1835">
        <v>0.981012</v>
      </c>
      <c r="M1835">
        <v>549</v>
      </c>
      <c r="N1835" t="s">
        <v>42</v>
      </c>
    </row>
    <row r="1836" spans="1:14" x14ac:dyDescent="0.25">
      <c r="A1836" t="s">
        <v>161</v>
      </c>
      <c r="B1836">
        <v>40755.5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1.2206399999999999E-2</v>
      </c>
      <c r="L1836">
        <v>0.98098700000000005</v>
      </c>
      <c r="M1836">
        <v>686</v>
      </c>
      <c r="N1836" t="s">
        <v>42</v>
      </c>
    </row>
    <row r="1837" spans="1:14" x14ac:dyDescent="0.25">
      <c r="A1837" t="s">
        <v>161</v>
      </c>
      <c r="B1837">
        <v>41517.199999999997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2.1452700000000002E-2</v>
      </c>
      <c r="L1837">
        <v>0.980541</v>
      </c>
      <c r="M1837">
        <v>612</v>
      </c>
      <c r="N1837" t="s">
        <v>42</v>
      </c>
    </row>
    <row r="1838" spans="1:14" x14ac:dyDescent="0.25">
      <c r="A1838" t="s">
        <v>161</v>
      </c>
      <c r="B1838">
        <v>41816.300000000003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1.08679E-2</v>
      </c>
      <c r="L1838">
        <v>0.98065000000000002</v>
      </c>
      <c r="M1838">
        <v>735</v>
      </c>
      <c r="N1838" t="s">
        <v>42</v>
      </c>
    </row>
    <row r="1839" spans="1:14" x14ac:dyDescent="0.25">
      <c r="A1839" t="s">
        <v>161</v>
      </c>
      <c r="B1839">
        <v>38841.1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2.9037899999999998E-2</v>
      </c>
      <c r="L1839">
        <v>0.98100399999999999</v>
      </c>
      <c r="M1839">
        <v>806</v>
      </c>
      <c r="N1839" t="s">
        <v>42</v>
      </c>
    </row>
    <row r="1840" spans="1:14" x14ac:dyDescent="0.25">
      <c r="A1840" t="s">
        <v>161</v>
      </c>
      <c r="B1840">
        <v>38624.199999999997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1.4175500000000001E-2</v>
      </c>
      <c r="L1840">
        <v>0.97949900000000001</v>
      </c>
      <c r="M1840">
        <v>978</v>
      </c>
      <c r="N1840" t="s">
        <v>42</v>
      </c>
    </row>
    <row r="1841" spans="1:25" x14ac:dyDescent="0.25">
      <c r="A1841" t="s">
        <v>161</v>
      </c>
      <c r="B1841">
        <v>38289.199999999997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1.12056E-2</v>
      </c>
      <c r="L1841">
        <v>0.99028000000000005</v>
      </c>
      <c r="M1841">
        <v>945</v>
      </c>
      <c r="N1841" t="s">
        <v>42</v>
      </c>
    </row>
    <row r="1842" spans="1:25" x14ac:dyDescent="0.25">
      <c r="A1842" t="s">
        <v>161</v>
      </c>
      <c r="B1842">
        <v>39102.300000000003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2.8899899999999999E-2</v>
      </c>
      <c r="L1842">
        <v>0.98101899999999997</v>
      </c>
      <c r="M1842">
        <v>870</v>
      </c>
      <c r="N1842" t="s">
        <v>42</v>
      </c>
    </row>
    <row r="1843" spans="1:25" x14ac:dyDescent="0.25">
      <c r="A1843" t="s">
        <v>161</v>
      </c>
      <c r="B1843">
        <v>40023.4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1.08983E-2</v>
      </c>
      <c r="L1843">
        <v>0.98101899999999997</v>
      </c>
      <c r="M1843">
        <v>878</v>
      </c>
      <c r="N1843" t="s">
        <v>42</v>
      </c>
    </row>
    <row r="1844" spans="1:25" x14ac:dyDescent="0.25">
      <c r="A1844" t="s">
        <v>161</v>
      </c>
      <c r="B1844">
        <v>41284.800000000003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1.22611E-2</v>
      </c>
      <c r="L1844">
        <v>0.98101400000000005</v>
      </c>
      <c r="M1844">
        <v>623</v>
      </c>
      <c r="N1844" t="s">
        <v>42</v>
      </c>
    </row>
    <row r="1845" spans="1:25" x14ac:dyDescent="0.25">
      <c r="A1845" t="s">
        <v>161</v>
      </c>
      <c r="B1845">
        <v>39146.800000000003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1.0856899999999999E-2</v>
      </c>
      <c r="L1845">
        <v>0.98099899999999995</v>
      </c>
      <c r="M1845">
        <v>854</v>
      </c>
      <c r="N1845" t="s">
        <v>42</v>
      </c>
    </row>
    <row r="1846" spans="1:25" x14ac:dyDescent="0.25">
      <c r="A1846" t="s">
        <v>161</v>
      </c>
      <c r="B1846">
        <v>39941.5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1.6601999999999999E-2</v>
      </c>
      <c r="L1846">
        <v>0.98101300000000002</v>
      </c>
      <c r="M1846">
        <v>903</v>
      </c>
      <c r="N1846" t="s">
        <v>42</v>
      </c>
    </row>
    <row r="1847" spans="1:25" x14ac:dyDescent="0.25">
      <c r="A1847" t="s">
        <v>161</v>
      </c>
      <c r="B1847">
        <v>39884.800000000003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2.7195299999999999E-2</v>
      </c>
      <c r="L1847">
        <v>0.98101400000000005</v>
      </c>
      <c r="M1847">
        <v>736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39896.6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1.0858E-2</v>
      </c>
      <c r="L1848">
        <v>0.98100299999999996</v>
      </c>
      <c r="M1848">
        <v>701</v>
      </c>
      <c r="N1848" t="s">
        <v>42</v>
      </c>
      <c r="R1848">
        <f>AVERAGE(B1799:B1848)</f>
        <v>39887.844000000012</v>
      </c>
      <c r="S1848">
        <f>AVERAGE(C1799:C1848)</f>
        <v>0</v>
      </c>
      <c r="U1848">
        <f>_xlfn.VAR.P(B1799:B1848)</f>
        <v>1427555.7144639995</v>
      </c>
      <c r="V1848">
        <f>_xlfn.VAR.P(C1799:C1848)</f>
        <v>0</v>
      </c>
      <c r="X1848">
        <f>1.96*SQRT(U1848)/50</f>
        <v>46.836302299327173</v>
      </c>
      <c r="Y1848">
        <f>1.96*SQRT(V1848)/50</f>
        <v>0</v>
      </c>
    </row>
    <row r="1849" spans="1:25" x14ac:dyDescent="0.25">
      <c r="A1849" t="s">
        <v>162</v>
      </c>
      <c r="B1849">
        <v>1994508.3389000001</v>
      </c>
      <c r="C1849" t="s">
        <v>36</v>
      </c>
    </row>
    <row r="1850" spans="1:25" x14ac:dyDescent="0.25">
      <c r="A1850" t="s">
        <v>163</v>
      </c>
      <c r="B1850">
        <v>39944.1</v>
      </c>
      <c r="C1850">
        <v>39490.400000000001</v>
      </c>
      <c r="D1850">
        <v>39490.199999999997</v>
      </c>
      <c r="E1850">
        <v>37623.800000000003</v>
      </c>
      <c r="F1850">
        <v>283.88900000000001</v>
      </c>
      <c r="G1850">
        <v>0</v>
      </c>
      <c r="H1850">
        <v>78.703100000000006</v>
      </c>
      <c r="I1850">
        <v>0</v>
      </c>
      <c r="J1850">
        <v>1.2702400000000001E-2</v>
      </c>
      <c r="K1850">
        <v>0.98100900000000002</v>
      </c>
      <c r="L1850">
        <v>0</v>
      </c>
      <c r="M1850" t="s">
        <v>42</v>
      </c>
    </row>
    <row r="1851" spans="1:25" x14ac:dyDescent="0.25">
      <c r="A1851" t="s">
        <v>163</v>
      </c>
      <c r="B1851">
        <v>41845.699999999997</v>
      </c>
      <c r="C1851">
        <v>41383.1</v>
      </c>
      <c r="D1851">
        <v>41382.9</v>
      </c>
      <c r="E1851">
        <v>39487.199999999997</v>
      </c>
      <c r="F1851">
        <v>285.82</v>
      </c>
      <c r="G1851">
        <v>0</v>
      </c>
      <c r="H1851">
        <v>85.623000000000005</v>
      </c>
      <c r="I1851">
        <v>0</v>
      </c>
      <c r="J1851">
        <v>1.8458499999999999E-2</v>
      </c>
      <c r="K1851">
        <v>0.98096700000000003</v>
      </c>
      <c r="L1851">
        <v>0</v>
      </c>
      <c r="M1851" t="s">
        <v>42</v>
      </c>
    </row>
    <row r="1852" spans="1:25" x14ac:dyDescent="0.25">
      <c r="A1852" t="s">
        <v>163</v>
      </c>
      <c r="B1852">
        <v>39560.6</v>
      </c>
      <c r="C1852">
        <v>39083.300000000003</v>
      </c>
      <c r="D1852">
        <v>39083.199999999997</v>
      </c>
      <c r="E1852">
        <v>37290.400000000001</v>
      </c>
      <c r="F1852">
        <v>270.50599999999997</v>
      </c>
      <c r="G1852">
        <v>0</v>
      </c>
      <c r="H1852">
        <v>88.398799999999994</v>
      </c>
      <c r="I1852">
        <v>0</v>
      </c>
      <c r="J1852">
        <v>1.6927399999999999E-2</v>
      </c>
      <c r="K1852">
        <v>0.99476399999999998</v>
      </c>
      <c r="L1852">
        <v>0</v>
      </c>
      <c r="M1852" t="s">
        <v>42</v>
      </c>
    </row>
    <row r="1853" spans="1:25" x14ac:dyDescent="0.25">
      <c r="A1853" t="s">
        <v>163</v>
      </c>
      <c r="B1853">
        <v>38981.300000000003</v>
      </c>
      <c r="C1853">
        <v>38526.300000000003</v>
      </c>
      <c r="D1853">
        <v>38526.1</v>
      </c>
      <c r="E1853">
        <v>36749.699999999997</v>
      </c>
      <c r="F1853">
        <v>270.56</v>
      </c>
      <c r="G1853">
        <v>0</v>
      </c>
      <c r="H1853">
        <v>84.947599999999994</v>
      </c>
      <c r="I1853">
        <v>0</v>
      </c>
      <c r="J1853">
        <v>1.22936E-2</v>
      </c>
      <c r="K1853">
        <v>0.98101499999999997</v>
      </c>
      <c r="L1853">
        <v>0</v>
      </c>
      <c r="M1853" t="s">
        <v>42</v>
      </c>
    </row>
    <row r="1854" spans="1:25" x14ac:dyDescent="0.25">
      <c r="A1854" t="s">
        <v>163</v>
      </c>
      <c r="B1854">
        <v>39716.6</v>
      </c>
      <c r="C1854">
        <v>39265.199999999997</v>
      </c>
      <c r="D1854">
        <v>39265</v>
      </c>
      <c r="E1854">
        <v>37439.5</v>
      </c>
      <c r="F1854">
        <v>277.04399999999998</v>
      </c>
      <c r="G1854">
        <v>0</v>
      </c>
      <c r="H1854">
        <v>85.409000000000006</v>
      </c>
      <c r="I1854">
        <v>0</v>
      </c>
      <c r="J1854">
        <v>1.2836E-2</v>
      </c>
      <c r="K1854">
        <v>0.98101899999999997</v>
      </c>
      <c r="L1854">
        <v>0</v>
      </c>
      <c r="M1854" t="s">
        <v>42</v>
      </c>
    </row>
    <row r="1855" spans="1:25" x14ac:dyDescent="0.25">
      <c r="A1855" t="s">
        <v>163</v>
      </c>
      <c r="B1855">
        <v>41400.300000000003</v>
      </c>
      <c r="C1855">
        <v>40947.800000000003</v>
      </c>
      <c r="D1855">
        <v>40947.599999999999</v>
      </c>
      <c r="E1855">
        <v>38992.699999999997</v>
      </c>
      <c r="F1855">
        <v>284.851</v>
      </c>
      <c r="G1855">
        <v>0</v>
      </c>
      <c r="H1855">
        <v>90.496300000000005</v>
      </c>
      <c r="I1855">
        <v>0</v>
      </c>
      <c r="J1855">
        <v>1.09631E-2</v>
      </c>
      <c r="K1855">
        <v>0.98101700000000003</v>
      </c>
      <c r="L1855">
        <v>0</v>
      </c>
      <c r="M1855" t="s">
        <v>42</v>
      </c>
    </row>
    <row r="1856" spans="1:25" x14ac:dyDescent="0.25">
      <c r="A1856" t="s">
        <v>163</v>
      </c>
      <c r="B1856">
        <v>41815.5</v>
      </c>
      <c r="C1856">
        <v>41343.300000000003</v>
      </c>
      <c r="D1856">
        <v>41343.1</v>
      </c>
      <c r="E1856">
        <v>39395.800000000003</v>
      </c>
      <c r="F1856">
        <v>290.56</v>
      </c>
      <c r="G1856">
        <v>0</v>
      </c>
      <c r="H1856">
        <v>88.214600000000004</v>
      </c>
      <c r="I1856">
        <v>0</v>
      </c>
      <c r="J1856">
        <v>1.1264100000000001E-2</v>
      </c>
      <c r="K1856">
        <v>0.98063999999999996</v>
      </c>
      <c r="L1856">
        <v>0</v>
      </c>
      <c r="M1856" t="s">
        <v>42</v>
      </c>
    </row>
    <row r="1857" spans="1:13" x14ac:dyDescent="0.25">
      <c r="A1857" t="s">
        <v>163</v>
      </c>
      <c r="B1857">
        <v>41783.5</v>
      </c>
      <c r="C1857">
        <v>41307.800000000003</v>
      </c>
      <c r="D1857">
        <v>41307.599999999999</v>
      </c>
      <c r="E1857">
        <v>39350.9</v>
      </c>
      <c r="F1857">
        <v>283.48500000000001</v>
      </c>
      <c r="G1857">
        <v>0</v>
      </c>
      <c r="H1857">
        <v>87.885800000000003</v>
      </c>
      <c r="I1857">
        <v>0</v>
      </c>
      <c r="J1857">
        <v>1.2190100000000001E-2</v>
      </c>
      <c r="K1857">
        <v>0.98094800000000004</v>
      </c>
      <c r="L1857">
        <v>0</v>
      </c>
      <c r="M1857" t="s">
        <v>42</v>
      </c>
    </row>
    <row r="1858" spans="1:13" x14ac:dyDescent="0.25">
      <c r="A1858" t="s">
        <v>163</v>
      </c>
      <c r="B1858">
        <v>40096.1</v>
      </c>
      <c r="C1858">
        <v>39634.300000000003</v>
      </c>
      <c r="D1858">
        <v>39634.1</v>
      </c>
      <c r="E1858">
        <v>37810.400000000001</v>
      </c>
      <c r="F1858">
        <v>274.95699999999999</v>
      </c>
      <c r="G1858">
        <v>0</v>
      </c>
      <c r="H1858">
        <v>85.530100000000004</v>
      </c>
      <c r="I1858">
        <v>0</v>
      </c>
      <c r="J1858">
        <v>1.2157599999999999E-2</v>
      </c>
      <c r="K1858">
        <v>0.98101899999999997</v>
      </c>
      <c r="L1858">
        <v>0</v>
      </c>
      <c r="M1858" t="s">
        <v>42</v>
      </c>
    </row>
    <row r="1859" spans="1:13" x14ac:dyDescent="0.25">
      <c r="A1859" t="s">
        <v>163</v>
      </c>
      <c r="B1859">
        <v>39964.9</v>
      </c>
      <c r="C1859">
        <v>39510.1</v>
      </c>
      <c r="D1859">
        <v>39509.9</v>
      </c>
      <c r="E1859">
        <v>37687.800000000003</v>
      </c>
      <c r="F1859">
        <v>273.101</v>
      </c>
      <c r="G1859">
        <v>0</v>
      </c>
      <c r="H1859">
        <v>83.424700000000001</v>
      </c>
      <c r="I1859">
        <v>0</v>
      </c>
      <c r="J1859">
        <v>1.2421E-2</v>
      </c>
      <c r="K1859">
        <v>0.98097599999999996</v>
      </c>
      <c r="L1859">
        <v>0</v>
      </c>
      <c r="M1859" t="s">
        <v>42</v>
      </c>
    </row>
    <row r="1860" spans="1:13" x14ac:dyDescent="0.25">
      <c r="A1860" t="s">
        <v>163</v>
      </c>
      <c r="B1860">
        <v>40240</v>
      </c>
      <c r="C1860">
        <v>39784.9</v>
      </c>
      <c r="D1860">
        <v>39784.699999999997</v>
      </c>
      <c r="E1860">
        <v>37968.300000000003</v>
      </c>
      <c r="F1860">
        <v>273.79000000000002</v>
      </c>
      <c r="G1860">
        <v>0</v>
      </c>
      <c r="H1860">
        <v>84.936800000000005</v>
      </c>
      <c r="I1860">
        <v>0</v>
      </c>
      <c r="J1860">
        <v>1.8651299999999999E-2</v>
      </c>
      <c r="K1860">
        <v>0.98086399999999996</v>
      </c>
      <c r="L1860">
        <v>0</v>
      </c>
      <c r="M1860" t="s">
        <v>42</v>
      </c>
    </row>
    <row r="1861" spans="1:13" x14ac:dyDescent="0.25">
      <c r="A1861" t="s">
        <v>163</v>
      </c>
      <c r="B1861">
        <v>41570.6</v>
      </c>
      <c r="C1861">
        <v>41113.9</v>
      </c>
      <c r="D1861">
        <v>41113.699999999997</v>
      </c>
      <c r="E1861">
        <v>39242.1</v>
      </c>
      <c r="F1861">
        <v>281.5</v>
      </c>
      <c r="G1861">
        <v>0</v>
      </c>
      <c r="H1861">
        <v>83.473699999999994</v>
      </c>
      <c r="I1861">
        <v>0</v>
      </c>
      <c r="J1861">
        <v>1.09611E-2</v>
      </c>
      <c r="K1861">
        <v>0.98913200000000001</v>
      </c>
      <c r="L1861">
        <v>0</v>
      </c>
      <c r="M1861" t="s">
        <v>42</v>
      </c>
    </row>
    <row r="1862" spans="1:13" x14ac:dyDescent="0.25">
      <c r="A1862" t="s">
        <v>163</v>
      </c>
      <c r="B1862">
        <v>41913.599999999999</v>
      </c>
      <c r="C1862">
        <v>41453</v>
      </c>
      <c r="D1862">
        <v>41452.800000000003</v>
      </c>
      <c r="E1862">
        <v>39575.599999999999</v>
      </c>
      <c r="F1862">
        <v>284.60000000000002</v>
      </c>
      <c r="G1862">
        <v>0</v>
      </c>
      <c r="H1862">
        <v>85.272900000000007</v>
      </c>
      <c r="I1862">
        <v>0</v>
      </c>
      <c r="J1862">
        <v>1.1126499999999999E-2</v>
      </c>
      <c r="K1862">
        <v>0.99216400000000005</v>
      </c>
      <c r="L1862">
        <v>0</v>
      </c>
      <c r="M1862" t="s">
        <v>42</v>
      </c>
    </row>
    <row r="1863" spans="1:13" x14ac:dyDescent="0.25">
      <c r="A1863" t="s">
        <v>163</v>
      </c>
      <c r="B1863">
        <v>41493.300000000003</v>
      </c>
      <c r="C1863">
        <v>41030.800000000003</v>
      </c>
      <c r="D1863">
        <v>41030.6</v>
      </c>
      <c r="E1863">
        <v>39135.5</v>
      </c>
      <c r="F1863">
        <v>282.42399999999998</v>
      </c>
      <c r="G1863">
        <v>0</v>
      </c>
      <c r="H1863">
        <v>86.597099999999998</v>
      </c>
      <c r="I1863">
        <v>0</v>
      </c>
      <c r="J1863">
        <v>1.0856899999999999E-2</v>
      </c>
      <c r="K1863">
        <v>0.98101899999999997</v>
      </c>
      <c r="L1863">
        <v>0</v>
      </c>
      <c r="M1863" t="s">
        <v>42</v>
      </c>
    </row>
    <row r="1864" spans="1:13" x14ac:dyDescent="0.25">
      <c r="A1864" t="s">
        <v>163</v>
      </c>
      <c r="B1864">
        <v>39406.9</v>
      </c>
      <c r="C1864">
        <v>38949.599999999999</v>
      </c>
      <c r="D1864">
        <v>38949.4</v>
      </c>
      <c r="E1864">
        <v>37152.1</v>
      </c>
      <c r="F1864">
        <v>272.96899999999999</v>
      </c>
      <c r="G1864">
        <v>0</v>
      </c>
      <c r="H1864">
        <v>85.289000000000001</v>
      </c>
      <c r="I1864">
        <v>0</v>
      </c>
      <c r="J1864">
        <v>1.3532799999999999E-2</v>
      </c>
      <c r="K1864">
        <v>0.98101000000000005</v>
      </c>
      <c r="L1864">
        <v>0</v>
      </c>
      <c r="M1864" t="s">
        <v>42</v>
      </c>
    </row>
    <row r="1865" spans="1:13" x14ac:dyDescent="0.25">
      <c r="A1865" t="s">
        <v>163</v>
      </c>
      <c r="B1865">
        <v>40418.699999999997</v>
      </c>
      <c r="C1865">
        <v>39963.5</v>
      </c>
      <c r="D1865">
        <v>39963.300000000003</v>
      </c>
      <c r="E1865">
        <v>38151.599999999999</v>
      </c>
      <c r="F1865">
        <v>274.73200000000003</v>
      </c>
      <c r="G1865">
        <v>0</v>
      </c>
      <c r="H1865">
        <v>85.475499999999997</v>
      </c>
      <c r="I1865">
        <v>0</v>
      </c>
      <c r="J1865">
        <v>1.15622E-2</v>
      </c>
      <c r="K1865">
        <v>0.98389000000000004</v>
      </c>
      <c r="L1865">
        <v>0</v>
      </c>
      <c r="M1865" t="s">
        <v>42</v>
      </c>
    </row>
    <row r="1866" spans="1:13" x14ac:dyDescent="0.25">
      <c r="A1866" t="s">
        <v>163</v>
      </c>
      <c r="B1866">
        <v>41469.800000000003</v>
      </c>
      <c r="C1866">
        <v>41017.800000000003</v>
      </c>
      <c r="D1866">
        <v>41017.599999999999</v>
      </c>
      <c r="E1866">
        <v>39207.300000000003</v>
      </c>
      <c r="F1866">
        <v>274.637</v>
      </c>
      <c r="G1866">
        <v>0</v>
      </c>
      <c r="H1866">
        <v>86.679199999999994</v>
      </c>
      <c r="I1866">
        <v>0</v>
      </c>
      <c r="J1866">
        <v>2.9041399999999998E-2</v>
      </c>
      <c r="K1866">
        <v>0.98055300000000001</v>
      </c>
      <c r="L1866">
        <v>0</v>
      </c>
      <c r="M1866" t="s">
        <v>42</v>
      </c>
    </row>
    <row r="1867" spans="1:13" x14ac:dyDescent="0.25">
      <c r="A1867" t="s">
        <v>163</v>
      </c>
      <c r="B1867">
        <v>39951.800000000003</v>
      </c>
      <c r="C1867">
        <v>39480.1</v>
      </c>
      <c r="D1867">
        <v>39479.9</v>
      </c>
      <c r="E1867">
        <v>37607.1</v>
      </c>
      <c r="F1867">
        <v>283.99099999999999</v>
      </c>
      <c r="G1867">
        <v>0</v>
      </c>
      <c r="H1867">
        <v>82.635099999999994</v>
      </c>
      <c r="I1867">
        <v>0</v>
      </c>
      <c r="J1867">
        <v>1.81856E-2</v>
      </c>
      <c r="K1867">
        <v>0.98858000000000001</v>
      </c>
      <c r="L1867">
        <v>0</v>
      </c>
      <c r="M1867" t="s">
        <v>42</v>
      </c>
    </row>
    <row r="1868" spans="1:13" x14ac:dyDescent="0.25">
      <c r="A1868" t="s">
        <v>163</v>
      </c>
      <c r="B1868">
        <v>41349.199999999997</v>
      </c>
      <c r="C1868">
        <v>40886.9</v>
      </c>
      <c r="D1868">
        <v>40886.699999999997</v>
      </c>
      <c r="E1868">
        <v>39005.699999999997</v>
      </c>
      <c r="F1868">
        <v>285.42500000000001</v>
      </c>
      <c r="G1868">
        <v>0</v>
      </c>
      <c r="H1868">
        <v>85.627300000000005</v>
      </c>
      <c r="I1868">
        <v>0</v>
      </c>
      <c r="J1868">
        <v>2.02986E-2</v>
      </c>
      <c r="K1868">
        <v>0.98099400000000003</v>
      </c>
      <c r="L1868">
        <v>0</v>
      </c>
      <c r="M1868" t="s">
        <v>42</v>
      </c>
    </row>
    <row r="1869" spans="1:13" x14ac:dyDescent="0.25">
      <c r="A1869" t="s">
        <v>163</v>
      </c>
      <c r="B1869">
        <v>41788.400000000001</v>
      </c>
      <c r="C1869">
        <v>41328.400000000001</v>
      </c>
      <c r="D1869">
        <v>41328.199999999997</v>
      </c>
      <c r="E1869">
        <v>39462.300000000003</v>
      </c>
      <c r="F1869">
        <v>278.83100000000002</v>
      </c>
      <c r="G1869">
        <v>0</v>
      </c>
      <c r="H1869">
        <v>86.134200000000007</v>
      </c>
      <c r="I1869">
        <v>0</v>
      </c>
      <c r="J1869">
        <v>1.37486E-2</v>
      </c>
      <c r="K1869">
        <v>0.98099999999999998</v>
      </c>
      <c r="L1869">
        <v>0</v>
      </c>
      <c r="M1869" t="s">
        <v>42</v>
      </c>
    </row>
    <row r="1870" spans="1:13" x14ac:dyDescent="0.25">
      <c r="A1870" t="s">
        <v>163</v>
      </c>
      <c r="B1870">
        <v>41134</v>
      </c>
      <c r="C1870">
        <v>40677.599999999999</v>
      </c>
      <c r="D1870">
        <v>40677.5</v>
      </c>
      <c r="E1870">
        <v>38866.6</v>
      </c>
      <c r="F1870">
        <v>272.91199999999998</v>
      </c>
      <c r="G1870">
        <v>0</v>
      </c>
      <c r="H1870">
        <v>86.133200000000002</v>
      </c>
      <c r="I1870">
        <v>0</v>
      </c>
      <c r="J1870">
        <v>1.1165599999999999E-2</v>
      </c>
      <c r="K1870">
        <v>0.98101000000000005</v>
      </c>
      <c r="L1870">
        <v>0</v>
      </c>
      <c r="M1870" t="s">
        <v>42</v>
      </c>
    </row>
    <row r="1871" spans="1:13" x14ac:dyDescent="0.25">
      <c r="A1871" t="s">
        <v>163</v>
      </c>
      <c r="B1871">
        <v>41170.699999999997</v>
      </c>
      <c r="C1871">
        <v>40715.800000000003</v>
      </c>
      <c r="D1871">
        <v>40715.599999999999</v>
      </c>
      <c r="E1871">
        <v>38909.199999999997</v>
      </c>
      <c r="F1871">
        <v>273.64999999999998</v>
      </c>
      <c r="G1871">
        <v>0</v>
      </c>
      <c r="H1871">
        <v>85.153199999999998</v>
      </c>
      <c r="I1871">
        <v>0</v>
      </c>
      <c r="J1871">
        <v>1.1546300000000001E-2</v>
      </c>
      <c r="K1871">
        <v>0.98092299999999999</v>
      </c>
      <c r="L1871">
        <v>0</v>
      </c>
      <c r="M1871" t="s">
        <v>42</v>
      </c>
    </row>
    <row r="1872" spans="1:13" x14ac:dyDescent="0.25">
      <c r="A1872" t="s">
        <v>163</v>
      </c>
      <c r="B1872">
        <v>41285.9</v>
      </c>
      <c r="C1872">
        <v>40833</v>
      </c>
      <c r="D1872">
        <v>40832.800000000003</v>
      </c>
      <c r="E1872">
        <v>39000.400000000001</v>
      </c>
      <c r="F1872">
        <v>277.286</v>
      </c>
      <c r="G1872">
        <v>0</v>
      </c>
      <c r="H1872">
        <v>84.964200000000005</v>
      </c>
      <c r="I1872">
        <v>0</v>
      </c>
      <c r="J1872">
        <v>1.1028700000000001E-2</v>
      </c>
      <c r="K1872">
        <v>0.98101799999999995</v>
      </c>
      <c r="L1872">
        <v>0</v>
      </c>
      <c r="M1872" t="s">
        <v>42</v>
      </c>
    </row>
    <row r="1873" spans="1:13" x14ac:dyDescent="0.25">
      <c r="A1873" t="s">
        <v>163</v>
      </c>
      <c r="B1873">
        <v>40107.300000000003</v>
      </c>
      <c r="C1873">
        <v>39646.300000000003</v>
      </c>
      <c r="D1873">
        <v>39646.1</v>
      </c>
      <c r="E1873">
        <v>37807.1</v>
      </c>
      <c r="F1873">
        <v>275.702</v>
      </c>
      <c r="G1873">
        <v>0</v>
      </c>
      <c r="H1873">
        <v>85.246399999999994</v>
      </c>
      <c r="I1873">
        <v>0</v>
      </c>
      <c r="J1873">
        <v>1.7675E-2</v>
      </c>
      <c r="K1873">
        <v>0.98101700000000003</v>
      </c>
      <c r="L1873">
        <v>0</v>
      </c>
      <c r="M1873" t="s">
        <v>42</v>
      </c>
    </row>
    <row r="1874" spans="1:13" x14ac:dyDescent="0.25">
      <c r="A1874" t="s">
        <v>163</v>
      </c>
      <c r="B1874">
        <v>41603.199999999997</v>
      </c>
      <c r="C1874">
        <v>41144.6</v>
      </c>
      <c r="D1874">
        <v>41144.400000000001</v>
      </c>
      <c r="E1874">
        <v>39271.300000000003</v>
      </c>
      <c r="F1874">
        <v>285.476</v>
      </c>
      <c r="G1874">
        <v>0</v>
      </c>
      <c r="H1874">
        <v>85.965599999999995</v>
      </c>
      <c r="I1874">
        <v>0</v>
      </c>
      <c r="J1874">
        <v>1.25839E-2</v>
      </c>
      <c r="K1874">
        <v>0.98312600000000006</v>
      </c>
      <c r="L1874">
        <v>0</v>
      </c>
      <c r="M1874" t="s">
        <v>42</v>
      </c>
    </row>
    <row r="1875" spans="1:13" x14ac:dyDescent="0.25">
      <c r="A1875" t="s">
        <v>163</v>
      </c>
      <c r="B1875">
        <v>40907.9</v>
      </c>
      <c r="C1875">
        <v>40448.800000000003</v>
      </c>
      <c r="D1875">
        <v>40448.6</v>
      </c>
      <c r="E1875">
        <v>38587.800000000003</v>
      </c>
      <c r="F1875">
        <v>282.91800000000001</v>
      </c>
      <c r="G1875">
        <v>0</v>
      </c>
      <c r="H1875">
        <v>85.258499999999998</v>
      </c>
      <c r="I1875">
        <v>0</v>
      </c>
      <c r="J1875">
        <v>1.1114300000000001E-2</v>
      </c>
      <c r="K1875">
        <v>0.98085699999999998</v>
      </c>
      <c r="L1875">
        <v>0</v>
      </c>
      <c r="M1875" t="s">
        <v>42</v>
      </c>
    </row>
    <row r="1876" spans="1:13" x14ac:dyDescent="0.25">
      <c r="A1876" t="s">
        <v>163</v>
      </c>
      <c r="B1876">
        <v>40459.599999999999</v>
      </c>
      <c r="C1876">
        <v>40007.4</v>
      </c>
      <c r="D1876">
        <v>40007.199999999997</v>
      </c>
      <c r="E1876">
        <v>38201.800000000003</v>
      </c>
      <c r="F1876">
        <v>271.23</v>
      </c>
      <c r="G1876">
        <v>0</v>
      </c>
      <c r="H1876">
        <v>85.344300000000004</v>
      </c>
      <c r="I1876">
        <v>0</v>
      </c>
      <c r="J1876">
        <v>1.5030999999999999E-2</v>
      </c>
      <c r="K1876">
        <v>0.98101700000000003</v>
      </c>
      <c r="L1876">
        <v>0</v>
      </c>
      <c r="M1876" t="s">
        <v>42</v>
      </c>
    </row>
    <row r="1877" spans="1:13" x14ac:dyDescent="0.25">
      <c r="A1877" t="s">
        <v>163</v>
      </c>
      <c r="B1877">
        <v>39744.300000000003</v>
      </c>
      <c r="C1877">
        <v>39287.1</v>
      </c>
      <c r="D1877">
        <v>39286.9</v>
      </c>
      <c r="E1877">
        <v>37486.5</v>
      </c>
      <c r="F1877">
        <v>270.47399999999999</v>
      </c>
      <c r="G1877">
        <v>0</v>
      </c>
      <c r="H1877">
        <v>84.629900000000006</v>
      </c>
      <c r="I1877">
        <v>0</v>
      </c>
      <c r="J1877">
        <v>2.0970300000000001E-2</v>
      </c>
      <c r="K1877">
        <v>0.98101899999999997</v>
      </c>
      <c r="L1877">
        <v>0</v>
      </c>
      <c r="M1877" t="s">
        <v>42</v>
      </c>
    </row>
    <row r="1878" spans="1:13" x14ac:dyDescent="0.25">
      <c r="A1878" t="s">
        <v>163</v>
      </c>
      <c r="B1878">
        <v>40129.199999999997</v>
      </c>
      <c r="C1878">
        <v>39674.1</v>
      </c>
      <c r="D1878">
        <v>39674</v>
      </c>
      <c r="E1878">
        <v>37828.400000000001</v>
      </c>
      <c r="F1878">
        <v>274.43700000000001</v>
      </c>
      <c r="G1878">
        <v>0</v>
      </c>
      <c r="H1878">
        <v>85.1965</v>
      </c>
      <c r="I1878">
        <v>0</v>
      </c>
      <c r="J1878">
        <v>2.90377E-2</v>
      </c>
      <c r="K1878">
        <v>0.98100900000000002</v>
      </c>
      <c r="L1878">
        <v>0</v>
      </c>
      <c r="M1878" t="s">
        <v>42</v>
      </c>
    </row>
    <row r="1879" spans="1:13" x14ac:dyDescent="0.25">
      <c r="A1879" t="s">
        <v>163</v>
      </c>
      <c r="B1879">
        <v>40312.9</v>
      </c>
      <c r="C1879">
        <v>39851.699999999997</v>
      </c>
      <c r="D1879">
        <v>39851.5</v>
      </c>
      <c r="E1879">
        <v>37992</v>
      </c>
      <c r="F1879">
        <v>278.60500000000002</v>
      </c>
      <c r="G1879">
        <v>0</v>
      </c>
      <c r="H1879">
        <v>85.154499999999999</v>
      </c>
      <c r="I1879">
        <v>0</v>
      </c>
      <c r="J1879">
        <v>1.1067E-2</v>
      </c>
      <c r="K1879">
        <v>0.98098700000000005</v>
      </c>
      <c r="L1879">
        <v>0</v>
      </c>
      <c r="M1879" t="s">
        <v>42</v>
      </c>
    </row>
    <row r="1880" spans="1:13" x14ac:dyDescent="0.25">
      <c r="A1880" t="s">
        <v>163</v>
      </c>
      <c r="B1880">
        <v>41717.699999999997</v>
      </c>
      <c r="C1880">
        <v>41249.300000000003</v>
      </c>
      <c r="D1880">
        <v>41249.1</v>
      </c>
      <c r="E1880">
        <v>39344.1</v>
      </c>
      <c r="F1880">
        <v>284.19099999999997</v>
      </c>
      <c r="G1880">
        <v>0</v>
      </c>
      <c r="H1880">
        <v>87.573999999999998</v>
      </c>
      <c r="I1880">
        <v>0</v>
      </c>
      <c r="J1880">
        <v>1.6401700000000002E-2</v>
      </c>
      <c r="K1880">
        <v>0.98100900000000002</v>
      </c>
      <c r="L1880">
        <v>0</v>
      </c>
      <c r="M1880" t="s">
        <v>42</v>
      </c>
    </row>
    <row r="1881" spans="1:13" x14ac:dyDescent="0.25">
      <c r="A1881" t="s">
        <v>163</v>
      </c>
      <c r="B1881">
        <v>41539.4</v>
      </c>
      <c r="C1881">
        <v>41080.800000000003</v>
      </c>
      <c r="D1881">
        <v>41080.6</v>
      </c>
      <c r="E1881">
        <v>39248.699999999997</v>
      </c>
      <c r="F1881">
        <v>275.56200000000001</v>
      </c>
      <c r="G1881">
        <v>0</v>
      </c>
      <c r="H1881">
        <v>85.835800000000006</v>
      </c>
      <c r="I1881">
        <v>0</v>
      </c>
      <c r="J1881">
        <v>1.1431800000000001E-2</v>
      </c>
      <c r="K1881">
        <v>0.98100200000000004</v>
      </c>
      <c r="L1881">
        <v>0</v>
      </c>
      <c r="M1881" t="s">
        <v>42</v>
      </c>
    </row>
    <row r="1882" spans="1:13" x14ac:dyDescent="0.25">
      <c r="A1882" t="s">
        <v>163</v>
      </c>
      <c r="B1882">
        <v>41016</v>
      </c>
      <c r="C1882">
        <v>40561.199999999997</v>
      </c>
      <c r="D1882">
        <v>40561</v>
      </c>
      <c r="E1882">
        <v>38790.400000000001</v>
      </c>
      <c r="F1882">
        <v>267.88900000000001</v>
      </c>
      <c r="G1882">
        <v>0</v>
      </c>
      <c r="H1882">
        <v>87.635599999999997</v>
      </c>
      <c r="I1882">
        <v>0</v>
      </c>
      <c r="J1882">
        <v>1.51956E-2</v>
      </c>
      <c r="K1882">
        <v>0.98090699999999997</v>
      </c>
      <c r="L1882">
        <v>0</v>
      </c>
      <c r="M1882" t="s">
        <v>42</v>
      </c>
    </row>
    <row r="1883" spans="1:13" x14ac:dyDescent="0.25">
      <c r="A1883" t="s">
        <v>163</v>
      </c>
      <c r="B1883">
        <v>39497.5</v>
      </c>
      <c r="C1883">
        <v>39041.800000000003</v>
      </c>
      <c r="D1883">
        <v>39041.699999999997</v>
      </c>
      <c r="E1883">
        <v>37249.199999999997</v>
      </c>
      <c r="F1883">
        <v>271.39699999999999</v>
      </c>
      <c r="G1883">
        <v>0</v>
      </c>
      <c r="H1883">
        <v>85.031300000000002</v>
      </c>
      <c r="I1883">
        <v>0</v>
      </c>
      <c r="J1883">
        <v>2.90377E-2</v>
      </c>
      <c r="K1883">
        <v>0.98071900000000001</v>
      </c>
      <c r="L1883">
        <v>0</v>
      </c>
      <c r="M1883" t="s">
        <v>42</v>
      </c>
    </row>
    <row r="1884" spans="1:13" x14ac:dyDescent="0.25">
      <c r="A1884" t="s">
        <v>163</v>
      </c>
      <c r="B1884">
        <v>39878.9</v>
      </c>
      <c r="C1884">
        <v>39424.5</v>
      </c>
      <c r="D1884">
        <v>39424.300000000003</v>
      </c>
      <c r="E1884">
        <v>37572.800000000003</v>
      </c>
      <c r="F1884">
        <v>280.74900000000002</v>
      </c>
      <c r="G1884">
        <v>0</v>
      </c>
      <c r="H1884">
        <v>84.053299999999993</v>
      </c>
      <c r="I1884">
        <v>0</v>
      </c>
      <c r="J1884">
        <v>1.25427E-2</v>
      </c>
      <c r="K1884">
        <v>0.98101400000000005</v>
      </c>
      <c r="L1884">
        <v>0</v>
      </c>
      <c r="M1884" t="s">
        <v>42</v>
      </c>
    </row>
    <row r="1885" spans="1:13" x14ac:dyDescent="0.25">
      <c r="A1885" t="s">
        <v>163</v>
      </c>
      <c r="B1885">
        <v>40494.5</v>
      </c>
      <c r="C1885">
        <v>40035</v>
      </c>
      <c r="D1885">
        <v>40034.800000000003</v>
      </c>
      <c r="E1885">
        <v>38081.599999999999</v>
      </c>
      <c r="F1885">
        <v>288.13600000000002</v>
      </c>
      <c r="G1885">
        <v>0</v>
      </c>
      <c r="H1885">
        <v>83.6173</v>
      </c>
      <c r="I1885">
        <v>0</v>
      </c>
      <c r="J1885">
        <v>1.29193E-2</v>
      </c>
      <c r="K1885">
        <v>0.98101700000000003</v>
      </c>
      <c r="L1885">
        <v>0</v>
      </c>
      <c r="M1885" t="s">
        <v>42</v>
      </c>
    </row>
    <row r="1886" spans="1:13" x14ac:dyDescent="0.25">
      <c r="A1886" t="s">
        <v>163</v>
      </c>
      <c r="B1886">
        <v>42075.6</v>
      </c>
      <c r="C1886">
        <v>41616.1</v>
      </c>
      <c r="D1886">
        <v>41616</v>
      </c>
      <c r="E1886">
        <v>39665.800000000003</v>
      </c>
      <c r="F1886">
        <v>282.77699999999999</v>
      </c>
      <c r="G1886">
        <v>0</v>
      </c>
      <c r="H1886">
        <v>85.520600000000002</v>
      </c>
      <c r="I1886">
        <v>0</v>
      </c>
      <c r="J1886">
        <v>1.7129399999999999E-2</v>
      </c>
      <c r="K1886">
        <v>0.98099899999999995</v>
      </c>
      <c r="L1886">
        <v>0</v>
      </c>
      <c r="M1886" t="s">
        <v>42</v>
      </c>
    </row>
    <row r="1887" spans="1:13" x14ac:dyDescent="0.25">
      <c r="A1887" t="s">
        <v>163</v>
      </c>
      <c r="B1887">
        <v>41562.400000000001</v>
      </c>
      <c r="C1887">
        <v>41100.9</v>
      </c>
      <c r="D1887">
        <v>41100.699999999997</v>
      </c>
      <c r="E1887">
        <v>39218.199999999997</v>
      </c>
      <c r="F1887">
        <v>280.24599999999998</v>
      </c>
      <c r="G1887">
        <v>0</v>
      </c>
      <c r="H1887">
        <v>87.238900000000001</v>
      </c>
      <c r="I1887">
        <v>0</v>
      </c>
      <c r="J1887">
        <v>1.1079E-2</v>
      </c>
      <c r="K1887">
        <v>0.98101899999999997</v>
      </c>
      <c r="L1887">
        <v>0</v>
      </c>
      <c r="M1887" t="s">
        <v>42</v>
      </c>
    </row>
    <row r="1888" spans="1:13" x14ac:dyDescent="0.25">
      <c r="A1888" t="s">
        <v>163</v>
      </c>
      <c r="B1888">
        <v>40982.5</v>
      </c>
      <c r="C1888">
        <v>40527.699999999997</v>
      </c>
      <c r="D1888">
        <v>40527.5</v>
      </c>
      <c r="E1888">
        <v>38726.6</v>
      </c>
      <c r="F1888">
        <v>271.80200000000002</v>
      </c>
      <c r="G1888">
        <v>0</v>
      </c>
      <c r="H1888">
        <v>87.918800000000005</v>
      </c>
      <c r="I1888">
        <v>0</v>
      </c>
      <c r="J1888">
        <v>1.2529800000000001E-2</v>
      </c>
      <c r="K1888">
        <v>0.98066699999999996</v>
      </c>
      <c r="L1888">
        <v>0</v>
      </c>
      <c r="M1888" t="s">
        <v>42</v>
      </c>
    </row>
    <row r="1889" spans="1:25" x14ac:dyDescent="0.25">
      <c r="A1889" t="s">
        <v>163</v>
      </c>
      <c r="B1889">
        <v>39726.6</v>
      </c>
      <c r="C1889">
        <v>39271.1</v>
      </c>
      <c r="D1889">
        <v>39270.9</v>
      </c>
      <c r="E1889">
        <v>37473.800000000003</v>
      </c>
      <c r="F1889">
        <v>271.33300000000003</v>
      </c>
      <c r="G1889">
        <v>0</v>
      </c>
      <c r="H1889">
        <v>85.751300000000001</v>
      </c>
      <c r="I1889">
        <v>0</v>
      </c>
      <c r="J1889">
        <v>1.3325099999999999E-2</v>
      </c>
      <c r="K1889">
        <v>0.98101899999999997</v>
      </c>
      <c r="L1889">
        <v>0</v>
      </c>
      <c r="M1889" t="s">
        <v>42</v>
      </c>
    </row>
    <row r="1890" spans="1:25" x14ac:dyDescent="0.25">
      <c r="A1890" t="s">
        <v>163</v>
      </c>
      <c r="B1890">
        <v>40265.5</v>
      </c>
      <c r="C1890">
        <v>39813.1</v>
      </c>
      <c r="D1890">
        <v>39812.9</v>
      </c>
      <c r="E1890">
        <v>37960</v>
      </c>
      <c r="F1890">
        <v>278.48700000000002</v>
      </c>
      <c r="G1890">
        <v>0</v>
      </c>
      <c r="H1890">
        <v>83.871899999999997</v>
      </c>
      <c r="I1890">
        <v>0</v>
      </c>
      <c r="J1890">
        <v>2.90376E-2</v>
      </c>
      <c r="K1890">
        <v>0.98078799999999999</v>
      </c>
      <c r="L1890">
        <v>0</v>
      </c>
      <c r="M1890" t="s">
        <v>42</v>
      </c>
    </row>
    <row r="1891" spans="1:25" x14ac:dyDescent="0.25">
      <c r="A1891" t="s">
        <v>163</v>
      </c>
      <c r="B1891">
        <v>40677.4</v>
      </c>
      <c r="C1891">
        <v>40209.800000000003</v>
      </c>
      <c r="D1891">
        <v>40209.5</v>
      </c>
      <c r="E1891">
        <v>38328</v>
      </c>
      <c r="F1891">
        <v>285.077</v>
      </c>
      <c r="G1891">
        <v>0</v>
      </c>
      <c r="H1891">
        <v>85.873500000000007</v>
      </c>
      <c r="I1891">
        <v>0</v>
      </c>
      <c r="J1891">
        <v>1.0874099999999999E-2</v>
      </c>
      <c r="K1891">
        <v>0.98090100000000002</v>
      </c>
      <c r="L1891">
        <v>0</v>
      </c>
      <c r="M1891" t="s">
        <v>42</v>
      </c>
    </row>
    <row r="1892" spans="1:25" x14ac:dyDescent="0.25">
      <c r="A1892" t="s">
        <v>163</v>
      </c>
      <c r="B1892">
        <v>42012.4</v>
      </c>
      <c r="C1892">
        <v>41549.699999999997</v>
      </c>
      <c r="D1892">
        <v>41549.5</v>
      </c>
      <c r="E1892">
        <v>39681.699999999997</v>
      </c>
      <c r="F1892">
        <v>283.51600000000002</v>
      </c>
      <c r="G1892">
        <v>0</v>
      </c>
      <c r="H1892">
        <v>84.589600000000004</v>
      </c>
      <c r="I1892">
        <v>0</v>
      </c>
      <c r="J1892">
        <v>1.11872E-2</v>
      </c>
      <c r="K1892">
        <v>0.981016</v>
      </c>
      <c r="L1892">
        <v>0</v>
      </c>
      <c r="M1892" t="s">
        <v>42</v>
      </c>
    </row>
    <row r="1893" spans="1:25" x14ac:dyDescent="0.25">
      <c r="A1893" t="s">
        <v>163</v>
      </c>
      <c r="B1893">
        <v>41132.6</v>
      </c>
      <c r="C1893">
        <v>40671.300000000003</v>
      </c>
      <c r="D1893">
        <v>40671.1</v>
      </c>
      <c r="E1893">
        <v>38843.4</v>
      </c>
      <c r="F1893">
        <v>276.46899999999999</v>
      </c>
      <c r="G1893">
        <v>0</v>
      </c>
      <c r="H1893">
        <v>85.77</v>
      </c>
      <c r="I1893">
        <v>0</v>
      </c>
      <c r="J1893">
        <v>1.10352E-2</v>
      </c>
      <c r="K1893">
        <v>0.98101899999999997</v>
      </c>
      <c r="L1893">
        <v>0</v>
      </c>
      <c r="M1893" t="s">
        <v>42</v>
      </c>
    </row>
    <row r="1894" spans="1:25" x14ac:dyDescent="0.25">
      <c r="A1894" t="s">
        <v>163</v>
      </c>
      <c r="B1894">
        <v>41053.9</v>
      </c>
      <c r="C1894">
        <v>40600.800000000003</v>
      </c>
      <c r="D1894">
        <v>40600.6</v>
      </c>
      <c r="E1894">
        <v>38748.199999999997</v>
      </c>
      <c r="F1894">
        <v>281.40300000000002</v>
      </c>
      <c r="G1894">
        <v>0</v>
      </c>
      <c r="H1894">
        <v>86.465500000000006</v>
      </c>
      <c r="I1894">
        <v>0</v>
      </c>
      <c r="J1894">
        <v>1.1786400000000001E-2</v>
      </c>
      <c r="K1894">
        <v>0.98099199999999998</v>
      </c>
      <c r="L1894">
        <v>0</v>
      </c>
      <c r="M1894" t="s">
        <v>42</v>
      </c>
    </row>
    <row r="1895" spans="1:25" x14ac:dyDescent="0.25">
      <c r="A1895" t="s">
        <v>163</v>
      </c>
      <c r="B1895">
        <v>40593.5</v>
      </c>
      <c r="C1895">
        <v>40131.800000000003</v>
      </c>
      <c r="D1895">
        <v>40131.599999999999</v>
      </c>
      <c r="E1895">
        <v>38313.300000000003</v>
      </c>
      <c r="F1895">
        <v>277.92399999999998</v>
      </c>
      <c r="G1895">
        <v>0</v>
      </c>
      <c r="H1895">
        <v>86.861099999999993</v>
      </c>
      <c r="I1895">
        <v>0</v>
      </c>
      <c r="J1895">
        <v>1.0857800000000001E-2</v>
      </c>
      <c r="K1895">
        <v>0.98095399999999999</v>
      </c>
      <c r="L1895">
        <v>0</v>
      </c>
      <c r="M1895" t="s">
        <v>42</v>
      </c>
    </row>
    <row r="1896" spans="1:25" x14ac:dyDescent="0.25">
      <c r="A1896" t="s">
        <v>163</v>
      </c>
      <c r="B1896">
        <v>41103</v>
      </c>
      <c r="C1896">
        <v>40643.1</v>
      </c>
      <c r="D1896">
        <v>40643</v>
      </c>
      <c r="E1896">
        <v>38754.1</v>
      </c>
      <c r="F1896">
        <v>282.565</v>
      </c>
      <c r="G1896">
        <v>0</v>
      </c>
      <c r="H1896">
        <v>87.888199999999998</v>
      </c>
      <c r="I1896">
        <v>0</v>
      </c>
      <c r="J1896">
        <v>1.1298600000000001E-2</v>
      </c>
      <c r="K1896">
        <v>0.98100299999999996</v>
      </c>
      <c r="L1896">
        <v>0</v>
      </c>
      <c r="M1896" t="s">
        <v>42</v>
      </c>
    </row>
    <row r="1897" spans="1:25" x14ac:dyDescent="0.25">
      <c r="A1897" t="s">
        <v>163</v>
      </c>
      <c r="B1897">
        <v>42061.599999999999</v>
      </c>
      <c r="C1897">
        <v>41481.199999999997</v>
      </c>
      <c r="D1897">
        <v>41481</v>
      </c>
      <c r="E1897">
        <v>39448.699999999997</v>
      </c>
      <c r="F1897">
        <v>287.57600000000002</v>
      </c>
      <c r="G1897">
        <v>0</v>
      </c>
      <c r="H1897">
        <v>90.119699999999995</v>
      </c>
      <c r="I1897">
        <v>0</v>
      </c>
      <c r="J1897">
        <v>2.9038100000000001E-2</v>
      </c>
      <c r="K1897">
        <v>0.98100799999999999</v>
      </c>
      <c r="L1897">
        <v>0</v>
      </c>
      <c r="M1897" t="s">
        <v>42</v>
      </c>
    </row>
    <row r="1898" spans="1:25" x14ac:dyDescent="0.25">
      <c r="A1898" t="s">
        <v>163</v>
      </c>
      <c r="B1898">
        <v>41607.599999999999</v>
      </c>
      <c r="C1898">
        <v>41142.400000000001</v>
      </c>
      <c r="D1898">
        <v>41142.199999999997</v>
      </c>
      <c r="E1898">
        <v>39264.6</v>
      </c>
      <c r="F1898">
        <v>287.17599999999999</v>
      </c>
      <c r="G1898">
        <v>0</v>
      </c>
      <c r="H1898">
        <v>86.070800000000006</v>
      </c>
      <c r="I1898">
        <v>0</v>
      </c>
      <c r="J1898">
        <v>1.09438E-2</v>
      </c>
      <c r="K1898">
        <v>0.98822500000000002</v>
      </c>
      <c r="L1898">
        <v>0</v>
      </c>
      <c r="M1898" t="s">
        <v>42</v>
      </c>
    </row>
    <row r="1899" spans="1:25" x14ac:dyDescent="0.25">
      <c r="A1899" t="s">
        <v>163</v>
      </c>
      <c r="B1899">
        <v>39636.800000000003</v>
      </c>
      <c r="C1899">
        <v>39174</v>
      </c>
      <c r="D1899">
        <v>39173.800000000003</v>
      </c>
      <c r="E1899">
        <v>37301.800000000003</v>
      </c>
      <c r="F1899">
        <v>277.00099999999998</v>
      </c>
      <c r="G1899">
        <v>0</v>
      </c>
      <c r="H1899">
        <v>88.501800000000003</v>
      </c>
      <c r="I1899">
        <v>0</v>
      </c>
      <c r="J1899">
        <v>2.4308900000000001E-2</v>
      </c>
      <c r="K1899">
        <v>0.98101899999999997</v>
      </c>
      <c r="L1899">
        <v>0</v>
      </c>
      <c r="M1899" t="s">
        <v>42</v>
      </c>
    </row>
    <row r="1900" spans="1:25" x14ac:dyDescent="0.25">
      <c r="A1900" t="s">
        <v>163</v>
      </c>
      <c r="B1900">
        <v>40217.4</v>
      </c>
      <c r="C1900">
        <v>39762.6</v>
      </c>
      <c r="D1900">
        <v>39762.5</v>
      </c>
      <c r="E1900">
        <v>37885.599999999999</v>
      </c>
      <c r="F1900">
        <v>273.68799999999999</v>
      </c>
      <c r="G1900">
        <v>0</v>
      </c>
      <c r="H1900">
        <v>88.6982</v>
      </c>
      <c r="I1900">
        <v>0</v>
      </c>
      <c r="J1900">
        <v>2.3728800000000001E-2</v>
      </c>
      <c r="K1900">
        <v>0.98097199999999996</v>
      </c>
      <c r="L1900">
        <v>0</v>
      </c>
      <c r="M1900" t="s">
        <v>42</v>
      </c>
    </row>
    <row r="1901" spans="1:25" x14ac:dyDescent="0.25">
      <c r="A1901" t="s">
        <v>163</v>
      </c>
      <c r="B1901">
        <v>40674.400000000001</v>
      </c>
      <c r="C1901">
        <v>40213.300000000003</v>
      </c>
      <c r="D1901">
        <v>40213.1</v>
      </c>
      <c r="E1901">
        <v>38374.800000000003</v>
      </c>
      <c r="F1901">
        <v>273.08199999999999</v>
      </c>
      <c r="G1901">
        <v>0</v>
      </c>
      <c r="H1901">
        <v>86.879300000000001</v>
      </c>
      <c r="I1901">
        <v>0</v>
      </c>
      <c r="J1901">
        <v>2.90377E-2</v>
      </c>
      <c r="K1901">
        <v>0.98101899999999997</v>
      </c>
      <c r="L1901">
        <v>0</v>
      </c>
      <c r="M1901" t="s">
        <v>42</v>
      </c>
    </row>
    <row r="1902" spans="1:25" x14ac:dyDescent="0.25">
      <c r="A1902" t="s">
        <v>163</v>
      </c>
      <c r="B1902">
        <v>40188.199999999997</v>
      </c>
      <c r="C1902">
        <v>39730</v>
      </c>
      <c r="D1902">
        <v>39729.800000000003</v>
      </c>
      <c r="E1902">
        <v>37802.800000000003</v>
      </c>
      <c r="F1902">
        <v>285.57400000000001</v>
      </c>
      <c r="G1902">
        <v>0</v>
      </c>
      <c r="H1902">
        <v>87.200400000000002</v>
      </c>
      <c r="I1902">
        <v>0</v>
      </c>
      <c r="J1902">
        <v>1.1498E-2</v>
      </c>
      <c r="K1902">
        <v>0.98095500000000002</v>
      </c>
      <c r="L1902">
        <v>0</v>
      </c>
      <c r="M1902" t="s">
        <v>42</v>
      </c>
    </row>
    <row r="1903" spans="1:25" x14ac:dyDescent="0.25">
      <c r="A1903" t="s">
        <v>163</v>
      </c>
      <c r="B1903">
        <v>40798</v>
      </c>
      <c r="C1903">
        <v>40334.5</v>
      </c>
      <c r="D1903">
        <v>40334.400000000001</v>
      </c>
      <c r="E1903">
        <v>38390.1</v>
      </c>
      <c r="F1903">
        <v>286.86200000000002</v>
      </c>
      <c r="G1903">
        <v>0</v>
      </c>
      <c r="H1903">
        <v>85.434399999999997</v>
      </c>
      <c r="I1903">
        <v>0</v>
      </c>
      <c r="J1903">
        <v>1.09429E-2</v>
      </c>
      <c r="K1903">
        <v>0.98099599999999998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41602</v>
      </c>
      <c r="C1904">
        <v>41139.5</v>
      </c>
      <c r="D1904">
        <v>41139.300000000003</v>
      </c>
      <c r="E1904">
        <v>39243.1</v>
      </c>
      <c r="F1904">
        <v>286.572</v>
      </c>
      <c r="G1904">
        <v>0</v>
      </c>
      <c r="H1904">
        <v>87.6982</v>
      </c>
      <c r="I1904">
        <v>0</v>
      </c>
      <c r="J1904">
        <v>1.1260300000000001E-2</v>
      </c>
      <c r="K1904">
        <v>0.98099599999999998</v>
      </c>
      <c r="L1904">
        <v>0</v>
      </c>
      <c r="M1904" t="s">
        <v>42</v>
      </c>
      <c r="R1904">
        <f>AVERAGE(B1855:B1904)</f>
        <v>40872.659999999996</v>
      </c>
      <c r="S1904">
        <f>AVERAGE(C1855:C1904)</f>
        <v>40410.882000000012</v>
      </c>
      <c r="U1904">
        <f>_xlfn.VAR.P(B1855:B1904)</f>
        <v>570109.46319999965</v>
      </c>
      <c r="V1904">
        <f>_xlfn.VAR.P(C1855:C1904)</f>
        <v>562490.07747600041</v>
      </c>
      <c r="X1904">
        <f>1.96*SQRT(U1904)/50</f>
        <v>29.598192605827258</v>
      </c>
      <c r="Y1904">
        <f>1.96*SQRT(V1904)/50</f>
        <v>29.399740690229251</v>
      </c>
    </row>
    <row r="1905" spans="1:15" x14ac:dyDescent="0.25">
      <c r="A1905" t="s">
        <v>164</v>
      </c>
      <c r="B1905">
        <v>2043777.6105</v>
      </c>
      <c r="C1905" t="s">
        <v>36</v>
      </c>
    </row>
    <row r="1906" spans="1:15" x14ac:dyDescent="0.25">
      <c r="A1906" t="s">
        <v>165</v>
      </c>
      <c r="B1906">
        <v>38556.5</v>
      </c>
      <c r="C1906">
        <v>37992.9</v>
      </c>
      <c r="D1906">
        <v>37992.6</v>
      </c>
      <c r="E1906">
        <v>36203.699999999997</v>
      </c>
      <c r="F1906">
        <v>284.637</v>
      </c>
      <c r="G1906">
        <v>226.358</v>
      </c>
      <c r="H1906">
        <v>87.658600000000007</v>
      </c>
      <c r="I1906">
        <v>24.1342</v>
      </c>
      <c r="J1906">
        <v>85.507900000000006</v>
      </c>
      <c r="K1906">
        <v>35664.9</v>
      </c>
      <c r="L1906">
        <v>1.5260900000000001E-2</v>
      </c>
      <c r="M1906">
        <v>0.98100399999999999</v>
      </c>
      <c r="N1906">
        <v>970</v>
      </c>
      <c r="O1906" t="s">
        <v>42</v>
      </c>
    </row>
    <row r="1907" spans="1:15" x14ac:dyDescent="0.25">
      <c r="A1907" t="s">
        <v>165</v>
      </c>
      <c r="B1907" s="9">
        <v>2595690</v>
      </c>
      <c r="C1907" s="9">
        <v>2595160</v>
      </c>
      <c r="D1907" s="9">
        <v>2595160</v>
      </c>
      <c r="E1907" s="9">
        <v>2589400</v>
      </c>
      <c r="F1907">
        <v>313.70100000000002</v>
      </c>
      <c r="G1907">
        <v>305.98899999999998</v>
      </c>
      <c r="H1907">
        <v>114.39100000000001</v>
      </c>
      <c r="I1907">
        <v>34.267000000000003</v>
      </c>
      <c r="J1907">
        <v>115.367</v>
      </c>
      <c r="K1907" s="9">
        <v>2588740</v>
      </c>
      <c r="L1907">
        <v>2.5969699999999998E-2</v>
      </c>
      <c r="M1907">
        <v>0.98057000000000005</v>
      </c>
      <c r="N1907">
        <v>22</v>
      </c>
      <c r="O1907" t="s">
        <v>42</v>
      </c>
    </row>
    <row r="1908" spans="1:15" x14ac:dyDescent="0.25">
      <c r="A1908" t="s">
        <v>165</v>
      </c>
      <c r="B1908">
        <v>36590.699999999997</v>
      </c>
      <c r="C1908">
        <v>35945.699999999997</v>
      </c>
      <c r="D1908">
        <v>35945.5</v>
      </c>
      <c r="E1908">
        <v>34129.300000000003</v>
      </c>
      <c r="F1908">
        <v>270.17399999999998</v>
      </c>
      <c r="G1908">
        <v>229.98400000000001</v>
      </c>
      <c r="H1908">
        <v>91.169600000000003</v>
      </c>
      <c r="I1908">
        <v>24.018799999999999</v>
      </c>
      <c r="J1908">
        <v>85.538200000000003</v>
      </c>
      <c r="K1908">
        <v>33600.199999999997</v>
      </c>
      <c r="L1908">
        <v>2.0564800000000001E-2</v>
      </c>
      <c r="M1908">
        <v>0.98092100000000004</v>
      </c>
      <c r="N1908">
        <v>1185</v>
      </c>
      <c r="O1908" t="s">
        <v>42</v>
      </c>
    </row>
    <row r="1909" spans="1:15" x14ac:dyDescent="0.25">
      <c r="A1909" t="s">
        <v>165</v>
      </c>
      <c r="B1909">
        <v>37346.800000000003</v>
      </c>
      <c r="C1909">
        <v>36828.5</v>
      </c>
      <c r="D1909">
        <v>36828.300000000003</v>
      </c>
      <c r="E1909">
        <v>35003.9</v>
      </c>
      <c r="F1909">
        <v>288.41300000000001</v>
      </c>
      <c r="G1909">
        <v>236.464</v>
      </c>
      <c r="H1909">
        <v>89.201499999999996</v>
      </c>
      <c r="I1909">
        <v>23.398299999999999</v>
      </c>
      <c r="J1909">
        <v>94.733599999999996</v>
      </c>
      <c r="K1909">
        <v>34448.6</v>
      </c>
      <c r="L1909">
        <v>1.0924100000000001E-2</v>
      </c>
      <c r="M1909">
        <v>0.98098399999999997</v>
      </c>
      <c r="N1909">
        <v>1263</v>
      </c>
      <c r="O1909" t="s">
        <v>42</v>
      </c>
    </row>
    <row r="1910" spans="1:15" x14ac:dyDescent="0.25">
      <c r="A1910" t="s">
        <v>165</v>
      </c>
      <c r="B1910">
        <v>38893.800000000003</v>
      </c>
      <c r="C1910">
        <v>38288.400000000001</v>
      </c>
      <c r="D1910">
        <v>38288.199999999997</v>
      </c>
      <c r="E1910">
        <v>36549.599999999999</v>
      </c>
      <c r="F1910">
        <v>280.81299999999999</v>
      </c>
      <c r="G1910">
        <v>219.12799999999999</v>
      </c>
      <c r="H1910">
        <v>83.951099999999997</v>
      </c>
      <c r="I1910">
        <v>23.747</v>
      </c>
      <c r="J1910">
        <v>83.408299999999997</v>
      </c>
      <c r="K1910">
        <v>36021.699999999997</v>
      </c>
      <c r="L1910">
        <v>1.5478499999999999E-2</v>
      </c>
      <c r="M1910">
        <v>0.98101700000000003</v>
      </c>
      <c r="N1910">
        <v>832</v>
      </c>
      <c r="O1910" t="s">
        <v>42</v>
      </c>
    </row>
    <row r="1911" spans="1:15" x14ac:dyDescent="0.25">
      <c r="A1911" t="s">
        <v>165</v>
      </c>
      <c r="B1911">
        <v>44198.2</v>
      </c>
      <c r="C1911">
        <v>43681.1</v>
      </c>
      <c r="D1911">
        <v>43681</v>
      </c>
      <c r="E1911">
        <v>41832.300000000003</v>
      </c>
      <c r="F1911">
        <v>301.35399999999998</v>
      </c>
      <c r="G1911">
        <v>204.441</v>
      </c>
      <c r="H1911">
        <v>77.965400000000002</v>
      </c>
      <c r="I1911">
        <v>20.349</v>
      </c>
      <c r="J1911">
        <v>80.080100000000002</v>
      </c>
      <c r="K1911">
        <v>41302.699999999997</v>
      </c>
      <c r="L1911">
        <v>1.0919999999999999E-2</v>
      </c>
      <c r="M1911">
        <v>0.98100900000000002</v>
      </c>
      <c r="N1911">
        <v>507</v>
      </c>
      <c r="O1911" t="s">
        <v>42</v>
      </c>
    </row>
    <row r="1912" spans="1:15" x14ac:dyDescent="0.25">
      <c r="A1912" t="s">
        <v>165</v>
      </c>
      <c r="B1912">
        <v>42071.9</v>
      </c>
      <c r="C1912">
        <v>41550.5</v>
      </c>
      <c r="D1912">
        <v>41550.300000000003</v>
      </c>
      <c r="E1912">
        <v>39598.300000000003</v>
      </c>
      <c r="F1912">
        <v>312.96899999999999</v>
      </c>
      <c r="G1912">
        <v>219.99700000000001</v>
      </c>
      <c r="H1912">
        <v>85.4268</v>
      </c>
      <c r="I1912">
        <v>23.279699999999998</v>
      </c>
      <c r="J1912">
        <v>83.598200000000006</v>
      </c>
      <c r="K1912">
        <v>39037.699999999997</v>
      </c>
      <c r="L1912">
        <v>1.0877899999999999E-2</v>
      </c>
      <c r="M1912">
        <v>0.98099499999999995</v>
      </c>
      <c r="N1912">
        <v>531</v>
      </c>
      <c r="O1912" t="s">
        <v>42</v>
      </c>
    </row>
    <row r="1913" spans="1:15" x14ac:dyDescent="0.25">
      <c r="A1913" t="s">
        <v>165</v>
      </c>
      <c r="B1913">
        <v>43129.1</v>
      </c>
      <c r="C1913">
        <v>42605.1</v>
      </c>
      <c r="D1913">
        <v>42604.9</v>
      </c>
      <c r="E1913">
        <v>40703.4</v>
      </c>
      <c r="F1913">
        <v>313.30500000000001</v>
      </c>
      <c r="G1913">
        <v>222.20400000000001</v>
      </c>
      <c r="H1913">
        <v>85.638000000000005</v>
      </c>
      <c r="I1913">
        <v>22.503399999999999</v>
      </c>
      <c r="J1913">
        <v>84.173699999999997</v>
      </c>
      <c r="K1913">
        <v>40139.9</v>
      </c>
      <c r="L1913">
        <v>1.08659E-2</v>
      </c>
      <c r="M1913">
        <v>0.98101799999999995</v>
      </c>
      <c r="N1913">
        <v>527</v>
      </c>
      <c r="O1913" t="s">
        <v>42</v>
      </c>
    </row>
    <row r="1914" spans="1:15" x14ac:dyDescent="0.25">
      <c r="A1914" t="s">
        <v>165</v>
      </c>
      <c r="B1914">
        <v>41365</v>
      </c>
      <c r="C1914">
        <v>40838.300000000003</v>
      </c>
      <c r="D1914">
        <v>40838.1</v>
      </c>
      <c r="E1914">
        <v>38937.5</v>
      </c>
      <c r="F1914">
        <v>306.48</v>
      </c>
      <c r="G1914">
        <v>219.44200000000001</v>
      </c>
      <c r="H1914">
        <v>83.607799999999997</v>
      </c>
      <c r="I1914">
        <v>23.2879</v>
      </c>
      <c r="J1914">
        <v>84.147300000000001</v>
      </c>
      <c r="K1914">
        <v>38383.5</v>
      </c>
      <c r="L1914">
        <v>1.1548299999999999E-2</v>
      </c>
      <c r="M1914">
        <v>0.981012</v>
      </c>
      <c r="N1914">
        <v>629</v>
      </c>
      <c r="O1914" t="s">
        <v>42</v>
      </c>
    </row>
    <row r="1915" spans="1:15" x14ac:dyDescent="0.25">
      <c r="A1915" t="s">
        <v>165</v>
      </c>
      <c r="B1915">
        <v>39783.699999999997</v>
      </c>
      <c r="C1915">
        <v>39267.800000000003</v>
      </c>
      <c r="D1915">
        <v>39267.599999999999</v>
      </c>
      <c r="E1915">
        <v>37412.199999999997</v>
      </c>
      <c r="F1915">
        <v>303.34100000000001</v>
      </c>
      <c r="G1915">
        <v>218.58099999999999</v>
      </c>
      <c r="H1915">
        <v>84.632000000000005</v>
      </c>
      <c r="I1915">
        <v>22.6419</v>
      </c>
      <c r="J1915">
        <v>82.742900000000006</v>
      </c>
      <c r="K1915">
        <v>36862.699999999997</v>
      </c>
      <c r="L1915">
        <v>2.2336600000000002E-2</v>
      </c>
      <c r="M1915">
        <v>0.99507100000000004</v>
      </c>
      <c r="N1915">
        <v>762</v>
      </c>
      <c r="O1915" t="s">
        <v>42</v>
      </c>
    </row>
    <row r="1916" spans="1:15" x14ac:dyDescent="0.25">
      <c r="A1916" t="s">
        <v>165</v>
      </c>
      <c r="B1916">
        <v>40717.5</v>
      </c>
      <c r="C1916">
        <v>40193.699999999997</v>
      </c>
      <c r="D1916">
        <v>40193.5</v>
      </c>
      <c r="E1916">
        <v>38303.1</v>
      </c>
      <c r="F1916">
        <v>304.87299999999999</v>
      </c>
      <c r="G1916">
        <v>260.96499999999997</v>
      </c>
      <c r="H1916">
        <v>92.812100000000001</v>
      </c>
      <c r="I1916">
        <v>38.781300000000002</v>
      </c>
      <c r="J1916">
        <v>98.246499999999997</v>
      </c>
      <c r="K1916">
        <v>37707.4</v>
      </c>
      <c r="L1916">
        <v>1.18134E-2</v>
      </c>
      <c r="M1916">
        <v>0.98101000000000005</v>
      </c>
      <c r="N1916">
        <v>805</v>
      </c>
      <c r="O1916" t="s">
        <v>42</v>
      </c>
    </row>
    <row r="1917" spans="1:15" x14ac:dyDescent="0.25">
      <c r="A1917" t="s">
        <v>165</v>
      </c>
      <c r="B1917">
        <v>38051.1</v>
      </c>
      <c r="C1917">
        <v>37514.300000000003</v>
      </c>
      <c r="D1917">
        <v>37514</v>
      </c>
      <c r="E1917">
        <v>35627.199999999997</v>
      </c>
      <c r="F1917">
        <v>298.22300000000001</v>
      </c>
      <c r="G1917">
        <v>232.946</v>
      </c>
      <c r="H1917">
        <v>90.010599999999997</v>
      </c>
      <c r="I1917">
        <v>25.027200000000001</v>
      </c>
      <c r="J1917">
        <v>88.405699999999996</v>
      </c>
      <c r="K1917">
        <v>35067.9</v>
      </c>
      <c r="L1917">
        <v>2.1090999999999999E-2</v>
      </c>
      <c r="M1917">
        <v>0.98097199999999996</v>
      </c>
      <c r="N1917">
        <v>1041</v>
      </c>
      <c r="O1917" t="s">
        <v>42</v>
      </c>
    </row>
    <row r="1918" spans="1:15" x14ac:dyDescent="0.25">
      <c r="A1918" t="s">
        <v>165</v>
      </c>
      <c r="B1918">
        <v>37687.800000000003</v>
      </c>
      <c r="C1918">
        <v>37171</v>
      </c>
      <c r="D1918">
        <v>37170.699999999997</v>
      </c>
      <c r="E1918">
        <v>35299.4</v>
      </c>
      <c r="F1918">
        <v>295.202</v>
      </c>
      <c r="G1918">
        <v>229.83600000000001</v>
      </c>
      <c r="H1918">
        <v>87.952600000000004</v>
      </c>
      <c r="I1918">
        <v>25.741499999999998</v>
      </c>
      <c r="J1918">
        <v>87.091899999999995</v>
      </c>
      <c r="K1918">
        <v>34745.300000000003</v>
      </c>
      <c r="L1918">
        <v>1.08953E-2</v>
      </c>
      <c r="M1918">
        <v>0.98100500000000002</v>
      </c>
      <c r="N1918">
        <v>1043</v>
      </c>
      <c r="O1918" t="s">
        <v>42</v>
      </c>
    </row>
    <row r="1919" spans="1:15" x14ac:dyDescent="0.25">
      <c r="A1919" t="s">
        <v>165</v>
      </c>
      <c r="B1919">
        <v>40200.699999999997</v>
      </c>
      <c r="C1919">
        <v>39675.800000000003</v>
      </c>
      <c r="D1919">
        <v>39675.599999999999</v>
      </c>
      <c r="E1919">
        <v>37785.5</v>
      </c>
      <c r="F1919">
        <v>313.98399999999998</v>
      </c>
      <c r="G1919">
        <v>225.87700000000001</v>
      </c>
      <c r="H1919">
        <v>87.317999999999998</v>
      </c>
      <c r="I1919">
        <v>23.270099999999999</v>
      </c>
      <c r="J1919">
        <v>85.919499999999999</v>
      </c>
      <c r="K1919">
        <v>37215.699999999997</v>
      </c>
      <c r="L1919">
        <v>1.12554E-2</v>
      </c>
      <c r="M1919">
        <v>0.98099599999999998</v>
      </c>
      <c r="N1919">
        <v>812</v>
      </c>
      <c r="O1919" t="s">
        <v>42</v>
      </c>
    </row>
    <row r="1920" spans="1:15" x14ac:dyDescent="0.25">
      <c r="A1920" t="s">
        <v>165</v>
      </c>
      <c r="B1920">
        <v>38410.199999999997</v>
      </c>
      <c r="C1920">
        <v>37886.300000000003</v>
      </c>
      <c r="D1920">
        <v>37886.1</v>
      </c>
      <c r="E1920">
        <v>36060</v>
      </c>
      <c r="F1920">
        <v>297.09800000000001</v>
      </c>
      <c r="G1920">
        <v>224.14099999999999</v>
      </c>
      <c r="H1920">
        <v>86.015500000000003</v>
      </c>
      <c r="I1920">
        <v>23.654199999999999</v>
      </c>
      <c r="J1920">
        <v>85.626400000000004</v>
      </c>
      <c r="K1920">
        <v>35510</v>
      </c>
      <c r="L1920">
        <v>1.08857E-2</v>
      </c>
      <c r="M1920">
        <v>0.98100600000000004</v>
      </c>
      <c r="N1920">
        <v>949</v>
      </c>
      <c r="O1920" t="s">
        <v>42</v>
      </c>
    </row>
    <row r="1921" spans="1:15" x14ac:dyDescent="0.25">
      <c r="A1921" t="s">
        <v>165</v>
      </c>
      <c r="B1921">
        <v>37868.9</v>
      </c>
      <c r="C1921">
        <v>37350.6</v>
      </c>
      <c r="D1921">
        <v>37350.400000000001</v>
      </c>
      <c r="E1921">
        <v>35565.699999999997</v>
      </c>
      <c r="F1921">
        <v>288.54199999999997</v>
      </c>
      <c r="G1921">
        <v>223.84200000000001</v>
      </c>
      <c r="H1921">
        <v>87.063800000000001</v>
      </c>
      <c r="I1921">
        <v>23.5885</v>
      </c>
      <c r="J1921">
        <v>84.267200000000003</v>
      </c>
      <c r="K1921">
        <v>35025.1</v>
      </c>
      <c r="L1921">
        <v>1.1987100000000001E-2</v>
      </c>
      <c r="M1921">
        <v>0.98101799999999995</v>
      </c>
      <c r="N1921">
        <v>1025</v>
      </c>
      <c r="O1921" t="s">
        <v>42</v>
      </c>
    </row>
    <row r="1922" spans="1:15" x14ac:dyDescent="0.25">
      <c r="A1922" t="s">
        <v>165</v>
      </c>
      <c r="B1922">
        <v>37549.199999999997</v>
      </c>
      <c r="C1922">
        <v>37033.5</v>
      </c>
      <c r="D1922">
        <v>37033.300000000003</v>
      </c>
      <c r="E1922">
        <v>35296.1</v>
      </c>
      <c r="F1922">
        <v>279.85199999999998</v>
      </c>
      <c r="G1922">
        <v>222.68100000000001</v>
      </c>
      <c r="H1922">
        <v>86.444400000000002</v>
      </c>
      <c r="I1922">
        <v>23.600300000000001</v>
      </c>
      <c r="J1922">
        <v>83.900800000000004</v>
      </c>
      <c r="K1922">
        <v>34765.199999999997</v>
      </c>
      <c r="L1922">
        <v>1.2983E-2</v>
      </c>
      <c r="M1922">
        <v>0.98098300000000005</v>
      </c>
      <c r="N1922">
        <v>1155</v>
      </c>
      <c r="O1922" t="s">
        <v>42</v>
      </c>
    </row>
    <row r="1923" spans="1:15" x14ac:dyDescent="0.25">
      <c r="A1923" t="s">
        <v>165</v>
      </c>
      <c r="B1923">
        <v>38462.800000000003</v>
      </c>
      <c r="C1923">
        <v>37949</v>
      </c>
      <c r="D1923">
        <v>37948.800000000003</v>
      </c>
      <c r="E1923">
        <v>36139.800000000003</v>
      </c>
      <c r="F1923">
        <v>293.37200000000001</v>
      </c>
      <c r="G1923">
        <v>221.649</v>
      </c>
      <c r="H1923">
        <v>85.041300000000007</v>
      </c>
      <c r="I1923">
        <v>23.338200000000001</v>
      </c>
      <c r="J1923">
        <v>84.892099999999999</v>
      </c>
      <c r="K1923">
        <v>35596.1</v>
      </c>
      <c r="L1923">
        <v>1.3750699999999999E-2</v>
      </c>
      <c r="M1923">
        <v>0.98630899999999999</v>
      </c>
      <c r="N1923">
        <v>952</v>
      </c>
      <c r="O1923" t="s">
        <v>42</v>
      </c>
    </row>
    <row r="1924" spans="1:15" x14ac:dyDescent="0.25">
      <c r="A1924" t="s">
        <v>165</v>
      </c>
      <c r="B1924">
        <v>38874.5</v>
      </c>
      <c r="C1924">
        <v>38350.300000000003</v>
      </c>
      <c r="D1924">
        <v>38350.1</v>
      </c>
      <c r="E1924">
        <v>36499.5</v>
      </c>
      <c r="F1924">
        <v>305.82799999999997</v>
      </c>
      <c r="G1924">
        <v>223.06200000000001</v>
      </c>
      <c r="H1924">
        <v>85.066199999999995</v>
      </c>
      <c r="I1924">
        <v>23.519100000000002</v>
      </c>
      <c r="J1924">
        <v>86.296700000000001</v>
      </c>
      <c r="K1924">
        <v>35941.699999999997</v>
      </c>
      <c r="L1924">
        <v>2.6082899999999999E-2</v>
      </c>
      <c r="M1924">
        <v>0.98095500000000002</v>
      </c>
      <c r="N1924">
        <v>995</v>
      </c>
      <c r="O1924" t="s">
        <v>42</v>
      </c>
    </row>
    <row r="1925" spans="1:15" x14ac:dyDescent="0.25">
      <c r="A1925" t="s">
        <v>165</v>
      </c>
      <c r="B1925">
        <v>39896</v>
      </c>
      <c r="C1925">
        <v>39377.9</v>
      </c>
      <c r="D1925">
        <v>39377.699999999997</v>
      </c>
      <c r="E1925">
        <v>37515.300000000003</v>
      </c>
      <c r="F1925">
        <v>307.98</v>
      </c>
      <c r="G1925">
        <v>224.01400000000001</v>
      </c>
      <c r="H1925">
        <v>84.076899999999995</v>
      </c>
      <c r="I1925">
        <v>24.2073</v>
      </c>
      <c r="J1925">
        <v>86.696200000000005</v>
      </c>
      <c r="K1925">
        <v>36954.6</v>
      </c>
      <c r="L1925">
        <v>1.09996E-2</v>
      </c>
      <c r="M1925">
        <v>0.98074700000000004</v>
      </c>
      <c r="N1925">
        <v>673</v>
      </c>
      <c r="O1925" t="s">
        <v>42</v>
      </c>
    </row>
    <row r="1926" spans="1:15" x14ac:dyDescent="0.25">
      <c r="A1926" t="s">
        <v>165</v>
      </c>
      <c r="B1926">
        <v>39300.1</v>
      </c>
      <c r="C1926">
        <v>38778.6</v>
      </c>
      <c r="D1926">
        <v>38778.400000000001</v>
      </c>
      <c r="E1926">
        <v>36944.199999999997</v>
      </c>
      <c r="F1926">
        <v>303.322</v>
      </c>
      <c r="G1926">
        <v>225.1</v>
      </c>
      <c r="H1926">
        <v>85.647000000000006</v>
      </c>
      <c r="I1926">
        <v>24.284099999999999</v>
      </c>
      <c r="J1926">
        <v>85.800799999999995</v>
      </c>
      <c r="K1926">
        <v>36386.6</v>
      </c>
      <c r="L1926">
        <v>1.09138E-2</v>
      </c>
      <c r="M1926">
        <v>0.98099999999999998</v>
      </c>
      <c r="N1926">
        <v>937</v>
      </c>
      <c r="O1926" t="s">
        <v>42</v>
      </c>
    </row>
    <row r="1927" spans="1:15" x14ac:dyDescent="0.25">
      <c r="A1927" t="s">
        <v>165</v>
      </c>
      <c r="B1927">
        <v>38173</v>
      </c>
      <c r="C1927">
        <v>37658.699999999997</v>
      </c>
      <c r="D1927">
        <v>37658.400000000001</v>
      </c>
      <c r="E1927">
        <v>35855.9</v>
      </c>
      <c r="F1927">
        <v>299.10700000000003</v>
      </c>
      <c r="G1927">
        <v>222.13300000000001</v>
      </c>
      <c r="H1927">
        <v>84.440700000000007</v>
      </c>
      <c r="I1927">
        <v>24.006900000000002</v>
      </c>
      <c r="J1927">
        <v>85.4816</v>
      </c>
      <c r="K1927">
        <v>35306.400000000001</v>
      </c>
      <c r="L1927">
        <v>1.2116099999999999E-2</v>
      </c>
      <c r="M1927">
        <v>0.98093799999999998</v>
      </c>
      <c r="N1927">
        <v>1092</v>
      </c>
      <c r="O1927" t="s">
        <v>42</v>
      </c>
    </row>
    <row r="1928" spans="1:15" x14ac:dyDescent="0.25">
      <c r="A1928" t="s">
        <v>165</v>
      </c>
      <c r="B1928">
        <v>38895.1</v>
      </c>
      <c r="C1928">
        <v>38374.1</v>
      </c>
      <c r="D1928">
        <v>38373.9</v>
      </c>
      <c r="E1928">
        <v>36596</v>
      </c>
      <c r="F1928">
        <v>289.27499999999998</v>
      </c>
      <c r="G1928">
        <v>222.11199999999999</v>
      </c>
      <c r="H1928">
        <v>86.402900000000002</v>
      </c>
      <c r="I1928">
        <v>23.237100000000002</v>
      </c>
      <c r="J1928">
        <v>84.130700000000004</v>
      </c>
      <c r="K1928">
        <v>36055.800000000003</v>
      </c>
      <c r="L1928">
        <v>1.0863599999999999E-2</v>
      </c>
      <c r="M1928">
        <v>0.98073299999999997</v>
      </c>
      <c r="N1928">
        <v>844</v>
      </c>
      <c r="O1928" t="s">
        <v>42</v>
      </c>
    </row>
    <row r="1929" spans="1:15" x14ac:dyDescent="0.25">
      <c r="A1929" t="s">
        <v>165</v>
      </c>
      <c r="B1929">
        <v>38184.400000000001</v>
      </c>
      <c r="C1929">
        <v>37670.199999999997</v>
      </c>
      <c r="D1929">
        <v>37670</v>
      </c>
      <c r="E1929">
        <v>35888.400000000001</v>
      </c>
      <c r="F1929">
        <v>285.86399999999998</v>
      </c>
      <c r="G1929">
        <v>219.226</v>
      </c>
      <c r="H1929">
        <v>84.134500000000003</v>
      </c>
      <c r="I1929">
        <v>22.657800000000002</v>
      </c>
      <c r="J1929">
        <v>84.359499999999997</v>
      </c>
      <c r="K1929">
        <v>35354.9</v>
      </c>
      <c r="L1929">
        <v>2.2678500000000001E-2</v>
      </c>
      <c r="M1929">
        <v>0.99447300000000005</v>
      </c>
      <c r="N1929">
        <v>1231</v>
      </c>
      <c r="O1929" t="s">
        <v>42</v>
      </c>
    </row>
    <row r="1930" spans="1:15" x14ac:dyDescent="0.25">
      <c r="A1930" t="s">
        <v>165</v>
      </c>
      <c r="B1930">
        <v>38334</v>
      </c>
      <c r="C1930">
        <v>37810.400000000001</v>
      </c>
      <c r="D1930">
        <v>37810.199999999997</v>
      </c>
      <c r="E1930">
        <v>35968</v>
      </c>
      <c r="F1930">
        <v>303.245</v>
      </c>
      <c r="G1930">
        <v>221.82499999999999</v>
      </c>
      <c r="H1930">
        <v>84.226699999999994</v>
      </c>
      <c r="I1930">
        <v>23.331900000000001</v>
      </c>
      <c r="J1930">
        <v>86.381699999999995</v>
      </c>
      <c r="K1930">
        <v>35414.199999999997</v>
      </c>
      <c r="L1930">
        <v>1.41738E-2</v>
      </c>
      <c r="M1930">
        <v>0.99316899999999997</v>
      </c>
      <c r="N1930">
        <v>881</v>
      </c>
      <c r="O1930" t="s">
        <v>42</v>
      </c>
    </row>
    <row r="1931" spans="1:15" x14ac:dyDescent="0.25">
      <c r="A1931" t="s">
        <v>165</v>
      </c>
      <c r="B1931">
        <v>39969.9</v>
      </c>
      <c r="C1931">
        <v>39438.800000000003</v>
      </c>
      <c r="D1931">
        <v>39438.6</v>
      </c>
      <c r="E1931">
        <v>37580.400000000001</v>
      </c>
      <c r="F1931">
        <v>308.25299999999999</v>
      </c>
      <c r="G1931">
        <v>235.81</v>
      </c>
      <c r="H1931">
        <v>86.608800000000002</v>
      </c>
      <c r="I1931">
        <v>23.441800000000001</v>
      </c>
      <c r="J1931">
        <v>96.123099999999994</v>
      </c>
      <c r="K1931">
        <v>37007.1</v>
      </c>
      <c r="L1931">
        <v>2.7638800000000002E-2</v>
      </c>
      <c r="M1931">
        <v>0.99312999999999996</v>
      </c>
      <c r="N1931">
        <v>780</v>
      </c>
      <c r="O1931" t="s">
        <v>42</v>
      </c>
    </row>
    <row r="1932" spans="1:15" x14ac:dyDescent="0.25">
      <c r="A1932" t="s">
        <v>165</v>
      </c>
      <c r="B1932">
        <v>39112.6</v>
      </c>
      <c r="C1932">
        <v>38587.300000000003</v>
      </c>
      <c r="D1932">
        <v>38587.1</v>
      </c>
      <c r="E1932">
        <v>36758</v>
      </c>
      <c r="F1932">
        <v>302.00299999999999</v>
      </c>
      <c r="G1932">
        <v>223.136</v>
      </c>
      <c r="H1932">
        <v>84.747500000000002</v>
      </c>
      <c r="I1932">
        <v>23.626300000000001</v>
      </c>
      <c r="J1932">
        <v>85.698599999999999</v>
      </c>
      <c r="K1932">
        <v>36204.199999999997</v>
      </c>
      <c r="L1932">
        <v>1.1598799999999999E-2</v>
      </c>
      <c r="M1932">
        <v>0.98101799999999995</v>
      </c>
      <c r="N1932">
        <v>793</v>
      </c>
      <c r="O1932" t="s">
        <v>42</v>
      </c>
    </row>
    <row r="1933" spans="1:15" x14ac:dyDescent="0.25">
      <c r="A1933" t="s">
        <v>165</v>
      </c>
      <c r="B1933">
        <v>37742.800000000003</v>
      </c>
      <c r="C1933">
        <v>37230.6</v>
      </c>
      <c r="D1933">
        <v>37230.300000000003</v>
      </c>
      <c r="E1933">
        <v>35440.199999999997</v>
      </c>
      <c r="F1933">
        <v>291.39499999999998</v>
      </c>
      <c r="G1933">
        <v>221.07599999999999</v>
      </c>
      <c r="H1933">
        <v>85.139099999999999</v>
      </c>
      <c r="I1933">
        <v>22.9557</v>
      </c>
      <c r="J1933">
        <v>84.243300000000005</v>
      </c>
      <c r="K1933">
        <v>34899.699999999997</v>
      </c>
      <c r="L1933">
        <v>1.3099700000000001E-2</v>
      </c>
      <c r="M1933">
        <v>0.98101899999999997</v>
      </c>
      <c r="N1933">
        <v>1010</v>
      </c>
      <c r="O1933" t="s">
        <v>42</v>
      </c>
    </row>
    <row r="1934" spans="1:15" x14ac:dyDescent="0.25">
      <c r="A1934" t="s">
        <v>165</v>
      </c>
      <c r="B1934">
        <v>37746.699999999997</v>
      </c>
      <c r="C1934">
        <v>37231.1</v>
      </c>
      <c r="D1934">
        <v>37230.800000000003</v>
      </c>
      <c r="E1934">
        <v>35468</v>
      </c>
      <c r="F1934">
        <v>284.69900000000001</v>
      </c>
      <c r="G1934">
        <v>221.71299999999999</v>
      </c>
      <c r="H1934">
        <v>85.510999999999996</v>
      </c>
      <c r="I1934">
        <v>23.4529</v>
      </c>
      <c r="J1934">
        <v>84.159800000000004</v>
      </c>
      <c r="K1934">
        <v>34933.599999999999</v>
      </c>
      <c r="L1934">
        <v>1.49052E-2</v>
      </c>
      <c r="M1934">
        <v>0.98100600000000004</v>
      </c>
      <c r="N1934">
        <v>984</v>
      </c>
      <c r="O1934" t="s">
        <v>42</v>
      </c>
    </row>
    <row r="1935" spans="1:15" x14ac:dyDescent="0.25">
      <c r="A1935" t="s">
        <v>165</v>
      </c>
      <c r="B1935">
        <v>37743.800000000003</v>
      </c>
      <c r="C1935">
        <v>37230.199999999997</v>
      </c>
      <c r="D1935">
        <v>37230</v>
      </c>
      <c r="E1935">
        <v>35456.1</v>
      </c>
      <c r="F1935">
        <v>285.69299999999998</v>
      </c>
      <c r="G1935">
        <v>224.43</v>
      </c>
      <c r="H1935">
        <v>87.001599999999996</v>
      </c>
      <c r="I1935">
        <v>23.831900000000001</v>
      </c>
      <c r="J1935">
        <v>84.925200000000004</v>
      </c>
      <c r="K1935">
        <v>34917.199999999997</v>
      </c>
      <c r="L1935">
        <v>1.4641700000000001E-2</v>
      </c>
      <c r="M1935">
        <v>0.98077400000000003</v>
      </c>
      <c r="N1935">
        <v>975</v>
      </c>
      <c r="O1935" t="s">
        <v>42</v>
      </c>
    </row>
    <row r="1936" spans="1:15" x14ac:dyDescent="0.25">
      <c r="A1936" t="s">
        <v>165</v>
      </c>
      <c r="B1936">
        <v>37982</v>
      </c>
      <c r="C1936">
        <v>37460.5</v>
      </c>
      <c r="D1936">
        <v>37460.300000000003</v>
      </c>
      <c r="E1936">
        <v>35606.300000000003</v>
      </c>
      <c r="F1936">
        <v>310.53300000000002</v>
      </c>
      <c r="G1936">
        <v>221.602</v>
      </c>
      <c r="H1936">
        <v>83.140199999999993</v>
      </c>
      <c r="I1936">
        <v>23.540500000000002</v>
      </c>
      <c r="J1936">
        <v>85.631399999999999</v>
      </c>
      <c r="K1936">
        <v>35045</v>
      </c>
      <c r="L1936">
        <v>1.47645E-2</v>
      </c>
      <c r="M1936">
        <v>0.98096700000000003</v>
      </c>
      <c r="N1936">
        <v>837</v>
      </c>
      <c r="O1936" t="s">
        <v>42</v>
      </c>
    </row>
    <row r="1937" spans="1:15" x14ac:dyDescent="0.25">
      <c r="A1937" t="s">
        <v>165</v>
      </c>
      <c r="B1937">
        <v>39900.199999999997</v>
      </c>
      <c r="C1937">
        <v>39378</v>
      </c>
      <c r="D1937">
        <v>39377.800000000003</v>
      </c>
      <c r="E1937">
        <v>37502.199999999997</v>
      </c>
      <c r="F1937">
        <v>308.29399999999998</v>
      </c>
      <c r="G1937">
        <v>228.77699999999999</v>
      </c>
      <c r="H1937">
        <v>86.317300000000003</v>
      </c>
      <c r="I1937">
        <v>23.8626</v>
      </c>
      <c r="J1937">
        <v>89.308199999999999</v>
      </c>
      <c r="K1937">
        <v>36934.9</v>
      </c>
      <c r="L1937">
        <v>2.1597399999999999E-2</v>
      </c>
      <c r="M1937">
        <v>0.98100100000000001</v>
      </c>
      <c r="N1937">
        <v>800</v>
      </c>
      <c r="O1937" t="s">
        <v>42</v>
      </c>
    </row>
    <row r="1938" spans="1:15" x14ac:dyDescent="0.25">
      <c r="A1938" t="s">
        <v>165</v>
      </c>
      <c r="B1938">
        <v>40824.1</v>
      </c>
      <c r="C1938">
        <v>40286.699999999997</v>
      </c>
      <c r="D1938">
        <v>40286.5</v>
      </c>
      <c r="E1938">
        <v>38373.800000000003</v>
      </c>
      <c r="F1938">
        <v>320.74799999999999</v>
      </c>
      <c r="G1938">
        <v>236.20400000000001</v>
      </c>
      <c r="H1938">
        <v>88.841499999999996</v>
      </c>
      <c r="I1938">
        <v>25.144500000000001</v>
      </c>
      <c r="J1938">
        <v>91.149699999999996</v>
      </c>
      <c r="K1938">
        <v>37784.800000000003</v>
      </c>
      <c r="L1938">
        <v>2.44435E-2</v>
      </c>
      <c r="M1938">
        <v>0.98099000000000003</v>
      </c>
      <c r="N1938">
        <v>737</v>
      </c>
      <c r="O1938" t="s">
        <v>42</v>
      </c>
    </row>
    <row r="1939" spans="1:15" x14ac:dyDescent="0.25">
      <c r="A1939" t="s">
        <v>165</v>
      </c>
      <c r="B1939">
        <v>40810.1</v>
      </c>
      <c r="C1939">
        <v>40282.199999999997</v>
      </c>
      <c r="D1939">
        <v>40282</v>
      </c>
      <c r="E1939">
        <v>38378.400000000001</v>
      </c>
      <c r="F1939">
        <v>317.97899999999998</v>
      </c>
      <c r="G1939">
        <v>243.965</v>
      </c>
      <c r="H1939">
        <v>89.546800000000005</v>
      </c>
      <c r="I1939">
        <v>25.2379</v>
      </c>
      <c r="J1939">
        <v>99.501999999999995</v>
      </c>
      <c r="K1939">
        <v>37785</v>
      </c>
      <c r="L1939">
        <v>2.90377E-2</v>
      </c>
      <c r="M1939">
        <v>0.98101799999999995</v>
      </c>
      <c r="N1939">
        <v>741</v>
      </c>
      <c r="O1939" t="s">
        <v>42</v>
      </c>
    </row>
    <row r="1940" spans="1:15" x14ac:dyDescent="0.25">
      <c r="A1940" t="s">
        <v>165</v>
      </c>
      <c r="B1940">
        <v>40818.5</v>
      </c>
      <c r="C1940">
        <v>40281.599999999999</v>
      </c>
      <c r="D1940">
        <v>40281.4</v>
      </c>
      <c r="E1940">
        <v>38375.699999999997</v>
      </c>
      <c r="F1940">
        <v>317.36599999999999</v>
      </c>
      <c r="G1940">
        <v>235.471</v>
      </c>
      <c r="H1940">
        <v>88.404600000000002</v>
      </c>
      <c r="I1940">
        <v>25.42</v>
      </c>
      <c r="J1940">
        <v>91.8613</v>
      </c>
      <c r="K1940">
        <v>37792</v>
      </c>
      <c r="L1940">
        <v>1.32371E-2</v>
      </c>
      <c r="M1940">
        <v>0.98101400000000005</v>
      </c>
      <c r="N1940">
        <v>677</v>
      </c>
      <c r="O1940" t="s">
        <v>42</v>
      </c>
    </row>
    <row r="1941" spans="1:15" x14ac:dyDescent="0.25">
      <c r="A1941" t="s">
        <v>165</v>
      </c>
      <c r="B1941">
        <v>40941.5</v>
      </c>
      <c r="C1941">
        <v>40405.300000000003</v>
      </c>
      <c r="D1941">
        <v>40404.800000000003</v>
      </c>
      <c r="E1941">
        <v>38487.699999999997</v>
      </c>
      <c r="F1941">
        <v>317.95999999999998</v>
      </c>
      <c r="G1941">
        <v>236.161</v>
      </c>
      <c r="H1941">
        <v>88.928399999999996</v>
      </c>
      <c r="I1941">
        <v>24.429200000000002</v>
      </c>
      <c r="J1941">
        <v>92.514200000000002</v>
      </c>
      <c r="K1941">
        <v>37902</v>
      </c>
      <c r="L1941">
        <v>1.3127700000000001E-2</v>
      </c>
      <c r="M1941">
        <v>0.98860000000000003</v>
      </c>
      <c r="N1941">
        <v>817</v>
      </c>
      <c r="O1941" t="s">
        <v>42</v>
      </c>
    </row>
    <row r="1942" spans="1:15" x14ac:dyDescent="0.25">
      <c r="A1942" t="s">
        <v>165</v>
      </c>
      <c r="B1942">
        <v>40656.5</v>
      </c>
      <c r="C1942">
        <v>40110.6</v>
      </c>
      <c r="D1942">
        <v>40110.400000000001</v>
      </c>
      <c r="E1942">
        <v>38209.300000000003</v>
      </c>
      <c r="F1942">
        <v>319.38400000000001</v>
      </c>
      <c r="G1942">
        <v>230.50299999999999</v>
      </c>
      <c r="H1942">
        <v>87.0047</v>
      </c>
      <c r="I1942">
        <v>24.6875</v>
      </c>
      <c r="J1942">
        <v>89.801699999999997</v>
      </c>
      <c r="K1942">
        <v>37628.9</v>
      </c>
      <c r="L1942">
        <v>1.10115E-2</v>
      </c>
      <c r="M1942">
        <v>0.98101400000000005</v>
      </c>
      <c r="N1942">
        <v>828</v>
      </c>
      <c r="O1942" t="s">
        <v>42</v>
      </c>
    </row>
    <row r="1943" spans="1:15" x14ac:dyDescent="0.25">
      <c r="A1943" t="s">
        <v>165</v>
      </c>
      <c r="B1943">
        <v>40517.599999999999</v>
      </c>
      <c r="C1943">
        <v>39988</v>
      </c>
      <c r="D1943">
        <v>39987.800000000003</v>
      </c>
      <c r="E1943">
        <v>38068.300000000003</v>
      </c>
      <c r="F1943">
        <v>315.13799999999998</v>
      </c>
      <c r="G1943">
        <v>230.821</v>
      </c>
      <c r="H1943">
        <v>88.734200000000001</v>
      </c>
      <c r="I1943">
        <v>24.3279</v>
      </c>
      <c r="J1943">
        <v>88.265799999999999</v>
      </c>
      <c r="K1943">
        <v>37492.1</v>
      </c>
      <c r="L1943">
        <v>1.6397999999999999E-2</v>
      </c>
      <c r="M1943">
        <v>0.980989</v>
      </c>
      <c r="N1943">
        <v>725</v>
      </c>
      <c r="O1943" t="s">
        <v>42</v>
      </c>
    </row>
    <row r="1944" spans="1:15" x14ac:dyDescent="0.25">
      <c r="A1944" t="s">
        <v>165</v>
      </c>
      <c r="B1944">
        <v>39177.800000000003</v>
      </c>
      <c r="C1944">
        <v>38659.599999999999</v>
      </c>
      <c r="D1944">
        <v>38659.4</v>
      </c>
      <c r="E1944">
        <v>36813.5</v>
      </c>
      <c r="F1944">
        <v>301.73500000000001</v>
      </c>
      <c r="G1944">
        <v>219.096</v>
      </c>
      <c r="H1944">
        <v>83.865600000000001</v>
      </c>
      <c r="I1944">
        <v>23.039400000000001</v>
      </c>
      <c r="J1944">
        <v>83.081900000000005</v>
      </c>
      <c r="K1944">
        <v>36264</v>
      </c>
      <c r="L1944">
        <v>1.11568E-2</v>
      </c>
      <c r="M1944">
        <v>0.980985</v>
      </c>
      <c r="N1944">
        <v>781</v>
      </c>
      <c r="O1944" t="s">
        <v>42</v>
      </c>
    </row>
    <row r="1945" spans="1:15" x14ac:dyDescent="0.25">
      <c r="A1945" t="s">
        <v>165</v>
      </c>
      <c r="B1945">
        <v>36981.800000000003</v>
      </c>
      <c r="C1945">
        <v>36468.5</v>
      </c>
      <c r="D1945">
        <v>36468.300000000003</v>
      </c>
      <c r="E1945">
        <v>34729.1</v>
      </c>
      <c r="F1945">
        <v>278.714</v>
      </c>
      <c r="G1945">
        <v>219.32499999999999</v>
      </c>
      <c r="H1945">
        <v>86.172600000000003</v>
      </c>
      <c r="I1945">
        <v>23.051100000000002</v>
      </c>
      <c r="J1945">
        <v>81.794499999999999</v>
      </c>
      <c r="K1945">
        <v>34203.4</v>
      </c>
      <c r="L1945">
        <v>1.2822699999999999E-2</v>
      </c>
      <c r="M1945">
        <v>0.995112</v>
      </c>
      <c r="N1945">
        <v>1114</v>
      </c>
      <c r="O1945" t="s">
        <v>42</v>
      </c>
    </row>
    <row r="1946" spans="1:15" x14ac:dyDescent="0.25">
      <c r="A1946" t="s">
        <v>165</v>
      </c>
      <c r="B1946">
        <v>37205.599999999999</v>
      </c>
      <c r="C1946">
        <v>36691.9</v>
      </c>
      <c r="D1946">
        <v>36691.699999999997</v>
      </c>
      <c r="E1946">
        <v>34930.800000000003</v>
      </c>
      <c r="F1946">
        <v>283.952</v>
      </c>
      <c r="G1946">
        <v>217.922</v>
      </c>
      <c r="H1946">
        <v>84.246099999999998</v>
      </c>
      <c r="I1946">
        <v>22.587299999999999</v>
      </c>
      <c r="J1946">
        <v>83.242199999999997</v>
      </c>
      <c r="K1946">
        <v>34401.5</v>
      </c>
      <c r="L1946">
        <v>2.9038499999999998E-2</v>
      </c>
      <c r="M1946">
        <v>0.98100699999999996</v>
      </c>
      <c r="N1946">
        <v>996</v>
      </c>
      <c r="O1946" t="s">
        <v>42</v>
      </c>
    </row>
    <row r="1947" spans="1:15" x14ac:dyDescent="0.25">
      <c r="A1947" t="s">
        <v>165</v>
      </c>
      <c r="B1947">
        <v>37063.699999999997</v>
      </c>
      <c r="C1947">
        <v>36540</v>
      </c>
      <c r="D1947">
        <v>36539.800000000003</v>
      </c>
      <c r="E1947">
        <v>34789.9</v>
      </c>
      <c r="F1947">
        <v>281.51</v>
      </c>
      <c r="G1947">
        <v>224.14500000000001</v>
      </c>
      <c r="H1947">
        <v>85.789000000000001</v>
      </c>
      <c r="I1947">
        <v>22.609200000000001</v>
      </c>
      <c r="J1947">
        <v>87.509399999999999</v>
      </c>
      <c r="K1947">
        <v>34256.699999999997</v>
      </c>
      <c r="L1947">
        <v>1.0868299999999999E-2</v>
      </c>
      <c r="M1947">
        <v>0.98099899999999995</v>
      </c>
      <c r="N1947">
        <v>1218</v>
      </c>
      <c r="O1947" t="s">
        <v>42</v>
      </c>
    </row>
    <row r="1948" spans="1:15" x14ac:dyDescent="0.25">
      <c r="A1948" t="s">
        <v>165</v>
      </c>
      <c r="B1948">
        <v>37782.1</v>
      </c>
      <c r="C1948">
        <v>37260.9</v>
      </c>
      <c r="D1948">
        <v>37260.699999999997</v>
      </c>
      <c r="E1948">
        <v>35414.800000000003</v>
      </c>
      <c r="F1948">
        <v>305.05399999999997</v>
      </c>
      <c r="G1948">
        <v>221.48400000000001</v>
      </c>
      <c r="H1948">
        <v>83.139899999999997</v>
      </c>
      <c r="I1948">
        <v>22.781500000000001</v>
      </c>
      <c r="J1948">
        <v>86.651200000000003</v>
      </c>
      <c r="K1948">
        <v>34859.599999999999</v>
      </c>
      <c r="L1948">
        <v>1.13086E-2</v>
      </c>
      <c r="M1948">
        <v>0.980908</v>
      </c>
      <c r="N1948">
        <v>1012</v>
      </c>
      <c r="O1948" t="s">
        <v>42</v>
      </c>
    </row>
    <row r="1949" spans="1:15" x14ac:dyDescent="0.25">
      <c r="A1949" t="s">
        <v>165</v>
      </c>
      <c r="B1949">
        <v>38985.300000000003</v>
      </c>
      <c r="C1949">
        <v>38468</v>
      </c>
      <c r="D1949">
        <v>38467.800000000003</v>
      </c>
      <c r="E1949">
        <v>36646.9</v>
      </c>
      <c r="F1949">
        <v>296.94799999999998</v>
      </c>
      <c r="G1949">
        <v>221.39500000000001</v>
      </c>
      <c r="H1949">
        <v>86.533699999999996</v>
      </c>
      <c r="I1949">
        <v>22.3171</v>
      </c>
      <c r="J1949">
        <v>84.170100000000005</v>
      </c>
      <c r="K1949">
        <v>36099.9</v>
      </c>
      <c r="L1949">
        <v>1.68325E-2</v>
      </c>
      <c r="M1949">
        <v>0.98101799999999995</v>
      </c>
      <c r="N1949">
        <v>972</v>
      </c>
      <c r="O1949" t="s">
        <v>42</v>
      </c>
    </row>
    <row r="1950" spans="1:15" x14ac:dyDescent="0.25">
      <c r="A1950" t="s">
        <v>165</v>
      </c>
      <c r="B1950">
        <v>39982.400000000001</v>
      </c>
      <c r="C1950">
        <v>39461.199999999997</v>
      </c>
      <c r="D1950">
        <v>39461</v>
      </c>
      <c r="E1950">
        <v>37592.1</v>
      </c>
      <c r="F1950">
        <v>309.92200000000003</v>
      </c>
      <c r="G1950">
        <v>225.35499999999999</v>
      </c>
      <c r="H1950">
        <v>86.712599999999995</v>
      </c>
      <c r="I1950">
        <v>23.700500000000002</v>
      </c>
      <c r="J1950">
        <v>86.393600000000006</v>
      </c>
      <c r="K1950">
        <v>37028.1</v>
      </c>
      <c r="L1950">
        <v>1.43316E-2</v>
      </c>
      <c r="M1950">
        <v>0.98021199999999997</v>
      </c>
      <c r="N1950">
        <v>852</v>
      </c>
      <c r="O1950" t="s">
        <v>42</v>
      </c>
    </row>
    <row r="1951" spans="1:15" x14ac:dyDescent="0.25">
      <c r="A1951" t="s">
        <v>165</v>
      </c>
      <c r="B1951">
        <v>37046.1</v>
      </c>
      <c r="C1951">
        <v>36516.5</v>
      </c>
      <c r="D1951">
        <v>36516.300000000003</v>
      </c>
      <c r="E1951">
        <v>34736.6</v>
      </c>
      <c r="F1951">
        <v>284.41699999999997</v>
      </c>
      <c r="G1951">
        <v>225.821</v>
      </c>
      <c r="H1951">
        <v>86.085400000000007</v>
      </c>
      <c r="I1951">
        <v>27.9772</v>
      </c>
      <c r="J1951">
        <v>83.370199999999997</v>
      </c>
      <c r="K1951">
        <v>34198.5</v>
      </c>
      <c r="L1951">
        <v>2.8359700000000002E-2</v>
      </c>
      <c r="M1951">
        <v>0.98101700000000003</v>
      </c>
      <c r="N1951">
        <v>1049</v>
      </c>
      <c r="O1951" t="s">
        <v>42</v>
      </c>
    </row>
    <row r="1952" spans="1:15" x14ac:dyDescent="0.25">
      <c r="A1952" t="s">
        <v>165</v>
      </c>
      <c r="B1952">
        <v>37034.300000000003</v>
      </c>
      <c r="C1952">
        <v>36519.5</v>
      </c>
      <c r="D1952">
        <v>36519.199999999997</v>
      </c>
      <c r="E1952">
        <v>34746</v>
      </c>
      <c r="F1952">
        <v>285.12</v>
      </c>
      <c r="G1952">
        <v>219.00299999999999</v>
      </c>
      <c r="H1952">
        <v>85.854299999999995</v>
      </c>
      <c r="I1952">
        <v>22.515999999999998</v>
      </c>
      <c r="J1952">
        <v>82.381500000000003</v>
      </c>
      <c r="K1952">
        <v>34214.300000000003</v>
      </c>
      <c r="L1952">
        <v>1.7929400000000002E-2</v>
      </c>
      <c r="M1952">
        <v>0.99306700000000003</v>
      </c>
      <c r="N1952">
        <v>1186</v>
      </c>
      <c r="O1952" t="s">
        <v>42</v>
      </c>
    </row>
    <row r="1953" spans="1:25" x14ac:dyDescent="0.25">
      <c r="A1953" t="s">
        <v>165</v>
      </c>
      <c r="B1953">
        <v>37168.400000000001</v>
      </c>
      <c r="C1953">
        <v>36653.4</v>
      </c>
      <c r="D1953">
        <v>36653.199999999997</v>
      </c>
      <c r="E1953">
        <v>34910.6</v>
      </c>
      <c r="F1953">
        <v>280.86</v>
      </c>
      <c r="G1953">
        <v>219.952</v>
      </c>
      <c r="H1953">
        <v>85.494200000000006</v>
      </c>
      <c r="I1953">
        <v>23.560400000000001</v>
      </c>
      <c r="J1953">
        <v>82.052999999999997</v>
      </c>
      <c r="K1953">
        <v>34382</v>
      </c>
      <c r="L1953">
        <v>1.0919699999999999E-2</v>
      </c>
      <c r="M1953">
        <v>0.98100100000000001</v>
      </c>
      <c r="N1953">
        <v>948</v>
      </c>
      <c r="O1953" t="s">
        <v>42</v>
      </c>
    </row>
    <row r="1954" spans="1:25" x14ac:dyDescent="0.25">
      <c r="A1954" t="s">
        <v>165</v>
      </c>
      <c r="B1954">
        <v>38461.300000000003</v>
      </c>
      <c r="C1954">
        <v>37948.800000000003</v>
      </c>
      <c r="D1954">
        <v>37948.6</v>
      </c>
      <c r="E1954">
        <v>36122.1</v>
      </c>
      <c r="F1954">
        <v>299.21899999999999</v>
      </c>
      <c r="G1954">
        <v>217.13399999999999</v>
      </c>
      <c r="H1954">
        <v>83.5458</v>
      </c>
      <c r="I1954">
        <v>23.134599999999999</v>
      </c>
      <c r="J1954">
        <v>82.308199999999999</v>
      </c>
      <c r="K1954">
        <v>35576.800000000003</v>
      </c>
      <c r="L1954">
        <v>1.1151599999999999E-2</v>
      </c>
      <c r="M1954">
        <v>0.98098799999999997</v>
      </c>
      <c r="N1954">
        <v>874</v>
      </c>
      <c r="O1954" t="s">
        <v>42</v>
      </c>
    </row>
    <row r="1955" spans="1:25" x14ac:dyDescent="0.25">
      <c r="A1955" t="s">
        <v>165</v>
      </c>
      <c r="B1955">
        <v>39345.1</v>
      </c>
      <c r="C1955">
        <v>38823.4</v>
      </c>
      <c r="D1955">
        <v>38823.199999999997</v>
      </c>
      <c r="E1955">
        <v>36975.199999999997</v>
      </c>
      <c r="F1955">
        <v>306.5</v>
      </c>
      <c r="G1955">
        <v>221.214</v>
      </c>
      <c r="H1955">
        <v>82.907300000000006</v>
      </c>
      <c r="I1955">
        <v>23.621600000000001</v>
      </c>
      <c r="J1955">
        <v>84.875</v>
      </c>
      <c r="K1955">
        <v>36417.699999999997</v>
      </c>
      <c r="L1955">
        <v>1.1173799999999999E-2</v>
      </c>
      <c r="M1955">
        <v>0.98100299999999996</v>
      </c>
      <c r="N1955">
        <v>893</v>
      </c>
      <c r="O1955" t="s">
        <v>42</v>
      </c>
    </row>
    <row r="1956" spans="1:25" x14ac:dyDescent="0.25">
      <c r="A1956" t="s">
        <v>165</v>
      </c>
      <c r="B1956">
        <v>39742.1</v>
      </c>
      <c r="C1956">
        <v>39222.300000000003</v>
      </c>
      <c r="D1956">
        <v>39222.1</v>
      </c>
      <c r="E1956">
        <v>37359.599999999999</v>
      </c>
      <c r="F1956">
        <v>306.83499999999998</v>
      </c>
      <c r="G1956">
        <v>221.858</v>
      </c>
      <c r="H1956">
        <v>84.674099999999996</v>
      </c>
      <c r="I1956">
        <v>23.369</v>
      </c>
      <c r="J1956">
        <v>84.738900000000001</v>
      </c>
      <c r="K1956">
        <v>36801.4</v>
      </c>
      <c r="L1956">
        <v>1.4179799999999999E-2</v>
      </c>
      <c r="M1956">
        <v>0.98090999999999995</v>
      </c>
      <c r="N1956">
        <v>736</v>
      </c>
      <c r="O1956" t="s">
        <v>42</v>
      </c>
    </row>
    <row r="1957" spans="1:25" x14ac:dyDescent="0.25">
      <c r="A1957" t="s">
        <v>165</v>
      </c>
      <c r="B1957">
        <v>37900.300000000003</v>
      </c>
      <c r="C1957">
        <v>37381.1</v>
      </c>
      <c r="D1957">
        <v>37380.800000000003</v>
      </c>
      <c r="E1957">
        <v>35590.699999999997</v>
      </c>
      <c r="F1957">
        <v>289.76600000000002</v>
      </c>
      <c r="G1957">
        <v>224.03200000000001</v>
      </c>
      <c r="H1957">
        <v>85.541700000000006</v>
      </c>
      <c r="I1957">
        <v>26.627199999999998</v>
      </c>
      <c r="J1957">
        <v>83.670100000000005</v>
      </c>
      <c r="K1957">
        <v>35048.400000000001</v>
      </c>
      <c r="L1957">
        <v>1.4605E-2</v>
      </c>
      <c r="M1957">
        <v>0.98100600000000004</v>
      </c>
      <c r="N1957">
        <v>881</v>
      </c>
      <c r="O1957" t="s">
        <v>42</v>
      </c>
    </row>
    <row r="1958" spans="1:25" x14ac:dyDescent="0.25">
      <c r="A1958" t="s">
        <v>165</v>
      </c>
      <c r="B1958">
        <v>36699</v>
      </c>
      <c r="C1958">
        <v>36182.5</v>
      </c>
      <c r="D1958">
        <v>36182.300000000003</v>
      </c>
      <c r="E1958">
        <v>34420</v>
      </c>
      <c r="F1958">
        <v>287.25900000000001</v>
      </c>
      <c r="G1958">
        <v>218.09899999999999</v>
      </c>
      <c r="H1958">
        <v>84.501499999999993</v>
      </c>
      <c r="I1958">
        <v>23.5245</v>
      </c>
      <c r="J1958">
        <v>81.880399999999995</v>
      </c>
      <c r="K1958">
        <v>33886.9</v>
      </c>
      <c r="L1958">
        <v>2.0289000000000001E-2</v>
      </c>
      <c r="M1958">
        <v>0.98101899999999997</v>
      </c>
      <c r="N1958">
        <v>1112</v>
      </c>
      <c r="O1958" t="s">
        <v>42</v>
      </c>
    </row>
    <row r="1959" spans="1:25" x14ac:dyDescent="0.25">
      <c r="A1959" t="s">
        <v>165</v>
      </c>
      <c r="B1959">
        <v>37137.699999999997</v>
      </c>
      <c r="C1959">
        <v>36614.199999999997</v>
      </c>
      <c r="D1959">
        <v>36614</v>
      </c>
      <c r="E1959">
        <v>34844.1</v>
      </c>
      <c r="F1959">
        <v>285.58699999999999</v>
      </c>
      <c r="G1959">
        <v>220.148</v>
      </c>
      <c r="H1959">
        <v>84.518500000000003</v>
      </c>
      <c r="I1959">
        <v>23.270399999999999</v>
      </c>
      <c r="J1959">
        <v>83.647099999999995</v>
      </c>
      <c r="K1959">
        <v>34309.800000000003</v>
      </c>
      <c r="L1959">
        <v>1.08571E-2</v>
      </c>
      <c r="M1959">
        <v>0.98055400000000004</v>
      </c>
      <c r="N1959">
        <v>1299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37884.9</v>
      </c>
      <c r="C1960">
        <v>37356.300000000003</v>
      </c>
      <c r="D1960">
        <v>37356.1</v>
      </c>
      <c r="E1960">
        <v>35542.800000000003</v>
      </c>
      <c r="F1960">
        <v>295.93599999999998</v>
      </c>
      <c r="G1960">
        <v>217.7</v>
      </c>
      <c r="H1960">
        <v>83.888099999999994</v>
      </c>
      <c r="I1960">
        <v>22.807200000000002</v>
      </c>
      <c r="J1960">
        <v>82.779899999999998</v>
      </c>
      <c r="K1960">
        <v>35000.6</v>
      </c>
      <c r="L1960">
        <v>2.9037899999999998E-2</v>
      </c>
      <c r="M1960">
        <v>0.98101799999999995</v>
      </c>
      <c r="N1960">
        <v>1111</v>
      </c>
      <c r="O1960" t="s">
        <v>42</v>
      </c>
      <c r="R1960">
        <f>AVERAGE(B1911:B1960)</f>
        <v>39030.34800000002</v>
      </c>
      <c r="S1960">
        <f>AVERAGE(C1911:C1960)</f>
        <v>38508.324000000001</v>
      </c>
      <c r="U1960">
        <f>_xlfn.VAR.P(B1911:B1960)</f>
        <v>2728132.0980959977</v>
      </c>
      <c r="V1960">
        <f>_xlfn.VAR.P(C1911:C1960)</f>
        <v>2718338.4154239986</v>
      </c>
      <c r="X1960">
        <f>1.96*SQRT(U1960)/50</f>
        <v>64.746867933655551</v>
      </c>
      <c r="Y1960">
        <f>1.96*SQRT(V1960)/50</f>
        <v>64.630546513836123</v>
      </c>
    </row>
    <row r="1961" spans="1:25" x14ac:dyDescent="0.25">
      <c r="A1961" t="s">
        <v>166</v>
      </c>
      <c r="B1961">
        <v>1951685.0119</v>
      </c>
      <c r="C1961" t="s">
        <v>36</v>
      </c>
    </row>
    <row r="1962" spans="1:25" x14ac:dyDescent="0.25">
      <c r="A1962" t="s">
        <v>167</v>
      </c>
      <c r="B1962">
        <v>39406.9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1.5560900000000001E-2</v>
      </c>
      <c r="L1962">
        <v>0.98098600000000002</v>
      </c>
      <c r="M1962">
        <v>935</v>
      </c>
      <c r="N1962" t="s">
        <v>42</v>
      </c>
    </row>
    <row r="1963" spans="1:25" x14ac:dyDescent="0.25">
      <c r="A1963" t="s">
        <v>167</v>
      </c>
      <c r="B1963">
        <v>41285.1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1.3384699999999999E-2</v>
      </c>
      <c r="L1963">
        <v>0.98099700000000001</v>
      </c>
      <c r="M1963">
        <v>810</v>
      </c>
      <c r="N1963" t="s">
        <v>42</v>
      </c>
    </row>
    <row r="1964" spans="1:25" x14ac:dyDescent="0.25">
      <c r="A1964" t="s">
        <v>167</v>
      </c>
      <c r="B1964">
        <v>39924.6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1.08974E-2</v>
      </c>
      <c r="L1964">
        <v>0.98083500000000001</v>
      </c>
      <c r="M1964">
        <v>570</v>
      </c>
      <c r="N1964" t="s">
        <v>42</v>
      </c>
    </row>
    <row r="1965" spans="1:25" x14ac:dyDescent="0.25">
      <c r="A1965" t="s">
        <v>167</v>
      </c>
      <c r="B1965">
        <v>37832.5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1.3668700000000001E-2</v>
      </c>
      <c r="L1965">
        <v>0.98100200000000004</v>
      </c>
      <c r="M1965">
        <v>1118</v>
      </c>
      <c r="N1965" t="s">
        <v>42</v>
      </c>
    </row>
    <row r="1966" spans="1:25" x14ac:dyDescent="0.25">
      <c r="A1966" t="s">
        <v>167</v>
      </c>
      <c r="B1966">
        <v>40644.400000000001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1.9397500000000002E-2</v>
      </c>
      <c r="L1966">
        <v>0.98081700000000005</v>
      </c>
      <c r="M1966">
        <v>737</v>
      </c>
      <c r="N1966" t="s">
        <v>42</v>
      </c>
    </row>
    <row r="1967" spans="1:25" x14ac:dyDescent="0.25">
      <c r="A1967" t="s">
        <v>167</v>
      </c>
      <c r="B1967">
        <v>41935.9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1.32555E-2</v>
      </c>
      <c r="L1967">
        <v>0.980993</v>
      </c>
      <c r="M1967">
        <v>572</v>
      </c>
      <c r="N1967" t="s">
        <v>42</v>
      </c>
    </row>
    <row r="1968" spans="1:25" x14ac:dyDescent="0.25">
      <c r="A1968" t="s">
        <v>167</v>
      </c>
      <c r="B1968">
        <v>40148.400000000001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1.0905700000000001E-2</v>
      </c>
      <c r="L1968">
        <v>0.981012</v>
      </c>
      <c r="M1968">
        <v>791</v>
      </c>
      <c r="N1968" t="s">
        <v>42</v>
      </c>
    </row>
    <row r="1969" spans="1:14" x14ac:dyDescent="0.25">
      <c r="A1969" t="s">
        <v>167</v>
      </c>
      <c r="B1969">
        <v>41235.599999999999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1.77404E-2</v>
      </c>
      <c r="L1969">
        <v>0.98100500000000002</v>
      </c>
      <c r="M1969">
        <v>708</v>
      </c>
      <c r="N1969" t="s">
        <v>42</v>
      </c>
    </row>
    <row r="1970" spans="1:14" x14ac:dyDescent="0.25">
      <c r="A1970" t="s">
        <v>167</v>
      </c>
      <c r="B1970">
        <v>40297.5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1.0907200000000001E-2</v>
      </c>
      <c r="L1970">
        <v>0.98101799999999995</v>
      </c>
      <c r="M1970">
        <v>544</v>
      </c>
      <c r="N1970" t="s">
        <v>42</v>
      </c>
    </row>
    <row r="1971" spans="1:14" x14ac:dyDescent="0.25">
      <c r="A1971" t="s">
        <v>167</v>
      </c>
      <c r="B1971">
        <v>39102.400000000001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1.12651E-2</v>
      </c>
      <c r="L1971">
        <v>0.99461500000000003</v>
      </c>
      <c r="M1971">
        <v>936</v>
      </c>
      <c r="N1971" t="s">
        <v>42</v>
      </c>
    </row>
    <row r="1972" spans="1:14" x14ac:dyDescent="0.25">
      <c r="A1972" t="s">
        <v>167</v>
      </c>
      <c r="B1972">
        <v>38839.199999999997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1.2712299999999999E-2</v>
      </c>
      <c r="L1972">
        <v>0.98098600000000002</v>
      </c>
      <c r="M1972">
        <v>843</v>
      </c>
      <c r="N1972" t="s">
        <v>42</v>
      </c>
    </row>
    <row r="1973" spans="1:14" x14ac:dyDescent="0.25">
      <c r="A1973" t="s">
        <v>167</v>
      </c>
      <c r="B1973">
        <v>40041.9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1.09532E-2</v>
      </c>
      <c r="L1973">
        <v>0.981016</v>
      </c>
      <c r="M1973">
        <v>767</v>
      </c>
      <c r="N1973" t="s">
        <v>42</v>
      </c>
    </row>
    <row r="1974" spans="1:14" x14ac:dyDescent="0.25">
      <c r="A1974" t="s">
        <v>167</v>
      </c>
      <c r="B1974">
        <v>39473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1.29452E-2</v>
      </c>
      <c r="L1974">
        <v>0.98100100000000001</v>
      </c>
      <c r="M1974">
        <v>862</v>
      </c>
      <c r="N1974" t="s">
        <v>42</v>
      </c>
    </row>
    <row r="1975" spans="1:14" x14ac:dyDescent="0.25">
      <c r="A1975" t="s">
        <v>167</v>
      </c>
      <c r="B1975">
        <v>41121.699999999997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2.90388E-2</v>
      </c>
      <c r="L1975">
        <v>0.98099800000000004</v>
      </c>
      <c r="M1975">
        <v>683</v>
      </c>
      <c r="N1975" t="s">
        <v>42</v>
      </c>
    </row>
    <row r="1976" spans="1:14" x14ac:dyDescent="0.25">
      <c r="A1976" t="s">
        <v>167</v>
      </c>
      <c r="B1976">
        <v>39706.1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1.1610199999999999E-2</v>
      </c>
      <c r="L1976">
        <v>0.98060899999999995</v>
      </c>
      <c r="M1976">
        <v>777</v>
      </c>
      <c r="N1976" t="s">
        <v>42</v>
      </c>
    </row>
    <row r="1977" spans="1:14" x14ac:dyDescent="0.25">
      <c r="A1977" t="s">
        <v>167</v>
      </c>
      <c r="B1977">
        <v>38187.699999999997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1.2907699999999999E-2</v>
      </c>
      <c r="L1977">
        <v>0.98101700000000003</v>
      </c>
      <c r="M1977">
        <v>994</v>
      </c>
      <c r="N1977" t="s">
        <v>42</v>
      </c>
    </row>
    <row r="1978" spans="1:14" x14ac:dyDescent="0.25">
      <c r="A1978" t="s">
        <v>167</v>
      </c>
      <c r="B1978">
        <v>38520.300000000003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1.0874399999999999E-2</v>
      </c>
      <c r="L1978">
        <v>0.98076399999999997</v>
      </c>
      <c r="M1978">
        <v>966</v>
      </c>
      <c r="N1978" t="s">
        <v>42</v>
      </c>
    </row>
    <row r="1979" spans="1:14" x14ac:dyDescent="0.25">
      <c r="A1979" t="s">
        <v>167</v>
      </c>
      <c r="B1979">
        <v>38921.599999999999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2.2036699999999999E-2</v>
      </c>
      <c r="L1979">
        <v>0.98101499999999997</v>
      </c>
      <c r="M1979">
        <v>886</v>
      </c>
      <c r="N1979" t="s">
        <v>42</v>
      </c>
    </row>
    <row r="1980" spans="1:14" x14ac:dyDescent="0.25">
      <c r="A1980" t="s">
        <v>167</v>
      </c>
      <c r="B1980">
        <v>39620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1.7592099999999999E-2</v>
      </c>
      <c r="L1980">
        <v>0.98087800000000003</v>
      </c>
      <c r="M1980">
        <v>793</v>
      </c>
      <c r="N1980" t="s">
        <v>42</v>
      </c>
    </row>
    <row r="1981" spans="1:14" x14ac:dyDescent="0.25">
      <c r="A1981" t="s">
        <v>167</v>
      </c>
      <c r="B1981">
        <v>40903.599999999999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1.19384E-2</v>
      </c>
      <c r="L1981">
        <v>0.98091200000000001</v>
      </c>
      <c r="M1981">
        <v>760</v>
      </c>
      <c r="N1981" t="s">
        <v>42</v>
      </c>
    </row>
    <row r="1982" spans="1:14" x14ac:dyDescent="0.25">
      <c r="A1982" t="s">
        <v>167</v>
      </c>
      <c r="B1982">
        <v>40418.300000000003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1.37862E-2</v>
      </c>
      <c r="L1982">
        <v>0.98101099999999997</v>
      </c>
      <c r="M1982">
        <v>661</v>
      </c>
      <c r="N1982" t="s">
        <v>42</v>
      </c>
    </row>
    <row r="1983" spans="1:14" x14ac:dyDescent="0.25">
      <c r="A1983" t="s">
        <v>167</v>
      </c>
      <c r="B1983">
        <v>38326.800000000003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1.0905400000000001E-2</v>
      </c>
      <c r="L1983">
        <v>0.98101899999999997</v>
      </c>
      <c r="M1983">
        <v>1047</v>
      </c>
      <c r="N1983" t="s">
        <v>42</v>
      </c>
    </row>
    <row r="1984" spans="1:14" x14ac:dyDescent="0.25">
      <c r="A1984" t="s">
        <v>167</v>
      </c>
      <c r="B1984">
        <v>38490.9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1.1646200000000001E-2</v>
      </c>
      <c r="L1984">
        <v>0.98053500000000005</v>
      </c>
      <c r="M1984">
        <v>892</v>
      </c>
      <c r="N1984" t="s">
        <v>42</v>
      </c>
    </row>
    <row r="1985" spans="1:14" x14ac:dyDescent="0.25">
      <c r="A1985" t="s">
        <v>167</v>
      </c>
      <c r="B1985">
        <v>38567.4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1.3074199999999999E-2</v>
      </c>
      <c r="L1985">
        <v>0.980989</v>
      </c>
      <c r="M1985">
        <v>1107</v>
      </c>
      <c r="N1985" t="s">
        <v>42</v>
      </c>
    </row>
    <row r="1986" spans="1:14" x14ac:dyDescent="0.25">
      <c r="A1986" t="s">
        <v>167</v>
      </c>
      <c r="B1986">
        <v>39280.5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1.9606200000000001E-2</v>
      </c>
      <c r="L1986">
        <v>0.980985</v>
      </c>
      <c r="M1986">
        <v>816</v>
      </c>
      <c r="N1986" t="s">
        <v>42</v>
      </c>
    </row>
    <row r="1987" spans="1:14" x14ac:dyDescent="0.25">
      <c r="A1987" t="s">
        <v>167</v>
      </c>
      <c r="B1987">
        <v>40750.199999999997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2.90377E-2</v>
      </c>
      <c r="L1987">
        <v>0.98099099999999995</v>
      </c>
      <c r="M1987">
        <v>838</v>
      </c>
      <c r="N1987" t="s">
        <v>42</v>
      </c>
    </row>
    <row r="1988" spans="1:14" x14ac:dyDescent="0.25">
      <c r="A1988" t="s">
        <v>167</v>
      </c>
      <c r="B1988">
        <v>40757.5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1.1772700000000001E-2</v>
      </c>
      <c r="L1988">
        <v>0.98093200000000003</v>
      </c>
      <c r="M1988">
        <v>587</v>
      </c>
      <c r="N1988" t="s">
        <v>42</v>
      </c>
    </row>
    <row r="1989" spans="1:14" x14ac:dyDescent="0.25">
      <c r="A1989" t="s">
        <v>167</v>
      </c>
      <c r="B1989">
        <v>38480.5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1.9326900000000001E-2</v>
      </c>
      <c r="L1989">
        <v>0.98097100000000004</v>
      </c>
      <c r="M1989">
        <v>963</v>
      </c>
      <c r="N1989" t="s">
        <v>42</v>
      </c>
    </row>
    <row r="1990" spans="1:14" x14ac:dyDescent="0.25">
      <c r="A1990" t="s">
        <v>167</v>
      </c>
      <c r="B1990">
        <v>38500.9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2.9045899999999999E-2</v>
      </c>
      <c r="L1990">
        <v>0.98101899999999997</v>
      </c>
      <c r="M1990">
        <v>820</v>
      </c>
      <c r="N1990" t="s">
        <v>42</v>
      </c>
    </row>
    <row r="1991" spans="1:14" x14ac:dyDescent="0.25">
      <c r="A1991" t="s">
        <v>167</v>
      </c>
      <c r="B1991">
        <v>38800.5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1.22173E-2</v>
      </c>
      <c r="L1991">
        <v>0.98097100000000004</v>
      </c>
      <c r="M1991">
        <v>1027</v>
      </c>
      <c r="N1991" t="s">
        <v>42</v>
      </c>
    </row>
    <row r="1992" spans="1:14" x14ac:dyDescent="0.25">
      <c r="A1992" t="s">
        <v>167</v>
      </c>
      <c r="B1992">
        <v>38944.5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1.3479700000000001E-2</v>
      </c>
      <c r="L1992">
        <v>0.98093799999999998</v>
      </c>
      <c r="M1992">
        <v>1114</v>
      </c>
      <c r="N1992" t="s">
        <v>42</v>
      </c>
    </row>
    <row r="1993" spans="1:14" x14ac:dyDescent="0.25">
      <c r="A1993" t="s">
        <v>167</v>
      </c>
      <c r="B1993">
        <v>40717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1.0940399999999999E-2</v>
      </c>
      <c r="L1993">
        <v>0.98097100000000004</v>
      </c>
      <c r="M1993">
        <v>769</v>
      </c>
      <c r="N1993" t="s">
        <v>42</v>
      </c>
    </row>
    <row r="1994" spans="1:14" x14ac:dyDescent="0.25">
      <c r="A1994" t="s">
        <v>167</v>
      </c>
      <c r="B1994">
        <v>40865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1.18084E-2</v>
      </c>
      <c r="L1994">
        <v>0.98101799999999995</v>
      </c>
      <c r="M1994">
        <v>754</v>
      </c>
      <c r="N1994" t="s">
        <v>42</v>
      </c>
    </row>
    <row r="1995" spans="1:14" x14ac:dyDescent="0.25">
      <c r="A1995" t="s">
        <v>167</v>
      </c>
      <c r="B1995">
        <v>37968.9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1.0871E-2</v>
      </c>
      <c r="L1995">
        <v>0.98101000000000005</v>
      </c>
      <c r="M1995">
        <v>887</v>
      </c>
      <c r="N1995" t="s">
        <v>42</v>
      </c>
    </row>
    <row r="1996" spans="1:14" x14ac:dyDescent="0.25">
      <c r="A1996" t="s">
        <v>167</v>
      </c>
      <c r="B1996">
        <v>38492.400000000001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1.19139E-2</v>
      </c>
      <c r="L1996">
        <v>0.98101099999999997</v>
      </c>
      <c r="M1996">
        <v>758</v>
      </c>
      <c r="N1996" t="s">
        <v>42</v>
      </c>
    </row>
    <row r="1997" spans="1:14" x14ac:dyDescent="0.25">
      <c r="A1997" t="s">
        <v>167</v>
      </c>
      <c r="B1997">
        <v>38311.199999999997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1.08585E-2</v>
      </c>
      <c r="L1997">
        <v>0.981012</v>
      </c>
      <c r="M1997">
        <v>884</v>
      </c>
      <c r="N1997" t="s">
        <v>42</v>
      </c>
    </row>
    <row r="1998" spans="1:14" x14ac:dyDescent="0.25">
      <c r="A1998" t="s">
        <v>167</v>
      </c>
      <c r="B1998">
        <v>38964.199999999997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1.29862E-2</v>
      </c>
      <c r="L1998">
        <v>0.98101799999999995</v>
      </c>
      <c r="M1998">
        <v>838</v>
      </c>
      <c r="N1998" t="s">
        <v>42</v>
      </c>
    </row>
    <row r="1999" spans="1:14" x14ac:dyDescent="0.25">
      <c r="A1999" t="s">
        <v>167</v>
      </c>
      <c r="B1999">
        <v>40047.199999999997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1.08588E-2</v>
      </c>
      <c r="L1999">
        <v>0.98101799999999995</v>
      </c>
      <c r="M1999">
        <v>790</v>
      </c>
      <c r="N1999" t="s">
        <v>42</v>
      </c>
    </row>
    <row r="2000" spans="1:14" x14ac:dyDescent="0.25">
      <c r="A2000" t="s">
        <v>167</v>
      </c>
      <c r="B2000">
        <v>41485.300000000003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1.10299E-2</v>
      </c>
      <c r="L2000">
        <v>0.99294800000000005</v>
      </c>
      <c r="M2000">
        <v>721</v>
      </c>
      <c r="N2000" t="s">
        <v>42</v>
      </c>
    </row>
    <row r="2001" spans="1:25" x14ac:dyDescent="0.25">
      <c r="A2001" t="s">
        <v>167</v>
      </c>
      <c r="B2001">
        <v>38493.5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1.1595100000000001E-2</v>
      </c>
      <c r="L2001">
        <v>0.98101300000000002</v>
      </c>
      <c r="M2001">
        <v>870</v>
      </c>
      <c r="N2001" t="s">
        <v>42</v>
      </c>
    </row>
    <row r="2002" spans="1:25" x14ac:dyDescent="0.25">
      <c r="A2002" t="s">
        <v>167</v>
      </c>
      <c r="B2002">
        <v>38599.699999999997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1.08705E-2</v>
      </c>
      <c r="L2002">
        <v>0.98070599999999997</v>
      </c>
      <c r="M2002">
        <v>950</v>
      </c>
      <c r="N2002" t="s">
        <v>42</v>
      </c>
    </row>
    <row r="2003" spans="1:25" x14ac:dyDescent="0.25">
      <c r="A2003" t="s">
        <v>167</v>
      </c>
      <c r="B2003">
        <v>38406.800000000003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1.98529E-2</v>
      </c>
      <c r="L2003">
        <v>0.98097400000000001</v>
      </c>
      <c r="M2003">
        <v>880</v>
      </c>
      <c r="N2003" t="s">
        <v>42</v>
      </c>
    </row>
    <row r="2004" spans="1:25" x14ac:dyDescent="0.25">
      <c r="A2004" t="s">
        <v>167</v>
      </c>
      <c r="B2004">
        <v>39099.599999999999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1.19008E-2</v>
      </c>
      <c r="L2004">
        <v>0.98097999999999996</v>
      </c>
      <c r="M2004">
        <v>954</v>
      </c>
      <c r="N2004" t="s">
        <v>42</v>
      </c>
    </row>
    <row r="2005" spans="1:25" x14ac:dyDescent="0.25">
      <c r="A2005" t="s">
        <v>167</v>
      </c>
      <c r="B2005">
        <v>40466.300000000003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1.54339E-2</v>
      </c>
      <c r="L2005">
        <v>0.98080999999999996</v>
      </c>
      <c r="M2005">
        <v>793</v>
      </c>
      <c r="N2005" t="s">
        <v>42</v>
      </c>
    </row>
    <row r="2006" spans="1:25" x14ac:dyDescent="0.25">
      <c r="A2006" t="s">
        <v>167</v>
      </c>
      <c r="B2006">
        <v>41291.4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1.6498700000000002E-2</v>
      </c>
      <c r="L2006">
        <v>0.980904</v>
      </c>
      <c r="M2006">
        <v>629</v>
      </c>
      <c r="N2006" t="s">
        <v>42</v>
      </c>
    </row>
    <row r="2007" spans="1:25" x14ac:dyDescent="0.25">
      <c r="A2007" t="s">
        <v>167</v>
      </c>
      <c r="B2007">
        <v>38228.5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1.17803E-2</v>
      </c>
      <c r="L2007">
        <v>0.98101899999999997</v>
      </c>
      <c r="M2007">
        <v>1056</v>
      </c>
      <c r="N2007" t="s">
        <v>42</v>
      </c>
    </row>
    <row r="2008" spans="1:25" x14ac:dyDescent="0.25">
      <c r="A2008" t="s">
        <v>167</v>
      </c>
      <c r="B2008">
        <v>38082.699999999997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1.70393E-2</v>
      </c>
      <c r="L2008">
        <v>0.98100900000000002</v>
      </c>
      <c r="M2008">
        <v>958</v>
      </c>
      <c r="N2008" t="s">
        <v>42</v>
      </c>
    </row>
    <row r="2009" spans="1:25" x14ac:dyDescent="0.25">
      <c r="A2009" t="s">
        <v>167</v>
      </c>
      <c r="B2009">
        <v>38139.300000000003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1.38879E-2</v>
      </c>
      <c r="L2009">
        <v>0.98097500000000004</v>
      </c>
      <c r="M2009">
        <v>1034</v>
      </c>
      <c r="N2009" t="s">
        <v>42</v>
      </c>
    </row>
    <row r="2010" spans="1:25" x14ac:dyDescent="0.25">
      <c r="A2010" t="s">
        <v>167</v>
      </c>
      <c r="B2010">
        <v>40105.699999999997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1.1267599999999999E-2</v>
      </c>
      <c r="L2010">
        <v>0.98101700000000003</v>
      </c>
      <c r="M2010">
        <v>949</v>
      </c>
      <c r="N2010" t="s">
        <v>42</v>
      </c>
    </row>
    <row r="2011" spans="1:25" x14ac:dyDescent="0.25">
      <c r="A2011" t="s">
        <v>167</v>
      </c>
      <c r="B2011">
        <v>40802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1.7478199999999999E-2</v>
      </c>
      <c r="L2011">
        <v>0.98933499999999996</v>
      </c>
      <c r="M2011">
        <v>746</v>
      </c>
      <c r="N2011" t="s">
        <v>42</v>
      </c>
    </row>
    <row r="2012" spans="1:25" x14ac:dyDescent="0.25">
      <c r="A2012" t="s">
        <v>167</v>
      </c>
      <c r="B2012">
        <v>41293.599999999999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1.28693E-2</v>
      </c>
      <c r="L2012">
        <v>0.98050199999999998</v>
      </c>
      <c r="M2012">
        <v>623</v>
      </c>
      <c r="N2012" t="s">
        <v>42</v>
      </c>
    </row>
    <row r="2013" spans="1:25" x14ac:dyDescent="0.25">
      <c r="A2013" t="s">
        <v>167</v>
      </c>
      <c r="B2013">
        <v>38322.199999999997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1.6702100000000001E-2</v>
      </c>
      <c r="L2013">
        <v>0.98101700000000003</v>
      </c>
      <c r="M2013">
        <v>1037</v>
      </c>
      <c r="N2013" t="s">
        <v>42</v>
      </c>
    </row>
    <row r="2014" spans="1:25" x14ac:dyDescent="0.25">
      <c r="A2014" t="s">
        <v>167</v>
      </c>
      <c r="B2014">
        <v>38264.5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1.3267299999999999E-2</v>
      </c>
      <c r="L2014">
        <v>0.98099000000000003</v>
      </c>
      <c r="M2014">
        <v>930</v>
      </c>
      <c r="N2014" t="s">
        <v>42</v>
      </c>
    </row>
    <row r="2015" spans="1:25" x14ac:dyDescent="0.25">
      <c r="A2015" t="s">
        <v>167</v>
      </c>
      <c r="B2015">
        <v>38614.9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1.08623E-2</v>
      </c>
      <c r="L2015">
        <v>0.98101899999999997</v>
      </c>
      <c r="M2015">
        <v>912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40198.6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1.08848E-2</v>
      </c>
      <c r="L2016">
        <v>0.981016</v>
      </c>
      <c r="M2016">
        <v>825</v>
      </c>
      <c r="N2016" t="s">
        <v>42</v>
      </c>
      <c r="R2016">
        <f>AVERAGE(B1967:B2016)</f>
        <v>39492.667999999998</v>
      </c>
      <c r="S2016">
        <f>AVERAGE(C1967:C2016)</f>
        <v>0</v>
      </c>
      <c r="U2016">
        <f>_xlfn.VAR.P(B1967:B2016)</f>
        <v>1272116.0157760002</v>
      </c>
      <c r="V2016">
        <f>_xlfn.VAR.P(C1967:C2016)</f>
        <v>0</v>
      </c>
      <c r="X2016">
        <f>1.96*SQRT(U2016)/50</f>
        <v>44.212943291326276</v>
      </c>
      <c r="Y2016">
        <f>1.96*SQRT(V2016)/50</f>
        <v>0</v>
      </c>
    </row>
    <row r="2017" spans="1:22" x14ac:dyDescent="0.25">
      <c r="A2017" t="s">
        <v>168</v>
      </c>
      <c r="B2017">
        <v>1974749.1978</v>
      </c>
      <c r="C2017" t="s">
        <v>36</v>
      </c>
      <c r="U2017" t="s">
        <v>75</v>
      </c>
    </row>
    <row r="2018" spans="1:22" x14ac:dyDescent="0.25">
      <c r="A2018" t="s">
        <v>169</v>
      </c>
      <c r="B2018">
        <v>39913</v>
      </c>
      <c r="C2018">
        <v>39459.5</v>
      </c>
      <c r="D2018">
        <v>39459.300000000003</v>
      </c>
      <c r="E2018">
        <v>37611.4</v>
      </c>
      <c r="F2018">
        <v>287.10199999999998</v>
      </c>
      <c r="G2018">
        <v>0</v>
      </c>
      <c r="H2018">
        <v>80.432699999999997</v>
      </c>
      <c r="I2018">
        <v>0</v>
      </c>
      <c r="J2018">
        <v>2.90382E-2</v>
      </c>
      <c r="K2018">
        <v>0.99123000000000006</v>
      </c>
      <c r="L2018">
        <v>0</v>
      </c>
      <c r="M2018" t="s">
        <v>42</v>
      </c>
      <c r="U2018">
        <f>_xlfn.STDEV.P(B1967:B2016)</f>
        <v>1127.8812064113845</v>
      </c>
      <c r="V2018">
        <f>_xlfn.STDEV.P(C1967:C2016)</f>
        <v>0</v>
      </c>
    </row>
    <row r="2019" spans="1:22" x14ac:dyDescent="0.25">
      <c r="A2019" t="s">
        <v>169</v>
      </c>
      <c r="B2019">
        <v>41369.300000000003</v>
      </c>
      <c r="C2019">
        <v>40909.300000000003</v>
      </c>
      <c r="D2019">
        <v>40909.1</v>
      </c>
      <c r="E2019">
        <v>39065.300000000003</v>
      </c>
      <c r="F2019">
        <v>286.25200000000001</v>
      </c>
      <c r="G2019">
        <v>0</v>
      </c>
      <c r="H2019">
        <v>85.856200000000001</v>
      </c>
      <c r="I2019">
        <v>0</v>
      </c>
      <c r="J2019">
        <v>1.87382E-2</v>
      </c>
      <c r="K2019">
        <v>0.981016</v>
      </c>
      <c r="L2019">
        <v>0</v>
      </c>
      <c r="M2019" t="s">
        <v>42</v>
      </c>
    </row>
    <row r="2020" spans="1:22" x14ac:dyDescent="0.25">
      <c r="A2020" t="s">
        <v>169</v>
      </c>
      <c r="B2020">
        <v>39178.300000000003</v>
      </c>
      <c r="C2020">
        <v>38715.599999999999</v>
      </c>
      <c r="D2020">
        <v>38715.4</v>
      </c>
      <c r="E2020">
        <v>36948</v>
      </c>
      <c r="F2020">
        <v>266.83499999999998</v>
      </c>
      <c r="G2020">
        <v>0</v>
      </c>
      <c r="H2020">
        <v>87.869600000000005</v>
      </c>
      <c r="I2020">
        <v>0</v>
      </c>
      <c r="J2020">
        <v>2.0018399999999999E-2</v>
      </c>
      <c r="K2020">
        <v>0.980846</v>
      </c>
      <c r="L2020">
        <v>0</v>
      </c>
      <c r="M2020" t="s">
        <v>42</v>
      </c>
    </row>
    <row r="2021" spans="1:22" x14ac:dyDescent="0.25">
      <c r="A2021" t="s">
        <v>169</v>
      </c>
      <c r="B2021">
        <v>38568.6</v>
      </c>
      <c r="C2021">
        <v>38111.5</v>
      </c>
      <c r="D2021">
        <v>38111.300000000003</v>
      </c>
      <c r="E2021">
        <v>36358.199999999997</v>
      </c>
      <c r="F2021">
        <v>265.43</v>
      </c>
      <c r="G2021">
        <v>0</v>
      </c>
      <c r="H2021">
        <v>87.0578</v>
      </c>
      <c r="I2021">
        <v>0</v>
      </c>
      <c r="J2021">
        <v>1.40739E-2</v>
      </c>
      <c r="K2021">
        <v>0.98099400000000003</v>
      </c>
      <c r="L2021">
        <v>0</v>
      </c>
      <c r="M2021" t="s">
        <v>42</v>
      </c>
    </row>
    <row r="2022" spans="1:22" x14ac:dyDescent="0.25">
      <c r="A2022" t="s">
        <v>169</v>
      </c>
      <c r="B2022">
        <v>39091.1</v>
      </c>
      <c r="C2022">
        <v>38638.6</v>
      </c>
      <c r="D2022">
        <v>38638.400000000001</v>
      </c>
      <c r="E2022">
        <v>36877.5</v>
      </c>
      <c r="F2022">
        <v>267.52600000000001</v>
      </c>
      <c r="G2022">
        <v>0</v>
      </c>
      <c r="H2022">
        <v>85.580100000000002</v>
      </c>
      <c r="I2022">
        <v>0</v>
      </c>
      <c r="J2022">
        <v>1.6139899999999999E-2</v>
      </c>
      <c r="K2022">
        <v>0.98099099999999995</v>
      </c>
      <c r="L2022">
        <v>0</v>
      </c>
      <c r="M2022" t="s">
        <v>42</v>
      </c>
    </row>
    <row r="2023" spans="1:22" x14ac:dyDescent="0.25">
      <c r="A2023" t="s">
        <v>169</v>
      </c>
      <c r="B2023">
        <v>40695.1</v>
      </c>
      <c r="C2023">
        <v>40232.9</v>
      </c>
      <c r="D2023">
        <v>40232.699999999997</v>
      </c>
      <c r="E2023">
        <v>38399.4</v>
      </c>
      <c r="F2023">
        <v>283.82600000000002</v>
      </c>
      <c r="G2023">
        <v>0</v>
      </c>
      <c r="H2023">
        <v>83.589399999999998</v>
      </c>
      <c r="I2023">
        <v>0</v>
      </c>
      <c r="J2023">
        <v>1.48938E-2</v>
      </c>
      <c r="K2023">
        <v>0.98099000000000003</v>
      </c>
      <c r="L2023">
        <v>0</v>
      </c>
      <c r="M2023" t="s">
        <v>42</v>
      </c>
    </row>
    <row r="2024" spans="1:22" x14ac:dyDescent="0.25">
      <c r="A2024" t="s">
        <v>169</v>
      </c>
      <c r="B2024">
        <v>41149.9</v>
      </c>
      <c r="C2024">
        <v>40691.1</v>
      </c>
      <c r="D2024">
        <v>40690.9</v>
      </c>
      <c r="E2024">
        <v>38835</v>
      </c>
      <c r="F2024">
        <v>285.78500000000003</v>
      </c>
      <c r="G2024">
        <v>0</v>
      </c>
      <c r="H2024">
        <v>82.369200000000006</v>
      </c>
      <c r="I2024">
        <v>0</v>
      </c>
      <c r="J2024">
        <v>1.71942E-2</v>
      </c>
      <c r="K2024">
        <v>0.98101499999999997</v>
      </c>
      <c r="L2024">
        <v>0</v>
      </c>
      <c r="M2024" t="s">
        <v>42</v>
      </c>
    </row>
    <row r="2025" spans="1:22" x14ac:dyDescent="0.25">
      <c r="A2025" t="s">
        <v>169</v>
      </c>
      <c r="B2025">
        <v>41635.5</v>
      </c>
      <c r="C2025">
        <v>41174.400000000001</v>
      </c>
      <c r="D2025">
        <v>41174.199999999997</v>
      </c>
      <c r="E2025">
        <v>39299.300000000003</v>
      </c>
      <c r="F2025">
        <v>287.39</v>
      </c>
      <c r="G2025">
        <v>0</v>
      </c>
      <c r="H2025">
        <v>85.069500000000005</v>
      </c>
      <c r="I2025">
        <v>0</v>
      </c>
      <c r="J2025">
        <v>1.15216E-2</v>
      </c>
      <c r="K2025">
        <v>0.98101899999999997</v>
      </c>
      <c r="L2025">
        <v>0</v>
      </c>
      <c r="M2025" t="s">
        <v>42</v>
      </c>
    </row>
    <row r="2026" spans="1:22" x14ac:dyDescent="0.25">
      <c r="A2026" t="s">
        <v>169</v>
      </c>
      <c r="B2026">
        <v>39221.300000000003</v>
      </c>
      <c r="C2026">
        <v>38758.699999999997</v>
      </c>
      <c r="D2026">
        <v>38758.5</v>
      </c>
      <c r="E2026">
        <v>36983.800000000003</v>
      </c>
      <c r="F2026">
        <v>271.30200000000002</v>
      </c>
      <c r="G2026">
        <v>0</v>
      </c>
      <c r="H2026">
        <v>87.104500000000002</v>
      </c>
      <c r="I2026">
        <v>0</v>
      </c>
      <c r="J2026">
        <v>1.22019E-2</v>
      </c>
      <c r="K2026">
        <v>0.98101700000000003</v>
      </c>
      <c r="L2026">
        <v>0</v>
      </c>
      <c r="M2026" t="s">
        <v>42</v>
      </c>
    </row>
    <row r="2027" spans="1:22" x14ac:dyDescent="0.25">
      <c r="A2027" t="s">
        <v>169</v>
      </c>
      <c r="B2027">
        <v>38331.5</v>
      </c>
      <c r="C2027">
        <v>37878.1</v>
      </c>
      <c r="D2027">
        <v>37877.9</v>
      </c>
      <c r="E2027">
        <v>36137.4</v>
      </c>
      <c r="F2027">
        <v>263.90899999999999</v>
      </c>
      <c r="G2027">
        <v>0</v>
      </c>
      <c r="H2027">
        <v>86.909800000000004</v>
      </c>
      <c r="I2027">
        <v>0</v>
      </c>
      <c r="J2027">
        <v>2.4810100000000002E-2</v>
      </c>
      <c r="K2027">
        <v>0.98081499999999999</v>
      </c>
      <c r="L2027">
        <v>0</v>
      </c>
      <c r="M2027" t="s">
        <v>42</v>
      </c>
    </row>
    <row r="2028" spans="1:22" x14ac:dyDescent="0.25">
      <c r="A2028" t="s">
        <v>169</v>
      </c>
      <c r="B2028">
        <v>38844.9</v>
      </c>
      <c r="C2028">
        <v>38389.699999999997</v>
      </c>
      <c r="D2028">
        <v>38389.5</v>
      </c>
      <c r="E2028">
        <v>36625.699999999997</v>
      </c>
      <c r="F2028">
        <v>267.90899999999999</v>
      </c>
      <c r="G2028">
        <v>0</v>
      </c>
      <c r="H2028">
        <v>85.182599999999994</v>
      </c>
      <c r="I2028">
        <v>0</v>
      </c>
      <c r="J2028">
        <v>1.0905400000000001E-2</v>
      </c>
      <c r="K2028">
        <v>0.980985</v>
      </c>
      <c r="L2028">
        <v>0</v>
      </c>
      <c r="M2028" t="s">
        <v>42</v>
      </c>
    </row>
    <row r="2029" spans="1:22" x14ac:dyDescent="0.25">
      <c r="A2029" t="s">
        <v>169</v>
      </c>
      <c r="B2029">
        <v>40325</v>
      </c>
      <c r="C2029">
        <v>39871.800000000003</v>
      </c>
      <c r="D2029">
        <v>39871.599999999999</v>
      </c>
      <c r="E2029">
        <v>38030.6</v>
      </c>
      <c r="F2029">
        <v>285.63900000000001</v>
      </c>
      <c r="G2029">
        <v>0</v>
      </c>
      <c r="H2029">
        <v>82.707499999999996</v>
      </c>
      <c r="I2029">
        <v>0</v>
      </c>
      <c r="J2029">
        <v>2.1720699999999999E-2</v>
      </c>
      <c r="K2029">
        <v>0.980626</v>
      </c>
      <c r="L2029">
        <v>0</v>
      </c>
      <c r="M2029" t="s">
        <v>42</v>
      </c>
    </row>
    <row r="2030" spans="1:22" x14ac:dyDescent="0.25">
      <c r="A2030" t="s">
        <v>169</v>
      </c>
      <c r="B2030">
        <v>41300.699999999997</v>
      </c>
      <c r="C2030">
        <v>40841.300000000003</v>
      </c>
      <c r="D2030">
        <v>40841.1</v>
      </c>
      <c r="E2030">
        <v>38979.699999999997</v>
      </c>
      <c r="F2030">
        <v>291.03300000000002</v>
      </c>
      <c r="G2030">
        <v>0</v>
      </c>
      <c r="H2030">
        <v>83.048199999999994</v>
      </c>
      <c r="I2030">
        <v>0</v>
      </c>
      <c r="J2030">
        <v>1.09969E-2</v>
      </c>
      <c r="K2030">
        <v>0.98100299999999996</v>
      </c>
      <c r="L2030">
        <v>0</v>
      </c>
      <c r="M2030" t="s">
        <v>42</v>
      </c>
    </row>
    <row r="2031" spans="1:22" x14ac:dyDescent="0.25">
      <c r="A2031" t="s">
        <v>169</v>
      </c>
      <c r="B2031">
        <v>41731.300000000003</v>
      </c>
      <c r="C2031">
        <v>41269.1</v>
      </c>
      <c r="D2031">
        <v>41268.9</v>
      </c>
      <c r="E2031">
        <v>39403.199999999997</v>
      </c>
      <c r="F2031">
        <v>286.83</v>
      </c>
      <c r="G2031">
        <v>0</v>
      </c>
      <c r="H2031">
        <v>87.25</v>
      </c>
      <c r="I2031">
        <v>0</v>
      </c>
      <c r="J2031">
        <v>1.4475099999999999E-2</v>
      </c>
      <c r="K2031">
        <v>0.98100900000000002</v>
      </c>
      <c r="L2031">
        <v>0</v>
      </c>
      <c r="M2031" t="s">
        <v>42</v>
      </c>
    </row>
    <row r="2032" spans="1:22" x14ac:dyDescent="0.25">
      <c r="A2032" t="s">
        <v>169</v>
      </c>
      <c r="B2032">
        <v>38900.6</v>
      </c>
      <c r="C2032">
        <v>38437.599999999999</v>
      </c>
      <c r="D2032">
        <v>38437.5</v>
      </c>
      <c r="E2032">
        <v>36672.699999999997</v>
      </c>
      <c r="F2032">
        <v>269.17200000000003</v>
      </c>
      <c r="G2032">
        <v>0</v>
      </c>
      <c r="H2032">
        <v>87.346599999999995</v>
      </c>
      <c r="I2032">
        <v>0</v>
      </c>
      <c r="J2032">
        <v>1.2445400000000001E-2</v>
      </c>
      <c r="K2032">
        <v>0.98082999999999998</v>
      </c>
      <c r="L2032">
        <v>0</v>
      </c>
      <c r="M2032" t="s">
        <v>42</v>
      </c>
    </row>
    <row r="2033" spans="1:13" x14ac:dyDescent="0.25">
      <c r="A2033" t="s">
        <v>169</v>
      </c>
      <c r="B2033">
        <v>38622.699999999997</v>
      </c>
      <c r="C2033">
        <v>38170.1</v>
      </c>
      <c r="D2033">
        <v>38169.9</v>
      </c>
      <c r="E2033">
        <v>36394.1</v>
      </c>
      <c r="F2033">
        <v>271.09300000000002</v>
      </c>
      <c r="G2033">
        <v>0</v>
      </c>
      <c r="H2033">
        <v>84.715400000000002</v>
      </c>
      <c r="I2033">
        <v>0</v>
      </c>
      <c r="J2033">
        <v>1.0881800000000001E-2</v>
      </c>
      <c r="K2033">
        <v>0.98074600000000001</v>
      </c>
      <c r="L2033">
        <v>0</v>
      </c>
      <c r="M2033" t="s">
        <v>42</v>
      </c>
    </row>
    <row r="2034" spans="1:13" x14ac:dyDescent="0.25">
      <c r="A2034" t="s">
        <v>169</v>
      </c>
      <c r="B2034">
        <v>38824.300000000003</v>
      </c>
      <c r="C2034">
        <v>38369</v>
      </c>
      <c r="D2034">
        <v>38368.800000000003</v>
      </c>
      <c r="E2034">
        <v>36601.699999999997</v>
      </c>
      <c r="F2034">
        <v>273.05599999999998</v>
      </c>
      <c r="G2034">
        <v>0</v>
      </c>
      <c r="H2034">
        <v>83.582400000000007</v>
      </c>
      <c r="I2034">
        <v>0</v>
      </c>
      <c r="J2034">
        <v>1.29871E-2</v>
      </c>
      <c r="K2034">
        <v>0.980661</v>
      </c>
      <c r="L2034">
        <v>0</v>
      </c>
      <c r="M2034" t="s">
        <v>42</v>
      </c>
    </row>
    <row r="2035" spans="1:13" x14ac:dyDescent="0.25">
      <c r="A2035" t="s">
        <v>169</v>
      </c>
      <c r="B2035">
        <v>40377.300000000003</v>
      </c>
      <c r="C2035">
        <v>39922.300000000003</v>
      </c>
      <c r="D2035">
        <v>39922.1</v>
      </c>
      <c r="E2035">
        <v>38093.5</v>
      </c>
      <c r="F2035">
        <v>280.702</v>
      </c>
      <c r="G2035">
        <v>0</v>
      </c>
      <c r="H2035">
        <v>82.662000000000006</v>
      </c>
      <c r="I2035">
        <v>0</v>
      </c>
      <c r="J2035">
        <v>1.0933E-2</v>
      </c>
      <c r="K2035">
        <v>0.99454399999999998</v>
      </c>
      <c r="L2035">
        <v>0</v>
      </c>
      <c r="M2035" t="s">
        <v>42</v>
      </c>
    </row>
    <row r="2036" spans="1:13" x14ac:dyDescent="0.25">
      <c r="A2036" t="s">
        <v>169</v>
      </c>
      <c r="B2036">
        <v>40157.9</v>
      </c>
      <c r="C2036">
        <v>39699.599999999999</v>
      </c>
      <c r="D2036">
        <v>39699.4</v>
      </c>
      <c r="E2036">
        <v>37841.300000000003</v>
      </c>
      <c r="F2036">
        <v>287.87599999999998</v>
      </c>
      <c r="G2036">
        <v>0</v>
      </c>
      <c r="H2036">
        <v>84.792599999999993</v>
      </c>
      <c r="I2036">
        <v>0</v>
      </c>
      <c r="J2036">
        <v>2.17866E-2</v>
      </c>
      <c r="K2036">
        <v>0.98100100000000001</v>
      </c>
      <c r="L2036">
        <v>0</v>
      </c>
      <c r="M2036" t="s">
        <v>42</v>
      </c>
    </row>
    <row r="2037" spans="1:13" x14ac:dyDescent="0.25">
      <c r="A2037" t="s">
        <v>169</v>
      </c>
      <c r="B2037">
        <v>41736.1</v>
      </c>
      <c r="C2037">
        <v>41274.1</v>
      </c>
      <c r="D2037">
        <v>41273.9</v>
      </c>
      <c r="E2037">
        <v>39411.699999999997</v>
      </c>
      <c r="F2037">
        <v>283.38</v>
      </c>
      <c r="G2037">
        <v>0</v>
      </c>
      <c r="H2037">
        <v>86.536500000000004</v>
      </c>
      <c r="I2037">
        <v>0</v>
      </c>
      <c r="J2037">
        <v>2.90377E-2</v>
      </c>
      <c r="K2037">
        <v>0.98092400000000002</v>
      </c>
      <c r="L2037">
        <v>0</v>
      </c>
      <c r="M2037" t="s">
        <v>42</v>
      </c>
    </row>
    <row r="2038" spans="1:13" x14ac:dyDescent="0.25">
      <c r="A2038" t="s">
        <v>169</v>
      </c>
      <c r="B2038">
        <v>39268.199999999997</v>
      </c>
      <c r="C2038">
        <v>38808.199999999997</v>
      </c>
      <c r="D2038">
        <v>38808.1</v>
      </c>
      <c r="E2038">
        <v>37014.300000000003</v>
      </c>
      <c r="F2038">
        <v>275.14999999999998</v>
      </c>
      <c r="G2038">
        <v>0</v>
      </c>
      <c r="H2038">
        <v>85.978300000000004</v>
      </c>
      <c r="I2038">
        <v>0</v>
      </c>
      <c r="J2038">
        <v>1.0982799999999999E-2</v>
      </c>
      <c r="K2038">
        <v>0.98094000000000003</v>
      </c>
      <c r="L2038">
        <v>0</v>
      </c>
      <c r="M2038" t="s">
        <v>42</v>
      </c>
    </row>
    <row r="2039" spans="1:13" x14ac:dyDescent="0.25">
      <c r="A2039" t="s">
        <v>169</v>
      </c>
      <c r="B2039">
        <v>38456.699999999997</v>
      </c>
      <c r="C2039">
        <v>38003.800000000003</v>
      </c>
      <c r="D2039">
        <v>38003.599999999999</v>
      </c>
      <c r="E2039">
        <v>36260.5</v>
      </c>
      <c r="F2039">
        <v>266.06299999999999</v>
      </c>
      <c r="G2039">
        <v>0</v>
      </c>
      <c r="H2039">
        <v>85.710700000000003</v>
      </c>
      <c r="I2039">
        <v>0</v>
      </c>
      <c r="J2039">
        <v>1.4893E-2</v>
      </c>
      <c r="K2039">
        <v>0.981012</v>
      </c>
      <c r="L2039">
        <v>0</v>
      </c>
      <c r="M2039" t="s">
        <v>42</v>
      </c>
    </row>
    <row r="2040" spans="1:13" x14ac:dyDescent="0.25">
      <c r="A2040" t="s">
        <v>169</v>
      </c>
      <c r="B2040">
        <v>38692.9</v>
      </c>
      <c r="C2040">
        <v>38237.599999999999</v>
      </c>
      <c r="D2040">
        <v>38237.5</v>
      </c>
      <c r="E2040">
        <v>36492.400000000001</v>
      </c>
      <c r="F2040">
        <v>267.38099999999997</v>
      </c>
      <c r="G2040">
        <v>0</v>
      </c>
      <c r="H2040">
        <v>84.942300000000003</v>
      </c>
      <c r="I2040">
        <v>0</v>
      </c>
      <c r="J2040">
        <v>1.1490800000000001E-2</v>
      </c>
      <c r="K2040">
        <v>0.98153999999999997</v>
      </c>
      <c r="L2040">
        <v>0</v>
      </c>
      <c r="M2040" t="s">
        <v>42</v>
      </c>
    </row>
    <row r="2041" spans="1:13" x14ac:dyDescent="0.25">
      <c r="A2041" t="s">
        <v>169</v>
      </c>
      <c r="B2041">
        <v>41009.599999999999</v>
      </c>
      <c r="C2041">
        <v>40555.699999999997</v>
      </c>
      <c r="D2041">
        <v>40555.5</v>
      </c>
      <c r="E2041">
        <v>38701.9</v>
      </c>
      <c r="F2041">
        <v>284.42399999999998</v>
      </c>
      <c r="G2041">
        <v>0</v>
      </c>
      <c r="H2041">
        <v>86.4542</v>
      </c>
      <c r="I2041">
        <v>0</v>
      </c>
      <c r="J2041">
        <v>1.098E-2</v>
      </c>
      <c r="K2041">
        <v>0.98101899999999997</v>
      </c>
      <c r="L2041">
        <v>0</v>
      </c>
      <c r="M2041" t="s">
        <v>42</v>
      </c>
    </row>
    <row r="2042" spans="1:13" x14ac:dyDescent="0.25">
      <c r="A2042" t="s">
        <v>169</v>
      </c>
      <c r="B2042">
        <v>40680.199999999997</v>
      </c>
      <c r="C2042">
        <v>40222.6</v>
      </c>
      <c r="D2042">
        <v>40222.400000000001</v>
      </c>
      <c r="E2042">
        <v>38351.9</v>
      </c>
      <c r="F2042">
        <v>288.22199999999998</v>
      </c>
      <c r="G2042">
        <v>0</v>
      </c>
      <c r="H2042">
        <v>84.250200000000007</v>
      </c>
      <c r="I2042">
        <v>0</v>
      </c>
      <c r="J2042">
        <v>1.11769E-2</v>
      </c>
      <c r="K2042">
        <v>0.98099199999999998</v>
      </c>
      <c r="L2042">
        <v>0</v>
      </c>
      <c r="M2042" t="s">
        <v>42</v>
      </c>
    </row>
    <row r="2043" spans="1:13" x14ac:dyDescent="0.25">
      <c r="A2043" t="s">
        <v>169</v>
      </c>
      <c r="B2043">
        <v>41652.300000000003</v>
      </c>
      <c r="C2043">
        <v>41191.4</v>
      </c>
      <c r="D2043">
        <v>41191.300000000003</v>
      </c>
      <c r="E2043">
        <v>39324.6</v>
      </c>
      <c r="F2043">
        <v>286.53300000000002</v>
      </c>
      <c r="G2043">
        <v>0</v>
      </c>
      <c r="H2043">
        <v>84.871799999999993</v>
      </c>
      <c r="I2043">
        <v>0</v>
      </c>
      <c r="J2043">
        <v>2.90405E-2</v>
      </c>
      <c r="K2043">
        <v>0.98101799999999995</v>
      </c>
      <c r="L2043">
        <v>0</v>
      </c>
      <c r="M2043" t="s">
        <v>42</v>
      </c>
    </row>
    <row r="2044" spans="1:13" x14ac:dyDescent="0.25">
      <c r="A2044" t="s">
        <v>169</v>
      </c>
      <c r="B2044">
        <v>39689</v>
      </c>
      <c r="C2044">
        <v>39226.800000000003</v>
      </c>
      <c r="D2044">
        <v>39226.6</v>
      </c>
      <c r="E2044">
        <v>37435.5</v>
      </c>
      <c r="F2044">
        <v>274.42200000000003</v>
      </c>
      <c r="G2044">
        <v>0</v>
      </c>
      <c r="H2044">
        <v>85.228300000000004</v>
      </c>
      <c r="I2044">
        <v>0</v>
      </c>
      <c r="J2044">
        <v>1.12511E-2</v>
      </c>
      <c r="K2044">
        <v>0.981012</v>
      </c>
      <c r="L2044">
        <v>0</v>
      </c>
      <c r="M2044" t="s">
        <v>42</v>
      </c>
    </row>
    <row r="2045" spans="1:13" x14ac:dyDescent="0.25">
      <c r="A2045" t="s">
        <v>169</v>
      </c>
      <c r="B2045">
        <v>39273.199999999997</v>
      </c>
      <c r="C2045">
        <v>38820.199999999997</v>
      </c>
      <c r="D2045">
        <v>38820</v>
      </c>
      <c r="E2045">
        <v>37038.699999999997</v>
      </c>
      <c r="F2045">
        <v>271.745</v>
      </c>
      <c r="G2045">
        <v>0</v>
      </c>
      <c r="H2045">
        <v>84.328400000000002</v>
      </c>
      <c r="I2045">
        <v>0</v>
      </c>
      <c r="J2045">
        <v>2.4253899999999998E-2</v>
      </c>
      <c r="K2045">
        <v>0.98094899999999996</v>
      </c>
      <c r="L2045">
        <v>0</v>
      </c>
      <c r="M2045" t="s">
        <v>42</v>
      </c>
    </row>
    <row r="2046" spans="1:13" x14ac:dyDescent="0.25">
      <c r="A2046" t="s">
        <v>169</v>
      </c>
      <c r="B2046">
        <v>40447.9</v>
      </c>
      <c r="C2046">
        <v>39995.699999999997</v>
      </c>
      <c r="D2046">
        <v>39995.5</v>
      </c>
      <c r="E2046">
        <v>38182</v>
      </c>
      <c r="F2046">
        <v>277.351</v>
      </c>
      <c r="G2046">
        <v>0</v>
      </c>
      <c r="H2046">
        <v>86.046099999999996</v>
      </c>
      <c r="I2046">
        <v>0</v>
      </c>
      <c r="J2046">
        <v>1.41072E-2</v>
      </c>
      <c r="K2046">
        <v>0.98101799999999995</v>
      </c>
      <c r="L2046">
        <v>0</v>
      </c>
      <c r="M2046" t="s">
        <v>42</v>
      </c>
    </row>
    <row r="2047" spans="1:13" x14ac:dyDescent="0.25">
      <c r="A2047" t="s">
        <v>169</v>
      </c>
      <c r="B2047">
        <v>41764.199999999997</v>
      </c>
      <c r="C2047">
        <v>41283.199999999997</v>
      </c>
      <c r="D2047">
        <v>41283</v>
      </c>
      <c r="E2047">
        <v>39390.199999999997</v>
      </c>
      <c r="F2047">
        <v>288.77800000000002</v>
      </c>
      <c r="G2047">
        <v>0</v>
      </c>
      <c r="H2047">
        <v>87.718299999999999</v>
      </c>
      <c r="I2047">
        <v>0</v>
      </c>
      <c r="J2047">
        <v>1.0934299999999999E-2</v>
      </c>
      <c r="K2047">
        <v>0.98101300000000002</v>
      </c>
      <c r="L2047">
        <v>0</v>
      </c>
      <c r="M2047" t="s">
        <v>42</v>
      </c>
    </row>
    <row r="2048" spans="1:13" x14ac:dyDescent="0.25">
      <c r="A2048" t="s">
        <v>169</v>
      </c>
      <c r="B2048">
        <v>41969.4</v>
      </c>
      <c r="C2048">
        <v>41499.300000000003</v>
      </c>
      <c r="D2048">
        <v>41499.1</v>
      </c>
      <c r="E2048">
        <v>39588.699999999997</v>
      </c>
      <c r="F2048">
        <v>296.56299999999999</v>
      </c>
      <c r="G2048">
        <v>0</v>
      </c>
      <c r="H2048">
        <v>87.8643</v>
      </c>
      <c r="I2048">
        <v>0</v>
      </c>
      <c r="J2048">
        <v>2.4353199999999998E-2</v>
      </c>
      <c r="K2048">
        <v>0.98101799999999995</v>
      </c>
      <c r="L2048">
        <v>0</v>
      </c>
      <c r="M2048" t="s">
        <v>42</v>
      </c>
    </row>
    <row r="2049" spans="1:13" x14ac:dyDescent="0.25">
      <c r="A2049" t="s">
        <v>169</v>
      </c>
      <c r="B2049">
        <v>41741.9</v>
      </c>
      <c r="C2049">
        <v>41278.400000000001</v>
      </c>
      <c r="D2049">
        <v>41278.199999999997</v>
      </c>
      <c r="E2049">
        <v>39416.199999999997</v>
      </c>
      <c r="F2049">
        <v>283.80500000000001</v>
      </c>
      <c r="G2049">
        <v>0</v>
      </c>
      <c r="H2049">
        <v>85.415099999999995</v>
      </c>
      <c r="I2049">
        <v>0</v>
      </c>
      <c r="J2049">
        <v>1.0950100000000001E-2</v>
      </c>
      <c r="K2049">
        <v>0.98101499999999997</v>
      </c>
      <c r="L2049">
        <v>0</v>
      </c>
      <c r="M2049" t="s">
        <v>42</v>
      </c>
    </row>
    <row r="2050" spans="1:13" x14ac:dyDescent="0.25">
      <c r="A2050" t="s">
        <v>169</v>
      </c>
      <c r="B2050">
        <v>40896.800000000003</v>
      </c>
      <c r="C2050">
        <v>40436.400000000001</v>
      </c>
      <c r="D2050">
        <v>40436.199999999997</v>
      </c>
      <c r="E2050">
        <v>38603.800000000003</v>
      </c>
      <c r="F2050">
        <v>286.334</v>
      </c>
      <c r="G2050">
        <v>0</v>
      </c>
      <c r="H2050">
        <v>87.008600000000001</v>
      </c>
      <c r="I2050">
        <v>0</v>
      </c>
      <c r="J2050">
        <v>1.0993899999999999E-2</v>
      </c>
      <c r="K2050">
        <v>0.98070999999999997</v>
      </c>
      <c r="L2050">
        <v>0</v>
      </c>
      <c r="M2050" t="s">
        <v>42</v>
      </c>
    </row>
    <row r="2051" spans="1:13" x14ac:dyDescent="0.25">
      <c r="A2051" t="s">
        <v>169</v>
      </c>
      <c r="B2051">
        <v>40945.300000000003</v>
      </c>
      <c r="C2051">
        <v>40485.9</v>
      </c>
      <c r="D2051">
        <v>40485.699999999997</v>
      </c>
      <c r="E2051">
        <v>38661.599999999999</v>
      </c>
      <c r="F2051">
        <v>287.94499999999999</v>
      </c>
      <c r="G2051">
        <v>0</v>
      </c>
      <c r="H2051">
        <v>86.070099999999996</v>
      </c>
      <c r="I2051">
        <v>0</v>
      </c>
      <c r="J2051">
        <v>1.14264E-2</v>
      </c>
      <c r="K2051">
        <v>0.98101899999999997</v>
      </c>
      <c r="L2051">
        <v>0</v>
      </c>
      <c r="M2051" t="s">
        <v>42</v>
      </c>
    </row>
    <row r="2052" spans="1:13" x14ac:dyDescent="0.25">
      <c r="A2052" t="s">
        <v>169</v>
      </c>
      <c r="B2052">
        <v>41497.800000000003</v>
      </c>
      <c r="C2052">
        <v>41030.9</v>
      </c>
      <c r="D2052">
        <v>41030.699999999997</v>
      </c>
      <c r="E2052">
        <v>39189.300000000003</v>
      </c>
      <c r="F2052">
        <v>286.46199999999999</v>
      </c>
      <c r="G2052">
        <v>0</v>
      </c>
      <c r="H2052">
        <v>86.5</v>
      </c>
      <c r="I2052">
        <v>0</v>
      </c>
      <c r="J2052">
        <v>1.1132400000000001E-2</v>
      </c>
      <c r="K2052">
        <v>0.98099800000000004</v>
      </c>
      <c r="L2052">
        <v>0</v>
      </c>
      <c r="M2052" t="s">
        <v>42</v>
      </c>
    </row>
    <row r="2053" spans="1:13" x14ac:dyDescent="0.25">
      <c r="A2053" t="s">
        <v>169</v>
      </c>
      <c r="B2053">
        <v>40024.699999999997</v>
      </c>
      <c r="C2053">
        <v>39568.1</v>
      </c>
      <c r="D2053">
        <v>39567.9</v>
      </c>
      <c r="E2053">
        <v>37716.699999999997</v>
      </c>
      <c r="F2053">
        <v>287.375</v>
      </c>
      <c r="G2053">
        <v>0</v>
      </c>
      <c r="H2053">
        <v>81.683499999999995</v>
      </c>
      <c r="I2053">
        <v>0</v>
      </c>
      <c r="J2053">
        <v>1.0916E-2</v>
      </c>
      <c r="K2053">
        <v>0.98100900000000002</v>
      </c>
      <c r="L2053">
        <v>0</v>
      </c>
      <c r="M2053" t="s">
        <v>42</v>
      </c>
    </row>
    <row r="2054" spans="1:13" x14ac:dyDescent="0.25">
      <c r="A2054" t="s">
        <v>169</v>
      </c>
      <c r="B2054">
        <v>41161.9</v>
      </c>
      <c r="C2054">
        <v>40705.9</v>
      </c>
      <c r="D2054">
        <v>40705.699999999997</v>
      </c>
      <c r="E2054">
        <v>38818.300000000003</v>
      </c>
      <c r="F2054">
        <v>289.22899999999998</v>
      </c>
      <c r="G2054">
        <v>0</v>
      </c>
      <c r="H2054">
        <v>84.999300000000005</v>
      </c>
      <c r="I2054">
        <v>0</v>
      </c>
      <c r="J2054">
        <v>1.1627800000000001E-2</v>
      </c>
      <c r="K2054">
        <v>0.98101899999999997</v>
      </c>
      <c r="L2054">
        <v>0</v>
      </c>
      <c r="M2054" t="s">
        <v>42</v>
      </c>
    </row>
    <row r="2055" spans="1:13" x14ac:dyDescent="0.25">
      <c r="A2055" t="s">
        <v>169</v>
      </c>
      <c r="B2055">
        <v>42186.400000000001</v>
      </c>
      <c r="C2055">
        <v>41705.199999999997</v>
      </c>
      <c r="D2055">
        <v>41705</v>
      </c>
      <c r="E2055">
        <v>39811.5</v>
      </c>
      <c r="F2055">
        <v>288.75900000000001</v>
      </c>
      <c r="G2055">
        <v>0</v>
      </c>
      <c r="H2055">
        <v>88.861199999999997</v>
      </c>
      <c r="I2055">
        <v>0</v>
      </c>
      <c r="J2055">
        <v>1.13276E-2</v>
      </c>
      <c r="K2055">
        <v>0.98086899999999999</v>
      </c>
      <c r="L2055">
        <v>0</v>
      </c>
      <c r="M2055" t="s">
        <v>42</v>
      </c>
    </row>
    <row r="2056" spans="1:13" x14ac:dyDescent="0.25">
      <c r="A2056" t="s">
        <v>169</v>
      </c>
      <c r="B2056">
        <v>39794.6</v>
      </c>
      <c r="C2056">
        <v>39325.5</v>
      </c>
      <c r="D2056">
        <v>39325.4</v>
      </c>
      <c r="E2056">
        <v>37514.800000000003</v>
      </c>
      <c r="F2056">
        <v>275.63099999999997</v>
      </c>
      <c r="G2056">
        <v>0</v>
      </c>
      <c r="H2056">
        <v>85.453699999999998</v>
      </c>
      <c r="I2056">
        <v>0</v>
      </c>
      <c r="J2056">
        <v>1.0857199999999999E-2</v>
      </c>
      <c r="K2056">
        <v>0.98085299999999997</v>
      </c>
      <c r="L2056">
        <v>0</v>
      </c>
      <c r="M2056" t="s">
        <v>42</v>
      </c>
    </row>
    <row r="2057" spans="1:13" x14ac:dyDescent="0.25">
      <c r="A2057" t="s">
        <v>169</v>
      </c>
      <c r="B2057">
        <v>39152.199999999997</v>
      </c>
      <c r="C2057">
        <v>38700.699999999997</v>
      </c>
      <c r="D2057">
        <v>38700.5</v>
      </c>
      <c r="E2057">
        <v>36945.599999999999</v>
      </c>
      <c r="F2057">
        <v>268.149</v>
      </c>
      <c r="G2057">
        <v>0</v>
      </c>
      <c r="H2057">
        <v>85.135999999999996</v>
      </c>
      <c r="I2057">
        <v>0</v>
      </c>
      <c r="J2057">
        <v>1.09392E-2</v>
      </c>
      <c r="K2057">
        <v>0.98092199999999996</v>
      </c>
      <c r="L2057">
        <v>0</v>
      </c>
      <c r="M2057" t="s">
        <v>42</v>
      </c>
    </row>
    <row r="2058" spans="1:13" x14ac:dyDescent="0.25">
      <c r="A2058" t="s">
        <v>169</v>
      </c>
      <c r="B2058">
        <v>39362.1</v>
      </c>
      <c r="C2058">
        <v>38907.599999999999</v>
      </c>
      <c r="D2058">
        <v>38907.5</v>
      </c>
      <c r="E2058">
        <v>37145.599999999999</v>
      </c>
      <c r="F2058">
        <v>271.44099999999997</v>
      </c>
      <c r="G2058">
        <v>0</v>
      </c>
      <c r="H2058">
        <v>84.246499999999997</v>
      </c>
      <c r="I2058">
        <v>0</v>
      </c>
      <c r="J2058">
        <v>1.08868E-2</v>
      </c>
      <c r="K2058">
        <v>0.98101499999999997</v>
      </c>
      <c r="L2058">
        <v>0</v>
      </c>
      <c r="M2058" t="s">
        <v>42</v>
      </c>
    </row>
    <row r="2059" spans="1:13" x14ac:dyDescent="0.25">
      <c r="A2059" t="s">
        <v>169</v>
      </c>
      <c r="B2059">
        <v>39282.300000000003</v>
      </c>
      <c r="C2059">
        <v>38826.800000000003</v>
      </c>
      <c r="D2059">
        <v>38826.6</v>
      </c>
      <c r="E2059">
        <v>37058</v>
      </c>
      <c r="F2059">
        <v>271.71600000000001</v>
      </c>
      <c r="G2059">
        <v>0</v>
      </c>
      <c r="H2059">
        <v>87.5899</v>
      </c>
      <c r="I2059">
        <v>0</v>
      </c>
      <c r="J2059">
        <v>1.65113E-2</v>
      </c>
      <c r="K2059">
        <v>0.98089499999999996</v>
      </c>
      <c r="L2059">
        <v>0</v>
      </c>
      <c r="M2059" t="s">
        <v>42</v>
      </c>
    </row>
    <row r="2060" spans="1:13" x14ac:dyDescent="0.25">
      <c r="A2060" t="s">
        <v>169</v>
      </c>
      <c r="B2060">
        <v>41968.2</v>
      </c>
      <c r="C2060">
        <v>41510.699999999997</v>
      </c>
      <c r="D2060">
        <v>41510.5</v>
      </c>
      <c r="E2060">
        <v>39632.400000000001</v>
      </c>
      <c r="F2060">
        <v>290.28699999999998</v>
      </c>
      <c r="G2060">
        <v>0</v>
      </c>
      <c r="H2060">
        <v>86.895399999999995</v>
      </c>
      <c r="I2060">
        <v>0</v>
      </c>
      <c r="J2060">
        <v>1.8117999999999999E-2</v>
      </c>
      <c r="K2060">
        <v>0.98101899999999997</v>
      </c>
      <c r="L2060">
        <v>0</v>
      </c>
      <c r="M2060" t="s">
        <v>42</v>
      </c>
    </row>
    <row r="2061" spans="1:13" x14ac:dyDescent="0.25">
      <c r="A2061" t="s">
        <v>169</v>
      </c>
      <c r="B2061">
        <v>41685.1</v>
      </c>
      <c r="C2061">
        <v>41227.800000000003</v>
      </c>
      <c r="D2061">
        <v>41227.599999999999</v>
      </c>
      <c r="E2061">
        <v>39355.199999999997</v>
      </c>
      <c r="F2061">
        <v>284.83100000000002</v>
      </c>
      <c r="G2061">
        <v>0</v>
      </c>
      <c r="H2061">
        <v>85.396900000000002</v>
      </c>
      <c r="I2061">
        <v>0</v>
      </c>
      <c r="J2061">
        <v>1.3643600000000001E-2</v>
      </c>
      <c r="K2061">
        <v>0.98090299999999997</v>
      </c>
      <c r="L2061">
        <v>0</v>
      </c>
      <c r="M2061" t="s">
        <v>42</v>
      </c>
    </row>
    <row r="2062" spans="1:13" x14ac:dyDescent="0.25">
      <c r="A2062" t="s">
        <v>169</v>
      </c>
      <c r="B2062">
        <v>38980.300000000003</v>
      </c>
      <c r="C2062">
        <v>38527</v>
      </c>
      <c r="D2062">
        <v>38526.800000000003</v>
      </c>
      <c r="E2062">
        <v>36750.1</v>
      </c>
      <c r="F2062">
        <v>270.76</v>
      </c>
      <c r="G2062">
        <v>0</v>
      </c>
      <c r="H2062">
        <v>86.050399999999996</v>
      </c>
      <c r="I2062">
        <v>0</v>
      </c>
      <c r="J2062">
        <v>2.25174E-2</v>
      </c>
      <c r="K2062">
        <v>0.98099700000000001</v>
      </c>
      <c r="L2062">
        <v>0</v>
      </c>
      <c r="M2062" t="s">
        <v>42</v>
      </c>
    </row>
    <row r="2063" spans="1:13" x14ac:dyDescent="0.25">
      <c r="A2063" t="s">
        <v>169</v>
      </c>
      <c r="B2063">
        <v>39335.300000000003</v>
      </c>
      <c r="C2063">
        <v>38879.9</v>
      </c>
      <c r="D2063">
        <v>38879.699999999997</v>
      </c>
      <c r="E2063">
        <v>37094.699999999997</v>
      </c>
      <c r="F2063">
        <v>271.49299999999999</v>
      </c>
      <c r="G2063">
        <v>0</v>
      </c>
      <c r="H2063">
        <v>87.576700000000002</v>
      </c>
      <c r="I2063">
        <v>0</v>
      </c>
      <c r="J2063">
        <v>1.0859799999999999E-2</v>
      </c>
      <c r="K2063">
        <v>0.98094400000000004</v>
      </c>
      <c r="L2063">
        <v>0</v>
      </c>
      <c r="M2063" t="s">
        <v>42</v>
      </c>
    </row>
    <row r="2064" spans="1:13" x14ac:dyDescent="0.25">
      <c r="A2064" t="s">
        <v>169</v>
      </c>
      <c r="B2064">
        <v>40223.9</v>
      </c>
      <c r="C2064">
        <v>39771.1</v>
      </c>
      <c r="D2064">
        <v>39770.9</v>
      </c>
      <c r="E2064">
        <v>37988.400000000001</v>
      </c>
      <c r="F2064">
        <v>269.28500000000003</v>
      </c>
      <c r="G2064">
        <v>0</v>
      </c>
      <c r="H2064">
        <v>87.199399999999997</v>
      </c>
      <c r="I2064">
        <v>0</v>
      </c>
      <c r="J2064">
        <v>2.8820499999999999E-2</v>
      </c>
      <c r="K2064">
        <v>0.98514199999999996</v>
      </c>
      <c r="L2064">
        <v>0</v>
      </c>
      <c r="M2064" t="s">
        <v>42</v>
      </c>
    </row>
    <row r="2065" spans="1:25" x14ac:dyDescent="0.25">
      <c r="A2065" t="s">
        <v>169</v>
      </c>
      <c r="B2065">
        <v>40537.199999999997</v>
      </c>
      <c r="C2065">
        <v>40071.699999999997</v>
      </c>
      <c r="D2065">
        <v>40071.5</v>
      </c>
      <c r="E2065">
        <v>38201.5</v>
      </c>
      <c r="F2065">
        <v>291.887</v>
      </c>
      <c r="G2065">
        <v>0</v>
      </c>
      <c r="H2065">
        <v>83.003</v>
      </c>
      <c r="I2065">
        <v>0</v>
      </c>
      <c r="J2065">
        <v>1.1147499999999999E-2</v>
      </c>
      <c r="K2065">
        <v>0.98101700000000003</v>
      </c>
      <c r="L2065">
        <v>0</v>
      </c>
      <c r="M2065" t="s">
        <v>42</v>
      </c>
    </row>
    <row r="2066" spans="1:25" x14ac:dyDescent="0.25">
      <c r="A2066" t="s">
        <v>169</v>
      </c>
      <c r="B2066">
        <v>41110.6</v>
      </c>
      <c r="C2066">
        <v>40634.5</v>
      </c>
      <c r="D2066">
        <v>40634.300000000003</v>
      </c>
      <c r="E2066">
        <v>38773</v>
      </c>
      <c r="F2066">
        <v>286.72199999999998</v>
      </c>
      <c r="G2066">
        <v>0</v>
      </c>
      <c r="H2066">
        <v>85.741699999999994</v>
      </c>
      <c r="I2066">
        <v>0</v>
      </c>
      <c r="J2066">
        <v>1.1101400000000001E-2</v>
      </c>
      <c r="K2066">
        <v>0.98060700000000001</v>
      </c>
      <c r="L2066">
        <v>0</v>
      </c>
      <c r="M2066" t="s">
        <v>42</v>
      </c>
    </row>
    <row r="2067" spans="1:25" x14ac:dyDescent="0.25">
      <c r="A2067" t="s">
        <v>169</v>
      </c>
      <c r="B2067">
        <v>41522.699999999997</v>
      </c>
      <c r="C2067">
        <v>41060.300000000003</v>
      </c>
      <c r="D2067">
        <v>41060.199999999997</v>
      </c>
      <c r="E2067">
        <v>39191.599999999999</v>
      </c>
      <c r="F2067">
        <v>287.74900000000002</v>
      </c>
      <c r="G2067">
        <v>0</v>
      </c>
      <c r="H2067">
        <v>83.669700000000006</v>
      </c>
      <c r="I2067">
        <v>0</v>
      </c>
      <c r="J2067">
        <v>1.80635E-2</v>
      </c>
      <c r="K2067">
        <v>0.98097100000000004</v>
      </c>
      <c r="L2067">
        <v>0</v>
      </c>
      <c r="M2067" t="s">
        <v>42</v>
      </c>
    </row>
    <row r="2068" spans="1:25" x14ac:dyDescent="0.25">
      <c r="A2068" t="s">
        <v>169</v>
      </c>
      <c r="B2068">
        <v>38896.199999999997</v>
      </c>
      <c r="C2068">
        <v>38442.699999999997</v>
      </c>
      <c r="D2068">
        <v>38442.5</v>
      </c>
      <c r="E2068">
        <v>36687.699999999997</v>
      </c>
      <c r="F2068">
        <v>264.77199999999999</v>
      </c>
      <c r="G2068">
        <v>0</v>
      </c>
      <c r="H2068">
        <v>86.332899999999995</v>
      </c>
      <c r="I2068">
        <v>0</v>
      </c>
      <c r="J2068">
        <v>2.72372E-2</v>
      </c>
      <c r="K2068">
        <v>0.98101400000000005</v>
      </c>
      <c r="L2068">
        <v>0</v>
      </c>
      <c r="M2068" t="s">
        <v>42</v>
      </c>
    </row>
    <row r="2069" spans="1:25" x14ac:dyDescent="0.25">
      <c r="A2069" t="s">
        <v>169</v>
      </c>
      <c r="B2069">
        <v>39248.199999999997</v>
      </c>
      <c r="C2069">
        <v>38795.300000000003</v>
      </c>
      <c r="D2069">
        <v>38795.1</v>
      </c>
      <c r="E2069">
        <v>37039.199999999997</v>
      </c>
      <c r="F2069">
        <v>268.69400000000002</v>
      </c>
      <c r="G2069">
        <v>0</v>
      </c>
      <c r="H2069">
        <v>84.419799999999995</v>
      </c>
      <c r="I2069">
        <v>0</v>
      </c>
      <c r="J2069">
        <v>1.16895E-2</v>
      </c>
      <c r="K2069">
        <v>0.98094300000000001</v>
      </c>
      <c r="L2069">
        <v>0</v>
      </c>
      <c r="M2069" t="s">
        <v>42</v>
      </c>
    </row>
    <row r="2070" spans="1:25" x14ac:dyDescent="0.25">
      <c r="A2070" t="s">
        <v>169</v>
      </c>
      <c r="B2070">
        <v>39036.9</v>
      </c>
      <c r="C2070">
        <v>38580.400000000001</v>
      </c>
      <c r="D2070">
        <v>38580.199999999997</v>
      </c>
      <c r="E2070">
        <v>36822.300000000003</v>
      </c>
      <c r="F2070">
        <v>268.58699999999999</v>
      </c>
      <c r="G2070">
        <v>0</v>
      </c>
      <c r="H2070">
        <v>85.655100000000004</v>
      </c>
      <c r="I2070">
        <v>0</v>
      </c>
      <c r="J2070">
        <v>2.90388E-2</v>
      </c>
      <c r="K2070">
        <v>0.98101700000000003</v>
      </c>
      <c r="L2070">
        <v>0</v>
      </c>
      <c r="M2070" t="s">
        <v>42</v>
      </c>
    </row>
    <row r="2071" spans="1:25" x14ac:dyDescent="0.25">
      <c r="A2071" t="s">
        <v>169</v>
      </c>
      <c r="B2071">
        <v>39728.9</v>
      </c>
      <c r="C2071">
        <v>39268.6</v>
      </c>
      <c r="D2071">
        <v>39268.400000000001</v>
      </c>
      <c r="E2071">
        <v>37396.199999999997</v>
      </c>
      <c r="F2071">
        <v>282.64100000000002</v>
      </c>
      <c r="G2071">
        <v>0</v>
      </c>
      <c r="H2071">
        <v>83.162700000000001</v>
      </c>
      <c r="I2071">
        <v>0</v>
      </c>
      <c r="J2071">
        <v>1.20857E-2</v>
      </c>
      <c r="K2071">
        <v>0.98094000000000003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40812.400000000001</v>
      </c>
      <c r="C2072">
        <v>40355.199999999997</v>
      </c>
      <c r="D2072">
        <v>40355</v>
      </c>
      <c r="E2072">
        <v>38501.1</v>
      </c>
      <c r="F2072">
        <v>286.30500000000001</v>
      </c>
      <c r="G2072">
        <v>0</v>
      </c>
      <c r="H2072">
        <v>86.425700000000006</v>
      </c>
      <c r="I2072">
        <v>0</v>
      </c>
      <c r="J2072">
        <v>1.0874200000000001E-2</v>
      </c>
      <c r="K2072">
        <v>0.98087800000000003</v>
      </c>
      <c r="L2072">
        <v>0</v>
      </c>
      <c r="M2072" t="s">
        <v>42</v>
      </c>
      <c r="R2072">
        <f>AVERAGE(B2023:B2072)</f>
        <v>40277.791999999987</v>
      </c>
      <c r="S2072">
        <f>AVERAGE(C2023:C2072)</f>
        <v>39818.417999999991</v>
      </c>
      <c r="U2072">
        <f>_xlfn.VAR.P(B2023:B2072)</f>
        <v>1295692.7579360006</v>
      </c>
      <c r="V2072">
        <f>_xlfn.VAR.P(C2023:C2072)</f>
        <v>1287133.7362760007</v>
      </c>
      <c r="X2072">
        <f>1.96*SQRT(U2072)/50</f>
        <v>44.620772287744821</v>
      </c>
      <c r="Y2072">
        <f>1.96*SQRT(V2072)/50</f>
        <v>44.473151277047528</v>
      </c>
    </row>
    <row r="2073" spans="1:25" x14ac:dyDescent="0.25">
      <c r="A2073" t="s">
        <v>170</v>
      </c>
      <c r="B2073">
        <v>2014037.0185</v>
      </c>
      <c r="C2073" t="s">
        <v>36</v>
      </c>
    </row>
    <row r="2074" spans="1:25" x14ac:dyDescent="0.25">
      <c r="A2074" t="s">
        <v>196</v>
      </c>
      <c r="B2074">
        <v>46080</v>
      </c>
      <c r="C2074">
        <v>46030.2</v>
      </c>
      <c r="D2074">
        <v>45996.5</v>
      </c>
      <c r="E2074">
        <v>44073.1</v>
      </c>
      <c r="F2074">
        <v>297.47399999999999</v>
      </c>
      <c r="G2074">
        <v>1.1543400000000001E-2</v>
      </c>
      <c r="H2074">
        <v>0.98095500000000002</v>
      </c>
      <c r="I2074">
        <v>0</v>
      </c>
    </row>
    <row r="2075" spans="1:25" x14ac:dyDescent="0.25">
      <c r="A2075" t="s">
        <v>196</v>
      </c>
      <c r="B2075">
        <v>46383.4</v>
      </c>
      <c r="C2075">
        <v>45918.7</v>
      </c>
      <c r="D2075">
        <v>45882.6</v>
      </c>
      <c r="E2075">
        <v>43982.3</v>
      </c>
      <c r="F2075">
        <v>298.34300000000002</v>
      </c>
      <c r="G2075">
        <v>1.1124200000000001E-2</v>
      </c>
      <c r="H2075">
        <v>0.98101899999999997</v>
      </c>
      <c r="I2075">
        <v>0</v>
      </c>
    </row>
    <row r="2076" spans="1:25" x14ac:dyDescent="0.25">
      <c r="A2076" t="s">
        <v>196</v>
      </c>
      <c r="B2076">
        <v>46408.4</v>
      </c>
      <c r="C2076">
        <v>45946.2</v>
      </c>
      <c r="D2076">
        <v>45906.5</v>
      </c>
      <c r="E2076">
        <v>43976.2</v>
      </c>
      <c r="F2076">
        <v>298.83</v>
      </c>
      <c r="G2076">
        <v>1.28156E-2</v>
      </c>
      <c r="H2076">
        <v>0.98101799999999995</v>
      </c>
      <c r="I2076">
        <v>0</v>
      </c>
    </row>
    <row r="2077" spans="1:25" x14ac:dyDescent="0.25">
      <c r="A2077" t="s">
        <v>196</v>
      </c>
      <c r="B2077">
        <v>46412</v>
      </c>
      <c r="C2077">
        <v>45944.6</v>
      </c>
      <c r="D2077">
        <v>45906.1</v>
      </c>
      <c r="E2077">
        <v>43971.199999999997</v>
      </c>
      <c r="F2077">
        <v>297.87099999999998</v>
      </c>
      <c r="G2077">
        <v>1.0862800000000001E-2</v>
      </c>
      <c r="H2077">
        <v>0.98101799999999995</v>
      </c>
      <c r="I2077">
        <v>0</v>
      </c>
    </row>
    <row r="2078" spans="1:25" x14ac:dyDescent="0.25">
      <c r="A2078" t="s">
        <v>196</v>
      </c>
      <c r="B2078">
        <v>46487.5</v>
      </c>
      <c r="C2078">
        <v>46004.2</v>
      </c>
      <c r="D2078">
        <v>45967.9</v>
      </c>
      <c r="E2078">
        <v>43960.1</v>
      </c>
      <c r="F2078">
        <v>304.17599999999999</v>
      </c>
      <c r="G2078">
        <v>1.0870700000000001E-2</v>
      </c>
      <c r="H2078">
        <v>0.98101899999999997</v>
      </c>
      <c r="I2078">
        <v>0</v>
      </c>
    </row>
    <row r="2079" spans="1:25" x14ac:dyDescent="0.25">
      <c r="A2079" t="s">
        <v>196</v>
      </c>
      <c r="B2079">
        <v>46438.8</v>
      </c>
      <c r="C2079">
        <v>45960.4</v>
      </c>
      <c r="D2079">
        <v>45922.6</v>
      </c>
      <c r="E2079">
        <v>43989.9</v>
      </c>
      <c r="F2079">
        <v>303.69200000000001</v>
      </c>
      <c r="G2079">
        <v>1.6180199999999999E-2</v>
      </c>
      <c r="H2079">
        <v>0.98101899999999997</v>
      </c>
      <c r="I2079">
        <v>0</v>
      </c>
    </row>
    <row r="2080" spans="1:25" x14ac:dyDescent="0.25">
      <c r="A2080" t="s">
        <v>196</v>
      </c>
      <c r="B2080">
        <v>46387.4</v>
      </c>
      <c r="C2080">
        <v>45912.3</v>
      </c>
      <c r="D2080">
        <v>45870.400000000001</v>
      </c>
      <c r="E2080">
        <v>43956.9</v>
      </c>
      <c r="F2080">
        <v>295.08800000000002</v>
      </c>
      <c r="G2080">
        <v>1.37249E-2</v>
      </c>
      <c r="H2080">
        <v>0.98098700000000005</v>
      </c>
      <c r="I2080">
        <v>0</v>
      </c>
    </row>
    <row r="2081" spans="1:9" x14ac:dyDescent="0.25">
      <c r="A2081" t="s">
        <v>196</v>
      </c>
      <c r="B2081">
        <v>46356.4</v>
      </c>
      <c r="C2081">
        <v>45887.6</v>
      </c>
      <c r="D2081">
        <v>45848.4</v>
      </c>
      <c r="E2081">
        <v>43969.4</v>
      </c>
      <c r="F2081">
        <v>292.214</v>
      </c>
      <c r="G2081">
        <v>1.8723900000000002E-2</v>
      </c>
      <c r="H2081">
        <v>0.98101899999999997</v>
      </c>
      <c r="I2081">
        <v>0</v>
      </c>
    </row>
    <row r="2082" spans="1:9" x14ac:dyDescent="0.25">
      <c r="A2082" t="s">
        <v>196</v>
      </c>
      <c r="B2082">
        <v>46358.7</v>
      </c>
      <c r="C2082">
        <v>45890.7</v>
      </c>
      <c r="D2082">
        <v>45853.5</v>
      </c>
      <c r="E2082">
        <v>43993.7</v>
      </c>
      <c r="F2082">
        <v>293.738</v>
      </c>
      <c r="G2082">
        <v>1.4183599999999999E-2</v>
      </c>
      <c r="H2082">
        <v>0.98101899999999997</v>
      </c>
      <c r="I2082">
        <v>0</v>
      </c>
    </row>
    <row r="2083" spans="1:9" x14ac:dyDescent="0.25">
      <c r="A2083" t="s">
        <v>196</v>
      </c>
      <c r="B2083">
        <v>46360.9</v>
      </c>
      <c r="C2083">
        <v>45886.2</v>
      </c>
      <c r="D2083">
        <v>45853.5</v>
      </c>
      <c r="E2083">
        <v>43981.599999999999</v>
      </c>
      <c r="F2083">
        <v>295.06</v>
      </c>
      <c r="G2083">
        <v>1.08789E-2</v>
      </c>
      <c r="H2083">
        <v>0.98950800000000005</v>
      </c>
      <c r="I2083">
        <v>0</v>
      </c>
    </row>
    <row r="2084" spans="1:9" x14ac:dyDescent="0.25">
      <c r="A2084" t="s">
        <v>196</v>
      </c>
      <c r="B2084">
        <v>46360.2</v>
      </c>
      <c r="C2084">
        <v>45888.4</v>
      </c>
      <c r="D2084">
        <v>45858</v>
      </c>
      <c r="E2084">
        <v>43976.3</v>
      </c>
      <c r="F2084">
        <v>299.01499999999999</v>
      </c>
      <c r="G2084">
        <v>1.08927E-2</v>
      </c>
      <c r="H2084">
        <v>0.98099400000000003</v>
      </c>
      <c r="I2084">
        <v>0</v>
      </c>
    </row>
    <row r="2085" spans="1:9" x14ac:dyDescent="0.25">
      <c r="A2085" t="s">
        <v>196</v>
      </c>
      <c r="B2085">
        <v>46388.2</v>
      </c>
      <c r="C2085">
        <v>45923.7</v>
      </c>
      <c r="D2085">
        <v>45888.3</v>
      </c>
      <c r="E2085">
        <v>43988.3</v>
      </c>
      <c r="F2085">
        <v>298.58499999999998</v>
      </c>
      <c r="G2085">
        <v>1.08582E-2</v>
      </c>
      <c r="H2085">
        <v>0.98099800000000004</v>
      </c>
      <c r="I2085">
        <v>0</v>
      </c>
    </row>
    <row r="2086" spans="1:9" x14ac:dyDescent="0.25">
      <c r="A2086" t="s">
        <v>196</v>
      </c>
      <c r="B2086">
        <v>46440.800000000003</v>
      </c>
      <c r="C2086">
        <v>45966.5</v>
      </c>
      <c r="D2086">
        <v>45926.400000000001</v>
      </c>
      <c r="E2086">
        <v>43989.4</v>
      </c>
      <c r="F2086">
        <v>302.27499999999998</v>
      </c>
      <c r="G2086">
        <v>1.21368E-2</v>
      </c>
      <c r="H2086">
        <v>0.98205299999999995</v>
      </c>
      <c r="I2086">
        <v>0</v>
      </c>
    </row>
    <row r="2087" spans="1:9" x14ac:dyDescent="0.25">
      <c r="A2087" t="s">
        <v>196</v>
      </c>
      <c r="B2087">
        <v>46487.1</v>
      </c>
      <c r="C2087">
        <v>46004.3</v>
      </c>
      <c r="D2087">
        <v>45966.6</v>
      </c>
      <c r="E2087">
        <v>43996.1</v>
      </c>
      <c r="F2087">
        <v>303.49599999999998</v>
      </c>
      <c r="G2087">
        <v>1.0909E-2</v>
      </c>
      <c r="H2087">
        <v>0.98101300000000002</v>
      </c>
      <c r="I2087">
        <v>0</v>
      </c>
    </row>
    <row r="2088" spans="1:9" x14ac:dyDescent="0.25">
      <c r="A2088" t="s">
        <v>196</v>
      </c>
      <c r="B2088">
        <v>46511.7</v>
      </c>
      <c r="C2088">
        <v>46036.3</v>
      </c>
      <c r="D2088">
        <v>46002.3</v>
      </c>
      <c r="E2088">
        <v>43959.8</v>
      </c>
      <c r="F2088">
        <v>296.87700000000001</v>
      </c>
      <c r="G2088">
        <v>1.0874099999999999E-2</v>
      </c>
      <c r="H2088">
        <v>0.98101899999999997</v>
      </c>
      <c r="I2088">
        <v>0</v>
      </c>
    </row>
    <row r="2089" spans="1:9" x14ac:dyDescent="0.25">
      <c r="A2089" t="s">
        <v>196</v>
      </c>
      <c r="B2089">
        <v>46375</v>
      </c>
      <c r="C2089">
        <v>45904.9</v>
      </c>
      <c r="D2089">
        <v>45871.8</v>
      </c>
      <c r="E2089">
        <v>43968.6</v>
      </c>
      <c r="F2089">
        <v>297.85599999999999</v>
      </c>
      <c r="G2089">
        <v>1.1069900000000001E-2</v>
      </c>
      <c r="H2089">
        <v>0.981012</v>
      </c>
      <c r="I2089">
        <v>0</v>
      </c>
    </row>
    <row r="2090" spans="1:9" x14ac:dyDescent="0.25">
      <c r="A2090" t="s">
        <v>196</v>
      </c>
      <c r="B2090">
        <v>46308.5</v>
      </c>
      <c r="C2090">
        <v>45846.5</v>
      </c>
      <c r="D2090">
        <v>45816.5</v>
      </c>
      <c r="E2090">
        <v>43969.3</v>
      </c>
      <c r="F2090">
        <v>292.65899999999999</v>
      </c>
      <c r="G2090">
        <v>1.6697900000000002E-2</v>
      </c>
      <c r="H2090">
        <v>0.98101899999999997</v>
      </c>
      <c r="I2090">
        <v>0</v>
      </c>
    </row>
    <row r="2091" spans="1:9" x14ac:dyDescent="0.25">
      <c r="A2091" t="s">
        <v>196</v>
      </c>
      <c r="B2091">
        <v>46287.1</v>
      </c>
      <c r="C2091">
        <v>45823.9</v>
      </c>
      <c r="D2091">
        <v>45788.3</v>
      </c>
      <c r="E2091">
        <v>43964.1</v>
      </c>
      <c r="F2091">
        <v>289.09899999999999</v>
      </c>
      <c r="G2091">
        <v>1.1668700000000001E-2</v>
      </c>
      <c r="H2091">
        <v>0.98101899999999997</v>
      </c>
      <c r="I2091">
        <v>0</v>
      </c>
    </row>
    <row r="2092" spans="1:9" x14ac:dyDescent="0.25">
      <c r="A2092" t="s">
        <v>196</v>
      </c>
      <c r="B2092">
        <v>46428.2</v>
      </c>
      <c r="C2092">
        <v>45962.7</v>
      </c>
      <c r="D2092">
        <v>45925.3</v>
      </c>
      <c r="E2092">
        <v>43965.5</v>
      </c>
      <c r="F2092">
        <v>297.09100000000001</v>
      </c>
      <c r="G2092">
        <v>1.1373400000000001E-2</v>
      </c>
      <c r="H2092">
        <v>0.98101799999999995</v>
      </c>
      <c r="I2092">
        <v>0</v>
      </c>
    </row>
    <row r="2093" spans="1:9" x14ac:dyDescent="0.25">
      <c r="A2093" t="s">
        <v>196</v>
      </c>
      <c r="B2093">
        <v>46342.3</v>
      </c>
      <c r="C2093">
        <v>45873.599999999999</v>
      </c>
      <c r="D2093">
        <v>45839.9</v>
      </c>
      <c r="E2093">
        <v>43976.5</v>
      </c>
      <c r="F2093">
        <v>292.18</v>
      </c>
      <c r="G2093">
        <v>1.54197E-2</v>
      </c>
      <c r="H2093">
        <v>0.98100900000000002</v>
      </c>
      <c r="I2093">
        <v>0</v>
      </c>
    </row>
    <row r="2094" spans="1:9" x14ac:dyDescent="0.25">
      <c r="A2094" t="s">
        <v>196</v>
      </c>
      <c r="B2094">
        <v>46383.8</v>
      </c>
      <c r="C2094">
        <v>45906.6</v>
      </c>
      <c r="D2094">
        <v>45874</v>
      </c>
      <c r="E2094">
        <v>43983</v>
      </c>
      <c r="F2094">
        <v>297.46800000000002</v>
      </c>
      <c r="G2094">
        <v>1.1138199999999999E-2</v>
      </c>
      <c r="H2094">
        <v>0.98101799999999995</v>
      </c>
      <c r="I2094">
        <v>0</v>
      </c>
    </row>
    <row r="2095" spans="1:9" x14ac:dyDescent="0.25">
      <c r="A2095" t="s">
        <v>196</v>
      </c>
      <c r="B2095">
        <v>46329.5</v>
      </c>
      <c r="C2095">
        <v>45866.3</v>
      </c>
      <c r="D2095">
        <v>45835.3</v>
      </c>
      <c r="E2095">
        <v>43974.3</v>
      </c>
      <c r="F2095">
        <v>294.84899999999999</v>
      </c>
      <c r="G2095">
        <v>1.0864800000000001E-2</v>
      </c>
      <c r="H2095">
        <v>0.98088200000000003</v>
      </c>
      <c r="I2095">
        <v>0</v>
      </c>
    </row>
    <row r="2096" spans="1:9" x14ac:dyDescent="0.25">
      <c r="A2096" t="s">
        <v>196</v>
      </c>
      <c r="B2096">
        <v>46317.2</v>
      </c>
      <c r="C2096">
        <v>45854.1</v>
      </c>
      <c r="D2096">
        <v>45817.8</v>
      </c>
      <c r="E2096">
        <v>43971.7</v>
      </c>
      <c r="F2096">
        <v>291.24900000000002</v>
      </c>
      <c r="G2096">
        <v>1.0914800000000001E-2</v>
      </c>
      <c r="H2096">
        <v>0.98101799999999995</v>
      </c>
      <c r="I2096">
        <v>0</v>
      </c>
    </row>
    <row r="2097" spans="1:9" x14ac:dyDescent="0.25">
      <c r="A2097" t="s">
        <v>196</v>
      </c>
      <c r="B2097">
        <v>46371.4</v>
      </c>
      <c r="C2097">
        <v>45906.3</v>
      </c>
      <c r="D2097">
        <v>45867.1</v>
      </c>
      <c r="E2097">
        <v>43991.4</v>
      </c>
      <c r="F2097">
        <v>294.31700000000001</v>
      </c>
      <c r="G2097">
        <v>1.0856899999999999E-2</v>
      </c>
      <c r="H2097">
        <v>0.98101499999999997</v>
      </c>
      <c r="I2097">
        <v>0</v>
      </c>
    </row>
    <row r="2098" spans="1:9" x14ac:dyDescent="0.25">
      <c r="A2098" t="s">
        <v>196</v>
      </c>
      <c r="B2098">
        <v>46418.400000000001</v>
      </c>
      <c r="C2098">
        <v>45949.599999999999</v>
      </c>
      <c r="D2098">
        <v>45912.9</v>
      </c>
      <c r="E2098">
        <v>44006.3</v>
      </c>
      <c r="F2098">
        <v>301.89699999999999</v>
      </c>
      <c r="G2098">
        <v>1.6923500000000001E-2</v>
      </c>
      <c r="H2098">
        <v>0.98101700000000003</v>
      </c>
      <c r="I2098">
        <v>0</v>
      </c>
    </row>
    <row r="2099" spans="1:9" x14ac:dyDescent="0.25">
      <c r="A2099" t="s">
        <v>196</v>
      </c>
      <c r="B2099">
        <v>46388.1</v>
      </c>
      <c r="C2099">
        <v>45918.400000000001</v>
      </c>
      <c r="D2099">
        <v>45885.2</v>
      </c>
      <c r="E2099">
        <v>43988.7</v>
      </c>
      <c r="F2099">
        <v>297.553</v>
      </c>
      <c r="G2099">
        <v>1.0860699999999999E-2</v>
      </c>
      <c r="H2099">
        <v>0.98100500000000002</v>
      </c>
      <c r="I2099">
        <v>0</v>
      </c>
    </row>
    <row r="2100" spans="1:9" x14ac:dyDescent="0.25">
      <c r="A2100" t="s">
        <v>196</v>
      </c>
      <c r="B2100">
        <v>46344.6</v>
      </c>
      <c r="C2100">
        <v>45880.2</v>
      </c>
      <c r="D2100">
        <v>45849.3</v>
      </c>
      <c r="E2100">
        <v>43974.8</v>
      </c>
      <c r="F2100">
        <v>293.63</v>
      </c>
      <c r="G2100">
        <v>2.1417200000000001E-2</v>
      </c>
      <c r="H2100">
        <v>0.99441900000000005</v>
      </c>
      <c r="I2100">
        <v>0</v>
      </c>
    </row>
    <row r="2101" spans="1:9" x14ac:dyDescent="0.25">
      <c r="A2101" t="s">
        <v>196</v>
      </c>
      <c r="B2101">
        <v>46308</v>
      </c>
      <c r="C2101">
        <v>45847.199999999997</v>
      </c>
      <c r="D2101">
        <v>45811.6</v>
      </c>
      <c r="E2101">
        <v>43964</v>
      </c>
      <c r="F2101">
        <v>289.08300000000003</v>
      </c>
      <c r="G2101">
        <v>1.2321500000000001E-2</v>
      </c>
      <c r="H2101">
        <v>0.98096300000000003</v>
      </c>
      <c r="I2101">
        <v>0</v>
      </c>
    </row>
    <row r="2102" spans="1:9" x14ac:dyDescent="0.25">
      <c r="A2102" t="s">
        <v>196</v>
      </c>
      <c r="B2102">
        <v>46366.7</v>
      </c>
      <c r="C2102">
        <v>45904.3</v>
      </c>
      <c r="D2102">
        <v>45867.4</v>
      </c>
      <c r="E2102">
        <v>43990.7</v>
      </c>
      <c r="F2102">
        <v>297.053</v>
      </c>
      <c r="G2102">
        <v>1.21893E-2</v>
      </c>
      <c r="H2102">
        <v>0.98101899999999997</v>
      </c>
      <c r="I2102">
        <v>0</v>
      </c>
    </row>
    <row r="2103" spans="1:9" x14ac:dyDescent="0.25">
      <c r="A2103" t="s">
        <v>196</v>
      </c>
      <c r="B2103">
        <v>46484.3</v>
      </c>
      <c r="C2103">
        <v>46014.9</v>
      </c>
      <c r="D2103">
        <v>45975.3</v>
      </c>
      <c r="E2103">
        <v>43988.800000000003</v>
      </c>
      <c r="F2103">
        <v>300.428</v>
      </c>
      <c r="G2103">
        <v>1.09748E-2</v>
      </c>
      <c r="H2103">
        <v>0.98101899999999997</v>
      </c>
      <c r="I2103">
        <v>0</v>
      </c>
    </row>
    <row r="2104" spans="1:9" x14ac:dyDescent="0.25">
      <c r="A2104" t="s">
        <v>196</v>
      </c>
      <c r="B2104">
        <v>46433.9</v>
      </c>
      <c r="C2104">
        <v>45959.3</v>
      </c>
      <c r="D2104">
        <v>45920</v>
      </c>
      <c r="E2104">
        <v>44007.8</v>
      </c>
      <c r="F2104">
        <v>301.30900000000003</v>
      </c>
      <c r="G2104">
        <v>1.1688199999999999E-2</v>
      </c>
      <c r="H2104">
        <v>0.98100100000000001</v>
      </c>
      <c r="I2104">
        <v>0</v>
      </c>
    </row>
    <row r="2105" spans="1:9" x14ac:dyDescent="0.25">
      <c r="A2105" t="s">
        <v>196</v>
      </c>
      <c r="B2105">
        <v>46434.7</v>
      </c>
      <c r="C2105">
        <v>45959</v>
      </c>
      <c r="D2105">
        <v>45920.9</v>
      </c>
      <c r="E2105">
        <v>44000.800000000003</v>
      </c>
      <c r="F2105">
        <v>303.41699999999997</v>
      </c>
      <c r="G2105">
        <v>1.08586E-2</v>
      </c>
      <c r="H2105">
        <v>0.98067199999999999</v>
      </c>
      <c r="I2105">
        <v>0</v>
      </c>
    </row>
    <row r="2106" spans="1:9" x14ac:dyDescent="0.25">
      <c r="A2106" t="s">
        <v>196</v>
      </c>
      <c r="B2106">
        <v>46432.800000000003</v>
      </c>
      <c r="C2106">
        <v>45944.800000000003</v>
      </c>
      <c r="D2106">
        <v>45906.2</v>
      </c>
      <c r="E2106">
        <v>43996.1</v>
      </c>
      <c r="F2106">
        <v>298.54300000000001</v>
      </c>
      <c r="G2106">
        <v>1.20474E-2</v>
      </c>
      <c r="H2106">
        <v>0.98101700000000003</v>
      </c>
      <c r="I2106">
        <v>0</v>
      </c>
    </row>
    <row r="2107" spans="1:9" x14ac:dyDescent="0.25">
      <c r="A2107" t="s">
        <v>196</v>
      </c>
      <c r="B2107">
        <v>46393.7</v>
      </c>
      <c r="C2107">
        <v>45928.6</v>
      </c>
      <c r="D2107">
        <v>45884.4</v>
      </c>
      <c r="E2107">
        <v>43983.9</v>
      </c>
      <c r="F2107">
        <v>300.05</v>
      </c>
      <c r="G2107">
        <v>1.26791E-2</v>
      </c>
      <c r="H2107">
        <v>0.981016</v>
      </c>
      <c r="I2107">
        <v>0</v>
      </c>
    </row>
    <row r="2108" spans="1:9" x14ac:dyDescent="0.25">
      <c r="A2108" t="s">
        <v>196</v>
      </c>
      <c r="B2108">
        <v>46424.6</v>
      </c>
      <c r="C2108">
        <v>45953.8</v>
      </c>
      <c r="D2108">
        <v>45914.3</v>
      </c>
      <c r="E2108">
        <v>44008.7</v>
      </c>
      <c r="F2108">
        <v>302.39400000000001</v>
      </c>
      <c r="G2108">
        <v>1.1287699999999999E-2</v>
      </c>
      <c r="H2108">
        <v>0.98099800000000004</v>
      </c>
      <c r="I2108">
        <v>0</v>
      </c>
    </row>
    <row r="2109" spans="1:9" x14ac:dyDescent="0.25">
      <c r="A2109" t="s">
        <v>196</v>
      </c>
      <c r="B2109">
        <v>46414.8</v>
      </c>
      <c r="C2109">
        <v>45938.2</v>
      </c>
      <c r="D2109">
        <v>45898.8</v>
      </c>
      <c r="E2109">
        <v>44003.199999999997</v>
      </c>
      <c r="F2109">
        <v>297.69200000000001</v>
      </c>
      <c r="G2109">
        <v>1.22486E-2</v>
      </c>
      <c r="H2109">
        <v>0.98099199999999998</v>
      </c>
      <c r="I2109">
        <v>0</v>
      </c>
    </row>
    <row r="2110" spans="1:9" x14ac:dyDescent="0.25">
      <c r="A2110" t="s">
        <v>196</v>
      </c>
      <c r="B2110">
        <v>46345.599999999999</v>
      </c>
      <c r="C2110">
        <v>45876.4</v>
      </c>
      <c r="D2110">
        <v>45845.2</v>
      </c>
      <c r="E2110">
        <v>43969.5</v>
      </c>
      <c r="F2110">
        <v>294.85899999999998</v>
      </c>
      <c r="G2110">
        <v>1.1232600000000001E-2</v>
      </c>
      <c r="H2110">
        <v>0.98100699999999996</v>
      </c>
      <c r="I2110">
        <v>0</v>
      </c>
    </row>
    <row r="2111" spans="1:9" x14ac:dyDescent="0.25">
      <c r="A2111" t="s">
        <v>196</v>
      </c>
      <c r="B2111">
        <v>46411.5</v>
      </c>
      <c r="C2111">
        <v>45933.1</v>
      </c>
      <c r="D2111">
        <v>45891.6</v>
      </c>
      <c r="E2111">
        <v>44001.3</v>
      </c>
      <c r="F2111">
        <v>302.14699999999999</v>
      </c>
      <c r="G2111">
        <v>1.0998900000000001E-2</v>
      </c>
      <c r="H2111">
        <v>0.981012</v>
      </c>
      <c r="I2111">
        <v>0</v>
      </c>
    </row>
    <row r="2112" spans="1:9" x14ac:dyDescent="0.25">
      <c r="A2112" t="s">
        <v>196</v>
      </c>
      <c r="B2112">
        <v>46430.7</v>
      </c>
      <c r="C2112">
        <v>45952.7</v>
      </c>
      <c r="D2112">
        <v>45913.1</v>
      </c>
      <c r="E2112">
        <v>43996.1</v>
      </c>
      <c r="F2112">
        <v>301.01100000000002</v>
      </c>
      <c r="G2112">
        <v>1.0875299999999999E-2</v>
      </c>
      <c r="H2112">
        <v>0.98099800000000004</v>
      </c>
      <c r="I2112">
        <v>0</v>
      </c>
    </row>
    <row r="2113" spans="1:25" x14ac:dyDescent="0.25">
      <c r="A2113" t="s">
        <v>196</v>
      </c>
      <c r="B2113">
        <v>46431.4</v>
      </c>
      <c r="C2113">
        <v>45957.2</v>
      </c>
      <c r="D2113">
        <v>45918.400000000001</v>
      </c>
      <c r="E2113">
        <v>44010</v>
      </c>
      <c r="F2113">
        <v>298.51</v>
      </c>
      <c r="G2113">
        <v>1.0859000000000001E-2</v>
      </c>
      <c r="H2113">
        <v>0.98099400000000003</v>
      </c>
      <c r="I2113">
        <v>0</v>
      </c>
    </row>
    <row r="2114" spans="1:25" x14ac:dyDescent="0.25">
      <c r="A2114" t="s">
        <v>196</v>
      </c>
      <c r="B2114">
        <v>46458.2</v>
      </c>
      <c r="C2114">
        <v>45986.7</v>
      </c>
      <c r="D2114">
        <v>45935.7</v>
      </c>
      <c r="E2114">
        <v>44001.7</v>
      </c>
      <c r="F2114">
        <v>305.60500000000002</v>
      </c>
      <c r="G2114">
        <v>1.4540600000000001E-2</v>
      </c>
      <c r="H2114">
        <v>0.98101499999999997</v>
      </c>
      <c r="I2114">
        <v>0</v>
      </c>
    </row>
    <row r="2115" spans="1:25" x14ac:dyDescent="0.25">
      <c r="A2115" t="s">
        <v>196</v>
      </c>
      <c r="B2115">
        <v>46457.4</v>
      </c>
      <c r="C2115">
        <v>45985.4</v>
      </c>
      <c r="D2115">
        <v>45944.9</v>
      </c>
      <c r="E2115">
        <v>43991.7</v>
      </c>
      <c r="F2115">
        <v>301.74900000000002</v>
      </c>
      <c r="G2115">
        <v>1.0985999999999999E-2</v>
      </c>
      <c r="H2115">
        <v>0.98101899999999997</v>
      </c>
      <c r="I2115">
        <v>0</v>
      </c>
    </row>
    <row r="2116" spans="1:25" x14ac:dyDescent="0.25">
      <c r="A2116" t="s">
        <v>196</v>
      </c>
      <c r="B2116">
        <v>46509</v>
      </c>
      <c r="C2116">
        <v>46034.2</v>
      </c>
      <c r="D2116">
        <v>45990.3</v>
      </c>
      <c r="E2116">
        <v>43979.4</v>
      </c>
      <c r="F2116">
        <v>302.178</v>
      </c>
      <c r="G2116">
        <v>1.4490400000000001E-2</v>
      </c>
      <c r="H2116">
        <v>0.98101700000000003</v>
      </c>
      <c r="I2116">
        <v>0</v>
      </c>
    </row>
    <row r="2117" spans="1:25" x14ac:dyDescent="0.25">
      <c r="A2117" t="s">
        <v>196</v>
      </c>
      <c r="B2117">
        <v>46427.7</v>
      </c>
      <c r="C2117">
        <v>45945</v>
      </c>
      <c r="D2117">
        <v>45905.4</v>
      </c>
      <c r="E2117">
        <v>44005.3</v>
      </c>
      <c r="F2117">
        <v>297.755</v>
      </c>
      <c r="G2117">
        <v>1.1590400000000001E-2</v>
      </c>
      <c r="H2117">
        <v>0.98101700000000003</v>
      </c>
      <c r="I2117">
        <v>0</v>
      </c>
    </row>
    <row r="2118" spans="1:25" x14ac:dyDescent="0.25">
      <c r="A2118" t="s">
        <v>196</v>
      </c>
      <c r="B2118">
        <v>46615.6</v>
      </c>
      <c r="C2118">
        <v>46142.9</v>
      </c>
      <c r="D2118">
        <v>46099.199999999997</v>
      </c>
      <c r="E2118">
        <v>43986.6</v>
      </c>
      <c r="F2118">
        <v>303.69400000000002</v>
      </c>
      <c r="G2118">
        <v>1.0864199999999999E-2</v>
      </c>
      <c r="H2118">
        <v>0.98099899999999995</v>
      </c>
      <c r="I2118">
        <v>0</v>
      </c>
    </row>
    <row r="2119" spans="1:25" x14ac:dyDescent="0.25">
      <c r="A2119" t="s">
        <v>196</v>
      </c>
      <c r="B2119">
        <v>46471</v>
      </c>
      <c r="C2119">
        <v>46003.1</v>
      </c>
      <c r="D2119">
        <v>45959.6</v>
      </c>
      <c r="E2119">
        <v>43987.3</v>
      </c>
      <c r="F2119">
        <v>299.20299999999997</v>
      </c>
      <c r="G2119">
        <v>1.7803599999999999E-2</v>
      </c>
      <c r="H2119">
        <v>0.98100699999999996</v>
      </c>
      <c r="I2119">
        <v>0</v>
      </c>
    </row>
    <row r="2120" spans="1:25" x14ac:dyDescent="0.25">
      <c r="A2120" t="s">
        <v>196</v>
      </c>
      <c r="B2120">
        <v>46456.7</v>
      </c>
      <c r="C2120">
        <v>45980.3</v>
      </c>
      <c r="D2120">
        <v>45937.2</v>
      </c>
      <c r="E2120">
        <v>43989.9</v>
      </c>
      <c r="F2120">
        <v>301.315</v>
      </c>
      <c r="G2120">
        <v>1.2863899999999999E-2</v>
      </c>
      <c r="H2120">
        <v>0.98101700000000003</v>
      </c>
      <c r="I2120">
        <v>0</v>
      </c>
    </row>
    <row r="2121" spans="1:25" x14ac:dyDescent="0.25">
      <c r="A2121" t="s">
        <v>196</v>
      </c>
      <c r="B2121">
        <v>46409</v>
      </c>
      <c r="C2121">
        <v>45926</v>
      </c>
      <c r="D2121">
        <v>45889.8</v>
      </c>
      <c r="E2121">
        <v>44006.8</v>
      </c>
      <c r="F2121">
        <v>296.79300000000001</v>
      </c>
      <c r="G2121">
        <v>1.20467E-2</v>
      </c>
      <c r="H2121">
        <v>0.99509800000000004</v>
      </c>
      <c r="I2121">
        <v>0</v>
      </c>
    </row>
    <row r="2122" spans="1:25" x14ac:dyDescent="0.25">
      <c r="A2122" t="s">
        <v>196</v>
      </c>
      <c r="B2122">
        <v>46431.6</v>
      </c>
      <c r="C2122">
        <v>45959.7</v>
      </c>
      <c r="D2122">
        <v>45918.5</v>
      </c>
      <c r="E2122">
        <v>44016.800000000003</v>
      </c>
      <c r="F2122">
        <v>298.209</v>
      </c>
      <c r="G2122">
        <v>1.1908699999999999E-2</v>
      </c>
      <c r="H2122">
        <v>0.98101899999999997</v>
      </c>
      <c r="I2122">
        <v>0</v>
      </c>
    </row>
    <row r="2123" spans="1:25" x14ac:dyDescent="0.25">
      <c r="A2123" t="s">
        <v>196</v>
      </c>
      <c r="B2123">
        <v>46435.199999999997</v>
      </c>
      <c r="C2123">
        <v>45962.9</v>
      </c>
      <c r="D2123">
        <v>45921.9</v>
      </c>
      <c r="E2123">
        <v>44021.5</v>
      </c>
      <c r="F2123">
        <v>301.18900000000002</v>
      </c>
      <c r="G2123">
        <v>1.7686899999999998E-2</v>
      </c>
      <c r="H2123">
        <v>0.98100699999999996</v>
      </c>
      <c r="I2123">
        <v>0</v>
      </c>
    </row>
    <row r="2124" spans="1:25" x14ac:dyDescent="0.25">
      <c r="A2124" t="s">
        <v>196</v>
      </c>
      <c r="B2124">
        <v>46424.9</v>
      </c>
      <c r="C2124">
        <v>45955.5</v>
      </c>
      <c r="D2124">
        <v>45920.800000000003</v>
      </c>
      <c r="E2124">
        <v>43988.1</v>
      </c>
      <c r="F2124">
        <v>299.654</v>
      </c>
      <c r="G2124">
        <v>1.0907099999999999E-2</v>
      </c>
      <c r="H2124">
        <v>0.98101799999999995</v>
      </c>
      <c r="I2124">
        <v>0</v>
      </c>
    </row>
    <row r="2125" spans="1:25" x14ac:dyDescent="0.25">
      <c r="A2125" t="s">
        <v>196</v>
      </c>
      <c r="B2125">
        <v>46363.6</v>
      </c>
      <c r="C2125">
        <v>45893.4</v>
      </c>
      <c r="D2125">
        <v>45861.3</v>
      </c>
      <c r="E2125">
        <v>43979</v>
      </c>
      <c r="F2125">
        <v>296.54899999999998</v>
      </c>
      <c r="G2125">
        <v>1.43254E-2</v>
      </c>
      <c r="H2125">
        <v>0.98101899999999997</v>
      </c>
      <c r="I2125">
        <v>0</v>
      </c>
    </row>
    <row r="2126" spans="1:25" x14ac:dyDescent="0.25">
      <c r="A2126" t="s">
        <v>196</v>
      </c>
      <c r="B2126">
        <v>46299.5</v>
      </c>
      <c r="C2126">
        <v>45834.5</v>
      </c>
      <c r="D2126">
        <v>45801.2</v>
      </c>
      <c r="E2126">
        <v>43956.1</v>
      </c>
      <c r="F2126">
        <v>286.44200000000001</v>
      </c>
      <c r="G2126">
        <v>1.5677900000000002E-2</v>
      </c>
      <c r="H2126">
        <v>0.98101899999999997</v>
      </c>
      <c r="I2126">
        <v>0</v>
      </c>
    </row>
    <row r="2127" spans="1:25" x14ac:dyDescent="0.25">
      <c r="A2127" t="s">
        <v>196</v>
      </c>
      <c r="B2127">
        <v>46297.7</v>
      </c>
      <c r="C2127">
        <v>45834.2</v>
      </c>
      <c r="D2127">
        <v>45799.9</v>
      </c>
      <c r="E2127">
        <v>43959.9</v>
      </c>
      <c r="F2127">
        <v>287.52100000000002</v>
      </c>
      <c r="G2127">
        <v>1.4440100000000001E-2</v>
      </c>
      <c r="H2127">
        <v>0.98101899999999997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196</v>
      </c>
      <c r="B2128">
        <v>46340.6</v>
      </c>
      <c r="C2128">
        <v>45878.5</v>
      </c>
      <c r="D2128">
        <v>45840.6</v>
      </c>
      <c r="E2128">
        <v>43986.400000000001</v>
      </c>
      <c r="F2128">
        <v>296.173</v>
      </c>
      <c r="G2128">
        <v>1.089E-2</v>
      </c>
      <c r="H2128">
        <v>0.98101300000000002</v>
      </c>
      <c r="I2128">
        <v>0</v>
      </c>
      <c r="R2128">
        <f>AVERAGE(B2079:B2128)</f>
        <v>46401.894</v>
      </c>
      <c r="S2128">
        <f>AVERAGE(C2079:C2128)</f>
        <v>45930.825999999994</v>
      </c>
      <c r="U2128">
        <f>_xlfn.VAR.P(B2079:B2128)</f>
        <v>4016.300164000012</v>
      </c>
      <c r="V2128">
        <f>_xlfn.VAR.P(C2079:C2128)</f>
        <v>3606.5279240000386</v>
      </c>
      <c r="X2128">
        <f>1.96*SQRT(U2128)/50</f>
        <v>2.4842720229493747</v>
      </c>
      <c r="Y2128">
        <f>1.96*SQRT(V2128)/50</f>
        <v>2.3541314893470626</v>
      </c>
    </row>
    <row r="2129" spans="1:3" x14ac:dyDescent="0.25">
      <c r="A2129" t="s">
        <v>196</v>
      </c>
      <c r="B2129">
        <v>2320175.6576</v>
      </c>
      <c r="C2129" t="s">
        <v>36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6"/>
  <sheetViews>
    <sheetView topLeftCell="A112" zoomScale="85" zoomScaleNormal="85" workbookViewId="0">
      <selection activeCell="J79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-54812.496249999997</v>
      </c>
      <c r="F3">
        <f ca="1">OFFSET('168p stat'!$H$1,A3*20,0)-OFFSET('168p stat'!$K$1,A3*20,0)</f>
        <v>47216.550635</v>
      </c>
      <c r="G3">
        <f ca="1">OFFSET('168p stat'!$K$1,A3*20,0)-OFFSET('168p stat'!$N$1,A3*20,0)</f>
        <v>4235.3301359999996</v>
      </c>
      <c r="H3">
        <f ca="1">OFFSET('168p stat'!$N$1,A3*20,0)</f>
        <v>3360.6154790000001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22406.285596000002</v>
      </c>
      <c r="G4" s="5">
        <f ca="1">OFFSET('168p stat'!$K$1,A4*20,1)</f>
        <v>228.094753</v>
      </c>
      <c r="H4" s="5">
        <f ca="1">OFFSET('168p stat'!$N$1,A4*20,1)</f>
        <v>1.7217100000000001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-54338.492812999997</v>
      </c>
      <c r="F7">
        <f ca="1">OFFSET('168p stat'!$H$1,A7*20,0)-OFFSET('168p stat'!$K$1,A7*20,0)</f>
        <v>46977.843291999998</v>
      </c>
      <c r="G7">
        <f ca="1">OFFSET('168p stat'!$K$1,A7*20,0)-OFFSET('168p stat'!$N$1,A7*20,0)</f>
        <v>4002.4151460000003</v>
      </c>
      <c r="H7">
        <f ca="1">OFFSET('168p stat'!$N$1,A7*20,0)</f>
        <v>3358.234375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22.965316000000001</v>
      </c>
      <c r="G8" s="5">
        <f ca="1">OFFSET('168p stat'!$K$1,A8*20,1)</f>
        <v>2.4491890000000001</v>
      </c>
      <c r="H8" s="5">
        <f ca="1">OFFSET('168p stat'!$N$1,A8*20,1)</f>
        <v>5.22E-4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-85697.373280999993</v>
      </c>
      <c r="F9">
        <f ca="1">OFFSET('168p stat'!$H$1,A9*20,0)-OFFSET('168p stat'!$K$1,A9*20,0)</f>
        <v>46137.387342999995</v>
      </c>
      <c r="G9">
        <f ca="1">OFFSET('168p stat'!$K$1,A9*20,0)-OFFSET('168p stat'!$N$1,A9*20,0)</f>
        <v>36385.870600999995</v>
      </c>
      <c r="H9">
        <f ca="1">OFFSET('168p stat'!$N$1,A9*20,0)</f>
        <v>3174.1153370000002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92.294538000000003</v>
      </c>
      <c r="G10" s="5">
        <f ca="1">OFFSET('168p stat'!$K$1,A10*20,1)</f>
        <v>13.154681</v>
      </c>
      <c r="H10" s="5">
        <f ca="1">OFFSET('168p stat'!$N$1,A10*20,1)</f>
        <v>0.125779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-85566.487500000003</v>
      </c>
      <c r="F11">
        <f ca="1">OFFSET('168p stat'!$H$1,A11*20,0)-OFFSET('168p stat'!$K$1,A11*20,0)</f>
        <v>46975.290937000005</v>
      </c>
      <c r="G11">
        <f ca="1">OFFSET('168p stat'!$K$1,A11*20,0)-OFFSET('168p stat'!$N$1,A11*20,0)</f>
        <v>35073.652592999999</v>
      </c>
      <c r="H11">
        <f ca="1">OFFSET('168p stat'!$N$1,A11*20,0)</f>
        <v>3517.5439700000002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143.57531599999999</v>
      </c>
      <c r="G12" s="5">
        <f ca="1">OFFSET('168p stat'!$K$1,A12*20,1)</f>
        <v>21.705296000000001</v>
      </c>
      <c r="H12" s="5">
        <f ca="1">OFFSET('168p stat'!$N$1,A12*20,1)</f>
        <v>3.9192999999999999E-2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-85665.717655999993</v>
      </c>
      <c r="F13">
        <f ca="1">OFFSET('168p stat'!$H$1,A13*20,0)-OFFSET('168p stat'!$K$1,A13*20,0)</f>
        <v>46140.23359399999</v>
      </c>
      <c r="G13">
        <f ca="1">OFFSET('168p stat'!$K$1,A13*20,0)-OFFSET('168p stat'!$N$1,A13*20,0)</f>
        <v>36350.849593999999</v>
      </c>
      <c r="H13">
        <f ca="1">OFFSET('168p stat'!$N$1,A13*20,0)</f>
        <v>3174.6344680000002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79.586089999999999</v>
      </c>
      <c r="G14" s="5">
        <f ca="1">OFFSET('168p stat'!$K$1,A14*20,1)</f>
        <v>22.116741000000001</v>
      </c>
      <c r="H14" s="5">
        <f ca="1">OFFSET('168p stat'!$N$1,A14*20,1)</f>
        <v>0.199961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-38019.081250000003</v>
      </c>
      <c r="F15">
        <f ca="1">OFFSET('168p stat'!$H$1,A15*20,0)-OFFSET('168p stat'!$K$1,A15*20,0)</f>
        <v>1231.6161720000018</v>
      </c>
      <c r="G15">
        <f ca="1">OFFSET('168p stat'!$K$1,A15*20,0)-OFFSET('168p stat'!$N$1,A15*20,0)</f>
        <v>36514.446801999999</v>
      </c>
      <c r="H15">
        <f ca="1">OFFSET('168p stat'!$N$1,A15*20,0)</f>
        <v>273.01827600000001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274.25699600000002</v>
      </c>
      <c r="G16" s="5">
        <f ca="1">OFFSET('168p stat'!$K$1,A16*20,1)</f>
        <v>149.618055</v>
      </c>
      <c r="H16" s="5">
        <f ca="1">OFFSET('168p stat'!$N$1,A16*20,1)</f>
        <v>12.821739000000001</v>
      </c>
    </row>
    <row r="17" spans="1:12" x14ac:dyDescent="0.25">
      <c r="A17">
        <v>8</v>
      </c>
      <c r="C17" t="str">
        <f ca="1">OFFSET('168p stat'!$A$1,A17*20,0)</f>
        <v>CUDA ant add CPU12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-64150.287656</v>
      </c>
      <c r="F17">
        <f ca="1">OFFSET('168p stat'!$H$1,A17*20,0)-OFFSET('168p stat'!$K$1,A17*20,0)</f>
        <v>46984.518515000003</v>
      </c>
      <c r="G17">
        <f ca="1">OFFSET('168p stat'!$K$1,A17*20,0)-OFFSET('168p stat'!$N$1,A17*20,0)</f>
        <v>13651.136836000001</v>
      </c>
      <c r="H17">
        <f ca="1">OFFSET('168p stat'!$N$1,A17*20,0)</f>
        <v>3514.6323050000001</v>
      </c>
    </row>
    <row r="18" spans="1:12" x14ac:dyDescent="0.25">
      <c r="A18">
        <v>8</v>
      </c>
      <c r="C18" t="str">
        <f ca="1">OFFSET('168p stat'!$A$1,A18*20,0)</f>
        <v>CUDA ant add CPU12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28996.174294</v>
      </c>
      <c r="G18" s="5">
        <f ca="1">OFFSET('168p stat'!$K$1,A18*20,1)</f>
        <v>28525.462044</v>
      </c>
      <c r="H18" s="5">
        <f ca="1">OFFSET('168p stat'!$N$1,A18*20,1)</f>
        <v>2.7759670000000001</v>
      </c>
    </row>
    <row r="19" spans="1:12" x14ac:dyDescent="0.25">
      <c r="A19">
        <v>9</v>
      </c>
      <c r="C19" t="str">
        <f ca="1">OFFSET('168p stat'!$A$1,A19*20,0)</f>
        <v>CUDA opt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0</v>
      </c>
      <c r="F19">
        <f ca="1">OFFSET('168p stat'!$H$1,A19*20,0)-OFFSET('168p stat'!$K$1,A19*20,0)</f>
        <v>0</v>
      </c>
      <c r="G19">
        <f ca="1">OFFSET('168p stat'!$K$1,A19*20,0)-OFFSET('168p stat'!$N$1,A19*20,0)</f>
        <v>0</v>
      </c>
      <c r="H19">
        <f ca="1">OFFSET('168p stat'!$N$1,A19*20,0)</f>
        <v>0</v>
      </c>
    </row>
    <row r="20" spans="1:12" x14ac:dyDescent="0.25">
      <c r="A20">
        <v>9</v>
      </c>
      <c r="C20" t="str">
        <f ca="1">OFFSET('168p stat'!$A$1,A20*20,0)</f>
        <v>CUDA opt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0</v>
      </c>
      <c r="G20" s="5">
        <f ca="1">OFFSET('168p stat'!$K$1,A20*20,1)</f>
        <v>0</v>
      </c>
      <c r="H20" s="5">
        <f ca="1">OFFSET('168p stat'!$N$1,A20*20,1)</f>
        <v>0</v>
      </c>
    </row>
    <row r="21" spans="1:12" x14ac:dyDescent="0.25">
      <c r="A21">
        <v>10</v>
      </c>
      <c r="C21" t="str">
        <f ca="1">OFFSET('168p stat'!$A$1,A21*20,0)</f>
        <v>CUDA opt Time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-54676.077812000003</v>
      </c>
      <c r="F21">
        <f ca="1">OFFSET('168p stat'!$H$1,A21*20,0)-OFFSET('168p stat'!$K$1,A21*20,0)</f>
        <v>50451.288261000002</v>
      </c>
      <c r="G21">
        <f ca="1">OFFSET('168p stat'!$K$1,A21*20,0)-OFFSET('168p stat'!$N$1,A21*20,0)</f>
        <v>4224.7895509999998</v>
      </c>
      <c r="H21">
        <f ca="1">OFFSET('168p stat'!$N$1,A21*20,0)</f>
        <v>0</v>
      </c>
    </row>
    <row r="22" spans="1:12" x14ac:dyDescent="0.25">
      <c r="A22">
        <v>10</v>
      </c>
      <c r="C22" t="str">
        <f ca="1">OFFSET('168p stat'!$A$1,A22*20,0)</f>
        <v>CUDA opt Time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3871.2054910000002</v>
      </c>
      <c r="G22" s="5">
        <f ca="1">OFFSET('168p stat'!$K$1,A22*20,1)</f>
        <v>30.778886</v>
      </c>
      <c r="H22" s="5">
        <f ca="1">OFFSET('168p stat'!$N$1,A22*20,1)</f>
        <v>0</v>
      </c>
    </row>
    <row r="23" spans="1:12" x14ac:dyDescent="0.25">
      <c r="A23">
        <v>11</v>
      </c>
      <c r="C23" t="str">
        <f ca="1">OFFSET('168p stat'!$A$1,A23*20,0)</f>
        <v>CUDA opt non hash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-54475.959922000002</v>
      </c>
      <c r="F23">
        <f ca="1">OFFSET('168p stat'!$H$1,A23*20,0)-OFFSET('168p stat'!$K$1,A23*20,0)</f>
        <v>50459.286113000002</v>
      </c>
      <c r="G23">
        <f ca="1">OFFSET('168p stat'!$K$1,A23*20,0)-OFFSET('168p stat'!$N$1,A23*20,0)</f>
        <v>4016.6738089999999</v>
      </c>
      <c r="H23">
        <f ca="1">OFFSET('168p stat'!$N$1,A23*20,0)</f>
        <v>0</v>
      </c>
    </row>
    <row r="24" spans="1:12" x14ac:dyDescent="0.25">
      <c r="A24">
        <v>11</v>
      </c>
      <c r="C24" t="str">
        <f ca="1">OFFSET('168p stat'!$A$1,A24*20,0)</f>
        <v>CUDA opt non hash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23.516117000000001</v>
      </c>
      <c r="G24" s="5">
        <f ca="1">OFFSET('168p stat'!$K$1,A24*20,1)</f>
        <v>2.4488669999999999</v>
      </c>
      <c r="H24" s="5">
        <f ca="1">OFFSET('168p stat'!$N$1,A24*20,1)</f>
        <v>0</v>
      </c>
    </row>
    <row r="25" spans="1:12" x14ac:dyDescent="0.25">
      <c r="A25">
        <v>12</v>
      </c>
      <c r="C25" t="str">
        <f ca="1">OFFSET('168p stat'!$A$1,A25*20,0)</f>
        <v>CUDA opt ant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-85877.597968999995</v>
      </c>
      <c r="F25">
        <f ca="1">OFFSET('168p stat'!$H$1,A25*20,0)-OFFSET('168p stat'!$K$1,A25*20,0)</f>
        <v>49337.335624999992</v>
      </c>
      <c r="G25">
        <f ca="1">OFFSET('168p stat'!$K$1,A25*20,0)-OFFSET('168p stat'!$N$1,A25*20,0)</f>
        <v>36540.262344000002</v>
      </c>
      <c r="H25">
        <f ca="1">OFFSET('168p stat'!$N$1,A25*20,0)</f>
        <v>0</v>
      </c>
    </row>
    <row r="26" spans="1:12" x14ac:dyDescent="0.25">
      <c r="A26">
        <v>12</v>
      </c>
      <c r="C26" t="str">
        <f ca="1">OFFSET('168p stat'!$A$1,A26*20,0)</f>
        <v>CUDA opt ant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7801.0002629999999</v>
      </c>
      <c r="G26" s="5">
        <f ca="1">OFFSET('168p stat'!$K$1,A26*20,1)</f>
        <v>10.280138000000001</v>
      </c>
      <c r="H26" s="5">
        <f ca="1">OFFSET('168p stat'!$N$1,A26*20,1)</f>
        <v>0</v>
      </c>
    </row>
    <row r="27" spans="1:12" x14ac:dyDescent="0.25">
      <c r="A27">
        <v>13</v>
      </c>
      <c r="C27" t="str">
        <f ca="1">OFFSET('168p stat'!$A$1,A27*20,0)</f>
        <v>CUDA opt ant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-85820.386874999997</v>
      </c>
      <c r="F27">
        <f ca="1">OFFSET('168p stat'!$H$1,A27*20,0)-OFFSET('168p stat'!$K$1,A27*20,0)</f>
        <v>49319.858749999999</v>
      </c>
      <c r="G27">
        <f ca="1">OFFSET('168p stat'!$K$1,A27*20,0)-OFFSET('168p stat'!$N$1,A27*20,0)</f>
        <v>36500.528124999997</v>
      </c>
      <c r="H27">
        <f ca="1">OFFSET('168p stat'!$N$1,A27*20,0)</f>
        <v>0</v>
      </c>
    </row>
    <row r="28" spans="1:12" x14ac:dyDescent="0.25">
      <c r="A28">
        <v>13</v>
      </c>
      <c r="C28" t="str">
        <f ca="1">OFFSET('168p stat'!$A$1,A28*20,0)</f>
        <v>CUDA opt ant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104.195511</v>
      </c>
      <c r="G28" s="5">
        <f ca="1">OFFSET('168p stat'!$K$1,A28*20,1)</f>
        <v>3.995234</v>
      </c>
      <c r="H28" s="5">
        <f ca="1">OFFSET('168p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468.41600000000471</v>
      </c>
      <c r="E31" s="5">
        <f ca="1">OFFSET('168p trace'!$S$56,(A31-1)*56,0)-OFFSET('168p stat'!$H$1,A31*20,0)</f>
        <v>105.56974999998783</v>
      </c>
      <c r="F31" s="5">
        <f ca="1">OFFSET('168p stat'!$H$1,A31*20,0)-OFFSET('168p stat'!$K$1,A31*20,0)</f>
        <v>47216.550635</v>
      </c>
      <c r="G31" s="5">
        <f ca="1">OFFSET('168p stat'!$K$1,A31*20,0)-OFFSET('168p stat'!$N$1,A31*20,0)</f>
        <v>4235.3301359999996</v>
      </c>
      <c r="H31" s="5">
        <f ca="1">OFFSET('168p stat'!$N$1,A31*20,0)</f>
        <v>3360.6154790000001</v>
      </c>
      <c r="I31" s="5"/>
      <c r="J31" s="5">
        <f ca="1">SUM(E31:H31)</f>
        <v>54918.065999999984</v>
      </c>
      <c r="K31" s="10">
        <f ca="1">G31/J31</f>
        <v>7.7120890163903458E-2</v>
      </c>
      <c r="L31">
        <f ca="1">$K$29*POWER(K31,2)*SQRT(G138/(POWER(G31,2)*$L$29)+J138/(POWER(J31,2)*$L$29))</f>
        <v>8.6888665219595807E-6</v>
      </c>
    </row>
    <row r="32" spans="1:12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55116.623999999974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55116.623999999974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460.49200000000565</v>
      </c>
      <c r="E33" s="5">
        <f ca="1">OFFSET('168p trace'!$S$56,(A33-1)*56,0)-OFFSET('168p stat'!$H$1,A33*20,0)</f>
        <v>105.88518699999986</v>
      </c>
      <c r="F33" s="5">
        <f ca="1">OFFSET('168p stat'!$H$1,A33*20,0)-OFFSET('168p stat'!$K$1,A33*20,0)</f>
        <v>46977.843291999998</v>
      </c>
      <c r="G33" s="5">
        <f ca="1">OFFSET('168p stat'!$K$1,A33*20,0)-OFFSET('168p stat'!$N$1,A33*20,0)</f>
        <v>4002.4151460000003</v>
      </c>
      <c r="H33" s="5">
        <f ca="1">OFFSET('168p stat'!$N$1,A33*20,0)</f>
        <v>3358.234375</v>
      </c>
      <c r="I33" s="5"/>
      <c r="J33" s="5">
        <f t="shared" ref="J33:J68" ca="1" si="1">SUM(E33:H33)</f>
        <v>54444.377999999997</v>
      </c>
      <c r="K33" s="10">
        <f t="shared" ca="1" si="0"/>
        <v>7.3513837296478993E-2</v>
      </c>
      <c r="L33">
        <f ca="1">$K$29*POWER(K33,2)*SQRT(G140/(POWER(G33,2)*$L$29)+J140/(POWER(J33,2)*$L$29))</f>
        <v>6.2366377475196381E-7</v>
      </c>
    </row>
    <row r="34" spans="1:12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465.64000000001397</v>
      </c>
      <c r="E34" s="5">
        <f ca="1">OFFSET('168p trace'!$S$56,(A34-1)*56,0)-OFFSET('168p stat'!$H$1,A34*20,0)</f>
        <v>108.49271899998712</v>
      </c>
      <c r="F34" s="5">
        <f ca="1">OFFSET('168p stat'!$H$1,A34*20,0)-OFFSET('168p stat'!$K$1,A34*20,0)</f>
        <v>46137.387342999995</v>
      </c>
      <c r="G34" s="5">
        <f ca="1">OFFSET('168p stat'!$K$1,A34*20,0)-OFFSET('168p stat'!$N$1,A34*20,0)</f>
        <v>36385.870600999995</v>
      </c>
      <c r="H34" s="5">
        <f ca="1">OFFSET('168p stat'!$N$1,A34*20,0)</f>
        <v>3174.1153370000002</v>
      </c>
      <c r="I34" s="5"/>
      <c r="J34" s="5">
        <f t="shared" ca="1" si="1"/>
        <v>85805.86599999998</v>
      </c>
      <c r="K34" s="10">
        <f t="shared" ca="1" si="0"/>
        <v>0.42404875444063467</v>
      </c>
      <c r="L34">
        <f ca="1">$K$29*POWER(K34,2)*SQRT(G141/(POWER(G34,2)*$L$29)+J141/(POWER(J34,2)*$L$29))</f>
        <v>9.6921299157731108E-6</v>
      </c>
    </row>
    <row r="35" spans="1:12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464.35599999998522</v>
      </c>
      <c r="E35" s="5">
        <f ca="1">OFFSET('168p trace'!$S$56,(A35-1)*56,0)-OFFSET('168p stat'!$H$1,A35*20,0)</f>
        <v>109.11850000001141</v>
      </c>
      <c r="F35" s="5">
        <f ca="1">OFFSET('168p stat'!$H$1,A35*20,0)-OFFSET('168p stat'!$K$1,A35*20,0)</f>
        <v>46975.290937000005</v>
      </c>
      <c r="G35" s="5">
        <f ca="1">OFFSET('168p stat'!$K$1,A35*20,0)-OFFSET('168p stat'!$N$1,A35*20,0)</f>
        <v>35073.652592999999</v>
      </c>
      <c r="H35" s="5">
        <f ca="1">OFFSET('168p stat'!$N$1,A35*20,0)</f>
        <v>3517.5439700000002</v>
      </c>
      <c r="I35" s="5"/>
      <c r="J35" s="5">
        <f t="shared" ca="1" si="1"/>
        <v>85675.606000000014</v>
      </c>
      <c r="K35" s="10">
        <f ca="1">E35/J35</f>
        <v>1.273623906436231E-3</v>
      </c>
      <c r="L35">
        <f ca="1">$K$29*POWER(K35,2)*SQRT(E142/(POWER(E35,2)*$L$29)+J142/(POWER(J35,2)*$L$29))</f>
        <v>5.0366978656232354E-8</v>
      </c>
    </row>
    <row r="36" spans="1:12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460.45399999998335</v>
      </c>
      <c r="E36" s="5">
        <f ca="1">OFFSET('168p trace'!$S$56,(A36-1)*56,0)-OFFSET('168p stat'!$H$1,A36*20,0)</f>
        <v>109.13434400002006</v>
      </c>
      <c r="F36" s="5">
        <f ca="1">OFFSET('168p stat'!$H$1,A36*20,0)-OFFSET('168p stat'!$K$1,A36*20,0)</f>
        <v>46140.23359399999</v>
      </c>
      <c r="G36" s="5">
        <f ca="1">OFFSET('168p stat'!$K$1,A36*20,0)-OFFSET('168p stat'!$N$1,A36*20,0)</f>
        <v>36350.849593999999</v>
      </c>
      <c r="H36" s="5">
        <f ca="1">OFFSET('168p stat'!$N$1,A36*20,0)</f>
        <v>3174.6344680000002</v>
      </c>
      <c r="I36" s="5"/>
      <c r="J36" s="5">
        <f t="shared" ca="1" si="1"/>
        <v>85774.852000000014</v>
      </c>
      <c r="K36" s="10">
        <f ca="1">E36/J36</f>
        <v>1.2723349729594408E-3</v>
      </c>
      <c r="L36">
        <f ca="1">$K$29*POWER(K36,2)*SQRT(E143/(POWER(E36,2)*$L$29)+J143/(POWER(J36,2)*$L$29))</f>
        <v>3.9016010229842794E-8</v>
      </c>
    </row>
    <row r="37" spans="1:12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464.44400000001042</v>
      </c>
      <c r="E37" s="5">
        <f ca="1">OFFSET('168p trace'!$S$56,(A37-1)*56,0)-OFFSET('168p stat'!$H$1,A37*20,0)</f>
        <v>34.230749999987893</v>
      </c>
      <c r="F37" s="5">
        <f ca="1">OFFSET('168p stat'!$H$1,A37*20,0)-OFFSET('168p stat'!$K$1,A37*20,0)</f>
        <v>1231.6161720000018</v>
      </c>
      <c r="G37" s="5">
        <f ca="1">OFFSET('168p stat'!$K$1,A37*20,0)-OFFSET('168p stat'!$N$1,A37*20,0)</f>
        <v>36514.446801999999</v>
      </c>
      <c r="H37" s="5">
        <f ca="1">OFFSET('168p stat'!$N$1,A37*20,0)</f>
        <v>273.01827600000001</v>
      </c>
      <c r="I37" s="5"/>
      <c r="J37" s="5">
        <f t="shared" ca="1" si="1"/>
        <v>38053.311999999991</v>
      </c>
      <c r="K37" s="10">
        <f t="shared" ca="1" si="0"/>
        <v>0.95956028221669665</v>
      </c>
      <c r="L37">
        <f ca="1">$K$29*POWER(K37,2)*SQRT(G144/(POWER(G37,2)*$L$29)+J144/(POWER(J37,2)*$L$29))</f>
        <v>2.0307121558609022E-4</v>
      </c>
    </row>
    <row r="38" spans="1:12" x14ac:dyDescent="0.25">
      <c r="A38">
        <v>8</v>
      </c>
      <c r="C38" t="str">
        <f ca="1">OFFSET('168p stat'!$A$1,A38*20,0)</f>
        <v>CUDA ant add CPU12</v>
      </c>
      <c r="D38" s="5">
        <f ca="1">OFFSET('168p trace'!$R$56,(A38-1)*56,0)-OFFSET('168p trace'!$S$56,(A38-1)*56,0)</f>
        <v>508.07799999999406</v>
      </c>
      <c r="E38" s="5">
        <f ca="1">OFFSET('168p trace'!$S$56,(A38-1)*56,0)-OFFSET('168p stat'!$H$1,A38*20,0)</f>
        <v>15.020344000004116</v>
      </c>
      <c r="F38" s="5">
        <f ca="1">OFFSET('168p stat'!$H$1,A38*20,0)-OFFSET('168p stat'!$K$1,A38*20,0)</f>
        <v>46984.518515000003</v>
      </c>
      <c r="G38" s="5">
        <f ca="1">OFFSET('168p stat'!$K$1,A38*20,0)-OFFSET('168p stat'!$N$1,A38*20,0)</f>
        <v>13651.136836000001</v>
      </c>
      <c r="H38" s="5">
        <f ca="1">OFFSET('168p stat'!$N$1,A38*20,0)</f>
        <v>3514.6323050000001</v>
      </c>
      <c r="I38" s="5"/>
      <c r="J38" s="5">
        <f t="shared" ca="1" si="1"/>
        <v>64165.308000000012</v>
      </c>
      <c r="K38" s="10"/>
    </row>
    <row r="39" spans="1:12" x14ac:dyDescent="0.25">
      <c r="A39">
        <v>9</v>
      </c>
      <c r="C39" t="str">
        <f ca="1">OFFSET('168p stat'!$A$1,A39*20,0)</f>
        <v>CUDA opt</v>
      </c>
      <c r="D39" s="5">
        <f ca="1">OFFSET('168p trace'!$R$56,(A39-1)*56,0)-OFFSET('168p trace'!$S$56,(A39-1)*56,0)</f>
        <v>55115.346000000012</v>
      </c>
      <c r="E39" s="5">
        <f ca="1">OFFSET('168p trace'!$S$56,(A39-1)*56,0)-OFFSET('168p stat'!$H$1,A39*20,0)</f>
        <v>0</v>
      </c>
      <c r="F39" s="5">
        <f ca="1">OFFSET('168p stat'!$H$1,A39*20,0)-OFFSET('168p stat'!$K$1,A39*20,0)</f>
        <v>0</v>
      </c>
      <c r="G39" s="5">
        <f ca="1">OFFSET('168p stat'!$K$1,A39*20,0)-OFFSET('168p stat'!$N$1,A39*20,0)</f>
        <v>0</v>
      </c>
      <c r="H39" s="5">
        <f ca="1">OFFSET('168p stat'!$N$1,A39*20,0)</f>
        <v>0</v>
      </c>
      <c r="I39" s="5"/>
      <c r="J39" s="5">
        <f ca="1">SUM(D39:H39)</f>
        <v>55115.346000000012</v>
      </c>
      <c r="K39" s="10">
        <f t="shared" ca="1" si="0"/>
        <v>0</v>
      </c>
      <c r="L39" t="e">
        <f ca="1">$K$29*POWER(K39,2)*SQRT(G146/(POWER(G39,2)*$L$29)+J146/(POWER(J39,2)*$L$29))</f>
        <v>#DIV/0!</v>
      </c>
    </row>
    <row r="40" spans="1:12" x14ac:dyDescent="0.25">
      <c r="A40">
        <v>10</v>
      </c>
      <c r="C40" t="str">
        <f ca="1">OFFSET('168p stat'!$A$1,A40*20,0)</f>
        <v>CUDA opt Time</v>
      </c>
      <c r="D40" s="5">
        <f ca="1">OFFSET('168p trace'!$R$56,(A40-1)*56,0)-OFFSET('168p trace'!$S$56,(A40-1)*56,0)</f>
        <v>477.02799999996205</v>
      </c>
      <c r="E40" s="5">
        <f ca="1">OFFSET('168p trace'!$S$56,(A40-1)*56,0)-OFFSET('168p stat'!$H$1,A40*20,0)</f>
        <v>111.38618800001859</v>
      </c>
      <c r="F40" s="5">
        <f ca="1">OFFSET('168p stat'!$H$1,A40*20,0)-OFFSET('168p stat'!$K$1,A40*20,0)</f>
        <v>50451.288261000002</v>
      </c>
      <c r="G40" s="5">
        <f ca="1">OFFSET('168p stat'!$K$1,A40*20,0)-OFFSET('168p stat'!$N$1,A40*20,0)</f>
        <v>4224.7895509999998</v>
      </c>
      <c r="H40" s="5">
        <f ca="1">OFFSET('168p stat'!$N$1,A40*20,0)</f>
        <v>0</v>
      </c>
      <c r="I40" s="5"/>
      <c r="J40" s="5">
        <f t="shared" ca="1" si="1"/>
        <v>54787.464000000022</v>
      </c>
      <c r="K40" s="10">
        <f t="shared" ca="1" si="0"/>
        <v>7.7112339987118181E-2</v>
      </c>
      <c r="L40">
        <f ca="1">$K$29*POWER(K40,2)*SQRT(G147/(POWER(G40,2)*$L$29)+J147/(POWER(J40,2)*$L$29))</f>
        <v>3.4371455567373521E-6</v>
      </c>
    </row>
    <row r="41" spans="1:12" x14ac:dyDescent="0.25">
      <c r="A41">
        <v>11</v>
      </c>
      <c r="C41" t="str">
        <f ca="1">OFFSET('168p stat'!$A$1,A41*20,0)</f>
        <v>CUDA opt non hash</v>
      </c>
      <c r="D41" s="5">
        <f ca="1">OFFSET('168p trace'!$R$56,(A41-1)*56,0)-OFFSET('168p trace'!$S$56,(A41-1)*56,0)</f>
        <v>471.01599999998871</v>
      </c>
      <c r="E41" s="5">
        <f ca="1">OFFSET('168p trace'!$S$56,(A41-1)*56,0)-OFFSET('168p stat'!$H$1,A41*20,0)</f>
        <v>108.20807799999602</v>
      </c>
      <c r="F41" s="5">
        <f ca="1">OFFSET('168p stat'!$H$1,A41*20,0)-OFFSET('168p stat'!$K$1,A41*20,0)</f>
        <v>50459.286113000002</v>
      </c>
      <c r="G41" s="5">
        <f ca="1">OFFSET('168p stat'!$K$1,A41*20,0)-OFFSET('168p stat'!$N$1,A41*20,0)</f>
        <v>4016.6738089999999</v>
      </c>
      <c r="H41" s="5">
        <f ca="1">OFFSET('168p stat'!$N$1,A41*20,0)</f>
        <v>0</v>
      </c>
      <c r="I41" s="5"/>
      <c r="J41" s="5">
        <f t="shared" ca="1" si="1"/>
        <v>54584.167999999998</v>
      </c>
      <c r="K41" s="10">
        <f t="shared" ca="1" si="0"/>
        <v>7.3586791851439418E-2</v>
      </c>
      <c r="L41">
        <f ca="1">$K$29*POWER(K41,2)*SQRT(G148/(POWER(G41,2)*$L$29)+J148/(POWER(J41,2)*$L$29))</f>
        <v>6.1912925195598589E-7</v>
      </c>
    </row>
    <row r="42" spans="1:12" x14ac:dyDescent="0.25">
      <c r="A42">
        <v>12</v>
      </c>
      <c r="C42" t="str">
        <f ca="1">OFFSET('168p stat'!$A$1,A42*20,0)</f>
        <v>CUDA opt ant</v>
      </c>
      <c r="D42" s="5">
        <f ca="1">OFFSET('168p trace'!$R$56,(A42-1)*56,0)-OFFSET('168p trace'!$S$56,(A42-1)*56,0)</f>
        <v>480.58399999998801</v>
      </c>
      <c r="E42" s="5">
        <f ca="1">OFFSET('168p trace'!$S$56,(A42-1)*56,0)-OFFSET('168p stat'!$H$1,A42*20,0)</f>
        <v>110.80403099999239</v>
      </c>
      <c r="F42" s="5">
        <f ca="1">OFFSET('168p stat'!$H$1,A42*20,0)-OFFSET('168p stat'!$K$1,A42*20,0)</f>
        <v>49337.335624999992</v>
      </c>
      <c r="G42" s="5">
        <f ca="1">OFFSET('168p stat'!$K$1,A42*20,0)-OFFSET('168p stat'!$N$1,A42*20,0)</f>
        <v>36540.262344000002</v>
      </c>
      <c r="H42" s="5">
        <f ca="1">OFFSET('168p stat'!$N$1,A42*20,0)</f>
        <v>0</v>
      </c>
      <c r="I42" s="5"/>
      <c r="J42" s="5">
        <f t="shared" ca="1" si="1"/>
        <v>85988.401999999987</v>
      </c>
      <c r="K42" s="10">
        <f t="shared" ca="1" si="0"/>
        <v>0.42494407959808356</v>
      </c>
      <c r="L42">
        <f ca="1">$K$29*POWER(K42,2)*SQRT(G149/(POWER(G42,2)*$L$29)+J149/(POWER(J42,2)*$L$29))</f>
        <v>7.2443756150781526E-5</v>
      </c>
    </row>
    <row r="43" spans="1:12" x14ac:dyDescent="0.25">
      <c r="A43">
        <v>13</v>
      </c>
      <c r="C43" t="str">
        <f ca="1">OFFSET('168p stat'!$A$1,A43*20,0)</f>
        <v>CUDA opt ant non hash</v>
      </c>
      <c r="D43" s="5">
        <f ca="1">OFFSET('168p trace'!$R$56,(A43-1)*56,0)-OFFSET('168p trace'!$S$56,(A43-1)*56,0)</f>
        <v>462.3119999999908</v>
      </c>
      <c r="E43" s="5">
        <f ca="1">OFFSET('168p trace'!$S$56,(A43-1)*56,0)-OFFSET('168p stat'!$H$1,A43*20,0)</f>
        <v>118.44312500001979</v>
      </c>
      <c r="F43" s="5">
        <f ca="1">OFFSET('168p stat'!$H$1,A43*20,0)-OFFSET('168p stat'!$K$1,A43*20,0)</f>
        <v>49319.858749999999</v>
      </c>
      <c r="G43" s="5">
        <f ca="1">OFFSET('168p stat'!$K$1,A43*20,0)-OFFSET('168p stat'!$N$1,A43*20,0)</f>
        <v>36500.528124999997</v>
      </c>
      <c r="H43" s="5">
        <f ca="1">OFFSET('168p stat'!$N$1,A43*20,0)</f>
        <v>0</v>
      </c>
      <c r="I43" s="5"/>
      <c r="J43" s="5">
        <f t="shared" ca="1" si="1"/>
        <v>85938.830000000016</v>
      </c>
      <c r="K43" s="10">
        <f t="shared" ca="1" si="0"/>
        <v>0.42472684495471941</v>
      </c>
      <c r="L43">
        <f ca="1">$K$29*POWER(K43,2)*SQRT(G150/(POWER(G43,2)*$L$29)+J150/(POWER(J43,2)*$L$29))</f>
        <v>8.7039695764755588E-6</v>
      </c>
    </row>
    <row r="44" spans="1:12" x14ac:dyDescent="0.25">
      <c r="A44">
        <v>14</v>
      </c>
      <c r="C44" t="str">
        <f ca="1">OFFSET('168p stat'!$A$1,A44*20,0)</f>
        <v>CUDA opt ant par</v>
      </c>
      <c r="D44" s="5">
        <f ca="1">OFFSET('168p trace'!$R$56,(A44-1)*56,0)-OFFSET('168p trace'!$S$56,(A44-1)*56,0)</f>
        <v>468.84999999997672</v>
      </c>
      <c r="E44" s="5">
        <f ca="1">OFFSET('168p trace'!$S$56,(A44-1)*56,0)-OFFSET('168p stat'!$H$1,A44*20,0)</f>
        <v>119.92824999999721</v>
      </c>
      <c r="F44" s="5">
        <f ca="1">OFFSET('168p stat'!$H$1,A44*20,0)-OFFSET('168p stat'!$K$1,A44*20,0)</f>
        <v>50626.117343999998</v>
      </c>
      <c r="G44" s="5">
        <f ca="1">OFFSET('168p stat'!$K$1,A44*20,0)-OFFSET('168p stat'!$N$1,A44*20,0)</f>
        <v>35217.146406</v>
      </c>
      <c r="H44" s="5">
        <f ca="1">OFFSET('168p stat'!$N$1,A44*20,0)</f>
        <v>0</v>
      </c>
      <c r="I44" s="5"/>
      <c r="J44" s="5">
        <f t="shared" ca="1" si="1"/>
        <v>85963.191999999995</v>
      </c>
      <c r="K44" s="10">
        <f t="shared" ref="K44:K59" ca="1" si="2">G44/J44</f>
        <v>0.40967704417025375</v>
      </c>
      <c r="L44">
        <f ca="1">$K$29*POWER(K44,2)*SQRT(G151/(POWER(G44,2)*$L$29)+J151/(POWER(J44,2)*$L$29))</f>
        <v>9.7471705366965536E-6</v>
      </c>
    </row>
    <row r="45" spans="1:12" x14ac:dyDescent="0.25">
      <c r="A45">
        <v>15</v>
      </c>
      <c r="C45" t="str">
        <f ca="1">OFFSET('168p stat'!$A$1,A45*20,0)</f>
        <v>non CUDA Time</v>
      </c>
      <c r="D45" s="5">
        <f ca="1">OFFSET('168p trace'!$R$56,(A45-1)*56,0)-OFFSET('168p trace'!$S$56,(A45-1)*56,0)</f>
        <v>519.30199999999604</v>
      </c>
      <c r="E45" s="5">
        <f ca="1">OFFSET('168p trace'!$S$56,(A45-1)*56,0)-OFFSET('168p stat'!$H$1,A45*20,0)</f>
        <v>0.19412599999850499</v>
      </c>
      <c r="F45" s="5">
        <f ca="1">OFFSET('168p stat'!$H$1,A45*20,0)-OFFSET('168p stat'!$K$1,A45*20,0)</f>
        <v>1224.8417919999993</v>
      </c>
      <c r="G45" s="5">
        <f ca="1">OFFSET('168p stat'!$K$1,A45*20,0)-OFFSET('168p stat'!$N$1,A45*20,0)</f>
        <v>20442.168574000003</v>
      </c>
      <c r="H45" s="5">
        <f ca="1">OFFSET('168p stat'!$N$1,A45*20,0)</f>
        <v>270.275508</v>
      </c>
      <c r="I45" s="5"/>
      <c r="J45" s="5">
        <f t="shared" ca="1" si="1"/>
        <v>21937.48</v>
      </c>
      <c r="K45" s="10">
        <f t="shared" ca="1" si="2"/>
        <v>0.93183759365250718</v>
      </c>
      <c r="L45">
        <f ca="1">$K$29*POWER(K45,2)*SQRT(G152/(POWER(G45,2)*$L$29)+J152/(POWER(J45,2)*$L$29))</f>
        <v>8.6310115991834798E-3</v>
      </c>
    </row>
    <row r="46" spans="1:12" x14ac:dyDescent="0.25">
      <c r="A46">
        <v>16</v>
      </c>
      <c r="C46" t="str">
        <f ca="1">OFFSET('168p stat'!$A$1,A46*20,0)</f>
        <v>non CUDA</v>
      </c>
      <c r="D46" s="5">
        <f ca="1">OFFSET('168p trace'!$R$56,(A46-1)*56,0)-OFFSET('168p trace'!$S$56,(A46-1)*56,0)</f>
        <v>15219.742000000004</v>
      </c>
      <c r="E46" s="5">
        <f ca="1">OFFSET('168p trace'!$S$56,(A46-1)*56,0)-OFFSET('168p stat'!$H$1,A46*20,0)</f>
        <v>0</v>
      </c>
      <c r="F46" s="5">
        <f ca="1">OFFSET('168p stat'!$H$1,A46*20,0)-OFFSET('168p stat'!$K$1,A46*20,0)</f>
        <v>0</v>
      </c>
      <c r="G46" s="5">
        <f ca="1">OFFSET('168p stat'!$K$1,A46*20,0)-OFFSET('168p stat'!$N$1,A46*20,0)</f>
        <v>0</v>
      </c>
      <c r="H46" s="5">
        <f ca="1">OFFSET('168p stat'!$N$1,A46*20,0)</f>
        <v>0</v>
      </c>
      <c r="I46" s="5"/>
      <c r="J46" s="5">
        <f ca="1">SUM(D46:H46)</f>
        <v>15219.742000000004</v>
      </c>
      <c r="K46" s="10">
        <f t="shared" ca="1" si="2"/>
        <v>0</v>
      </c>
      <c r="L46" t="e">
        <f ca="1">$K$29*POWER(K46,2)*SQRT(G153/(POWER(G46,2)*$L$29)+J153/(POWER(J46,2)*$L$29))</f>
        <v>#DIV/0!</v>
      </c>
    </row>
    <row r="47" spans="1:12" x14ac:dyDescent="0.25">
      <c r="A47">
        <v>17</v>
      </c>
      <c r="C47" t="str">
        <f ca="1">OFFSET('168p stat'!$A$1,A47*20,0)</f>
        <v>non CUDA non hash</v>
      </c>
      <c r="D47" s="5">
        <f ca="1">OFFSET('168p trace'!$R$56,(A47-1)*56,0)-OFFSET('168p trace'!$S$56,(A47-1)*56,0)</f>
        <v>457.04799999999523</v>
      </c>
      <c r="E47" s="5">
        <f ca="1">OFFSET('168p trace'!$S$56,(A47-1)*56,0)-OFFSET('168p stat'!$H$1,A47*20,0)</f>
        <v>0.21486600000207545</v>
      </c>
      <c r="F47" s="5">
        <f ca="1">OFFSET('168p stat'!$H$1,A47*20,0)-OFFSET('168p stat'!$K$1,A47*20,0)</f>
        <v>1223.6856000000007</v>
      </c>
      <c r="G47" s="5">
        <f ca="1">OFFSET('168p stat'!$K$1,A47*20,0)-OFFSET('168p stat'!$N$1,A47*20,0)</f>
        <v>23312.881992000002</v>
      </c>
      <c r="H47" s="5">
        <f ca="1">OFFSET('168p stat'!$N$1,A47*20,0)</f>
        <v>267.269542</v>
      </c>
      <c r="I47" s="5"/>
      <c r="J47" s="5">
        <f t="shared" ca="1" si="1"/>
        <v>24804.052000000003</v>
      </c>
      <c r="K47" s="10">
        <f t="shared" ca="1" si="2"/>
        <v>0.93988199960232299</v>
      </c>
      <c r="L47">
        <f ca="1">$K$29*POWER(K47,2)*SQRT(G154/(POWER(G47,2)*$L$29)+J154/(POWER(J47,2)*$L$29))</f>
        <v>1.1659851384923037E-2</v>
      </c>
    </row>
    <row r="48" spans="1:12" x14ac:dyDescent="0.25">
      <c r="A48">
        <v>18</v>
      </c>
      <c r="C48" t="str">
        <f ca="1">OFFSET('168p stat'!$A$1,A48*20,0)</f>
        <v>Classic ACO</v>
      </c>
      <c r="D48" s="5">
        <f ca="1">OFFSET('168p trace'!$R$56,(A48-1)*56,0)-OFFSET('168p trace'!$S$56,(A48-1)*56,0)</f>
        <v>5374.1999999999534</v>
      </c>
      <c r="E48" s="5">
        <f ca="1">OFFSET('168p trace'!$S$56,(A48-1)*56,0)-OFFSET('168p stat'!$H$1,A48*20,0)</f>
        <v>50.427499999990687</v>
      </c>
      <c r="F48" s="5">
        <f ca="1">OFFSET('168p stat'!$H$1,A48*20,0)-OFFSET('168p stat'!$K$1,A48*20,0)</f>
        <v>1561.6912500000326</v>
      </c>
      <c r="G48" s="5">
        <f ca="1">OFFSET('168p stat'!$K$1,A48*20,0)-OFFSET('168p stat'!$N$1,A48*20,0)</f>
        <v>722920.73446299997</v>
      </c>
      <c r="H48" s="5">
        <f ca="1">OFFSET('168p stat'!$N$1,A48*20,0)</f>
        <v>588.80678699999999</v>
      </c>
      <c r="I48" s="5"/>
      <c r="J48" s="5">
        <f t="shared" ca="1" si="1"/>
        <v>725121.66</v>
      </c>
      <c r="K48" s="10">
        <f t="shared" ca="1" si="2"/>
        <v>0.99696474997450768</v>
      </c>
      <c r="L48">
        <f ca="1">$K$29*POWER(K48,2)*SQRT(G155/(POWER(G48,2)*$L$29)+J155/(POWER(J48,2)*$L$29))</f>
        <v>2.8548335201876881E-2</v>
      </c>
    </row>
    <row r="49" spans="1:12" x14ac:dyDescent="0.25">
      <c r="A49">
        <v>19</v>
      </c>
      <c r="C49" t="str">
        <f ca="1">OFFSET('168p stat'!$A$1,A49*20,0)</f>
        <v>Classic ACO non hash</v>
      </c>
      <c r="D49" s="5">
        <f ca="1">OFFSET('168p trace'!$R$56,(A49-1)*56,0)-OFFSET('168p trace'!$S$56,(A49-1)*56,0)</f>
        <v>552.04000000003725</v>
      </c>
      <c r="E49" s="5">
        <f ca="1">OFFSET('168p trace'!$S$56,(A49-1)*56,0)-OFFSET('168p stat'!$H$1,A49*20,0)</f>
        <v>49.441250000032596</v>
      </c>
      <c r="F49" s="5">
        <f ca="1">OFFSET('168p stat'!$H$1,A49*20,0)-OFFSET('168p stat'!$K$1,A49*20,0)</f>
        <v>1568.9862499999581</v>
      </c>
      <c r="G49" s="5">
        <f ca="1">OFFSET('168p stat'!$K$1,A49*20,0)-OFFSET('168p stat'!$N$1,A49*20,0)</f>
        <v>645380.55361299997</v>
      </c>
      <c r="H49" s="5">
        <f ca="1">OFFSET('168p stat'!$N$1,A49*20,0)</f>
        <v>589.77888700000005</v>
      </c>
      <c r="I49" s="5"/>
      <c r="J49" s="5">
        <f t="shared" ca="1" si="1"/>
        <v>647588.76</v>
      </c>
      <c r="K49" s="10">
        <f t="shared" ca="1" si="2"/>
        <v>0.99659011007695675</v>
      </c>
      <c r="L49">
        <f ca="1">$K$29*POWER(K49,2)*SQRT(G156/(POWER(G49,2)*$L$29)+J156/(POWER(J49,2)*$L$29))</f>
        <v>9.4837387269919408E-3</v>
      </c>
    </row>
    <row r="50" spans="1:12" x14ac:dyDescent="0.25">
      <c r="A50">
        <v>20</v>
      </c>
      <c r="C50" t="str">
        <f ca="1">OFFSET('168p stat'!$A$1,A50*20,0)</f>
        <v>omp</v>
      </c>
      <c r="D50" s="5">
        <f ca="1">OFFSET('168p trace'!$R$56,(A50-1)*56,0)-OFFSET('168p trace'!$S$56,(A50-1)*56,0)</f>
        <v>529.00599999999577</v>
      </c>
      <c r="E50" s="5">
        <f ca="1">OFFSET('168p trace'!$S$56,(A50-1)*56,0)-OFFSET('168p stat'!$H$1,A50*20,0)</f>
        <v>0.19096599999829778</v>
      </c>
      <c r="F50" s="5">
        <f ca="1">OFFSET('168p stat'!$H$1,A50*20,0)-OFFSET('168p stat'!$K$1,A50*20,0)</f>
        <v>1232.2016920000005</v>
      </c>
      <c r="G50" s="5">
        <f ca="1">OFFSET('168p stat'!$K$1,A50*20,0)-OFFSET('168p stat'!$N$1,A50*20,0)</f>
        <v>13308.469072</v>
      </c>
      <c r="H50" s="5">
        <f ca="1">OFFSET('168p stat'!$N$1,A50*20,0)</f>
        <v>267.53026999999997</v>
      </c>
      <c r="I50" s="5"/>
      <c r="J50" s="5">
        <f t="shared" ca="1" si="1"/>
        <v>14808.391999999998</v>
      </c>
      <c r="K50" s="10">
        <f t="shared" ca="1" si="2"/>
        <v>0.89871128965251601</v>
      </c>
      <c r="L50">
        <f ca="1">$K$29*POWER(K50,2)*SQRT(G157/(POWER(G50,2)*$L$29)+J157/(POWER(J50,2)*$L$29))</f>
        <v>1.0660037269578117E-2</v>
      </c>
    </row>
    <row r="51" spans="1:12" x14ac:dyDescent="0.25">
      <c r="A51">
        <v>21</v>
      </c>
      <c r="C51" t="str">
        <f ca="1">OFFSET('168p stat'!$A$1,A51*20,0)</f>
        <v>omp non hash</v>
      </c>
      <c r="D51" s="5">
        <f ca="1">OFFSET('168p trace'!$R$56,(A51-1)*56,0)-OFFSET('168p trace'!$S$56,(A51-1)*56,0)</f>
        <v>461.05000000000473</v>
      </c>
      <c r="E51" s="5">
        <f ca="1">OFFSET('168p trace'!$S$56,(A51-1)*56,0)-OFFSET('168p stat'!$H$1,A51*20,0)</f>
        <v>0.17627999999422173</v>
      </c>
      <c r="F51" s="5">
        <f ca="1">OFFSET('168p stat'!$H$1,A51*20,0)-OFFSET('168p stat'!$K$1,A51*20,0)</f>
        <v>1224.3208480000012</v>
      </c>
      <c r="G51" s="5">
        <f ca="1">OFFSET('168p stat'!$K$1,A51*20,0)-OFFSET('168p stat'!$N$1,A51*20,0)</f>
        <v>13215.472338</v>
      </c>
      <c r="H51" s="5">
        <f ca="1">OFFSET('168p stat'!$N$1,A51*20,0)</f>
        <v>259.532534</v>
      </c>
      <c r="I51" s="5"/>
      <c r="J51" s="5">
        <f t="shared" ca="1" si="1"/>
        <v>14699.501999999995</v>
      </c>
      <c r="K51" s="10">
        <f t="shared" ca="1" si="2"/>
        <v>0.89904218102082667</v>
      </c>
      <c r="L51">
        <f ca="1">$K$29*POWER(K51,2)*SQRT(G158/(POWER(G51,2)*$L$29)+J158/(POWER(J51,2)*$L$29))</f>
        <v>1.1133525050245957E-2</v>
      </c>
    </row>
    <row r="52" spans="1:12" x14ac:dyDescent="0.25">
      <c r="A52">
        <v>22</v>
      </c>
      <c r="C52" t="str">
        <f ca="1">OFFSET('168p stat'!$A$1,A52*20,0)</f>
        <v>non CUDA transp Time</v>
      </c>
      <c r="D52" s="5">
        <f ca="1">OFFSET('168p trace'!$R$56,(A52-1)*56,0)-OFFSET('168p trace'!$S$56,(A52-1)*56,0)</f>
        <v>522.24800000000687</v>
      </c>
      <c r="E52" s="5">
        <f ca="1">OFFSET('168p trace'!$S$56,(A52-1)*56,0)-OFFSET('168p stat'!$H$1,A52*20,0)</f>
        <v>0.22092800000245916</v>
      </c>
      <c r="F52" s="5">
        <f ca="1">OFFSET('168p stat'!$H$1,A52*20,0)-OFFSET('168p stat'!$K$1,A52*20,0)</f>
        <v>1932.4677179999999</v>
      </c>
      <c r="G52" s="5">
        <f ca="1">OFFSET('168p stat'!$K$1,A52*20,0)-OFFSET('168p stat'!$N$1,A52*20,0)</f>
        <v>37183.959216000003</v>
      </c>
      <c r="H52" s="5">
        <f ca="1">OFFSET('168p stat'!$N$1,A52*20,0)</f>
        <v>421.192138</v>
      </c>
      <c r="I52" s="5"/>
      <c r="J52" s="5">
        <f t="shared" ca="1" si="1"/>
        <v>39537.840000000004</v>
      </c>
      <c r="K52" s="10">
        <f t="shared" ca="1" si="2"/>
        <v>0.94046511433098012</v>
      </c>
      <c r="L52">
        <f ca="1">$K$29*POWER(K52,2)*SQRT(G159/(POWER(G52,2)*$L$29)+J159/(POWER(J52,2)*$L$29))</f>
        <v>3.1646734896151468E-2</v>
      </c>
    </row>
    <row r="53" spans="1:12" x14ac:dyDescent="0.25">
      <c r="A53">
        <v>23</v>
      </c>
      <c r="C53" t="str">
        <f ca="1">OFFSET('168p stat'!$A$1,A53*20,0)</f>
        <v>non CUDA transp</v>
      </c>
      <c r="D53" s="5">
        <f ca="1">OFFSET('168p trace'!$R$56,(A53-1)*56,0)-OFFSET('168p trace'!$S$56,(A53-1)*56,0)</f>
        <v>42128.933999999994</v>
      </c>
      <c r="E53" s="5">
        <f ca="1">OFFSET('168p trace'!$S$56,(A53-1)*56,0)-OFFSET('168p stat'!$H$1,A53*20,0)</f>
        <v>0</v>
      </c>
      <c r="F53" s="5">
        <f ca="1">OFFSET('168p stat'!$H$1,A53*20,0)-OFFSET('168p stat'!$K$1,A53*20,0)</f>
        <v>0</v>
      </c>
      <c r="G53" s="5">
        <f ca="1">OFFSET('168p stat'!$K$1,A53*20,0)-OFFSET('168p stat'!$N$1,A53*20,0)</f>
        <v>0</v>
      </c>
      <c r="H53" s="5">
        <f ca="1">OFFSET('168p stat'!$N$1,A53*20,0)</f>
        <v>0</v>
      </c>
      <c r="I53" s="5"/>
      <c r="J53" s="5">
        <f ca="1">SUM(D53:H53)</f>
        <v>42128.933999999994</v>
      </c>
      <c r="K53" s="10">
        <f t="shared" ca="1" si="2"/>
        <v>0</v>
      </c>
      <c r="L53" t="e">
        <f ca="1">$K$29*POWER(K53,2)*SQRT(G160/(POWER(G53,2)*$L$29)+J160/(POWER(J53,2)*$L$29))</f>
        <v>#DIV/0!</v>
      </c>
    </row>
    <row r="54" spans="1:12" x14ac:dyDescent="0.25">
      <c r="A54">
        <v>24</v>
      </c>
      <c r="C54" t="str">
        <f ca="1">OFFSET('168p stat'!$A$1,A54*20,0)</f>
        <v>non CUDA transp non hash</v>
      </c>
      <c r="D54" s="5">
        <f ca="1">OFFSET('168p trace'!$R$56,(A54-1)*56,0)-OFFSET('168p trace'!$S$56,(A54-1)*56,0)</f>
        <v>459.31400000000576</v>
      </c>
      <c r="E54" s="5">
        <f ca="1">OFFSET('168p trace'!$S$56,(A54-1)*56,0)-OFFSET('168p stat'!$H$1,A54*20,0)</f>
        <v>0.18508799998380709</v>
      </c>
      <c r="F54" s="5">
        <f ca="1">OFFSET('168p stat'!$H$1,A54*20,0)-OFFSET('168p stat'!$K$1,A54*20,0)</f>
        <v>1885.7109080000009</v>
      </c>
      <c r="G54" s="5">
        <f ca="1">OFFSET('168p stat'!$K$1,A54*20,0)-OFFSET('168p stat'!$N$1,A54*20,0)</f>
        <v>37219.202971999999</v>
      </c>
      <c r="H54" s="5">
        <f ca="1">OFFSET('168p stat'!$N$1,A54*20,0)</f>
        <v>419.79503199999999</v>
      </c>
      <c r="I54" s="5"/>
      <c r="J54" s="5">
        <f t="shared" ca="1" si="1"/>
        <v>39524.893999999986</v>
      </c>
      <c r="K54" s="10">
        <f t="shared" ca="1" si="2"/>
        <v>0.94166483968306181</v>
      </c>
      <c r="L54">
        <f ca="1">$K$29*POWER(K54,2)*SQRT(G161/(POWER(G54,2)*$L$29)+J161/(POWER(J54,2)*$L$29))</f>
        <v>1.2921872973808916E-2</v>
      </c>
    </row>
    <row r="55" spans="1:12" x14ac:dyDescent="0.25">
      <c r="A55">
        <v>25</v>
      </c>
      <c r="C55" t="str">
        <f ca="1">OFFSET('168p stat'!$A$1,A55*20,0)</f>
        <v>non CUDA AVX Time</v>
      </c>
      <c r="D55" s="5">
        <f ca="1">OFFSET('168p trace'!$R$56,(A55-1)*56,0)-OFFSET('168p trace'!$S$56,(A55-1)*56,0)</f>
        <v>520.36999999999898</v>
      </c>
      <c r="E55" s="5">
        <f ca="1">OFFSET('168p trace'!$S$56,(A55-1)*56,0)-OFFSET('168p stat'!$H$1,A55*20,0)</f>
        <v>0.19218600000021979</v>
      </c>
      <c r="F55" s="5">
        <f ca="1">OFFSET('168p stat'!$H$1,A55*20,0)-OFFSET('168p stat'!$K$1,A55*20,0)</f>
        <v>1032.6075899999996</v>
      </c>
      <c r="G55" s="5">
        <f ca="1">OFFSET('168p stat'!$K$1,A55*20,0)-OFFSET('168p stat'!$N$1,A55*20,0)</f>
        <v>20542.150896000003</v>
      </c>
      <c r="H55" s="5">
        <f ca="1">OFFSET('168p stat'!$N$1,A55*20,0)</f>
        <v>234.23532800000001</v>
      </c>
      <c r="I55" s="5"/>
      <c r="J55" s="5">
        <f t="shared" ca="1" si="1"/>
        <v>21809.186000000002</v>
      </c>
      <c r="K55" s="10">
        <f t="shared" ca="1" si="2"/>
        <v>0.94190360410516938</v>
      </c>
      <c r="L55">
        <f ca="1">$K$29*POWER(K55,2)*SQRT(G162/(POWER(G55,2)*$L$29)+J162/(POWER(J55,2)*$L$29))</f>
        <v>1.1056102851918296E-2</v>
      </c>
    </row>
    <row r="56" spans="1:12" x14ac:dyDescent="0.25">
      <c r="A56">
        <v>26</v>
      </c>
      <c r="C56" t="str">
        <f ca="1">OFFSET('168p stat'!$A$1,A56*20,0)</f>
        <v>non CUDA AVX</v>
      </c>
      <c r="D56" s="5">
        <f ca="1">OFFSET('168p trace'!$R$56,(A56-1)*56,0)-OFFSET('168p trace'!$S$56,(A56-1)*56,0)</f>
        <v>14962.8</v>
      </c>
      <c r="E56" s="5">
        <f ca="1">OFFSET('168p trace'!$S$56,(A56-1)*56,0)-OFFSET('168p stat'!$H$1,A56*20,0)</f>
        <v>0</v>
      </c>
      <c r="F56" s="5">
        <f ca="1">OFFSET('168p stat'!$H$1,A56*20,0)-OFFSET('168p stat'!$K$1,A56*20,0)</f>
        <v>0</v>
      </c>
      <c r="G56" s="5">
        <f ca="1">OFFSET('168p stat'!$K$1,A56*20,0)-OFFSET('168p stat'!$N$1,A56*20,0)</f>
        <v>0</v>
      </c>
      <c r="H56" s="5">
        <f ca="1">OFFSET('168p stat'!$N$1,A56*20,0)</f>
        <v>0</v>
      </c>
      <c r="I56" s="5"/>
      <c r="J56" s="5">
        <f ca="1">SUM(D56:H56)</f>
        <v>14962.8</v>
      </c>
      <c r="K56" s="10">
        <f t="shared" ca="1" si="2"/>
        <v>0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 t="str">
        <f ca="1">OFFSET('168p stat'!$A$1,A57*20,0)</f>
        <v>non CUDA AVX non hash</v>
      </c>
      <c r="D57" s="5">
        <f ca="1">OFFSET('168p trace'!$R$56,(A57-1)*56,0)-OFFSET('168p trace'!$S$56,(A57-1)*56,0)</f>
        <v>458.4059999999954</v>
      </c>
      <c r="E57" s="5">
        <f ca="1">OFFSET('168p trace'!$S$56,(A57-1)*56,0)-OFFSET('168p stat'!$H$1,A57*20,0)</f>
        <v>0.1991280000002007</v>
      </c>
      <c r="F57" s="5">
        <f ca="1">OFFSET('168p stat'!$H$1,A57*20,0)-OFFSET('168p stat'!$K$1,A57*20,0)</f>
        <v>1027.5788640000028</v>
      </c>
      <c r="G57" s="5">
        <f ca="1">OFFSET('168p stat'!$K$1,A57*20,0)-OFFSET('168p stat'!$N$1,A57*20,0)</f>
        <v>23134.644624</v>
      </c>
      <c r="H57" s="5">
        <f ca="1">OFFSET('168p stat'!$N$1,A57*20,0)</f>
        <v>223.60338400000001</v>
      </c>
      <c r="I57" s="5"/>
      <c r="J57" s="5">
        <f t="shared" ca="1" si="1"/>
        <v>24386.026000000005</v>
      </c>
      <c r="K57" s="10">
        <f t="shared" ca="1" si="2"/>
        <v>0.94868448938748751</v>
      </c>
      <c r="L57">
        <f ca="1">$K$29*POWER(K57,2)*SQRT(G164/(POWER(G57,2)*$L$29)+J164/(POWER(J57,2)*$L$29))</f>
        <v>1.1369112881406702E-2</v>
      </c>
    </row>
    <row r="58" spans="1:12" x14ac:dyDescent="0.25">
      <c r="A58">
        <v>28</v>
      </c>
      <c r="C58" t="str">
        <f ca="1">OFFSET('168p stat'!$A$1,A58*20,0)</f>
        <v>non CUDA AVX_OMP Time</v>
      </c>
      <c r="D58" s="5">
        <f ca="1">OFFSET('168p trace'!$R$56,(A58-1)*56,0)-OFFSET('168p trace'!$S$56,(A58-1)*56,0)</f>
        <v>526.27400000000489</v>
      </c>
      <c r="E58" s="5">
        <f ca="1">OFFSET('168p trace'!$S$56,(A58-1)*56,0)-OFFSET('168p stat'!$H$1,A58*20,0)</f>
        <v>0.18517999999858148</v>
      </c>
      <c r="F58" s="5">
        <f ca="1">OFFSET('168p stat'!$H$1,A58*20,0)-OFFSET('168p stat'!$K$1,A58*20,0)</f>
        <v>1040.9394540000012</v>
      </c>
      <c r="G58" s="5">
        <f ca="1">OFFSET('168p stat'!$K$1,A58*20,0)-OFFSET('168p stat'!$N$1,A58*20,0)</f>
        <v>13294.512896</v>
      </c>
      <c r="H58" s="5">
        <f ca="1">OFFSET('168p stat'!$N$1,A58*20,0)</f>
        <v>234.52847</v>
      </c>
      <c r="I58" s="5"/>
      <c r="J58" s="5">
        <f t="shared" ca="1" si="1"/>
        <v>14570.165999999999</v>
      </c>
      <c r="K58" s="10">
        <f t="shared" ca="1" si="2"/>
        <v>0.9124475929786936</v>
      </c>
      <c r="L58">
        <f ca="1">$K$29*POWER(K58,2)*SQRT(G165/(POWER(G58,2)*$L$29)+J165/(POWER(J58,2)*$L$29))</f>
        <v>9.123858388639031E-3</v>
      </c>
    </row>
    <row r="59" spans="1:12" x14ac:dyDescent="0.25">
      <c r="A59">
        <v>29</v>
      </c>
      <c r="C59" t="str">
        <f ca="1">OFFSET('168p stat'!$A$1,A59*20,0)</f>
        <v>non CUDA AVX_OMP</v>
      </c>
      <c r="D59" s="5">
        <f ca="1">OFFSET('168p trace'!$R$56,(A59-1)*56,0)-OFFSET('168p trace'!$S$56,(A59-1)*56,0)</f>
        <v>15236.222000000003</v>
      </c>
      <c r="E59" s="5">
        <f ca="1">OFFSET('168p trace'!$S$56,(A59-1)*56,0)-OFFSET('168p stat'!$H$1,A59*20,0)</f>
        <v>0</v>
      </c>
      <c r="F59" s="5">
        <f ca="1">OFFSET('168p stat'!$H$1,A59*20,0)-OFFSET('168p stat'!$K$1,A59*20,0)</f>
        <v>0</v>
      </c>
      <c r="G59" s="5">
        <f ca="1">OFFSET('168p stat'!$K$1,A59*20,0)-OFFSET('168p stat'!$N$1,A59*20,0)</f>
        <v>0</v>
      </c>
      <c r="H59" s="5">
        <f ca="1">OFFSET('168p stat'!$N$1,A59*20,0)</f>
        <v>0</v>
      </c>
      <c r="I59" s="5"/>
      <c r="J59" s="5">
        <f ca="1">SUM(D59:H59)</f>
        <v>15236.222000000003</v>
      </c>
      <c r="K59" s="10">
        <f t="shared" ca="1" si="2"/>
        <v>0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 t="str">
        <f ca="1">OFFSET('168p stat'!$A$1,A60*20,0)</f>
        <v>non CUDA AVX_OMP non hash</v>
      </c>
      <c r="D60" s="5">
        <f ca="1">OFFSET('168p trace'!$R$56,(A60-1)*56,0)-OFFSET('168p trace'!$S$56,(A60-1)*56,0)</f>
        <v>462.02000000000589</v>
      </c>
      <c r="E60" s="5">
        <f ca="1">OFFSET('168p trace'!$S$56,(A60-1)*56,0)-OFFSET('168p stat'!$H$1,A60*20,0)</f>
        <v>0.20496599999933096</v>
      </c>
      <c r="F60" s="5">
        <f ca="1">OFFSET('168p stat'!$H$1,A60*20,0)-OFFSET('168p stat'!$K$1,A60*20,0)</f>
        <v>1044.5050840000004</v>
      </c>
      <c r="G60" s="5">
        <f ca="1">OFFSET('168p stat'!$K$1,A60*20,0)-OFFSET('168p stat'!$N$1,A60*20,0)</f>
        <v>13519.902479999999</v>
      </c>
      <c r="H60" s="5">
        <f ca="1">OFFSET('168p stat'!$N$1,A60*20,0)</f>
        <v>231.01546999999999</v>
      </c>
      <c r="I60" s="5"/>
      <c r="J60" s="5">
        <f t="shared" ca="1" si="1"/>
        <v>14795.627999999999</v>
      </c>
      <c r="K60" s="10">
        <f t="shared" ref="K60:K80" ca="1" si="3">G60/J60</f>
        <v>0.91377685894779193</v>
      </c>
      <c r="L60">
        <f ca="1">$K$29*POWER(K60,2)*SQRT(G167/(POWER(G60,2)*$L$29)+J167/(POWER(J60,2)*$L$29))</f>
        <v>6.3162644993577091E-3</v>
      </c>
    </row>
    <row r="61" spans="1:12" x14ac:dyDescent="0.25">
      <c r="A61">
        <v>31</v>
      </c>
      <c r="C61" t="str">
        <f ca="1">OFFSET('168p stat'!$A$1,A61*20,0)</f>
        <v>CUDA ant add CPU_AVX Time</v>
      </c>
      <c r="D61" s="5">
        <f ca="1">OFFSET('168p trace'!$R$56,(A61-1)*56,0)-OFFSET('168p trace'!$S$56,(A61-1)*56,0)</f>
        <v>473.11599999999453</v>
      </c>
      <c r="E61" s="5">
        <f ca="1">OFFSET('168p trace'!$S$56,(A61-1)*56,0)-OFFSET('168p stat'!$H$1,A61*20,0)</f>
        <v>46.515578000013193</v>
      </c>
      <c r="F61" s="5">
        <f ca="1">OFFSET('168p stat'!$H$1,A61*20,0)-OFFSET('168p stat'!$K$1,A61*20,0)</f>
        <v>1048.9510159999991</v>
      </c>
      <c r="G61" s="5">
        <f ca="1">OFFSET('168p stat'!$K$1,A61*20,0)-OFFSET('168p stat'!$N$1,A61*20,0)</f>
        <v>36687.617039000004</v>
      </c>
      <c r="H61" s="5">
        <f ca="1">OFFSET('168p stat'!$N$1,A61*20,0)</f>
        <v>238.814367</v>
      </c>
      <c r="I61" s="5"/>
      <c r="J61" s="5">
        <f t="shared" ca="1" si="1"/>
        <v>38021.898000000016</v>
      </c>
      <c r="K61" s="10">
        <f t="shared" ca="1" si="3"/>
        <v>0.96490756560863922</v>
      </c>
      <c r="L61">
        <f ca="1">$K$29*POWER(K61,2)*SQRT(G168/(POWER(G61,2)*$L$29)+J168/(POWER(J61,2)*$L$29))</f>
        <v>1.2439540686105116E-3</v>
      </c>
    </row>
    <row r="62" spans="1:12" x14ac:dyDescent="0.25">
      <c r="A62">
        <v>32</v>
      </c>
      <c r="C62" t="str">
        <f ca="1">OFFSET('168p stat'!$A$1,A62*20,0)</f>
        <v>non CUDA transp_AVX Time</v>
      </c>
      <c r="D62" s="5">
        <f ca="1">OFFSET('168p trace'!$R$56,(A62-1)*56,0)-OFFSET('168p trace'!$S$56,(A62-1)*56,0)</f>
        <v>547.15400000000227</v>
      </c>
      <c r="E62" s="5">
        <f ca="1">OFFSET('168p trace'!$S$56,(A62-1)*56,0)-OFFSET('168p stat'!$H$1,A62*20,0)</f>
        <v>0.18363399999361718</v>
      </c>
      <c r="F62" s="5">
        <f ca="1">OFFSET('168p stat'!$H$1,A62*20,0)-OFFSET('168p stat'!$K$1,A62*20,0)</f>
        <v>1912.0191080000004</v>
      </c>
      <c r="G62" s="5">
        <f ca="1">OFFSET('168p stat'!$K$1,A62*20,0)-OFFSET('168p stat'!$N$1,A62*20,0)</f>
        <v>36617.856271999997</v>
      </c>
      <c r="H62" s="5">
        <f ca="1">OFFSET('168p stat'!$N$1,A62*20,0)</f>
        <v>304.50298600000002</v>
      </c>
      <c r="I62" s="5"/>
      <c r="J62" s="5">
        <f t="shared" ca="1" si="1"/>
        <v>38834.561999999991</v>
      </c>
      <c r="K62" s="10">
        <f t="shared" ca="1" si="3"/>
        <v>0.94291925506974961</v>
      </c>
      <c r="L62">
        <f ca="1">$K$29*POWER(K62,2)*SQRT(G169/(POWER(G62,2)*$L$29)+J169/(POWER(J62,2)*$L$29))</f>
        <v>4.4734320084737184E-2</v>
      </c>
    </row>
    <row r="63" spans="1:12" x14ac:dyDescent="0.25">
      <c r="A63">
        <v>33</v>
      </c>
      <c r="C63" t="str">
        <f ca="1">OFFSET('168p stat'!$A$1,A63*20,0)</f>
        <v>non CUDA transp_AVX</v>
      </c>
      <c r="D63" s="5">
        <f ca="1">OFFSET('168p trace'!$R$56,(A63-1)*56,0)-OFFSET('168p trace'!$S$56,(A63-1)*56,0)</f>
        <v>39887.844000000012</v>
      </c>
      <c r="E63" s="5">
        <f ca="1">OFFSET('168p trace'!$S$56,(A63-1)*56,0)-OFFSET('168p stat'!$H$1,A63*20,0)</f>
        <v>0</v>
      </c>
      <c r="F63" s="5">
        <f ca="1">OFFSET('168p stat'!$H$1,A63*20,0)-OFFSET('168p stat'!$K$1,A63*20,0)</f>
        <v>0</v>
      </c>
      <c r="G63" s="5">
        <f ca="1">OFFSET('168p stat'!$K$1,A63*20,0)-OFFSET('168p stat'!$N$1,A63*20,0)</f>
        <v>0</v>
      </c>
      <c r="H63" s="5">
        <f ca="1">OFFSET('168p stat'!$N$1,A63*20,0)</f>
        <v>0</v>
      </c>
      <c r="I63" s="5"/>
      <c r="J63" s="5">
        <f ca="1">SUM(D63:H63)</f>
        <v>39887.844000000012</v>
      </c>
      <c r="K63" s="10">
        <f t="shared" ca="1" si="3"/>
        <v>0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 t="str">
        <f ca="1">OFFSET('168p stat'!$A$1,A64*20,0)</f>
        <v>non CUDA transp_AVX non hash</v>
      </c>
      <c r="D64" s="5">
        <f ca="1">OFFSET('168p trace'!$R$56,(A64-1)*56,0)-OFFSET('168p trace'!$S$56,(A64-1)*56,0)</f>
        <v>461.77799999998388</v>
      </c>
      <c r="E64" s="5">
        <f ca="1">OFFSET('168p trace'!$S$56,(A64-1)*56,0)-OFFSET('168p stat'!$H$1,A64*20,0)</f>
        <v>0.18472400001337519</v>
      </c>
      <c r="F64" s="5">
        <f ca="1">OFFSET('168p stat'!$H$1,A64*20,0)-OFFSET('168p stat'!$K$1,A64*20,0)</f>
        <v>1862.5453039999993</v>
      </c>
      <c r="G64" s="5">
        <f ca="1">OFFSET('168p stat'!$K$1,A64*20,0)-OFFSET('168p stat'!$N$1,A64*20,0)</f>
        <v>38268.960024</v>
      </c>
      <c r="H64" s="5">
        <f ca="1">OFFSET('168p stat'!$N$1,A64*20,0)</f>
        <v>279.19194800000002</v>
      </c>
      <c r="I64" s="5"/>
      <c r="J64" s="5">
        <f t="shared" ca="1" si="1"/>
        <v>40410.882000000012</v>
      </c>
      <c r="K64" s="10">
        <f t="shared" ca="1" si="3"/>
        <v>0.94699640616604186</v>
      </c>
      <c r="L64">
        <f ca="1">$K$29*POWER(K64,2)*SQRT(G171/(POWER(G64,2)*$L$29)+J171/(POWER(J64,2)*$L$29))</f>
        <v>9.2063066071101235E-3</v>
      </c>
    </row>
    <row r="65" spans="1:12" x14ac:dyDescent="0.25">
      <c r="A65">
        <v>35</v>
      </c>
      <c r="C65" t="str">
        <f ca="1">OFFSET('168p stat'!$A$1,A65*20,0)</f>
        <v>non CUDA transp_AVX_OMP Time</v>
      </c>
      <c r="D65" s="5">
        <f ca="1">OFFSET('168p trace'!$R$56,(A65-1)*56,0)-OFFSET('168p trace'!$S$56,(A65-1)*56,0)</f>
        <v>522.02400000001944</v>
      </c>
      <c r="E65" s="5">
        <f ca="1">OFFSET('168p trace'!$S$56,(A65-1)*56,0)-OFFSET('168p stat'!$H$1,A65*20,0)</f>
        <v>0.21702599999844097</v>
      </c>
      <c r="F65" s="5">
        <f ca="1">OFFSET('168p stat'!$H$1,A65*20,0)-OFFSET('168p stat'!$K$1,A65*20,0)</f>
        <v>1834.1728179999991</v>
      </c>
      <c r="G65" s="5">
        <f ca="1">OFFSET('168p stat'!$K$1,A65*20,0)-OFFSET('168p stat'!$N$1,A65*20,0)</f>
        <v>36374.294232</v>
      </c>
      <c r="H65" s="5">
        <f ca="1">OFFSET('168p stat'!$N$1,A65*20,0)</f>
        <v>299.63992400000001</v>
      </c>
      <c r="I65" s="5"/>
      <c r="J65" s="5">
        <f t="shared" ca="1" si="1"/>
        <v>38508.324000000001</v>
      </c>
      <c r="K65" s="10">
        <f t="shared" ca="1" si="3"/>
        <v>0.94458263704231837</v>
      </c>
      <c r="L65">
        <f ca="1">$K$29*POWER(K65,2)*SQRT(G172/(POWER(G65,2)*$L$29)+J172/(POWER(J65,2)*$L$29))</f>
        <v>2.1206588490234182E-2</v>
      </c>
    </row>
    <row r="66" spans="1:12" x14ac:dyDescent="0.25">
      <c r="A66">
        <v>36</v>
      </c>
      <c r="C66" t="str">
        <f ca="1">OFFSET('168p stat'!$A$1,A66*20,0)</f>
        <v>non CUDA transp_AVX_OMP</v>
      </c>
      <c r="D66" s="5">
        <f ca="1">OFFSET('168p trace'!$R$56,(A66-1)*56,0)-OFFSET('168p trace'!$S$56,(A66-1)*56,0)</f>
        <v>39492.667999999998</v>
      </c>
      <c r="E66" s="5">
        <f ca="1">OFFSET('168p trace'!$S$56,(A66-1)*56,0)-OFFSET('168p stat'!$H$1,A66*20,0)</f>
        <v>0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>
        <f ca="1">SUM(D66:H66)</f>
        <v>39492.667999999998</v>
      </c>
      <c r="K66" s="10">
        <f t="shared" ca="1" si="3"/>
        <v>0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 t="str">
        <f ca="1">OFFSET('168p stat'!$A$1,A67*20,0)</f>
        <v>non CUDA transp_AVX_OMP non hash</v>
      </c>
      <c r="D67" s="5">
        <f ca="1">OFFSET('168p trace'!$R$56,(A67-1)*56,0)-OFFSET('168p trace'!$S$56,(A67-1)*56,0)</f>
        <v>459.37399999999616</v>
      </c>
      <c r="E67" s="5">
        <f ca="1">OFFSET('168p trace'!$S$56,(A67-1)*56,0)-OFFSET('168p stat'!$H$1,A67*20,0)</f>
        <v>0.18650599999091355</v>
      </c>
      <c r="F67" s="5">
        <f ca="1">OFFSET('168p stat'!$H$1,A67*20,0)-OFFSET('168p stat'!$K$1,A67*20,0)</f>
        <v>1822.1384499999986</v>
      </c>
      <c r="G67" s="5">
        <f ca="1">OFFSET('168p stat'!$K$1,A67*20,0)-OFFSET('168p stat'!$N$1,A67*20,0)</f>
        <v>37716.365158000001</v>
      </c>
      <c r="H67" s="5">
        <f ca="1">OFFSET('168p stat'!$N$1,A67*20,0)</f>
        <v>279.72788600000001</v>
      </c>
      <c r="I67" s="5"/>
      <c r="J67" s="5">
        <f t="shared" ca="1" si="1"/>
        <v>39818.417999999991</v>
      </c>
      <c r="K67" s="10">
        <f t="shared" ca="1" si="3"/>
        <v>0.9472090317098989</v>
      </c>
      <c r="L67">
        <f ca="1">$K$29*POWER(K67,2)*SQRT(G174/(POWER(G67,2)*$L$29)+J174/(POWER(J67,2)*$L$29))</f>
        <v>1.4084089761959068E-2</v>
      </c>
    </row>
    <row r="68" spans="1:12" x14ac:dyDescent="0.25">
      <c r="A68">
        <v>38</v>
      </c>
      <c r="C68" t="str">
        <f ca="1">OFFSET('168p stat'!$A$1,A68*20,0)</f>
        <v>CUDA ant add CPU_AVX_transp Time</v>
      </c>
      <c r="D68" s="5">
        <f ca="1">OFFSET('168p trace'!$R$56,(A68-1)*56,0)-OFFSET('168p trace'!$S$56,(A68-1)*56,0)</f>
        <v>471.06800000000658</v>
      </c>
      <c r="E68" s="5">
        <f ca="1">OFFSET('168p trace'!$S$56,(A68-1)*56,0)-OFFSET('168p stat'!$H$1,A68*20,0)</f>
        <v>37.487483999990218</v>
      </c>
      <c r="F68" s="5">
        <f ca="1">OFFSET('168p stat'!$H$1,A68*20,0)-OFFSET('168p stat'!$K$1,A68*20,0)</f>
        <v>1907.0814070000051</v>
      </c>
      <c r="G68" s="5">
        <f ca="1">OFFSET('168p stat'!$K$1,A68*20,0)-OFFSET('168p stat'!$N$1,A68*20,0)</f>
        <v>43688.648848999997</v>
      </c>
      <c r="H68" s="5">
        <f ca="1">OFFSET('168p stat'!$N$1,A68*20,0)</f>
        <v>297.60825999999997</v>
      </c>
      <c r="I68" s="5"/>
      <c r="J68" s="5">
        <f t="shared" ca="1" si="1"/>
        <v>45930.825999999994</v>
      </c>
      <c r="K68" s="10">
        <f t="shared" ca="1" si="3"/>
        <v>0.95118360921704315</v>
      </c>
      <c r="L68">
        <f ca="1">$K$29*POWER(K68,2)*SQRT(G175/(POWER(G68,2)*$L$29)+J175/(POWER(J68,2)*$L$29))</f>
        <v>4.7219256657184561E-4</v>
      </c>
    </row>
    <row r="69" spans="1:12" x14ac:dyDescent="0.25">
      <c r="A69">
        <v>39</v>
      </c>
      <c r="C69">
        <f ca="1">OFFSET('168p stat'!$A$1,A69*20,0)</f>
        <v>0</v>
      </c>
      <c r="D69" s="5" t="e">
        <f ca="1">OFFSET('168p trace'!$R$56,(A69-1)*56,0)-OFFSET('168p trace'!$S$56,(A69-1)*56,0)</f>
        <v>#DIV/0!</v>
      </c>
      <c r="E69" s="5" t="e">
        <f ca="1">OFFSET('168p trace'!$S$56,(A69-1)*56,0)-OFFSET('168p stat'!$H$1,A69*20,0)</f>
        <v>#DIV/0!</v>
      </c>
      <c r="F69" s="5">
        <f ca="1">OFFSET('168p stat'!$H$1,A69*20,0)-OFFSET('168p stat'!$K$1,A69*20,0)</f>
        <v>0</v>
      </c>
      <c r="G69" s="5">
        <f ca="1">OFFSET('168p stat'!$K$1,A69*20,0)-OFFSET('168p stat'!$N$1,A69*20,0)</f>
        <v>0</v>
      </c>
      <c r="H69" s="5">
        <f ca="1">OFFSET('168p stat'!$N$1,A69*20,0)</f>
        <v>0</v>
      </c>
      <c r="I69" s="5"/>
      <c r="J69" s="5" t="e">
        <f t="shared" ref="J69:J80" ca="1" si="4">SUM(D69:H69)</f>
        <v>#DIV/0!</v>
      </c>
      <c r="K69" s="10" t="e">
        <f t="shared" ca="1" si="3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OFFSET('168p stat'!$A$1,A70*20,0)</f>
        <v>0</v>
      </c>
      <c r="D70" s="5" t="e">
        <f ca="1">OFFSET('168p trace'!$R$56,(A70-1)*56,0)-OFFSET('168p trace'!$S$56,(A70-1)*56,0)</f>
        <v>#DIV/0!</v>
      </c>
      <c r="E70" s="5" t="e">
        <f ca="1">OFFSET('168p trace'!$S$56,(A70-1)*56,0)-OFFSET('168p stat'!$H$1,A70*20,0)</f>
        <v>#DIV/0!</v>
      </c>
      <c r="F70" s="5">
        <f ca="1">OFFSET('168p stat'!$H$1,A70*20,0)-OFFSET('168p stat'!$K$1,A70*20,0)</f>
        <v>0</v>
      </c>
      <c r="G70" s="5">
        <f ca="1">OFFSET('168p stat'!$K$1,A70*20,0)-OFFSET('168p stat'!$N$1,A70*20,0)</f>
        <v>0</v>
      </c>
      <c r="H70" s="5">
        <f ca="1">OFFSET('168p stat'!$N$1,A70*20,0)</f>
        <v>0</v>
      </c>
      <c r="I70" s="5"/>
      <c r="J70" s="5" t="e">
        <f t="shared" ca="1" si="4"/>
        <v>#DIV/0!</v>
      </c>
      <c r="K70" s="10" t="e">
        <f t="shared" ca="1" si="3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OFFSET('168p stat'!$A$1,A71*20,0)</f>
        <v>0</v>
      </c>
      <c r="D71" s="5" t="e">
        <f ca="1">OFFSET('168p trace'!$R$56,(A71-1)*56,0)-OFFSET('168p trace'!$S$56,(A71-1)*56,0)</f>
        <v>#DIV/0!</v>
      </c>
      <c r="E71" s="5" t="e">
        <f ca="1">OFFSET('168p trace'!$S$56,(A71-1)*56,0)-OFFSET('168p stat'!$H$1,A71*20,0)</f>
        <v>#DIV/0!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 t="e">
        <f t="shared" ca="1" si="4"/>
        <v>#DIV/0!</v>
      </c>
      <c r="K71" s="10" t="e">
        <f t="shared" ca="1" si="3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OFFSET('168p stat'!$A$1,A72*20,0)</f>
        <v>0</v>
      </c>
      <c r="D72" s="5" t="e">
        <f ca="1">OFFSET('168p trace'!$R$56,(A72-1)*56,0)-OFFSET('168p trace'!$S$56,(A72-1)*56,0)</f>
        <v>#DIV/0!</v>
      </c>
      <c r="E72" s="5" t="e">
        <f ca="1">OFFSET('168p trace'!$S$56,(A72-1)*56,0)-OFFSET('168p stat'!$H$1,A72*20,0)</f>
        <v>#DIV/0!</v>
      </c>
      <c r="F72" s="5">
        <f ca="1">OFFSET('168p stat'!$H$1,A72*20,0)-OFFSET('168p stat'!$K$1,A72*20,0)</f>
        <v>0</v>
      </c>
      <c r="G72" s="5">
        <f ca="1">OFFSET('168p stat'!$K$1,A72*20,0)-OFFSET('168p stat'!$N$1,A72*20,0)</f>
        <v>0</v>
      </c>
      <c r="H72" s="5">
        <f ca="1">OFFSET('168p stat'!$N$1,A72*20,0)</f>
        <v>0</v>
      </c>
      <c r="I72" s="5"/>
      <c r="J72" s="5" t="e">
        <f t="shared" ca="1" si="4"/>
        <v>#DIV/0!</v>
      </c>
      <c r="K72" s="10" t="e">
        <f t="shared" ca="1" si="3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OFFSET('168p stat'!$A$1,A73*20,0)</f>
        <v>0</v>
      </c>
      <c r="D73" s="5" t="e">
        <f ca="1">OFFSET('168p trace'!$R$56,(A73-1)*56,0)-OFFSET('168p trace'!$S$56,(A73-1)*56,0)</f>
        <v>#DIV/0!</v>
      </c>
      <c r="E73" s="5" t="e">
        <f ca="1">OFFSET('168p trace'!$S$56,(A73-1)*56,0)-OFFSET('168p stat'!$H$1,A73*20,0)</f>
        <v>#DIV/0!</v>
      </c>
      <c r="F73" s="5">
        <f ca="1">OFFSET('168p stat'!$H$1,A73*20,0)-OFFSET('168p stat'!$K$1,A73*20,0)</f>
        <v>0</v>
      </c>
      <c r="G73" s="5">
        <f ca="1">OFFSET('168p stat'!$K$1,A73*20,0)-OFFSET('168p stat'!$N$1,A73*20,0)</f>
        <v>0</v>
      </c>
      <c r="H73" s="5">
        <f ca="1">OFFSET('168p stat'!$N$1,A73*20,0)</f>
        <v>0</v>
      </c>
      <c r="I73" s="5"/>
      <c r="J73" s="5" t="e">
        <f t="shared" ca="1" si="4"/>
        <v>#DIV/0!</v>
      </c>
      <c r="K73" s="10" t="e">
        <f t="shared" ca="1" si="3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OFFSET('168p stat'!$A$1,A74*20,0)</f>
        <v>0</v>
      </c>
      <c r="D74" s="5" t="e">
        <f ca="1">OFFSET('168p trace'!$R$56,(A74-1)*56,0)-OFFSET('168p trace'!$S$56,(A74-1)*56,0)</f>
        <v>#DIV/0!</v>
      </c>
      <c r="E74" s="5" t="e">
        <f ca="1">OFFSET('168p trace'!$S$56,(A74-1)*56,0)-OFFSET('168p stat'!$H$1,A74*20,0)</f>
        <v>#DIV/0!</v>
      </c>
      <c r="F74" s="5">
        <f ca="1">OFFSET('168p stat'!$H$1,A74*20,0)-OFFSET('168p stat'!$K$1,A74*20,0)</f>
        <v>0</v>
      </c>
      <c r="G74" s="5">
        <f ca="1">OFFSET('168p stat'!$K$1,A74*20,0)-OFFSET('168p stat'!$N$1,A74*20,0)</f>
        <v>0</v>
      </c>
      <c r="H74" s="5">
        <f ca="1">OFFSET('168p stat'!$N$1,A74*20,0)</f>
        <v>0</v>
      </c>
      <c r="I74" s="5"/>
      <c r="J74" s="5" t="e">
        <f t="shared" ca="1" si="4"/>
        <v>#DIV/0!</v>
      </c>
      <c r="K74" s="10" t="e">
        <f t="shared" ca="1" si="3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OFFSET('168p stat'!$A$1,A75*20,0)</f>
        <v>0</v>
      </c>
      <c r="D75" s="5" t="e">
        <f ca="1">OFFSET('168p trace'!$R$56,(A75-1)*56,0)-OFFSET('168p trace'!$S$56,(A75-1)*56,0)</f>
        <v>#DIV/0!</v>
      </c>
      <c r="E75" s="5" t="e">
        <f ca="1">OFFSET('168p trace'!$S$56,(A75-1)*56,0)-OFFSET('168p stat'!$H$1,A75*20,0)</f>
        <v>#DIV/0!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 t="e">
        <f t="shared" ca="1" si="4"/>
        <v>#DIV/0!</v>
      </c>
      <c r="K75" s="10" t="e">
        <f t="shared" ca="1" si="3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OFFSET('168p stat'!$A$1,A76*20,0)</f>
        <v>0</v>
      </c>
      <c r="D76" s="5" t="e">
        <f ca="1">OFFSET('168p trace'!$R$56,(A76-1)*56,0)-OFFSET('168p trace'!$S$56,(A76-1)*56,0)</f>
        <v>#DIV/0!</v>
      </c>
      <c r="E76" s="5" t="e">
        <f ca="1">OFFSET('168p trace'!$S$56,(A76-1)*56,0)-OFFSET('168p stat'!$H$1,A76*20,0)</f>
        <v>#DIV/0!</v>
      </c>
      <c r="F76" s="5">
        <f ca="1">OFFSET('168p stat'!$H$1,A76*20,0)-OFFSET('168p stat'!$K$1,A76*20,0)</f>
        <v>0</v>
      </c>
      <c r="G76" s="5">
        <f ca="1">OFFSET('168p stat'!$K$1,A76*20,0)-OFFSET('168p stat'!$N$1,A76*20,0)</f>
        <v>0</v>
      </c>
      <c r="H76" s="5">
        <f ca="1">OFFSET('168p stat'!$N$1,A76*20,0)</f>
        <v>0</v>
      </c>
      <c r="I76" s="5"/>
      <c r="J76" s="5" t="e">
        <f t="shared" ca="1" si="4"/>
        <v>#DIV/0!</v>
      </c>
      <c r="K76" s="10" t="e">
        <f t="shared" ca="1" si="3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OFFSET('168p stat'!$A$1,A77*20,0)</f>
        <v>0</v>
      </c>
      <c r="D77" s="5">
        <f ca="1">OFFSET('168p trace'!$R$56,(A77-1)*56,0)-OFFSET('168p trace'!$S$56,(A77-1)*56,0)</f>
        <v>0</v>
      </c>
      <c r="E77" s="5">
        <f ca="1">OFFSET('168p trace'!$S$56,(A77-1)*56,0)-OFFSET('168p stat'!$H$1,A77*20,0)</f>
        <v>0</v>
      </c>
      <c r="F77" s="5">
        <f ca="1">OFFSET('168p stat'!$H$1,A77*20,0)-OFFSET('168p stat'!$K$1,A77*20,0)</f>
        <v>0</v>
      </c>
      <c r="G77" s="5">
        <f ca="1">OFFSET('168p stat'!$K$1,A77*20,0)-OFFSET('168p stat'!$N$1,A77*20,0)</f>
        <v>0</v>
      </c>
      <c r="H77" s="5">
        <f ca="1">OFFSET('168p stat'!$N$1,A77*20,0)</f>
        <v>0</v>
      </c>
      <c r="I77" s="5"/>
      <c r="J77" s="5">
        <f t="shared" ca="1" si="4"/>
        <v>0</v>
      </c>
      <c r="K77" s="10" t="e">
        <f t="shared" ca="1" si="3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OFFSET('168p stat'!$A$1,A78*20,0)</f>
        <v>0</v>
      </c>
      <c r="D78" s="5">
        <f ca="1">OFFSET('168p trace'!$R$56,(A78-1)*56,0)-OFFSET('168p trace'!$S$56,(A78-1)*56,0)</f>
        <v>0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t="shared" ca="1" si="4"/>
        <v>0</v>
      </c>
      <c r="K78" s="10" t="e">
        <f t="shared" ca="1" si="3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OFFSET('168p stat'!$A$1,A79*20,0)</f>
        <v>0</v>
      </c>
      <c r="D79" s="5">
        <f ca="1">OFFSET('168p trace'!$R$56,(A79-1)*56,0)-OFFSET('168p trace'!$S$56,(A79-1)*56,0)</f>
        <v>0</v>
      </c>
      <c r="E79" s="5">
        <f ca="1">OFFSET('168p trace'!$S$56,(A79-1)*56,0)-OFFSET('168p stat'!$H$1,A79*20,0)</f>
        <v>0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>
        <f t="shared" ca="1" si="4"/>
        <v>0</v>
      </c>
      <c r="K79" s="10" t="e">
        <f t="shared" ca="1" si="3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OFFSET('168p stat'!$A$1,A80*20,0)</f>
        <v>0</v>
      </c>
      <c r="D80" s="5">
        <f ca="1">OFFSET('168p trace'!$R$56,(A80-1)*56,0)-OFFSET('168p trace'!$S$56,(A80-1)*56,0)</f>
        <v>0</v>
      </c>
      <c r="E80" s="5">
        <f ca="1">OFFSET('168p trace'!$S$56,(A80-1)*56,0)-OFFSET('168p stat'!$H$1,A80*20,0)</f>
        <v>0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>
        <f t="shared" ca="1" si="4"/>
        <v>0</v>
      </c>
      <c r="K80" s="10" t="e">
        <f t="shared" ca="1" si="3"/>
        <v>#DIV/0!</v>
      </c>
      <c r="L80" t="e">
        <f ca="1">$K$29*POWER(K80,2)*SQRT(G187/(POWER(G80,2)*$L$29)+J187/(POWER(J80,2)*$L$29))</f>
        <v>#DIV/0!</v>
      </c>
    </row>
    <row r="82" spans="1:8" x14ac:dyDescent="0.25">
      <c r="D82" t="s">
        <v>68</v>
      </c>
    </row>
    <row r="83" spans="1:8" x14ac:dyDescent="0.25">
      <c r="D83" t="s">
        <v>57</v>
      </c>
      <c r="E83" t="s">
        <v>53</v>
      </c>
      <c r="F83" t="s">
        <v>54</v>
      </c>
      <c r="G83" t="s">
        <v>55</v>
      </c>
      <c r="H83" t="s">
        <v>56</v>
      </c>
    </row>
    <row r="84" spans="1:8" x14ac:dyDescent="0.25">
      <c r="A84">
        <v>1</v>
      </c>
      <c r="C84" t="str">
        <f ca="1">OFFSET('168p stat'!$A$1,A84*20,0)</f>
        <v>CUDA Time</v>
      </c>
      <c r="D84" s="5">
        <f ca="1">OFFSET('168p trace'!$R$56,(A84-1)*56,0)</f>
        <v>55386.481999999989</v>
      </c>
      <c r="E84" s="5">
        <f ca="1">OFFSET('168p trace'!$S$56,(A84-1)*56,0)</f>
        <v>54918.065999999984</v>
      </c>
      <c r="F84" s="5">
        <f ca="1">OFFSET('168p stat'!$H$1,A84*20,0)</f>
        <v>54812.496249999997</v>
      </c>
      <c r="G84" s="5">
        <f ca="1">OFFSET('168p stat'!$K$1,A84*20,0)</f>
        <v>7595.9456149999996</v>
      </c>
      <c r="H84" s="5">
        <f ca="1">OFFSET('168p stat'!$N$1,A84*20,0)</f>
        <v>3360.6154790000001</v>
      </c>
    </row>
    <row r="85" spans="1:8" x14ac:dyDescent="0.25">
      <c r="A85">
        <v>2</v>
      </c>
      <c r="C85" t="str">
        <f ca="1">OFFSET('168p stat'!$A$1,A85*20,0)</f>
        <v>CUDA</v>
      </c>
      <c r="D85" s="5">
        <f ca="1">OFFSET('168p trace'!$R$56,(A85-1)*56,0)</f>
        <v>55116.623999999974</v>
      </c>
      <c r="E85" s="5">
        <f ca="1">OFFSET('168p trace'!$S$56,(A85-1)*56,0)</f>
        <v>0</v>
      </c>
      <c r="F85" s="5">
        <f ca="1">OFFSET('168p stat'!$H$1,A85*20,0)</f>
        <v>0</v>
      </c>
      <c r="G85" s="5">
        <f ca="1">OFFSET('168p stat'!$K$1,A85*20,0)</f>
        <v>0</v>
      </c>
      <c r="H85" s="5">
        <f ca="1">OFFSET('168p stat'!$N$1,A85*20,0)</f>
        <v>0</v>
      </c>
    </row>
    <row r="86" spans="1:8" x14ac:dyDescent="0.25">
      <c r="A86">
        <v>3</v>
      </c>
      <c r="C86" t="str">
        <f ca="1">OFFSET('168p stat'!$A$1,A86*20,0)</f>
        <v>CUDA non hash</v>
      </c>
      <c r="D86" s="5">
        <f ca="1">OFFSET('168p trace'!$R$56,(A86-1)*56,0)</f>
        <v>54904.87</v>
      </c>
      <c r="E86" s="5">
        <f ca="1">OFFSET('168p trace'!$S$56,(A86-1)*56,0)</f>
        <v>54444.377999999997</v>
      </c>
      <c r="F86" s="5">
        <f ca="1">OFFSET('168p stat'!$H$1,A86*20,0)</f>
        <v>54338.492812999997</v>
      </c>
      <c r="G86" s="5">
        <f ca="1">OFFSET('168p stat'!$K$1,A86*20,0)</f>
        <v>7360.6495210000003</v>
      </c>
      <c r="H86" s="5">
        <f ca="1">OFFSET('168p stat'!$N$1,A86*20,0)</f>
        <v>3358.234375</v>
      </c>
    </row>
    <row r="87" spans="1:8" x14ac:dyDescent="0.25">
      <c r="A87">
        <v>4</v>
      </c>
      <c r="C87" t="str">
        <f ca="1">OFFSET('168p stat'!$A$1,A87*20,0)</f>
        <v>CUDA ant</v>
      </c>
      <c r="D87" s="5">
        <f ca="1">OFFSET('168p trace'!$R$56,(A87-1)*56,0)</f>
        <v>86271.505999999994</v>
      </c>
      <c r="E87" s="5">
        <f ca="1">OFFSET('168p trace'!$S$56,(A87-1)*56,0)</f>
        <v>85805.86599999998</v>
      </c>
      <c r="F87" s="5">
        <f ca="1">OFFSET('168p stat'!$H$1,A87*20,0)</f>
        <v>85697.373280999993</v>
      </c>
      <c r="G87" s="5">
        <f ca="1">OFFSET('168p stat'!$K$1,A87*20,0)</f>
        <v>39559.985937999998</v>
      </c>
      <c r="H87" s="5">
        <f ca="1">OFFSET('168p stat'!$N$1,A87*20,0)</f>
        <v>3174.1153370000002</v>
      </c>
    </row>
    <row r="88" spans="1:8" x14ac:dyDescent="0.25">
      <c r="A88">
        <v>5</v>
      </c>
      <c r="C88" t="str">
        <f ca="1">OFFSET('168p stat'!$A$1,A88*20,0)</f>
        <v>CUDA ant par</v>
      </c>
      <c r="D88" s="5">
        <f ca="1">OFFSET('168p trace'!$R$56,(A88-1)*56,0)</f>
        <v>86139.962</v>
      </c>
      <c r="E88" s="5">
        <f ca="1">OFFSET('168p trace'!$S$56,(A88-1)*56,0)</f>
        <v>85675.606000000014</v>
      </c>
      <c r="F88" s="5">
        <f ca="1">OFFSET('168p stat'!$H$1,A88*20,0)</f>
        <v>85566.487500000003</v>
      </c>
      <c r="G88" s="5">
        <f ca="1">OFFSET('168p stat'!$K$1,A88*20,0)</f>
        <v>38591.196562999998</v>
      </c>
      <c r="H88" s="5">
        <f ca="1">OFFSET('168p stat'!$N$1,A88*20,0)</f>
        <v>3517.5439700000002</v>
      </c>
    </row>
    <row r="89" spans="1:8" x14ac:dyDescent="0.25">
      <c r="A89">
        <v>6</v>
      </c>
      <c r="C89" t="str">
        <f ca="1">OFFSET('168p stat'!$A$1,A89*20,0)</f>
        <v>CUDA ant non hash</v>
      </c>
      <c r="D89" s="5">
        <f ca="1">OFFSET('168p trace'!$R$56,(A89-1)*56,0)</f>
        <v>86235.305999999997</v>
      </c>
      <c r="E89" s="5">
        <f ca="1">OFFSET('168p trace'!$S$56,(A89-1)*56,0)</f>
        <v>85774.852000000014</v>
      </c>
      <c r="F89" s="5">
        <f ca="1">OFFSET('168p stat'!$H$1,A89*20,0)</f>
        <v>85665.717655999993</v>
      </c>
      <c r="G89" s="5">
        <f ca="1">OFFSET('168p stat'!$K$1,A89*20,0)</f>
        <v>39525.484062000003</v>
      </c>
      <c r="H89" s="5">
        <f ca="1">OFFSET('168p stat'!$N$1,A89*20,0)</f>
        <v>3174.6344680000002</v>
      </c>
    </row>
    <row r="90" spans="1:8" x14ac:dyDescent="0.25">
      <c r="A90">
        <v>7</v>
      </c>
      <c r="C90" t="str">
        <f ca="1">OFFSET('168p stat'!$A$1,A90*20,0)</f>
        <v>CUDA ant add CPU Time</v>
      </c>
      <c r="D90" s="5">
        <f ca="1">OFFSET('168p trace'!$R$56,(A90-1)*56,0)</f>
        <v>38517.756000000001</v>
      </c>
      <c r="E90" s="5">
        <f ca="1">OFFSET('168p trace'!$S$56,(A90-1)*56,0)</f>
        <v>38053.311999999991</v>
      </c>
      <c r="F90" s="5">
        <f ca="1">OFFSET('168p stat'!$H$1,A90*20,0)</f>
        <v>38019.081250000003</v>
      </c>
      <c r="G90" s="5">
        <f ca="1">OFFSET('168p stat'!$K$1,A90*20,0)</f>
        <v>36787.465078000001</v>
      </c>
      <c r="H90" s="5">
        <f ca="1">OFFSET('168p stat'!$N$1,A90*20,0)</f>
        <v>273.01827600000001</v>
      </c>
    </row>
    <row r="91" spans="1:8" x14ac:dyDescent="0.25">
      <c r="A91">
        <v>8</v>
      </c>
      <c r="C91" t="str">
        <f ca="1">OFFSET('168p stat'!$A$1,A91*20,0)</f>
        <v>CUDA ant add CPU12</v>
      </c>
      <c r="D91" s="5">
        <f ca="1">OFFSET('168p trace'!$R$56,(A91-1)*56,0)</f>
        <v>64673.385999999999</v>
      </c>
      <c r="E91" s="5">
        <f ca="1">OFFSET('168p trace'!$S$56,(A91-1)*56,0)</f>
        <v>64165.308000000005</v>
      </c>
      <c r="F91" s="5">
        <f ca="1">OFFSET('168p stat'!$H$1,A91*20,0)</f>
        <v>64150.287656</v>
      </c>
      <c r="G91" s="5">
        <f ca="1">OFFSET('168p stat'!$K$1,A91*20,0)</f>
        <v>17165.769141000001</v>
      </c>
      <c r="H91" s="5">
        <f ca="1">OFFSET('168p stat'!$N$1,A91*20,0)</f>
        <v>3514.6323050000001</v>
      </c>
    </row>
    <row r="92" spans="1:8" x14ac:dyDescent="0.25">
      <c r="A92">
        <v>9</v>
      </c>
      <c r="C92" t="str">
        <f ca="1">OFFSET('168p stat'!$A$1,A92*20,0)</f>
        <v>CUDA opt</v>
      </c>
      <c r="D92" s="5">
        <f ca="1">OFFSET('168p trace'!$R$56,(A92-1)*56,0)</f>
        <v>55115.346000000012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8" x14ac:dyDescent="0.25">
      <c r="A93">
        <v>10</v>
      </c>
      <c r="C93" t="str">
        <f ca="1">OFFSET('168p stat'!$A$1,A93*20,0)</f>
        <v>CUDA opt Time</v>
      </c>
      <c r="D93" s="5">
        <f ca="1">OFFSET('168p trace'!$R$56,(A93-1)*56,0)</f>
        <v>55264.491999999984</v>
      </c>
      <c r="E93" s="5">
        <f ca="1">OFFSET('168p trace'!$S$56,(A93-1)*56,0)</f>
        <v>54787.464000000022</v>
      </c>
      <c r="F93" s="5">
        <f ca="1">OFFSET('168p stat'!$H$1,A93*20,0)</f>
        <v>54676.077812000003</v>
      </c>
      <c r="G93" s="5">
        <f ca="1">OFFSET('168p stat'!$K$1,A93*20,0)</f>
        <v>4224.7895509999998</v>
      </c>
      <c r="H93" s="5">
        <f ca="1">OFFSET('168p stat'!$N$1,A93*20,0)</f>
        <v>0</v>
      </c>
    </row>
    <row r="94" spans="1:8" x14ac:dyDescent="0.25">
      <c r="A94">
        <v>11</v>
      </c>
      <c r="C94" t="str">
        <f ca="1">OFFSET('168p stat'!$A$1,A94*20,0)</f>
        <v>CUDA opt non hash</v>
      </c>
      <c r="D94" s="5">
        <f ca="1">OFFSET('168p trace'!$R$56,(A94-1)*56,0)</f>
        <v>55055.183999999987</v>
      </c>
      <c r="E94" s="5">
        <f ca="1">OFFSET('168p trace'!$S$56,(A94-1)*56,0)</f>
        <v>54584.167999999998</v>
      </c>
      <c r="F94" s="5">
        <f ca="1">OFFSET('168p stat'!$H$1,A94*20,0)</f>
        <v>54475.959922000002</v>
      </c>
      <c r="G94" s="5">
        <f ca="1">OFFSET('168p stat'!$K$1,A94*20,0)</f>
        <v>4016.6738089999999</v>
      </c>
      <c r="H94" s="5">
        <f ca="1">OFFSET('168p stat'!$N$1,A94*20,0)</f>
        <v>0</v>
      </c>
    </row>
    <row r="95" spans="1:8" x14ac:dyDescent="0.25">
      <c r="A95">
        <v>12</v>
      </c>
      <c r="C95" t="str">
        <f ca="1">OFFSET('168p stat'!$A$1,A95*20,0)</f>
        <v>CUDA opt ant</v>
      </c>
      <c r="D95" s="5">
        <f ca="1">OFFSET('168p trace'!$R$56,(A95-1)*56,0)</f>
        <v>86468.985999999975</v>
      </c>
      <c r="E95" s="5">
        <f ca="1">OFFSET('168p trace'!$S$56,(A95-1)*56,0)</f>
        <v>85988.401999999987</v>
      </c>
      <c r="F95" s="5">
        <f ca="1">OFFSET('168p stat'!$H$1,A95*20,0)</f>
        <v>85877.597968999995</v>
      </c>
      <c r="G95" s="5">
        <f ca="1">OFFSET('168p stat'!$K$1,A95*20,0)</f>
        <v>36540.262344000002</v>
      </c>
      <c r="H95" s="5">
        <f ca="1">OFFSET('168p stat'!$N$1,A95*20,0)</f>
        <v>0</v>
      </c>
    </row>
    <row r="96" spans="1:8" x14ac:dyDescent="0.25">
      <c r="A96">
        <v>13</v>
      </c>
      <c r="C96" t="str">
        <f ca="1">OFFSET('168p stat'!$A$1,A96*20,0)</f>
        <v>CUDA opt ant non hash</v>
      </c>
      <c r="D96" s="5">
        <f ca="1">OFFSET('168p trace'!$R$56,(A96-1)*56,0)</f>
        <v>86401.142000000007</v>
      </c>
      <c r="E96" s="5">
        <f ca="1">OFFSET('168p trace'!$S$56,(A96-1)*56,0)</f>
        <v>85938.830000000016</v>
      </c>
      <c r="F96" s="5">
        <f ca="1">OFFSET('168p stat'!$H$1,A96*20,0)</f>
        <v>85820.386874999997</v>
      </c>
      <c r="G96" s="5">
        <f ca="1">OFFSET('168p stat'!$K$1,A96*20,0)</f>
        <v>36500.528124999997</v>
      </c>
      <c r="H96" s="5">
        <f ca="1">OFFSET('168p stat'!$N$1,A96*20,0)</f>
        <v>0</v>
      </c>
    </row>
    <row r="97" spans="1:8" x14ac:dyDescent="0.25">
      <c r="A97">
        <v>14</v>
      </c>
      <c r="C97" t="str">
        <f ca="1">OFFSET('168p stat'!$A$1,A97*20,0)</f>
        <v>CUDA opt ant par</v>
      </c>
      <c r="D97" s="5">
        <f ca="1">OFFSET('168p trace'!$R$56,(A97-1)*56,0)</f>
        <v>86432.041999999972</v>
      </c>
      <c r="E97" s="5">
        <f ca="1">OFFSET('168p trace'!$S$56,(A97-1)*56,0)</f>
        <v>85963.191999999995</v>
      </c>
      <c r="F97" s="5">
        <f ca="1">OFFSET('168p stat'!$H$1,A97*20,0)</f>
        <v>85843.263749999998</v>
      </c>
      <c r="G97" s="5">
        <f ca="1">OFFSET('168p stat'!$K$1,A97*20,0)</f>
        <v>35217.146406</v>
      </c>
      <c r="H97" s="5">
        <f ca="1">OFFSET('168p stat'!$N$1,A97*20,0)</f>
        <v>0</v>
      </c>
    </row>
    <row r="98" spans="1:8" x14ac:dyDescent="0.25">
      <c r="A98">
        <v>15</v>
      </c>
      <c r="C98" t="str">
        <f ca="1">OFFSET('168p stat'!$A$1,A98*20,0)</f>
        <v>non CUDA Time</v>
      </c>
      <c r="D98" s="5">
        <f ca="1">OFFSET('168p trace'!$R$56,(A98-1)*56,0)</f>
        <v>22456.781999999996</v>
      </c>
      <c r="E98" s="5">
        <f ca="1">OFFSET('168p trace'!$S$56,(A98-1)*56,0)</f>
        <v>21937.48</v>
      </c>
      <c r="F98" s="5">
        <f ca="1">OFFSET('168p stat'!$H$1,A98*20,0)</f>
        <v>21937.285874000001</v>
      </c>
      <c r="G98" s="5">
        <f ca="1">OFFSET('168p stat'!$K$1,A98*20,0)</f>
        <v>20712.444082000002</v>
      </c>
      <c r="H98" s="5">
        <f ca="1">OFFSET('168p stat'!$N$1,A98*20,0)</f>
        <v>270.275508</v>
      </c>
    </row>
    <row r="99" spans="1:8" x14ac:dyDescent="0.25">
      <c r="A99">
        <v>16</v>
      </c>
      <c r="C99" t="str">
        <f ca="1">OFFSET('168p stat'!$A$1,A99*20,0)</f>
        <v>non CUDA</v>
      </c>
      <c r="D99" s="5">
        <f ca="1">OFFSET('168p trace'!$R$56,(A99-1)*56,0)</f>
        <v>15219.742000000004</v>
      </c>
      <c r="E99" s="5">
        <f ca="1">OFFSET('168p trace'!$S$56,(A99-1)*56,0)</f>
        <v>0</v>
      </c>
      <c r="F99" s="5">
        <f ca="1">OFFSET('168p stat'!$H$1,A99*20,0)</f>
        <v>0</v>
      </c>
      <c r="G99" s="5">
        <f ca="1">OFFSET('168p stat'!$K$1,A99*20,0)</f>
        <v>0</v>
      </c>
      <c r="H99" s="5">
        <f ca="1">OFFSET('168p stat'!$N$1,A99*20,0)</f>
        <v>0</v>
      </c>
    </row>
    <row r="100" spans="1:8" x14ac:dyDescent="0.25">
      <c r="A100">
        <v>17</v>
      </c>
      <c r="C100" t="str">
        <f ca="1">OFFSET('168p stat'!$A$1,A100*20,0)</f>
        <v>non CUDA non hash</v>
      </c>
      <c r="D100" s="5">
        <f ca="1">OFFSET('168p trace'!$R$56,(A100-1)*56,0)</f>
        <v>25261.1</v>
      </c>
      <c r="E100" s="5">
        <f ca="1">OFFSET('168p trace'!$S$56,(A100-1)*56,0)</f>
        <v>24804.052000000003</v>
      </c>
      <c r="F100" s="5">
        <f ca="1">OFFSET('168p stat'!$H$1,A100*20,0)</f>
        <v>24803.837134000001</v>
      </c>
      <c r="G100" s="5">
        <f ca="1">OFFSET('168p stat'!$K$1,A100*20,0)</f>
        <v>23580.151534000001</v>
      </c>
      <c r="H100" s="5">
        <f ca="1">OFFSET('168p stat'!$N$1,A100*20,0)</f>
        <v>267.269542</v>
      </c>
    </row>
    <row r="101" spans="1:8" x14ac:dyDescent="0.25">
      <c r="A101">
        <v>18</v>
      </c>
      <c r="C101" t="str">
        <f ca="1">OFFSET('168p stat'!$A$1,A101*20,0)</f>
        <v>Classic ACO</v>
      </c>
      <c r="D101" s="5">
        <f ca="1">OFFSET('168p trace'!$R$56,(A101-1)*56,0)</f>
        <v>730495.86</v>
      </c>
      <c r="E101" s="5">
        <f ca="1">OFFSET('168p trace'!$S$56,(A101-1)*56,0)</f>
        <v>725121.66</v>
      </c>
      <c r="F101" s="5">
        <f ca="1">OFFSET('168p stat'!$H$1,A101*20,0)</f>
        <v>725071.23250000004</v>
      </c>
      <c r="G101" s="5">
        <f ca="1">OFFSET('168p stat'!$K$1,A101*20,0)</f>
        <v>723509.54125000001</v>
      </c>
      <c r="H101" s="5">
        <f ca="1">OFFSET('168p stat'!$N$1,A101*20,0)</f>
        <v>588.80678699999999</v>
      </c>
    </row>
    <row r="102" spans="1:8" x14ac:dyDescent="0.25">
      <c r="A102">
        <v>19</v>
      </c>
      <c r="C102" t="str">
        <f ca="1">OFFSET('168p stat'!$A$1,A102*20,0)</f>
        <v>Classic ACO non hash</v>
      </c>
      <c r="D102" s="5">
        <f ca="1">OFFSET('168p trace'!$R$56,(A102-1)*56,0)</f>
        <v>648140.80000000005</v>
      </c>
      <c r="E102" s="5">
        <f ca="1">OFFSET('168p trace'!$S$56,(A102-1)*56,0)</f>
        <v>647588.76</v>
      </c>
      <c r="F102" s="5">
        <f ca="1">OFFSET('168p stat'!$H$1,A102*20,0)</f>
        <v>647539.31874999998</v>
      </c>
      <c r="G102" s="5">
        <f ca="1">OFFSET('168p stat'!$K$1,A102*20,0)</f>
        <v>645970.33250000002</v>
      </c>
      <c r="H102" s="5">
        <f ca="1">OFFSET('168p stat'!$N$1,A102*20,0)</f>
        <v>589.77888700000005</v>
      </c>
    </row>
    <row r="103" spans="1:8" x14ac:dyDescent="0.25">
      <c r="A103">
        <v>20</v>
      </c>
      <c r="C103" t="str">
        <f ca="1">OFFSET('168p stat'!$A$1,A103*20,0)</f>
        <v>omp</v>
      </c>
      <c r="D103" s="5">
        <f ca="1">OFFSET('168p trace'!$R$56,(A103-1)*56,0)</f>
        <v>15337.397999999994</v>
      </c>
      <c r="E103" s="5">
        <f ca="1">OFFSET('168p trace'!$S$56,(A103-1)*56,0)</f>
        <v>14808.391999999998</v>
      </c>
      <c r="F103" s="5">
        <f ca="1">OFFSET('168p stat'!$H$1,A103*20,0)</f>
        <v>14808.201034</v>
      </c>
      <c r="G103" s="5">
        <f ca="1">OFFSET('168p stat'!$K$1,A103*20,0)</f>
        <v>13575.999341999999</v>
      </c>
      <c r="H103" s="5">
        <f ca="1">OFFSET('168p stat'!$N$1,A103*20,0)</f>
        <v>267.53026999999997</v>
      </c>
    </row>
    <row r="104" spans="1:8" x14ac:dyDescent="0.25">
      <c r="A104">
        <v>21</v>
      </c>
      <c r="C104" t="str">
        <f ca="1">OFFSET('168p stat'!$A$1,A104*20,0)</f>
        <v>omp non hash</v>
      </c>
      <c r="D104" s="5">
        <f ca="1">OFFSET('168p trace'!$R$56,(A104-1)*56,0)</f>
        <v>15160.552</v>
      </c>
      <c r="E104" s="5">
        <f ca="1">OFFSET('168p trace'!$S$56,(A104-1)*56,0)</f>
        <v>14699.501999999995</v>
      </c>
      <c r="F104" s="5">
        <f ca="1">OFFSET('168p stat'!$H$1,A104*20,0)</f>
        <v>14699.325720000001</v>
      </c>
      <c r="G104" s="5">
        <f ca="1">OFFSET('168p stat'!$K$1,A104*20,0)</f>
        <v>13475.004872</v>
      </c>
      <c r="H104" s="5">
        <f ca="1">OFFSET('168p stat'!$N$1,A104*20,0)</f>
        <v>259.532534</v>
      </c>
    </row>
    <row r="105" spans="1:8" x14ac:dyDescent="0.25">
      <c r="A105">
        <v>22</v>
      </c>
      <c r="C105" t="str">
        <f ca="1">OFFSET('168p stat'!$A$1,A105*20,0)</f>
        <v>non CUDA transp Time</v>
      </c>
      <c r="D105" s="5">
        <f ca="1">OFFSET('168p trace'!$R$56,(A105-1)*56,0)</f>
        <v>40060.088000000011</v>
      </c>
      <c r="E105" s="5">
        <f ca="1">OFFSET('168p trace'!$S$56,(A105-1)*56,0)</f>
        <v>39537.840000000004</v>
      </c>
      <c r="F105" s="5">
        <f ca="1">OFFSET('168p stat'!$H$1,A105*20,0)</f>
        <v>39537.619072000001</v>
      </c>
      <c r="G105" s="5">
        <f ca="1">OFFSET('168p stat'!$K$1,A105*20,0)</f>
        <v>37605.151354000001</v>
      </c>
      <c r="H105" s="5">
        <f ca="1">OFFSET('168p stat'!$N$1,A105*20,0)</f>
        <v>421.192138</v>
      </c>
    </row>
    <row r="106" spans="1:8" x14ac:dyDescent="0.25">
      <c r="A106">
        <v>23</v>
      </c>
      <c r="C106" t="str">
        <f ca="1">OFFSET('168p stat'!$A$1,A106*20,0)</f>
        <v>non CUDA transp</v>
      </c>
      <c r="D106" s="5">
        <f ca="1">OFFSET('168p trace'!$R$56,(A106-1)*56,0)</f>
        <v>42128.933999999994</v>
      </c>
      <c r="E106" s="5">
        <f ca="1">OFFSET('168p trace'!$S$56,(A106-1)*56,0)</f>
        <v>0</v>
      </c>
      <c r="F106" s="5">
        <f ca="1">OFFSET('168p stat'!$H$1,A106*20,0)</f>
        <v>0</v>
      </c>
      <c r="G106" s="5">
        <f ca="1">OFFSET('168p stat'!$K$1,A106*20,0)</f>
        <v>0</v>
      </c>
      <c r="H106" s="5">
        <f ca="1">OFFSET('168p stat'!$N$1,A106*20,0)</f>
        <v>0</v>
      </c>
    </row>
    <row r="107" spans="1:8" x14ac:dyDescent="0.25">
      <c r="A107">
        <v>24</v>
      </c>
      <c r="C107" t="str">
        <f ca="1">OFFSET('168p stat'!$A$1,A107*20,0)</f>
        <v>non CUDA transp non hash</v>
      </c>
      <c r="D107" s="5">
        <f ca="1">OFFSET('168p trace'!$R$56,(A107-1)*56,0)</f>
        <v>39984.207999999991</v>
      </c>
      <c r="E107" s="5">
        <f ca="1">OFFSET('168p trace'!$S$56,(A107-1)*56,0)</f>
        <v>39524.893999999986</v>
      </c>
      <c r="F107" s="5">
        <f ca="1">OFFSET('168p stat'!$H$1,A107*20,0)</f>
        <v>39524.708912000002</v>
      </c>
      <c r="G107" s="5">
        <f ca="1">OFFSET('168p stat'!$K$1,A107*20,0)</f>
        <v>37638.998004000001</v>
      </c>
      <c r="H107" s="5">
        <f ca="1">OFFSET('168p stat'!$N$1,A107*20,0)</f>
        <v>419.79503199999999</v>
      </c>
    </row>
    <row r="108" spans="1:8" x14ac:dyDescent="0.25">
      <c r="A108">
        <v>25</v>
      </c>
      <c r="C108" t="str">
        <f ca="1">OFFSET('168p stat'!$A$1,A108*20,0)</f>
        <v>non CUDA AVX Time</v>
      </c>
      <c r="D108" s="5">
        <f ca="1">OFFSET('168p trace'!$R$56,(A108-1)*56,0)</f>
        <v>22329.556</v>
      </c>
      <c r="E108" s="5">
        <f ca="1">OFFSET('168p trace'!$S$56,(A108-1)*56,0)</f>
        <v>21809.186000000002</v>
      </c>
      <c r="F108" s="5">
        <f ca="1">OFFSET('168p stat'!$H$1,A108*20,0)</f>
        <v>21808.993814000001</v>
      </c>
      <c r="G108" s="5">
        <f ca="1">OFFSET('168p stat'!$K$1,A108*20,0)</f>
        <v>20776.386224000002</v>
      </c>
      <c r="H108" s="5">
        <f ca="1">OFFSET('168p stat'!$N$1,A108*20,0)</f>
        <v>234.23532800000001</v>
      </c>
    </row>
    <row r="109" spans="1:8" x14ac:dyDescent="0.25">
      <c r="A109">
        <v>26</v>
      </c>
      <c r="C109" t="str">
        <f ca="1">OFFSET('168p stat'!$A$1,A109*20,0)</f>
        <v>non CUDA AVX</v>
      </c>
      <c r="D109" s="5">
        <f ca="1">OFFSET('168p trace'!$R$56,(A109-1)*56,0)</f>
        <v>14962.8</v>
      </c>
      <c r="E109" s="5">
        <f ca="1">OFFSET('168p trace'!$S$56,(A109-1)*56,0)</f>
        <v>0</v>
      </c>
      <c r="F109" s="5">
        <f ca="1">OFFSET('168p stat'!$H$1,A109*20,0)</f>
        <v>0</v>
      </c>
      <c r="G109" s="5">
        <f ca="1">OFFSET('168p stat'!$K$1,A109*20,0)</f>
        <v>0</v>
      </c>
      <c r="H109" s="5">
        <f ca="1">OFFSET('168p stat'!$N$1,A109*20,0)</f>
        <v>0</v>
      </c>
    </row>
    <row r="110" spans="1:8" x14ac:dyDescent="0.25">
      <c r="A110">
        <v>27</v>
      </c>
      <c r="C110" t="str">
        <f ca="1">OFFSET('168p stat'!$A$1,A110*20,0)</f>
        <v>non CUDA AVX non hash</v>
      </c>
      <c r="D110" s="5">
        <f ca="1">OFFSET('168p trace'!$R$56,(A110-1)*56,0)</f>
        <v>24844.431999999997</v>
      </c>
      <c r="E110" s="5">
        <f ca="1">OFFSET('168p trace'!$S$56,(A110-1)*56,0)</f>
        <v>24386.026000000002</v>
      </c>
      <c r="F110" s="5">
        <f ca="1">OFFSET('168p stat'!$H$1,A110*20,0)</f>
        <v>24385.826872000001</v>
      </c>
      <c r="G110" s="5">
        <f ca="1">OFFSET('168p stat'!$K$1,A110*20,0)</f>
        <v>23358.248007999999</v>
      </c>
      <c r="H110" s="5">
        <f ca="1">OFFSET('168p stat'!$N$1,A110*20,0)</f>
        <v>223.60338400000001</v>
      </c>
    </row>
    <row r="111" spans="1:8" x14ac:dyDescent="0.25">
      <c r="A111">
        <v>28</v>
      </c>
      <c r="C111" t="str">
        <f ca="1">OFFSET('168p stat'!$A$1,A111*20,0)</f>
        <v>non CUDA AVX_OMP Time</v>
      </c>
      <c r="D111" s="5">
        <f ca="1">OFFSET('168p trace'!$R$56,(A111-1)*56,0)</f>
        <v>15096.440000000004</v>
      </c>
      <c r="E111" s="5">
        <f ca="1">OFFSET('168p trace'!$S$56,(A111-1)*56,0)</f>
        <v>14570.165999999999</v>
      </c>
      <c r="F111" s="5">
        <f ca="1">OFFSET('168p stat'!$H$1,A111*20,0)</f>
        <v>14569.980820000001</v>
      </c>
      <c r="G111" s="5">
        <f ca="1">OFFSET('168p stat'!$K$1,A111*20,0)</f>
        <v>13529.041365999999</v>
      </c>
      <c r="H111" s="5">
        <f ca="1">OFFSET('168p stat'!$N$1,A111*20,0)</f>
        <v>234.52847</v>
      </c>
    </row>
    <row r="112" spans="1:8" x14ac:dyDescent="0.25">
      <c r="A112">
        <v>29</v>
      </c>
      <c r="C112" t="str">
        <f ca="1">OFFSET('168p stat'!$A$1,A112*20,0)</f>
        <v>non CUDA AVX_OMP</v>
      </c>
      <c r="D112" s="5">
        <f ca="1">OFFSET('168p trace'!$R$56,(A112-1)*56,0)</f>
        <v>15236.222000000003</v>
      </c>
      <c r="E112" s="5">
        <f ca="1">OFFSET('168p trace'!$S$56,(A112-1)*56,0)</f>
        <v>0</v>
      </c>
      <c r="F112" s="5">
        <f ca="1">OFFSET('168p stat'!$H$1,A112*20,0)</f>
        <v>0</v>
      </c>
      <c r="G112" s="5">
        <f ca="1">OFFSET('168p stat'!$K$1,A112*20,0)</f>
        <v>0</v>
      </c>
      <c r="H112" s="5">
        <f ca="1">OFFSET('168p stat'!$N$1,A112*20,0)</f>
        <v>0</v>
      </c>
    </row>
    <row r="113" spans="1:8" x14ac:dyDescent="0.25">
      <c r="A113">
        <v>30</v>
      </c>
      <c r="C113" t="str">
        <f ca="1">OFFSET('168p stat'!$A$1,A113*20,0)</f>
        <v>non CUDA AVX_OMP non hash</v>
      </c>
      <c r="D113" s="5">
        <f ca="1">OFFSET('168p trace'!$R$56,(A113-1)*56,0)</f>
        <v>15257.648000000005</v>
      </c>
      <c r="E113" s="5">
        <f ca="1">OFFSET('168p trace'!$S$56,(A113-1)*56,0)</f>
        <v>14795.627999999999</v>
      </c>
      <c r="F113" s="5">
        <f ca="1">OFFSET('168p stat'!$H$1,A113*20,0)</f>
        <v>14795.423033999999</v>
      </c>
      <c r="G113" s="5">
        <f ca="1">OFFSET('168p stat'!$K$1,A113*20,0)</f>
        <v>13750.917949999999</v>
      </c>
      <c r="H113" s="5">
        <f ca="1">OFFSET('168p stat'!$N$1,A113*20,0)</f>
        <v>231.01546999999999</v>
      </c>
    </row>
    <row r="114" spans="1:8" x14ac:dyDescent="0.25">
      <c r="A114">
        <v>31</v>
      </c>
      <c r="C114" t="str">
        <f ca="1">OFFSET('168p stat'!$A$1,A114*20,0)</f>
        <v>CUDA ant add CPU_AVX Time</v>
      </c>
      <c r="D114" s="5">
        <f ca="1">OFFSET('168p trace'!$R$56,(A114-1)*56,0)</f>
        <v>38495.01400000001</v>
      </c>
      <c r="E114" s="5">
        <f ca="1">OFFSET('168p trace'!$S$56,(A114-1)*56,0)</f>
        <v>38021.898000000016</v>
      </c>
      <c r="F114" s="5">
        <f ca="1">OFFSET('168p stat'!$H$1,A114*20,0)</f>
        <v>37975.382422000002</v>
      </c>
      <c r="G114" s="5">
        <f ca="1">OFFSET('168p stat'!$K$1,A114*20,0)</f>
        <v>36926.431406000003</v>
      </c>
      <c r="H114" s="5">
        <f ca="1">OFFSET('168p stat'!$N$1,A114*20,0)</f>
        <v>238.814367</v>
      </c>
    </row>
    <row r="115" spans="1:8" x14ac:dyDescent="0.25">
      <c r="A115">
        <v>32</v>
      </c>
      <c r="C115" t="str">
        <f ca="1">OFFSET('168p stat'!$A$1,A115*20,0)</f>
        <v>non CUDA transp_AVX Time</v>
      </c>
      <c r="D115" s="5">
        <f ca="1">OFFSET('168p trace'!$R$56,(A115-1)*56,0)</f>
        <v>39381.715999999993</v>
      </c>
      <c r="E115" s="5">
        <f ca="1">OFFSET('168p trace'!$S$56,(A115-1)*56,0)</f>
        <v>38834.561999999991</v>
      </c>
      <c r="F115" s="5">
        <f ca="1">OFFSET('168p stat'!$H$1,A115*20,0)</f>
        <v>38834.378365999997</v>
      </c>
      <c r="G115" s="5">
        <f ca="1">OFFSET('168p stat'!$K$1,A115*20,0)</f>
        <v>36922.359257999997</v>
      </c>
      <c r="H115" s="5">
        <f ca="1">OFFSET('168p stat'!$N$1,A115*20,0)</f>
        <v>304.50298600000002</v>
      </c>
    </row>
    <row r="116" spans="1:8" x14ac:dyDescent="0.25">
      <c r="A116">
        <v>33</v>
      </c>
      <c r="C116" t="str">
        <f ca="1">OFFSET('168p stat'!$A$1,A116*20,0)</f>
        <v>non CUDA transp_AVX</v>
      </c>
      <c r="D116" s="5">
        <f ca="1">OFFSET('168p trace'!$R$56,(A116-1)*56,0)</f>
        <v>39887.844000000012</v>
      </c>
      <c r="E116" s="5">
        <f ca="1">OFFSET('168p trace'!$S$56,(A116-1)*56,0)</f>
        <v>0</v>
      </c>
      <c r="F116" s="5">
        <f ca="1">OFFSET('168p stat'!$H$1,A116*20,0)</f>
        <v>0</v>
      </c>
      <c r="G116" s="5">
        <f ca="1">OFFSET('168p stat'!$K$1,A116*20,0)</f>
        <v>0</v>
      </c>
      <c r="H116" s="5">
        <f ca="1">OFFSET('168p stat'!$N$1,A116*20,0)</f>
        <v>0</v>
      </c>
    </row>
    <row r="117" spans="1:8" x14ac:dyDescent="0.25">
      <c r="A117">
        <v>34</v>
      </c>
      <c r="C117" t="str">
        <f ca="1">OFFSET('168p stat'!$A$1,A117*20,0)</f>
        <v>non CUDA transp_AVX non hash</v>
      </c>
      <c r="D117" s="5">
        <f ca="1">OFFSET('168p trace'!$R$56,(A117-1)*56,0)</f>
        <v>40872.659999999996</v>
      </c>
      <c r="E117" s="5">
        <f ca="1">OFFSET('168p trace'!$S$56,(A117-1)*56,0)</f>
        <v>40410.882000000012</v>
      </c>
      <c r="F117" s="5">
        <f ca="1">OFFSET('168p stat'!$H$1,A117*20,0)</f>
        <v>40410.697275999999</v>
      </c>
      <c r="G117" s="5">
        <f ca="1">OFFSET('168p stat'!$K$1,A117*20,0)</f>
        <v>38548.151972</v>
      </c>
      <c r="H117" s="5">
        <f ca="1">OFFSET('168p stat'!$N$1,A117*20,0)</f>
        <v>279.19194800000002</v>
      </c>
    </row>
    <row r="118" spans="1:8" x14ac:dyDescent="0.25">
      <c r="A118">
        <v>35</v>
      </c>
      <c r="C118" t="str">
        <f ca="1">OFFSET('168p stat'!$A$1,A118*20,0)</f>
        <v>non CUDA transp_AVX_OMP Time</v>
      </c>
      <c r="D118" s="5">
        <f ca="1">OFFSET('168p trace'!$R$56,(A118-1)*56,0)</f>
        <v>39030.34800000002</v>
      </c>
      <c r="E118" s="5">
        <f ca="1">OFFSET('168p trace'!$S$56,(A118-1)*56,0)</f>
        <v>38508.324000000001</v>
      </c>
      <c r="F118" s="5">
        <f ca="1">OFFSET('168p stat'!$H$1,A118*20,0)</f>
        <v>38508.106974000002</v>
      </c>
      <c r="G118" s="5">
        <f ca="1">OFFSET('168p stat'!$K$1,A118*20,0)</f>
        <v>36673.934156000003</v>
      </c>
      <c r="H118" s="5">
        <f ca="1">OFFSET('168p stat'!$N$1,A118*20,0)</f>
        <v>299.63992400000001</v>
      </c>
    </row>
    <row r="119" spans="1:8" x14ac:dyDescent="0.25">
      <c r="A119">
        <v>36</v>
      </c>
      <c r="C119" t="str">
        <f ca="1">OFFSET('168p stat'!$A$1,A119*20,0)</f>
        <v>non CUDA transp_AVX_OMP</v>
      </c>
      <c r="D119" s="5">
        <f ca="1">OFFSET('168p trace'!$R$56,(A119-1)*56,0)</f>
        <v>39492.667999999998</v>
      </c>
      <c r="E119" s="5">
        <f ca="1">OFFSET('168p trace'!$S$56,(A119-1)*56,0)</f>
        <v>0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37</v>
      </c>
      <c r="C120" t="str">
        <f ca="1">OFFSET('168p stat'!$A$1,A120*20,0)</f>
        <v>non CUDA transp_AVX_OMP non hash</v>
      </c>
      <c r="D120" s="5">
        <f ca="1">OFFSET('168p trace'!$R$56,(A120-1)*56,0)</f>
        <v>40277.791999999987</v>
      </c>
      <c r="E120" s="5">
        <f ca="1">OFFSET('168p trace'!$S$56,(A120-1)*56,0)</f>
        <v>39818.417999999991</v>
      </c>
      <c r="F120" s="5">
        <f ca="1">OFFSET('168p stat'!$H$1,A120*20,0)</f>
        <v>39818.231494</v>
      </c>
      <c r="G120" s="5">
        <f ca="1">OFFSET('168p stat'!$K$1,A120*20,0)</f>
        <v>37996.093044000001</v>
      </c>
      <c r="H120" s="5">
        <f ca="1">OFFSET('168p stat'!$N$1,A120*20,0)</f>
        <v>279.72788600000001</v>
      </c>
    </row>
    <row r="121" spans="1:8" x14ac:dyDescent="0.25">
      <c r="A121">
        <v>38</v>
      </c>
      <c r="C121" t="str">
        <f ca="1">OFFSET('168p stat'!$A$1,A121*20,0)</f>
        <v>CUDA ant add CPU_AVX_transp Time</v>
      </c>
      <c r="D121" s="5">
        <f ca="1">OFFSET('168p trace'!$R$56,(A121-1)*56,0)</f>
        <v>46401.894</v>
      </c>
      <c r="E121" s="5">
        <f ca="1">OFFSET('168p trace'!$S$56,(A121-1)*56,0)</f>
        <v>45930.825999999994</v>
      </c>
      <c r="F121" s="5">
        <f ca="1">OFFSET('168p stat'!$H$1,A121*20,0)</f>
        <v>45893.338516000003</v>
      </c>
      <c r="G121" s="5">
        <f ca="1">OFFSET('168p stat'!$K$1,A121*20,0)</f>
        <v>43986.257108999998</v>
      </c>
      <c r="H121" s="5">
        <f ca="1">OFFSET('168p stat'!$N$1,A121*20,0)</f>
        <v>297.60825999999997</v>
      </c>
    </row>
    <row r="122" spans="1:8" x14ac:dyDescent="0.25">
      <c r="A122">
        <v>39</v>
      </c>
      <c r="C122">
        <f ca="1">OFFSET('168p stat'!$A$1,A122*20,0)</f>
        <v>0</v>
      </c>
      <c r="D122" s="5" t="e">
        <f ca="1">OFFSET('168p trace'!$R$56,(A122-1)*56,0)</f>
        <v>#DIV/0!</v>
      </c>
      <c r="E122" s="5" t="e">
        <f ca="1">OFFSET('168p trace'!$S$56,(A122-1)*56,0)</f>
        <v>#DIV/0!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40</v>
      </c>
      <c r="C123">
        <f ca="1">OFFSET('168p stat'!$A$1,A123*20,0)</f>
        <v>0</v>
      </c>
      <c r="D123" s="5" t="e">
        <f ca="1">OFFSET('168p trace'!$R$56,(A123-1)*56,0)</f>
        <v>#DIV/0!</v>
      </c>
      <c r="E123" s="5" t="e">
        <f ca="1">OFFSET('168p trace'!$S$56,(A123-1)*56,0)</f>
        <v>#DIV/0!</v>
      </c>
      <c r="F123" s="5">
        <f ca="1">OFFSET('168p stat'!$H$1,A123*20,0)</f>
        <v>0</v>
      </c>
      <c r="G123" s="5">
        <f ca="1">OFFSET('168p stat'!$K$1,A123*20,0)</f>
        <v>0</v>
      </c>
      <c r="H123" s="5">
        <f ca="1">OFFSET('168p stat'!$N$1,A123*20,0)</f>
        <v>0</v>
      </c>
    </row>
    <row r="124" spans="1:8" x14ac:dyDescent="0.25">
      <c r="A124">
        <v>41</v>
      </c>
      <c r="C124">
        <f ca="1">OFFSET('168p stat'!$A$1,A124*20,0)</f>
        <v>0</v>
      </c>
      <c r="D124" s="5" t="e">
        <f ca="1">OFFSET('168p trace'!$R$56,(A124-1)*56,0)</f>
        <v>#DIV/0!</v>
      </c>
      <c r="E124" s="5" t="e">
        <f ca="1">OFFSET('168p trace'!$S$56,(A124-1)*56,0)</f>
        <v>#DIV/0!</v>
      </c>
      <c r="F124" s="5">
        <f ca="1">OFFSET('168p stat'!$H$1,A124*20,0)</f>
        <v>0</v>
      </c>
      <c r="G124" s="5">
        <f ca="1">OFFSET('168p stat'!$K$1,A124*20,0)</f>
        <v>0</v>
      </c>
      <c r="H124" s="5">
        <f ca="1">OFFSET('168p stat'!$N$1,A124*20,0)</f>
        <v>0</v>
      </c>
    </row>
    <row r="125" spans="1:8" x14ac:dyDescent="0.25">
      <c r="A125">
        <v>42</v>
      </c>
      <c r="C125">
        <f ca="1">OFFSET('168p stat'!$A$1,A125*20,0)</f>
        <v>0</v>
      </c>
      <c r="D125" s="5" t="e">
        <f ca="1">OFFSET('168p trace'!$R$56,(A125-1)*56,0)</f>
        <v>#DIV/0!</v>
      </c>
      <c r="E125" s="5" t="e">
        <f ca="1">OFFSET('168p trace'!$S$56,(A125-1)*56,0)</f>
        <v>#DIV/0!</v>
      </c>
      <c r="F125" s="5">
        <f ca="1">OFFSET('168p stat'!$H$1,A125*20,0)</f>
        <v>0</v>
      </c>
      <c r="G125" s="5">
        <f ca="1">OFFSET('168p stat'!$K$1,A125*20,0)</f>
        <v>0</v>
      </c>
      <c r="H125" s="5">
        <f ca="1">OFFSET('168p stat'!$N$1,A125*20,0)</f>
        <v>0</v>
      </c>
    </row>
    <row r="126" spans="1:8" x14ac:dyDescent="0.25">
      <c r="A126">
        <v>43</v>
      </c>
      <c r="C126">
        <f ca="1">OFFSET('168p stat'!$A$1,A126*20,0)</f>
        <v>0</v>
      </c>
      <c r="D126" s="5" t="e">
        <f ca="1">OFFSET('168p trace'!$R$56,(A126-1)*56,0)</f>
        <v>#DIV/0!</v>
      </c>
      <c r="E126" s="5" t="e">
        <f ca="1">OFFSET('168p trace'!$S$56,(A126-1)*56,0)</f>
        <v>#DIV/0!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44</v>
      </c>
      <c r="C127">
        <f ca="1">OFFSET('168p stat'!$A$1,A127*20,0)</f>
        <v>0</v>
      </c>
      <c r="D127" s="5" t="e">
        <f ca="1">OFFSET('168p trace'!$R$56,(A127-1)*56,0)</f>
        <v>#DIV/0!</v>
      </c>
      <c r="E127" s="5" t="e">
        <f ca="1">OFFSET('168p trace'!$S$56,(A127-1)*56,0)</f>
        <v>#DIV/0!</v>
      </c>
      <c r="F127" s="5">
        <f ca="1">OFFSET('168p stat'!$H$1,A127*20,0)</f>
        <v>0</v>
      </c>
      <c r="G127" s="5">
        <f ca="1">OFFSET('168p stat'!$K$1,A127*20,0)</f>
        <v>0</v>
      </c>
      <c r="H127" s="5">
        <f ca="1">OFFSET('168p stat'!$N$1,A127*20,0)</f>
        <v>0</v>
      </c>
    </row>
    <row r="128" spans="1:8" x14ac:dyDescent="0.25">
      <c r="A128">
        <v>45</v>
      </c>
      <c r="C128">
        <f ca="1">OFFSET('168p stat'!$A$1,A128*20,0)</f>
        <v>0</v>
      </c>
      <c r="D128" s="5" t="e">
        <f ca="1">OFFSET('168p trace'!$R$56,(A128-1)*56,0)</f>
        <v>#DIV/0!</v>
      </c>
      <c r="E128" s="5" t="e">
        <f ca="1">OFFSET('168p trace'!$S$56,(A128-1)*56,0)</f>
        <v>#DIV/0!</v>
      </c>
      <c r="F128" s="5">
        <f ca="1">OFFSET('168p stat'!$H$1,A128*20,0)</f>
        <v>0</v>
      </c>
      <c r="G128" s="5">
        <f ca="1">OFFSET('168p stat'!$K$1,A128*20,0)</f>
        <v>0</v>
      </c>
      <c r="H128" s="5">
        <f ca="1">OFFSET('168p stat'!$N$1,A128*20,0)</f>
        <v>0</v>
      </c>
    </row>
    <row r="129" spans="1:10" x14ac:dyDescent="0.25">
      <c r="A129">
        <v>46</v>
      </c>
      <c r="C129">
        <f ca="1">OFFSET('168p stat'!$A$1,A129*20,0)</f>
        <v>0</v>
      </c>
      <c r="D129" s="5" t="e">
        <f ca="1">OFFSET('168p trace'!$R$56,(A129-1)*56,0)</f>
        <v>#DIV/0!</v>
      </c>
      <c r="E129" s="5" t="e">
        <f ca="1">OFFSET('168p trace'!$S$56,(A129-1)*56,0)</f>
        <v>#DIV/0!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10" x14ac:dyDescent="0.25">
      <c r="A130">
        <v>47</v>
      </c>
      <c r="C130">
        <f ca="1">OFFSET('168p stat'!$A$1,A130*20,0)</f>
        <v>0</v>
      </c>
      <c r="D130" s="5">
        <f ca="1">OFFSET('168p trace'!$R$56,(A130-1)*56,0)</f>
        <v>0</v>
      </c>
      <c r="E130" s="5">
        <f ca="1">OFFSET('168p trace'!$S$56,(A130-1)*56,0)</f>
        <v>0</v>
      </c>
      <c r="F130" s="5">
        <f ca="1">OFFSET('168p stat'!$H$1,A130*20,0)</f>
        <v>0</v>
      </c>
      <c r="G130" s="5">
        <f ca="1">OFFSET('168p stat'!$K$1,A130*20,0)</f>
        <v>0</v>
      </c>
      <c r="H130" s="5">
        <f ca="1">OFFSET('168p stat'!$N$1,A130*20,0)</f>
        <v>0</v>
      </c>
    </row>
    <row r="131" spans="1:10" x14ac:dyDescent="0.25">
      <c r="A131">
        <v>48</v>
      </c>
      <c r="C131">
        <f ca="1">OFFSET('168p stat'!$A$1,A131*20,0)</f>
        <v>0</v>
      </c>
      <c r="D131" s="5">
        <f ca="1">OFFSET('168p trace'!$R$56,(A131-1)*56,0)</f>
        <v>0</v>
      </c>
      <c r="E131" s="5">
        <f ca="1">OFFSET('168p trace'!$S$56,(A131-1)*56,0)</f>
        <v>0</v>
      </c>
      <c r="F131" s="5">
        <f ca="1">OFFSET('168p stat'!$H$1,A131*20,0)</f>
        <v>0</v>
      </c>
      <c r="G131" s="5">
        <f ca="1">OFFSET('168p stat'!$K$1,A131*20,0)</f>
        <v>0</v>
      </c>
      <c r="H131" s="5">
        <f ca="1">OFFSET('168p stat'!$N$1,A131*20,0)</f>
        <v>0</v>
      </c>
    </row>
    <row r="132" spans="1:10" x14ac:dyDescent="0.25">
      <c r="A132">
        <v>49</v>
      </c>
      <c r="C132">
        <f ca="1">OFFSET('168p stat'!$A$1,A132*20,0)</f>
        <v>0</v>
      </c>
      <c r="D132" s="5">
        <f ca="1">OFFSET('168p trace'!$R$56,(A132-1)*56,0)</f>
        <v>0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50</v>
      </c>
      <c r="C133">
        <f ca="1">OFFSET('168p stat'!$A$1,A133*20,0)</f>
        <v>0</v>
      </c>
      <c r="D133" s="5">
        <f ca="1">OFFSET('168p trace'!$R$56,(A133-1)*56,0)</f>
        <v>0</v>
      </c>
      <c r="E133" s="5">
        <f ca="1">OFFSET('168p trace'!$S$56,(A133-1)*56,0)</f>
        <v>0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6" spans="1:10" x14ac:dyDescent="0.25">
      <c r="C136" t="s">
        <v>72</v>
      </c>
    </row>
    <row r="137" spans="1:10" x14ac:dyDescent="0.25">
      <c r="D137" t="s">
        <v>57</v>
      </c>
      <c r="E137" t="s">
        <v>53</v>
      </c>
      <c r="F137" t="s">
        <v>54</v>
      </c>
      <c r="G137" t="s">
        <v>55</v>
      </c>
      <c r="H137" t="s">
        <v>56</v>
      </c>
      <c r="J137" t="s">
        <v>71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21997.669075999904</v>
      </c>
      <c r="E138" s="5">
        <f ca="1">OFFSET('168p trace'!$V$56,(A31-1)*56,0)</f>
        <v>22790.697443999918</v>
      </c>
      <c r="F138" s="5">
        <f ca="1">OFFSET('168p stat'!$H$1,A138*20,1)</f>
        <v>22406.285596000002</v>
      </c>
      <c r="G138" s="5">
        <f ca="1">OFFSET('168p stat'!$K$1,A138*20,1)</f>
        <v>228.094753</v>
      </c>
      <c r="H138" s="5">
        <f ca="1">OFFSET('168p stat'!$N$1,A138*20,1)</f>
        <v>1.7217100000000001</v>
      </c>
      <c r="J138" s="5">
        <f ca="1">SUM(E138:H138)</f>
        <v>45426.799502999915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72.570623999997252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72.570623999997252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97.882900000002294</v>
      </c>
      <c r="E140" s="5">
        <f ca="1">OFFSET('168p trace'!$V$56,(A33-1)*56,0)</f>
        <v>35.184516000000961</v>
      </c>
      <c r="F140" s="5">
        <f ca="1">OFFSET('168p stat'!$H$1,A140*20,1)</f>
        <v>22.965316000000001</v>
      </c>
      <c r="G140" s="5">
        <f ca="1">OFFSET('168p stat'!$K$1,A140*20,1)</f>
        <v>2.4491890000000001</v>
      </c>
      <c r="H140" s="5">
        <f ca="1">OFFSET('168p stat'!$N$1,A140*20,1)</f>
        <v>5.22E-4</v>
      </c>
      <c r="J140" s="5">
        <f t="shared" ref="J140:J175" ca="1" si="5">SUM(E140:H140)</f>
        <v>60.599543000000956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102.73136399999926</v>
      </c>
      <c r="E141" s="5">
        <f ca="1">OFFSET('168p trace'!$V$56,(A34-1)*56,0)</f>
        <v>99.667844000008031</v>
      </c>
      <c r="F141" s="5">
        <f ca="1">OFFSET('168p stat'!$H$1,A141*20,1)</f>
        <v>92.294538000000003</v>
      </c>
      <c r="G141" s="5">
        <f ca="1">OFFSET('168p stat'!$K$1,A141*20,1)</f>
        <v>13.154681</v>
      </c>
      <c r="H141" s="5">
        <f ca="1">OFFSET('168p stat'!$N$1,A141*20,1)</f>
        <v>0.125779</v>
      </c>
      <c r="J141" s="5">
        <f t="shared" ca="1" si="5"/>
        <v>205.24284200000804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174.40155599999088</v>
      </c>
      <c r="E142" s="5">
        <f ca="1">OFFSET('168p trace'!$V$56,(A35-1)*56,0)</f>
        <v>149.41016400001124</v>
      </c>
      <c r="F142" s="5">
        <f ca="1">OFFSET('168p stat'!$H$1,A142*20,1)</f>
        <v>143.57531599999999</v>
      </c>
      <c r="G142" s="5">
        <f ca="1">OFFSET('168p stat'!$K$1,A142*20,1)</f>
        <v>21.705296000000001</v>
      </c>
      <c r="H142" s="5">
        <f ca="1">OFFSET('168p stat'!$N$1,A142*20,1)</f>
        <v>3.9192999999999999E-2</v>
      </c>
      <c r="J142" s="5">
        <f t="shared" ca="1" si="5"/>
        <v>314.72996900001118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138.21256400000263</v>
      </c>
      <c r="E143" s="5">
        <f ca="1">OFFSET('168p trace'!$V$56,(A36-1)*56,0)</f>
        <v>90.044896000010425</v>
      </c>
      <c r="F143" s="5">
        <f ca="1">OFFSET('168p stat'!$H$1,A143*20,1)</f>
        <v>79.586089999999999</v>
      </c>
      <c r="G143" s="5">
        <f ca="1">OFFSET('168p stat'!$K$1,A143*20,1)</f>
        <v>22.116741000000001</v>
      </c>
      <c r="H143" s="5">
        <f ca="1">OFFSET('168p stat'!$N$1,A143*20,1)</f>
        <v>0.199961</v>
      </c>
      <c r="J143" s="5">
        <f t="shared" ca="1" si="5"/>
        <v>191.9476880000104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359.23366400000918</v>
      </c>
      <c r="E144" s="5">
        <f ca="1">OFFSET('168p trace'!$V$56,(A37-1)*56,0)</f>
        <v>317.55745599999477</v>
      </c>
      <c r="F144" s="5">
        <f ca="1">OFFSET('168p stat'!$H$1,A144*20,1)</f>
        <v>274.25699600000002</v>
      </c>
      <c r="G144" s="5">
        <f ca="1">OFFSET('168p stat'!$K$1,A144*20,1)</f>
        <v>149.618055</v>
      </c>
      <c r="H144" s="5">
        <f ca="1">OFFSET('168p stat'!$N$1,A144*20,1)</f>
        <v>12.821739000000001</v>
      </c>
      <c r="J144" s="5">
        <f t="shared" ca="1" si="5"/>
        <v>754.25424599999485</v>
      </c>
    </row>
    <row r="145" spans="1:10" x14ac:dyDescent="0.25">
      <c r="A145">
        <v>8</v>
      </c>
      <c r="C145" t="str">
        <f ca="1">OFFSET('168p stat'!$A$1,A145*20,0)</f>
        <v>CUDA ant add CPU12</v>
      </c>
      <c r="D145" s="5">
        <f ca="1">OFFSET('168p trace'!$U$56,(A38-1)*56,0)</f>
        <v>30476.340004000045</v>
      </c>
      <c r="E145" s="5">
        <f ca="1">OFFSET('168p trace'!$V$56,(A38-1)*56,0)</f>
        <v>29668.342335999962</v>
      </c>
      <c r="F145" s="5">
        <f ca="1">OFFSET('168p stat'!$H$1,A145*20,1)</f>
        <v>28996.174294</v>
      </c>
      <c r="G145" s="5">
        <f ca="1">OFFSET('168p stat'!$K$1,A145*20,1)</f>
        <v>28525.462044</v>
      </c>
      <c r="H145" s="5">
        <f ca="1">OFFSET('168p stat'!$N$1,A145*20,1)</f>
        <v>2.7759670000000001</v>
      </c>
      <c r="J145" s="5">
        <f t="shared" ca="1" si="5"/>
        <v>87192.754640999949</v>
      </c>
    </row>
    <row r="146" spans="1:10" x14ac:dyDescent="0.25">
      <c r="A146">
        <v>9</v>
      </c>
      <c r="C146" t="str">
        <f ca="1">OFFSET('168p stat'!$A$1,A146*20,0)</f>
        <v>CUDA opt</v>
      </c>
      <c r="D146" s="5">
        <f ca="1">OFFSET('168p trace'!$U$56,(A39-1)*56,0)</f>
        <v>103.52888400000049</v>
      </c>
      <c r="E146" s="5">
        <f ca="1">OFFSET('168p trace'!$V$56,(A39-1)*56,0)</f>
        <v>0</v>
      </c>
      <c r="F146" s="5">
        <f ca="1">OFFSET('168p stat'!$H$1,A146*20,1)</f>
        <v>0</v>
      </c>
      <c r="G146" s="5">
        <f ca="1">OFFSET('168p stat'!$K$1,A146*20,1)</f>
        <v>0</v>
      </c>
      <c r="H146" s="5">
        <f ca="1">OFFSET('168p stat'!$N$1,A146*20,1)</f>
        <v>0</v>
      </c>
      <c r="J146" s="5">
        <f ca="1">SUM(D146:H146)</f>
        <v>103.52888400000049</v>
      </c>
    </row>
    <row r="147" spans="1:10" x14ac:dyDescent="0.25">
      <c r="A147">
        <v>10</v>
      </c>
      <c r="C147" t="str">
        <f ca="1">OFFSET('168p stat'!$A$1,A147*20,0)</f>
        <v>CUDA opt Time</v>
      </c>
      <c r="D147" s="5">
        <f ca="1">OFFSET('168p trace'!$U$56,(A40-1)*56,0)</f>
        <v>3791.1639359999658</v>
      </c>
      <c r="E147" s="5">
        <f ca="1">OFFSET('168p trace'!$V$56,(A40-1)*56,0)</f>
        <v>3975.1939040000266</v>
      </c>
      <c r="F147" s="5">
        <f ca="1">OFFSET('168p stat'!$H$1,A147*20,1)</f>
        <v>3871.2054910000002</v>
      </c>
      <c r="G147" s="5">
        <f ca="1">OFFSET('168p stat'!$K$1,A147*20,1)</f>
        <v>30.778886</v>
      </c>
      <c r="H147" s="5">
        <f ca="1">OFFSET('168p stat'!$N$1,A147*20,1)</f>
        <v>0</v>
      </c>
      <c r="J147" s="5">
        <f t="shared" ca="1" si="5"/>
        <v>7877.1782810000268</v>
      </c>
    </row>
    <row r="148" spans="1:10" x14ac:dyDescent="0.25">
      <c r="A148">
        <v>11</v>
      </c>
      <c r="C148" t="str">
        <f ca="1">OFFSET('168p stat'!$A$1,A148*20,0)</f>
        <v>CUDA opt non hash</v>
      </c>
      <c r="D148" s="5">
        <f ca="1">OFFSET('168p trace'!$U$56,(A41-1)*56,0)</f>
        <v>70.660143999996421</v>
      </c>
      <c r="E148" s="5">
        <f ca="1">OFFSET('168p trace'!$V$56,(A41-1)*56,0)</f>
        <v>28.736176000003276</v>
      </c>
      <c r="F148" s="5">
        <f ca="1">OFFSET('168p stat'!$H$1,A148*20,1)</f>
        <v>23.516117000000001</v>
      </c>
      <c r="G148" s="5">
        <f ca="1">OFFSET('168p stat'!$K$1,A148*20,1)</f>
        <v>2.4488669999999999</v>
      </c>
      <c r="H148" s="5">
        <f ca="1">OFFSET('168p stat'!$N$1,A148*20,1)</f>
        <v>0</v>
      </c>
      <c r="J148" s="5">
        <f t="shared" ca="1" si="5"/>
        <v>54.701160000003277</v>
      </c>
    </row>
    <row r="149" spans="1:10" x14ac:dyDescent="0.25">
      <c r="A149">
        <v>12</v>
      </c>
      <c r="C149" t="str">
        <f ca="1">OFFSET('168p stat'!$A$1,A149*20,0)</f>
        <v>CUDA opt ant</v>
      </c>
      <c r="D149" s="5">
        <f ca="1">OFFSET('168p trace'!$U$56,(A42-1)*56,0)</f>
        <v>9027.8624040000796</v>
      </c>
      <c r="E149" s="5">
        <f ca="1">OFFSET('168p trace'!$V$56,(A42-1)*56,0)</f>
        <v>7620.3989960001463</v>
      </c>
      <c r="F149" s="5">
        <f ca="1">OFFSET('168p stat'!$H$1,A149*20,1)</f>
        <v>7801.0002629999999</v>
      </c>
      <c r="G149" s="5">
        <f ca="1">OFFSET('168p stat'!$K$1,A149*20,1)</f>
        <v>10.280138000000001</v>
      </c>
      <c r="H149" s="5">
        <f ca="1">OFFSET('168p stat'!$N$1,A149*20,1)</f>
        <v>0</v>
      </c>
      <c r="J149" s="5">
        <f t="shared" ca="1" si="5"/>
        <v>15431.679397000147</v>
      </c>
    </row>
    <row r="150" spans="1:10" x14ac:dyDescent="0.25">
      <c r="A150">
        <v>13</v>
      </c>
      <c r="C150" t="str">
        <f ca="1">OFFSET('168p stat'!$A$1,A150*20,0)</f>
        <v>CUDA opt ant non hash</v>
      </c>
      <c r="D150" s="5">
        <f ca="1">OFFSET('168p trace'!$U$56,(A43-1)*56,0)</f>
        <v>157.52963599998915</v>
      </c>
      <c r="E150" s="5">
        <f ca="1">OFFSET('168p trace'!$V$56,(A43-1)*56,0)</f>
        <v>93.447699999999145</v>
      </c>
      <c r="F150" s="5">
        <f ca="1">OFFSET('168p stat'!$H$1,A150*20,1)</f>
        <v>104.195511</v>
      </c>
      <c r="G150" s="5">
        <f ca="1">OFFSET('168p stat'!$K$1,A150*20,1)</f>
        <v>3.995234</v>
      </c>
      <c r="H150" s="5">
        <f ca="1">OFFSET('168p stat'!$N$1,A150*20,1)</f>
        <v>0</v>
      </c>
      <c r="J150" s="5">
        <f t="shared" ca="1" si="5"/>
        <v>201.63844499999917</v>
      </c>
    </row>
    <row r="151" spans="1:10" x14ac:dyDescent="0.25">
      <c r="A151">
        <v>14</v>
      </c>
      <c r="C151" t="str">
        <f ca="1">OFFSET('168p stat'!$A$1,A151*20,0)</f>
        <v>CUDA opt ant par</v>
      </c>
      <c r="D151" s="5">
        <f ca="1">OFFSET('168p trace'!$U$56,(A44-1)*56,0)</f>
        <v>117.83523599998931</v>
      </c>
      <c r="E151" s="5">
        <f ca="1">OFFSET('168p trace'!$V$56,(A44-1)*56,0)</f>
        <v>46.572336000005279</v>
      </c>
      <c r="F151" s="5">
        <f ca="1">OFFSET('168p stat'!$H$1,A151*20,1)</f>
        <v>46.334387</v>
      </c>
      <c r="G151" s="5">
        <f ca="1">OFFSET('168p stat'!$K$1,A151*20,1)</f>
        <v>33.268239000000001</v>
      </c>
      <c r="H151" s="5">
        <f ca="1">OFFSET('168p stat'!$N$1,A151*20,1)</f>
        <v>0</v>
      </c>
      <c r="J151" s="5">
        <f t="shared" ca="1" si="5"/>
        <v>126.17496200000528</v>
      </c>
    </row>
    <row r="152" spans="1:10" x14ac:dyDescent="0.25">
      <c r="A152">
        <v>15</v>
      </c>
      <c r="C152" t="str">
        <f ca="1">OFFSET('168p stat'!$A$1,A152*20,0)</f>
        <v>non CUDA Time</v>
      </c>
      <c r="D152" s="5">
        <f ca="1">OFFSET('168p trace'!$U$56,(A45-1)*56,0)</f>
        <v>148728.89467599976</v>
      </c>
      <c r="E152" s="5">
        <f ca="1">OFFSET('168p trace'!$V$56,(A45-1)*56,0)</f>
        <v>149628.05760000017</v>
      </c>
      <c r="F152" s="5">
        <f ca="1">OFFSET('168p stat'!$H$1,A152*20,1)</f>
        <v>149627.954096</v>
      </c>
      <c r="G152" s="5">
        <f ca="1">OFFSET('168p stat'!$K$1,A152*20,1)</f>
        <v>148529.528288</v>
      </c>
      <c r="H152" s="5">
        <f ca="1">OFFSET('168p stat'!$N$1,A152*20,1)</f>
        <v>22.826024</v>
      </c>
      <c r="J152" s="5">
        <f t="shared" ca="1" si="5"/>
        <v>447808.36600800016</v>
      </c>
    </row>
    <row r="153" spans="1:10" x14ac:dyDescent="0.25">
      <c r="A153">
        <v>16</v>
      </c>
      <c r="C153" t="str">
        <f ca="1">OFFSET('168p stat'!$A$1,A153*20,0)</f>
        <v>non CUDA</v>
      </c>
      <c r="D153" s="5">
        <f ca="1">OFFSET('168p trace'!$U$56,(A46-1)*56,0)</f>
        <v>11945.35083600002</v>
      </c>
      <c r="E153" s="5">
        <f ca="1">OFFSET('168p trace'!$V$56,(A46-1)*56,0)</f>
        <v>0</v>
      </c>
      <c r="F153" s="5">
        <f ca="1">OFFSET('168p stat'!$H$1,A153*20,1)</f>
        <v>0</v>
      </c>
      <c r="G153" s="5">
        <f ca="1">OFFSET('168p stat'!$K$1,A153*20,1)</f>
        <v>0</v>
      </c>
      <c r="H153" s="5">
        <f ca="1">OFFSET('168p stat'!$N$1,A153*20,1)</f>
        <v>0</v>
      </c>
      <c r="J153" s="5">
        <f ca="1">SUM(D153:H153)</f>
        <v>11945.35083600002</v>
      </c>
    </row>
    <row r="154" spans="1:10" x14ac:dyDescent="0.25">
      <c r="A154">
        <v>17</v>
      </c>
      <c r="C154" t="str">
        <f ca="1">OFFSET('168p stat'!$A$1,A154*20,0)</f>
        <v>non CUDA non hash</v>
      </c>
      <c r="D154" s="5">
        <f ca="1">OFFSET('168p trace'!$U$56,(A47-1)*56,0)</f>
        <v>338827.33840000001</v>
      </c>
      <c r="E154" s="5">
        <f ca="1">OFFSET('168p trace'!$V$56,(A47-1)*56,0)</f>
        <v>339345.14809599979</v>
      </c>
      <c r="F154" s="5">
        <f ca="1">OFFSET('168p stat'!$H$1,A154*20,1)</f>
        <v>339346.93432300002</v>
      </c>
      <c r="G154" s="5">
        <f ca="1">OFFSET('168p stat'!$K$1,A154*20,1)</f>
        <v>336002.66713999998</v>
      </c>
      <c r="H154" s="5">
        <f ca="1">OFFSET('168p stat'!$N$1,A154*20,1)</f>
        <v>13.633022</v>
      </c>
      <c r="J154" s="5">
        <f t="shared" ca="1" si="5"/>
        <v>1014708.3825809999</v>
      </c>
    </row>
    <row r="155" spans="1:10" x14ac:dyDescent="0.25">
      <c r="A155">
        <v>18</v>
      </c>
      <c r="C155" t="str">
        <f ca="1">OFFSET('168p stat'!$A$1,A155*20,0)</f>
        <v>Classic ACO</v>
      </c>
      <c r="D155" s="5">
        <f ca="1">OFFSET('168p trace'!$U$56,(A48-1)*56,0)</f>
        <v>1411449364.0803998</v>
      </c>
      <c r="E155" s="5">
        <f ca="1">OFFSET('168p trace'!$V$56,(A48-1)*56,0)</f>
        <v>1409135913.6243997</v>
      </c>
      <c r="F155" s="5">
        <f ca="1">OFFSET('168p stat'!$H$1,A155*20,1)</f>
        <v>1409168680.33795</v>
      </c>
      <c r="G155" s="5">
        <f ca="1">OFFSET('168p stat'!$K$1,A155*20,1)</f>
        <v>1409427301.2385199</v>
      </c>
      <c r="H155" s="5">
        <f ca="1">OFFSET('168p stat'!$N$1,A155*20,1)</f>
        <v>144.13335799999999</v>
      </c>
      <c r="J155" s="5">
        <f t="shared" ca="1" si="5"/>
        <v>4227732039.3342276</v>
      </c>
    </row>
    <row r="156" spans="1:10" x14ac:dyDescent="0.25">
      <c r="A156">
        <v>19</v>
      </c>
      <c r="C156" t="str">
        <f ca="1">OFFSET('168p stat'!$A$1,A156*20,0)</f>
        <v>Classic ACO non hash</v>
      </c>
      <c r="D156" s="5">
        <f ca="1">OFFSET('168p trace'!$U$56,(A49-1)*56,0)</f>
        <v>124663544.28000002</v>
      </c>
      <c r="E156" s="5">
        <f ca="1">OFFSET('168p trace'!$V$56,(A49-1)*56,0)</f>
        <v>124569122.46239997</v>
      </c>
      <c r="F156" s="5">
        <f ca="1">OFFSET('168p stat'!$H$1,A156*20,1)</f>
        <v>124552497.780579</v>
      </c>
      <c r="G156" s="5">
        <f ca="1">OFFSET('168p stat'!$K$1,A156*20,1)</f>
        <v>123854007.66424599</v>
      </c>
      <c r="H156" s="5">
        <f ca="1">OFFSET('168p stat'!$N$1,A156*20,1)</f>
        <v>390.25636900000001</v>
      </c>
      <c r="J156" s="5">
        <f t="shared" ca="1" si="5"/>
        <v>372976018.16359401</v>
      </c>
    </row>
    <row r="157" spans="1:10" x14ac:dyDescent="0.25">
      <c r="A157">
        <v>20</v>
      </c>
      <c r="C157" t="str">
        <f ca="1">OFFSET('168p stat'!$A$1,A157*20,0)</f>
        <v>omp</v>
      </c>
      <c r="D157" s="5">
        <f ca="1">OFFSET('168p trace'!$U$56,(A50-1)*56,0)</f>
        <v>130183.104196</v>
      </c>
      <c r="E157" s="5">
        <f ca="1">OFFSET('168p trace'!$V$56,(A50-1)*56,0)</f>
        <v>126346.70753599987</v>
      </c>
      <c r="F157" s="5">
        <f ca="1">OFFSET('168p stat'!$H$1,A157*20,1)</f>
        <v>126337.795367</v>
      </c>
      <c r="G157" s="5">
        <f ca="1">OFFSET('168p stat'!$K$1,A157*20,1)</f>
        <v>109196.923685</v>
      </c>
      <c r="H157" s="5">
        <f ca="1">OFFSET('168p stat'!$N$1,A157*20,1)</f>
        <v>96.845050999999998</v>
      </c>
      <c r="J157" s="5">
        <f t="shared" ca="1" si="5"/>
        <v>361978.27163899987</v>
      </c>
    </row>
    <row r="158" spans="1:10" x14ac:dyDescent="0.25">
      <c r="A158">
        <v>21</v>
      </c>
      <c r="C158" t="str">
        <f ca="1">OFFSET('168p stat'!$A$1,A158*20,0)</f>
        <v>omp non hash</v>
      </c>
      <c r="D158" s="5">
        <f ca="1">OFFSET('168p trace'!$U$56,(A51-1)*56,0)</f>
        <v>139642.85969599991</v>
      </c>
      <c r="E158" s="5">
        <f ca="1">OFFSET('168p trace'!$V$56,(A51-1)*56,0)</f>
        <v>135314.31979600005</v>
      </c>
      <c r="F158" s="5">
        <f ca="1">OFFSET('168p stat'!$H$1,A158*20,1)</f>
        <v>135301.74216299999</v>
      </c>
      <c r="G158" s="5">
        <f ca="1">OFFSET('168p stat'!$K$1,A158*20,1)</f>
        <v>117503.42791100001</v>
      </c>
      <c r="H158" s="5">
        <f ca="1">OFFSET('168p stat'!$N$1,A158*20,1)</f>
        <v>95.937594000000004</v>
      </c>
      <c r="J158" s="5">
        <f t="shared" ca="1" si="5"/>
        <v>388215.42746400007</v>
      </c>
    </row>
    <row r="159" spans="1:10" x14ac:dyDescent="0.25">
      <c r="A159">
        <v>22</v>
      </c>
      <c r="C159" t="str">
        <f ca="1">OFFSET('168p stat'!$A$1,A159*20,0)</f>
        <v>non CUDA transp Time</v>
      </c>
      <c r="D159" s="5">
        <f ca="1">OFFSET('168p trace'!$U$56,(A52-1)*56,0)</f>
        <v>6317711.3866559984</v>
      </c>
      <c r="E159" s="5">
        <f ca="1">OFFSET('168p trace'!$V$56,(A52-1)*56,0)</f>
        <v>6318539.8648000024</v>
      </c>
      <c r="F159" s="5">
        <f ca="1">OFFSET('168p stat'!$H$1,A159*20,1)</f>
        <v>6318540.4670679998</v>
      </c>
      <c r="G159" s="5">
        <f ca="1">OFFSET('168p stat'!$K$1,A159*20,1)</f>
        <v>6294260.0345750004</v>
      </c>
      <c r="H159" s="5">
        <f ca="1">OFFSET('168p stat'!$N$1,A159*20,1)</f>
        <v>61.764488</v>
      </c>
      <c r="J159" s="5">
        <f t="shared" ca="1" si="5"/>
        <v>18931402.130931001</v>
      </c>
    </row>
    <row r="160" spans="1:10" x14ac:dyDescent="0.25">
      <c r="A160">
        <v>23</v>
      </c>
      <c r="C160" t="str">
        <f ca="1">OFFSET('168p stat'!$A$1,A160*20,0)</f>
        <v>non CUDA transp</v>
      </c>
      <c r="D160" s="5">
        <f ca="1">OFFSET('168p trace'!$U$56,(A53-1)*56,0)</f>
        <v>2742566.1002439992</v>
      </c>
      <c r="E160" s="5">
        <f ca="1">OFFSET('168p trace'!$V$56,(A53-1)*56,0)</f>
        <v>0</v>
      </c>
      <c r="F160" s="5">
        <f ca="1">OFFSET('168p stat'!$H$1,A160*20,1)</f>
        <v>0</v>
      </c>
      <c r="G160" s="5">
        <f ca="1">OFFSET('168p stat'!$K$1,A160*20,1)</f>
        <v>0</v>
      </c>
      <c r="H160" s="5">
        <f ca="1">OFFSET('168p stat'!$N$1,A160*20,1)</f>
        <v>0</v>
      </c>
      <c r="J160" s="5">
        <f ca="1">SUM(D160:H160)</f>
        <v>2742566.1002439992</v>
      </c>
    </row>
    <row r="161" spans="1:10" x14ac:dyDescent="0.25">
      <c r="A161">
        <v>24</v>
      </c>
      <c r="C161" t="str">
        <f ca="1">OFFSET('168p stat'!$A$1,A161*20,0)</f>
        <v>non CUDA transp non hash</v>
      </c>
      <c r="D161" s="5">
        <f ca="1">OFFSET('168p trace'!$U$56,(A54-1)*56,0)</f>
        <v>1071487.7527359994</v>
      </c>
      <c r="E161" s="5">
        <f ca="1">OFFSET('168p trace'!$V$56,(A54-1)*56,0)</f>
        <v>1067556.7949639992</v>
      </c>
      <c r="F161" s="5">
        <f ca="1">OFFSET('168p stat'!$H$1,A161*20,1)</f>
        <v>1067559.7683290001</v>
      </c>
      <c r="G161" s="5">
        <f ca="1">OFFSET('168p stat'!$K$1,A161*20,1)</f>
        <v>1025803.688084</v>
      </c>
      <c r="H161" s="5">
        <f ca="1">OFFSET('168p stat'!$N$1,A161*20,1)</f>
        <v>67.108953</v>
      </c>
      <c r="J161" s="5">
        <f t="shared" ca="1" si="5"/>
        <v>3160987.3603299996</v>
      </c>
    </row>
    <row r="162" spans="1:10" x14ac:dyDescent="0.25">
      <c r="A162">
        <v>25</v>
      </c>
      <c r="C162" t="str">
        <f ca="1">OFFSET('168p stat'!$A$1,A162*20,0)</f>
        <v>non CUDA AVX Time</v>
      </c>
      <c r="D162" s="5">
        <f ca="1">OFFSET('168p trace'!$U$56,(A55-1)*56,0)</f>
        <v>227170.92286399993</v>
      </c>
      <c r="E162" s="5">
        <f ca="1">OFFSET('168p trace'!$V$56,(A55-1)*56,0)</f>
        <v>228986.81400400019</v>
      </c>
      <c r="F162" s="5">
        <f ca="1">OFFSET('168p stat'!$H$1,A162*20,1)</f>
        <v>228975.81406400001</v>
      </c>
      <c r="G162" s="5">
        <f ca="1">OFFSET('168p stat'!$K$1,A162*20,1)</f>
        <v>236648.55244500001</v>
      </c>
      <c r="H162" s="5">
        <f ca="1">OFFSET('168p stat'!$N$1,A162*20,1)</f>
        <v>71.374493999999999</v>
      </c>
      <c r="J162" s="5">
        <f t="shared" ca="1" si="5"/>
        <v>694682.55500700022</v>
      </c>
    </row>
    <row r="163" spans="1:10" x14ac:dyDescent="0.25">
      <c r="A163">
        <v>26</v>
      </c>
      <c r="C163" t="str">
        <f ca="1">OFFSET('168p stat'!$A$1,A163*20,0)</f>
        <v>non CUDA AVX</v>
      </c>
      <c r="D163" s="5">
        <f ca="1">OFFSET('168p trace'!$U$56,(A56-1)*56,0)</f>
        <v>104565.07719999999</v>
      </c>
      <c r="E163" s="5">
        <f ca="1">OFFSET('168p trace'!$V$56,(A56-1)*56,0)</f>
        <v>0</v>
      </c>
      <c r="F163" s="5">
        <f ca="1">OFFSET('168p stat'!$H$1,A163*20,1)</f>
        <v>0</v>
      </c>
      <c r="G163" s="5">
        <f ca="1">OFFSET('168p stat'!$K$1,A163*20,1)</f>
        <v>0</v>
      </c>
      <c r="H163" s="5">
        <f ca="1">OFFSET('168p stat'!$N$1,A163*20,1)</f>
        <v>0</v>
      </c>
      <c r="J163" s="5">
        <f ca="1">SUM(D163:H163)</f>
        <v>104565.07719999999</v>
      </c>
    </row>
    <row r="164" spans="1:10" x14ac:dyDescent="0.25">
      <c r="A164">
        <v>27</v>
      </c>
      <c r="C164" t="str">
        <f ca="1">OFFSET('168p stat'!$A$1,A164*20,0)</f>
        <v>non CUDA AVX non hash</v>
      </c>
      <c r="D164" s="5">
        <f ca="1">OFFSET('168p trace'!$U$56,(A57-1)*56,0)</f>
        <v>299327.52657600009</v>
      </c>
      <c r="E164" s="5">
        <f ca="1">OFFSET('168p trace'!$V$56,(A57-1)*56,0)</f>
        <v>298776.51512399974</v>
      </c>
      <c r="F164" s="5">
        <f ca="1">OFFSET('168p stat'!$H$1,A164*20,1)</f>
        <v>298784.51621199999</v>
      </c>
      <c r="G164" s="5">
        <f ca="1">OFFSET('168p stat'!$K$1,A164*20,1)</f>
        <v>301974.75686000002</v>
      </c>
      <c r="H164" s="5">
        <f ca="1">OFFSET('168p stat'!$N$1,A164*20,1)</f>
        <v>48.244512999999998</v>
      </c>
      <c r="J164" s="5">
        <f t="shared" ca="1" si="5"/>
        <v>899584.03270899982</v>
      </c>
    </row>
    <row r="165" spans="1:10" x14ac:dyDescent="0.25">
      <c r="A165">
        <v>28</v>
      </c>
      <c r="C165" t="str">
        <f ca="1">OFFSET('168p stat'!$A$1,A165*20,0)</f>
        <v>non CUDA AVX_OMP Time</v>
      </c>
      <c r="D165" s="5">
        <f ca="1">OFFSET('168p trace'!$U$56,(A58-1)*56,0)</f>
        <v>88388.090799999933</v>
      </c>
      <c r="E165" s="5">
        <f ca="1">OFFSET('168p trace'!$V$56,(A58-1)*56,0)</f>
        <v>86767.82384399997</v>
      </c>
      <c r="F165" s="5">
        <f ca="1">OFFSET('168p stat'!$H$1,A165*20,1)</f>
        <v>86768.557744999998</v>
      </c>
      <c r="G165" s="5">
        <f ca="1">OFFSET('168p stat'!$K$1,A165*20,1)</f>
        <v>71882.440296000001</v>
      </c>
      <c r="H165" s="5">
        <f ca="1">OFFSET('168p stat'!$N$1,A165*20,1)</f>
        <v>69.567071999999996</v>
      </c>
      <c r="J165" s="5">
        <f t="shared" ca="1" si="5"/>
        <v>245488.38895699999</v>
      </c>
    </row>
    <row r="166" spans="1:10" x14ac:dyDescent="0.25">
      <c r="A166">
        <v>29</v>
      </c>
      <c r="C166" t="str">
        <f ca="1">OFFSET('168p stat'!$A$1,A166*20,0)</f>
        <v>non CUDA AVX_OMP</v>
      </c>
      <c r="D166" s="5">
        <f ca="1">OFFSET('168p trace'!$U$56,(A59-1)*56,0)</f>
        <v>134881.58651600007</v>
      </c>
      <c r="E166" s="5">
        <f ca="1">OFFSET('168p trace'!$V$56,(A59-1)*56,0)</f>
        <v>0</v>
      </c>
      <c r="F166" s="5">
        <f ca="1">OFFSET('168p stat'!$H$1,A166*20,1)</f>
        <v>0</v>
      </c>
      <c r="G166" s="5">
        <f ca="1">OFFSET('168p stat'!$K$1,A166*20,1)</f>
        <v>0</v>
      </c>
      <c r="H166" s="5">
        <f ca="1">OFFSET('168p stat'!$N$1,A166*20,1)</f>
        <v>0</v>
      </c>
      <c r="J166" s="5">
        <f ca="1">SUM(D166:H166)</f>
        <v>134881.58651600007</v>
      </c>
    </row>
    <row r="167" spans="1:10" x14ac:dyDescent="0.25">
      <c r="A167">
        <v>30</v>
      </c>
      <c r="C167" t="str">
        <f ca="1">OFFSET('168p stat'!$A$1,A167*20,0)</f>
        <v>non CUDA AVX_OMP non hash</v>
      </c>
      <c r="D167" s="5">
        <f ca="1">OFFSET('168p trace'!$U$56,(A60-1)*56,0)</f>
        <v>42847.567695999962</v>
      </c>
      <c r="E167" s="5">
        <f ca="1">OFFSET('168p trace'!$V$56,(A60-1)*56,0)</f>
        <v>41794.397616000002</v>
      </c>
      <c r="F167" s="5">
        <f ca="1">OFFSET('168p stat'!$H$1,A167*20,1)</f>
        <v>41789.931199999999</v>
      </c>
      <c r="G167" s="5">
        <f ca="1">OFFSET('168p stat'!$K$1,A167*20,1)</f>
        <v>36140.694461999999</v>
      </c>
      <c r="H167" s="5">
        <f ca="1">OFFSET('168p stat'!$N$1,A167*20,1)</f>
        <v>28.525766000000001</v>
      </c>
      <c r="J167" s="5">
        <f t="shared" ca="1" si="5"/>
        <v>119753.549044</v>
      </c>
    </row>
    <row r="168" spans="1:10" x14ac:dyDescent="0.25">
      <c r="A168">
        <v>31</v>
      </c>
      <c r="C168" t="str">
        <f ca="1">OFFSET('168p stat'!$A$1,A168*20,0)</f>
        <v>CUDA ant add CPU_AVX Time</v>
      </c>
      <c r="D168" s="5">
        <f ca="1">OFFSET('168p trace'!$U$56,(A61-1)*56,0)</f>
        <v>8638.8300040000286</v>
      </c>
      <c r="E168" s="5">
        <f ca="1">OFFSET('168p trace'!$V$56,(A61-1)*56,0)</f>
        <v>8710.2989959999632</v>
      </c>
      <c r="F168" s="5">
        <f ca="1">OFFSET('168p stat'!$H$1,A168*20,1)</f>
        <v>8595.1310240000003</v>
      </c>
      <c r="G168" s="5">
        <f ca="1">OFFSET('168p stat'!$K$1,A168*20,1)</f>
        <v>7846.2224120000001</v>
      </c>
      <c r="H168" s="5">
        <f ca="1">OFFSET('168p stat'!$N$1,A168*20,1)</f>
        <v>9.5858860000000004</v>
      </c>
      <c r="J168" s="5">
        <f t="shared" ca="1" si="5"/>
        <v>25161.238317999963</v>
      </c>
    </row>
    <row r="169" spans="1:10" x14ac:dyDescent="0.25">
      <c r="A169">
        <v>32</v>
      </c>
      <c r="C169" t="str">
        <f ca="1">OFFSET('168p stat'!$A$1,A169*20,0)</f>
        <v>non CUDA transp_AVX Time</v>
      </c>
      <c r="D169" s="5">
        <f ca="1">OFFSET('168p trace'!$U$56,(A62-1)*56,0)</f>
        <v>13541477.927744003</v>
      </c>
      <c r="E169" s="5">
        <f ca="1">OFFSET('168p trace'!$V$56,(A62-1)*56,0)</f>
        <v>12948229.655956006</v>
      </c>
      <c r="F169" s="5">
        <f ca="1">OFFSET('168p stat'!$H$1,A169*20,1)</f>
        <v>12948085.244833</v>
      </c>
      <c r="G169" s="5">
        <f ca="1">OFFSET('168p stat'!$K$1,A169*20,1)</f>
        <v>11198461.284080001</v>
      </c>
      <c r="H169" s="5">
        <f ca="1">OFFSET('168p stat'!$N$1,A169*20,1)</f>
        <v>969.77842799999996</v>
      </c>
      <c r="J169" s="5">
        <f t="shared" ca="1" si="5"/>
        <v>37095745.963297009</v>
      </c>
    </row>
    <row r="170" spans="1:10" x14ac:dyDescent="0.25">
      <c r="A170">
        <v>33</v>
      </c>
      <c r="C170" t="str">
        <f ca="1">OFFSET('168p stat'!$A$1,A170*20,0)</f>
        <v>non CUDA transp_AVX</v>
      </c>
      <c r="D170" s="5">
        <f ca="1">OFFSET('168p trace'!$U$56,(A63-1)*56,0)</f>
        <v>1427555.7144639995</v>
      </c>
      <c r="E170" s="5">
        <f ca="1">OFFSET('168p trace'!$V$56,(A63-1)*56,0)</f>
        <v>0</v>
      </c>
      <c r="F170" s="5">
        <f ca="1">OFFSET('168p stat'!$H$1,A170*20,1)</f>
        <v>0</v>
      </c>
      <c r="G170" s="5">
        <f ca="1">OFFSET('168p stat'!$K$1,A170*20,1)</f>
        <v>0</v>
      </c>
      <c r="H170" s="5">
        <f ca="1">OFFSET('168p stat'!$N$1,A170*20,1)</f>
        <v>0</v>
      </c>
      <c r="J170" s="5">
        <f ca="1">SUM(D170:H170)</f>
        <v>1427555.7144639995</v>
      </c>
    </row>
    <row r="171" spans="1:10" x14ac:dyDescent="0.25">
      <c r="A171">
        <v>34</v>
      </c>
      <c r="C171" t="str">
        <f ca="1">OFFSET('168p stat'!$A$1,A171*20,0)</f>
        <v>non CUDA transp_AVX non hash</v>
      </c>
      <c r="D171" s="5">
        <f ca="1">OFFSET('168p trace'!$U$56,(A64-1)*56,0)</f>
        <v>570109.46319999965</v>
      </c>
      <c r="E171" s="5">
        <f ca="1">OFFSET('168p trace'!$V$56,(A64-1)*56,0)</f>
        <v>562490.07747600041</v>
      </c>
      <c r="F171" s="5">
        <f ca="1">OFFSET('168p stat'!$H$1,A171*20,1)</f>
        <v>562484.12049799995</v>
      </c>
      <c r="G171" s="5">
        <f ca="1">OFFSET('168p stat'!$K$1,A171*20,1)</f>
        <v>527126.41678600002</v>
      </c>
      <c r="H171" s="5">
        <f ca="1">OFFSET('168p stat'!$N$1,A171*20,1)</f>
        <v>32.621386000000001</v>
      </c>
      <c r="J171" s="5">
        <f t="shared" ca="1" si="5"/>
        <v>1652133.2361460002</v>
      </c>
    </row>
    <row r="172" spans="1:10" x14ac:dyDescent="0.25">
      <c r="A172">
        <v>35</v>
      </c>
      <c r="C172" t="str">
        <f ca="1">OFFSET('168p stat'!$A$1,A172*20,0)</f>
        <v>non CUDA transp_AVX_OMP Time</v>
      </c>
      <c r="D172" s="5">
        <f ca="1">OFFSET('168p trace'!$U$56,(A65-1)*56,0)</f>
        <v>2728132.0980959977</v>
      </c>
      <c r="E172" s="5">
        <f ca="1">OFFSET('168p trace'!$V$56,(A65-1)*56,0)</f>
        <v>2718338.4154239986</v>
      </c>
      <c r="F172" s="5">
        <f ca="1">OFFSET('168p stat'!$H$1,A172*20,1)</f>
        <v>2718356.1979769999</v>
      </c>
      <c r="G172" s="5">
        <f ca="1">OFFSET('168p stat'!$K$1,A172*20,1)</f>
        <v>2577466.3599089999</v>
      </c>
      <c r="H172" s="5">
        <f ca="1">OFFSET('168p stat'!$N$1,A172*20,1)</f>
        <v>140.228352</v>
      </c>
      <c r="J172" s="5">
        <f t="shared" ca="1" si="5"/>
        <v>8014301.2016619984</v>
      </c>
    </row>
    <row r="173" spans="1:10" x14ac:dyDescent="0.25">
      <c r="A173">
        <v>36</v>
      </c>
      <c r="C173" t="str">
        <f ca="1">OFFSET('168p stat'!$A$1,A173*20,0)</f>
        <v>non CUDA transp_AVX_OMP</v>
      </c>
      <c r="D173" s="5">
        <f ca="1">OFFSET('168p trace'!$U$56,(A66-1)*56,0)</f>
        <v>1272116.0157760002</v>
      </c>
      <c r="E173" s="5">
        <f ca="1">OFFSET('168p trace'!$V$56,(A66-1)*56,0)</f>
        <v>0</v>
      </c>
      <c r="F173" s="5">
        <f ca="1">OFFSET('168p stat'!$H$1,A173*20,1)</f>
        <v>0</v>
      </c>
      <c r="G173" s="5">
        <f ca="1">OFFSET('168p stat'!$K$1,A173*20,1)</f>
        <v>0</v>
      </c>
      <c r="H173" s="5">
        <f ca="1">OFFSET('168p stat'!$N$1,A173*20,1)</f>
        <v>0</v>
      </c>
      <c r="J173" s="5">
        <f ca="1">SUM(D173:H173)</f>
        <v>1272116.0157760002</v>
      </c>
    </row>
    <row r="174" spans="1:10" x14ac:dyDescent="0.25">
      <c r="A174">
        <v>37</v>
      </c>
      <c r="C174" t="str">
        <f ca="1">OFFSET('168p stat'!$A$1,A174*20,0)</f>
        <v>non CUDA transp_AVX_OMP non hash</v>
      </c>
      <c r="D174" s="5">
        <f ca="1">OFFSET('168p trace'!$U$56,(A67-1)*56,0)</f>
        <v>1295692.7579360006</v>
      </c>
      <c r="E174" s="5">
        <f ca="1">OFFSET('168p trace'!$V$56,(A67-1)*56,0)</f>
        <v>1287133.7362760007</v>
      </c>
      <c r="F174" s="5">
        <f ca="1">OFFSET('168p stat'!$H$1,A174*20,1)</f>
        <v>1287116.4519509999</v>
      </c>
      <c r="G174" s="5">
        <f ca="1">OFFSET('168p stat'!$K$1,A174*20,1)</f>
        <v>1187369.2854609999</v>
      </c>
      <c r="H174" s="5">
        <f ca="1">OFFSET('168p stat'!$N$1,A174*20,1)</f>
        <v>78.506998999999993</v>
      </c>
      <c r="J174" s="5">
        <f t="shared" ca="1" si="5"/>
        <v>3761697.9806870008</v>
      </c>
    </row>
    <row r="175" spans="1:10" x14ac:dyDescent="0.25">
      <c r="A175">
        <v>38</v>
      </c>
      <c r="C175" t="str">
        <f ca="1">OFFSET('168p stat'!$A$1,A175*20,0)</f>
        <v>CUDA ant add CPU_AVX_transp Time</v>
      </c>
      <c r="D175" s="5">
        <f ca="1">OFFSET('168p trace'!$U$56,(A68-1)*56,0)</f>
        <v>4016.300164000012</v>
      </c>
      <c r="E175" s="5">
        <f ca="1">OFFSET('168p trace'!$V$56,(A68-1)*56,0)</f>
        <v>3606.5279240000386</v>
      </c>
      <c r="F175" s="5">
        <f ca="1">OFFSET('168p stat'!$H$1,A175*20,1)</f>
        <v>3309.8118880000002</v>
      </c>
      <c r="G175" s="5">
        <f ca="1">OFFSET('168p stat'!$K$1,A175*20,1)</f>
        <v>258.026523</v>
      </c>
      <c r="H175" s="5">
        <f ca="1">OFFSET('168p stat'!$N$1,A175*20,1)</f>
        <v>19.506502000000001</v>
      </c>
      <c r="J175" s="5">
        <f t="shared" ca="1" si="5"/>
        <v>7193.872837000039</v>
      </c>
    </row>
    <row r="176" spans="1:10" x14ac:dyDescent="0.25">
      <c r="A176">
        <v>39</v>
      </c>
      <c r="C176">
        <f ca="1">OFFSET('168p stat'!$A$1,A176*20,0)</f>
        <v>0</v>
      </c>
      <c r="D176" s="5" t="e">
        <f ca="1">OFFSET('168p trace'!$U$56,(A69-1)*56,0)</f>
        <v>#DIV/0!</v>
      </c>
      <c r="E176" s="5" t="e">
        <f ca="1">OFFSET('168p trace'!$V$56,(A69-1)*56,0)</f>
        <v>#DIV/0!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 t="e">
        <f t="shared" ref="J176:J187" ca="1" si="6">SUM(D176:H176)</f>
        <v>#DIV/0!</v>
      </c>
    </row>
    <row r="177" spans="1:10" x14ac:dyDescent="0.25">
      <c r="A177">
        <v>40</v>
      </c>
      <c r="C177">
        <f ca="1">OFFSET('168p stat'!$A$1,A177*20,0)</f>
        <v>0</v>
      </c>
      <c r="D177" s="5" t="e">
        <f ca="1">OFFSET('168p trace'!$U$56,(A70-1)*56,0)</f>
        <v>#DIV/0!</v>
      </c>
      <c r="E177" s="5" t="e">
        <f ca="1">OFFSET('168p trace'!$V$56,(A70-1)*56,0)</f>
        <v>#DIV/0!</v>
      </c>
      <c r="F177" s="5">
        <f ca="1">OFFSET('168p stat'!$H$1,A177*20,1)</f>
        <v>0</v>
      </c>
      <c r="G177" s="5">
        <f ca="1">OFFSET('168p stat'!$K$1,A177*20,1)</f>
        <v>0</v>
      </c>
      <c r="H177" s="5">
        <f ca="1">OFFSET('168p stat'!$N$1,A177*20,1)</f>
        <v>0</v>
      </c>
      <c r="J177" s="5" t="e">
        <f t="shared" ca="1" si="6"/>
        <v>#DIV/0!</v>
      </c>
    </row>
    <row r="178" spans="1:10" x14ac:dyDescent="0.25">
      <c r="A178">
        <v>41</v>
      </c>
      <c r="C178">
        <f ca="1">OFFSET('168p stat'!$A$1,A178*20,0)</f>
        <v>0</v>
      </c>
      <c r="D178" s="5" t="e">
        <f ca="1">OFFSET('168p trace'!$U$56,(A71-1)*56,0)</f>
        <v>#DIV/0!</v>
      </c>
      <c r="E178" s="5" t="e">
        <f ca="1">OFFSET('168p trace'!$V$56,(A71-1)*56,0)</f>
        <v>#DIV/0!</v>
      </c>
      <c r="F178" s="5">
        <f ca="1">OFFSET('168p stat'!$H$1,A178*20,1)</f>
        <v>0</v>
      </c>
      <c r="G178" s="5">
        <f ca="1">OFFSET('168p stat'!$K$1,A178*20,1)</f>
        <v>0</v>
      </c>
      <c r="H178" s="5">
        <f ca="1">OFFSET('168p stat'!$N$1,A178*20,1)</f>
        <v>0</v>
      </c>
      <c r="J178" s="5" t="e">
        <f t="shared" ca="1" si="6"/>
        <v>#DIV/0!</v>
      </c>
    </row>
    <row r="179" spans="1:10" x14ac:dyDescent="0.25">
      <c r="A179">
        <v>42</v>
      </c>
      <c r="C179">
        <f ca="1">OFFSET('168p stat'!$A$1,A179*20,0)</f>
        <v>0</v>
      </c>
      <c r="D179" s="5" t="e">
        <f ca="1">OFFSET('168p trace'!$U$56,(A72-1)*56,0)</f>
        <v>#DIV/0!</v>
      </c>
      <c r="E179" s="5" t="e">
        <f ca="1">OFFSET('168p trace'!$V$56,(A72-1)*56,0)</f>
        <v>#DIV/0!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 t="e">
        <f t="shared" ca="1" si="6"/>
        <v>#DIV/0!</v>
      </c>
    </row>
    <row r="180" spans="1:10" x14ac:dyDescent="0.25">
      <c r="A180">
        <v>43</v>
      </c>
      <c r="C180">
        <f ca="1">OFFSET('168p stat'!$A$1,A180*20,0)</f>
        <v>0</v>
      </c>
      <c r="D180" s="5" t="e">
        <f ca="1">OFFSET('168p trace'!$U$56,(A73-1)*56,0)</f>
        <v>#DIV/0!</v>
      </c>
      <c r="E180" s="5" t="e">
        <f ca="1">OFFSET('168p trace'!$V$56,(A73-1)*56,0)</f>
        <v>#DIV/0!</v>
      </c>
      <c r="F180" s="5">
        <f ca="1">OFFSET('168p stat'!$H$1,A180*20,1)</f>
        <v>0</v>
      </c>
      <c r="G180" s="5">
        <f ca="1">OFFSET('168p stat'!$K$1,A180*20,1)</f>
        <v>0</v>
      </c>
      <c r="H180" s="5">
        <f ca="1">OFFSET('168p stat'!$N$1,A180*20,1)</f>
        <v>0</v>
      </c>
      <c r="J180" s="5" t="e">
        <f t="shared" ca="1" si="6"/>
        <v>#DIV/0!</v>
      </c>
    </row>
    <row r="181" spans="1:10" x14ac:dyDescent="0.25">
      <c r="A181">
        <v>44</v>
      </c>
      <c r="C181">
        <f ca="1">OFFSET('168p stat'!$A$1,A181*20,0)</f>
        <v>0</v>
      </c>
      <c r="D181" s="5" t="e">
        <f ca="1">OFFSET('168p trace'!$U$56,(A74-1)*56,0)</f>
        <v>#DIV/0!</v>
      </c>
      <c r="E181" s="5" t="e">
        <f ca="1">OFFSET('168p trace'!$V$56,(A74-1)*56,0)</f>
        <v>#DIV/0!</v>
      </c>
      <c r="F181" s="5">
        <f ca="1">OFFSET('168p stat'!$H$1,A181*20,1)</f>
        <v>0</v>
      </c>
      <c r="G181" s="5">
        <f ca="1">OFFSET('168p stat'!$K$1,A181*20,1)</f>
        <v>0</v>
      </c>
      <c r="H181" s="5">
        <f ca="1">OFFSET('168p stat'!$N$1,A181*20,1)</f>
        <v>0</v>
      </c>
      <c r="J181" s="5" t="e">
        <f t="shared" ca="1" si="6"/>
        <v>#DIV/0!</v>
      </c>
    </row>
    <row r="182" spans="1:10" x14ac:dyDescent="0.25">
      <c r="A182">
        <v>45</v>
      </c>
      <c r="C182">
        <f ca="1">OFFSET('168p stat'!$A$1,A182*20,0)</f>
        <v>0</v>
      </c>
      <c r="D182" s="5" t="e">
        <f ca="1">OFFSET('168p trace'!$U$56,(A75-1)*56,0)</f>
        <v>#DIV/0!</v>
      </c>
      <c r="E182" s="5" t="e">
        <f ca="1">OFFSET('168p trace'!$V$56,(A75-1)*56,0)</f>
        <v>#DIV/0!</v>
      </c>
      <c r="F182" s="5">
        <f ca="1">OFFSET('168p stat'!$H$1,A182*20,1)</f>
        <v>0</v>
      </c>
      <c r="G182" s="5">
        <f ca="1">OFFSET('168p stat'!$K$1,A182*20,1)</f>
        <v>0</v>
      </c>
      <c r="H182" s="5">
        <f ca="1">OFFSET('168p stat'!$N$1,A182*20,1)</f>
        <v>0</v>
      </c>
      <c r="J182" s="5" t="e">
        <f t="shared" ca="1" si="6"/>
        <v>#DIV/0!</v>
      </c>
    </row>
    <row r="183" spans="1:10" x14ac:dyDescent="0.25">
      <c r="A183">
        <v>46</v>
      </c>
      <c r="C183">
        <f ca="1">OFFSET('168p stat'!$A$1,A183*20,0)</f>
        <v>0</v>
      </c>
      <c r="D183" s="5" t="e">
        <f ca="1">OFFSET('168p trace'!$U$56,(A76-1)*56,0)</f>
        <v>#DIV/0!</v>
      </c>
      <c r="E183" s="5" t="e">
        <f ca="1">OFFSET('168p trace'!$V$56,(A76-1)*56,0)</f>
        <v>#DIV/0!</v>
      </c>
      <c r="F183" s="5">
        <f ca="1">OFFSET('168p stat'!$H$1,A183*20,1)</f>
        <v>0</v>
      </c>
      <c r="G183" s="5">
        <f ca="1">OFFSET('168p stat'!$K$1,A183*20,1)</f>
        <v>0</v>
      </c>
      <c r="H183" s="5">
        <f ca="1">OFFSET('168p stat'!$N$1,A183*20,1)</f>
        <v>0</v>
      </c>
      <c r="J183" s="5" t="e">
        <f t="shared" ca="1" si="6"/>
        <v>#DIV/0!</v>
      </c>
    </row>
    <row r="184" spans="1:10" x14ac:dyDescent="0.25">
      <c r="A184">
        <v>47</v>
      </c>
      <c r="C184">
        <f ca="1">OFFSET('168p stat'!$A$1,A184*20,0)</f>
        <v>0</v>
      </c>
      <c r="D184" s="5">
        <f ca="1">OFFSET('168p trace'!$U$56,(A77-1)*56,0)</f>
        <v>0</v>
      </c>
      <c r="E184" s="5">
        <f ca="1">OFFSET('168p trace'!$V$56,(A77-1)*56,0)</f>
        <v>0</v>
      </c>
      <c r="F184" s="5">
        <f ca="1">OFFSET('168p stat'!$H$1,A184*20,1)</f>
        <v>0</v>
      </c>
      <c r="G184" s="5">
        <f ca="1">OFFSET('168p stat'!$K$1,A184*20,1)</f>
        <v>0</v>
      </c>
      <c r="H184" s="5">
        <f ca="1">OFFSET('168p stat'!$N$1,A184*20,1)</f>
        <v>0</v>
      </c>
      <c r="J184" s="5">
        <f t="shared" ca="1" si="6"/>
        <v>0</v>
      </c>
    </row>
    <row r="185" spans="1:10" x14ac:dyDescent="0.25">
      <c r="A185">
        <v>48</v>
      </c>
      <c r="C185">
        <f ca="1">OFFSET('168p stat'!$A$1,A185*20,0)</f>
        <v>0</v>
      </c>
      <c r="D185" s="5">
        <f ca="1">OFFSET('168p trace'!$U$56,(A78-1)*56,0)</f>
        <v>0</v>
      </c>
      <c r="E185" s="5">
        <f ca="1">OFFSET('168p trace'!$V$56,(A78-1)*56,0)</f>
        <v>0</v>
      </c>
      <c r="F185" s="5">
        <f ca="1">OFFSET('168p stat'!$H$1,A185*20,1)</f>
        <v>0</v>
      </c>
      <c r="G185" s="5">
        <f ca="1">OFFSET('168p stat'!$K$1,A185*20,1)</f>
        <v>0</v>
      </c>
      <c r="H185" s="5">
        <f ca="1">OFFSET('168p stat'!$N$1,A185*20,1)</f>
        <v>0</v>
      </c>
      <c r="J185" s="5">
        <f t="shared" ca="1" si="6"/>
        <v>0</v>
      </c>
    </row>
    <row r="186" spans="1:10" x14ac:dyDescent="0.25">
      <c r="A186">
        <v>49</v>
      </c>
      <c r="C186">
        <f ca="1">OFFSET('168p stat'!$A$1,A186*20,0)</f>
        <v>0</v>
      </c>
      <c r="D186" s="5">
        <f ca="1">OFFSET('168p trace'!$U$56,(A79-1)*56,0)</f>
        <v>0</v>
      </c>
      <c r="E186" s="5">
        <f ca="1">OFFSET('168p trace'!$V$56,(A79-1)*56,0)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t="shared" ca="1" si="6"/>
        <v>0</v>
      </c>
    </row>
    <row r="187" spans="1:10" x14ac:dyDescent="0.25">
      <c r="A187">
        <v>50</v>
      </c>
      <c r="C187">
        <f ca="1">OFFSET('168p stat'!$A$1,A187*20,0)</f>
        <v>0</v>
      </c>
      <c r="D187" s="5">
        <f ca="1">OFFSET('168p trace'!$U$56,(A80-1)*56,0)</f>
        <v>0</v>
      </c>
      <c r="E187" s="5">
        <f ca="1">OFFSET('168p trace'!$V$56,(A80-1)*56,0)</f>
        <v>0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>
        <f t="shared" ca="1" si="6"/>
        <v>0</v>
      </c>
    </row>
    <row r="188" spans="1:10" x14ac:dyDescent="0.25">
      <c r="J188" s="5"/>
    </row>
    <row r="190" spans="1:10" x14ac:dyDescent="0.25">
      <c r="E190">
        <v>50</v>
      </c>
    </row>
    <row r="191" spans="1:10" x14ac:dyDescent="0.25">
      <c r="C191" t="s">
        <v>73</v>
      </c>
      <c r="D191">
        <v>1.96</v>
      </c>
      <c r="E191">
        <f>SQRT(E190)</f>
        <v>7.0710678118654755</v>
      </c>
    </row>
    <row r="192" spans="1:10" x14ac:dyDescent="0.25">
      <c r="D192" t="s">
        <v>57</v>
      </c>
      <c r="E192" t="s">
        <v>53</v>
      </c>
      <c r="F192" t="s">
        <v>54</v>
      </c>
      <c r="G192" t="s">
        <v>55</v>
      </c>
      <c r="H192" t="s">
        <v>56</v>
      </c>
    </row>
    <row r="193" spans="1:10" x14ac:dyDescent="0.25">
      <c r="A193">
        <v>1</v>
      </c>
      <c r="C193" t="str">
        <f ca="1">OFFSET('168p stat'!$A$1,A193*20,0)</f>
        <v>CUDA Time</v>
      </c>
      <c r="D193" s="8">
        <f t="shared" ref="D193:H193" ca="1" si="7">$D$191*SQRT(D138)/$E$191</f>
        <v>41.111128790720706</v>
      </c>
      <c r="E193" s="8">
        <f t="shared" ca="1" si="7"/>
        <v>41.845607487732821</v>
      </c>
      <c r="F193" s="8">
        <f t="shared" ca="1" si="7"/>
        <v>41.491200692579049</v>
      </c>
      <c r="G193" s="8">
        <f t="shared" ca="1" si="7"/>
        <v>4.1862842787483983</v>
      </c>
      <c r="H193" s="8">
        <f t="shared" ca="1" si="7"/>
        <v>0.3637065062931924</v>
      </c>
      <c r="J193" s="8">
        <f ca="1">$D$191*SQRT(J138)/$E$191</f>
        <v>59.078184293480859</v>
      </c>
    </row>
    <row r="194" spans="1:10" x14ac:dyDescent="0.25">
      <c r="A194">
        <v>2</v>
      </c>
      <c r="C194" t="str">
        <f ca="1">OFFSET('168p stat'!$A$1,A194*20,0)</f>
        <v>CUDA</v>
      </c>
      <c r="D194" s="8">
        <f t="shared" ref="D194:H194" ca="1" si="8">$D$191*SQRT(D139)/$E$191</f>
        <v>2.3613017984086211</v>
      </c>
      <c r="E194" s="8">
        <f t="shared" ca="1" si="8"/>
        <v>0</v>
      </c>
      <c r="F194" s="8">
        <f t="shared" ca="1" si="8"/>
        <v>0</v>
      </c>
      <c r="G194" s="8">
        <f t="shared" ca="1" si="8"/>
        <v>0</v>
      </c>
      <c r="H194" s="8">
        <f t="shared" ca="1" si="8"/>
        <v>0</v>
      </c>
      <c r="J194" s="8">
        <f t="shared" ref="J194:J242" ca="1" si="9">$D$191*SQRT(J139)/$E$191</f>
        <v>2.3613017984086211</v>
      </c>
    </row>
    <row r="195" spans="1:10" x14ac:dyDescent="0.25">
      <c r="A195">
        <v>3</v>
      </c>
      <c r="C195" t="str">
        <f ca="1">OFFSET('168p stat'!$A$1,A195*20,0)</f>
        <v>CUDA non hash</v>
      </c>
      <c r="D195" s="8">
        <f t="shared" ref="D195:H195" ca="1" si="10">$D$191*SQRT(D140)/$E$191</f>
        <v>2.7423601099782964</v>
      </c>
      <c r="E195" s="8">
        <f t="shared" ca="1" si="10"/>
        <v>1.6441705304840109</v>
      </c>
      <c r="F195" s="8">
        <f t="shared" ca="1" si="10"/>
        <v>1.3283339786785551</v>
      </c>
      <c r="G195" s="8">
        <f t="shared" ca="1" si="10"/>
        <v>0.43379268003044952</v>
      </c>
      <c r="H195" s="8">
        <f t="shared" ca="1" si="10"/>
        <v>6.3329538131901763E-3</v>
      </c>
      <c r="J195" s="8">
        <f t="shared" ca="1" si="9"/>
        <v>2.1577729462981208</v>
      </c>
    </row>
    <row r="196" spans="1:10" x14ac:dyDescent="0.25">
      <c r="A196">
        <v>4</v>
      </c>
      <c r="C196" t="str">
        <f ca="1">OFFSET('168p stat'!$A$1,A196*20,0)</f>
        <v>CUDA ant</v>
      </c>
      <c r="D196" s="8">
        <f t="shared" ref="D196:H196" ca="1" si="11">$D$191*SQRT(D141)/$E$191</f>
        <v>2.8094583390482835</v>
      </c>
      <c r="E196" s="8">
        <f t="shared" ca="1" si="11"/>
        <v>2.7672513059367443</v>
      </c>
      <c r="F196" s="8">
        <f t="shared" ca="1" si="11"/>
        <v>2.6629258239042257</v>
      </c>
      <c r="G196" s="8">
        <f t="shared" ca="1" si="11"/>
        <v>1.0053359889071911</v>
      </c>
      <c r="H196" s="8">
        <f t="shared" ca="1" si="11"/>
        <v>9.8304893713385397E-2</v>
      </c>
      <c r="J196" s="8">
        <f t="shared" ca="1" si="9"/>
        <v>3.9710474734690111</v>
      </c>
    </row>
    <row r="197" spans="1:10" x14ac:dyDescent="0.25">
      <c r="A197">
        <v>5</v>
      </c>
      <c r="C197" t="str">
        <f ca="1">OFFSET('168p stat'!$A$1,A197*20,0)</f>
        <v>CUDA ant par</v>
      </c>
      <c r="D197" s="8">
        <f t="shared" ref="D197:H197" ca="1" si="12">$D$191*SQRT(D142)/$E$191</f>
        <v>3.660549187019797</v>
      </c>
      <c r="E197" s="8">
        <f t="shared" ca="1" si="12"/>
        <v>3.3881383856697562</v>
      </c>
      <c r="F197" s="8">
        <f t="shared" ca="1" si="12"/>
        <v>3.321321827061027</v>
      </c>
      <c r="G197" s="8">
        <f t="shared" ca="1" si="12"/>
        <v>1.2913796119933132</v>
      </c>
      <c r="H197" s="8">
        <f t="shared" ca="1" si="12"/>
        <v>5.4875099781230466E-2</v>
      </c>
      <c r="J197" s="8">
        <f t="shared" ca="1" si="9"/>
        <v>4.9174518785859869</v>
      </c>
    </row>
    <row r="198" spans="1:10" x14ac:dyDescent="0.25">
      <c r="A198">
        <v>6</v>
      </c>
      <c r="C198" t="str">
        <f ca="1">OFFSET('168p stat'!$A$1,A198*20,0)</f>
        <v>CUDA ant non hash</v>
      </c>
      <c r="D198" s="8">
        <f t="shared" ref="D198:H198" ca="1" si="13">$D$191*SQRT(D143)/$E$191</f>
        <v>3.2587033797583054</v>
      </c>
      <c r="E198" s="8">
        <f t="shared" ca="1" si="13"/>
        <v>2.6302717444159267</v>
      </c>
      <c r="F198" s="8">
        <f t="shared" ca="1" si="13"/>
        <v>2.4728037663510625</v>
      </c>
      <c r="G198" s="8">
        <f t="shared" ca="1" si="13"/>
        <v>1.3035618299536083</v>
      </c>
      <c r="H198" s="8">
        <f t="shared" ca="1" si="13"/>
        <v>0.12394919746412238</v>
      </c>
      <c r="J198" s="8">
        <f t="shared" ca="1" si="9"/>
        <v>3.840276652067764</v>
      </c>
    </row>
    <row r="199" spans="1:10" x14ac:dyDescent="0.25">
      <c r="A199">
        <v>7</v>
      </c>
      <c r="C199" t="str">
        <f ca="1">OFFSET('168p stat'!$A$1,A199*20,0)</f>
        <v>CUDA ant add CPU Time</v>
      </c>
      <c r="D199" s="8">
        <f t="shared" ref="D199:H199" ca="1" si="14">$D$191*SQRT(D144)/$E$191</f>
        <v>5.2536312082643093</v>
      </c>
      <c r="E199" s="8">
        <f t="shared" ca="1" si="14"/>
        <v>4.939491315853445</v>
      </c>
      <c r="F199" s="8">
        <f t="shared" ca="1" si="14"/>
        <v>4.5903936123901188</v>
      </c>
      <c r="G199" s="8">
        <f t="shared" ca="1" si="14"/>
        <v>3.3904947134245758</v>
      </c>
      <c r="H199" s="8">
        <f t="shared" ca="1" si="14"/>
        <v>0.99253204021230457</v>
      </c>
      <c r="J199" s="8">
        <f t="shared" ca="1" si="9"/>
        <v>7.6125463695580597</v>
      </c>
    </row>
    <row r="200" spans="1:10" x14ac:dyDescent="0.25">
      <c r="A200">
        <v>8</v>
      </c>
      <c r="C200" t="str">
        <f ca="1">OFFSET('168p stat'!$A$1,A200*20,0)</f>
        <v>CUDA ant add CPU12</v>
      </c>
      <c r="D200" s="8">
        <f t="shared" ref="D200:H200" ca="1" si="15">$D$191*SQRT(D145)/$E$191</f>
        <v>48.389649256709141</v>
      </c>
      <c r="E200" s="8">
        <f t="shared" ca="1" si="15"/>
        <v>47.743880009479206</v>
      </c>
      <c r="F200" s="8">
        <f t="shared" ca="1" si="15"/>
        <v>47.199937111786575</v>
      </c>
      <c r="G200" s="8">
        <f t="shared" ca="1" si="15"/>
        <v>46.815257125905099</v>
      </c>
      <c r="H200" s="8">
        <f t="shared" ca="1" si="15"/>
        <v>0.4618258292300248</v>
      </c>
      <c r="J200" s="8">
        <f t="shared" ca="1" si="9"/>
        <v>81.848602459524656</v>
      </c>
    </row>
    <row r="201" spans="1:10" x14ac:dyDescent="0.25">
      <c r="A201">
        <v>9</v>
      </c>
      <c r="C201" t="str">
        <f ca="1">OFFSET('168p stat'!$A$1,A201*20,0)</f>
        <v>CUDA opt</v>
      </c>
      <c r="D201" s="8">
        <f t="shared" ref="D201:H215" ca="1" si="16">$D$191*SQRT(D146)/$E$191</f>
        <v>2.8203423933075991</v>
      </c>
      <c r="E201" s="8">
        <f t="shared" ref="E201:H205" ca="1" si="17">$D$191*SQRT(E146)/$E$191</f>
        <v>0</v>
      </c>
      <c r="F201" s="8">
        <f t="shared" ca="1" si="17"/>
        <v>0</v>
      </c>
      <c r="G201" s="8">
        <f t="shared" ca="1" si="17"/>
        <v>0</v>
      </c>
      <c r="H201" s="8">
        <f t="shared" ca="1" si="17"/>
        <v>0</v>
      </c>
      <c r="J201" s="8">
        <f t="shared" ca="1" si="9"/>
        <v>2.8203423933075991</v>
      </c>
    </row>
    <row r="202" spans="1:10" x14ac:dyDescent="0.25">
      <c r="A202">
        <v>10</v>
      </c>
      <c r="C202" t="str">
        <f ca="1">OFFSET('168p stat'!$A$1,A202*20,0)</f>
        <v>CUDA opt Time</v>
      </c>
      <c r="D202" s="8">
        <f t="shared" ca="1" si="16"/>
        <v>17.067006402141804</v>
      </c>
      <c r="E202" s="8">
        <f t="shared" ca="1" si="17"/>
        <v>17.476329649904468</v>
      </c>
      <c r="F202" s="8">
        <f t="shared" ca="1" si="17"/>
        <v>17.246230320986438</v>
      </c>
      <c r="G202" s="8">
        <f t="shared" ca="1" si="17"/>
        <v>1.5377917183910179</v>
      </c>
      <c r="H202" s="8">
        <f t="shared" ca="1" si="17"/>
        <v>0</v>
      </c>
      <c r="J202" s="8">
        <f t="shared" ca="1" si="9"/>
        <v>24.601206508742493</v>
      </c>
    </row>
    <row r="203" spans="1:10" x14ac:dyDescent="0.25">
      <c r="A203">
        <v>11</v>
      </c>
      <c r="C203" t="str">
        <f ca="1">OFFSET('168p stat'!$A$1,A203*20,0)</f>
        <v>CUDA opt non hash</v>
      </c>
      <c r="D203" s="8">
        <f t="shared" ca="1" si="16"/>
        <v>2.3300129149444051</v>
      </c>
      <c r="E203" s="8">
        <f t="shared" ca="1" si="17"/>
        <v>1.4858862252649936</v>
      </c>
      <c r="F203" s="8">
        <f t="shared" ca="1" si="17"/>
        <v>1.3441690002912581</v>
      </c>
      <c r="G203" s="8">
        <f t="shared" ca="1" si="17"/>
        <v>0.43376416327769629</v>
      </c>
      <c r="H203" s="8">
        <f t="shared" ca="1" si="17"/>
        <v>0</v>
      </c>
      <c r="J203" s="8">
        <f t="shared" ca="1" si="9"/>
        <v>2.0500730536057126</v>
      </c>
    </row>
    <row r="204" spans="1:10" x14ac:dyDescent="0.25">
      <c r="A204">
        <v>12</v>
      </c>
      <c r="C204" t="str">
        <f ca="1">OFFSET('168p stat'!$A$1,A204*20,0)</f>
        <v>CUDA opt ant</v>
      </c>
      <c r="D204" s="8">
        <f t="shared" ca="1" si="16"/>
        <v>26.336832084063076</v>
      </c>
      <c r="E204" s="8">
        <f t="shared" ca="1" si="17"/>
        <v>24.196910870205787</v>
      </c>
      <c r="F204" s="8">
        <f t="shared" ca="1" si="17"/>
        <v>24.481961772023418</v>
      </c>
      <c r="G204" s="8">
        <f t="shared" ca="1" si="17"/>
        <v>0.88873143458302395</v>
      </c>
      <c r="H204" s="8">
        <f t="shared" ca="1" si="17"/>
        <v>0</v>
      </c>
      <c r="J204" s="8">
        <f t="shared" ca="1" si="9"/>
        <v>34.433222205165684</v>
      </c>
    </row>
    <row r="205" spans="1:10" x14ac:dyDescent="0.25">
      <c r="A205">
        <v>13</v>
      </c>
      <c r="C205" t="str">
        <f ca="1">OFFSET('168p stat'!$A$1,A205*20,0)</f>
        <v>CUDA opt ant non hash</v>
      </c>
      <c r="D205" s="8">
        <f t="shared" ca="1" si="16"/>
        <v>3.4789821777570467</v>
      </c>
      <c r="E205" s="8">
        <f t="shared" ca="1" si="17"/>
        <v>2.6795099713193702</v>
      </c>
      <c r="F205" s="8">
        <f t="shared" ca="1" si="17"/>
        <v>2.8294079771485765</v>
      </c>
      <c r="G205" s="8">
        <f t="shared" ca="1" si="17"/>
        <v>0.55404135106325769</v>
      </c>
      <c r="H205" s="8">
        <f t="shared" ca="1" si="17"/>
        <v>0</v>
      </c>
      <c r="J205" s="8">
        <f t="shared" ca="1" si="9"/>
        <v>3.9360240098657848</v>
      </c>
    </row>
    <row r="206" spans="1:10" x14ac:dyDescent="0.25">
      <c r="A206">
        <v>14</v>
      </c>
      <c r="C206" t="str">
        <f ca="1">OFFSET('168p stat'!$A$1,A206*20,0)</f>
        <v>CUDA opt ant par</v>
      </c>
      <c r="D206" s="8">
        <f t="shared" ca="1" si="16"/>
        <v>3.008906255161695</v>
      </c>
      <c r="E206" s="8">
        <f t="shared" ca="1" si="16"/>
        <v>1.8916251530238239</v>
      </c>
      <c r="F206" s="8">
        <f t="shared" ca="1" si="16"/>
        <v>1.8867865862317339</v>
      </c>
      <c r="G206" s="8">
        <f t="shared" ca="1" si="16"/>
        <v>1.5987699455669038</v>
      </c>
      <c r="H206" s="8">
        <f t="shared" ca="1" si="16"/>
        <v>0</v>
      </c>
      <c r="J206" s="8">
        <f t="shared" ca="1" si="9"/>
        <v>3.1135630201401745</v>
      </c>
    </row>
    <row r="207" spans="1:10" x14ac:dyDescent="0.25">
      <c r="A207">
        <v>15</v>
      </c>
      <c r="C207" t="str">
        <f ca="1">OFFSET('168p stat'!$A$1,A207*20,0)</f>
        <v>non CUDA Time</v>
      </c>
      <c r="D207" s="8">
        <f t="shared" ca="1" si="16"/>
        <v>106.89779434462814</v>
      </c>
      <c r="E207" s="8">
        <f t="shared" ca="1" si="16"/>
        <v>107.22044078217181</v>
      </c>
      <c r="F207" s="8">
        <f t="shared" ca="1" si="16"/>
        <v>107.2204036977285</v>
      </c>
      <c r="G207" s="8">
        <f t="shared" ca="1" si="16"/>
        <v>106.82612375923604</v>
      </c>
      <c r="H207" s="8">
        <f t="shared" ca="1" si="16"/>
        <v>1.3242994661208618</v>
      </c>
      <c r="J207" s="8">
        <f t="shared" ca="1" si="9"/>
        <v>185.48857748423936</v>
      </c>
    </row>
    <row r="208" spans="1:10" x14ac:dyDescent="0.25">
      <c r="A208">
        <v>16</v>
      </c>
      <c r="C208" t="str">
        <f ca="1">OFFSET('168p stat'!$A$1,A208*20,0)</f>
        <v>non CUDA</v>
      </c>
      <c r="D208" s="8">
        <f t="shared" ca="1" si="16"/>
        <v>30.294969804103673</v>
      </c>
      <c r="E208" s="8">
        <f t="shared" ca="1" si="16"/>
        <v>0</v>
      </c>
      <c r="F208" s="8">
        <f t="shared" ca="1" si="16"/>
        <v>0</v>
      </c>
      <c r="G208" s="8">
        <f t="shared" ca="1" si="16"/>
        <v>0</v>
      </c>
      <c r="H208" s="8">
        <f t="shared" ca="1" si="16"/>
        <v>0</v>
      </c>
      <c r="J208" s="8">
        <f t="shared" ca="1" si="9"/>
        <v>30.294969804103673</v>
      </c>
    </row>
    <row r="209" spans="1:10" x14ac:dyDescent="0.25">
      <c r="A209">
        <v>17</v>
      </c>
      <c r="C209" t="str">
        <f ca="1">OFFSET('168p stat'!$A$1,A209*20,0)</f>
        <v>non CUDA non hash</v>
      </c>
      <c r="D209" s="8">
        <f t="shared" ca="1" si="16"/>
        <v>161.34677580896619</v>
      </c>
      <c r="E209" s="8">
        <f t="shared" ca="1" si="16"/>
        <v>161.47001708834941</v>
      </c>
      <c r="F209" s="8">
        <f t="shared" ca="1" si="16"/>
        <v>161.47044205644798</v>
      </c>
      <c r="G209" s="8">
        <f t="shared" ca="1" si="16"/>
        <v>160.6728257102005</v>
      </c>
      <c r="H209" s="8">
        <f t="shared" ca="1" si="16"/>
        <v>1.023451193904233</v>
      </c>
      <c r="J209" s="8">
        <f t="shared" ca="1" si="9"/>
        <v>279.21689499466783</v>
      </c>
    </row>
    <row r="210" spans="1:10" x14ac:dyDescent="0.25">
      <c r="A210">
        <v>18</v>
      </c>
      <c r="C210" t="str">
        <f ca="1">OFFSET('168p stat'!$A$1,A210*20,0)</f>
        <v>Classic ACO</v>
      </c>
      <c r="D210" s="8">
        <f t="shared" ca="1" si="16"/>
        <v>10413.667823635687</v>
      </c>
      <c r="E210" s="8">
        <f t="shared" ca="1" si="16"/>
        <v>10405.130009547687</v>
      </c>
      <c r="F210" s="8">
        <f t="shared" ca="1" si="16"/>
        <v>10405.250984369641</v>
      </c>
      <c r="G210" s="8">
        <f t="shared" ca="1" si="16"/>
        <v>10406.205764290746</v>
      </c>
      <c r="H210" s="8">
        <f t="shared" ca="1" si="16"/>
        <v>3.3277701485913953</v>
      </c>
      <c r="J210" s="8">
        <f t="shared" ca="1" si="9"/>
        <v>18022.905094521455</v>
      </c>
    </row>
    <row r="211" spans="1:10" x14ac:dyDescent="0.25">
      <c r="A211">
        <v>19</v>
      </c>
      <c r="C211" t="str">
        <f ca="1">OFFSET('168p stat'!$A$1,A211*20,0)</f>
        <v>Classic ACO non hash</v>
      </c>
      <c r="D211" s="8">
        <f t="shared" ca="1" si="16"/>
        <v>3094.8585483218712</v>
      </c>
      <c r="E211" s="8">
        <f t="shared" ca="1" si="16"/>
        <v>3093.6862829044435</v>
      </c>
      <c r="F211" s="8">
        <f t="shared" ca="1" si="16"/>
        <v>3093.4798382206154</v>
      </c>
      <c r="G211" s="8">
        <f t="shared" ca="1" si="16"/>
        <v>3084.7935290484756</v>
      </c>
      <c r="H211" s="8">
        <f t="shared" ca="1" si="16"/>
        <v>5.4757809801897661</v>
      </c>
      <c r="J211" s="8">
        <f t="shared" ca="1" si="9"/>
        <v>5353.1760131295196</v>
      </c>
    </row>
    <row r="212" spans="1:10" x14ac:dyDescent="0.25">
      <c r="A212">
        <v>20</v>
      </c>
      <c r="C212" t="str">
        <f ca="1">OFFSET('168p stat'!$A$1,A212*20,0)</f>
        <v>omp</v>
      </c>
      <c r="D212" s="8">
        <f t="shared" ca="1" si="16"/>
        <v>100.01114068736078</v>
      </c>
      <c r="E212" s="8">
        <f t="shared" ca="1" si="16"/>
        <v>98.526495083332478</v>
      </c>
      <c r="F212" s="8">
        <f t="shared" ca="1" si="16"/>
        <v>98.523020120362446</v>
      </c>
      <c r="G212" s="8">
        <f t="shared" ca="1" si="16"/>
        <v>91.595949913551948</v>
      </c>
      <c r="H212" s="8">
        <f t="shared" ca="1" si="16"/>
        <v>2.7277827916518573</v>
      </c>
      <c r="J212" s="8">
        <f t="shared" ca="1" si="9"/>
        <v>166.76784632106884</v>
      </c>
    </row>
    <row r="213" spans="1:10" x14ac:dyDescent="0.25">
      <c r="A213">
        <v>21</v>
      </c>
      <c r="C213" t="str">
        <f ca="1">OFFSET('168p stat'!$A$1,A213*20,0)</f>
        <v>omp non hash</v>
      </c>
      <c r="D213" s="8">
        <f t="shared" ca="1" si="16"/>
        <v>103.58108030023178</v>
      </c>
      <c r="E213" s="8">
        <f t="shared" ca="1" si="16"/>
        <v>101.96308066435749</v>
      </c>
      <c r="F213" s="8">
        <f t="shared" ca="1" si="16"/>
        <v>101.9583417571491</v>
      </c>
      <c r="G213" s="8">
        <f t="shared" ca="1" si="16"/>
        <v>95.015911158384156</v>
      </c>
      <c r="H213" s="8">
        <f t="shared" ca="1" si="16"/>
        <v>2.7149727848006138</v>
      </c>
      <c r="J213" s="8">
        <f t="shared" ca="1" si="9"/>
        <v>172.70601530610929</v>
      </c>
    </row>
    <row r="214" spans="1:10" x14ac:dyDescent="0.25">
      <c r="A214">
        <v>22</v>
      </c>
      <c r="C214" t="str">
        <f ca="1">OFFSET('168p stat'!$A$1,A214*20,0)</f>
        <v>non CUDA transp Time</v>
      </c>
      <c r="D214" s="8">
        <f t="shared" ca="1" si="16"/>
        <v>696.70826122528047</v>
      </c>
      <c r="E214" s="8">
        <f t="shared" ca="1" si="16"/>
        <v>696.75394142574726</v>
      </c>
      <c r="F214" s="8">
        <f t="shared" ca="1" si="16"/>
        <v>696.75397463220008</v>
      </c>
      <c r="G214" s="8">
        <f t="shared" ca="1" si="16"/>
        <v>695.41396806252487</v>
      </c>
      <c r="H214" s="8">
        <f t="shared" ca="1" si="16"/>
        <v>2.1784143641685803</v>
      </c>
      <c r="J214" s="8">
        <f t="shared" ca="1" si="9"/>
        <v>1206.0420757683748</v>
      </c>
    </row>
    <row r="215" spans="1:10" x14ac:dyDescent="0.25">
      <c r="A215">
        <v>23</v>
      </c>
      <c r="C215" t="str">
        <f ca="1">OFFSET('168p stat'!$A$1,A215*20,0)</f>
        <v>non CUDA transp</v>
      </c>
      <c r="D215" s="8">
        <f t="shared" ca="1" si="16"/>
        <v>459.03903822436155</v>
      </c>
      <c r="E215" s="8">
        <f t="shared" ca="1" si="16"/>
        <v>0</v>
      </c>
      <c r="F215" s="8">
        <f t="shared" ca="1" si="16"/>
        <v>0</v>
      </c>
      <c r="G215" s="8">
        <f t="shared" ca="1" si="16"/>
        <v>0</v>
      </c>
      <c r="H215" s="8">
        <f t="shared" ca="1" si="16"/>
        <v>0</v>
      </c>
      <c r="J215" s="8">
        <f t="shared" ca="1" si="9"/>
        <v>459.03903822436155</v>
      </c>
    </row>
    <row r="216" spans="1:10" x14ac:dyDescent="0.25">
      <c r="A216">
        <v>24</v>
      </c>
      <c r="C216" t="str">
        <f ca="1">OFFSET('168p stat'!$A$1,A216*20,0)</f>
        <v>non CUDA transp non hash</v>
      </c>
      <c r="D216" s="8">
        <f t="shared" ref="D216:H221" ca="1" si="18">$D$191*SQRT(D161)/$E$191</f>
        <v>286.92254532924443</v>
      </c>
      <c r="E216" s="8">
        <f t="shared" ca="1" si="18"/>
        <v>286.39574660017905</v>
      </c>
      <c r="F216" s="8">
        <f t="shared" ca="1" si="18"/>
        <v>286.39614543539818</v>
      </c>
      <c r="G216" s="8">
        <f t="shared" ca="1" si="18"/>
        <v>280.7392900234484</v>
      </c>
      <c r="H216" s="8">
        <f t="shared" ca="1" si="18"/>
        <v>2.2707080562890507</v>
      </c>
      <c r="J216" s="8">
        <f t="shared" ca="1" si="9"/>
        <v>492.81333268173103</v>
      </c>
    </row>
    <row r="217" spans="1:10" x14ac:dyDescent="0.25">
      <c r="A217">
        <v>25</v>
      </c>
      <c r="C217" t="str">
        <f ca="1">OFFSET('168p stat'!$A$1,A217*20,0)</f>
        <v>non CUDA AVX Time</v>
      </c>
      <c r="D217" s="8">
        <f t="shared" ca="1" si="18"/>
        <v>132.11357366102411</v>
      </c>
      <c r="E217" s="8">
        <f t="shared" ca="1" si="18"/>
        <v>132.64054769773585</v>
      </c>
      <c r="F217" s="8">
        <f t="shared" ca="1" si="18"/>
        <v>132.63736180339703</v>
      </c>
      <c r="G217" s="8">
        <f t="shared" ca="1" si="18"/>
        <v>134.84132000783083</v>
      </c>
      <c r="H217" s="8">
        <f t="shared" ca="1" si="18"/>
        <v>2.3417611157007454</v>
      </c>
      <c r="J217" s="8">
        <f t="shared" ca="1" si="9"/>
        <v>231.02781232201855</v>
      </c>
    </row>
    <row r="218" spans="1:10" x14ac:dyDescent="0.25">
      <c r="A218">
        <v>26</v>
      </c>
      <c r="C218" t="str">
        <f ca="1">OFFSET('168p stat'!$A$1,A218*20,0)</f>
        <v>non CUDA AVX</v>
      </c>
      <c r="D218" s="8">
        <f t="shared" ca="1" si="18"/>
        <v>89.632271038005044</v>
      </c>
      <c r="E218" s="8">
        <f t="shared" ca="1" si="18"/>
        <v>0</v>
      </c>
      <c r="F218" s="8">
        <f t="shared" ca="1" si="18"/>
        <v>0</v>
      </c>
      <c r="G218" s="8">
        <f t="shared" ca="1" si="18"/>
        <v>0</v>
      </c>
      <c r="H218" s="8">
        <f t="shared" ca="1" si="18"/>
        <v>0</v>
      </c>
      <c r="J218" s="8">
        <f t="shared" ca="1" si="9"/>
        <v>89.632271038005044</v>
      </c>
    </row>
    <row r="219" spans="1:10" x14ac:dyDescent="0.25">
      <c r="A219">
        <v>27</v>
      </c>
      <c r="C219" t="str">
        <f ca="1">OFFSET('168p stat'!$A$1,A219*20,0)</f>
        <v>non CUDA AVX non hash</v>
      </c>
      <c r="D219" s="8">
        <f t="shared" ca="1" si="18"/>
        <v>151.65069245436118</v>
      </c>
      <c r="E219" s="8">
        <f t="shared" ca="1" si="18"/>
        <v>151.51104649499044</v>
      </c>
      <c r="F219" s="8">
        <f t="shared" ca="1" si="18"/>
        <v>151.51307517703009</v>
      </c>
      <c r="G219" s="8">
        <f t="shared" ca="1" si="18"/>
        <v>152.31981000207264</v>
      </c>
      <c r="H219" s="8">
        <f t="shared" ca="1" si="18"/>
        <v>1.9252850237863484</v>
      </c>
      <c r="J219" s="8">
        <f t="shared" ca="1" si="9"/>
        <v>262.90081856300458</v>
      </c>
    </row>
    <row r="220" spans="1:10" x14ac:dyDescent="0.25">
      <c r="A220">
        <v>28</v>
      </c>
      <c r="C220" t="str">
        <f ca="1">OFFSET('168p stat'!$A$1,A220*20,0)</f>
        <v>non CUDA AVX_OMP Time</v>
      </c>
      <c r="D220" s="8">
        <f t="shared" ca="1" si="18"/>
        <v>82.407728960004675</v>
      </c>
      <c r="E220" s="8">
        <f t="shared" ca="1" si="18"/>
        <v>81.648915740395495</v>
      </c>
      <c r="F220" s="8">
        <f t="shared" ca="1" si="18"/>
        <v>81.649261041750023</v>
      </c>
      <c r="G220" s="8">
        <f t="shared" ca="1" si="18"/>
        <v>74.316025545115593</v>
      </c>
      <c r="H220" s="8">
        <f t="shared" ca="1" si="18"/>
        <v>2.3119206897953917</v>
      </c>
      <c r="J220" s="8">
        <f t="shared" ca="1" si="9"/>
        <v>137.33668082615154</v>
      </c>
    </row>
    <row r="221" spans="1:10" x14ac:dyDescent="0.25">
      <c r="A221">
        <v>29</v>
      </c>
      <c r="C221" t="str">
        <f ca="1">OFFSET('168p stat'!$A$1,A221*20,0)</f>
        <v>non CUDA AVX_OMP</v>
      </c>
      <c r="D221" s="8">
        <f t="shared" ca="1" si="18"/>
        <v>101.7999118624241</v>
      </c>
      <c r="E221" s="8">
        <f t="shared" ca="1" si="18"/>
        <v>0</v>
      </c>
      <c r="F221" s="8">
        <f t="shared" ca="1" si="18"/>
        <v>0</v>
      </c>
      <c r="G221" s="8">
        <f t="shared" ca="1" si="18"/>
        <v>0</v>
      </c>
      <c r="H221" s="8">
        <f t="shared" ca="1" si="18"/>
        <v>0</v>
      </c>
      <c r="J221" s="8">
        <f t="shared" ca="1" si="9"/>
        <v>101.7999118624241</v>
      </c>
    </row>
    <row r="222" spans="1:10" x14ac:dyDescent="0.25">
      <c r="A222">
        <v>30</v>
      </c>
      <c r="C222" t="str">
        <f ca="1">OFFSET('168p stat'!$A$1,A222*20,0)</f>
        <v>non CUDA AVX_OMP non hash</v>
      </c>
      <c r="D222" s="8">
        <f t="shared" ref="D222:H222" ca="1" si="19">$D$191*SQRT(D167)/$E$191</f>
        <v>57.376513672573985</v>
      </c>
      <c r="E222" s="8">
        <f t="shared" ca="1" si="19"/>
        <v>56.666984723315849</v>
      </c>
      <c r="F222" s="8">
        <f t="shared" ca="1" si="19"/>
        <v>56.663956744639705</v>
      </c>
      <c r="G222" s="8">
        <f t="shared" ca="1" si="19"/>
        <v>52.694988726674794</v>
      </c>
      <c r="H222" s="8">
        <f t="shared" ca="1" si="19"/>
        <v>1.4804363050506428</v>
      </c>
      <c r="J222" s="8">
        <f t="shared" ca="1" si="9"/>
        <v>95.921346321601476</v>
      </c>
    </row>
    <row r="223" spans="1:10" x14ac:dyDescent="0.25">
      <c r="A223">
        <v>31</v>
      </c>
      <c r="C223" t="str">
        <f ca="1">OFFSET('168p stat'!$A$1,A223*20,0)</f>
        <v>CUDA ant add CPU_AVX Time</v>
      </c>
      <c r="D223" s="8">
        <f t="shared" ref="D223:H223" ca="1" si="20">$D$191*SQRT(D168)/$E$191</f>
        <v>25.763124555599425</v>
      </c>
      <c r="E223" s="8">
        <f t="shared" ca="1" si="20"/>
        <v>25.869474143489448</v>
      </c>
      <c r="F223" s="8">
        <f t="shared" ca="1" si="20"/>
        <v>25.697881368625858</v>
      </c>
      <c r="G223" s="8">
        <f t="shared" ca="1" si="20"/>
        <v>24.55281980463311</v>
      </c>
      <c r="H223" s="8">
        <f t="shared" ca="1" si="20"/>
        <v>0.85819740919674181</v>
      </c>
      <c r="J223" s="8">
        <f t="shared" ca="1" si="9"/>
        <v>43.968036827320063</v>
      </c>
    </row>
    <row r="224" spans="1:10" x14ac:dyDescent="0.25">
      <c r="A224">
        <v>32</v>
      </c>
      <c r="C224" t="str">
        <f ca="1">OFFSET('168p stat'!$A$1,A224*20,0)</f>
        <v>non CUDA transp_AVX Time</v>
      </c>
      <c r="D224" s="8">
        <f t="shared" ref="D224:H224" ca="1" si="21">$D$191*SQRT(D169)/$E$191</f>
        <v>1020.0092314015727</v>
      </c>
      <c r="E224" s="8">
        <f t="shared" ca="1" si="21"/>
        <v>997.41585155160419</v>
      </c>
      <c r="F224" s="8">
        <f t="shared" ca="1" si="21"/>
        <v>997.41028946517747</v>
      </c>
      <c r="G224" s="8">
        <f t="shared" ca="1" si="21"/>
        <v>927.57758563822279</v>
      </c>
      <c r="H224" s="8">
        <f t="shared" ca="1" si="21"/>
        <v>8.6319184530494724</v>
      </c>
      <c r="J224" s="8">
        <f t="shared" ca="1" si="9"/>
        <v>1688.2358703250075</v>
      </c>
    </row>
    <row r="225" spans="1:10" x14ac:dyDescent="0.25">
      <c r="A225">
        <v>33</v>
      </c>
      <c r="C225" t="str">
        <f ca="1">OFFSET('168p stat'!$A$1,A225*20,0)</f>
        <v>non CUDA transp_AVX</v>
      </c>
      <c r="D225" s="8">
        <f t="shared" ref="D225:H225" ca="1" si="22">$D$191*SQRT(D170)/$E$191</f>
        <v>331.18266961557327</v>
      </c>
      <c r="E225" s="8">
        <f t="shared" ca="1" si="22"/>
        <v>0</v>
      </c>
      <c r="F225" s="8">
        <f t="shared" ca="1" si="22"/>
        <v>0</v>
      </c>
      <c r="G225" s="8">
        <f t="shared" ca="1" si="22"/>
        <v>0</v>
      </c>
      <c r="H225" s="8">
        <f t="shared" ca="1" si="22"/>
        <v>0</v>
      </c>
      <c r="J225" s="8">
        <f t="shared" ca="1" si="9"/>
        <v>331.18266961557327</v>
      </c>
    </row>
    <row r="226" spans="1:10" x14ac:dyDescent="0.25">
      <c r="A226">
        <v>34</v>
      </c>
      <c r="C226" t="str">
        <f ca="1">OFFSET('168p stat'!$A$1,A226*20,0)</f>
        <v>non CUDA transp_AVX non hash</v>
      </c>
      <c r="D226" s="8">
        <f t="shared" ref="D226:H226" ca="1" si="23">$D$191*SQRT(D171)/$E$191</f>
        <v>209.29082702445982</v>
      </c>
      <c r="E226" s="8">
        <f t="shared" ca="1" si="23"/>
        <v>207.88756007187172</v>
      </c>
      <c r="F226" s="8">
        <f t="shared" ca="1" si="23"/>
        <v>207.88645926587506</v>
      </c>
      <c r="G226" s="8">
        <f t="shared" ca="1" si="23"/>
        <v>201.24655737304417</v>
      </c>
      <c r="H226" s="8">
        <f t="shared" ca="1" si="23"/>
        <v>1.5831507600831956</v>
      </c>
      <c r="J226" s="8">
        <f t="shared" ca="1" si="9"/>
        <v>356.28177163527391</v>
      </c>
    </row>
    <row r="227" spans="1:10" x14ac:dyDescent="0.25">
      <c r="A227">
        <v>35</v>
      </c>
      <c r="C227" t="str">
        <f ca="1">OFFSET('168p stat'!$A$1,A227*20,0)</f>
        <v>non CUDA transp_AVX_OMP Time</v>
      </c>
      <c r="D227" s="8">
        <f t="shared" ref="D227:H227" ca="1" si="24">$D$191*SQRT(D172)/$E$191</f>
        <v>457.82949376477671</v>
      </c>
      <c r="E227" s="8">
        <f t="shared" ca="1" si="24"/>
        <v>457.00697711726093</v>
      </c>
      <c r="F227" s="8">
        <f t="shared" ca="1" si="24"/>
        <v>457.00847191596876</v>
      </c>
      <c r="G227" s="8">
        <f t="shared" ca="1" si="24"/>
        <v>445.00774753315056</v>
      </c>
      <c r="H227" s="8">
        <f t="shared" ca="1" si="24"/>
        <v>3.282380956084165</v>
      </c>
      <c r="J227" s="8">
        <f t="shared" ca="1" si="9"/>
        <v>784.70044598311176</v>
      </c>
    </row>
    <row r="228" spans="1:10" x14ac:dyDescent="0.25">
      <c r="A228">
        <v>36</v>
      </c>
      <c r="C228" t="str">
        <f ca="1">OFFSET('168p stat'!$A$1,A228*20,0)</f>
        <v>non CUDA transp_AVX_OMP</v>
      </c>
      <c r="D228" s="8">
        <f t="shared" ref="D228:H228" ca="1" si="25">$D$191*SQRT(D173)/$E$191</f>
        <v>312.63272017513083</v>
      </c>
      <c r="E228" s="8">
        <f t="shared" ca="1" si="25"/>
        <v>0</v>
      </c>
      <c r="F228" s="8">
        <f t="shared" ca="1" si="25"/>
        <v>0</v>
      </c>
      <c r="G228" s="8">
        <f t="shared" ca="1" si="25"/>
        <v>0</v>
      </c>
      <c r="H228" s="8">
        <f t="shared" ca="1" si="25"/>
        <v>0</v>
      </c>
      <c r="J228" s="8">
        <f t="shared" ca="1" si="9"/>
        <v>312.63272017513083</v>
      </c>
    </row>
    <row r="229" spans="1:10" x14ac:dyDescent="0.25">
      <c r="A229">
        <v>37</v>
      </c>
      <c r="C229" t="str">
        <f ca="1">OFFSET('168p stat'!$A$1,A229*20,0)</f>
        <v>non CUDA transp_AVX_OMP non hash</v>
      </c>
      <c r="D229" s="8">
        <f t="shared" ref="D229:H229" ca="1" si="26">$D$191*SQRT(D174)/$E$191</f>
        <v>315.51650666445141</v>
      </c>
      <c r="E229" s="8">
        <f t="shared" ca="1" si="26"/>
        <v>314.47266848735472</v>
      </c>
      <c r="F229" s="8">
        <f t="shared" ca="1" si="26"/>
        <v>314.47055702608981</v>
      </c>
      <c r="G229" s="8">
        <f t="shared" ca="1" si="26"/>
        <v>302.03966120451719</v>
      </c>
      <c r="H229" s="8">
        <f t="shared" ca="1" si="26"/>
        <v>2.4559824403215913</v>
      </c>
      <c r="J229" s="8">
        <f t="shared" ca="1" si="9"/>
        <v>537.60466818299074</v>
      </c>
    </row>
    <row r="230" spans="1:10" x14ac:dyDescent="0.25">
      <c r="A230">
        <v>38</v>
      </c>
      <c r="C230" t="str">
        <f ca="1">OFFSET('168p stat'!$A$1,A230*20,0)</f>
        <v>CUDA ant add CPU_AVX_transp Time</v>
      </c>
      <c r="D230" s="8">
        <f t="shared" ref="D230:H230" ca="1" si="27">$D$191*SQRT(D175)/$E$191</f>
        <v>17.566455937395251</v>
      </c>
      <c r="E230" s="8">
        <f t="shared" ca="1" si="27"/>
        <v>16.646223399220943</v>
      </c>
      <c r="F230" s="8">
        <f t="shared" ca="1" si="27"/>
        <v>15.946769797636636</v>
      </c>
      <c r="G230" s="8">
        <f t="shared" ca="1" si="27"/>
        <v>4.4524929887801052</v>
      </c>
      <c r="H230" s="8">
        <f t="shared" ca="1" si="27"/>
        <v>1.2242236567163698</v>
      </c>
      <c r="J230" s="8">
        <f t="shared" ca="1" si="9"/>
        <v>23.509990170401753</v>
      </c>
    </row>
    <row r="231" spans="1:10" x14ac:dyDescent="0.25">
      <c r="A231">
        <v>39</v>
      </c>
      <c r="C231">
        <f ca="1">OFFSET('168p stat'!$A$1,A231*20,0)</f>
        <v>0</v>
      </c>
      <c r="D231" s="8" t="e">
        <f t="shared" ref="D231:H231" ca="1" si="28">$D$191*SQRT(D176)/$E$191</f>
        <v>#DIV/0!</v>
      </c>
      <c r="E231" s="8" t="e">
        <f t="shared" ca="1" si="28"/>
        <v>#DIV/0!</v>
      </c>
      <c r="F231" s="8">
        <f t="shared" ca="1" si="28"/>
        <v>0</v>
      </c>
      <c r="G231" s="8">
        <f t="shared" ca="1" si="28"/>
        <v>0</v>
      </c>
      <c r="H231" s="8">
        <f t="shared" ca="1" si="28"/>
        <v>0</v>
      </c>
      <c r="J231" s="8" t="e">
        <f t="shared" ca="1" si="9"/>
        <v>#DIV/0!</v>
      </c>
    </row>
    <row r="232" spans="1:10" x14ac:dyDescent="0.25">
      <c r="A232">
        <v>40</v>
      </c>
      <c r="C232">
        <f ca="1">OFFSET('168p stat'!$A$1,A232*20,0)</f>
        <v>0</v>
      </c>
      <c r="D232" s="8" t="e">
        <f t="shared" ref="D232:H232" ca="1" si="29">$D$191*SQRT(D177)/$E$191</f>
        <v>#DIV/0!</v>
      </c>
      <c r="E232" s="8" t="e">
        <f t="shared" ca="1" si="29"/>
        <v>#DIV/0!</v>
      </c>
      <c r="F232" s="8">
        <f t="shared" ca="1" si="29"/>
        <v>0</v>
      </c>
      <c r="G232" s="8">
        <f t="shared" ca="1" si="29"/>
        <v>0</v>
      </c>
      <c r="H232" s="8">
        <f t="shared" ca="1" si="29"/>
        <v>0</v>
      </c>
      <c r="J232" s="8" t="e">
        <f t="shared" ca="1" si="9"/>
        <v>#DIV/0!</v>
      </c>
    </row>
    <row r="233" spans="1:10" x14ac:dyDescent="0.25">
      <c r="A233">
        <v>41</v>
      </c>
      <c r="C233">
        <f ca="1">OFFSET('168p stat'!$A$1,A233*20,0)</f>
        <v>0</v>
      </c>
      <c r="D233" s="8" t="e">
        <f t="shared" ref="D233:H233" ca="1" si="30">$D$191*SQRT(D178)/$E$191</f>
        <v>#DIV/0!</v>
      </c>
      <c r="E233" s="8" t="e">
        <f t="shared" ca="1" si="30"/>
        <v>#DIV/0!</v>
      </c>
      <c r="F233" s="8">
        <f t="shared" ca="1" si="30"/>
        <v>0</v>
      </c>
      <c r="G233" s="8">
        <f t="shared" ca="1" si="30"/>
        <v>0</v>
      </c>
      <c r="H233" s="8">
        <f t="shared" ca="1" si="30"/>
        <v>0</v>
      </c>
      <c r="J233" s="8" t="e">
        <f t="shared" ca="1" si="9"/>
        <v>#DIV/0!</v>
      </c>
    </row>
    <row r="234" spans="1:10" x14ac:dyDescent="0.25">
      <c r="A234">
        <v>42</v>
      </c>
      <c r="C234">
        <f ca="1">OFFSET('168p stat'!$A$1,A234*20,0)</f>
        <v>0</v>
      </c>
      <c r="D234" s="8" t="e">
        <f t="shared" ref="D234:H234" ca="1" si="31">$D$191*SQRT(D179)/$E$191</f>
        <v>#DIV/0!</v>
      </c>
      <c r="E234" s="8" t="e">
        <f t="shared" ca="1" si="31"/>
        <v>#DIV/0!</v>
      </c>
      <c r="F234" s="8">
        <f t="shared" ca="1" si="31"/>
        <v>0</v>
      </c>
      <c r="G234" s="8">
        <f t="shared" ca="1" si="31"/>
        <v>0</v>
      </c>
      <c r="H234" s="8">
        <f t="shared" ca="1" si="31"/>
        <v>0</v>
      </c>
      <c r="J234" s="8" t="e">
        <f t="shared" ca="1" si="9"/>
        <v>#DIV/0!</v>
      </c>
    </row>
    <row r="235" spans="1:10" x14ac:dyDescent="0.25">
      <c r="A235">
        <v>43</v>
      </c>
      <c r="C235">
        <f ca="1">OFFSET('168p stat'!$A$1,A235*20,0)</f>
        <v>0</v>
      </c>
      <c r="D235" s="8" t="e">
        <f t="shared" ref="D235:H235" ca="1" si="32">$D$191*SQRT(D180)/$E$191</f>
        <v>#DIV/0!</v>
      </c>
      <c r="E235" s="8" t="e">
        <f t="shared" ca="1" si="32"/>
        <v>#DIV/0!</v>
      </c>
      <c r="F235" s="8">
        <f t="shared" ca="1" si="32"/>
        <v>0</v>
      </c>
      <c r="G235" s="8">
        <f t="shared" ca="1" si="32"/>
        <v>0</v>
      </c>
      <c r="H235" s="8">
        <f t="shared" ca="1" si="32"/>
        <v>0</v>
      </c>
      <c r="J235" s="8" t="e">
        <f t="shared" ca="1" si="9"/>
        <v>#DIV/0!</v>
      </c>
    </row>
    <row r="236" spans="1:10" x14ac:dyDescent="0.25">
      <c r="A236">
        <v>44</v>
      </c>
      <c r="C236">
        <f ca="1">OFFSET('168p stat'!$A$1,A236*20,0)</f>
        <v>0</v>
      </c>
      <c r="D236" s="8" t="e">
        <f t="shared" ref="D236:H236" ca="1" si="33">$D$191*SQRT(D181)/$E$191</f>
        <v>#DIV/0!</v>
      </c>
      <c r="E236" s="8" t="e">
        <f t="shared" ca="1" si="33"/>
        <v>#DIV/0!</v>
      </c>
      <c r="F236" s="8">
        <f t="shared" ca="1" si="33"/>
        <v>0</v>
      </c>
      <c r="G236" s="8">
        <f t="shared" ca="1" si="33"/>
        <v>0</v>
      </c>
      <c r="H236" s="8">
        <f t="shared" ca="1" si="33"/>
        <v>0</v>
      </c>
      <c r="J236" s="8" t="e">
        <f t="shared" ca="1" si="9"/>
        <v>#DIV/0!</v>
      </c>
    </row>
    <row r="237" spans="1:10" x14ac:dyDescent="0.25">
      <c r="A237">
        <v>45</v>
      </c>
      <c r="C237">
        <f ca="1">OFFSET('168p stat'!$A$1,A237*20,0)</f>
        <v>0</v>
      </c>
      <c r="D237" s="8" t="e">
        <f t="shared" ref="D237:H237" ca="1" si="34">$D$191*SQRT(D182)/$E$191</f>
        <v>#DIV/0!</v>
      </c>
      <c r="E237" s="8" t="e">
        <f t="shared" ca="1" si="34"/>
        <v>#DIV/0!</v>
      </c>
      <c r="F237" s="8">
        <f t="shared" ca="1" si="34"/>
        <v>0</v>
      </c>
      <c r="G237" s="8">
        <f t="shared" ca="1" si="34"/>
        <v>0</v>
      </c>
      <c r="H237" s="8">
        <f t="shared" ca="1" si="34"/>
        <v>0</v>
      </c>
      <c r="J237" s="8" t="e">
        <f t="shared" ca="1" si="9"/>
        <v>#DIV/0!</v>
      </c>
    </row>
    <row r="238" spans="1:10" x14ac:dyDescent="0.25">
      <c r="A238">
        <v>46</v>
      </c>
      <c r="C238">
        <f ca="1">OFFSET('168p stat'!$A$1,A238*20,0)</f>
        <v>0</v>
      </c>
      <c r="D238" s="8" t="e">
        <f t="shared" ref="D238:H238" ca="1" si="35">$D$191*SQRT(D183)/$E$191</f>
        <v>#DIV/0!</v>
      </c>
      <c r="E238" s="8" t="e">
        <f t="shared" ca="1" si="35"/>
        <v>#DIV/0!</v>
      </c>
      <c r="F238" s="8">
        <f t="shared" ca="1" si="35"/>
        <v>0</v>
      </c>
      <c r="G238" s="8">
        <f t="shared" ca="1" si="35"/>
        <v>0</v>
      </c>
      <c r="H238" s="8">
        <f t="shared" ca="1" si="35"/>
        <v>0</v>
      </c>
      <c r="J238" s="8" t="e">
        <f t="shared" ca="1" si="9"/>
        <v>#DIV/0!</v>
      </c>
    </row>
    <row r="239" spans="1:10" x14ac:dyDescent="0.25">
      <c r="A239">
        <v>47</v>
      </c>
      <c r="C239">
        <f ca="1">OFFSET('168p stat'!$A$1,A239*20,0)</f>
        <v>0</v>
      </c>
      <c r="D239" s="8">
        <f t="shared" ref="D239:H239" ca="1" si="36">$D$191*SQRT(D184)/$E$191</f>
        <v>0</v>
      </c>
      <c r="E239" s="8">
        <f t="shared" ca="1" si="36"/>
        <v>0</v>
      </c>
      <c r="F239" s="8">
        <f t="shared" ca="1" si="36"/>
        <v>0</v>
      </c>
      <c r="G239" s="8">
        <f t="shared" ca="1" si="36"/>
        <v>0</v>
      </c>
      <c r="H239" s="8">
        <f t="shared" ca="1" si="36"/>
        <v>0</v>
      </c>
      <c r="J239" s="8">
        <f t="shared" ca="1" si="9"/>
        <v>0</v>
      </c>
    </row>
    <row r="240" spans="1:10" x14ac:dyDescent="0.25">
      <c r="A240">
        <v>48</v>
      </c>
      <c r="C240">
        <f ca="1">OFFSET('168p stat'!$A$1,A240*20,0)</f>
        <v>0</v>
      </c>
      <c r="D240" s="8">
        <f t="shared" ref="D240:H240" ca="1" si="37">$D$191*SQRT(D185)/$E$191</f>
        <v>0</v>
      </c>
      <c r="E240" s="8">
        <f t="shared" ca="1" si="37"/>
        <v>0</v>
      </c>
      <c r="F240" s="8">
        <f t="shared" ca="1" si="37"/>
        <v>0</v>
      </c>
      <c r="G240" s="8">
        <f t="shared" ca="1" si="37"/>
        <v>0</v>
      </c>
      <c r="H240" s="8">
        <f t="shared" ca="1" si="37"/>
        <v>0</v>
      </c>
      <c r="J240" s="8">
        <f t="shared" ca="1" si="9"/>
        <v>0</v>
      </c>
    </row>
    <row r="241" spans="1:10" x14ac:dyDescent="0.25">
      <c r="A241">
        <v>49</v>
      </c>
      <c r="C241">
        <f ca="1">OFFSET('168p stat'!$A$1,A241*20,0)</f>
        <v>0</v>
      </c>
      <c r="D241" s="8">
        <f t="shared" ref="D241:H241" ca="1" si="38">$D$191*SQRT(D186)/$E$191</f>
        <v>0</v>
      </c>
      <c r="E241" s="8">
        <f t="shared" ca="1" si="38"/>
        <v>0</v>
      </c>
      <c r="F241" s="8">
        <f t="shared" ca="1" si="38"/>
        <v>0</v>
      </c>
      <c r="G241" s="8">
        <f t="shared" ca="1" si="38"/>
        <v>0</v>
      </c>
      <c r="H241" s="8">
        <f t="shared" ca="1" si="38"/>
        <v>0</v>
      </c>
      <c r="J241" s="8">
        <f t="shared" ca="1" si="9"/>
        <v>0</v>
      </c>
    </row>
    <row r="242" spans="1:10" x14ac:dyDescent="0.25">
      <c r="A242">
        <v>50</v>
      </c>
      <c r="C242">
        <f ca="1">OFFSET('168p stat'!$A$1,A242*20,0)</f>
        <v>0</v>
      </c>
      <c r="D242" s="8">
        <f t="shared" ref="D242:H242" ca="1" si="39">$D$191*SQRT(D187)/$E$191</f>
        <v>0</v>
      </c>
      <c r="E242" s="8">
        <f t="shared" ca="1" si="39"/>
        <v>0</v>
      </c>
      <c r="F242" s="8">
        <f t="shared" ca="1" si="39"/>
        <v>0</v>
      </c>
      <c r="G242" s="8">
        <f t="shared" ca="1" si="39"/>
        <v>0</v>
      </c>
      <c r="H242" s="8">
        <f t="shared" ca="1" si="39"/>
        <v>0</v>
      </c>
      <c r="J242" s="8">
        <f t="shared" ca="1" si="9"/>
        <v>0</v>
      </c>
    </row>
    <row r="245" spans="1:10" x14ac:dyDescent="0.25">
      <c r="C245" t="s">
        <v>64</v>
      </c>
      <c r="D245">
        <v>1.96</v>
      </c>
      <c r="E245">
        <v>50</v>
      </c>
    </row>
    <row r="246" spans="1:10" x14ac:dyDescent="0.25">
      <c r="D246" t="s">
        <v>57</v>
      </c>
      <c r="E246" t="s">
        <v>53</v>
      </c>
      <c r="F246" t="s">
        <v>54</v>
      </c>
      <c r="G246" t="s">
        <v>55</v>
      </c>
      <c r="H246" t="s">
        <v>56</v>
      </c>
    </row>
    <row r="247" spans="1:10" x14ac:dyDescent="0.25">
      <c r="A247">
        <v>1</v>
      </c>
      <c r="C247" t="str">
        <f ca="1">OFFSET('168p stat'!$A$1,A247*20,0)</f>
        <v>CUDA Time</v>
      </c>
      <c r="D247" s="9">
        <f ca="1">POWER(SQRT(D138)/D84,2)</f>
        <v>7.1708246512517447E-6</v>
      </c>
      <c r="E247" s="9">
        <f ca="1">POWER(SQRT(E138)/E84,2)</f>
        <v>7.5566123960013132E-6</v>
      </c>
      <c r="F247" s="9">
        <f ca="1">POWER(SQRT(F138)/F84,2)</f>
        <v>7.4577995335435248E-6</v>
      </c>
      <c r="G247" s="9">
        <f ca="1">POWER(SQRT(G138)/G84,2)</f>
        <v>3.9532256245943981E-6</v>
      </c>
      <c r="H247" s="9">
        <f ca="1">POWER(SQRT(H138)/H84,2)</f>
        <v>1.5244821902798125E-7</v>
      </c>
    </row>
    <row r="248" spans="1:10" x14ac:dyDescent="0.25">
      <c r="A248">
        <v>2</v>
      </c>
      <c r="C248" t="str">
        <f ca="1">OFFSET('168p stat'!$A$1,A248*20,0)</f>
        <v>CUDA</v>
      </c>
      <c r="D248" s="9">
        <f t="shared" ref="D248:H248" ca="1" si="40">POWER(SQRT(D139)/D85,2)</f>
        <v>2.3888871850155364E-8</v>
      </c>
      <c r="E248" s="9" t="e">
        <f t="shared" ca="1" si="40"/>
        <v>#DIV/0!</v>
      </c>
      <c r="F248" s="9" t="e">
        <f t="shared" ca="1" si="40"/>
        <v>#DIV/0!</v>
      </c>
      <c r="G248" s="9" t="e">
        <f t="shared" ca="1" si="40"/>
        <v>#DIV/0!</v>
      </c>
      <c r="H248" s="9" t="e">
        <f t="shared" ca="1" si="40"/>
        <v>#DIV/0!</v>
      </c>
    </row>
    <row r="249" spans="1:10" x14ac:dyDescent="0.25">
      <c r="A249">
        <v>3</v>
      </c>
      <c r="C249" t="str">
        <f ca="1">OFFSET('168p stat'!$A$1,A249*20,0)</f>
        <v>CUDA non hash</v>
      </c>
      <c r="D249" s="9">
        <f t="shared" ref="D249:H249" ca="1" si="41">POWER(SQRT(D140)/D86,2)</f>
        <v>3.2470209642498958E-8</v>
      </c>
      <c r="E249" s="9">
        <f t="shared" ca="1" si="41"/>
        <v>1.186985736029588E-8</v>
      </c>
      <c r="F249" s="9">
        <f t="shared" ca="1" si="41"/>
        <v>7.7778085565610258E-9</v>
      </c>
      <c r="G249" s="9">
        <f t="shared" ca="1" si="41"/>
        <v>4.520536933432615E-8</v>
      </c>
      <c r="H249" s="9">
        <f t="shared" ca="1" si="41"/>
        <v>4.6285877058375842E-11</v>
      </c>
    </row>
    <row r="250" spans="1:10" x14ac:dyDescent="0.25">
      <c r="A250">
        <v>4</v>
      </c>
      <c r="C250" t="str">
        <f ca="1">OFFSET('168p stat'!$A$1,A250*20,0)</f>
        <v>CUDA ant</v>
      </c>
      <c r="D250" s="9">
        <f t="shared" ref="D250:H250" ca="1" si="42">POWER(SQRT(D141)/D87,2)</f>
        <v>1.3802834976305764E-8</v>
      </c>
      <c r="E250" s="9">
        <f t="shared" ca="1" si="42"/>
        <v>1.3536958769472239E-8</v>
      </c>
      <c r="F250" s="9">
        <f t="shared" ca="1" si="42"/>
        <v>1.2567270967141094E-8</v>
      </c>
      <c r="G250" s="9">
        <f t="shared" ca="1" si="42"/>
        <v>8.4055873148186678E-9</v>
      </c>
      <c r="H250" s="9">
        <f t="shared" ca="1" si="42"/>
        <v>1.2484257863168343E-8</v>
      </c>
    </row>
    <row r="251" spans="1:10" x14ac:dyDescent="0.25">
      <c r="A251">
        <v>5</v>
      </c>
      <c r="C251" t="str">
        <f ca="1">OFFSET('168p stat'!$A$1,A251*20,0)</f>
        <v>CUDA ant par</v>
      </c>
      <c r="D251" s="9">
        <f t="shared" ref="D251:H251" ca="1" si="43">POWER(SQRT(D142)/D88,2)</f>
        <v>2.3503958069768903E-8</v>
      </c>
      <c r="E251" s="9">
        <f t="shared" ca="1" si="43"/>
        <v>2.0354749992984148E-8</v>
      </c>
      <c r="F251" s="9">
        <f t="shared" ca="1" si="43"/>
        <v>1.9609764207175877E-8</v>
      </c>
      <c r="G251" s="9">
        <f t="shared" ca="1" si="43"/>
        <v>1.4574350968254239E-8</v>
      </c>
      <c r="H251" s="9">
        <f t="shared" ca="1" si="43"/>
        <v>3.1675934604986418E-9</v>
      </c>
    </row>
    <row r="252" spans="1:10" x14ac:dyDescent="0.25">
      <c r="A252">
        <v>6</v>
      </c>
      <c r="C252" t="str">
        <f ca="1">OFFSET('168p stat'!$A$1,A252*20,0)</f>
        <v>CUDA ant non hash</v>
      </c>
      <c r="D252" s="9">
        <f t="shared" ref="D252:H252" ca="1" si="44">POWER(SQRT(D143)/D89,2)</f>
        <v>1.8585630818981942E-8</v>
      </c>
      <c r="E252" s="9">
        <f t="shared" ca="1" si="44"/>
        <v>1.2238808686075306E-8</v>
      </c>
      <c r="F252" s="9">
        <f t="shared" ca="1" si="44"/>
        <v>1.0844837620105715E-8</v>
      </c>
      <c r="G252" s="9">
        <f t="shared" ca="1" si="44"/>
        <v>1.4156853484753819E-8</v>
      </c>
      <c r="H252" s="9">
        <f t="shared" ca="1" si="44"/>
        <v>1.9840739066075927E-8</v>
      </c>
    </row>
    <row r="253" spans="1:10" x14ac:dyDescent="0.25">
      <c r="A253">
        <v>7</v>
      </c>
      <c r="C253" t="str">
        <f ca="1">OFFSET('168p stat'!$A$1,A253*20,0)</f>
        <v>CUDA ant add CPU Time</v>
      </c>
      <c r="D253" s="9">
        <f t="shared" ref="D253:H253" ca="1" si="45">POWER(SQRT(D144)/D90,2)</f>
        <v>2.4213360748015256E-7</v>
      </c>
      <c r="E253" s="9">
        <f t="shared" ca="1" si="45"/>
        <v>2.1929937313871251E-7</v>
      </c>
      <c r="F253" s="9">
        <f t="shared" ca="1" si="45"/>
        <v>1.8973807029874811E-7</v>
      </c>
      <c r="G253" s="9">
        <f t="shared" ca="1" si="45"/>
        <v>1.105564994145882E-7</v>
      </c>
      <c r="H253" s="9">
        <f t="shared" ca="1" si="45"/>
        <v>1.7201388007793194E-4</v>
      </c>
    </row>
    <row r="254" spans="1:10" x14ac:dyDescent="0.25">
      <c r="A254">
        <v>8</v>
      </c>
      <c r="C254" t="str">
        <f ca="1">OFFSET('168p stat'!$A$1,A254*20,0)</f>
        <v>CUDA ant add CPU12</v>
      </c>
      <c r="D254" s="9">
        <f t="shared" ref="D254:H254" ca="1" si="46">POWER(SQRT(D145)/D91,2)</f>
        <v>7.2863765572618016E-6</v>
      </c>
      <c r="E254" s="9">
        <f t="shared" ca="1" si="46"/>
        <v>7.2059744024738593E-6</v>
      </c>
      <c r="F254" s="9">
        <f t="shared" ca="1" si="46"/>
        <v>7.0460137334903106E-6</v>
      </c>
      <c r="G254" s="9">
        <f t="shared" ca="1" si="46"/>
        <v>9.6806864235109578E-5</v>
      </c>
      <c r="H254" s="9">
        <f t="shared" ca="1" si="46"/>
        <v>2.2472661278979813E-7</v>
      </c>
    </row>
    <row r="255" spans="1:10" x14ac:dyDescent="0.25">
      <c r="A255">
        <v>9</v>
      </c>
      <c r="C255" t="str">
        <f ca="1">OFFSET('168p stat'!$A$1,A255*20,0)</f>
        <v>CUDA opt</v>
      </c>
      <c r="D255" s="9">
        <f t="shared" ref="D255:H255" ca="1" si="47">POWER(SQRT(D146)/D92,2)</f>
        <v>3.408132385990303E-8</v>
      </c>
      <c r="E255" s="9" t="e">
        <f t="shared" ca="1" si="47"/>
        <v>#DIV/0!</v>
      </c>
      <c r="F255" s="9" t="e">
        <f t="shared" ca="1" si="47"/>
        <v>#DIV/0!</v>
      </c>
      <c r="G255" s="9" t="e">
        <f t="shared" ca="1" si="47"/>
        <v>#DIV/0!</v>
      </c>
      <c r="H255" s="9" t="e">
        <f t="shared" ca="1" si="47"/>
        <v>#DIV/0!</v>
      </c>
    </row>
    <row r="256" spans="1:10" x14ac:dyDescent="0.25">
      <c r="A256">
        <v>10</v>
      </c>
      <c r="C256" t="str">
        <f ca="1">OFFSET('168p stat'!$A$1,A256*20,0)</f>
        <v>CUDA opt Time</v>
      </c>
      <c r="D256" s="9">
        <f t="shared" ref="D256:H256" ca="1" si="48">POWER(SQRT(D147)/D93,2)</f>
        <v>1.2413098450633292E-6</v>
      </c>
      <c r="E256" s="9">
        <f t="shared" ca="1" si="48"/>
        <v>1.3243290971868578E-6</v>
      </c>
      <c r="F256" s="9">
        <f t="shared" ca="1" si="48"/>
        <v>1.2949455850833452E-6</v>
      </c>
      <c r="G256" s="9">
        <f t="shared" ca="1" si="48"/>
        <v>1.7244187498886022E-6</v>
      </c>
      <c r="H256" s="9" t="e">
        <f t="shared" ca="1" si="48"/>
        <v>#DIV/0!</v>
      </c>
    </row>
    <row r="257" spans="1:8" x14ac:dyDescent="0.25">
      <c r="A257">
        <v>11</v>
      </c>
      <c r="C257" t="str">
        <f ca="1">OFFSET('168p stat'!$A$1,A257*20,0)</f>
        <v>CUDA opt non hash</v>
      </c>
      <c r="D257" s="9">
        <f t="shared" ref="D257:H257" ca="1" si="49">POWER(SQRT(D148)/D94,2)</f>
        <v>2.3311921999145048E-8</v>
      </c>
      <c r="E257" s="9">
        <f t="shared" ca="1" si="49"/>
        <v>9.6448523822867765E-9</v>
      </c>
      <c r="F257" s="9">
        <f t="shared" ca="1" si="49"/>
        <v>7.9242073103742596E-9</v>
      </c>
      <c r="G257" s="9">
        <f t="shared" ca="1" si="49"/>
        <v>1.5178612364792393E-7</v>
      </c>
      <c r="H257" s="9" t="e">
        <f t="shared" ca="1" si="49"/>
        <v>#DIV/0!</v>
      </c>
    </row>
    <row r="258" spans="1:8" x14ac:dyDescent="0.25">
      <c r="A258">
        <v>12</v>
      </c>
      <c r="C258" t="str">
        <f ca="1">OFFSET('168p stat'!$A$1,A258*20,0)</f>
        <v>CUDA opt ant</v>
      </c>
      <c r="D258" s="9">
        <f t="shared" ref="D258:H258" ca="1" si="50">POWER(SQRT(D149)/D95,2)</f>
        <v>1.2074362187118932E-6</v>
      </c>
      <c r="E258" s="9">
        <f t="shared" ca="1" si="50"/>
        <v>1.0306185496167317E-6</v>
      </c>
      <c r="F258" s="9">
        <f t="shared" ca="1" si="50"/>
        <v>1.0577682216839116E-6</v>
      </c>
      <c r="G258" s="9">
        <f t="shared" ca="1" si="50"/>
        <v>7.699377657699879E-9</v>
      </c>
      <c r="H258" s="9" t="e">
        <f t="shared" ca="1" si="50"/>
        <v>#DIV/0!</v>
      </c>
    </row>
    <row r="259" spans="1:8" x14ac:dyDescent="0.25">
      <c r="A259">
        <v>13</v>
      </c>
      <c r="C259" t="str">
        <f ca="1">OFFSET('168p stat'!$A$1,A259*20,0)</f>
        <v>CUDA opt ant non hash</v>
      </c>
      <c r="D259" s="9">
        <f t="shared" ref="D259:H259" ca="1" si="51">POWER(SQRT(D150)/D96,2)</f>
        <v>2.1101984706877378E-8</v>
      </c>
      <c r="E259" s="9">
        <f t="shared" ca="1" si="51"/>
        <v>1.2652890312531023E-8</v>
      </c>
      <c r="F259" s="9">
        <f t="shared" ca="1" si="51"/>
        <v>1.4147121158430592E-8</v>
      </c>
      <c r="G259" s="9">
        <f t="shared" ca="1" si="51"/>
        <v>2.9987752951809285E-9</v>
      </c>
      <c r="H259" s="9" t="e">
        <f t="shared" ca="1" si="51"/>
        <v>#DIV/0!</v>
      </c>
    </row>
    <row r="260" spans="1:8" x14ac:dyDescent="0.25">
      <c r="A260">
        <v>14</v>
      </c>
      <c r="C260" t="str">
        <f ca="1">OFFSET('168p stat'!$A$1,A260*20,0)</f>
        <v>CUDA opt ant par</v>
      </c>
      <c r="D260" s="9">
        <f t="shared" ref="D260:H260" ca="1" si="52">POWER(SQRT(D151)/D97,2)</f>
        <v>1.5773411334175386E-8</v>
      </c>
      <c r="E260" s="9">
        <f t="shared" ca="1" si="52"/>
        <v>6.302356345072348E-9</v>
      </c>
      <c r="F260" s="9">
        <f t="shared" ca="1" si="52"/>
        <v>6.2876879420357442E-9</v>
      </c>
      <c r="G260" s="9">
        <f t="shared" ca="1" si="52"/>
        <v>2.6823873183421837E-8</v>
      </c>
      <c r="H260" s="9" t="e">
        <f t="shared" ca="1" si="52"/>
        <v>#DIV/0!</v>
      </c>
    </row>
    <row r="261" spans="1:8" x14ac:dyDescent="0.25">
      <c r="A261">
        <v>15</v>
      </c>
      <c r="C261" t="str">
        <f ca="1">OFFSET('168p stat'!$A$1,A261*20,0)</f>
        <v>non CUDA Time</v>
      </c>
      <c r="D261" s="9">
        <f t="shared" ref="D261:H261" ca="1" si="53">POWER(SQRT(D152)/D98,2)</f>
        <v>2.9491733731853374E-4</v>
      </c>
      <c r="E261" s="9">
        <f t="shared" ca="1" si="53"/>
        <v>3.1091348762732503E-4</v>
      </c>
      <c r="F261" s="9">
        <f t="shared" ca="1" si="53"/>
        <v>3.1091877520670247E-4</v>
      </c>
      <c r="G261" s="9">
        <f t="shared" ca="1" si="53"/>
        <v>3.4621836721179458E-4</v>
      </c>
      <c r="H261" s="9">
        <f t="shared" ca="1" si="53"/>
        <v>3.1247615711677479E-4</v>
      </c>
    </row>
    <row r="262" spans="1:8" x14ac:dyDescent="0.25">
      <c r="A262">
        <v>16</v>
      </c>
      <c r="C262" t="str">
        <f ca="1">OFFSET('168p stat'!$A$1,A262*20,0)</f>
        <v>non CUDA</v>
      </c>
      <c r="D262" s="9">
        <f t="shared" ref="D262:H262" ca="1" si="54">POWER(SQRT(D153)/D99,2)</f>
        <v>5.1568479759215114E-5</v>
      </c>
      <c r="E262" s="9" t="e">
        <f t="shared" ca="1" si="54"/>
        <v>#DIV/0!</v>
      </c>
      <c r="F262" s="9" t="e">
        <f t="shared" ca="1" si="54"/>
        <v>#DIV/0!</v>
      </c>
      <c r="G262" s="9" t="e">
        <f t="shared" ca="1" si="54"/>
        <v>#DIV/0!</v>
      </c>
      <c r="H262" s="9" t="e">
        <f t="shared" ca="1" si="54"/>
        <v>#DIV/0!</v>
      </c>
    </row>
    <row r="263" spans="1:8" x14ac:dyDescent="0.25">
      <c r="A263">
        <v>17</v>
      </c>
      <c r="C263" t="str">
        <f ca="1">OFFSET('168p stat'!$A$1,A263*20,0)</f>
        <v>non CUDA non hash</v>
      </c>
      <c r="D263" s="9">
        <f t="shared" ref="D263:H263" ca="1" si="55">POWER(SQRT(D154)/D100,2)</f>
        <v>5.3097482214220634E-4</v>
      </c>
      <c r="E263" s="9">
        <f t="shared" ca="1" si="55"/>
        <v>5.5156459096933959E-4</v>
      </c>
      <c r="F263" s="9">
        <f t="shared" ca="1" si="55"/>
        <v>5.5157705033680681E-4</v>
      </c>
      <c r="G263" s="9">
        <f t="shared" ca="1" si="55"/>
        <v>6.0429575210576496E-4</v>
      </c>
      <c r="H263" s="9">
        <f t="shared" ca="1" si="55"/>
        <v>1.908504536804911E-4</v>
      </c>
    </row>
    <row r="264" spans="1:8" x14ac:dyDescent="0.25">
      <c r="A264">
        <v>18</v>
      </c>
      <c r="C264" t="str">
        <f ca="1">OFFSET('168p stat'!$A$1,A264*20,0)</f>
        <v>Classic ACO</v>
      </c>
      <c r="D264" s="9">
        <f t="shared" ref="D264:H264" ca="1" si="56">POWER(SQRT(D155)/D101,2)</f>
        <v>2.6450250198048154E-3</v>
      </c>
      <c r="E264" s="9">
        <f t="shared" ca="1" si="56"/>
        <v>2.6799773739624804E-3</v>
      </c>
      <c r="F264" s="9">
        <f t="shared" ca="1" si="56"/>
        <v>2.6804124892033819E-3</v>
      </c>
      <c r="G264" s="9">
        <f t="shared" ca="1" si="56"/>
        <v>2.6924903426502216E-3</v>
      </c>
      <c r="H264" s="9">
        <f t="shared" ca="1" si="56"/>
        <v>4.1573720331260293E-4</v>
      </c>
    </row>
    <row r="265" spans="1:8" x14ac:dyDescent="0.25">
      <c r="A265">
        <v>19</v>
      </c>
      <c r="C265" t="str">
        <f ca="1">OFFSET('168p stat'!$A$1,A265*20,0)</f>
        <v>Classic ACO non hash</v>
      </c>
      <c r="D265" s="9">
        <f t="shared" ref="D265:H265" ca="1" si="57">POWER(SQRT(D156)/D102,2)</f>
        <v>2.9675684717709612E-4</v>
      </c>
      <c r="E265" s="9">
        <f t="shared" ca="1" si="57"/>
        <v>2.9703785535357464E-4</v>
      </c>
      <c r="F265" s="9">
        <f t="shared" ca="1" si="57"/>
        <v>2.9704356827579587E-4</v>
      </c>
      <c r="G265" s="9">
        <f t="shared" ca="1" si="57"/>
        <v>2.968143670968436E-4</v>
      </c>
      <c r="H265" s="9">
        <f t="shared" ca="1" si="57"/>
        <v>1.121944971435875E-3</v>
      </c>
    </row>
    <row r="266" spans="1:8" x14ac:dyDescent="0.25">
      <c r="A266">
        <v>20</v>
      </c>
      <c r="C266" t="str">
        <f ca="1">OFFSET('168p stat'!$A$1,A266*20,0)</f>
        <v>omp</v>
      </c>
      <c r="D266" s="9">
        <f t="shared" ref="D266:H266" ca="1" si="58">POWER(SQRT(D157)/D103,2)</f>
        <v>5.5341540997344227E-4</v>
      </c>
      <c r="E266" s="9">
        <f t="shared" ca="1" si="58"/>
        <v>5.7616666050437214E-4</v>
      </c>
      <c r="F266" s="9">
        <f t="shared" ca="1" si="58"/>
        <v>5.761408786972295E-4</v>
      </c>
      <c r="G266" s="9">
        <f t="shared" ca="1" si="58"/>
        <v>5.9247057633687969E-4</v>
      </c>
      <c r="H266" s="9">
        <f t="shared" ca="1" si="58"/>
        <v>1.3531052418901471E-3</v>
      </c>
    </row>
    <row r="267" spans="1:8" x14ac:dyDescent="0.25">
      <c r="A267">
        <v>21</v>
      </c>
      <c r="C267" t="str">
        <f ca="1">OFFSET('168p stat'!$A$1,A267*20,0)</f>
        <v>omp non hash</v>
      </c>
      <c r="D267" s="9">
        <f t="shared" ref="D267:H267" ca="1" si="59">POWER(SQRT(D158)/D104,2)</f>
        <v>6.0755934503744417E-4</v>
      </c>
      <c r="E267" s="9">
        <f t="shared" ca="1" si="59"/>
        <v>6.2623669997437454E-4</v>
      </c>
      <c r="F267" s="9">
        <f t="shared" ca="1" si="59"/>
        <v>6.2619350933975433E-4</v>
      </c>
      <c r="G267" s="9">
        <f t="shared" ca="1" si="59"/>
        <v>6.4713170031678829E-4</v>
      </c>
      <c r="H267" s="9">
        <f t="shared" ca="1" si="59"/>
        <v>1.424312246719983E-3</v>
      </c>
    </row>
    <row r="268" spans="1:8" x14ac:dyDescent="0.25">
      <c r="A268">
        <v>22</v>
      </c>
      <c r="C268" t="str">
        <f ca="1">OFFSET('168p stat'!$A$1,A268*20,0)</f>
        <v>non CUDA transp Time</v>
      </c>
      <c r="D268" s="9">
        <f t="shared" ref="D268:H268" ca="1" si="60">POWER(SQRT(D159)/D105,2)</f>
        <v>3.9367332117474048E-3</v>
      </c>
      <c r="E268" s="9">
        <f t="shared" ca="1" si="60"/>
        <v>4.0419491978963395E-3</v>
      </c>
      <c r="F268" s="9">
        <f t="shared" ca="1" si="60"/>
        <v>4.0419947544402214E-3</v>
      </c>
      <c r="G268" s="9">
        <f t="shared" ca="1" si="60"/>
        <v>4.4509221580278967E-3</v>
      </c>
      <c r="H268" s="9">
        <f t="shared" ca="1" si="60"/>
        <v>3.4815956705272689E-4</v>
      </c>
    </row>
    <row r="269" spans="1:8" x14ac:dyDescent="0.25">
      <c r="A269">
        <v>23</v>
      </c>
      <c r="C269" t="str">
        <f ca="1">OFFSET('168p stat'!$A$1,A269*20,0)</f>
        <v>non CUDA transp</v>
      </c>
      <c r="D269" s="9">
        <f t="shared" ref="D269:H269" ca="1" si="61">POWER(SQRT(D160)/D106,2)</f>
        <v>1.5452407878883492E-3</v>
      </c>
      <c r="E269" s="9" t="e">
        <f t="shared" ca="1" si="61"/>
        <v>#DIV/0!</v>
      </c>
      <c r="F269" s="9" t="e">
        <f t="shared" ca="1" si="61"/>
        <v>#DIV/0!</v>
      </c>
      <c r="G269" s="9" t="e">
        <f t="shared" ca="1" si="61"/>
        <v>#DIV/0!</v>
      </c>
      <c r="H269" s="9" t="e">
        <f t="shared" ca="1" si="61"/>
        <v>#DIV/0!</v>
      </c>
    </row>
    <row r="270" spans="1:8" x14ac:dyDescent="0.25">
      <c r="A270">
        <v>24</v>
      </c>
      <c r="C270" t="str">
        <f ca="1">OFFSET('168p stat'!$A$1,A270*20,0)</f>
        <v>non CUDA transp non hash</v>
      </c>
      <c r="D270" s="9">
        <f t="shared" ref="D270:H270" ca="1" si="62">POWER(SQRT(D161)/D107,2)</f>
        <v>6.7020893797394097E-4</v>
      </c>
      <c r="E270" s="9">
        <f t="shared" ca="1" si="62"/>
        <v>6.8336001148033029E-4</v>
      </c>
      <c r="F270" s="9">
        <f t="shared" ca="1" si="62"/>
        <v>6.8336831494623679E-4</v>
      </c>
      <c r="G270" s="9">
        <f t="shared" ca="1" si="62"/>
        <v>7.2408266319361951E-4</v>
      </c>
      <c r="H270" s="9">
        <f t="shared" ca="1" si="62"/>
        <v>3.8080783375512846E-4</v>
      </c>
    </row>
    <row r="271" spans="1:8" x14ac:dyDescent="0.25">
      <c r="A271">
        <v>25</v>
      </c>
      <c r="C271" t="str">
        <f ca="1">OFFSET('168p stat'!$A$1,A271*20,0)</f>
        <v>non CUDA AVX Time</v>
      </c>
      <c r="D271" s="9">
        <f t="shared" ref="D271:H271" ca="1" si="63">POWER(SQRT(D162)/D108,2)</f>
        <v>4.5560928592173024E-4</v>
      </c>
      <c r="E271" s="9">
        <f t="shared" ca="1" si="63"/>
        <v>4.8142823993777738E-4</v>
      </c>
      <c r="F271" s="9">
        <f t="shared" ca="1" si="63"/>
        <v>4.8141359790660501E-4</v>
      </c>
      <c r="G271" s="9">
        <f t="shared" ca="1" si="63"/>
        <v>5.482313066160554E-4</v>
      </c>
      <c r="H271" s="9">
        <f t="shared" ca="1" si="63"/>
        <v>1.3008830292888613E-3</v>
      </c>
    </row>
    <row r="272" spans="1:8" x14ac:dyDescent="0.25">
      <c r="A272">
        <v>26</v>
      </c>
      <c r="C272" t="str">
        <f ca="1">OFFSET('168p stat'!$A$1,A272*20,0)</f>
        <v>non CUDA AVX</v>
      </c>
      <c r="D272" s="9">
        <f t="shared" ref="D272:H272" ca="1" si="64">POWER(SQRT(D163)/D109,2)</f>
        <v>4.6704735881609663E-4</v>
      </c>
      <c r="E272" s="9" t="e">
        <f t="shared" ca="1" si="64"/>
        <v>#DIV/0!</v>
      </c>
      <c r="F272" s="9" t="e">
        <f t="shared" ca="1" si="64"/>
        <v>#DIV/0!</v>
      </c>
      <c r="G272" s="9" t="e">
        <f t="shared" ca="1" si="64"/>
        <v>#DIV/0!</v>
      </c>
      <c r="H272" s="9" t="e">
        <f t="shared" ca="1" si="64"/>
        <v>#DIV/0!</v>
      </c>
    </row>
    <row r="273" spans="1:8" x14ac:dyDescent="0.25">
      <c r="A273">
        <v>27</v>
      </c>
      <c r="C273" t="str">
        <f ca="1">OFFSET('168p stat'!$A$1,A273*20,0)</f>
        <v>non CUDA AVX non hash</v>
      </c>
      <c r="D273" s="9">
        <f t="shared" ref="D273:H273" ca="1" si="65">POWER(SQRT(D164)/D110,2)</f>
        <v>4.849405632177828E-4</v>
      </c>
      <c r="E273" s="9">
        <f t="shared" ca="1" si="65"/>
        <v>5.0241707688762291E-4</v>
      </c>
      <c r="F273" s="9">
        <f t="shared" ca="1" si="65"/>
        <v>5.024387368240342E-4</v>
      </c>
      <c r="G273" s="9">
        <f t="shared" ca="1" si="65"/>
        <v>5.5346493311029578E-4</v>
      </c>
      <c r="H273" s="9">
        <f t="shared" ca="1" si="65"/>
        <v>9.6491972215920143E-4</v>
      </c>
    </row>
    <row r="274" spans="1:8" x14ac:dyDescent="0.25">
      <c r="A274">
        <v>28</v>
      </c>
      <c r="C274" t="str">
        <f ca="1">OFFSET('168p stat'!$A$1,A274*20,0)</f>
        <v>non CUDA AVX_OMP Time</v>
      </c>
      <c r="D274" s="9">
        <f t="shared" ref="D274:H274" ca="1" si="66">POWER(SQRT(D165)/D111,2)</f>
        <v>3.8783291336758318E-4</v>
      </c>
      <c r="E274" s="9">
        <f t="shared" ca="1" si="66"/>
        <v>4.0872359145012986E-4</v>
      </c>
      <c r="F274" s="9">
        <f t="shared" ca="1" si="66"/>
        <v>4.0873743818014966E-4</v>
      </c>
      <c r="G274" s="9">
        <f t="shared" ca="1" si="66"/>
        <v>3.9272519405518318E-4</v>
      </c>
      <c r="H274" s="9">
        <f t="shared" ca="1" si="66"/>
        <v>1.2647729948849053E-3</v>
      </c>
    </row>
    <row r="275" spans="1:8" x14ac:dyDescent="0.25">
      <c r="A275">
        <v>29</v>
      </c>
      <c r="C275" t="str">
        <f ca="1">OFFSET('168p stat'!$A$1,A275*20,0)</f>
        <v>non CUDA AVX_OMP</v>
      </c>
      <c r="D275" s="9">
        <f t="shared" ref="D275:H275" ca="1" si="67">POWER(SQRT(D166)/D112,2)</f>
        <v>5.8102936460584383E-4</v>
      </c>
      <c r="E275" s="9" t="e">
        <f t="shared" ca="1" si="67"/>
        <v>#DIV/0!</v>
      </c>
      <c r="F275" s="9" t="e">
        <f t="shared" ca="1" si="67"/>
        <v>#DIV/0!</v>
      </c>
      <c r="G275" s="9" t="e">
        <f t="shared" ca="1" si="67"/>
        <v>#DIV/0!</v>
      </c>
      <c r="H275" s="9" t="e">
        <f t="shared" ca="1" si="67"/>
        <v>#DIV/0!</v>
      </c>
    </row>
    <row r="276" spans="1:8" x14ac:dyDescent="0.25">
      <c r="A276">
        <v>30</v>
      </c>
      <c r="C276" t="str">
        <f ca="1">OFFSET('168p stat'!$A$1,A276*20,0)</f>
        <v>non CUDA AVX_OMP non hash</v>
      </c>
      <c r="D276" s="9">
        <f t="shared" ref="D276:H276" ca="1" si="68">POWER(SQRT(D167)/D113,2)</f>
        <v>1.8405642866503786E-4</v>
      </c>
      <c r="E276" s="9">
        <f t="shared" ca="1" si="68"/>
        <v>1.9091992852327108E-4</v>
      </c>
      <c r="F276" s="9">
        <f t="shared" ca="1" si="68"/>
        <v>1.9090481482957752E-4</v>
      </c>
      <c r="G276" s="9">
        <f t="shared" ca="1" si="68"/>
        <v>1.9113187141637581E-4</v>
      </c>
      <c r="H276" s="9">
        <f t="shared" ca="1" si="68"/>
        <v>5.3450920447452462E-4</v>
      </c>
    </row>
    <row r="277" spans="1:8" x14ac:dyDescent="0.25">
      <c r="A277">
        <v>31</v>
      </c>
      <c r="C277" t="str">
        <f ca="1">OFFSET('168p stat'!$A$1,A277*20,0)</f>
        <v>CUDA ant add CPU_AVX Time</v>
      </c>
      <c r="D277" s="9">
        <f t="shared" ref="D277:H277" ca="1" si="69">POWER(SQRT(D168)/D114,2)</f>
        <v>5.8296967501489826E-6</v>
      </c>
      <c r="E277" s="9">
        <f t="shared" ca="1" si="69"/>
        <v>6.0251169100098068E-6</v>
      </c>
      <c r="F277" s="9">
        <f t="shared" ca="1" si="69"/>
        <v>5.9600264818218493E-6</v>
      </c>
      <c r="G277" s="9">
        <f t="shared" ca="1" si="69"/>
        <v>5.7542130321901078E-6</v>
      </c>
      <c r="H277" s="9">
        <f t="shared" ca="1" si="69"/>
        <v>1.6807818872936867E-4</v>
      </c>
    </row>
    <row r="278" spans="1:8" x14ac:dyDescent="0.25">
      <c r="A278">
        <v>32</v>
      </c>
      <c r="C278" t="str">
        <f ca="1">OFFSET('168p stat'!$A$1,A278*20,0)</f>
        <v>non CUDA transp_AVX Time</v>
      </c>
      <c r="D278" s="9">
        <f t="shared" ref="D278:H278" ca="1" si="70">POWER(SQRT(D169)/D115,2)</f>
        <v>8.7312574550845942E-3</v>
      </c>
      <c r="E278" s="9">
        <f t="shared" ca="1" si="70"/>
        <v>8.585657727925914E-3</v>
      </c>
      <c r="F278" s="9">
        <f t="shared" ca="1" si="70"/>
        <v>8.5856431687512894E-3</v>
      </c>
      <c r="G278" s="9">
        <f t="shared" ca="1" si="70"/>
        <v>8.2144684412059181E-3</v>
      </c>
      <c r="H278" s="9">
        <f t="shared" ca="1" si="70"/>
        <v>1.0458981813792031E-2</v>
      </c>
    </row>
    <row r="279" spans="1:8" x14ac:dyDescent="0.25">
      <c r="A279">
        <v>33</v>
      </c>
      <c r="C279" t="str">
        <f ca="1">OFFSET('168p stat'!$A$1,A279*20,0)</f>
        <v>non CUDA transp_AVX</v>
      </c>
      <c r="D279" s="9">
        <f t="shared" ref="D279:H279" ca="1" si="71">POWER(SQRT(D170)/D116,2)</f>
        <v>8.9724684839159979E-4</v>
      </c>
      <c r="E279" s="9" t="e">
        <f t="shared" ca="1" si="71"/>
        <v>#DIV/0!</v>
      </c>
      <c r="F279" s="9" t="e">
        <f t="shared" ca="1" si="71"/>
        <v>#DIV/0!</v>
      </c>
      <c r="G279" s="9" t="e">
        <f t="shared" ca="1" si="71"/>
        <v>#DIV/0!</v>
      </c>
      <c r="H279" s="9" t="e">
        <f t="shared" ca="1" si="71"/>
        <v>#DIV/0!</v>
      </c>
    </row>
    <row r="280" spans="1:8" x14ac:dyDescent="0.25">
      <c r="A280">
        <v>34</v>
      </c>
      <c r="C280" t="str">
        <f ca="1">OFFSET('168p stat'!$A$1,A280*20,0)</f>
        <v>non CUDA transp_AVX non hash</v>
      </c>
      <c r="D280" s="9">
        <f t="shared" ref="D280:H280" ca="1" si="72">POWER(SQRT(D171)/D117,2)</f>
        <v>3.4126554628153909E-4</v>
      </c>
      <c r="E280" s="9">
        <f t="shared" ca="1" si="72"/>
        <v>3.4444366925925055E-4</v>
      </c>
      <c r="F280" s="9">
        <f t="shared" ca="1" si="72"/>
        <v>3.444431704655097E-4</v>
      </c>
      <c r="G280" s="9">
        <f t="shared" ca="1" si="72"/>
        <v>3.547379535985733E-4</v>
      </c>
      <c r="H280" s="9">
        <f t="shared" ca="1" si="72"/>
        <v>4.1850112649209034E-4</v>
      </c>
    </row>
    <row r="281" spans="1:8" x14ac:dyDescent="0.25">
      <c r="A281">
        <v>35</v>
      </c>
      <c r="C281" t="str">
        <f ca="1">OFFSET('168p stat'!$A$1,A281*20,0)</f>
        <v>non CUDA transp_AVX_OMP Time</v>
      </c>
      <c r="D281" s="9">
        <f t="shared" ref="D281:H281" ca="1" si="73">POWER(SQRT(D172)/D118,2)</f>
        <v>1.7908555133680174E-3</v>
      </c>
      <c r="E281" s="9">
        <f t="shared" ca="1" si="73"/>
        <v>1.83313431919877E-3</v>
      </c>
      <c r="F281" s="9">
        <f t="shared" ca="1" si="73"/>
        <v>1.8331669737542162E-3</v>
      </c>
      <c r="G281" s="9">
        <f t="shared" ca="1" si="73"/>
        <v>1.9163640004947584E-3</v>
      </c>
      <c r="H281" s="9">
        <f t="shared" ca="1" si="73"/>
        <v>1.5618397567493932E-3</v>
      </c>
    </row>
    <row r="282" spans="1:8" x14ac:dyDescent="0.25">
      <c r="A282">
        <v>36</v>
      </c>
      <c r="C282" t="str">
        <f ca="1">OFFSET('168p stat'!$A$1,A282*20,0)</f>
        <v>non CUDA transp_AVX_OMP</v>
      </c>
      <c r="D282" s="9">
        <f t="shared" ref="D282:H282" ca="1" si="74">POWER(SQRT(D173)/D119,2)</f>
        <v>8.1563109007797799E-4</v>
      </c>
      <c r="E282" s="9" t="e">
        <f t="shared" ca="1" si="74"/>
        <v>#DIV/0!</v>
      </c>
      <c r="F282" s="9" t="e">
        <f t="shared" ca="1" si="74"/>
        <v>#DIV/0!</v>
      </c>
      <c r="G282" s="9" t="e">
        <f t="shared" ca="1" si="74"/>
        <v>#DIV/0!</v>
      </c>
      <c r="H282" s="9" t="e">
        <f t="shared" ca="1" si="74"/>
        <v>#DIV/0!</v>
      </c>
    </row>
    <row r="283" spans="1:8" x14ac:dyDescent="0.25">
      <c r="A283">
        <v>37</v>
      </c>
      <c r="C283" t="str">
        <f ca="1">OFFSET('168p stat'!$A$1,A283*20,0)</f>
        <v>non CUDA transp_AVX_OMP non hash</v>
      </c>
      <c r="D283" s="9">
        <f t="shared" ref="D283:H283" ca="1" si="75">POWER(SQRT(D174)/D120,2)</f>
        <v>7.9867616095623522E-4</v>
      </c>
      <c r="E283" s="9">
        <f t="shared" ca="1" si="75"/>
        <v>8.1181238153047212E-4</v>
      </c>
      <c r="F283" s="9">
        <f t="shared" ca="1" si="75"/>
        <v>8.1180908494481781E-4</v>
      </c>
      <c r="G283" s="9">
        <f t="shared" ca="1" si="75"/>
        <v>8.2244700899718182E-4</v>
      </c>
      <c r="H283" s="9">
        <f t="shared" ca="1" si="75"/>
        <v>1.0033139482237524E-3</v>
      </c>
    </row>
    <row r="284" spans="1:8" x14ac:dyDescent="0.25">
      <c r="A284">
        <v>38</v>
      </c>
      <c r="C284" t="str">
        <f ca="1">OFFSET('168p stat'!$A$1,A284*20,0)</f>
        <v>CUDA ant add CPU_AVX_transp Time</v>
      </c>
      <c r="D284" s="9">
        <f t="shared" ref="D284:H284" ca="1" si="76">POWER(SQRT(D175)/D121,2)</f>
        <v>1.8653260170364747E-6</v>
      </c>
      <c r="E284" s="9">
        <f t="shared" ca="1" si="76"/>
        <v>1.7095459868084295E-6</v>
      </c>
      <c r="F284" s="9">
        <f t="shared" ca="1" si="76"/>
        <v>1.5714624506399538E-6</v>
      </c>
      <c r="G284" s="9">
        <f t="shared" ca="1" si="76"/>
        <v>1.3336145751350461E-7</v>
      </c>
      <c r="H284" s="9">
        <f t="shared" ca="1" si="76"/>
        <v>2.2023657025549312E-4</v>
      </c>
    </row>
    <row r="285" spans="1:8" x14ac:dyDescent="0.25">
      <c r="A285">
        <v>39</v>
      </c>
      <c r="C285">
        <f ca="1">OFFSET('168p stat'!$A$1,A285*20,0)</f>
        <v>0</v>
      </c>
      <c r="D285" s="9" t="e">
        <f t="shared" ref="D285:H285" ca="1" si="77">POWER(SQRT(D176)/D122,2)</f>
        <v>#DIV/0!</v>
      </c>
      <c r="E285" s="9" t="e">
        <f t="shared" ca="1" si="77"/>
        <v>#DIV/0!</v>
      </c>
      <c r="F285" s="9" t="e">
        <f t="shared" ca="1" si="77"/>
        <v>#DIV/0!</v>
      </c>
      <c r="G285" s="9" t="e">
        <f t="shared" ca="1" si="77"/>
        <v>#DIV/0!</v>
      </c>
      <c r="H285" s="9" t="e">
        <f t="shared" ca="1" si="77"/>
        <v>#DIV/0!</v>
      </c>
    </row>
    <row r="286" spans="1:8" x14ac:dyDescent="0.25">
      <c r="A286">
        <v>40</v>
      </c>
      <c r="C286">
        <f ca="1">OFFSET('168p stat'!$A$1,A286*20,0)</f>
        <v>0</v>
      </c>
      <c r="D286" s="9" t="e">
        <f t="shared" ref="D286:H286" ca="1" si="78">POWER(SQRT(D177)/D123,2)</f>
        <v>#DIV/0!</v>
      </c>
      <c r="E286" s="9" t="e">
        <f t="shared" ca="1" si="78"/>
        <v>#DIV/0!</v>
      </c>
      <c r="F286" s="9" t="e">
        <f t="shared" ca="1" si="78"/>
        <v>#DIV/0!</v>
      </c>
      <c r="G286" s="9" t="e">
        <f t="shared" ca="1" si="78"/>
        <v>#DIV/0!</v>
      </c>
      <c r="H286" s="9" t="e">
        <f t="shared" ca="1" si="78"/>
        <v>#DIV/0!</v>
      </c>
    </row>
    <row r="287" spans="1:8" x14ac:dyDescent="0.25">
      <c r="A287">
        <v>41</v>
      </c>
      <c r="C287">
        <f ca="1">OFFSET('168p stat'!$A$1,A287*20,0)</f>
        <v>0</v>
      </c>
      <c r="D287" s="9" t="e">
        <f t="shared" ref="D287:H287" ca="1" si="79">POWER(SQRT(D178)/D124,2)</f>
        <v>#DIV/0!</v>
      </c>
      <c r="E287" s="9" t="e">
        <f t="shared" ca="1" si="79"/>
        <v>#DIV/0!</v>
      </c>
      <c r="F287" s="9" t="e">
        <f t="shared" ca="1" si="79"/>
        <v>#DIV/0!</v>
      </c>
      <c r="G287" s="9" t="e">
        <f t="shared" ca="1" si="79"/>
        <v>#DIV/0!</v>
      </c>
      <c r="H287" s="9" t="e">
        <f t="shared" ca="1" si="79"/>
        <v>#DIV/0!</v>
      </c>
    </row>
    <row r="288" spans="1:8" x14ac:dyDescent="0.25">
      <c r="A288">
        <v>42</v>
      </c>
      <c r="C288">
        <f ca="1">OFFSET('168p stat'!$A$1,A288*20,0)</f>
        <v>0</v>
      </c>
      <c r="D288" s="9" t="e">
        <f t="shared" ref="D288:H288" ca="1" si="80">POWER(SQRT(D179)/D125,2)</f>
        <v>#DIV/0!</v>
      </c>
      <c r="E288" s="9" t="e">
        <f t="shared" ca="1" si="80"/>
        <v>#DIV/0!</v>
      </c>
      <c r="F288" s="9" t="e">
        <f t="shared" ca="1" si="80"/>
        <v>#DIV/0!</v>
      </c>
      <c r="G288" s="9" t="e">
        <f t="shared" ca="1" si="80"/>
        <v>#DIV/0!</v>
      </c>
      <c r="H288" s="9" t="e">
        <f t="shared" ca="1" si="80"/>
        <v>#DIV/0!</v>
      </c>
    </row>
    <row r="289" spans="1:8" x14ac:dyDescent="0.25">
      <c r="A289">
        <v>43</v>
      </c>
      <c r="C289">
        <f ca="1">OFFSET('168p stat'!$A$1,A289*20,0)</f>
        <v>0</v>
      </c>
      <c r="D289" s="9" t="e">
        <f t="shared" ref="D289:H289" ca="1" si="81">POWER(SQRT(D180)/D126,2)</f>
        <v>#DIV/0!</v>
      </c>
      <c r="E289" s="9" t="e">
        <f t="shared" ca="1" si="81"/>
        <v>#DIV/0!</v>
      </c>
      <c r="F289" s="9" t="e">
        <f t="shared" ca="1" si="81"/>
        <v>#DIV/0!</v>
      </c>
      <c r="G289" s="9" t="e">
        <f t="shared" ca="1" si="81"/>
        <v>#DIV/0!</v>
      </c>
      <c r="H289" s="9" t="e">
        <f t="shared" ca="1" si="81"/>
        <v>#DIV/0!</v>
      </c>
    </row>
    <row r="290" spans="1:8" x14ac:dyDescent="0.25">
      <c r="A290">
        <v>44</v>
      </c>
      <c r="C290">
        <f ca="1">OFFSET('168p stat'!$A$1,A290*20,0)</f>
        <v>0</v>
      </c>
      <c r="D290" s="9" t="e">
        <f t="shared" ref="D290:H290" ca="1" si="82">POWER(SQRT(D181)/D127,2)</f>
        <v>#DIV/0!</v>
      </c>
      <c r="E290" s="9" t="e">
        <f t="shared" ca="1" si="82"/>
        <v>#DIV/0!</v>
      </c>
      <c r="F290" s="9" t="e">
        <f t="shared" ca="1" si="82"/>
        <v>#DIV/0!</v>
      </c>
      <c r="G290" s="9" t="e">
        <f t="shared" ca="1" si="82"/>
        <v>#DIV/0!</v>
      </c>
      <c r="H290" s="9" t="e">
        <f t="shared" ca="1" si="82"/>
        <v>#DIV/0!</v>
      </c>
    </row>
    <row r="291" spans="1:8" x14ac:dyDescent="0.25">
      <c r="A291">
        <v>45</v>
      </c>
      <c r="C291">
        <f ca="1">OFFSET('168p stat'!$A$1,A291*20,0)</f>
        <v>0</v>
      </c>
      <c r="D291" s="9" t="e">
        <f t="shared" ref="D291:H291" ca="1" si="83">POWER(SQRT(D182)/D128,2)</f>
        <v>#DIV/0!</v>
      </c>
      <c r="E291" s="9" t="e">
        <f t="shared" ca="1" si="83"/>
        <v>#DIV/0!</v>
      </c>
      <c r="F291" s="9" t="e">
        <f t="shared" ca="1" si="83"/>
        <v>#DIV/0!</v>
      </c>
      <c r="G291" s="9" t="e">
        <f t="shared" ca="1" si="83"/>
        <v>#DIV/0!</v>
      </c>
      <c r="H291" s="9" t="e">
        <f t="shared" ca="1" si="83"/>
        <v>#DIV/0!</v>
      </c>
    </row>
    <row r="292" spans="1:8" x14ac:dyDescent="0.25">
      <c r="A292">
        <v>46</v>
      </c>
      <c r="C292">
        <f ca="1">OFFSET('168p stat'!$A$1,A292*20,0)</f>
        <v>0</v>
      </c>
      <c r="D292" s="9" t="e">
        <f t="shared" ref="D292:H292" ca="1" si="84">POWER(SQRT(D183)/D129,2)</f>
        <v>#DIV/0!</v>
      </c>
      <c r="E292" s="9" t="e">
        <f t="shared" ca="1" si="84"/>
        <v>#DIV/0!</v>
      </c>
      <c r="F292" s="9" t="e">
        <f t="shared" ca="1" si="84"/>
        <v>#DIV/0!</v>
      </c>
      <c r="G292" s="9" t="e">
        <f t="shared" ca="1" si="84"/>
        <v>#DIV/0!</v>
      </c>
      <c r="H292" s="9" t="e">
        <f t="shared" ca="1" si="84"/>
        <v>#DIV/0!</v>
      </c>
    </row>
    <row r="293" spans="1:8" x14ac:dyDescent="0.25">
      <c r="A293">
        <v>47</v>
      </c>
      <c r="C293">
        <f ca="1">OFFSET('168p stat'!$A$1,A293*20,0)</f>
        <v>0</v>
      </c>
      <c r="D293" s="9" t="e">
        <f t="shared" ref="D293:H293" ca="1" si="85">POWER(SQRT(D184)/D130,2)</f>
        <v>#DIV/0!</v>
      </c>
      <c r="E293" s="9" t="e">
        <f t="shared" ca="1" si="85"/>
        <v>#DIV/0!</v>
      </c>
      <c r="F293" s="9" t="e">
        <f t="shared" ca="1" si="85"/>
        <v>#DIV/0!</v>
      </c>
      <c r="G293" s="9" t="e">
        <f t="shared" ca="1" si="85"/>
        <v>#DIV/0!</v>
      </c>
      <c r="H293" s="9" t="e">
        <f t="shared" ca="1" si="85"/>
        <v>#DIV/0!</v>
      </c>
    </row>
    <row r="294" spans="1:8" x14ac:dyDescent="0.25">
      <c r="A294">
        <v>48</v>
      </c>
      <c r="C294">
        <f ca="1">OFFSET('168p stat'!$A$1,A294*20,0)</f>
        <v>0</v>
      </c>
      <c r="D294" s="9" t="e">
        <f t="shared" ref="D294:H294" ca="1" si="86">POWER(SQRT(D185)/D131,2)</f>
        <v>#DIV/0!</v>
      </c>
      <c r="E294" s="9" t="e">
        <f t="shared" ca="1" si="86"/>
        <v>#DIV/0!</v>
      </c>
      <c r="F294" s="9" t="e">
        <f t="shared" ca="1" si="86"/>
        <v>#DIV/0!</v>
      </c>
      <c r="G294" s="9" t="e">
        <f t="shared" ca="1" si="86"/>
        <v>#DIV/0!</v>
      </c>
      <c r="H294" s="9" t="e">
        <f t="shared" ca="1" si="86"/>
        <v>#DIV/0!</v>
      </c>
    </row>
    <row r="295" spans="1:8" x14ac:dyDescent="0.25">
      <c r="A295">
        <v>49</v>
      </c>
      <c r="C295">
        <f ca="1">OFFSET('168p stat'!$A$1,A295*20,0)</f>
        <v>0</v>
      </c>
      <c r="D295" s="9" t="e">
        <f t="shared" ref="D295:H295" ca="1" si="87">POWER(SQRT(D186)/D132,2)</f>
        <v>#DIV/0!</v>
      </c>
      <c r="E295" s="9" t="e">
        <f t="shared" ca="1" si="87"/>
        <v>#DIV/0!</v>
      </c>
      <c r="F295" s="9" t="e">
        <f t="shared" ca="1" si="87"/>
        <v>#DIV/0!</v>
      </c>
      <c r="G295" s="9" t="e">
        <f t="shared" ca="1" si="87"/>
        <v>#DIV/0!</v>
      </c>
      <c r="H295" s="9" t="e">
        <f t="shared" ca="1" si="87"/>
        <v>#DIV/0!</v>
      </c>
    </row>
    <row r="296" spans="1:8" x14ac:dyDescent="0.25">
      <c r="A296">
        <v>50</v>
      </c>
      <c r="C296">
        <f ca="1">OFFSET('168p stat'!$A$1,A296*20,0)</f>
        <v>0</v>
      </c>
      <c r="D296" s="9" t="e">
        <f t="shared" ref="D296:H296" ca="1" si="88">POWER(SQRT(D187)/D133,2)</f>
        <v>#DIV/0!</v>
      </c>
      <c r="E296" s="9" t="e">
        <f t="shared" ca="1" si="88"/>
        <v>#DIV/0!</v>
      </c>
      <c r="F296" s="9" t="e">
        <f t="shared" ca="1" si="88"/>
        <v>#DIV/0!</v>
      </c>
      <c r="G296" s="9" t="e">
        <f t="shared" ca="1" si="88"/>
        <v>#DIV/0!</v>
      </c>
      <c r="H296" s="9" t="e">
        <f t="shared" ca="1" si="88"/>
        <v>#DIV/0!</v>
      </c>
    </row>
  </sheetData>
  <conditionalFormatting sqref="J31:J6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{155FE03A-5D75-4419-A3DF-65CA95AF7D04}</x14:id>
        </ext>
      </extLst>
    </cfRule>
  </conditionalFormatting>
  <conditionalFormatting sqref="J138:J17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{FF9D60F8-F430-4211-B47A-4E880B1763DE}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5FE03A-5D75-4419-A3DF-65CA95AF7D0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J31:J68</xm:sqref>
        </x14:conditionalFormatting>
        <x14:conditionalFormatting xmlns:xm="http://schemas.microsoft.com/office/excel/2006/main">
          <x14:cfRule type="dataBar" id="{FF9D60F8-F430-4211-B47A-4E880B176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J138:J175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61"/>
  <sheetViews>
    <sheetView workbookViewId="0">
      <selection activeCell="A2" sqref="A2:AN76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326.84550000000002</v>
      </c>
      <c r="I2">
        <v>0.88372899999999999</v>
      </c>
      <c r="J2" t="s">
        <v>3</v>
      </c>
      <c r="K2">
        <v>101.288923</v>
      </c>
      <c r="L2">
        <v>5.8146999999999997E-2</v>
      </c>
      <c r="M2" t="s">
        <v>4</v>
      </c>
      <c r="N2">
        <v>34.873600000000003</v>
      </c>
      <c r="O2">
        <v>4.254E-3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4.3280000000000002E-3</v>
      </c>
      <c r="AG2">
        <v>6.0000000000000002E-5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653.64414899999997</v>
      </c>
      <c r="I3">
        <v>3.5238119999999999</v>
      </c>
      <c r="J3" t="s">
        <v>3</v>
      </c>
      <c r="K3">
        <v>202.58079599999999</v>
      </c>
      <c r="L3">
        <v>0.23147100000000001</v>
      </c>
      <c r="M3" t="s">
        <v>4</v>
      </c>
      <c r="N3">
        <v>69.745759000000007</v>
      </c>
      <c r="O3">
        <v>1.6320000000000001E-2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4.3280000000000002E-3</v>
      </c>
      <c r="AG3">
        <v>6.0000000000000002E-5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980.45818399999996</v>
      </c>
      <c r="I4">
        <v>7.8725550000000002</v>
      </c>
      <c r="J4" t="s">
        <v>3</v>
      </c>
      <c r="K4">
        <v>303.87895800000001</v>
      </c>
      <c r="L4">
        <v>0.51319000000000004</v>
      </c>
      <c r="M4" t="s">
        <v>4</v>
      </c>
      <c r="N4">
        <v>104.618808</v>
      </c>
      <c r="O4">
        <v>3.6464000000000003E-2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4.3280000000000002E-3</v>
      </c>
      <c r="AG4">
        <v>6.0000000000000002E-5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1307.2642679999999</v>
      </c>
      <c r="I5">
        <v>13.942406</v>
      </c>
      <c r="J5" t="s">
        <v>3</v>
      </c>
      <c r="K5">
        <v>405.17414100000002</v>
      </c>
      <c r="L5">
        <v>0.91160099999999999</v>
      </c>
      <c r="M5" t="s">
        <v>4</v>
      </c>
      <c r="N5">
        <v>139.492422</v>
      </c>
      <c r="O5">
        <v>6.5240000000000006E-2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4.3280000000000002E-3</v>
      </c>
      <c r="AG5">
        <v>6.0000000000000002E-5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1634.0740410000001</v>
      </c>
      <c r="I6">
        <v>21.422605999999998</v>
      </c>
      <c r="J6" t="s">
        <v>3</v>
      </c>
      <c r="K6">
        <v>506.46300300000001</v>
      </c>
      <c r="L6">
        <v>1.399057</v>
      </c>
      <c r="M6" t="s">
        <v>4</v>
      </c>
      <c r="N6">
        <v>174.36829299999999</v>
      </c>
      <c r="O6">
        <v>0.100754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4.3280000000000002E-3</v>
      </c>
      <c r="AG6">
        <v>6.0000000000000002E-5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1960.8913090000001</v>
      </c>
      <c r="I7">
        <v>30.754557999999999</v>
      </c>
      <c r="J7" t="s">
        <v>3</v>
      </c>
      <c r="K7">
        <v>607.76003500000002</v>
      </c>
      <c r="L7">
        <v>1.9681949999999999</v>
      </c>
      <c r="M7" t="s">
        <v>4</v>
      </c>
      <c r="N7">
        <v>209.24262200000001</v>
      </c>
      <c r="O7">
        <v>0.142928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4.3280000000000002E-3</v>
      </c>
      <c r="AG7">
        <v>6.0000000000000002E-5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2287.7298930000002</v>
      </c>
      <c r="I8">
        <v>41.675933999999998</v>
      </c>
      <c r="J8" t="s">
        <v>3</v>
      </c>
      <c r="K8">
        <v>709.05643799999996</v>
      </c>
      <c r="L8">
        <v>2.6245880000000001</v>
      </c>
      <c r="M8" t="s">
        <v>4</v>
      </c>
      <c r="N8">
        <v>244.11523099999999</v>
      </c>
      <c r="O8">
        <v>0.19345699999999999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4.3280000000000002E-3</v>
      </c>
      <c r="AG8">
        <v>6.0000000000000002E-5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2614.5793020000001</v>
      </c>
      <c r="I9">
        <v>53.279910999999998</v>
      </c>
      <c r="J9" t="s">
        <v>3</v>
      </c>
      <c r="K9">
        <v>810.35960899999998</v>
      </c>
      <c r="L9">
        <v>3.3588300000000002</v>
      </c>
      <c r="M9" t="s">
        <v>4</v>
      </c>
      <c r="N9">
        <v>278.99240400000002</v>
      </c>
      <c r="O9">
        <v>0.24909400000000001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4.2859999999999999E-3</v>
      </c>
      <c r="AG9">
        <v>6.0000000000000002E-5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2941.4369240000001</v>
      </c>
      <c r="I10">
        <v>66.929767999999996</v>
      </c>
      <c r="J10" t="s">
        <v>3</v>
      </c>
      <c r="K10">
        <v>911.668137</v>
      </c>
      <c r="L10">
        <v>4.2211350000000003</v>
      </c>
      <c r="M10" t="s">
        <v>4</v>
      </c>
      <c r="N10">
        <v>313.86863</v>
      </c>
      <c r="O10">
        <v>0.31224099999999999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4.2859999999999999E-3</v>
      </c>
      <c r="AG10">
        <v>6.0000000000000002E-5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3268.2739550000001</v>
      </c>
      <c r="I11">
        <v>82.247591999999997</v>
      </c>
      <c r="J11" t="s">
        <v>3</v>
      </c>
      <c r="K11">
        <v>1012.984597</v>
      </c>
      <c r="L11">
        <v>5.1902970000000002</v>
      </c>
      <c r="M11" t="s">
        <v>4</v>
      </c>
      <c r="N11">
        <v>348.74230799999998</v>
      </c>
      <c r="O11">
        <v>0.380633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4.2859999999999999E-3</v>
      </c>
      <c r="AG11">
        <v>6.0000000000000002E-5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3595.135029</v>
      </c>
      <c r="I12">
        <v>99.288921000000002</v>
      </c>
      <c r="J12" t="s">
        <v>3</v>
      </c>
      <c r="K12">
        <v>1114.29575</v>
      </c>
      <c r="L12">
        <v>6.2863100000000003</v>
      </c>
      <c r="M12" t="s">
        <v>4</v>
      </c>
      <c r="N12">
        <v>383.61848300000003</v>
      </c>
      <c r="O12">
        <v>0.45799800000000002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4.2859999999999999E-3</v>
      </c>
      <c r="AG12">
        <v>6.0000000000000002E-5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3921.976514</v>
      </c>
      <c r="I13">
        <v>117.97201200000001</v>
      </c>
      <c r="J13" t="s">
        <v>3</v>
      </c>
      <c r="K13">
        <v>1215.597822</v>
      </c>
      <c r="L13">
        <v>7.4025980000000002</v>
      </c>
      <c r="M13" t="s">
        <v>4</v>
      </c>
      <c r="N13">
        <v>418.49503299999998</v>
      </c>
      <c r="O13">
        <v>0.54344700000000001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4.2859999999999999E-3</v>
      </c>
      <c r="AG13">
        <v>6.0000000000000002E-5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4248.8522359999997</v>
      </c>
      <c r="I14">
        <v>138.90441100000001</v>
      </c>
      <c r="J14" t="s">
        <v>3</v>
      </c>
      <c r="K14">
        <v>1316.9076030000001</v>
      </c>
      <c r="L14">
        <v>8.7484219999999997</v>
      </c>
      <c r="M14" t="s">
        <v>4</v>
      </c>
      <c r="N14">
        <v>453.36855500000001</v>
      </c>
      <c r="O14">
        <v>0.63905000000000001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4.2859999999999999E-3</v>
      </c>
      <c r="AG14">
        <v>6.0000000000000002E-5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4575.6885249999996</v>
      </c>
      <c r="I15">
        <v>160.93969100000001</v>
      </c>
      <c r="J15" t="s">
        <v>3</v>
      </c>
      <c r="K15">
        <v>1418.2061180000001</v>
      </c>
      <c r="L15">
        <v>10.074462</v>
      </c>
      <c r="M15" t="s">
        <v>4</v>
      </c>
      <c r="N15">
        <v>488.24393199999997</v>
      </c>
      <c r="O15">
        <v>0.73874899999999999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4.2859999999999999E-3</v>
      </c>
      <c r="AG15">
        <v>6.0000000000000002E-5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4902.5685059999996</v>
      </c>
      <c r="I16">
        <v>185.39132000000001</v>
      </c>
      <c r="J16" t="s">
        <v>3</v>
      </c>
      <c r="K16">
        <v>1519.5146219999999</v>
      </c>
      <c r="L16">
        <v>11.490164</v>
      </c>
      <c r="M16" t="s">
        <v>4</v>
      </c>
      <c r="N16">
        <v>523.12108999999998</v>
      </c>
      <c r="O16">
        <v>0.846225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4.2859999999999999E-3</v>
      </c>
      <c r="AG16">
        <v>6.0000000000000002E-5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5229.4492870000004</v>
      </c>
      <c r="I17">
        <v>210.98770099999999</v>
      </c>
      <c r="J17" t="s">
        <v>3</v>
      </c>
      <c r="K17">
        <v>1620.8282449999999</v>
      </c>
      <c r="L17">
        <v>13.104528</v>
      </c>
      <c r="M17" t="s">
        <v>4</v>
      </c>
      <c r="N17">
        <v>557.99778100000003</v>
      </c>
      <c r="O17">
        <v>0.96169800000000005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4.2859999999999999E-3</v>
      </c>
      <c r="AG17">
        <v>6.0000000000000002E-5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5556.3110450000004</v>
      </c>
      <c r="I18">
        <v>237.954534</v>
      </c>
      <c r="J18" t="s">
        <v>3</v>
      </c>
      <c r="K18">
        <v>1722.132314</v>
      </c>
      <c r="L18">
        <v>14.780962000000001</v>
      </c>
      <c r="M18" t="s">
        <v>4</v>
      </c>
      <c r="N18">
        <v>592.87488399999995</v>
      </c>
      <c r="O18">
        <v>1.0835129999999999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4.2859999999999999E-3</v>
      </c>
      <c r="AG18">
        <v>6.0000000000000002E-5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5883.1509079999996</v>
      </c>
      <c r="I19">
        <v>266.60614199999998</v>
      </c>
      <c r="J19" t="s">
        <v>3</v>
      </c>
      <c r="K19">
        <v>1823.4380590000001</v>
      </c>
      <c r="L19">
        <v>16.536216</v>
      </c>
      <c r="M19" t="s">
        <v>4</v>
      </c>
      <c r="N19">
        <v>627.75479600000006</v>
      </c>
      <c r="O19">
        <v>1.2118869999999999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4.2859999999999999E-3</v>
      </c>
      <c r="AG19">
        <v>6.0000000000000002E-5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6209.9884080000002</v>
      </c>
      <c r="I20">
        <v>296.79741000000001</v>
      </c>
      <c r="J20" t="s">
        <v>3</v>
      </c>
      <c r="K20">
        <v>1924.7497880000001</v>
      </c>
      <c r="L20">
        <v>18.338978000000001</v>
      </c>
      <c r="M20" t="s">
        <v>4</v>
      </c>
      <c r="N20">
        <v>662.63119099999994</v>
      </c>
      <c r="O20">
        <v>1.346991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4.2859999999999999E-3</v>
      </c>
      <c r="AG20">
        <v>6.0000000000000002E-5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6536.8381929999996</v>
      </c>
      <c r="I21">
        <v>328.95652999999999</v>
      </c>
      <c r="J21" t="s">
        <v>3</v>
      </c>
      <c r="K21">
        <v>2026.0628369999999</v>
      </c>
      <c r="L21">
        <v>20.287514999999999</v>
      </c>
      <c r="M21" t="s">
        <v>4</v>
      </c>
      <c r="N21">
        <v>697.51253699999995</v>
      </c>
      <c r="O21">
        <v>1.486267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4.2859999999999999E-3</v>
      </c>
      <c r="AG21">
        <v>6.0000000000000002E-5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3.6779999999999998E-3</v>
      </c>
      <c r="AG22">
        <v>2.5000000000000001E-5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3.6779999999999998E-3</v>
      </c>
      <c r="AG23">
        <v>2.5000000000000001E-5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3.6779999999999998E-3</v>
      </c>
      <c r="AG24">
        <v>2.5000000000000001E-5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3.6779999999999998E-3</v>
      </c>
      <c r="AG25">
        <v>2.5000000000000001E-5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3.6779999999999998E-3</v>
      </c>
      <c r="AG26">
        <v>2.5000000000000001E-5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3.6779999999999998E-3</v>
      </c>
      <c r="AG27">
        <v>2.5000000000000001E-5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3.6779999999999998E-3</v>
      </c>
      <c r="AG28">
        <v>2.5000000000000001E-5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3.6779999999999998E-3</v>
      </c>
      <c r="AG29">
        <v>2.5000000000000001E-5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3.6779999999999998E-3</v>
      </c>
      <c r="AG30">
        <v>2.5000000000000001E-5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3.6779999999999998E-3</v>
      </c>
      <c r="AG31">
        <v>2.5000000000000001E-5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3.6779999999999998E-3</v>
      </c>
      <c r="AG32">
        <v>2.5000000000000001E-5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3.6779999999999998E-3</v>
      </c>
      <c r="AG33">
        <v>2.5000000000000001E-5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3.6779999999999998E-3</v>
      </c>
      <c r="AG34">
        <v>2.5000000000000001E-5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3.6779999999999998E-3</v>
      </c>
      <c r="AG35">
        <v>2.5000000000000001E-5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3.6779999999999998E-3</v>
      </c>
      <c r="AG36">
        <v>2.5000000000000001E-5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3.6779999999999998E-3</v>
      </c>
      <c r="AG37">
        <v>2.5000000000000001E-5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3.6779999999999998E-3</v>
      </c>
      <c r="AG38">
        <v>2.5000000000000001E-5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3.6779999999999998E-3</v>
      </c>
      <c r="AG39">
        <v>2.5000000000000001E-5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3.6779999999999998E-3</v>
      </c>
      <c r="AG40">
        <v>2.5000000000000001E-5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3.6779999999999998E-3</v>
      </c>
      <c r="AG41">
        <v>2.5000000000000001E-5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303.29024800000002</v>
      </c>
      <c r="I42">
        <v>0.30890099999999998</v>
      </c>
      <c r="J42" t="s">
        <v>3</v>
      </c>
      <c r="K42">
        <v>77.460668999999996</v>
      </c>
      <c r="L42">
        <v>0.47532600000000003</v>
      </c>
      <c r="M42" t="s">
        <v>4</v>
      </c>
      <c r="N42">
        <v>34.902315999999999</v>
      </c>
      <c r="O42">
        <v>6.3999999999999997E-5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606.50767599999995</v>
      </c>
      <c r="I43">
        <v>1.0918110000000001</v>
      </c>
      <c r="J43" t="s">
        <v>3</v>
      </c>
      <c r="K43">
        <v>154.90930800000001</v>
      </c>
      <c r="L43">
        <v>1.7277750000000001</v>
      </c>
      <c r="M43" t="s">
        <v>4</v>
      </c>
      <c r="N43">
        <v>69.796096000000006</v>
      </c>
      <c r="O43">
        <v>1.4200000000000001E-4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909.56775900000002</v>
      </c>
      <c r="I44">
        <v>2.5046889999999999</v>
      </c>
      <c r="J44" t="s">
        <v>3</v>
      </c>
      <c r="K44">
        <v>232.20125200000001</v>
      </c>
      <c r="L44">
        <v>3.955279</v>
      </c>
      <c r="M44" t="s">
        <v>4</v>
      </c>
      <c r="N44">
        <v>104.68929799999999</v>
      </c>
      <c r="O44">
        <v>2.3499999999999999E-4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1212.7229609999999</v>
      </c>
      <c r="I45">
        <v>4.478186</v>
      </c>
      <c r="J45" t="s">
        <v>3</v>
      </c>
      <c r="K45">
        <v>309.59442300000001</v>
      </c>
      <c r="L45">
        <v>7.1331680000000004</v>
      </c>
      <c r="M45" t="s">
        <v>4</v>
      </c>
      <c r="N45">
        <v>139.58200299999999</v>
      </c>
      <c r="O45">
        <v>3.9500000000000001E-4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1515.8391059999999</v>
      </c>
      <c r="I46">
        <v>6.7070829999999999</v>
      </c>
      <c r="J46" t="s">
        <v>3</v>
      </c>
      <c r="K46">
        <v>386.95139599999999</v>
      </c>
      <c r="L46">
        <v>10.861476</v>
      </c>
      <c r="M46" t="s">
        <v>4</v>
      </c>
      <c r="N46">
        <v>174.47610800000001</v>
      </c>
      <c r="O46">
        <v>5.5000000000000003E-4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1819.0641089999999</v>
      </c>
      <c r="I47">
        <v>9.3980429999999995</v>
      </c>
      <c r="J47" t="s">
        <v>3</v>
      </c>
      <c r="K47">
        <v>464.42661299999997</v>
      </c>
      <c r="L47">
        <v>15.231564000000001</v>
      </c>
      <c r="M47" t="s">
        <v>4</v>
      </c>
      <c r="N47">
        <v>209.36910900000001</v>
      </c>
      <c r="O47">
        <v>7.3899999999999997E-4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2122.2113129999998</v>
      </c>
      <c r="I48">
        <v>12.677185</v>
      </c>
      <c r="J48" t="s">
        <v>3</v>
      </c>
      <c r="K48">
        <v>541.82870200000002</v>
      </c>
      <c r="L48">
        <v>20.515079</v>
      </c>
      <c r="M48" t="s">
        <v>4</v>
      </c>
      <c r="N48">
        <v>244.26207299999999</v>
      </c>
      <c r="O48">
        <v>9.1200000000000005E-4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2425.437261</v>
      </c>
      <c r="I49">
        <v>16.105910999999999</v>
      </c>
      <c r="J49" t="s">
        <v>3</v>
      </c>
      <c r="K49">
        <v>619.32654300000002</v>
      </c>
      <c r="L49">
        <v>26.214051999999999</v>
      </c>
      <c r="M49" t="s">
        <v>4</v>
      </c>
      <c r="N49">
        <v>279.15675399999998</v>
      </c>
      <c r="O49">
        <v>1.34E-3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2728.5468850000002</v>
      </c>
      <c r="I50">
        <v>20.550104000000001</v>
      </c>
      <c r="J50" t="s">
        <v>3</v>
      </c>
      <c r="K50">
        <v>696.66055900000003</v>
      </c>
      <c r="L50">
        <v>33.209192000000002</v>
      </c>
      <c r="M50" t="s">
        <v>4</v>
      </c>
      <c r="N50">
        <v>314.05127399999998</v>
      </c>
      <c r="O50">
        <v>1.634E-3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3031.6802590000002</v>
      </c>
      <c r="I51">
        <v>25.740670999999999</v>
      </c>
      <c r="J51" t="s">
        <v>3</v>
      </c>
      <c r="K51">
        <v>774.05189800000005</v>
      </c>
      <c r="L51">
        <v>41.405068</v>
      </c>
      <c r="M51" t="s">
        <v>4</v>
      </c>
      <c r="N51">
        <v>348.94698399999999</v>
      </c>
      <c r="O51">
        <v>1.916E-3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3334.8709909999998</v>
      </c>
      <c r="I52">
        <v>31.285771</v>
      </c>
      <c r="J52" t="s">
        <v>3</v>
      </c>
      <c r="K52">
        <v>851.48590100000001</v>
      </c>
      <c r="L52">
        <v>50.583227999999998</v>
      </c>
      <c r="M52" t="s">
        <v>4</v>
      </c>
      <c r="N52">
        <v>383.84239700000001</v>
      </c>
      <c r="O52">
        <v>2.3119999999999998E-3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3638.0654300000001</v>
      </c>
      <c r="I53">
        <v>37.740436000000003</v>
      </c>
      <c r="J53" t="s">
        <v>3</v>
      </c>
      <c r="K53">
        <v>928.901882</v>
      </c>
      <c r="L53">
        <v>61.123123</v>
      </c>
      <c r="M53" t="s">
        <v>4</v>
      </c>
      <c r="N53">
        <v>418.73832299999998</v>
      </c>
      <c r="O53">
        <v>2.7439999999999999E-3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3941.1945700000001</v>
      </c>
      <c r="I54">
        <v>43.280844999999999</v>
      </c>
      <c r="J54" t="s">
        <v>3</v>
      </c>
      <c r="K54">
        <v>1006.24922</v>
      </c>
      <c r="L54">
        <v>70.436347999999995</v>
      </c>
      <c r="M54" t="s">
        <v>4</v>
      </c>
      <c r="N54">
        <v>453.63481400000001</v>
      </c>
      <c r="O54">
        <v>3.3300000000000001E-3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4244.3418160000001</v>
      </c>
      <c r="I55">
        <v>50.055559000000002</v>
      </c>
      <c r="J55" t="s">
        <v>3</v>
      </c>
      <c r="K55">
        <v>1083.61301</v>
      </c>
      <c r="L55">
        <v>81.440190000000001</v>
      </c>
      <c r="M55" t="s">
        <v>4</v>
      </c>
      <c r="N55">
        <v>488.53107399999999</v>
      </c>
      <c r="O55">
        <v>3.754E-3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4547.4907130000001</v>
      </c>
      <c r="I56">
        <v>56.204602000000001</v>
      </c>
      <c r="J56" t="s">
        <v>3</v>
      </c>
      <c r="K56">
        <v>1160.99002</v>
      </c>
      <c r="L56">
        <v>92.202894000000001</v>
      </c>
      <c r="M56" t="s">
        <v>4</v>
      </c>
      <c r="N56">
        <v>523.42335000000003</v>
      </c>
      <c r="O56">
        <v>4.2269999999999999E-3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4850.6818750000002</v>
      </c>
      <c r="I57">
        <v>62.458179999999999</v>
      </c>
      <c r="J57" t="s">
        <v>3</v>
      </c>
      <c r="K57">
        <v>1238.4230689999999</v>
      </c>
      <c r="L57">
        <v>103.210098</v>
      </c>
      <c r="M57" t="s">
        <v>4</v>
      </c>
      <c r="N57">
        <v>558.319075</v>
      </c>
      <c r="O57">
        <v>4.7879999999999997E-3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5153.9359180000001</v>
      </c>
      <c r="I58">
        <v>68.319754000000003</v>
      </c>
      <c r="J58" t="s">
        <v>3</v>
      </c>
      <c r="K58">
        <v>1315.9444189999999</v>
      </c>
      <c r="L58">
        <v>113.328614</v>
      </c>
      <c r="M58" t="s">
        <v>4</v>
      </c>
      <c r="N58">
        <v>593.21525999999994</v>
      </c>
      <c r="O58">
        <v>5.2659999999999998E-3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5457.0863669999999</v>
      </c>
      <c r="I59">
        <v>76.852508999999998</v>
      </c>
      <c r="J59" t="s">
        <v>3</v>
      </c>
      <c r="K59">
        <v>1393.3661870000001</v>
      </c>
      <c r="L59">
        <v>127.889915</v>
      </c>
      <c r="M59" t="s">
        <v>4</v>
      </c>
      <c r="N59">
        <v>628.11281299999996</v>
      </c>
      <c r="O59">
        <v>6.0130000000000001E-3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5760.2151459999995</v>
      </c>
      <c r="I60">
        <v>83.503183000000007</v>
      </c>
      <c r="J60" t="s">
        <v>3</v>
      </c>
      <c r="K60">
        <v>1470.737556</v>
      </c>
      <c r="L60">
        <v>139.426648</v>
      </c>
      <c r="M60" t="s">
        <v>4</v>
      </c>
      <c r="N60">
        <v>663.00758299999995</v>
      </c>
      <c r="O60">
        <v>6.4749999999999999E-3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6063.5291109999998</v>
      </c>
      <c r="I61">
        <v>91.691528000000005</v>
      </c>
      <c r="J61" t="s">
        <v>3</v>
      </c>
      <c r="K61">
        <v>1548.3114499999999</v>
      </c>
      <c r="L61">
        <v>153.06556499999999</v>
      </c>
      <c r="M61" t="s">
        <v>4</v>
      </c>
      <c r="N61">
        <v>697.90429800000004</v>
      </c>
      <c r="O61">
        <v>6.9059999999999998E-3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838.62492399999996</v>
      </c>
      <c r="I62">
        <v>0.42388399999999998</v>
      </c>
      <c r="J62" t="s">
        <v>3</v>
      </c>
      <c r="K62">
        <v>627.98151399999995</v>
      </c>
      <c r="L62">
        <v>0.177094</v>
      </c>
      <c r="M62" t="s">
        <v>4</v>
      </c>
      <c r="N62">
        <v>36.299326999999998</v>
      </c>
      <c r="O62">
        <v>1.738E-3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1677.2635740000001</v>
      </c>
      <c r="I63">
        <v>1.6805429999999999</v>
      </c>
      <c r="J63" t="s">
        <v>3</v>
      </c>
      <c r="K63">
        <v>1255.9718379999999</v>
      </c>
      <c r="L63">
        <v>0.69977199999999995</v>
      </c>
      <c r="M63" t="s">
        <v>4</v>
      </c>
      <c r="N63">
        <v>72.604766999999995</v>
      </c>
      <c r="O63">
        <v>7.0029999999999997E-3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2515.8910839999999</v>
      </c>
      <c r="I64">
        <v>3.7230949999999998</v>
      </c>
      <c r="J64" t="s">
        <v>3</v>
      </c>
      <c r="K64">
        <v>1883.9518680000001</v>
      </c>
      <c r="L64">
        <v>1.592638</v>
      </c>
      <c r="M64" t="s">
        <v>4</v>
      </c>
      <c r="N64">
        <v>108.912301</v>
      </c>
      <c r="O64">
        <v>1.5559E-2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3354.516826</v>
      </c>
      <c r="I65">
        <v>6.5091640000000002</v>
      </c>
      <c r="J65" t="s">
        <v>3</v>
      </c>
      <c r="K65">
        <v>2511.9422709999999</v>
      </c>
      <c r="L65">
        <v>2.8259669999999999</v>
      </c>
      <c r="M65" t="s">
        <v>4</v>
      </c>
      <c r="N65">
        <v>145.21874800000001</v>
      </c>
      <c r="O65">
        <v>2.7424E-2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4193.1345309999997</v>
      </c>
      <c r="I66">
        <v>9.9704280000000001</v>
      </c>
      <c r="J66" t="s">
        <v>3</v>
      </c>
      <c r="K66">
        <v>3139.9394189999998</v>
      </c>
      <c r="L66">
        <v>4.4342230000000002</v>
      </c>
      <c r="M66" t="s">
        <v>4</v>
      </c>
      <c r="N66">
        <v>181.52383</v>
      </c>
      <c r="O66">
        <v>4.3138000000000003E-2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5031.7599019999998</v>
      </c>
      <c r="I67">
        <v>14.260066</v>
      </c>
      <c r="J67" t="s">
        <v>3</v>
      </c>
      <c r="K67">
        <v>3767.941284</v>
      </c>
      <c r="L67">
        <v>6.4237760000000002</v>
      </c>
      <c r="M67" t="s">
        <v>4</v>
      </c>
      <c r="N67">
        <v>217.832922</v>
      </c>
      <c r="O67">
        <v>6.2126000000000001E-2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5870.3981739999999</v>
      </c>
      <c r="I68">
        <v>19.366402000000001</v>
      </c>
      <c r="J68" t="s">
        <v>3</v>
      </c>
      <c r="K68">
        <v>4395.9442090000002</v>
      </c>
      <c r="L68">
        <v>8.7260259999999992</v>
      </c>
      <c r="M68" t="s">
        <v>4</v>
      </c>
      <c r="N68">
        <v>254.14221499999999</v>
      </c>
      <c r="O68">
        <v>8.4125000000000005E-2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6709.0266700000002</v>
      </c>
      <c r="I69">
        <v>25.112216</v>
      </c>
      <c r="J69" t="s">
        <v>3</v>
      </c>
      <c r="K69">
        <v>5023.9414450000004</v>
      </c>
      <c r="L69">
        <v>11.359220000000001</v>
      </c>
      <c r="M69" t="s">
        <v>4</v>
      </c>
      <c r="N69">
        <v>290.449703</v>
      </c>
      <c r="O69">
        <v>0.11008800000000001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7547.66417</v>
      </c>
      <c r="I70">
        <v>31.672989999999999</v>
      </c>
      <c r="J70" t="s">
        <v>3</v>
      </c>
      <c r="K70">
        <v>5651.9414550000001</v>
      </c>
      <c r="L70">
        <v>14.377105</v>
      </c>
      <c r="M70" t="s">
        <v>4</v>
      </c>
      <c r="N70">
        <v>326.758512</v>
      </c>
      <c r="O70">
        <v>0.13767799999999999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8386.3377149999997</v>
      </c>
      <c r="I71">
        <v>39.141911999999998</v>
      </c>
      <c r="J71" t="s">
        <v>3</v>
      </c>
      <c r="K71">
        <v>6279.9731449999999</v>
      </c>
      <c r="L71">
        <v>17.672785999999999</v>
      </c>
      <c r="M71" t="s">
        <v>4</v>
      </c>
      <c r="N71">
        <v>363.06979899999999</v>
      </c>
      <c r="O71">
        <v>0.169346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9225.0240429999994</v>
      </c>
      <c r="I72">
        <v>47.446570000000001</v>
      </c>
      <c r="J72" t="s">
        <v>3</v>
      </c>
      <c r="K72">
        <v>6908.0047269999995</v>
      </c>
      <c r="L72">
        <v>21.462710000000001</v>
      </c>
      <c r="M72" t="s">
        <v>4</v>
      </c>
      <c r="N72">
        <v>399.38134600000001</v>
      </c>
      <c r="O72">
        <v>0.20513000000000001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10063.712616999999</v>
      </c>
      <c r="I73">
        <v>56.557288999999997</v>
      </c>
      <c r="J73" t="s">
        <v>3</v>
      </c>
      <c r="K73">
        <v>7536.0384770000001</v>
      </c>
      <c r="L73">
        <v>25.656604000000002</v>
      </c>
      <c r="M73" t="s">
        <v>4</v>
      </c>
      <c r="N73">
        <v>435.69207299999999</v>
      </c>
      <c r="O73">
        <v>0.24585599999999999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10902.362305000001</v>
      </c>
      <c r="I74">
        <v>66.766593</v>
      </c>
      <c r="J74" t="s">
        <v>3</v>
      </c>
      <c r="K74">
        <v>8164.0709280000001</v>
      </c>
      <c r="L74">
        <v>30.304233</v>
      </c>
      <c r="M74" t="s">
        <v>4</v>
      </c>
      <c r="N74">
        <v>472.00331599999998</v>
      </c>
      <c r="O74">
        <v>0.28943999999999998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11741.01166</v>
      </c>
      <c r="I75">
        <v>78.417248000000001</v>
      </c>
      <c r="J75" t="s">
        <v>3</v>
      </c>
      <c r="K75">
        <v>8792.0983199999991</v>
      </c>
      <c r="L75">
        <v>35.455368999999997</v>
      </c>
      <c r="M75" t="s">
        <v>4</v>
      </c>
      <c r="N75">
        <v>508.31451499999997</v>
      </c>
      <c r="O75">
        <v>0.33852500000000002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12579.668496</v>
      </c>
      <c r="I76">
        <v>90.890150000000006</v>
      </c>
      <c r="J76" t="s">
        <v>3</v>
      </c>
      <c r="K76">
        <v>9420.1387109999996</v>
      </c>
      <c r="L76">
        <v>41.007795999999999</v>
      </c>
      <c r="M76" t="s">
        <v>4</v>
      </c>
      <c r="N76">
        <v>544.62577999999996</v>
      </c>
      <c r="O76">
        <v>0.39074500000000001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13418.342246</v>
      </c>
      <c r="I77">
        <v>104.05112699999999</v>
      </c>
      <c r="J77" t="s">
        <v>3</v>
      </c>
      <c r="K77">
        <v>10048.178652000001</v>
      </c>
      <c r="L77">
        <v>46.966043999999997</v>
      </c>
      <c r="M77" t="s">
        <v>4</v>
      </c>
      <c r="N77">
        <v>580.93623500000001</v>
      </c>
      <c r="O77">
        <v>0.448355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14257.003436999999</v>
      </c>
      <c r="I78">
        <v>118.12499099999999</v>
      </c>
      <c r="J78" t="s">
        <v>3</v>
      </c>
      <c r="K78">
        <v>10676.223555</v>
      </c>
      <c r="L78">
        <v>53.221190999999997</v>
      </c>
      <c r="M78" t="s">
        <v>4</v>
      </c>
      <c r="N78">
        <v>617.24771099999998</v>
      </c>
      <c r="O78">
        <v>0.51010599999999995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15095.697754000001</v>
      </c>
      <c r="I79">
        <v>133.94354100000001</v>
      </c>
      <c r="J79" t="s">
        <v>3</v>
      </c>
      <c r="K79">
        <v>11304.270683999999</v>
      </c>
      <c r="L79">
        <v>60.021031000000001</v>
      </c>
      <c r="M79" t="s">
        <v>4</v>
      </c>
      <c r="N79">
        <v>653.55819599999995</v>
      </c>
      <c r="O79">
        <v>0.57268699999999995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15934.381836</v>
      </c>
      <c r="I80">
        <v>150.18419499999999</v>
      </c>
      <c r="J80" t="s">
        <v>3</v>
      </c>
      <c r="K80">
        <v>11932.317676000001</v>
      </c>
      <c r="L80">
        <v>67.252770999999996</v>
      </c>
      <c r="M80" t="s">
        <v>4</v>
      </c>
      <c r="N80">
        <v>689.869955</v>
      </c>
      <c r="O80">
        <v>0.64159999999999995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16773.045117000001</v>
      </c>
      <c r="I81">
        <v>167.54547700000001</v>
      </c>
      <c r="J81" t="s">
        <v>3</v>
      </c>
      <c r="K81">
        <v>12560.367305</v>
      </c>
      <c r="L81">
        <v>74.978369000000001</v>
      </c>
      <c r="M81" t="s">
        <v>4</v>
      </c>
      <c r="N81">
        <v>726.18101200000001</v>
      </c>
      <c r="O81">
        <v>0.71753199999999995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810.37822500000004</v>
      </c>
      <c r="I82">
        <v>4.8474000000000003E-2</v>
      </c>
      <c r="J82" t="s">
        <v>3</v>
      </c>
      <c r="K82">
        <v>583.11771199999998</v>
      </c>
      <c r="L82">
        <v>2.8649999999999999E-3</v>
      </c>
      <c r="M82" t="s">
        <v>4</v>
      </c>
      <c r="N82">
        <v>40.686174000000001</v>
      </c>
      <c r="O82">
        <v>3.1999999999999999E-5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1620.671965</v>
      </c>
      <c r="I83">
        <v>0.17901800000000001</v>
      </c>
      <c r="J83" t="s">
        <v>3</v>
      </c>
      <c r="K83">
        <v>1166.223506</v>
      </c>
      <c r="L83">
        <v>6.9220000000000002E-3</v>
      </c>
      <c r="M83" t="s">
        <v>4</v>
      </c>
      <c r="N83">
        <v>81.373953999999998</v>
      </c>
      <c r="O83">
        <v>7.6000000000000004E-5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2431.0259030000002</v>
      </c>
      <c r="I84">
        <v>0.39655499999999999</v>
      </c>
      <c r="J84" t="s">
        <v>3</v>
      </c>
      <c r="K84">
        <v>1749.340764</v>
      </c>
      <c r="L84">
        <v>1.4097E-2</v>
      </c>
      <c r="M84" t="s">
        <v>4</v>
      </c>
      <c r="N84">
        <v>122.061555</v>
      </c>
      <c r="O84">
        <v>1.17E-4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3241.3485839999998</v>
      </c>
      <c r="I85">
        <v>0.70693600000000001</v>
      </c>
      <c r="J85" t="s">
        <v>3</v>
      </c>
      <c r="K85">
        <v>2332.4594240000001</v>
      </c>
      <c r="L85">
        <v>2.3553000000000001E-2</v>
      </c>
      <c r="M85" t="s">
        <v>4</v>
      </c>
      <c r="N85">
        <v>162.75005999999999</v>
      </c>
      <c r="O85">
        <v>1.5300000000000001E-4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4051.6942770000001</v>
      </c>
      <c r="I86">
        <v>1.100813</v>
      </c>
      <c r="J86" t="s">
        <v>3</v>
      </c>
      <c r="K86">
        <v>2915.5840579999999</v>
      </c>
      <c r="L86">
        <v>4.0349999999999997E-2</v>
      </c>
      <c r="M86" t="s">
        <v>4</v>
      </c>
      <c r="N86">
        <v>203.43803399999999</v>
      </c>
      <c r="O86">
        <v>2.02E-4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4862.0222659999999</v>
      </c>
      <c r="I87">
        <v>1.623874</v>
      </c>
      <c r="J87" t="s">
        <v>3</v>
      </c>
      <c r="K87">
        <v>3498.6977879999999</v>
      </c>
      <c r="L87">
        <v>5.4966000000000001E-2</v>
      </c>
      <c r="M87" t="s">
        <v>4</v>
      </c>
      <c r="N87">
        <v>244.12690699999999</v>
      </c>
      <c r="O87">
        <v>2.7E-4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5672.361543</v>
      </c>
      <c r="I88">
        <v>2.154957</v>
      </c>
      <c r="J88" t="s">
        <v>3</v>
      </c>
      <c r="K88">
        <v>4081.8242380000002</v>
      </c>
      <c r="L88">
        <v>6.9075999999999999E-2</v>
      </c>
      <c r="M88" t="s">
        <v>4</v>
      </c>
      <c r="N88">
        <v>284.815113</v>
      </c>
      <c r="O88">
        <v>3.4600000000000001E-4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6482.7107910000004</v>
      </c>
      <c r="I89">
        <v>2.7461549999999999</v>
      </c>
      <c r="J89" t="s">
        <v>3</v>
      </c>
      <c r="K89">
        <v>4664.9488279999996</v>
      </c>
      <c r="L89">
        <v>8.7888999999999995E-2</v>
      </c>
      <c r="M89" t="s">
        <v>4</v>
      </c>
      <c r="N89">
        <v>325.503758</v>
      </c>
      <c r="O89">
        <v>3.8900000000000002E-4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7293.0519729999996</v>
      </c>
      <c r="I90">
        <v>3.4914900000000002</v>
      </c>
      <c r="J90" t="s">
        <v>3</v>
      </c>
      <c r="K90">
        <v>5248.0759179999995</v>
      </c>
      <c r="L90">
        <v>0.10516</v>
      </c>
      <c r="M90" t="s">
        <v>4</v>
      </c>
      <c r="N90">
        <v>366.19224100000002</v>
      </c>
      <c r="O90">
        <v>4.7199999999999998E-4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8103.3574710000003</v>
      </c>
      <c r="I91">
        <v>4.4161149999999996</v>
      </c>
      <c r="J91" t="s">
        <v>3</v>
      </c>
      <c r="K91">
        <v>5831.1876270000002</v>
      </c>
      <c r="L91">
        <v>0.13211700000000001</v>
      </c>
      <c r="M91" t="s">
        <v>4</v>
      </c>
      <c r="N91">
        <v>406.880042</v>
      </c>
      <c r="O91">
        <v>5.5400000000000002E-4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8913.6676169999992</v>
      </c>
      <c r="I92">
        <v>5.3455300000000001</v>
      </c>
      <c r="J92" t="s">
        <v>3</v>
      </c>
      <c r="K92">
        <v>6414.301982</v>
      </c>
      <c r="L92">
        <v>0.15836500000000001</v>
      </c>
      <c r="M92" t="s">
        <v>4</v>
      </c>
      <c r="N92">
        <v>447.56768699999998</v>
      </c>
      <c r="O92">
        <v>6.87E-4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9723.9991210000007</v>
      </c>
      <c r="I93">
        <v>6.3597830000000002</v>
      </c>
      <c r="J93" t="s">
        <v>3</v>
      </c>
      <c r="K93">
        <v>6997.4320209999996</v>
      </c>
      <c r="L93">
        <v>0.19323499999999999</v>
      </c>
      <c r="M93" t="s">
        <v>4</v>
      </c>
      <c r="N93">
        <v>488.25617199999999</v>
      </c>
      <c r="O93">
        <v>8.4000000000000003E-4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10534.325781</v>
      </c>
      <c r="I94">
        <v>7.3777030000000003</v>
      </c>
      <c r="J94" t="s">
        <v>3</v>
      </c>
      <c r="K94">
        <v>7580.5622949999997</v>
      </c>
      <c r="L94">
        <v>0.22539500000000001</v>
      </c>
      <c r="M94" t="s">
        <v>4</v>
      </c>
      <c r="N94">
        <v>528.94404799999995</v>
      </c>
      <c r="O94">
        <v>9.859999999999999E-4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11344.678008000001</v>
      </c>
      <c r="I95">
        <v>8.4355189999999993</v>
      </c>
      <c r="J95" t="s">
        <v>3</v>
      </c>
      <c r="K95">
        <v>8163.7012500000001</v>
      </c>
      <c r="L95">
        <v>0.255241</v>
      </c>
      <c r="M95" t="s">
        <v>4</v>
      </c>
      <c r="N95">
        <v>569.63278700000001</v>
      </c>
      <c r="O95">
        <v>1.0790000000000001E-3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12155.002188</v>
      </c>
      <c r="I96">
        <v>9.6845560000000006</v>
      </c>
      <c r="J96" t="s">
        <v>3</v>
      </c>
      <c r="K96">
        <v>8746.8337300000003</v>
      </c>
      <c r="L96">
        <v>0.29128100000000001</v>
      </c>
      <c r="M96" t="s">
        <v>4</v>
      </c>
      <c r="N96">
        <v>610.320153</v>
      </c>
      <c r="O96">
        <v>1.139E-3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12965.313007999999</v>
      </c>
      <c r="I97">
        <v>10.809346</v>
      </c>
      <c r="J97" t="s">
        <v>3</v>
      </c>
      <c r="K97">
        <v>9329.9646869999997</v>
      </c>
      <c r="L97">
        <v>0.31811699999999998</v>
      </c>
      <c r="M97" t="s">
        <v>4</v>
      </c>
      <c r="N97">
        <v>651.00832500000001</v>
      </c>
      <c r="O97">
        <v>1.2130000000000001E-3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13775.635762</v>
      </c>
      <c r="I98">
        <v>12.122524</v>
      </c>
      <c r="J98" t="s">
        <v>3</v>
      </c>
      <c r="K98">
        <v>9913.1003519999995</v>
      </c>
      <c r="L98">
        <v>0.355792</v>
      </c>
      <c r="M98" t="s">
        <v>4</v>
      </c>
      <c r="N98">
        <v>691.69711800000005</v>
      </c>
      <c r="O98">
        <v>1.304E-3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14585.978281</v>
      </c>
      <c r="I99">
        <v>13.441623</v>
      </c>
      <c r="J99" t="s">
        <v>3</v>
      </c>
      <c r="K99">
        <v>10496.246171999999</v>
      </c>
      <c r="L99">
        <v>0.39707500000000001</v>
      </c>
      <c r="M99" t="s">
        <v>4</v>
      </c>
      <c r="N99">
        <v>732.38674600000002</v>
      </c>
      <c r="O99">
        <v>1.4480000000000001E-3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15396.30291</v>
      </c>
      <c r="I100">
        <v>14.796094999999999</v>
      </c>
      <c r="J100" t="s">
        <v>3</v>
      </c>
      <c r="K100">
        <v>11079.375019999999</v>
      </c>
      <c r="L100">
        <v>0.43334699999999998</v>
      </c>
      <c r="M100" t="s">
        <v>4</v>
      </c>
      <c r="N100">
        <v>773.07342300000005</v>
      </c>
      <c r="O100">
        <v>1.467E-3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16206.630644999999</v>
      </c>
      <c r="I101">
        <v>16.048331999999998</v>
      </c>
      <c r="J101" t="s">
        <v>3</v>
      </c>
      <c r="K101">
        <v>11662.502246</v>
      </c>
      <c r="L101">
        <v>0.47069100000000003</v>
      </c>
      <c r="M101" t="s">
        <v>4</v>
      </c>
      <c r="N101">
        <v>813.76078600000005</v>
      </c>
      <c r="O101">
        <v>1.5330000000000001E-3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836.34070599999995</v>
      </c>
      <c r="I102">
        <v>3.4672000000000001E-2</v>
      </c>
      <c r="J102" t="s">
        <v>3</v>
      </c>
      <c r="K102">
        <v>624.87329599999998</v>
      </c>
      <c r="L102">
        <v>1.1490000000000001E-3</v>
      </c>
      <c r="M102" t="s">
        <v>4</v>
      </c>
      <c r="N102">
        <v>36.430492000000001</v>
      </c>
      <c r="O102">
        <v>4.3999999999999999E-5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1672.688406</v>
      </c>
      <c r="I103">
        <v>0.12905</v>
      </c>
      <c r="J103" t="s">
        <v>3</v>
      </c>
      <c r="K103">
        <v>1249.7645170000001</v>
      </c>
      <c r="L103">
        <v>2.5240000000000002E-3</v>
      </c>
      <c r="M103" t="s">
        <v>4</v>
      </c>
      <c r="N103">
        <v>72.867495000000005</v>
      </c>
      <c r="O103">
        <v>1.08E-4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2509.0300440000001</v>
      </c>
      <c r="I104">
        <v>0.29069600000000001</v>
      </c>
      <c r="J104" t="s">
        <v>3</v>
      </c>
      <c r="K104">
        <v>1874.654419</v>
      </c>
      <c r="L104">
        <v>5.2009999999999999E-3</v>
      </c>
      <c r="M104" t="s">
        <v>4</v>
      </c>
      <c r="N104">
        <v>109.30794899999999</v>
      </c>
      <c r="O104">
        <v>1.84E-4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3345.3875389999998</v>
      </c>
      <c r="I105">
        <v>0.49708000000000002</v>
      </c>
      <c r="J105" t="s">
        <v>3</v>
      </c>
      <c r="K105">
        <v>2499.554619</v>
      </c>
      <c r="L105">
        <v>8.4770000000000002E-3</v>
      </c>
      <c r="M105" t="s">
        <v>4</v>
      </c>
      <c r="N105">
        <v>145.74741800000001</v>
      </c>
      <c r="O105">
        <v>2.8299999999999999E-4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4181.7363089999999</v>
      </c>
      <c r="I106">
        <v>0.73841299999999999</v>
      </c>
      <c r="J106" t="s">
        <v>3</v>
      </c>
      <c r="K106">
        <v>3124.4526169999999</v>
      </c>
      <c r="L106">
        <v>1.3546000000000001E-2</v>
      </c>
      <c r="M106" t="s">
        <v>4</v>
      </c>
      <c r="N106">
        <v>182.18682000000001</v>
      </c>
      <c r="O106">
        <v>3.8499999999999998E-4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5018.0878030000003</v>
      </c>
      <c r="I107">
        <v>1.0847800000000001</v>
      </c>
      <c r="J107" t="s">
        <v>3</v>
      </c>
      <c r="K107">
        <v>3749.356616</v>
      </c>
      <c r="L107">
        <v>1.8589000000000001E-2</v>
      </c>
      <c r="M107" t="s">
        <v>4</v>
      </c>
      <c r="N107">
        <v>218.62878499999999</v>
      </c>
      <c r="O107">
        <v>5.2999999999999998E-4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5854.4366989999999</v>
      </c>
      <c r="I108">
        <v>1.5053000000000001</v>
      </c>
      <c r="J108" t="s">
        <v>3</v>
      </c>
      <c r="K108">
        <v>4374.2508010000001</v>
      </c>
      <c r="L108">
        <v>2.5607999999999999E-2</v>
      </c>
      <c r="M108" t="s">
        <v>4</v>
      </c>
      <c r="N108">
        <v>255.06947600000001</v>
      </c>
      <c r="O108">
        <v>7.9299999999999998E-4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6690.7740720000002</v>
      </c>
      <c r="I109">
        <v>2.020375</v>
      </c>
      <c r="J109" t="s">
        <v>3</v>
      </c>
      <c r="K109">
        <v>4999.1394039999996</v>
      </c>
      <c r="L109">
        <v>3.1921999999999999E-2</v>
      </c>
      <c r="M109" t="s">
        <v>4</v>
      </c>
      <c r="N109">
        <v>291.50957</v>
      </c>
      <c r="O109">
        <v>9.5699999999999995E-4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7527.1034369999998</v>
      </c>
      <c r="I110">
        <v>2.5526110000000002</v>
      </c>
      <c r="J110" t="s">
        <v>3</v>
      </c>
      <c r="K110">
        <v>5624.0320700000002</v>
      </c>
      <c r="L110">
        <v>3.9521000000000001E-2</v>
      </c>
      <c r="M110" t="s">
        <v>4</v>
      </c>
      <c r="N110">
        <v>327.95012600000001</v>
      </c>
      <c r="O110">
        <v>1.147E-3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8363.4712889999992</v>
      </c>
      <c r="I111">
        <v>3.1699820000000001</v>
      </c>
      <c r="J111" t="s">
        <v>3</v>
      </c>
      <c r="K111">
        <v>6248.9383790000002</v>
      </c>
      <c r="L111">
        <v>4.8223000000000002E-2</v>
      </c>
      <c r="M111" t="s">
        <v>4</v>
      </c>
      <c r="N111">
        <v>364.39216399999998</v>
      </c>
      <c r="O111">
        <v>1.3669999999999999E-3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9199.8147069999995</v>
      </c>
      <c r="I112">
        <v>3.795922</v>
      </c>
      <c r="J112" t="s">
        <v>3</v>
      </c>
      <c r="K112">
        <v>6873.8334670000004</v>
      </c>
      <c r="L112">
        <v>5.5128000000000003E-2</v>
      </c>
      <c r="M112" t="s">
        <v>4</v>
      </c>
      <c r="N112">
        <v>400.83156700000001</v>
      </c>
      <c r="O112">
        <v>1.539E-3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10036.188066000001</v>
      </c>
      <c r="I113">
        <v>4.5788140000000004</v>
      </c>
      <c r="J113" t="s">
        <v>3</v>
      </c>
      <c r="K113">
        <v>7498.7385059999997</v>
      </c>
      <c r="L113">
        <v>6.5999000000000002E-2</v>
      </c>
      <c r="M113" t="s">
        <v>4</v>
      </c>
      <c r="N113">
        <v>437.272719</v>
      </c>
      <c r="O113">
        <v>1.851E-3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10872.556855000001</v>
      </c>
      <c r="I114">
        <v>5.3749950000000002</v>
      </c>
      <c r="J114" t="s">
        <v>3</v>
      </c>
      <c r="K114">
        <v>8123.636152</v>
      </c>
      <c r="L114">
        <v>7.8787999999999997E-2</v>
      </c>
      <c r="M114" t="s">
        <v>4</v>
      </c>
      <c r="N114">
        <v>473.71496500000001</v>
      </c>
      <c r="O114">
        <v>2.0720000000000001E-3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11708.905527000001</v>
      </c>
      <c r="I115">
        <v>6.1707229999999997</v>
      </c>
      <c r="J115" t="s">
        <v>3</v>
      </c>
      <c r="K115">
        <v>8748.5383980000006</v>
      </c>
      <c r="L115">
        <v>8.6756E-2</v>
      </c>
      <c r="M115" t="s">
        <v>4</v>
      </c>
      <c r="N115">
        <v>510.15696700000001</v>
      </c>
      <c r="O115">
        <v>2.2279999999999999E-3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12545.267441</v>
      </c>
      <c r="I116">
        <v>7.126798</v>
      </c>
      <c r="J116" t="s">
        <v>3</v>
      </c>
      <c r="K116">
        <v>9373.4458200000008</v>
      </c>
      <c r="L116">
        <v>9.4646999999999995E-2</v>
      </c>
      <c r="M116" t="s">
        <v>4</v>
      </c>
      <c r="N116">
        <v>546.59750699999995</v>
      </c>
      <c r="O116">
        <v>2.2889999999999998E-3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13381.639902000001</v>
      </c>
      <c r="I117">
        <v>8.0965419999999995</v>
      </c>
      <c r="J117" t="s">
        <v>3</v>
      </c>
      <c r="K117">
        <v>9998.3460739999991</v>
      </c>
      <c r="L117">
        <v>0.106822</v>
      </c>
      <c r="M117" t="s">
        <v>4</v>
      </c>
      <c r="N117">
        <v>583.03955900000005</v>
      </c>
      <c r="O117">
        <v>2.601E-3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14217.994062</v>
      </c>
      <c r="I118">
        <v>9.0018910000000005</v>
      </c>
      <c r="J118" t="s">
        <v>3</v>
      </c>
      <c r="K118">
        <v>10623.239238</v>
      </c>
      <c r="L118">
        <v>0.120189</v>
      </c>
      <c r="M118" t="s">
        <v>4</v>
      </c>
      <c r="N118">
        <v>619.48017900000002</v>
      </c>
      <c r="O118">
        <v>2.6979999999999999E-3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15054.36082</v>
      </c>
      <c r="I119">
        <v>10.110158</v>
      </c>
      <c r="J119" t="s">
        <v>3</v>
      </c>
      <c r="K119">
        <v>11248.141523</v>
      </c>
      <c r="L119">
        <v>0.13120799999999999</v>
      </c>
      <c r="M119" t="s">
        <v>4</v>
      </c>
      <c r="N119">
        <v>655.92330700000002</v>
      </c>
      <c r="O119">
        <v>2.9889999999999999E-3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15890.72875</v>
      </c>
      <c r="I120">
        <v>11.18323</v>
      </c>
      <c r="J120" t="s">
        <v>3</v>
      </c>
      <c r="K120">
        <v>11873.044433999999</v>
      </c>
      <c r="L120">
        <v>0.141456</v>
      </c>
      <c r="M120" t="s">
        <v>4</v>
      </c>
      <c r="N120">
        <v>692.36458100000004</v>
      </c>
      <c r="O120">
        <v>3.339E-3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16727.096836000001</v>
      </c>
      <c r="I121">
        <v>12.427405</v>
      </c>
      <c r="J121" t="s">
        <v>3</v>
      </c>
      <c r="K121">
        <v>12497.942051</v>
      </c>
      <c r="L121">
        <v>0.15296899999999999</v>
      </c>
      <c r="M121" t="s">
        <v>4</v>
      </c>
      <c r="N121">
        <v>728.80496000000005</v>
      </c>
      <c r="O121">
        <v>3.5379999999999999E-3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93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596.86099899999999</v>
      </c>
      <c r="I122" s="3">
        <v>0.82581800000000005</v>
      </c>
      <c r="J122" s="3" t="s">
        <v>3</v>
      </c>
      <c r="K122" s="3">
        <v>581.99656700000003</v>
      </c>
      <c r="L122" s="3">
        <v>0.57575200000000004</v>
      </c>
      <c r="M122" s="3" t="s">
        <v>4</v>
      </c>
      <c r="N122" s="3">
        <v>6.4597119999999997</v>
      </c>
      <c r="O122" s="3">
        <v>5.7593999999999999E-2</v>
      </c>
      <c r="P122" s="3" t="s">
        <v>5</v>
      </c>
      <c r="Q122" s="3">
        <v>14.871912</v>
      </c>
      <c r="R122" s="3">
        <v>8.4797999999999998E-2</v>
      </c>
      <c r="S122" s="3" t="s">
        <v>6</v>
      </c>
      <c r="T122" s="3">
        <v>567.97175500000003</v>
      </c>
      <c r="U122" s="3">
        <v>0.48196</v>
      </c>
      <c r="V122" s="3" t="s">
        <v>7</v>
      </c>
      <c r="W122" s="3">
        <v>0.361238</v>
      </c>
      <c r="X122" s="3">
        <v>4.3550000000000004E-3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8.5486000000000006E-2</v>
      </c>
      <c r="AG122" s="3">
        <v>3.8000000000000002E-5</v>
      </c>
      <c r="AH122" s="3" t="s">
        <v>11</v>
      </c>
      <c r="AI122" s="3">
        <v>0.91370700000000005</v>
      </c>
      <c r="AJ122" s="3">
        <v>1.6899999999999999E-4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1192.2471459999999</v>
      </c>
      <c r="I123">
        <v>1.647634</v>
      </c>
      <c r="J123" t="s">
        <v>3</v>
      </c>
      <c r="K123">
        <v>1162.571199</v>
      </c>
      <c r="L123">
        <v>1.077958</v>
      </c>
      <c r="M123" t="s">
        <v>4</v>
      </c>
      <c r="N123">
        <v>12.978258</v>
      </c>
      <c r="O123">
        <v>0.13460900000000001</v>
      </c>
      <c r="P123" t="s">
        <v>5</v>
      </c>
      <c r="Q123">
        <v>29.714666000000001</v>
      </c>
      <c r="R123">
        <v>0.20070199999999999</v>
      </c>
      <c r="S123" t="s">
        <v>6</v>
      </c>
      <c r="T123">
        <v>1134.411128</v>
      </c>
      <c r="U123">
        <v>0.99200600000000005</v>
      </c>
      <c r="V123" t="s">
        <v>7</v>
      </c>
      <c r="W123">
        <v>0.72748400000000002</v>
      </c>
      <c r="X123">
        <v>1.5285E-2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8.0079999999999998E-2</v>
      </c>
      <c r="AG123">
        <v>7.3999999999999996E-5</v>
      </c>
      <c r="AH123" t="s">
        <v>11</v>
      </c>
      <c r="AI123">
        <v>0.92263700000000004</v>
      </c>
      <c r="AJ123">
        <v>1.17E-4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1787.6306689999999</v>
      </c>
      <c r="I124">
        <v>3.0357609999999999</v>
      </c>
      <c r="J124" t="s">
        <v>3</v>
      </c>
      <c r="K124">
        <v>1743.1117549999999</v>
      </c>
      <c r="L124">
        <v>1.867102</v>
      </c>
      <c r="M124" t="s">
        <v>4</v>
      </c>
      <c r="N124">
        <v>19.465188000000001</v>
      </c>
      <c r="O124">
        <v>0.27484999999999998</v>
      </c>
      <c r="P124" t="s">
        <v>5</v>
      </c>
      <c r="Q124">
        <v>44.586089999999999</v>
      </c>
      <c r="R124">
        <v>0.38062299999999999</v>
      </c>
      <c r="S124" t="s">
        <v>6</v>
      </c>
      <c r="T124">
        <v>1700.8757419999999</v>
      </c>
      <c r="U124">
        <v>1.3421920000000001</v>
      </c>
      <c r="V124" t="s">
        <v>7</v>
      </c>
      <c r="W124">
        <v>1.084992</v>
      </c>
      <c r="X124">
        <v>3.1029000000000001E-2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7.7659000000000006E-2</v>
      </c>
      <c r="AG124">
        <v>1.01E-4</v>
      </c>
      <c r="AH124" t="s">
        <v>11</v>
      </c>
      <c r="AI124">
        <v>0.92668200000000001</v>
      </c>
      <c r="AJ124">
        <v>6.3999999999999997E-5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2382.8270699999998</v>
      </c>
      <c r="I125">
        <v>4.3769729999999996</v>
      </c>
      <c r="J125" t="s">
        <v>3</v>
      </c>
      <c r="K125">
        <v>2323.4975100000001</v>
      </c>
      <c r="L125">
        <v>2.6357650000000001</v>
      </c>
      <c r="M125" t="s">
        <v>4</v>
      </c>
      <c r="N125">
        <v>25.924356</v>
      </c>
      <c r="O125">
        <v>0.41922199999999998</v>
      </c>
      <c r="P125" t="s">
        <v>5</v>
      </c>
      <c r="Q125">
        <v>59.419201999999999</v>
      </c>
      <c r="R125">
        <v>0.59223199999999998</v>
      </c>
      <c r="S125" t="s">
        <v>6</v>
      </c>
      <c r="T125">
        <v>2267.2536770000002</v>
      </c>
      <c r="U125">
        <v>1.7685690000000001</v>
      </c>
      <c r="V125" t="s">
        <v>7</v>
      </c>
      <c r="W125">
        <v>1.438634</v>
      </c>
      <c r="X125">
        <v>5.3617999999999999E-2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7.6012999999999997E-2</v>
      </c>
      <c r="AG125">
        <v>1.2400000000000001E-4</v>
      </c>
      <c r="AH125" t="s">
        <v>11</v>
      </c>
      <c r="AI125">
        <v>0.92792600000000003</v>
      </c>
      <c r="AJ125">
        <v>5.8E-5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2977.942642</v>
      </c>
      <c r="I126">
        <v>5.1205930000000004</v>
      </c>
      <c r="J126" t="s">
        <v>3</v>
      </c>
      <c r="K126">
        <v>2903.7639450000001</v>
      </c>
      <c r="L126">
        <v>2.8155230000000002</v>
      </c>
      <c r="M126" t="s">
        <v>4</v>
      </c>
      <c r="N126">
        <v>32.396019000000003</v>
      </c>
      <c r="O126">
        <v>0.534582</v>
      </c>
      <c r="P126" t="s">
        <v>5</v>
      </c>
      <c r="Q126">
        <v>74.280625999999998</v>
      </c>
      <c r="R126">
        <v>0.84397699999999998</v>
      </c>
      <c r="S126" t="s">
        <v>6</v>
      </c>
      <c r="T126">
        <v>2833.4846440000001</v>
      </c>
      <c r="U126">
        <v>2.1537579999999998</v>
      </c>
      <c r="V126" t="s">
        <v>7</v>
      </c>
      <c r="W126">
        <v>1.7953319999999999</v>
      </c>
      <c r="X126">
        <v>8.3465999999999999E-2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7.3963000000000001E-2</v>
      </c>
      <c r="AG126">
        <v>1.37E-4</v>
      </c>
      <c r="AH126" t="s">
        <v>11</v>
      </c>
      <c r="AI126">
        <v>0.92977399999999999</v>
      </c>
      <c r="AJ126">
        <v>7.8999999999999996E-5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3573.1157370000001</v>
      </c>
      <c r="I127">
        <v>7.2297659999999997</v>
      </c>
      <c r="J127" t="s">
        <v>3</v>
      </c>
      <c r="K127">
        <v>3484.141987</v>
      </c>
      <c r="L127">
        <v>4.1366360000000002</v>
      </c>
      <c r="M127" t="s">
        <v>4</v>
      </c>
      <c r="N127">
        <v>38.836362999999999</v>
      </c>
      <c r="O127">
        <v>0.67774299999999998</v>
      </c>
      <c r="P127" t="s">
        <v>5</v>
      </c>
      <c r="Q127">
        <v>89.103976000000003</v>
      </c>
      <c r="R127">
        <v>1.196024</v>
      </c>
      <c r="S127" t="s">
        <v>6</v>
      </c>
      <c r="T127">
        <v>3399.8952829999998</v>
      </c>
      <c r="U127">
        <v>3.1003609999999999</v>
      </c>
      <c r="V127" t="s">
        <v>7</v>
      </c>
      <c r="W127">
        <v>2.159224</v>
      </c>
      <c r="X127">
        <v>0.12718699999999999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7.3618000000000003E-2</v>
      </c>
      <c r="AG127">
        <v>1.3999999999999999E-4</v>
      </c>
      <c r="AH127" t="s">
        <v>11</v>
      </c>
      <c r="AI127">
        <v>0.93045100000000003</v>
      </c>
      <c r="AJ127">
        <v>7.3999999999999996E-5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4168.1260549999997</v>
      </c>
      <c r="I128">
        <v>9.8545700000000007</v>
      </c>
      <c r="J128" t="s">
        <v>3</v>
      </c>
      <c r="K128">
        <v>4064.3260110000001</v>
      </c>
      <c r="L128">
        <v>5.9724370000000002</v>
      </c>
      <c r="M128" t="s">
        <v>4</v>
      </c>
      <c r="N128">
        <v>45.288927999999999</v>
      </c>
      <c r="O128">
        <v>0.85277599999999998</v>
      </c>
      <c r="P128" t="s">
        <v>5</v>
      </c>
      <c r="Q128">
        <v>103.951538</v>
      </c>
      <c r="R128">
        <v>1.67292</v>
      </c>
      <c r="S128" t="s">
        <v>6</v>
      </c>
      <c r="T128">
        <v>3966.0822560000001</v>
      </c>
      <c r="U128">
        <v>4.16235</v>
      </c>
      <c r="V128" t="s">
        <v>7</v>
      </c>
      <c r="W128">
        <v>2.5181719999999999</v>
      </c>
      <c r="X128">
        <v>0.17274100000000001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7.1666999999999995E-2</v>
      </c>
      <c r="AG128">
        <v>1.4999999999999999E-4</v>
      </c>
      <c r="AH128" t="s">
        <v>11</v>
      </c>
      <c r="AI128">
        <v>0.93074400000000002</v>
      </c>
      <c r="AJ128">
        <v>7.2000000000000002E-5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4763.3844820000004</v>
      </c>
      <c r="I129">
        <v>12.841253</v>
      </c>
      <c r="J129" t="s">
        <v>3</v>
      </c>
      <c r="K129">
        <v>4644.7318160000004</v>
      </c>
      <c r="L129">
        <v>7.744891</v>
      </c>
      <c r="M129" t="s">
        <v>4</v>
      </c>
      <c r="N129">
        <v>51.758015</v>
      </c>
      <c r="O129">
        <v>1.166552</v>
      </c>
      <c r="P129" t="s">
        <v>5</v>
      </c>
      <c r="Q129">
        <v>118.813677</v>
      </c>
      <c r="R129">
        <v>2.1780029999999999</v>
      </c>
      <c r="S129" t="s">
        <v>6</v>
      </c>
      <c r="T129">
        <v>4532.4461719999999</v>
      </c>
      <c r="U129">
        <v>5.0653280000000001</v>
      </c>
      <c r="V129" t="s">
        <v>7</v>
      </c>
      <c r="W129">
        <v>2.8822939999999999</v>
      </c>
      <c r="X129">
        <v>0.22142500000000001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7.1088999999999999E-2</v>
      </c>
      <c r="AG129">
        <v>1.5300000000000001E-4</v>
      </c>
      <c r="AH129" t="s">
        <v>11</v>
      </c>
      <c r="AI129">
        <v>0.93228699999999998</v>
      </c>
      <c r="AJ129">
        <v>7.7999999999999999E-5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5358.6608980000001</v>
      </c>
      <c r="I130">
        <v>16.910758999999999</v>
      </c>
      <c r="J130" t="s">
        <v>3</v>
      </c>
      <c r="K130">
        <v>5225.1807230000004</v>
      </c>
      <c r="L130">
        <v>9.8100649999999998</v>
      </c>
      <c r="M130" t="s">
        <v>4</v>
      </c>
      <c r="N130">
        <v>58.219700000000003</v>
      </c>
      <c r="O130">
        <v>1.48247</v>
      </c>
      <c r="P130" t="s">
        <v>5</v>
      </c>
      <c r="Q130">
        <v>133.66310300000001</v>
      </c>
      <c r="R130">
        <v>2.853745</v>
      </c>
      <c r="S130" t="s">
        <v>6</v>
      </c>
      <c r="T130">
        <v>5098.9305080000004</v>
      </c>
      <c r="U130">
        <v>5.6357049999999997</v>
      </c>
      <c r="V130" t="s">
        <v>7</v>
      </c>
      <c r="W130">
        <v>3.2377280000000002</v>
      </c>
      <c r="X130">
        <v>0.27165899999999998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6.8731E-2</v>
      </c>
      <c r="AG130">
        <v>1.5300000000000001E-4</v>
      </c>
      <c r="AH130" t="s">
        <v>11</v>
      </c>
      <c r="AI130">
        <v>0.93327300000000002</v>
      </c>
      <c r="AJ130">
        <v>6.4999999999999994E-5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5953.8619820000004</v>
      </c>
      <c r="I131">
        <v>20.094097999999999</v>
      </c>
      <c r="J131" t="s">
        <v>3</v>
      </c>
      <c r="K131">
        <v>5805.5301069999996</v>
      </c>
      <c r="L131">
        <v>11.248412</v>
      </c>
      <c r="M131" t="s">
        <v>4</v>
      </c>
      <c r="N131">
        <v>64.701483999999994</v>
      </c>
      <c r="O131">
        <v>1.7742260000000001</v>
      </c>
      <c r="P131" t="s">
        <v>5</v>
      </c>
      <c r="Q131">
        <v>148.53355199999999</v>
      </c>
      <c r="R131">
        <v>3.4751690000000002</v>
      </c>
      <c r="S131" t="s">
        <v>6</v>
      </c>
      <c r="T131">
        <v>5665.2506640000001</v>
      </c>
      <c r="U131">
        <v>6.3778560000000004</v>
      </c>
      <c r="V131" t="s">
        <v>7</v>
      </c>
      <c r="W131">
        <v>3.5946120000000001</v>
      </c>
      <c r="X131">
        <v>0.32816800000000002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6.7539000000000002E-2</v>
      </c>
      <c r="AG131">
        <v>1.47E-4</v>
      </c>
      <c r="AH131" t="s">
        <v>11</v>
      </c>
      <c r="AI131">
        <v>0.93402300000000005</v>
      </c>
      <c r="AJ131">
        <v>7.6000000000000004E-5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6549.2125100000003</v>
      </c>
      <c r="I132">
        <v>23.315676</v>
      </c>
      <c r="J132" t="s">
        <v>3</v>
      </c>
      <c r="K132">
        <v>6385.9859859999997</v>
      </c>
      <c r="L132">
        <v>12.791964</v>
      </c>
      <c r="M132" t="s">
        <v>4</v>
      </c>
      <c r="N132">
        <v>71.177032999999994</v>
      </c>
      <c r="O132">
        <v>1.9673160000000001</v>
      </c>
      <c r="P132" t="s">
        <v>5</v>
      </c>
      <c r="Q132">
        <v>163.459149</v>
      </c>
      <c r="R132">
        <v>3.980963</v>
      </c>
      <c r="S132" t="s">
        <v>6</v>
      </c>
      <c r="T132">
        <v>6231.6997170000004</v>
      </c>
      <c r="U132">
        <v>5.9991539999999999</v>
      </c>
      <c r="V132" t="s">
        <v>7</v>
      </c>
      <c r="W132">
        <v>3.9558119999999999</v>
      </c>
      <c r="X132">
        <v>0.38643899999999998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6.7050999999999999E-2</v>
      </c>
      <c r="AG132">
        <v>1.3899999999999999E-4</v>
      </c>
      <c r="AH132" t="s">
        <v>11</v>
      </c>
      <c r="AI132">
        <v>0.93419600000000003</v>
      </c>
      <c r="AJ132">
        <v>7.3999999999999996E-5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7144.4033589999999</v>
      </c>
      <c r="I133">
        <v>27.364273000000001</v>
      </c>
      <c r="J133" t="s">
        <v>3</v>
      </c>
      <c r="K133">
        <v>6966.3198240000002</v>
      </c>
      <c r="L133">
        <v>15.256451999999999</v>
      </c>
      <c r="M133" t="s">
        <v>4</v>
      </c>
      <c r="N133">
        <v>77.693134000000001</v>
      </c>
      <c r="O133">
        <v>2.3222559999999999</v>
      </c>
      <c r="P133" t="s">
        <v>5</v>
      </c>
      <c r="Q133">
        <v>178.34662299999999</v>
      </c>
      <c r="R133">
        <v>4.5542600000000002</v>
      </c>
      <c r="S133" t="s">
        <v>6</v>
      </c>
      <c r="T133">
        <v>6798.016689</v>
      </c>
      <c r="U133">
        <v>7.4320089999999999</v>
      </c>
      <c r="V133" t="s">
        <v>7</v>
      </c>
      <c r="W133">
        <v>4.3157449999999997</v>
      </c>
      <c r="X133">
        <v>0.45557700000000001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6.5698999999999994E-2</v>
      </c>
      <c r="AG133">
        <v>1.2899999999999999E-4</v>
      </c>
      <c r="AH133" t="s">
        <v>11</v>
      </c>
      <c r="AI133">
        <v>0.93442400000000003</v>
      </c>
      <c r="AJ133">
        <v>6.9999999999999994E-5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7739.7784279999996</v>
      </c>
      <c r="I134">
        <v>35.479405</v>
      </c>
      <c r="J134" t="s">
        <v>3</v>
      </c>
      <c r="K134">
        <v>7546.8550489999998</v>
      </c>
      <c r="L134">
        <v>19.326972999999999</v>
      </c>
      <c r="M134" t="s">
        <v>4</v>
      </c>
      <c r="N134">
        <v>84.179345999999995</v>
      </c>
      <c r="O134">
        <v>2.8375409999999999</v>
      </c>
      <c r="P134" t="s">
        <v>5</v>
      </c>
      <c r="Q134">
        <v>193.20417800000001</v>
      </c>
      <c r="R134">
        <v>5.4677449999999999</v>
      </c>
      <c r="S134" t="s">
        <v>6</v>
      </c>
      <c r="T134">
        <v>7364.4950879999997</v>
      </c>
      <c r="U134">
        <v>7.5713670000000004</v>
      </c>
      <c r="V134" t="s">
        <v>7</v>
      </c>
      <c r="W134">
        <v>4.7007669999999999</v>
      </c>
      <c r="X134">
        <v>0.574658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6.5698000000000006E-2</v>
      </c>
      <c r="AG134">
        <v>1.2899999999999999E-4</v>
      </c>
      <c r="AH134" t="s">
        <v>11</v>
      </c>
      <c r="AI134">
        <v>0.93451799999999996</v>
      </c>
      <c r="AJ134">
        <v>6.8999999999999997E-5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8334.9845310000001</v>
      </c>
      <c r="I135">
        <v>44.087434000000002</v>
      </c>
      <c r="J135" t="s">
        <v>3</v>
      </c>
      <c r="K135">
        <v>8127.1969920000001</v>
      </c>
      <c r="L135">
        <v>23.716336999999999</v>
      </c>
      <c r="M135" t="s">
        <v>4</v>
      </c>
      <c r="N135">
        <v>90.706745999999995</v>
      </c>
      <c r="O135">
        <v>3.3780600000000001</v>
      </c>
      <c r="P135" t="s">
        <v>5</v>
      </c>
      <c r="Q135">
        <v>208.09208599999999</v>
      </c>
      <c r="R135">
        <v>6.5404119999999999</v>
      </c>
      <c r="S135" t="s">
        <v>6</v>
      </c>
      <c r="T135">
        <v>7930.7508010000001</v>
      </c>
      <c r="U135">
        <v>8.6921490000000006</v>
      </c>
      <c r="V135" t="s">
        <v>7</v>
      </c>
      <c r="W135">
        <v>5.0681399999999996</v>
      </c>
      <c r="X135">
        <v>0.66089600000000004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6.5018000000000006E-2</v>
      </c>
      <c r="AG135">
        <v>1.26E-4</v>
      </c>
      <c r="AH135" t="s">
        <v>11</v>
      </c>
      <c r="AI135">
        <v>0.93463200000000002</v>
      </c>
      <c r="AJ135">
        <v>6.7999999999999999E-5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8930.4088279999996</v>
      </c>
      <c r="I136">
        <v>49.432167999999997</v>
      </c>
      <c r="J136" t="s">
        <v>3</v>
      </c>
      <c r="K136">
        <v>8707.7511909999994</v>
      </c>
      <c r="L136">
        <v>26.655615000000001</v>
      </c>
      <c r="M136" t="s">
        <v>4</v>
      </c>
      <c r="N136">
        <v>97.215089000000006</v>
      </c>
      <c r="O136">
        <v>3.7961170000000002</v>
      </c>
      <c r="P136" t="s">
        <v>5</v>
      </c>
      <c r="Q136">
        <v>222.99337800000001</v>
      </c>
      <c r="R136">
        <v>7.5033139999999996</v>
      </c>
      <c r="S136" t="s">
        <v>6</v>
      </c>
      <c r="T136">
        <v>8497.1847269999998</v>
      </c>
      <c r="U136">
        <v>9.4433279999999993</v>
      </c>
      <c r="V136" t="s">
        <v>7</v>
      </c>
      <c r="W136">
        <v>5.4459059999999999</v>
      </c>
      <c r="X136">
        <v>0.76638799999999996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6.4988000000000004E-2</v>
      </c>
      <c r="AG136">
        <v>1.25E-4</v>
      </c>
      <c r="AH136" t="s">
        <v>11</v>
      </c>
      <c r="AI136">
        <v>0.93509799999999998</v>
      </c>
      <c r="AJ136">
        <v>7.4999999999999993E-5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9525.8181050000003</v>
      </c>
      <c r="I137">
        <v>56.008761</v>
      </c>
      <c r="J137" t="s">
        <v>3</v>
      </c>
      <c r="K137">
        <v>9288.298965</v>
      </c>
      <c r="L137">
        <v>30.394732000000001</v>
      </c>
      <c r="M137" t="s">
        <v>4</v>
      </c>
      <c r="N137">
        <v>103.712721</v>
      </c>
      <c r="O137">
        <v>4.2690390000000003</v>
      </c>
      <c r="P137" t="s">
        <v>5</v>
      </c>
      <c r="Q137">
        <v>237.87055100000001</v>
      </c>
      <c r="R137">
        <v>8.4926809999999993</v>
      </c>
      <c r="S137" t="s">
        <v>6</v>
      </c>
      <c r="T137">
        <v>9063.6139060000005</v>
      </c>
      <c r="U137">
        <v>10.981835999999999</v>
      </c>
      <c r="V137" t="s">
        <v>7</v>
      </c>
      <c r="W137">
        <v>5.8148600000000004</v>
      </c>
      <c r="X137">
        <v>0.85320499999999999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6.4804E-2</v>
      </c>
      <c r="AG137">
        <v>1.25E-4</v>
      </c>
      <c r="AH137" t="s">
        <v>11</v>
      </c>
      <c r="AI137">
        <v>0.93565699999999996</v>
      </c>
      <c r="AJ137">
        <v>8.5000000000000006E-5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10121.087715</v>
      </c>
      <c r="I138">
        <v>63.109057</v>
      </c>
      <c r="J138" t="s">
        <v>3</v>
      </c>
      <c r="K138">
        <v>9868.7844339999992</v>
      </c>
      <c r="L138">
        <v>34.623007999999999</v>
      </c>
      <c r="M138" t="s">
        <v>4</v>
      </c>
      <c r="N138">
        <v>110.184209</v>
      </c>
      <c r="O138">
        <v>4.7453799999999999</v>
      </c>
      <c r="P138" t="s">
        <v>5</v>
      </c>
      <c r="Q138">
        <v>252.688288</v>
      </c>
      <c r="R138">
        <v>9.4553860000000007</v>
      </c>
      <c r="S138" t="s">
        <v>6</v>
      </c>
      <c r="T138">
        <v>9629.9653909999997</v>
      </c>
      <c r="U138">
        <v>12.079803</v>
      </c>
      <c r="V138" t="s">
        <v>7</v>
      </c>
      <c r="W138">
        <v>6.1881719999999998</v>
      </c>
      <c r="X138">
        <v>0.94626299999999997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6.4491000000000007E-2</v>
      </c>
      <c r="AG138">
        <v>1.18E-4</v>
      </c>
      <c r="AH138" t="s">
        <v>11</v>
      </c>
      <c r="AI138">
        <v>0.93572900000000003</v>
      </c>
      <c r="AJ138">
        <v>8.3999999999999995E-5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10716.481602</v>
      </c>
      <c r="I139">
        <v>71.051485</v>
      </c>
      <c r="J139" t="s">
        <v>3</v>
      </c>
      <c r="K139">
        <v>10449.337012</v>
      </c>
      <c r="L139">
        <v>38.694231000000002</v>
      </c>
      <c r="M139" t="s">
        <v>4</v>
      </c>
      <c r="N139">
        <v>116.668009</v>
      </c>
      <c r="O139">
        <v>5.2390939999999997</v>
      </c>
      <c r="P139" t="s">
        <v>5</v>
      </c>
      <c r="Q139">
        <v>267.55559399999999</v>
      </c>
      <c r="R139">
        <v>10.560245</v>
      </c>
      <c r="S139" t="s">
        <v>6</v>
      </c>
      <c r="T139">
        <v>10196.415585999999</v>
      </c>
      <c r="U139">
        <v>12.568104</v>
      </c>
      <c r="V139" t="s">
        <v>7</v>
      </c>
      <c r="W139">
        <v>6.5563799999999999</v>
      </c>
      <c r="X139">
        <v>1.067771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6.3866999999999993E-2</v>
      </c>
      <c r="AG139">
        <v>1.13E-4</v>
      </c>
      <c r="AH139" t="s">
        <v>11</v>
      </c>
      <c r="AI139">
        <v>0.93573600000000001</v>
      </c>
      <c r="AJ139">
        <v>8.3999999999999995E-5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11311.724316</v>
      </c>
      <c r="I140">
        <v>80.560897999999995</v>
      </c>
      <c r="J140" t="s">
        <v>3</v>
      </c>
      <c r="K140">
        <v>11029.760703</v>
      </c>
      <c r="L140">
        <v>43.789495000000002</v>
      </c>
      <c r="M140" t="s">
        <v>4</v>
      </c>
      <c r="N140">
        <v>123.124353</v>
      </c>
      <c r="O140">
        <v>5.9102079999999999</v>
      </c>
      <c r="P140" t="s">
        <v>5</v>
      </c>
      <c r="Q140">
        <v>282.39073300000001</v>
      </c>
      <c r="R140">
        <v>11.820406</v>
      </c>
      <c r="S140" t="s">
        <v>6</v>
      </c>
      <c r="T140">
        <v>10762.782676000001</v>
      </c>
      <c r="U140">
        <v>13.703104</v>
      </c>
      <c r="V140" t="s">
        <v>7</v>
      </c>
      <c r="W140">
        <v>6.9198959999999996</v>
      </c>
      <c r="X140">
        <v>1.1757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6.3407000000000005E-2</v>
      </c>
      <c r="AG140">
        <v>1.06E-4</v>
      </c>
      <c r="AH140" t="s">
        <v>11</v>
      </c>
      <c r="AI140">
        <v>0.93575799999999998</v>
      </c>
      <c r="AJ140">
        <v>8.3999999999999995E-5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11907.210352</v>
      </c>
      <c r="I141">
        <v>87.904469000000006</v>
      </c>
      <c r="J141" t="s">
        <v>3</v>
      </c>
      <c r="K141">
        <v>11610.428438000001</v>
      </c>
      <c r="L141">
        <v>48.635511000000001</v>
      </c>
      <c r="M141" t="s">
        <v>4</v>
      </c>
      <c r="N141">
        <v>129.64666199999999</v>
      </c>
      <c r="O141">
        <v>6.6309969999999998</v>
      </c>
      <c r="P141" t="s">
        <v>5</v>
      </c>
      <c r="Q141">
        <v>297.23626200000001</v>
      </c>
      <c r="R141">
        <v>12.943702999999999</v>
      </c>
      <c r="S141" t="s">
        <v>6</v>
      </c>
      <c r="T141">
        <v>11329.283242</v>
      </c>
      <c r="U141">
        <v>15.190852</v>
      </c>
      <c r="V141" t="s">
        <v>7</v>
      </c>
      <c r="W141">
        <v>7.2768860000000002</v>
      </c>
      <c r="X141">
        <v>1.295142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6.3334000000000001E-2</v>
      </c>
      <c r="AG141">
        <v>1.06E-4</v>
      </c>
      <c r="AH141" t="s">
        <v>11</v>
      </c>
      <c r="AI141">
        <v>0.93577999999999995</v>
      </c>
      <c r="AJ141">
        <v>8.2999999999999998E-5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96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529.38399800000002</v>
      </c>
      <c r="I142" s="4">
        <v>64.019321000000005</v>
      </c>
      <c r="J142" s="4" t="s">
        <v>3</v>
      </c>
      <c r="K142" s="4">
        <v>302.34745099999998</v>
      </c>
      <c r="L142" s="4">
        <v>63.231962000000003</v>
      </c>
      <c r="M142" s="4" t="s">
        <v>4</v>
      </c>
      <c r="N142" s="4">
        <v>40.817526000000001</v>
      </c>
      <c r="O142" s="4">
        <v>2.3466000000000001E-2</v>
      </c>
      <c r="P142" s="4" t="s">
        <v>5</v>
      </c>
      <c r="Q142" s="4">
        <v>250.89640499999999</v>
      </c>
      <c r="R142" s="4">
        <v>52.791744999999999</v>
      </c>
      <c r="S142" s="4" t="s">
        <v>6</v>
      </c>
      <c r="T142" s="4">
        <v>296.69367699999998</v>
      </c>
      <c r="U142" s="4">
        <v>66.568391000000005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8.5045999999999997E-2</v>
      </c>
      <c r="AG142" s="4">
        <v>6.8999999999999997E-5</v>
      </c>
      <c r="AH142" s="4" t="s">
        <v>11</v>
      </c>
      <c r="AI142" s="4">
        <v>0.92056800000000005</v>
      </c>
      <c r="AJ142" s="4">
        <v>1.2799999999999999E-4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1057.0612060000001</v>
      </c>
      <c r="I143">
        <v>174.075819</v>
      </c>
      <c r="J143" t="s">
        <v>3</v>
      </c>
      <c r="K143">
        <v>603.09684800000002</v>
      </c>
      <c r="L143">
        <v>170.49162000000001</v>
      </c>
      <c r="M143" t="s">
        <v>4</v>
      </c>
      <c r="N143">
        <v>81.617044000000007</v>
      </c>
      <c r="O143">
        <v>8.8635000000000005E-2</v>
      </c>
      <c r="P143" t="s">
        <v>5</v>
      </c>
      <c r="Q143">
        <v>500.51022799999998</v>
      </c>
      <c r="R143">
        <v>140.94882699999999</v>
      </c>
      <c r="S143" t="s">
        <v>6</v>
      </c>
      <c r="T143">
        <v>591.89088700000002</v>
      </c>
      <c r="U143">
        <v>184.39472699999999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7.9343999999999998E-2</v>
      </c>
      <c r="AG143">
        <v>9.7E-5</v>
      </c>
      <c r="AH143" t="s">
        <v>11</v>
      </c>
      <c r="AI143">
        <v>0.92439199999999999</v>
      </c>
      <c r="AJ143">
        <v>1.22E-4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1586.0560599999999</v>
      </c>
      <c r="I144">
        <v>322.25271099999998</v>
      </c>
      <c r="J144" t="s">
        <v>3</v>
      </c>
      <c r="K144">
        <v>905.15396699999997</v>
      </c>
      <c r="L144">
        <v>313.96376800000002</v>
      </c>
      <c r="M144" t="s">
        <v>4</v>
      </c>
      <c r="N144">
        <v>122.437183</v>
      </c>
      <c r="O144">
        <v>0.18835299999999999</v>
      </c>
      <c r="P144" t="s">
        <v>5</v>
      </c>
      <c r="Q144">
        <v>750.86055699999997</v>
      </c>
      <c r="R144">
        <v>249.49632600000001</v>
      </c>
      <c r="S144" t="s">
        <v>6</v>
      </c>
      <c r="T144">
        <v>888.11582499999997</v>
      </c>
      <c r="U144">
        <v>330.96933100000001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7.7221999999999999E-2</v>
      </c>
      <c r="AG144">
        <v>1.1400000000000001E-4</v>
      </c>
      <c r="AH144" t="s">
        <v>11</v>
      </c>
      <c r="AI144">
        <v>0.92701299999999998</v>
      </c>
      <c r="AJ144">
        <v>1.15E-4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2114.6852439999998</v>
      </c>
      <c r="I145">
        <v>445.376554</v>
      </c>
      <c r="J145" t="s">
        <v>3</v>
      </c>
      <c r="K145">
        <v>1206.834529</v>
      </c>
      <c r="L145">
        <v>432.45173</v>
      </c>
      <c r="M145" t="s">
        <v>4</v>
      </c>
      <c r="N145">
        <v>163.258196</v>
      </c>
      <c r="O145">
        <v>0.33163900000000002</v>
      </c>
      <c r="P145" t="s">
        <v>5</v>
      </c>
      <c r="Q145">
        <v>1001.465559</v>
      </c>
      <c r="R145">
        <v>351.50570900000002</v>
      </c>
      <c r="S145" t="s">
        <v>6</v>
      </c>
      <c r="T145">
        <v>1184.3031229999999</v>
      </c>
      <c r="U145">
        <v>463.13079199999999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7.3776999999999995E-2</v>
      </c>
      <c r="AG145">
        <v>1.4300000000000001E-4</v>
      </c>
      <c r="AH145" t="s">
        <v>11</v>
      </c>
      <c r="AI145">
        <v>0.92932800000000004</v>
      </c>
      <c r="AJ145">
        <v>7.6000000000000004E-5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2642.5004349999999</v>
      </c>
      <c r="I146">
        <v>651.673722</v>
      </c>
      <c r="J146" t="s">
        <v>3</v>
      </c>
      <c r="K146">
        <v>1507.718157</v>
      </c>
      <c r="L146">
        <v>632.23580200000004</v>
      </c>
      <c r="M146" t="s">
        <v>4</v>
      </c>
      <c r="N146">
        <v>204.078013</v>
      </c>
      <c r="O146">
        <v>0.53960900000000001</v>
      </c>
      <c r="P146" t="s">
        <v>5</v>
      </c>
      <c r="Q146">
        <v>1251.0481540000001</v>
      </c>
      <c r="R146">
        <v>512.09615299999996</v>
      </c>
      <c r="S146" t="s">
        <v>6</v>
      </c>
      <c r="T146">
        <v>1479.1656909999999</v>
      </c>
      <c r="U146">
        <v>649.91630799999996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7.2720000000000007E-2</v>
      </c>
      <c r="AG146">
        <v>1.44E-4</v>
      </c>
      <c r="AH146" t="s">
        <v>11</v>
      </c>
      <c r="AI146">
        <v>0.930427</v>
      </c>
      <c r="AJ146">
        <v>5.8999999999999998E-5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3169.6557280000002</v>
      </c>
      <c r="I147">
        <v>878.65144799999996</v>
      </c>
      <c r="J147" t="s">
        <v>3</v>
      </c>
      <c r="K147">
        <v>1807.9571189999999</v>
      </c>
      <c r="L147">
        <v>849.46290599999998</v>
      </c>
      <c r="M147" t="s">
        <v>4</v>
      </c>
      <c r="N147">
        <v>244.90434300000001</v>
      </c>
      <c r="O147">
        <v>0.769459</v>
      </c>
      <c r="P147" t="s">
        <v>5</v>
      </c>
      <c r="Q147">
        <v>1500.457439</v>
      </c>
      <c r="R147">
        <v>700.06367899999998</v>
      </c>
      <c r="S147" t="s">
        <v>6</v>
      </c>
      <c r="T147">
        <v>1773.834329</v>
      </c>
      <c r="U147">
        <v>887.30282099999999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7.1398000000000003E-2</v>
      </c>
      <c r="AG147">
        <v>1.4799999999999999E-4</v>
      </c>
      <c r="AH147" t="s">
        <v>11</v>
      </c>
      <c r="AI147">
        <v>0.93120400000000003</v>
      </c>
      <c r="AJ147">
        <v>3.8999999999999999E-5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3698.986582</v>
      </c>
      <c r="I148">
        <v>1067.5574650000001</v>
      </c>
      <c r="J148" t="s">
        <v>3</v>
      </c>
      <c r="K148">
        <v>2110.3485030000002</v>
      </c>
      <c r="L148">
        <v>1027.2614550000001</v>
      </c>
      <c r="M148" t="s">
        <v>4</v>
      </c>
      <c r="N148">
        <v>285.72744</v>
      </c>
      <c r="O148">
        <v>0.95280200000000004</v>
      </c>
      <c r="P148" t="s">
        <v>5</v>
      </c>
      <c r="Q148">
        <v>1751.8910940000001</v>
      </c>
      <c r="R148">
        <v>855.65867100000003</v>
      </c>
      <c r="S148" t="s">
        <v>6</v>
      </c>
      <c r="T148">
        <v>2070.6848730000002</v>
      </c>
      <c r="U148">
        <v>1089.794245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7.0623000000000005E-2</v>
      </c>
      <c r="AG148">
        <v>1.4100000000000001E-4</v>
      </c>
      <c r="AH148" t="s">
        <v>11</v>
      </c>
      <c r="AI148">
        <v>0.93146099999999998</v>
      </c>
      <c r="AJ148">
        <v>3.6999999999999998E-5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4226.7429389999998</v>
      </c>
      <c r="I149">
        <v>1255.183041</v>
      </c>
      <c r="J149" t="s">
        <v>3</v>
      </c>
      <c r="K149">
        <v>2411.1800779999999</v>
      </c>
      <c r="L149">
        <v>1203.17652</v>
      </c>
      <c r="M149" t="s">
        <v>4</v>
      </c>
      <c r="N149">
        <v>326.52354000000003</v>
      </c>
      <c r="O149">
        <v>1.227482</v>
      </c>
      <c r="P149" t="s">
        <v>5</v>
      </c>
      <c r="Q149">
        <v>2001.811506</v>
      </c>
      <c r="R149">
        <v>1003.624575</v>
      </c>
      <c r="S149" t="s">
        <v>6</v>
      </c>
      <c r="T149">
        <v>2365.9578419999998</v>
      </c>
      <c r="U149">
        <v>1290.8775169999999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6.9108000000000003E-2</v>
      </c>
      <c r="AG149">
        <v>1.45E-4</v>
      </c>
      <c r="AH149" t="s">
        <v>11</v>
      </c>
      <c r="AI149">
        <v>0.93225599999999997</v>
      </c>
      <c r="AJ149">
        <v>4.3000000000000002E-5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4754.4301859999996</v>
      </c>
      <c r="I150">
        <v>1593.5891790000001</v>
      </c>
      <c r="J150" t="s">
        <v>3</v>
      </c>
      <c r="K150">
        <v>2711.9448779999998</v>
      </c>
      <c r="L150">
        <v>1526.38634</v>
      </c>
      <c r="M150" t="s">
        <v>4</v>
      </c>
      <c r="N150">
        <v>367.33113500000002</v>
      </c>
      <c r="O150">
        <v>1.5149440000000001</v>
      </c>
      <c r="P150" t="s">
        <v>5</v>
      </c>
      <c r="Q150">
        <v>2251.1701269999999</v>
      </c>
      <c r="R150">
        <v>1229.0307849999999</v>
      </c>
      <c r="S150" t="s">
        <v>6</v>
      </c>
      <c r="T150">
        <v>2660.8893210000001</v>
      </c>
      <c r="U150">
        <v>1634.393928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6.6976999999999995E-2</v>
      </c>
      <c r="AG150">
        <v>1.44E-4</v>
      </c>
      <c r="AH150" t="s">
        <v>11</v>
      </c>
      <c r="AI150">
        <v>0.93296599999999996</v>
      </c>
      <c r="AJ150">
        <v>5.3999999999999998E-5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5281.1970700000002</v>
      </c>
      <c r="I151">
        <v>1732.3460689999999</v>
      </c>
      <c r="J151" t="s">
        <v>3</v>
      </c>
      <c r="K151">
        <v>3011.7751459999999</v>
      </c>
      <c r="L151">
        <v>1655.7557670000001</v>
      </c>
      <c r="M151" t="s">
        <v>4</v>
      </c>
      <c r="N151">
        <v>408.158321</v>
      </c>
      <c r="O151">
        <v>1.8594310000000001</v>
      </c>
      <c r="P151" t="s">
        <v>5</v>
      </c>
      <c r="Q151">
        <v>2500.1763769999998</v>
      </c>
      <c r="R151">
        <v>1354.877174</v>
      </c>
      <c r="S151" t="s">
        <v>6</v>
      </c>
      <c r="T151">
        <v>2955.1805319999999</v>
      </c>
      <c r="U151">
        <v>1790.480127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6.5381999999999996E-2</v>
      </c>
      <c r="AG151">
        <v>1.2799999999999999E-4</v>
      </c>
      <c r="AH151" t="s">
        <v>11</v>
      </c>
      <c r="AI151">
        <v>0.93376199999999998</v>
      </c>
      <c r="AJ151">
        <v>6.3E-5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5808.6677339999997</v>
      </c>
      <c r="I152">
        <v>2020.6649070000001</v>
      </c>
      <c r="J152" t="s">
        <v>3</v>
      </c>
      <c r="K152">
        <v>3312.3326320000001</v>
      </c>
      <c r="L152">
        <v>1928.111263</v>
      </c>
      <c r="M152" t="s">
        <v>4</v>
      </c>
      <c r="N152">
        <v>448.94267600000001</v>
      </c>
      <c r="O152">
        <v>2.308319</v>
      </c>
      <c r="P152" t="s">
        <v>5</v>
      </c>
      <c r="Q152">
        <v>2749.6519239999998</v>
      </c>
      <c r="R152">
        <v>1587.1398810000001</v>
      </c>
      <c r="S152" t="s">
        <v>6</v>
      </c>
      <c r="T152">
        <v>3249.9540769999999</v>
      </c>
      <c r="U152">
        <v>2087.933806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6.4873E-2</v>
      </c>
      <c r="AG152">
        <v>1.2300000000000001E-4</v>
      </c>
      <c r="AH152" t="s">
        <v>11</v>
      </c>
      <c r="AI152">
        <v>0.93444499999999997</v>
      </c>
      <c r="AJ152">
        <v>7.3999999999999996E-5</v>
      </c>
      <c r="AK152" t="s">
        <v>12</v>
      </c>
      <c r="AL152">
        <v>0</v>
      </c>
      <c r="AM152">
        <v>0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6335.5853909999996</v>
      </c>
      <c r="I153">
        <v>2304.4510270000001</v>
      </c>
      <c r="J153" t="s">
        <v>3</v>
      </c>
      <c r="K153">
        <v>3612.323613</v>
      </c>
      <c r="L153">
        <v>2197.957015</v>
      </c>
      <c r="M153" t="s">
        <v>4</v>
      </c>
      <c r="N153">
        <v>489.74452500000001</v>
      </c>
      <c r="O153">
        <v>2.7720590000000001</v>
      </c>
      <c r="P153" t="s">
        <v>5</v>
      </c>
      <c r="Q153">
        <v>2998.756206</v>
      </c>
      <c r="R153">
        <v>1831.6475969999999</v>
      </c>
      <c r="S153" t="s">
        <v>6</v>
      </c>
      <c r="T153">
        <v>3544.3523190000001</v>
      </c>
      <c r="U153">
        <v>2390.6708349999999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6.4292000000000002E-2</v>
      </c>
      <c r="AG153">
        <v>1.18E-4</v>
      </c>
      <c r="AH153" t="s">
        <v>11</v>
      </c>
      <c r="AI153">
        <v>0.93465399999999998</v>
      </c>
      <c r="AJ153">
        <v>7.1000000000000005E-5</v>
      </c>
      <c r="AK153" t="s">
        <v>12</v>
      </c>
      <c r="AL153">
        <v>0</v>
      </c>
      <c r="AM153">
        <v>0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6863.0681640000003</v>
      </c>
      <c r="I154">
        <v>2631.8623109999999</v>
      </c>
      <c r="J154" t="s">
        <v>3</v>
      </c>
      <c r="K154">
        <v>3912.882881</v>
      </c>
      <c r="L154">
        <v>2511.6467889999999</v>
      </c>
      <c r="M154" t="s">
        <v>4</v>
      </c>
      <c r="N154">
        <v>530.54303700000003</v>
      </c>
      <c r="O154">
        <v>3.2002060000000001</v>
      </c>
      <c r="P154" t="s">
        <v>5</v>
      </c>
      <c r="Q154">
        <v>3248.4197559999998</v>
      </c>
      <c r="R154">
        <v>2115.401942</v>
      </c>
      <c r="S154" t="s">
        <v>6</v>
      </c>
      <c r="T154">
        <v>3839.2983450000002</v>
      </c>
      <c r="U154">
        <v>2734.6348349999998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6.3130000000000006E-2</v>
      </c>
      <c r="AG154">
        <v>1.06E-4</v>
      </c>
      <c r="AH154" t="s">
        <v>11</v>
      </c>
      <c r="AI154">
        <v>0.93485799999999997</v>
      </c>
      <c r="AJ154">
        <v>7.1000000000000005E-5</v>
      </c>
      <c r="AK154" t="s">
        <v>12</v>
      </c>
      <c r="AL154">
        <v>0</v>
      </c>
      <c r="AM154">
        <v>0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7390.6646970000002</v>
      </c>
      <c r="I155">
        <v>2906.2095180000001</v>
      </c>
      <c r="J155" t="s">
        <v>3</v>
      </c>
      <c r="K155">
        <v>4213.5514059999996</v>
      </c>
      <c r="L155">
        <v>2769.102179</v>
      </c>
      <c r="M155" t="s">
        <v>4</v>
      </c>
      <c r="N155">
        <v>571.35529199999996</v>
      </c>
      <c r="O155">
        <v>3.7259440000000001</v>
      </c>
      <c r="P155" t="s">
        <v>5</v>
      </c>
      <c r="Q155">
        <v>3498.2524069999999</v>
      </c>
      <c r="R155">
        <v>2348.3990359999998</v>
      </c>
      <c r="S155" t="s">
        <v>6</v>
      </c>
      <c r="T155">
        <v>4134.3792329999997</v>
      </c>
      <c r="U155">
        <v>3029.373165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6.2844999999999998E-2</v>
      </c>
      <c r="AG155">
        <v>1.07E-4</v>
      </c>
      <c r="AH155" t="s">
        <v>11</v>
      </c>
      <c r="AI155">
        <v>0.93485799999999997</v>
      </c>
      <c r="AJ155">
        <v>7.1000000000000005E-5</v>
      </c>
      <c r="AK155" t="s">
        <v>12</v>
      </c>
      <c r="AL155">
        <v>0</v>
      </c>
      <c r="AM155">
        <v>0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7918.1948929999999</v>
      </c>
      <c r="I156">
        <v>3280.5570760000001</v>
      </c>
      <c r="J156" t="s">
        <v>3</v>
      </c>
      <c r="K156">
        <v>4514.1528909999997</v>
      </c>
      <c r="L156">
        <v>3124.5313230000002</v>
      </c>
      <c r="M156" t="s">
        <v>4</v>
      </c>
      <c r="N156">
        <v>612.16261799999995</v>
      </c>
      <c r="O156">
        <v>4.2540560000000003</v>
      </c>
      <c r="P156" t="s">
        <v>5</v>
      </c>
      <c r="Q156">
        <v>3747.9909229999998</v>
      </c>
      <c r="R156">
        <v>2674.3061480000001</v>
      </c>
      <c r="S156" t="s">
        <v>6</v>
      </c>
      <c r="T156">
        <v>4429.3599709999999</v>
      </c>
      <c r="U156">
        <v>3430.8741199999999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6.2077E-2</v>
      </c>
      <c r="AG156">
        <v>9.3999999999999994E-5</v>
      </c>
      <c r="AH156" t="s">
        <v>11</v>
      </c>
      <c r="AI156">
        <v>0.93546600000000002</v>
      </c>
      <c r="AJ156">
        <v>8.1000000000000004E-5</v>
      </c>
      <c r="AK156" t="s">
        <v>12</v>
      </c>
      <c r="AL156">
        <v>0</v>
      </c>
      <c r="AM156">
        <v>0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8445.6183400000009</v>
      </c>
      <c r="I157">
        <v>3679.0022049999998</v>
      </c>
      <c r="J157" t="s">
        <v>3</v>
      </c>
      <c r="K157">
        <v>4814.6513770000001</v>
      </c>
      <c r="L157">
        <v>3505.9988079999998</v>
      </c>
      <c r="M157" t="s">
        <v>4</v>
      </c>
      <c r="N157">
        <v>652.96000100000003</v>
      </c>
      <c r="O157">
        <v>4.7407240000000002</v>
      </c>
      <c r="P157" t="s">
        <v>5</v>
      </c>
      <c r="Q157">
        <v>3997.6189749999999</v>
      </c>
      <c r="R157">
        <v>3035.5672089999998</v>
      </c>
      <c r="S157" t="s">
        <v>6</v>
      </c>
      <c r="T157">
        <v>4724.218398</v>
      </c>
      <c r="U157">
        <v>3860.600441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6.1862E-2</v>
      </c>
      <c r="AG157">
        <v>9.6000000000000002E-5</v>
      </c>
      <c r="AH157" t="s">
        <v>11</v>
      </c>
      <c r="AI157">
        <v>0.93560399999999999</v>
      </c>
      <c r="AJ157">
        <v>8.0000000000000007E-5</v>
      </c>
      <c r="AK157" t="s">
        <v>12</v>
      </c>
      <c r="AL157">
        <v>0</v>
      </c>
      <c r="AM157">
        <v>0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8974.2433980000005</v>
      </c>
      <c r="I158">
        <v>3997.0600899999999</v>
      </c>
      <c r="J158" t="s">
        <v>3</v>
      </c>
      <c r="K158">
        <v>5116.3448440000002</v>
      </c>
      <c r="L158">
        <v>3807.9975519999998</v>
      </c>
      <c r="M158" t="s">
        <v>4</v>
      </c>
      <c r="N158">
        <v>693.75186199999996</v>
      </c>
      <c r="O158">
        <v>5.2880950000000002</v>
      </c>
      <c r="P158" t="s">
        <v>5</v>
      </c>
      <c r="Q158">
        <v>4248.4203520000001</v>
      </c>
      <c r="R158">
        <v>3314.5174320000001</v>
      </c>
      <c r="S158" t="s">
        <v>6</v>
      </c>
      <c r="T158">
        <v>5020.2885839999999</v>
      </c>
      <c r="U158">
        <v>4203.549575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6.1603999999999999E-2</v>
      </c>
      <c r="AG158">
        <v>9.7E-5</v>
      </c>
      <c r="AH158" t="s">
        <v>11</v>
      </c>
      <c r="AI158">
        <v>0.93561499999999997</v>
      </c>
      <c r="AJ158">
        <v>8.0000000000000007E-5</v>
      </c>
      <c r="AK158" t="s">
        <v>12</v>
      </c>
      <c r="AL158">
        <v>0</v>
      </c>
      <c r="AM158">
        <v>0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9502.6908980000007</v>
      </c>
      <c r="I159">
        <v>4439.4251700000004</v>
      </c>
      <c r="J159" t="s">
        <v>3</v>
      </c>
      <c r="K159">
        <v>5417.8786719999998</v>
      </c>
      <c r="L159">
        <v>4230.5612890000002</v>
      </c>
      <c r="M159" t="s">
        <v>4</v>
      </c>
      <c r="N159">
        <v>734.53734699999995</v>
      </c>
      <c r="O159">
        <v>5.8694199999999999</v>
      </c>
      <c r="P159" t="s">
        <v>5</v>
      </c>
      <c r="Q159">
        <v>4498.9976559999996</v>
      </c>
      <c r="R159">
        <v>3702.9348369999998</v>
      </c>
      <c r="S159" t="s">
        <v>6</v>
      </c>
      <c r="T159">
        <v>5316.2482909999999</v>
      </c>
      <c r="U159">
        <v>4684.5973519999998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6.1374999999999999E-2</v>
      </c>
      <c r="AG159">
        <v>9.7999999999999997E-5</v>
      </c>
      <c r="AH159" t="s">
        <v>11</v>
      </c>
      <c r="AI159">
        <v>0.93589299999999997</v>
      </c>
      <c r="AJ159">
        <v>8.5000000000000006E-5</v>
      </c>
      <c r="AK159" t="s">
        <v>12</v>
      </c>
      <c r="AL159">
        <v>0</v>
      </c>
      <c r="AM159">
        <v>0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10030.170391</v>
      </c>
      <c r="I160">
        <v>4930.9151009999996</v>
      </c>
      <c r="J160" t="s">
        <v>3</v>
      </c>
      <c r="K160">
        <v>5718.436299</v>
      </c>
      <c r="L160">
        <v>4697.7109710000004</v>
      </c>
      <c r="M160" t="s">
        <v>4</v>
      </c>
      <c r="N160">
        <v>775.338616</v>
      </c>
      <c r="O160">
        <v>6.5421839999999998</v>
      </c>
      <c r="P160" t="s">
        <v>5</v>
      </c>
      <c r="Q160">
        <v>4748.6518850000002</v>
      </c>
      <c r="R160">
        <v>4099.1384850000004</v>
      </c>
      <c r="S160" t="s">
        <v>6</v>
      </c>
      <c r="T160">
        <v>5611.1905079999997</v>
      </c>
      <c r="U160">
        <v>5193.6869580000002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6.0874999999999999E-2</v>
      </c>
      <c r="AG160">
        <v>9.2E-5</v>
      </c>
      <c r="AH160" t="s">
        <v>11</v>
      </c>
      <c r="AI160">
        <v>0.93592299999999995</v>
      </c>
      <c r="AJ160">
        <v>8.5000000000000006E-5</v>
      </c>
      <c r="AK160" t="s">
        <v>12</v>
      </c>
      <c r="AL160">
        <v>0</v>
      </c>
      <c r="AM160">
        <v>0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10557.668594000001</v>
      </c>
      <c r="I161">
        <v>5415.738961</v>
      </c>
      <c r="J161" t="s">
        <v>3</v>
      </c>
      <c r="K161">
        <v>6019.0309859999998</v>
      </c>
      <c r="L161">
        <v>5160.9589859999996</v>
      </c>
      <c r="M161" t="s">
        <v>4</v>
      </c>
      <c r="N161">
        <v>816.12267299999996</v>
      </c>
      <c r="O161">
        <v>7.2177110000000004</v>
      </c>
      <c r="P161" t="s">
        <v>5</v>
      </c>
      <c r="Q161">
        <v>4998.4071679999997</v>
      </c>
      <c r="R161">
        <v>4522.0469409999996</v>
      </c>
      <c r="S161" t="s">
        <v>6</v>
      </c>
      <c r="T161">
        <v>5906.1474900000003</v>
      </c>
      <c r="U161">
        <v>5712.5477929999997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6.0102000000000003E-2</v>
      </c>
      <c r="AG161">
        <v>8.0000000000000007E-5</v>
      </c>
      <c r="AH161" t="s">
        <v>11</v>
      </c>
      <c r="AI161">
        <v>0.93593400000000004</v>
      </c>
      <c r="AJ161">
        <v>8.5000000000000006E-5</v>
      </c>
      <c r="AK161" t="s">
        <v>12</v>
      </c>
      <c r="AL161">
        <v>0</v>
      </c>
      <c r="AM161">
        <v>0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328.77318700000001</v>
      </c>
      <c r="I182">
        <v>4.2054000000000001E-2</v>
      </c>
      <c r="J182" t="s">
        <v>3</v>
      </c>
      <c r="K182">
        <v>66.791471000000001</v>
      </c>
      <c r="L182">
        <v>2.5279999999999999E-3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657.71387300000004</v>
      </c>
      <c r="I183">
        <v>0.14687900000000001</v>
      </c>
      <c r="J183" t="s">
        <v>3</v>
      </c>
      <c r="K183">
        <v>133.58952400000001</v>
      </c>
      <c r="L183">
        <v>3.5950000000000001E-3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986.67336799999998</v>
      </c>
      <c r="I184">
        <v>0.35211999999999999</v>
      </c>
      <c r="J184" t="s">
        <v>3</v>
      </c>
      <c r="K184">
        <v>200.39145500000001</v>
      </c>
      <c r="L184">
        <v>6.705E-3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1315.6374410000001</v>
      </c>
      <c r="I185">
        <v>0.62615200000000004</v>
      </c>
      <c r="J185" t="s">
        <v>3</v>
      </c>
      <c r="K185">
        <v>267.197362</v>
      </c>
      <c r="L185">
        <v>9.6240000000000006E-3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1644.5913129999999</v>
      </c>
      <c r="I186">
        <v>0.94779800000000003</v>
      </c>
      <c r="J186" t="s">
        <v>3</v>
      </c>
      <c r="K186">
        <v>333.995385</v>
      </c>
      <c r="L186">
        <v>1.1166000000000001E-2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1973.538184</v>
      </c>
      <c r="I187">
        <v>1.3450329999999999</v>
      </c>
      <c r="J187" t="s">
        <v>3</v>
      </c>
      <c r="K187">
        <v>400.79118999999997</v>
      </c>
      <c r="L187">
        <v>1.1911E-2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2302.483311</v>
      </c>
      <c r="I188">
        <v>1.780424</v>
      </c>
      <c r="J188" t="s">
        <v>3</v>
      </c>
      <c r="K188">
        <v>467.59216700000002</v>
      </c>
      <c r="L188">
        <v>1.1779E-2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2631.4267970000001</v>
      </c>
      <c r="I189">
        <v>2.1783890000000001</v>
      </c>
      <c r="J189" t="s">
        <v>3</v>
      </c>
      <c r="K189">
        <v>534.39416600000004</v>
      </c>
      <c r="L189">
        <v>1.2324E-2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2960.3914890000001</v>
      </c>
      <c r="I190">
        <v>2.6691020000000001</v>
      </c>
      <c r="J190" t="s">
        <v>3</v>
      </c>
      <c r="K190">
        <v>601.20416699999998</v>
      </c>
      <c r="L190">
        <v>1.4677000000000001E-2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3289.3425590000002</v>
      </c>
      <c r="I191">
        <v>3.3515999999999999</v>
      </c>
      <c r="J191" t="s">
        <v>3</v>
      </c>
      <c r="K191">
        <v>667.99916399999995</v>
      </c>
      <c r="L191">
        <v>1.8335000000000001E-2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3618.2853960000002</v>
      </c>
      <c r="I192">
        <v>3.9147219999999998</v>
      </c>
      <c r="J192" t="s">
        <v>3</v>
      </c>
      <c r="K192">
        <v>734.79989599999999</v>
      </c>
      <c r="L192">
        <v>2.3574000000000001E-2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3947.252739</v>
      </c>
      <c r="I193">
        <v>4.6400620000000004</v>
      </c>
      <c r="J193" t="s">
        <v>3</v>
      </c>
      <c r="K193">
        <v>801.61517200000003</v>
      </c>
      <c r="L193">
        <v>3.0244E-2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4276.1843950000002</v>
      </c>
      <c r="I194">
        <v>5.3790290000000001</v>
      </c>
      <c r="J194" t="s">
        <v>3</v>
      </c>
      <c r="K194">
        <v>868.40886599999999</v>
      </c>
      <c r="L194">
        <v>3.4735000000000002E-2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4605.1256050000002</v>
      </c>
      <c r="I195">
        <v>6.0885090000000002</v>
      </c>
      <c r="J195" t="s">
        <v>3</v>
      </c>
      <c r="K195">
        <v>935.19713899999999</v>
      </c>
      <c r="L195">
        <v>3.6044E-2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4934.0776660000001</v>
      </c>
      <c r="I196">
        <v>6.9320560000000002</v>
      </c>
      <c r="J196" t="s">
        <v>3</v>
      </c>
      <c r="K196">
        <v>1001.994718</v>
      </c>
      <c r="L196">
        <v>3.406E-2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5263.019053</v>
      </c>
      <c r="I197">
        <v>8.0549099999999996</v>
      </c>
      <c r="J197" t="s">
        <v>3</v>
      </c>
      <c r="K197">
        <v>1068.7980809999999</v>
      </c>
      <c r="L197">
        <v>3.7296999999999997E-2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5591.985635</v>
      </c>
      <c r="I198">
        <v>9.0387900000000005</v>
      </c>
      <c r="J198" t="s">
        <v>3</v>
      </c>
      <c r="K198">
        <v>1135.604619</v>
      </c>
      <c r="L198">
        <v>4.036E-2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5920.9288960000003</v>
      </c>
      <c r="I199">
        <v>10.203113</v>
      </c>
      <c r="J199" t="s">
        <v>3</v>
      </c>
      <c r="K199">
        <v>1202.4116160000001</v>
      </c>
      <c r="L199">
        <v>4.7678999999999999E-2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6249.8696190000001</v>
      </c>
      <c r="I200">
        <v>11.306388999999999</v>
      </c>
      <c r="J200" t="s">
        <v>3</v>
      </c>
      <c r="K200">
        <v>1269.2073780000001</v>
      </c>
      <c r="L200">
        <v>4.6607999999999997E-2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6578.8106250000001</v>
      </c>
      <c r="I201">
        <v>12.514374</v>
      </c>
      <c r="J201" t="s">
        <v>3</v>
      </c>
      <c r="K201">
        <v>1336.0077269999999</v>
      </c>
      <c r="L201">
        <v>4.6130999999999998E-2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300.48810400000002</v>
      </c>
      <c r="I202">
        <v>4.0198999999999999E-2</v>
      </c>
      <c r="J202" t="s">
        <v>3</v>
      </c>
      <c r="K202">
        <v>38.560636000000002</v>
      </c>
      <c r="L202">
        <v>1.343E-3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601.11837600000001</v>
      </c>
      <c r="I203">
        <v>0.13200799999999999</v>
      </c>
      <c r="J203" t="s">
        <v>3</v>
      </c>
      <c r="K203">
        <v>77.115566000000001</v>
      </c>
      <c r="L203">
        <v>3.4949999999999998E-3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901.74264600000004</v>
      </c>
      <c r="I204">
        <v>0.29744199999999998</v>
      </c>
      <c r="J204" t="s">
        <v>3</v>
      </c>
      <c r="K204">
        <v>115.675915</v>
      </c>
      <c r="L204">
        <v>5.0740000000000004E-3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1202.3661890000001</v>
      </c>
      <c r="I205">
        <v>0.53498599999999996</v>
      </c>
      <c r="J205" t="s">
        <v>3</v>
      </c>
      <c r="K205">
        <v>154.23108199999999</v>
      </c>
      <c r="L205">
        <v>5.241E-3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1502.9700290000001</v>
      </c>
      <c r="I206">
        <v>0.85216899999999995</v>
      </c>
      <c r="J206" t="s">
        <v>3</v>
      </c>
      <c r="K206">
        <v>192.77390399999999</v>
      </c>
      <c r="L206">
        <v>6.9360000000000003E-3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1803.5704470000001</v>
      </c>
      <c r="I207">
        <v>1.1852419999999999</v>
      </c>
      <c r="J207" t="s">
        <v>3</v>
      </c>
      <c r="K207">
        <v>231.32674900000001</v>
      </c>
      <c r="L207">
        <v>7.0819999999999998E-3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2104.1865379999999</v>
      </c>
      <c r="I208">
        <v>1.6234850000000001</v>
      </c>
      <c r="J208" t="s">
        <v>3</v>
      </c>
      <c r="K208">
        <v>269.87384800000001</v>
      </c>
      <c r="L208">
        <v>1.0298E-2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2404.7987549999998</v>
      </c>
      <c r="I209">
        <v>2.1008589999999998</v>
      </c>
      <c r="J209" t="s">
        <v>3</v>
      </c>
      <c r="K209">
        <v>308.42298</v>
      </c>
      <c r="L209">
        <v>1.1219E-2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2705.4265529999998</v>
      </c>
      <c r="I210">
        <v>2.5967579999999999</v>
      </c>
      <c r="J210" t="s">
        <v>3</v>
      </c>
      <c r="K210">
        <v>346.97214100000002</v>
      </c>
      <c r="L210">
        <v>1.1956E-2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3006.0520409999999</v>
      </c>
      <c r="I211">
        <v>3.1783030000000001</v>
      </c>
      <c r="J211" t="s">
        <v>3</v>
      </c>
      <c r="K211">
        <v>385.52053599999999</v>
      </c>
      <c r="L211">
        <v>1.1757999999999999E-2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3306.6765230000001</v>
      </c>
      <c r="I212">
        <v>3.8105329999999999</v>
      </c>
      <c r="J212" t="s">
        <v>3</v>
      </c>
      <c r="K212">
        <v>424.06869699999999</v>
      </c>
      <c r="L212">
        <v>1.3305000000000001E-2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3607.2708349999998</v>
      </c>
      <c r="I213">
        <v>4.4882840000000002</v>
      </c>
      <c r="J213" t="s">
        <v>3</v>
      </c>
      <c r="K213">
        <v>462.61213700000002</v>
      </c>
      <c r="L213">
        <v>1.5218000000000001E-2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3907.876812</v>
      </c>
      <c r="I214">
        <v>5.245641</v>
      </c>
      <c r="J214" t="s">
        <v>3</v>
      </c>
      <c r="K214">
        <v>501.15702800000003</v>
      </c>
      <c r="L214">
        <v>1.7423000000000001E-2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4208.5026269999998</v>
      </c>
      <c r="I215">
        <v>6.0873480000000004</v>
      </c>
      <c r="J215" t="s">
        <v>3</v>
      </c>
      <c r="K215">
        <v>539.70356800000002</v>
      </c>
      <c r="L215">
        <v>1.9741999999999999E-2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4509.1189059999997</v>
      </c>
      <c r="I216">
        <v>6.9809099999999997</v>
      </c>
      <c r="J216" t="s">
        <v>3</v>
      </c>
      <c r="K216">
        <v>578.25117999999998</v>
      </c>
      <c r="L216">
        <v>2.2185E-2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4809.7282809999997</v>
      </c>
      <c r="I217">
        <v>7.9634689999999999</v>
      </c>
      <c r="J217" t="s">
        <v>3</v>
      </c>
      <c r="K217">
        <v>616.80778099999998</v>
      </c>
      <c r="L217">
        <v>2.4701000000000001E-2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5110.3335450000004</v>
      </c>
      <c r="I218">
        <v>9.0840519999999998</v>
      </c>
      <c r="J218" t="s">
        <v>3</v>
      </c>
      <c r="K218">
        <v>655.36123399999997</v>
      </c>
      <c r="L218">
        <v>2.9305999999999999E-2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5410.9447559999999</v>
      </c>
      <c r="I219">
        <v>10.287857000000001</v>
      </c>
      <c r="J219" t="s">
        <v>3</v>
      </c>
      <c r="K219">
        <v>693.90822400000002</v>
      </c>
      <c r="L219">
        <v>2.9052000000000001E-2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5711.5504199999996</v>
      </c>
      <c r="I220">
        <v>11.485787999999999</v>
      </c>
      <c r="J220" t="s">
        <v>3</v>
      </c>
      <c r="K220">
        <v>732.45942700000001</v>
      </c>
      <c r="L220">
        <v>3.2785000000000002E-2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6012.1688089999998</v>
      </c>
      <c r="I221">
        <v>12.627039999999999</v>
      </c>
      <c r="J221" t="s">
        <v>3</v>
      </c>
      <c r="K221">
        <v>771.00642500000004</v>
      </c>
      <c r="L221">
        <v>3.6917999999999999E-2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838.85435800000005</v>
      </c>
      <c r="I222">
        <v>3.7670000000000002E-2</v>
      </c>
      <c r="J222" t="s">
        <v>3</v>
      </c>
      <c r="K222">
        <v>592.98443499999996</v>
      </c>
      <c r="L222">
        <v>1.0150000000000001E-3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1677.885237</v>
      </c>
      <c r="I223">
        <v>0.157392</v>
      </c>
      <c r="J223" t="s">
        <v>3</v>
      </c>
      <c r="K223">
        <v>1185.9554419999999</v>
      </c>
      <c r="L223">
        <v>4.0260000000000001E-3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2516.912969</v>
      </c>
      <c r="I224">
        <v>0.33036399999999999</v>
      </c>
      <c r="J224" t="s">
        <v>3</v>
      </c>
      <c r="K224">
        <v>1778.9312110000001</v>
      </c>
      <c r="L224">
        <v>6.032E-3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3355.9419240000002</v>
      </c>
      <c r="I225">
        <v>0.57873399999999997</v>
      </c>
      <c r="J225" t="s">
        <v>3</v>
      </c>
      <c r="K225">
        <v>2371.9028560000002</v>
      </c>
      <c r="L225">
        <v>9.6869999999999994E-3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4194.9637110000003</v>
      </c>
      <c r="I226">
        <v>0.90988999999999998</v>
      </c>
      <c r="J226" t="s">
        <v>3</v>
      </c>
      <c r="K226">
        <v>2964.876753</v>
      </c>
      <c r="L226">
        <v>1.2877E-2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5033.9963870000001</v>
      </c>
      <c r="I227">
        <v>1.331626</v>
      </c>
      <c r="J227" t="s">
        <v>3</v>
      </c>
      <c r="K227">
        <v>3557.8525239999999</v>
      </c>
      <c r="L227">
        <v>1.8317E-2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5873.0568949999997</v>
      </c>
      <c r="I228">
        <v>1.8250390000000001</v>
      </c>
      <c r="J228" t="s">
        <v>3</v>
      </c>
      <c r="K228">
        <v>4150.840518</v>
      </c>
      <c r="L228">
        <v>2.4568E-2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6712.1286909999999</v>
      </c>
      <c r="I229">
        <v>2.289183</v>
      </c>
      <c r="J229" t="s">
        <v>3</v>
      </c>
      <c r="K229">
        <v>4743.8431350000001</v>
      </c>
      <c r="L229">
        <v>3.279E-2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7551.183027</v>
      </c>
      <c r="I230">
        <v>2.8570859999999998</v>
      </c>
      <c r="J230" t="s">
        <v>3</v>
      </c>
      <c r="K230">
        <v>5336.8258500000002</v>
      </c>
      <c r="L230">
        <v>3.8906999999999997E-2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8390.2497070000009</v>
      </c>
      <c r="I231">
        <v>3.4458690000000001</v>
      </c>
      <c r="J231" t="s">
        <v>3</v>
      </c>
      <c r="K231">
        <v>5929.8118160000004</v>
      </c>
      <c r="L231">
        <v>4.2181000000000003E-2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9229.2793359999996</v>
      </c>
      <c r="I232">
        <v>4.2085610000000004</v>
      </c>
      <c r="J232" t="s">
        <v>3</v>
      </c>
      <c r="K232">
        <v>6522.7911819999999</v>
      </c>
      <c r="L232">
        <v>4.7514000000000001E-2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10068.320527</v>
      </c>
      <c r="I233">
        <v>4.8940390000000003</v>
      </c>
      <c r="J233" t="s">
        <v>3</v>
      </c>
      <c r="K233">
        <v>7115.7806350000001</v>
      </c>
      <c r="L233">
        <v>5.1847999999999998E-2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10907.373906000001</v>
      </c>
      <c r="I234">
        <v>5.6997200000000001</v>
      </c>
      <c r="J234" t="s">
        <v>3</v>
      </c>
      <c r="K234">
        <v>7708.7641990000002</v>
      </c>
      <c r="L234">
        <v>5.7958999999999997E-2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11746.417128999999</v>
      </c>
      <c r="I235">
        <v>6.3908110000000002</v>
      </c>
      <c r="J235" t="s">
        <v>3</v>
      </c>
      <c r="K235">
        <v>8301.7464259999997</v>
      </c>
      <c r="L235">
        <v>6.4268000000000006E-2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12585.497148</v>
      </c>
      <c r="I236">
        <v>7.1720040000000003</v>
      </c>
      <c r="J236" t="s">
        <v>3</v>
      </c>
      <c r="K236">
        <v>8894.7329489999993</v>
      </c>
      <c r="L236">
        <v>7.2388999999999995E-2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13424.565156000001</v>
      </c>
      <c r="I237">
        <v>8.0674469999999996</v>
      </c>
      <c r="J237" t="s">
        <v>3</v>
      </c>
      <c r="K237">
        <v>9487.7270900000003</v>
      </c>
      <c r="L237">
        <v>9.0384000000000006E-2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14263.638789000001</v>
      </c>
      <c r="I238">
        <v>9.0235479999999999</v>
      </c>
      <c r="J238" t="s">
        <v>3</v>
      </c>
      <c r="K238">
        <v>10080.726289</v>
      </c>
      <c r="L238">
        <v>9.4625000000000001E-2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15102.686602</v>
      </c>
      <c r="I239">
        <v>10.093593</v>
      </c>
      <c r="J239" t="s">
        <v>3</v>
      </c>
      <c r="K239">
        <v>10673.716796999999</v>
      </c>
      <c r="L239">
        <v>0.103604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15941.732441</v>
      </c>
      <c r="I240">
        <v>10.982734000000001</v>
      </c>
      <c r="J240" t="s">
        <v>3</v>
      </c>
      <c r="K240">
        <v>11266.704512</v>
      </c>
      <c r="L240">
        <v>0.114797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16780.789336000002</v>
      </c>
      <c r="I241">
        <v>12.114350999999999</v>
      </c>
      <c r="J241" t="s">
        <v>3</v>
      </c>
      <c r="K241">
        <v>11859.69457</v>
      </c>
      <c r="L241">
        <v>0.131577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834.36012700000003</v>
      </c>
      <c r="I242">
        <v>3.7794000000000001E-2</v>
      </c>
      <c r="J242" t="s">
        <v>3</v>
      </c>
      <c r="K242">
        <v>588.43815800000004</v>
      </c>
      <c r="L242">
        <v>1.335E-3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1668.962747</v>
      </c>
      <c r="I243">
        <v>0.15219099999999999</v>
      </c>
      <c r="J243" t="s">
        <v>3</v>
      </c>
      <c r="K243">
        <v>1176.8975459999999</v>
      </c>
      <c r="L243">
        <v>4.0099999999999997E-3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2503.5628959999999</v>
      </c>
      <c r="I244">
        <v>0.32366699999999998</v>
      </c>
      <c r="J244" t="s">
        <v>3</v>
      </c>
      <c r="K244">
        <v>1765.353433</v>
      </c>
      <c r="L244">
        <v>7.8180000000000003E-3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3338.1549070000001</v>
      </c>
      <c r="I245">
        <v>0.60543800000000003</v>
      </c>
      <c r="J245" t="s">
        <v>3</v>
      </c>
      <c r="K245">
        <v>2353.8104830000002</v>
      </c>
      <c r="L245">
        <v>1.2125E-2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4172.7593649999999</v>
      </c>
      <c r="I246">
        <v>0.93238600000000005</v>
      </c>
      <c r="J246" t="s">
        <v>3</v>
      </c>
      <c r="K246">
        <v>2942.2635599999999</v>
      </c>
      <c r="L246">
        <v>1.8960000000000001E-2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5007.3559080000005</v>
      </c>
      <c r="I247">
        <v>1.345755</v>
      </c>
      <c r="J247" t="s">
        <v>3</v>
      </c>
      <c r="K247">
        <v>3530.7202390000002</v>
      </c>
      <c r="L247">
        <v>2.5975000000000002E-2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5841.9406740000004</v>
      </c>
      <c r="I248">
        <v>1.831677</v>
      </c>
      <c r="J248" t="s">
        <v>3</v>
      </c>
      <c r="K248">
        <v>4119.1788379999998</v>
      </c>
      <c r="L248">
        <v>3.2872999999999999E-2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6676.5349900000001</v>
      </c>
      <c r="I249">
        <v>2.3720620000000001</v>
      </c>
      <c r="J249" t="s">
        <v>3</v>
      </c>
      <c r="K249">
        <v>4707.6347169999999</v>
      </c>
      <c r="L249">
        <v>3.6759E-2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7511.1334770000003</v>
      </c>
      <c r="I250">
        <v>2.8513769999999998</v>
      </c>
      <c r="J250" t="s">
        <v>3</v>
      </c>
      <c r="K250">
        <v>5296.0911820000001</v>
      </c>
      <c r="L250">
        <v>4.4266E-2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8345.7070509999994</v>
      </c>
      <c r="I251">
        <v>3.3863530000000002</v>
      </c>
      <c r="J251" t="s">
        <v>3</v>
      </c>
      <c r="K251">
        <v>5884.5408399999997</v>
      </c>
      <c r="L251">
        <v>5.3688E-2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9180.2849800000004</v>
      </c>
      <c r="I252">
        <v>4.0059909999999999</v>
      </c>
      <c r="J252" t="s">
        <v>3</v>
      </c>
      <c r="K252">
        <v>6472.9875590000001</v>
      </c>
      <c r="L252">
        <v>6.0516E-2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10014.877930000001</v>
      </c>
      <c r="I253">
        <v>4.7374989999999997</v>
      </c>
      <c r="J253" t="s">
        <v>3</v>
      </c>
      <c r="K253">
        <v>7061.4413089999998</v>
      </c>
      <c r="L253">
        <v>7.4306999999999998E-2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10849.465663999999</v>
      </c>
      <c r="I254">
        <v>5.4936090000000002</v>
      </c>
      <c r="J254" t="s">
        <v>3</v>
      </c>
      <c r="K254">
        <v>7649.894268</v>
      </c>
      <c r="L254">
        <v>8.3796999999999996E-2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11684.03002</v>
      </c>
      <c r="I255">
        <v>6.3158120000000002</v>
      </c>
      <c r="J255" t="s">
        <v>3</v>
      </c>
      <c r="K255">
        <v>8238.3555080000006</v>
      </c>
      <c r="L255">
        <v>9.5089000000000007E-2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12518.61166</v>
      </c>
      <c r="I256">
        <v>7.223414</v>
      </c>
      <c r="J256" t="s">
        <v>3</v>
      </c>
      <c r="K256">
        <v>8826.8108589999993</v>
      </c>
      <c r="L256">
        <v>0.105647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13353.195664000001</v>
      </c>
      <c r="I257">
        <v>8.1463429999999999</v>
      </c>
      <c r="J257" t="s">
        <v>3</v>
      </c>
      <c r="K257">
        <v>9415.2723239999996</v>
      </c>
      <c r="L257">
        <v>0.118562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14187.781269999999</v>
      </c>
      <c r="I258">
        <v>9.1708649999999992</v>
      </c>
      <c r="J258" t="s">
        <v>3</v>
      </c>
      <c r="K258">
        <v>10003.739238</v>
      </c>
      <c r="L258">
        <v>0.130163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15022.338066</v>
      </c>
      <c r="I259">
        <v>10.215705</v>
      </c>
      <c r="J259" t="s">
        <v>3</v>
      </c>
      <c r="K259">
        <v>10592.188007999999</v>
      </c>
      <c r="L259">
        <v>0.14297599999999999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15856.909023</v>
      </c>
      <c r="I260">
        <v>11.297582999999999</v>
      </c>
      <c r="J260" t="s">
        <v>3</v>
      </c>
      <c r="K260">
        <v>11180.648906</v>
      </c>
      <c r="L260">
        <v>0.151557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16691.502422000001</v>
      </c>
      <c r="I261">
        <v>12.549156</v>
      </c>
      <c r="J261" t="s">
        <v>3</v>
      </c>
      <c r="K261">
        <v>11769.111698999999</v>
      </c>
      <c r="L261">
        <v>0.17103199999999999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809.68732899999998</v>
      </c>
      <c r="I262">
        <v>6.2733999999999998E-2</v>
      </c>
      <c r="J262" t="s">
        <v>3</v>
      </c>
      <c r="K262">
        <v>542.46587399999999</v>
      </c>
      <c r="L262">
        <v>6.1879999999999999E-3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1619.735146</v>
      </c>
      <c r="I263">
        <v>0.25873099999999999</v>
      </c>
      <c r="J263" t="s">
        <v>3</v>
      </c>
      <c r="K263">
        <v>1084.9231569999999</v>
      </c>
      <c r="L263">
        <v>2.2919999999999999E-2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2429.7791940000002</v>
      </c>
      <c r="I264">
        <v>0.52147200000000005</v>
      </c>
      <c r="J264" t="s">
        <v>3</v>
      </c>
      <c r="K264">
        <v>1627.3781739999999</v>
      </c>
      <c r="L264">
        <v>5.0978999999999997E-2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3239.8238769999998</v>
      </c>
      <c r="I265">
        <v>0.87893200000000005</v>
      </c>
      <c r="J265" t="s">
        <v>3</v>
      </c>
      <c r="K265">
        <v>2169.843496</v>
      </c>
      <c r="L265">
        <v>9.1511999999999996E-2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4049.8598240000001</v>
      </c>
      <c r="I266">
        <v>1.2943750000000001</v>
      </c>
      <c r="J266" t="s">
        <v>3</v>
      </c>
      <c r="K266">
        <v>2712.3107030000001</v>
      </c>
      <c r="L266">
        <v>0.12878700000000001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4859.9022269999996</v>
      </c>
      <c r="I267">
        <v>1.7927150000000001</v>
      </c>
      <c r="J267" t="s">
        <v>3</v>
      </c>
      <c r="K267">
        <v>3254.7754789999999</v>
      </c>
      <c r="L267">
        <v>0.18770899999999999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5669.9501069999997</v>
      </c>
      <c r="I268">
        <v>2.3388059999999999</v>
      </c>
      <c r="J268" t="s">
        <v>3</v>
      </c>
      <c r="K268">
        <v>3797.2372019999998</v>
      </c>
      <c r="L268">
        <v>0.248137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6479.9920309999998</v>
      </c>
      <c r="I269">
        <v>2.964807</v>
      </c>
      <c r="J269" t="s">
        <v>3</v>
      </c>
      <c r="K269">
        <v>4339.7071189999997</v>
      </c>
      <c r="L269">
        <v>0.31916499999999998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7290.0620120000003</v>
      </c>
      <c r="I270">
        <v>3.6752850000000001</v>
      </c>
      <c r="J270" t="s">
        <v>3</v>
      </c>
      <c r="K270">
        <v>4882.1741110000003</v>
      </c>
      <c r="L270">
        <v>0.39558199999999999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8100.130537</v>
      </c>
      <c r="I271">
        <v>4.4912999999999998</v>
      </c>
      <c r="J271" t="s">
        <v>3</v>
      </c>
      <c r="K271">
        <v>5424.6543069999998</v>
      </c>
      <c r="L271">
        <v>0.485292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8910.2174610000002</v>
      </c>
      <c r="I272">
        <v>5.4347750000000001</v>
      </c>
      <c r="J272" t="s">
        <v>3</v>
      </c>
      <c r="K272">
        <v>5967.1365919999998</v>
      </c>
      <c r="L272">
        <v>0.57357899999999995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9720.2894919999999</v>
      </c>
      <c r="I273">
        <v>6.4958239999999998</v>
      </c>
      <c r="J273" t="s">
        <v>3</v>
      </c>
      <c r="K273">
        <v>6509.6155369999997</v>
      </c>
      <c r="L273">
        <v>0.66193000000000002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10530.353223</v>
      </c>
      <c r="I274">
        <v>7.6261530000000004</v>
      </c>
      <c r="J274" t="s">
        <v>3</v>
      </c>
      <c r="K274">
        <v>7052.0870699999996</v>
      </c>
      <c r="L274">
        <v>0.76294200000000001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11340.407207</v>
      </c>
      <c r="I275">
        <v>8.6738649999999993</v>
      </c>
      <c r="J275" t="s">
        <v>3</v>
      </c>
      <c r="K275">
        <v>7594.5553520000003</v>
      </c>
      <c r="L275">
        <v>0.87272899999999998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12150.487734</v>
      </c>
      <c r="I276">
        <v>9.9105640000000008</v>
      </c>
      <c r="J276" t="s">
        <v>3</v>
      </c>
      <c r="K276">
        <v>8137.0424409999996</v>
      </c>
      <c r="L276">
        <v>0.97648599999999997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12960.530918</v>
      </c>
      <c r="I277">
        <v>11.289213</v>
      </c>
      <c r="J277" t="s">
        <v>3</v>
      </c>
      <c r="K277">
        <v>8679.5108789999995</v>
      </c>
      <c r="L277">
        <v>1.0930500000000001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13770.616699</v>
      </c>
      <c r="I278">
        <v>12.803984</v>
      </c>
      <c r="J278" t="s">
        <v>3</v>
      </c>
      <c r="K278">
        <v>9221.9872460000006</v>
      </c>
      <c r="L278">
        <v>1.226925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14580.679531</v>
      </c>
      <c r="I279">
        <v>14.152861</v>
      </c>
      <c r="J279" t="s">
        <v>3</v>
      </c>
      <c r="K279">
        <v>9764.4698439999993</v>
      </c>
      <c r="L279">
        <v>1.370835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15390.757656</v>
      </c>
      <c r="I280">
        <v>15.707967999999999</v>
      </c>
      <c r="J280" t="s">
        <v>3</v>
      </c>
      <c r="K280">
        <v>10306.954218999999</v>
      </c>
      <c r="L280">
        <v>1.56721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16200.828965000001</v>
      </c>
      <c r="I281">
        <v>17.019276999999999</v>
      </c>
      <c r="J281" t="s">
        <v>3</v>
      </c>
      <c r="K281">
        <v>10849.437461</v>
      </c>
      <c r="L281">
        <v>1.7534380000000001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317.091026</v>
      </c>
      <c r="I282">
        <v>56.422266</v>
      </c>
      <c r="J282" t="s">
        <v>3</v>
      </c>
      <c r="K282">
        <v>302.649314</v>
      </c>
      <c r="L282">
        <v>54.615485</v>
      </c>
      <c r="M282" t="s">
        <v>4</v>
      </c>
      <c r="N282">
        <v>5.8810440000000002</v>
      </c>
      <c r="O282">
        <v>5.1076000000000003E-2</v>
      </c>
      <c r="P282" t="s">
        <v>5</v>
      </c>
      <c r="Q282">
        <v>8.5699059999999996</v>
      </c>
      <c r="R282">
        <v>1.9361E-2</v>
      </c>
      <c r="S282" t="s">
        <v>6</v>
      </c>
      <c r="T282">
        <v>1.91195</v>
      </c>
      <c r="U282">
        <v>1.781E-3</v>
      </c>
      <c r="V282" t="s">
        <v>7</v>
      </c>
      <c r="W282">
        <v>1.4494339999999999</v>
      </c>
      <c r="X282">
        <v>7.9600000000000005E-4</v>
      </c>
      <c r="Y282" t="s">
        <v>8</v>
      </c>
      <c r="Z282">
        <v>3.974812</v>
      </c>
      <c r="AA282">
        <v>9.9839999999999998E-3</v>
      </c>
      <c r="AB282" t="s">
        <v>9</v>
      </c>
      <c r="AC282">
        <v>287.24799400000001</v>
      </c>
      <c r="AD282">
        <v>52.181584999999998</v>
      </c>
      <c r="AE282" t="s">
        <v>10</v>
      </c>
      <c r="AF282">
        <v>8.5580000000000003E-2</v>
      </c>
      <c r="AG282">
        <v>8.5000000000000006E-5</v>
      </c>
      <c r="AH282" t="s">
        <v>11</v>
      </c>
      <c r="AI282">
        <v>0.91438900000000001</v>
      </c>
      <c r="AJ282">
        <v>1.92E-4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632.61721199999999</v>
      </c>
      <c r="I283">
        <v>158.74315999999999</v>
      </c>
      <c r="J283" t="s">
        <v>3</v>
      </c>
      <c r="K283">
        <v>603.76629600000001</v>
      </c>
      <c r="L283">
        <v>154.26395500000001</v>
      </c>
      <c r="M283" t="s">
        <v>4</v>
      </c>
      <c r="N283">
        <v>11.776146000000001</v>
      </c>
      <c r="O283">
        <v>0.135794</v>
      </c>
      <c r="P283" t="s">
        <v>5</v>
      </c>
      <c r="Q283">
        <v>17.142296000000002</v>
      </c>
      <c r="R283">
        <v>5.0484000000000001E-2</v>
      </c>
      <c r="S283" t="s">
        <v>6</v>
      </c>
      <c r="T283">
        <v>3.822076</v>
      </c>
      <c r="U283">
        <v>2.8670000000000002E-3</v>
      </c>
      <c r="V283" t="s">
        <v>7</v>
      </c>
      <c r="W283">
        <v>2.9060739999999998</v>
      </c>
      <c r="X283">
        <v>3.761E-3</v>
      </c>
      <c r="Y283" t="s">
        <v>8</v>
      </c>
      <c r="Z283">
        <v>7.9483920000000001</v>
      </c>
      <c r="AA283">
        <v>2.3318999999999999E-2</v>
      </c>
      <c r="AB283" t="s">
        <v>9</v>
      </c>
      <c r="AC283">
        <v>572.93346399999996</v>
      </c>
      <c r="AD283">
        <v>146.028705</v>
      </c>
      <c r="AE283" t="s">
        <v>10</v>
      </c>
      <c r="AF283">
        <v>8.1122E-2</v>
      </c>
      <c r="AG283">
        <v>6.3999999999999997E-5</v>
      </c>
      <c r="AH283" t="s">
        <v>11</v>
      </c>
      <c r="AI283">
        <v>0.922261</v>
      </c>
      <c r="AJ283">
        <v>1.36E-4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947.86655800000005</v>
      </c>
      <c r="I284">
        <v>258.40419800000001</v>
      </c>
      <c r="J284" t="s">
        <v>3</v>
      </c>
      <c r="K284">
        <v>904.59150999999997</v>
      </c>
      <c r="L284">
        <v>248.80783500000001</v>
      </c>
      <c r="M284" t="s">
        <v>4</v>
      </c>
      <c r="N284">
        <v>17.618236</v>
      </c>
      <c r="O284">
        <v>0.246918</v>
      </c>
      <c r="P284" t="s">
        <v>5</v>
      </c>
      <c r="Q284">
        <v>25.703516</v>
      </c>
      <c r="R284">
        <v>0.109026</v>
      </c>
      <c r="S284" t="s">
        <v>6</v>
      </c>
      <c r="T284">
        <v>5.7392079999999996</v>
      </c>
      <c r="U284">
        <v>9.4699999999999993E-3</v>
      </c>
      <c r="V284" t="s">
        <v>7</v>
      </c>
      <c r="W284">
        <v>4.3572100000000002</v>
      </c>
      <c r="X284">
        <v>6.1570000000000001E-3</v>
      </c>
      <c r="Y284" t="s">
        <v>8</v>
      </c>
      <c r="Z284">
        <v>11.908306</v>
      </c>
      <c r="AA284">
        <v>4.7847000000000001E-2</v>
      </c>
      <c r="AB284" t="s">
        <v>9</v>
      </c>
      <c r="AC284">
        <v>858.40057200000001</v>
      </c>
      <c r="AD284">
        <v>232.22753800000001</v>
      </c>
      <c r="AE284" t="s">
        <v>10</v>
      </c>
      <c r="AF284">
        <v>7.8781000000000004E-2</v>
      </c>
      <c r="AG284">
        <v>8.2000000000000001E-5</v>
      </c>
      <c r="AH284" t="s">
        <v>11</v>
      </c>
      <c r="AI284">
        <v>0.92678799999999995</v>
      </c>
      <c r="AJ284">
        <v>9.7E-5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1264.20508</v>
      </c>
      <c r="I285">
        <v>449.49991</v>
      </c>
      <c r="J285" t="s">
        <v>3</v>
      </c>
      <c r="K285">
        <v>1206.4691339999999</v>
      </c>
      <c r="L285">
        <v>429.32692200000002</v>
      </c>
      <c r="M285" t="s">
        <v>4</v>
      </c>
      <c r="N285">
        <v>23.544388000000001</v>
      </c>
      <c r="O285">
        <v>0.47045199999999998</v>
      </c>
      <c r="P285" t="s">
        <v>5</v>
      </c>
      <c r="Q285">
        <v>34.276967999999997</v>
      </c>
      <c r="R285">
        <v>0.17766100000000001</v>
      </c>
      <c r="S285" t="s">
        <v>6</v>
      </c>
      <c r="T285">
        <v>7.6511480000000001</v>
      </c>
      <c r="U285">
        <v>1.1299E-2</v>
      </c>
      <c r="V285" t="s">
        <v>7</v>
      </c>
      <c r="W285">
        <v>5.8127019999999998</v>
      </c>
      <c r="X285">
        <v>7.7010000000000004E-3</v>
      </c>
      <c r="Y285" t="s">
        <v>8</v>
      </c>
      <c r="Z285">
        <v>15.87623</v>
      </c>
      <c r="AA285">
        <v>7.9925999999999997E-2</v>
      </c>
      <c r="AB285" t="s">
        <v>9</v>
      </c>
      <c r="AC285">
        <v>1144.823576</v>
      </c>
      <c r="AD285">
        <v>399.35465799999997</v>
      </c>
      <c r="AE285" t="s">
        <v>10</v>
      </c>
      <c r="AF285">
        <v>7.7757999999999994E-2</v>
      </c>
      <c r="AG285">
        <v>9.5000000000000005E-5</v>
      </c>
      <c r="AH285" t="s">
        <v>11</v>
      </c>
      <c r="AI285">
        <v>0.92802200000000001</v>
      </c>
      <c r="AJ285">
        <v>7.7000000000000001E-5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1581.125082</v>
      </c>
      <c r="I286">
        <v>627.61411599999997</v>
      </c>
      <c r="J286" t="s">
        <v>3</v>
      </c>
      <c r="K286">
        <v>1508.9412540000001</v>
      </c>
      <c r="L286">
        <v>597.78686800000003</v>
      </c>
      <c r="M286" t="s">
        <v>4</v>
      </c>
      <c r="N286">
        <v>29.463908</v>
      </c>
      <c r="O286">
        <v>0.60439500000000002</v>
      </c>
      <c r="P286" t="s">
        <v>5</v>
      </c>
      <c r="Q286">
        <v>42.876871999999999</v>
      </c>
      <c r="R286">
        <v>0.27241700000000002</v>
      </c>
      <c r="S286" t="s">
        <v>6</v>
      </c>
      <c r="T286">
        <v>9.5731579999999994</v>
      </c>
      <c r="U286">
        <v>1.8676000000000002E-2</v>
      </c>
      <c r="V286" t="s">
        <v>7</v>
      </c>
      <c r="W286">
        <v>7.2641220000000004</v>
      </c>
      <c r="X286">
        <v>9.7280000000000005E-3</v>
      </c>
      <c r="Y286" t="s">
        <v>8</v>
      </c>
      <c r="Z286">
        <v>19.867750000000001</v>
      </c>
      <c r="AA286">
        <v>0.118257</v>
      </c>
      <c r="AB286" t="s">
        <v>9</v>
      </c>
      <c r="AC286">
        <v>1431.8162580000001</v>
      </c>
      <c r="AD286">
        <v>554.66111799999999</v>
      </c>
      <c r="AE286" t="s">
        <v>10</v>
      </c>
      <c r="AF286">
        <v>7.5213000000000002E-2</v>
      </c>
      <c r="AG286">
        <v>1.3300000000000001E-4</v>
      </c>
      <c r="AH286" t="s">
        <v>11</v>
      </c>
      <c r="AI286">
        <v>0.93044800000000005</v>
      </c>
      <c r="AJ286">
        <v>2.4000000000000001E-5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1896.2090559999999</v>
      </c>
      <c r="I287">
        <v>899.11589200000003</v>
      </c>
      <c r="J287" t="s">
        <v>3</v>
      </c>
      <c r="K287">
        <v>1809.5928140000001</v>
      </c>
      <c r="L287">
        <v>856.40994899999998</v>
      </c>
      <c r="M287" t="s">
        <v>4</v>
      </c>
      <c r="N287">
        <v>35.329034</v>
      </c>
      <c r="O287">
        <v>0.87224999999999997</v>
      </c>
      <c r="P287" t="s">
        <v>5</v>
      </c>
      <c r="Q287">
        <v>51.429580000000001</v>
      </c>
      <c r="R287">
        <v>0.47297699999999998</v>
      </c>
      <c r="S287" t="s">
        <v>6</v>
      </c>
      <c r="T287">
        <v>11.486330000000001</v>
      </c>
      <c r="U287">
        <v>2.8344000000000001E-2</v>
      </c>
      <c r="V287" t="s">
        <v>7</v>
      </c>
      <c r="W287">
        <v>8.7134820000000008</v>
      </c>
      <c r="X287">
        <v>1.3705999999999999E-2</v>
      </c>
      <c r="Y287" t="s">
        <v>8</v>
      </c>
      <c r="Z287">
        <v>23.826993999999999</v>
      </c>
      <c r="AA287">
        <v>0.20798700000000001</v>
      </c>
      <c r="AB287" t="s">
        <v>9</v>
      </c>
      <c r="AC287">
        <v>1717.093852</v>
      </c>
      <c r="AD287">
        <v>791.26802999999995</v>
      </c>
      <c r="AE287" t="s">
        <v>10</v>
      </c>
      <c r="AF287">
        <v>7.4328000000000005E-2</v>
      </c>
      <c r="AG287">
        <v>1.4300000000000001E-4</v>
      </c>
      <c r="AH287" t="s">
        <v>11</v>
      </c>
      <c r="AI287">
        <v>0.93138200000000004</v>
      </c>
      <c r="AJ287">
        <v>3.8999999999999999E-5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2211.7796119999998</v>
      </c>
      <c r="I288">
        <v>1214.144855</v>
      </c>
      <c r="J288" t="s">
        <v>3</v>
      </c>
      <c r="K288">
        <v>2110.7016079999999</v>
      </c>
      <c r="L288">
        <v>1154.400173</v>
      </c>
      <c r="M288" t="s">
        <v>4</v>
      </c>
      <c r="N288">
        <v>41.23207</v>
      </c>
      <c r="O288">
        <v>1.198488</v>
      </c>
      <c r="P288" t="s">
        <v>5</v>
      </c>
      <c r="Q288">
        <v>60.024158</v>
      </c>
      <c r="R288">
        <v>0.62519400000000003</v>
      </c>
      <c r="S288" t="s">
        <v>6</v>
      </c>
      <c r="T288">
        <v>13.403656</v>
      </c>
      <c r="U288">
        <v>3.9260000000000003E-2</v>
      </c>
      <c r="V288" t="s">
        <v>7</v>
      </c>
      <c r="W288">
        <v>10.166546</v>
      </c>
      <c r="X288">
        <v>1.5746E-2</v>
      </c>
      <c r="Y288" t="s">
        <v>8</v>
      </c>
      <c r="Z288">
        <v>27.819592</v>
      </c>
      <c r="AA288">
        <v>0.27438800000000002</v>
      </c>
      <c r="AB288" t="s">
        <v>9</v>
      </c>
      <c r="AC288">
        <v>2002.747298</v>
      </c>
      <c r="AD288">
        <v>1062.451274</v>
      </c>
      <c r="AE288" t="s">
        <v>10</v>
      </c>
      <c r="AF288">
        <v>7.1667999999999996E-2</v>
      </c>
      <c r="AG288">
        <v>1.6000000000000001E-4</v>
      </c>
      <c r="AH288" t="s">
        <v>11</v>
      </c>
      <c r="AI288">
        <v>0.93157299999999998</v>
      </c>
      <c r="AJ288">
        <v>3.6999999999999998E-5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2529.462552</v>
      </c>
      <c r="I289">
        <v>1580.3518690000001</v>
      </c>
      <c r="J289" t="s">
        <v>3</v>
      </c>
      <c r="K289">
        <v>2413.912644</v>
      </c>
      <c r="L289">
        <v>1508.527769</v>
      </c>
      <c r="M289" t="s">
        <v>4</v>
      </c>
      <c r="N289">
        <v>47.155287999999999</v>
      </c>
      <c r="O289">
        <v>1.457794</v>
      </c>
      <c r="P289" t="s">
        <v>5</v>
      </c>
      <c r="Q289">
        <v>68.621194000000003</v>
      </c>
      <c r="R289">
        <v>0.78685000000000005</v>
      </c>
      <c r="S289" t="s">
        <v>6</v>
      </c>
      <c r="T289">
        <v>15.313412</v>
      </c>
      <c r="U289">
        <v>4.2570999999999998E-2</v>
      </c>
      <c r="V289" t="s">
        <v>7</v>
      </c>
      <c r="W289">
        <v>11.625588</v>
      </c>
      <c r="X289">
        <v>1.8869E-2</v>
      </c>
      <c r="Y289" t="s">
        <v>8</v>
      </c>
      <c r="Z289">
        <v>31.809688000000001</v>
      </c>
      <c r="AA289">
        <v>0.34852499999999997</v>
      </c>
      <c r="AB289" t="s">
        <v>9</v>
      </c>
      <c r="AC289">
        <v>2290.4695940000001</v>
      </c>
      <c r="AD289">
        <v>1396.9988800000001</v>
      </c>
      <c r="AE289" t="s">
        <v>10</v>
      </c>
      <c r="AF289">
        <v>7.0184999999999997E-2</v>
      </c>
      <c r="AG289">
        <v>1.6899999999999999E-4</v>
      </c>
      <c r="AH289" t="s">
        <v>11</v>
      </c>
      <c r="AI289">
        <v>0.93186500000000005</v>
      </c>
      <c r="AJ289">
        <v>3.6000000000000001E-5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2844.4031519999999</v>
      </c>
      <c r="I290">
        <v>1883.9150729999999</v>
      </c>
      <c r="J290" t="s">
        <v>3</v>
      </c>
      <c r="K290">
        <v>2714.426054</v>
      </c>
      <c r="L290">
        <v>1794.7656280000001</v>
      </c>
      <c r="M290" t="s">
        <v>4</v>
      </c>
      <c r="N290">
        <v>53.042395999999997</v>
      </c>
      <c r="O290">
        <v>1.772159</v>
      </c>
      <c r="P290" t="s">
        <v>5</v>
      </c>
      <c r="Q290">
        <v>77.206937999999994</v>
      </c>
      <c r="R290">
        <v>0.97871699999999995</v>
      </c>
      <c r="S290" t="s">
        <v>6</v>
      </c>
      <c r="T290">
        <v>17.23366</v>
      </c>
      <c r="U290">
        <v>5.5065999999999997E-2</v>
      </c>
      <c r="V290" t="s">
        <v>7</v>
      </c>
      <c r="W290">
        <v>13.072077999999999</v>
      </c>
      <c r="X290">
        <v>2.1906999999999999E-2</v>
      </c>
      <c r="Y290" t="s">
        <v>8</v>
      </c>
      <c r="Z290">
        <v>35.794199999999996</v>
      </c>
      <c r="AA290">
        <v>0.42697499999999999</v>
      </c>
      <c r="AB290" t="s">
        <v>9</v>
      </c>
      <c r="AC290">
        <v>2575.5595859999999</v>
      </c>
      <c r="AD290">
        <v>1657.2857039999999</v>
      </c>
      <c r="AE290" t="s">
        <v>10</v>
      </c>
      <c r="AF290">
        <v>6.9452E-2</v>
      </c>
      <c r="AG290">
        <v>1.74E-4</v>
      </c>
      <c r="AH290" t="s">
        <v>11</v>
      </c>
      <c r="AI290">
        <v>0.93211100000000002</v>
      </c>
      <c r="AJ290">
        <v>3.3000000000000003E-5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3159.9999600000001</v>
      </c>
      <c r="I291">
        <v>2158.1619649999998</v>
      </c>
      <c r="J291" t="s">
        <v>3</v>
      </c>
      <c r="K291">
        <v>3015.5836100000001</v>
      </c>
      <c r="L291">
        <v>2053.389357</v>
      </c>
      <c r="M291" t="s">
        <v>4</v>
      </c>
      <c r="N291">
        <v>58.947944</v>
      </c>
      <c r="O291">
        <v>2.3067299999999999</v>
      </c>
      <c r="P291" t="s">
        <v>5</v>
      </c>
      <c r="Q291">
        <v>85.786578000000006</v>
      </c>
      <c r="R291">
        <v>1.1653659999999999</v>
      </c>
      <c r="S291" t="s">
        <v>6</v>
      </c>
      <c r="T291">
        <v>19.144939999999998</v>
      </c>
      <c r="U291">
        <v>6.3563999999999996E-2</v>
      </c>
      <c r="V291" t="s">
        <v>7</v>
      </c>
      <c r="W291">
        <v>14.529389999999999</v>
      </c>
      <c r="X291">
        <v>2.4382000000000001E-2</v>
      </c>
      <c r="Y291" t="s">
        <v>8</v>
      </c>
      <c r="Z291">
        <v>39.771380000000001</v>
      </c>
      <c r="AA291">
        <v>0.53617999999999999</v>
      </c>
      <c r="AB291" t="s">
        <v>9</v>
      </c>
      <c r="AC291">
        <v>2861.2777339999998</v>
      </c>
      <c r="AD291">
        <v>1886.9381599999999</v>
      </c>
      <c r="AE291" t="s">
        <v>10</v>
      </c>
      <c r="AF291">
        <v>6.8390000000000006E-2</v>
      </c>
      <c r="AG291">
        <v>1.6799999999999999E-4</v>
      </c>
      <c r="AH291" t="s">
        <v>11</v>
      </c>
      <c r="AI291">
        <v>0.93233299999999997</v>
      </c>
      <c r="AJ291">
        <v>3.1000000000000001E-5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3477.024062</v>
      </c>
      <c r="I292">
        <v>2453.9527659999999</v>
      </c>
      <c r="J292" t="s">
        <v>3</v>
      </c>
      <c r="K292">
        <v>3318.0983980000001</v>
      </c>
      <c r="L292">
        <v>2330.3625019999999</v>
      </c>
      <c r="M292" t="s">
        <v>4</v>
      </c>
      <c r="N292">
        <v>64.866234000000006</v>
      </c>
      <c r="O292">
        <v>2.525048</v>
      </c>
      <c r="P292" t="s">
        <v>5</v>
      </c>
      <c r="Q292">
        <v>94.362538000000001</v>
      </c>
      <c r="R292">
        <v>1.2564789999999999</v>
      </c>
      <c r="S292" t="s">
        <v>6</v>
      </c>
      <c r="T292">
        <v>21.059284000000002</v>
      </c>
      <c r="U292">
        <v>6.9179000000000004E-2</v>
      </c>
      <c r="V292" t="s">
        <v>7</v>
      </c>
      <c r="W292">
        <v>15.982163999999999</v>
      </c>
      <c r="X292">
        <v>2.6238000000000001E-2</v>
      </c>
      <c r="Y292" t="s">
        <v>8</v>
      </c>
      <c r="Z292">
        <v>43.744698</v>
      </c>
      <c r="AA292">
        <v>0.60597100000000004</v>
      </c>
      <c r="AB292" t="s">
        <v>9</v>
      </c>
      <c r="AC292">
        <v>3148.3416440000001</v>
      </c>
      <c r="AD292">
        <v>2151.805863</v>
      </c>
      <c r="AE292" t="s">
        <v>10</v>
      </c>
      <c r="AF292">
        <v>6.6618999999999998E-2</v>
      </c>
      <c r="AG292">
        <v>1.73E-4</v>
      </c>
      <c r="AH292" t="s">
        <v>11</v>
      </c>
      <c r="AI292">
        <v>0.93258099999999999</v>
      </c>
      <c r="AJ292">
        <v>3.1999999999999999E-5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3792.657764</v>
      </c>
      <c r="I293">
        <v>2581.9858359999998</v>
      </c>
      <c r="J293" t="s">
        <v>3</v>
      </c>
      <c r="K293">
        <v>3619.2905059999998</v>
      </c>
      <c r="L293">
        <v>2442.0254660000001</v>
      </c>
      <c r="M293" t="s">
        <v>4</v>
      </c>
      <c r="N293">
        <v>70.739754000000005</v>
      </c>
      <c r="O293">
        <v>2.8398490000000001</v>
      </c>
      <c r="P293" t="s">
        <v>5</v>
      </c>
      <c r="Q293">
        <v>102.921672</v>
      </c>
      <c r="R293">
        <v>1.3942319999999999</v>
      </c>
      <c r="S293" t="s">
        <v>6</v>
      </c>
      <c r="T293">
        <v>22.972276000000001</v>
      </c>
      <c r="U293">
        <v>7.5835E-2</v>
      </c>
      <c r="V293" t="s">
        <v>7</v>
      </c>
      <c r="W293">
        <v>17.434752</v>
      </c>
      <c r="X293">
        <v>3.0459E-2</v>
      </c>
      <c r="Y293" t="s">
        <v>8</v>
      </c>
      <c r="Z293">
        <v>47.708384000000002</v>
      </c>
      <c r="AA293">
        <v>0.69464700000000001</v>
      </c>
      <c r="AB293" t="s">
        <v>9</v>
      </c>
      <c r="AC293">
        <v>3434.1466660000001</v>
      </c>
      <c r="AD293">
        <v>2244.6280769999998</v>
      </c>
      <c r="AE293" t="s">
        <v>10</v>
      </c>
      <c r="AF293">
        <v>6.4354999999999996E-2</v>
      </c>
      <c r="AG293">
        <v>1.5100000000000001E-4</v>
      </c>
      <c r="AH293" t="s">
        <v>11</v>
      </c>
      <c r="AI293">
        <v>0.93268899999999999</v>
      </c>
      <c r="AJ293">
        <v>3.1000000000000001E-5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4106.8528980000001</v>
      </c>
      <c r="I294">
        <v>2753.3796750000001</v>
      </c>
      <c r="J294" t="s">
        <v>3</v>
      </c>
      <c r="K294">
        <v>3919.0524</v>
      </c>
      <c r="L294">
        <v>2608.483088</v>
      </c>
      <c r="M294" t="s">
        <v>4</v>
      </c>
      <c r="N294">
        <v>76.586945999999998</v>
      </c>
      <c r="O294">
        <v>2.997522</v>
      </c>
      <c r="P294" t="s">
        <v>5</v>
      </c>
      <c r="Q294">
        <v>111.48364599999999</v>
      </c>
      <c r="R294">
        <v>1.487908</v>
      </c>
      <c r="S294" t="s">
        <v>6</v>
      </c>
      <c r="T294">
        <v>24.882290000000001</v>
      </c>
      <c r="U294">
        <v>8.0494999999999997E-2</v>
      </c>
      <c r="V294" t="s">
        <v>7</v>
      </c>
      <c r="W294">
        <v>18.882881999999999</v>
      </c>
      <c r="X294">
        <v>3.1438000000000001E-2</v>
      </c>
      <c r="Y294" t="s">
        <v>8</v>
      </c>
      <c r="Z294">
        <v>51.679904000000001</v>
      </c>
      <c r="AA294">
        <v>0.77096100000000001</v>
      </c>
      <c r="AB294" t="s">
        <v>9</v>
      </c>
      <c r="AC294">
        <v>3718.5454500000001</v>
      </c>
      <c r="AD294">
        <v>2402.9816460000002</v>
      </c>
      <c r="AE294" t="s">
        <v>10</v>
      </c>
      <c r="AF294">
        <v>6.3644000000000006E-2</v>
      </c>
      <c r="AG294">
        <v>1.4200000000000001E-4</v>
      </c>
      <c r="AH294" t="s">
        <v>11</v>
      </c>
      <c r="AI294">
        <v>0.93269999999999997</v>
      </c>
      <c r="AJ294">
        <v>3.1000000000000001E-5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4422.6730239999997</v>
      </c>
      <c r="I295">
        <v>2997.5104930000002</v>
      </c>
      <c r="J295" t="s">
        <v>3</v>
      </c>
      <c r="K295">
        <v>4220.4658220000001</v>
      </c>
      <c r="L295">
        <v>2842.97865</v>
      </c>
      <c r="M295" t="s">
        <v>4</v>
      </c>
      <c r="N295">
        <v>82.410166000000004</v>
      </c>
      <c r="O295">
        <v>3.148641</v>
      </c>
      <c r="P295" t="s">
        <v>5</v>
      </c>
      <c r="Q295">
        <v>120.037002</v>
      </c>
      <c r="R295">
        <v>1.6000080000000001</v>
      </c>
      <c r="S295" t="s">
        <v>6</v>
      </c>
      <c r="T295">
        <v>26.793597999999999</v>
      </c>
      <c r="U295">
        <v>8.1915000000000002E-2</v>
      </c>
      <c r="V295" t="s">
        <v>7</v>
      </c>
      <c r="W295">
        <v>20.334702</v>
      </c>
      <c r="X295">
        <v>3.3480999999999997E-2</v>
      </c>
      <c r="Y295" t="s">
        <v>8</v>
      </c>
      <c r="Z295">
        <v>55.641578000000003</v>
      </c>
      <c r="AA295">
        <v>0.86059399999999997</v>
      </c>
      <c r="AB295" t="s">
        <v>9</v>
      </c>
      <c r="AC295">
        <v>4004.6237820000001</v>
      </c>
      <c r="AD295">
        <v>2626.774363</v>
      </c>
      <c r="AE295" t="s">
        <v>10</v>
      </c>
      <c r="AF295">
        <v>6.2908000000000006E-2</v>
      </c>
      <c r="AG295">
        <v>1.34E-4</v>
      </c>
      <c r="AH295" t="s">
        <v>11</v>
      </c>
      <c r="AI295">
        <v>0.93269999999999997</v>
      </c>
      <c r="AJ295">
        <v>3.1000000000000001E-5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4737.5829880000001</v>
      </c>
      <c r="I296">
        <v>3331.94229</v>
      </c>
      <c r="J296" t="s">
        <v>3</v>
      </c>
      <c r="K296">
        <v>4520.9307200000003</v>
      </c>
      <c r="L296">
        <v>3161.2777259999998</v>
      </c>
      <c r="M296" t="s">
        <v>4</v>
      </c>
      <c r="N296">
        <v>88.305086000000003</v>
      </c>
      <c r="O296">
        <v>3.3886940000000001</v>
      </c>
      <c r="P296" t="s">
        <v>5</v>
      </c>
      <c r="Q296">
        <v>128.59733199999999</v>
      </c>
      <c r="R296">
        <v>1.7301040000000001</v>
      </c>
      <c r="S296" t="s">
        <v>6</v>
      </c>
      <c r="T296">
        <v>28.698626000000001</v>
      </c>
      <c r="U296">
        <v>8.7252999999999997E-2</v>
      </c>
      <c r="V296" t="s">
        <v>7</v>
      </c>
      <c r="W296">
        <v>21.77948</v>
      </c>
      <c r="X296">
        <v>3.5595000000000002E-2</v>
      </c>
      <c r="Y296" t="s">
        <v>8</v>
      </c>
      <c r="Z296">
        <v>59.622326000000001</v>
      </c>
      <c r="AA296">
        <v>0.94937400000000005</v>
      </c>
      <c r="AB296" t="s">
        <v>9</v>
      </c>
      <c r="AC296">
        <v>4289.6793280000002</v>
      </c>
      <c r="AD296">
        <v>2927.5319319999999</v>
      </c>
      <c r="AE296" t="s">
        <v>10</v>
      </c>
      <c r="AF296">
        <v>6.1740000000000003E-2</v>
      </c>
      <c r="AG296">
        <v>1.15E-4</v>
      </c>
      <c r="AH296" t="s">
        <v>11</v>
      </c>
      <c r="AI296">
        <v>0.93316200000000005</v>
      </c>
      <c r="AJ296">
        <v>4.0000000000000003E-5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5053.32881</v>
      </c>
      <c r="I297">
        <v>3715.7349300000001</v>
      </c>
      <c r="J297" t="s">
        <v>3</v>
      </c>
      <c r="K297">
        <v>4822.2270939999999</v>
      </c>
      <c r="L297">
        <v>3530.420764</v>
      </c>
      <c r="M297" t="s">
        <v>4</v>
      </c>
      <c r="N297">
        <v>94.194692000000003</v>
      </c>
      <c r="O297">
        <v>3.8104490000000002</v>
      </c>
      <c r="P297" t="s">
        <v>5</v>
      </c>
      <c r="Q297">
        <v>137.177198</v>
      </c>
      <c r="R297">
        <v>1.9221680000000001</v>
      </c>
      <c r="S297" t="s">
        <v>6</v>
      </c>
      <c r="T297">
        <v>30.612544</v>
      </c>
      <c r="U297">
        <v>8.9231000000000005E-2</v>
      </c>
      <c r="V297" t="s">
        <v>7</v>
      </c>
      <c r="W297">
        <v>23.233855999999999</v>
      </c>
      <c r="X297">
        <v>3.6768000000000002E-2</v>
      </c>
      <c r="Y297" t="s">
        <v>8</v>
      </c>
      <c r="Z297">
        <v>63.596006000000003</v>
      </c>
      <c r="AA297">
        <v>1.090881</v>
      </c>
      <c r="AB297" t="s">
        <v>9</v>
      </c>
      <c r="AC297">
        <v>4575.5562659999996</v>
      </c>
      <c r="AD297">
        <v>3269.3497779999998</v>
      </c>
      <c r="AE297" t="s">
        <v>10</v>
      </c>
      <c r="AF297">
        <v>6.0213000000000003E-2</v>
      </c>
      <c r="AG297">
        <v>9.3999999999999994E-5</v>
      </c>
      <c r="AH297" t="s">
        <v>11</v>
      </c>
      <c r="AI297">
        <v>0.93338299999999996</v>
      </c>
      <c r="AJ297">
        <v>4.0000000000000003E-5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5369.1643480000002</v>
      </c>
      <c r="I298">
        <v>4045.8484159999998</v>
      </c>
      <c r="J298" t="s">
        <v>3</v>
      </c>
      <c r="K298">
        <v>5123.6190779999997</v>
      </c>
      <c r="L298">
        <v>3845.3384209999999</v>
      </c>
      <c r="M298" t="s">
        <v>4</v>
      </c>
      <c r="N298">
        <v>100.10072599999999</v>
      </c>
      <c r="O298">
        <v>3.9960990000000001</v>
      </c>
      <c r="P298" t="s">
        <v>5</v>
      </c>
      <c r="Q298">
        <v>145.743686</v>
      </c>
      <c r="R298">
        <v>2.0105759999999999</v>
      </c>
      <c r="S298" t="s">
        <v>6</v>
      </c>
      <c r="T298">
        <v>32.523797999999999</v>
      </c>
      <c r="U298">
        <v>9.0564000000000006E-2</v>
      </c>
      <c r="V298" t="s">
        <v>7</v>
      </c>
      <c r="W298">
        <v>24.687733999999999</v>
      </c>
      <c r="X298">
        <v>3.7997999999999997E-2</v>
      </c>
      <c r="Y298" t="s">
        <v>8</v>
      </c>
      <c r="Z298">
        <v>67.566721999999999</v>
      </c>
      <c r="AA298">
        <v>1.1778649999999999</v>
      </c>
      <c r="AB298" t="s">
        <v>9</v>
      </c>
      <c r="AC298">
        <v>4861.5210580000003</v>
      </c>
      <c r="AD298">
        <v>3569.1569690000001</v>
      </c>
      <c r="AE298" t="s">
        <v>10</v>
      </c>
      <c r="AF298">
        <v>6.0213000000000003E-2</v>
      </c>
      <c r="AG298">
        <v>9.3999999999999994E-5</v>
      </c>
      <c r="AH298" t="s">
        <v>11</v>
      </c>
      <c r="AI298">
        <v>0.93344099999999997</v>
      </c>
      <c r="AJ298">
        <v>4.0000000000000003E-5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5686.3486080000002</v>
      </c>
      <c r="I299">
        <v>4373.2029000000002</v>
      </c>
      <c r="J299" t="s">
        <v>3</v>
      </c>
      <c r="K299">
        <v>5426.3574360000002</v>
      </c>
      <c r="L299">
        <v>4157.1391249999997</v>
      </c>
      <c r="M299" t="s">
        <v>4</v>
      </c>
      <c r="N299">
        <v>105.99501600000001</v>
      </c>
      <c r="O299">
        <v>4.2976590000000003</v>
      </c>
      <c r="P299" t="s">
        <v>5</v>
      </c>
      <c r="Q299">
        <v>154.33825200000001</v>
      </c>
      <c r="R299">
        <v>2.1895319999999998</v>
      </c>
      <c r="S299" t="s">
        <v>6</v>
      </c>
      <c r="T299">
        <v>34.431252000000001</v>
      </c>
      <c r="U299">
        <v>9.2982999999999996E-2</v>
      </c>
      <c r="V299" t="s">
        <v>7</v>
      </c>
      <c r="W299">
        <v>26.146167999999999</v>
      </c>
      <c r="X299">
        <v>4.0586999999999998E-2</v>
      </c>
      <c r="Y299" t="s">
        <v>8</v>
      </c>
      <c r="Z299">
        <v>71.559516000000002</v>
      </c>
      <c r="AA299">
        <v>1.3241579999999999</v>
      </c>
      <c r="AB299" t="s">
        <v>9</v>
      </c>
      <c r="AC299">
        <v>5148.8184680000004</v>
      </c>
      <c r="AD299">
        <v>3863.5183179999999</v>
      </c>
      <c r="AE299" t="s">
        <v>10</v>
      </c>
      <c r="AF299">
        <v>5.9858000000000001E-2</v>
      </c>
      <c r="AG299">
        <v>9.0000000000000006E-5</v>
      </c>
      <c r="AH299" t="s">
        <v>11</v>
      </c>
      <c r="AI299">
        <v>0.93355399999999999</v>
      </c>
      <c r="AJ299">
        <v>3.8999999999999999E-5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6002.8895499999999</v>
      </c>
      <c r="I300">
        <v>4796.7469359999996</v>
      </c>
      <c r="J300" t="s">
        <v>3</v>
      </c>
      <c r="K300">
        <v>5728.45208</v>
      </c>
      <c r="L300">
        <v>4562.7642580000002</v>
      </c>
      <c r="M300" t="s">
        <v>4</v>
      </c>
      <c r="N300">
        <v>111.90482</v>
      </c>
      <c r="O300">
        <v>4.7591219999999996</v>
      </c>
      <c r="P300" t="s">
        <v>5</v>
      </c>
      <c r="Q300">
        <v>162.94509400000001</v>
      </c>
      <c r="R300">
        <v>2.3360349999999999</v>
      </c>
      <c r="S300" t="s">
        <v>6</v>
      </c>
      <c r="T300">
        <v>36.349635999999997</v>
      </c>
      <c r="U300">
        <v>0.100024</v>
      </c>
      <c r="V300" t="s">
        <v>7</v>
      </c>
      <c r="W300">
        <v>27.604327999999999</v>
      </c>
      <c r="X300">
        <v>4.3982E-2</v>
      </c>
      <c r="Y300" t="s">
        <v>8</v>
      </c>
      <c r="Z300">
        <v>75.549788000000007</v>
      </c>
      <c r="AA300">
        <v>1.4171940000000001</v>
      </c>
      <c r="AB300" t="s">
        <v>9</v>
      </c>
      <c r="AC300">
        <v>5435.4399739999999</v>
      </c>
      <c r="AD300">
        <v>4240.1029410000001</v>
      </c>
      <c r="AE300" t="s">
        <v>10</v>
      </c>
      <c r="AF300">
        <v>5.9277999999999997E-2</v>
      </c>
      <c r="AG300">
        <v>7.8999999999999996E-5</v>
      </c>
      <c r="AH300" t="s">
        <v>11</v>
      </c>
      <c r="AI300">
        <v>0.93355399999999999</v>
      </c>
      <c r="AJ300">
        <v>3.8999999999999999E-5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6320.1911840000002</v>
      </c>
      <c r="I301">
        <v>4894.2682969999996</v>
      </c>
      <c r="J301" t="s">
        <v>3</v>
      </c>
      <c r="K301">
        <v>6031.2922879999996</v>
      </c>
      <c r="L301">
        <v>4652.1099219999996</v>
      </c>
      <c r="M301" t="s">
        <v>4</v>
      </c>
      <c r="N301">
        <v>117.817266</v>
      </c>
      <c r="O301">
        <v>5.0620039999999999</v>
      </c>
      <c r="P301" t="s">
        <v>5</v>
      </c>
      <c r="Q301">
        <v>171.53158999999999</v>
      </c>
      <c r="R301">
        <v>2.5869580000000001</v>
      </c>
      <c r="S301" t="s">
        <v>6</v>
      </c>
      <c r="T301">
        <v>38.267702</v>
      </c>
      <c r="U301">
        <v>0.10453900000000001</v>
      </c>
      <c r="V301" t="s">
        <v>7</v>
      </c>
      <c r="W301">
        <v>29.067015999999999</v>
      </c>
      <c r="X301">
        <v>4.7699999999999999E-2</v>
      </c>
      <c r="Y301" t="s">
        <v>8</v>
      </c>
      <c r="Z301">
        <v>79.518866000000003</v>
      </c>
      <c r="AA301">
        <v>1.594158</v>
      </c>
      <c r="AB301" t="s">
        <v>9</v>
      </c>
      <c r="AC301">
        <v>5722.8201220000001</v>
      </c>
      <c r="AD301">
        <v>4317.9398019999999</v>
      </c>
      <c r="AE301" t="s">
        <v>10</v>
      </c>
      <c r="AF301">
        <v>5.9207000000000003E-2</v>
      </c>
      <c r="AG301">
        <v>7.8999999999999996E-5</v>
      </c>
      <c r="AH301" t="s">
        <v>11</v>
      </c>
      <c r="AI301">
        <v>0.93372100000000002</v>
      </c>
      <c r="AJ301">
        <v>3.8999999999999999E-5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353.32565799999998</v>
      </c>
      <c r="I322">
        <v>143.66238200000001</v>
      </c>
      <c r="J322" t="s">
        <v>3</v>
      </c>
      <c r="K322">
        <v>338.931466</v>
      </c>
      <c r="L322">
        <v>141.87413100000001</v>
      </c>
      <c r="M322" t="s">
        <v>4</v>
      </c>
      <c r="N322">
        <v>5.8959739999999998</v>
      </c>
      <c r="O322">
        <v>3.1615999999999998E-2</v>
      </c>
      <c r="P322" t="s">
        <v>5</v>
      </c>
      <c r="Q322">
        <v>0</v>
      </c>
      <c r="R322">
        <v>0</v>
      </c>
      <c r="S322" t="s">
        <v>6</v>
      </c>
      <c r="T322">
        <v>1.9315500000000001</v>
      </c>
      <c r="U322">
        <v>1.201E-3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8.2651000000000002E-2</v>
      </c>
      <c r="AD322">
        <v>9.1000000000000003E-5</v>
      </c>
      <c r="AE322" t="s">
        <v>10</v>
      </c>
      <c r="AF322">
        <v>0</v>
      </c>
      <c r="AG322">
        <v>0</v>
      </c>
      <c r="AH322" t="s">
        <v>11</v>
      </c>
      <c r="AI322">
        <v>0.91366400000000003</v>
      </c>
      <c r="AJ322">
        <v>1.7100000000000001E-4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706.80480599999999</v>
      </c>
      <c r="I323">
        <v>360.71116499999999</v>
      </c>
      <c r="J323" t="s">
        <v>3</v>
      </c>
      <c r="K323">
        <v>677.98625600000003</v>
      </c>
      <c r="L323">
        <v>356.48618099999999</v>
      </c>
      <c r="M323" t="s">
        <v>4</v>
      </c>
      <c r="N323">
        <v>11.834344</v>
      </c>
      <c r="O323">
        <v>9.2089000000000004E-2</v>
      </c>
      <c r="P323" t="s">
        <v>5</v>
      </c>
      <c r="Q323">
        <v>0</v>
      </c>
      <c r="R323">
        <v>0</v>
      </c>
      <c r="S323" t="s">
        <v>6</v>
      </c>
      <c r="T323">
        <v>3.8685999999999998</v>
      </c>
      <c r="U323">
        <v>1.4890000000000001E-3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7.9376000000000002E-2</v>
      </c>
      <c r="AD323">
        <v>8.7999999999999998E-5</v>
      </c>
      <c r="AE323" t="s">
        <v>10</v>
      </c>
      <c r="AF323">
        <v>0</v>
      </c>
      <c r="AG323">
        <v>0</v>
      </c>
      <c r="AH323" t="s">
        <v>11</v>
      </c>
      <c r="AI323">
        <v>0.92019799999999996</v>
      </c>
      <c r="AJ323">
        <v>1.3799999999999999E-4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1061.333034</v>
      </c>
      <c r="I324">
        <v>493.44022100000001</v>
      </c>
      <c r="J324" t="s">
        <v>3</v>
      </c>
      <c r="K324">
        <v>1018.081798</v>
      </c>
      <c r="L324">
        <v>485.12616400000002</v>
      </c>
      <c r="M324" t="s">
        <v>4</v>
      </c>
      <c r="N324">
        <v>17.750630000000001</v>
      </c>
      <c r="O324">
        <v>0.172402</v>
      </c>
      <c r="P324" t="s">
        <v>5</v>
      </c>
      <c r="Q324">
        <v>0</v>
      </c>
      <c r="R324">
        <v>0</v>
      </c>
      <c r="S324" t="s">
        <v>6</v>
      </c>
      <c r="T324">
        <v>5.8079739999999997</v>
      </c>
      <c r="U324">
        <v>4.2760000000000003E-3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7.6664999999999997E-2</v>
      </c>
      <c r="AD324">
        <v>1.21E-4</v>
      </c>
      <c r="AE324" t="s">
        <v>10</v>
      </c>
      <c r="AF324">
        <v>0</v>
      </c>
      <c r="AG324">
        <v>0</v>
      </c>
      <c r="AH324" t="s">
        <v>11</v>
      </c>
      <c r="AI324">
        <v>0.92617799999999995</v>
      </c>
      <c r="AJ324">
        <v>9.2E-5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1413.9434180000001</v>
      </c>
      <c r="I325">
        <v>677.99163999999996</v>
      </c>
      <c r="J325" t="s">
        <v>3</v>
      </c>
      <c r="K325">
        <v>1356.275504</v>
      </c>
      <c r="L325">
        <v>664.52390400000002</v>
      </c>
      <c r="M325" t="s">
        <v>4</v>
      </c>
      <c r="N325">
        <v>23.664857999999999</v>
      </c>
      <c r="O325">
        <v>0.288914</v>
      </c>
      <c r="P325" t="s">
        <v>5</v>
      </c>
      <c r="Q325">
        <v>0</v>
      </c>
      <c r="R325">
        <v>0</v>
      </c>
      <c r="S325" t="s">
        <v>6</v>
      </c>
      <c r="T325">
        <v>7.7457520000000004</v>
      </c>
      <c r="U325">
        <v>7.8799999999999999E-3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7.5384999999999994E-2</v>
      </c>
      <c r="AD325">
        <v>1.34E-4</v>
      </c>
      <c r="AE325" t="s">
        <v>10</v>
      </c>
      <c r="AF325">
        <v>0</v>
      </c>
      <c r="AG325">
        <v>0</v>
      </c>
      <c r="AH325" t="s">
        <v>11</v>
      </c>
      <c r="AI325">
        <v>0.92886000000000002</v>
      </c>
      <c r="AJ325">
        <v>1.16E-4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1764.044044</v>
      </c>
      <c r="I326">
        <v>784.982303</v>
      </c>
      <c r="J326" t="s">
        <v>3</v>
      </c>
      <c r="K326">
        <v>1691.959728</v>
      </c>
      <c r="L326">
        <v>769.65915299999995</v>
      </c>
      <c r="M326" t="s">
        <v>4</v>
      </c>
      <c r="N326">
        <v>29.574808000000001</v>
      </c>
      <c r="O326">
        <v>0.39754400000000001</v>
      </c>
      <c r="P326" t="s">
        <v>5</v>
      </c>
      <c r="Q326">
        <v>0</v>
      </c>
      <c r="R326">
        <v>0</v>
      </c>
      <c r="S326" t="s">
        <v>6</v>
      </c>
      <c r="T326">
        <v>9.6804159999999992</v>
      </c>
      <c r="U326">
        <v>8.8590000000000006E-3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7.3146000000000003E-2</v>
      </c>
      <c r="AD326">
        <v>1.4999999999999999E-4</v>
      </c>
      <c r="AE326" t="s">
        <v>10</v>
      </c>
      <c r="AF326">
        <v>0</v>
      </c>
      <c r="AG326">
        <v>0</v>
      </c>
      <c r="AH326" t="s">
        <v>11</v>
      </c>
      <c r="AI326">
        <v>0.92984900000000004</v>
      </c>
      <c r="AJ326">
        <v>9.6000000000000002E-5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2115.884188</v>
      </c>
      <c r="I327">
        <v>913.24807799999996</v>
      </c>
      <c r="J327" t="s">
        <v>3</v>
      </c>
      <c r="K327">
        <v>2029.395154</v>
      </c>
      <c r="L327">
        <v>897.061239</v>
      </c>
      <c r="M327" t="s">
        <v>4</v>
      </c>
      <c r="N327">
        <v>35.477420000000002</v>
      </c>
      <c r="O327">
        <v>0.524779</v>
      </c>
      <c r="P327" t="s">
        <v>5</v>
      </c>
      <c r="Q327">
        <v>0</v>
      </c>
      <c r="R327">
        <v>0</v>
      </c>
      <c r="S327" t="s">
        <v>6</v>
      </c>
      <c r="T327">
        <v>11.614958</v>
      </c>
      <c r="U327">
        <v>1.2787E-2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7.2079000000000004E-2</v>
      </c>
      <c r="AD327">
        <v>1.5799999999999999E-4</v>
      </c>
      <c r="AE327" t="s">
        <v>10</v>
      </c>
      <c r="AF327">
        <v>0</v>
      </c>
      <c r="AG327">
        <v>0</v>
      </c>
      <c r="AH327" t="s">
        <v>11</v>
      </c>
      <c r="AI327">
        <v>0.930782</v>
      </c>
      <c r="AJ327">
        <v>8.0000000000000007E-5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2471.2301219999999</v>
      </c>
      <c r="I328">
        <v>1350.494175</v>
      </c>
      <c r="J328" t="s">
        <v>3</v>
      </c>
      <c r="K328">
        <v>2370.2840179999998</v>
      </c>
      <c r="L328">
        <v>1328.7981789999999</v>
      </c>
      <c r="M328" t="s">
        <v>4</v>
      </c>
      <c r="N328">
        <v>41.398966000000001</v>
      </c>
      <c r="O328">
        <v>0.67706200000000005</v>
      </c>
      <c r="P328" t="s">
        <v>5</v>
      </c>
      <c r="Q328">
        <v>0</v>
      </c>
      <c r="R328">
        <v>0</v>
      </c>
      <c r="S328" t="s">
        <v>6</v>
      </c>
      <c r="T328">
        <v>13.549187999999999</v>
      </c>
      <c r="U328">
        <v>1.5311999999999999E-2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7.0799000000000001E-2</v>
      </c>
      <c r="AD328">
        <v>1.56E-4</v>
      </c>
      <c r="AE328" t="s">
        <v>10</v>
      </c>
      <c r="AF328">
        <v>0</v>
      </c>
      <c r="AG328">
        <v>0</v>
      </c>
      <c r="AH328" t="s">
        <v>11</v>
      </c>
      <c r="AI328">
        <v>0.932114</v>
      </c>
      <c r="AJ328">
        <v>6.7999999999999999E-5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2823.5243260000002</v>
      </c>
      <c r="I329">
        <v>1833.288374</v>
      </c>
      <c r="J329" t="s">
        <v>3</v>
      </c>
      <c r="K329">
        <v>2708.1510159999998</v>
      </c>
      <c r="L329">
        <v>1805.12941</v>
      </c>
      <c r="M329" t="s">
        <v>4</v>
      </c>
      <c r="N329">
        <v>47.356268</v>
      </c>
      <c r="O329">
        <v>0.79398500000000005</v>
      </c>
      <c r="P329" t="s">
        <v>5</v>
      </c>
      <c r="Q329">
        <v>0</v>
      </c>
      <c r="R329">
        <v>0</v>
      </c>
      <c r="S329" t="s">
        <v>6</v>
      </c>
      <c r="T329">
        <v>15.509992</v>
      </c>
      <c r="U329">
        <v>5.1372000000000001E-2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7.0533999999999999E-2</v>
      </c>
      <c r="AD329">
        <v>1.5300000000000001E-4</v>
      </c>
      <c r="AE329" t="s">
        <v>10</v>
      </c>
      <c r="AF329">
        <v>0</v>
      </c>
      <c r="AG329">
        <v>0</v>
      </c>
      <c r="AH329" t="s">
        <v>11</v>
      </c>
      <c r="AI329">
        <v>0.93260900000000002</v>
      </c>
      <c r="AJ329">
        <v>7.4999999999999993E-5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3178.4341639999998</v>
      </c>
      <c r="I330">
        <v>2153.147477</v>
      </c>
      <c r="J330" t="s">
        <v>3</v>
      </c>
      <c r="K330">
        <v>3048.6356099999998</v>
      </c>
      <c r="L330">
        <v>2117.7280989999999</v>
      </c>
      <c r="M330" t="s">
        <v>4</v>
      </c>
      <c r="N330">
        <v>53.318148000000001</v>
      </c>
      <c r="O330">
        <v>0.94374199999999997</v>
      </c>
      <c r="P330" t="s">
        <v>5</v>
      </c>
      <c r="Q330">
        <v>0</v>
      </c>
      <c r="R330">
        <v>0</v>
      </c>
      <c r="S330" t="s">
        <v>6</v>
      </c>
      <c r="T330">
        <v>17.446524</v>
      </c>
      <c r="U330">
        <v>5.7940999999999999E-2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6.8874000000000005E-2</v>
      </c>
      <c r="AD330">
        <v>1.54E-4</v>
      </c>
      <c r="AE330" t="s">
        <v>10</v>
      </c>
      <c r="AF330">
        <v>0</v>
      </c>
      <c r="AG330">
        <v>0</v>
      </c>
      <c r="AH330" t="s">
        <v>11</v>
      </c>
      <c r="AI330">
        <v>0.93365500000000001</v>
      </c>
      <c r="AJ330">
        <v>7.1000000000000005E-5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3531.3306600000001</v>
      </c>
      <c r="I331">
        <v>2362.6861789999998</v>
      </c>
      <c r="J331" t="s">
        <v>3</v>
      </c>
      <c r="K331">
        <v>3387.1184159999998</v>
      </c>
      <c r="L331">
        <v>2324.689484</v>
      </c>
      <c r="M331" t="s">
        <v>4</v>
      </c>
      <c r="N331">
        <v>59.249851999999997</v>
      </c>
      <c r="O331">
        <v>1.167565</v>
      </c>
      <c r="P331" t="s">
        <v>5</v>
      </c>
      <c r="Q331">
        <v>0</v>
      </c>
      <c r="R331">
        <v>0</v>
      </c>
      <c r="S331" t="s">
        <v>6</v>
      </c>
      <c r="T331">
        <v>19.382642000000001</v>
      </c>
      <c r="U331">
        <v>6.2699000000000005E-2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6.83E-2</v>
      </c>
      <c r="AD331">
        <v>1.5300000000000001E-4</v>
      </c>
      <c r="AE331" t="s">
        <v>10</v>
      </c>
      <c r="AF331">
        <v>0</v>
      </c>
      <c r="AG331">
        <v>0</v>
      </c>
      <c r="AH331" t="s">
        <v>11</v>
      </c>
      <c r="AI331">
        <v>0.93409799999999998</v>
      </c>
      <c r="AJ331">
        <v>6.6000000000000005E-5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3884.0869899999998</v>
      </c>
      <c r="I332">
        <v>2810.58473</v>
      </c>
      <c r="J332" t="s">
        <v>3</v>
      </c>
      <c r="K332">
        <v>3725.4414280000001</v>
      </c>
      <c r="L332">
        <v>2761.5933580000001</v>
      </c>
      <c r="M332" t="s">
        <v>4</v>
      </c>
      <c r="N332">
        <v>65.175424000000007</v>
      </c>
      <c r="O332">
        <v>1.2936099999999999</v>
      </c>
      <c r="P332" t="s">
        <v>5</v>
      </c>
      <c r="Q332">
        <v>0</v>
      </c>
      <c r="R332">
        <v>0</v>
      </c>
      <c r="S332" t="s">
        <v>6</v>
      </c>
      <c r="T332">
        <v>21.313734</v>
      </c>
      <c r="U332">
        <v>6.7658999999999997E-2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6.7802000000000001E-2</v>
      </c>
      <c r="AD332">
        <v>1.4999999999999999E-4</v>
      </c>
      <c r="AE332" t="s">
        <v>10</v>
      </c>
      <c r="AF332">
        <v>0</v>
      </c>
      <c r="AG332">
        <v>0</v>
      </c>
      <c r="AH332" t="s">
        <v>11</v>
      </c>
      <c r="AI332">
        <v>0.93413800000000002</v>
      </c>
      <c r="AJ332">
        <v>6.4999999999999994E-5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4238.1632920000002</v>
      </c>
      <c r="I333">
        <v>3313.708568</v>
      </c>
      <c r="J333" t="s">
        <v>3</v>
      </c>
      <c r="K333">
        <v>4065.0835539999998</v>
      </c>
      <c r="L333">
        <v>3254.1921139999999</v>
      </c>
      <c r="M333" t="s">
        <v>4</v>
      </c>
      <c r="N333">
        <v>71.124951999999993</v>
      </c>
      <c r="O333">
        <v>1.478145</v>
      </c>
      <c r="P333" t="s">
        <v>5</v>
      </c>
      <c r="Q333">
        <v>0</v>
      </c>
      <c r="R333">
        <v>0</v>
      </c>
      <c r="S333" t="s">
        <v>6</v>
      </c>
      <c r="T333">
        <v>23.248276000000001</v>
      </c>
      <c r="U333">
        <v>6.9445000000000007E-2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6.7539000000000002E-2</v>
      </c>
      <c r="AD333">
        <v>1.45E-4</v>
      </c>
      <c r="AE333" t="s">
        <v>10</v>
      </c>
      <c r="AF333">
        <v>0</v>
      </c>
      <c r="AG333">
        <v>0</v>
      </c>
      <c r="AH333" t="s">
        <v>11</v>
      </c>
      <c r="AI333">
        <v>0.93421900000000002</v>
      </c>
      <c r="AJ333">
        <v>6.4999999999999994E-5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4589.4916400000002</v>
      </c>
      <c r="I334">
        <v>3732.5966619999999</v>
      </c>
      <c r="J334" t="s">
        <v>3</v>
      </c>
      <c r="K334">
        <v>4401.9969259999998</v>
      </c>
      <c r="L334">
        <v>3661.4112260000002</v>
      </c>
      <c r="M334" t="s">
        <v>4</v>
      </c>
      <c r="N334">
        <v>77.034813999999997</v>
      </c>
      <c r="O334">
        <v>1.538103</v>
      </c>
      <c r="P334" t="s">
        <v>5</v>
      </c>
      <c r="Q334">
        <v>0</v>
      </c>
      <c r="R334">
        <v>0</v>
      </c>
      <c r="S334" t="s">
        <v>6</v>
      </c>
      <c r="T334">
        <v>25.17887</v>
      </c>
      <c r="U334">
        <v>7.1640999999999996E-2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6.7141999999999993E-2</v>
      </c>
      <c r="AD334">
        <v>1.4100000000000001E-4</v>
      </c>
      <c r="AE334" t="s">
        <v>10</v>
      </c>
      <c r="AF334">
        <v>0</v>
      </c>
      <c r="AG334">
        <v>0</v>
      </c>
      <c r="AH334" t="s">
        <v>11</v>
      </c>
      <c r="AI334">
        <v>0.934392</v>
      </c>
      <c r="AJ334">
        <v>6.4999999999999994E-5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4940.5087299999996</v>
      </c>
      <c r="I335">
        <v>4079.6671219999998</v>
      </c>
      <c r="J335" t="s">
        <v>3</v>
      </c>
      <c r="K335">
        <v>4738.5857059999998</v>
      </c>
      <c r="L335">
        <v>4000.2741040000001</v>
      </c>
      <c r="M335" t="s">
        <v>4</v>
      </c>
      <c r="N335">
        <v>82.976742000000002</v>
      </c>
      <c r="O335">
        <v>1.5317909999999999</v>
      </c>
      <c r="P335" t="s">
        <v>5</v>
      </c>
      <c r="Q335">
        <v>0</v>
      </c>
      <c r="R335">
        <v>0</v>
      </c>
      <c r="S335" t="s">
        <v>6</v>
      </c>
      <c r="T335">
        <v>27.107240000000001</v>
      </c>
      <c r="U335">
        <v>7.2066000000000005E-2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6.6552E-2</v>
      </c>
      <c r="AD335">
        <v>1.3799999999999999E-4</v>
      </c>
      <c r="AE335" t="s">
        <v>10</v>
      </c>
      <c r="AF335">
        <v>0</v>
      </c>
      <c r="AG335">
        <v>0</v>
      </c>
      <c r="AH335" t="s">
        <v>11</v>
      </c>
      <c r="AI335">
        <v>0.93443500000000002</v>
      </c>
      <c r="AJ335">
        <v>6.4999999999999994E-5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5296.2366339999999</v>
      </c>
      <c r="I336">
        <v>4642.0409760000002</v>
      </c>
      <c r="J336" t="s">
        <v>3</v>
      </c>
      <c r="K336">
        <v>5079.9038659999997</v>
      </c>
      <c r="L336">
        <v>4550.8999240000003</v>
      </c>
      <c r="M336" t="s">
        <v>4</v>
      </c>
      <c r="N336">
        <v>88.872771999999998</v>
      </c>
      <c r="O336">
        <v>1.771293</v>
      </c>
      <c r="P336" t="s">
        <v>5</v>
      </c>
      <c r="Q336">
        <v>0</v>
      </c>
      <c r="R336">
        <v>0</v>
      </c>
      <c r="S336" t="s">
        <v>6</v>
      </c>
      <c r="T336">
        <v>29.045535999999998</v>
      </c>
      <c r="U336">
        <v>8.5240999999999997E-2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6.4853999999999995E-2</v>
      </c>
      <c r="AD336">
        <v>1.2400000000000001E-4</v>
      </c>
      <c r="AE336" t="s">
        <v>10</v>
      </c>
      <c r="AF336">
        <v>0</v>
      </c>
      <c r="AG336">
        <v>0</v>
      </c>
      <c r="AH336" t="s">
        <v>11</v>
      </c>
      <c r="AI336">
        <v>0.93460100000000002</v>
      </c>
      <c r="AJ336">
        <v>6.3999999999999997E-5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5648.175166</v>
      </c>
      <c r="I337">
        <v>5265.2587510000003</v>
      </c>
      <c r="J337" t="s">
        <v>3</v>
      </c>
      <c r="K337">
        <v>5417.4147640000001</v>
      </c>
      <c r="L337">
        <v>5167.6214669999999</v>
      </c>
      <c r="M337" t="s">
        <v>4</v>
      </c>
      <c r="N337">
        <v>94.848352000000006</v>
      </c>
      <c r="O337">
        <v>1.9119060000000001</v>
      </c>
      <c r="P337" t="s">
        <v>5</v>
      </c>
      <c r="Q337">
        <v>0</v>
      </c>
      <c r="R337">
        <v>0</v>
      </c>
      <c r="S337" t="s">
        <v>6</v>
      </c>
      <c r="T337">
        <v>30.987757999999999</v>
      </c>
      <c r="U337">
        <v>9.1006000000000004E-2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6.4391000000000004E-2</v>
      </c>
      <c r="AD337">
        <v>1.1900000000000001E-4</v>
      </c>
      <c r="AE337" t="s">
        <v>10</v>
      </c>
      <c r="AF337">
        <v>0</v>
      </c>
      <c r="AG337">
        <v>0</v>
      </c>
      <c r="AH337" t="s">
        <v>11</v>
      </c>
      <c r="AI337">
        <v>0.93460100000000002</v>
      </c>
      <c r="AJ337">
        <v>6.3999999999999997E-5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6000.8630720000001</v>
      </c>
      <c r="I338">
        <v>6034.7014509999999</v>
      </c>
      <c r="J338" t="s">
        <v>3</v>
      </c>
      <c r="K338">
        <v>5755.6695259999997</v>
      </c>
      <c r="L338">
        <v>5922.3913510000002</v>
      </c>
      <c r="M338" t="s">
        <v>4</v>
      </c>
      <c r="N338">
        <v>100.80741399999999</v>
      </c>
      <c r="O338">
        <v>2.2190189999999999</v>
      </c>
      <c r="P338" t="s">
        <v>5</v>
      </c>
      <c r="Q338">
        <v>0</v>
      </c>
      <c r="R338">
        <v>0</v>
      </c>
      <c r="S338" t="s">
        <v>6</v>
      </c>
      <c r="T338">
        <v>32.9298</v>
      </c>
      <c r="U338">
        <v>9.7261E-2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6.3256999999999994E-2</v>
      </c>
      <c r="AD338">
        <v>1.18E-4</v>
      </c>
      <c r="AE338" t="s">
        <v>10</v>
      </c>
      <c r="AF338">
        <v>0</v>
      </c>
      <c r="AG338">
        <v>0</v>
      </c>
      <c r="AH338" t="s">
        <v>11</v>
      </c>
      <c r="AI338">
        <v>0.93460399999999999</v>
      </c>
      <c r="AJ338">
        <v>6.3999999999999997E-5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6352.1154839999999</v>
      </c>
      <c r="I339">
        <v>6648.5451030000004</v>
      </c>
      <c r="J339" t="s">
        <v>3</v>
      </c>
      <c r="K339">
        <v>6092.5242539999999</v>
      </c>
      <c r="L339">
        <v>6517.8760490000004</v>
      </c>
      <c r="M339" t="s">
        <v>4</v>
      </c>
      <c r="N339">
        <v>106.758008</v>
      </c>
      <c r="O339">
        <v>2.6429840000000002</v>
      </c>
      <c r="P339" t="s">
        <v>5</v>
      </c>
      <c r="Q339">
        <v>0</v>
      </c>
      <c r="R339">
        <v>0</v>
      </c>
      <c r="S339" t="s">
        <v>6</v>
      </c>
      <c r="T339">
        <v>34.861772000000002</v>
      </c>
      <c r="U339">
        <v>0.101077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6.2520000000000006E-2</v>
      </c>
      <c r="AD339">
        <v>1.1400000000000001E-4</v>
      </c>
      <c r="AE339" t="s">
        <v>10</v>
      </c>
      <c r="AF339">
        <v>0</v>
      </c>
      <c r="AG339">
        <v>0</v>
      </c>
      <c r="AH339" t="s">
        <v>11</v>
      </c>
      <c r="AI339">
        <v>0.93460399999999999</v>
      </c>
      <c r="AJ339">
        <v>6.3999999999999997E-5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6704.9467240000004</v>
      </c>
      <c r="I340">
        <v>7632.3689050000003</v>
      </c>
      <c r="J340" t="s">
        <v>3</v>
      </c>
      <c r="K340">
        <v>6430.9284539999999</v>
      </c>
      <c r="L340">
        <v>7478.6337999999996</v>
      </c>
      <c r="M340" t="s">
        <v>4</v>
      </c>
      <c r="N340">
        <v>112.68121600000001</v>
      </c>
      <c r="O340">
        <v>2.9218860000000002</v>
      </c>
      <c r="P340" t="s">
        <v>5</v>
      </c>
      <c r="Q340">
        <v>0</v>
      </c>
      <c r="R340">
        <v>0</v>
      </c>
      <c r="S340" t="s">
        <v>6</v>
      </c>
      <c r="T340">
        <v>36.796610000000001</v>
      </c>
      <c r="U340">
        <v>0.112884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6.2505000000000005E-2</v>
      </c>
      <c r="AD340">
        <v>1.1400000000000001E-4</v>
      </c>
      <c r="AE340" t="s">
        <v>10</v>
      </c>
      <c r="AF340">
        <v>0</v>
      </c>
      <c r="AG340">
        <v>0</v>
      </c>
      <c r="AH340" t="s">
        <v>11</v>
      </c>
      <c r="AI340">
        <v>0.934805</v>
      </c>
      <c r="AJ340">
        <v>6.3999999999999997E-5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7056.6640939999997</v>
      </c>
      <c r="I341">
        <v>8294.5476710000003</v>
      </c>
      <c r="J341" t="s">
        <v>3</v>
      </c>
      <c r="K341">
        <v>6768.2498100000003</v>
      </c>
      <c r="L341">
        <v>8126.7825119999998</v>
      </c>
      <c r="M341" t="s">
        <v>4</v>
      </c>
      <c r="N341">
        <v>118.565488</v>
      </c>
      <c r="O341">
        <v>3.155691</v>
      </c>
      <c r="P341" t="s">
        <v>5</v>
      </c>
      <c r="Q341">
        <v>0</v>
      </c>
      <c r="R341">
        <v>0</v>
      </c>
      <c r="S341" t="s">
        <v>6</v>
      </c>
      <c r="T341">
        <v>38.729039999999998</v>
      </c>
      <c r="U341">
        <v>0.115271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6.1393000000000003E-2</v>
      </c>
      <c r="AD341">
        <v>1E-4</v>
      </c>
      <c r="AE341" t="s">
        <v>10</v>
      </c>
      <c r="AF341">
        <v>0</v>
      </c>
      <c r="AG341">
        <v>0</v>
      </c>
      <c r="AH341" t="s">
        <v>11</v>
      </c>
      <c r="AI341">
        <v>0.93505700000000003</v>
      </c>
      <c r="AJ341">
        <v>6.6000000000000005E-5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9518.6895509999995</v>
      </c>
      <c r="I342">
        <v>2840.3046469999999</v>
      </c>
      <c r="J342" t="s">
        <v>3</v>
      </c>
      <c r="K342">
        <v>9495.0636909999994</v>
      </c>
      <c r="L342">
        <v>2804.4028720000001</v>
      </c>
      <c r="M342" t="s">
        <v>4</v>
      </c>
      <c r="N342">
        <v>18.999018</v>
      </c>
      <c r="O342">
        <v>0.235482</v>
      </c>
      <c r="P342" t="s">
        <v>5</v>
      </c>
      <c r="Q342">
        <v>29.421883999999999</v>
      </c>
      <c r="R342">
        <v>1.1410180000000001</v>
      </c>
      <c r="S342" t="s">
        <v>6</v>
      </c>
      <c r="T342">
        <v>10.850277999999999</v>
      </c>
      <c r="U342">
        <v>0.18750700000000001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8.2518999999999995E-2</v>
      </c>
      <c r="AG342">
        <v>9.5000000000000005E-5</v>
      </c>
      <c r="AH342" t="s">
        <v>11</v>
      </c>
      <c r="AI342">
        <v>0.91237699999999999</v>
      </c>
      <c r="AJ342">
        <v>1.56E-4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18851.752811999999</v>
      </c>
      <c r="I343">
        <v>10270.551847999999</v>
      </c>
      <c r="J343" t="s">
        <v>3</v>
      </c>
      <c r="K343">
        <v>18804.650936999999</v>
      </c>
      <c r="L343">
        <v>10155.923064000001</v>
      </c>
      <c r="M343" t="s">
        <v>4</v>
      </c>
      <c r="N343">
        <v>37.889147999999999</v>
      </c>
      <c r="O343">
        <v>0.89789099999999999</v>
      </c>
      <c r="P343" t="s">
        <v>5</v>
      </c>
      <c r="Q343">
        <v>58.460914000000002</v>
      </c>
      <c r="R343">
        <v>5.4544499999999996</v>
      </c>
      <c r="S343" t="s">
        <v>6</v>
      </c>
      <c r="T343">
        <v>21.692034</v>
      </c>
      <c r="U343">
        <v>0.71592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7.9292000000000001E-2</v>
      </c>
      <c r="AG343">
        <v>8.7000000000000001E-5</v>
      </c>
      <c r="AH343" t="s">
        <v>11</v>
      </c>
      <c r="AI343">
        <v>0.92110899999999996</v>
      </c>
      <c r="AJ343">
        <v>1.34E-4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28198.062813</v>
      </c>
      <c r="I344">
        <v>24269.512412</v>
      </c>
      <c r="J344" t="s">
        <v>3</v>
      </c>
      <c r="K344">
        <v>28127.444844000001</v>
      </c>
      <c r="L344">
        <v>24023.002129</v>
      </c>
      <c r="M344" t="s">
        <v>4</v>
      </c>
      <c r="N344">
        <v>56.758040999999999</v>
      </c>
      <c r="O344">
        <v>1.7203660000000001</v>
      </c>
      <c r="P344" t="s">
        <v>5</v>
      </c>
      <c r="Q344">
        <v>87.539891999999995</v>
      </c>
      <c r="R344">
        <v>11.730957999999999</v>
      </c>
      <c r="S344" t="s">
        <v>6</v>
      </c>
      <c r="T344">
        <v>32.606524</v>
      </c>
      <c r="U344">
        <v>1.6037380000000001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7.6929999999999998E-2</v>
      </c>
      <c r="AG344">
        <v>1.01E-4</v>
      </c>
      <c r="AH344" t="s">
        <v>11</v>
      </c>
      <c r="AI344">
        <v>0.92516699999999996</v>
      </c>
      <c r="AJ344">
        <v>1.13E-4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37551.262890999998</v>
      </c>
      <c r="I345">
        <v>45276.935160000001</v>
      </c>
      <c r="J345" t="s">
        <v>3</v>
      </c>
      <c r="K345">
        <v>37456.925390999997</v>
      </c>
      <c r="L345">
        <v>44807.500095000003</v>
      </c>
      <c r="M345" t="s">
        <v>4</v>
      </c>
      <c r="N345">
        <v>75.854592999999994</v>
      </c>
      <c r="O345">
        <v>3.1966429999999999</v>
      </c>
      <c r="P345" t="s">
        <v>5</v>
      </c>
      <c r="Q345">
        <v>116.662336</v>
      </c>
      <c r="R345">
        <v>18.819292999999998</v>
      </c>
      <c r="S345" t="s">
        <v>6</v>
      </c>
      <c r="T345">
        <v>43.557744</v>
      </c>
      <c r="U345">
        <v>3.0251709999999998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7.6358999999999996E-2</v>
      </c>
      <c r="AG345">
        <v>1.07E-4</v>
      </c>
      <c r="AH345" t="s">
        <v>11</v>
      </c>
      <c r="AI345">
        <v>0.92837800000000004</v>
      </c>
      <c r="AJ345">
        <v>5.8999999999999998E-5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46898.070468999998</v>
      </c>
      <c r="I346">
        <v>66174.282105999999</v>
      </c>
      <c r="J346" t="s">
        <v>3</v>
      </c>
      <c r="K346">
        <v>46780.209218999997</v>
      </c>
      <c r="L346">
        <v>65522.192895</v>
      </c>
      <c r="M346" t="s">
        <v>4</v>
      </c>
      <c r="N346">
        <v>94.745941000000002</v>
      </c>
      <c r="O346">
        <v>4.4320680000000001</v>
      </c>
      <c r="P346" t="s">
        <v>5</v>
      </c>
      <c r="Q346">
        <v>145.72964200000001</v>
      </c>
      <c r="R346">
        <v>27.197942999999999</v>
      </c>
      <c r="S346" t="s">
        <v>6</v>
      </c>
      <c r="T346">
        <v>54.441496000000001</v>
      </c>
      <c r="U346">
        <v>4.3709930000000004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7.5326000000000004E-2</v>
      </c>
      <c r="AG346">
        <v>1.17E-4</v>
      </c>
      <c r="AH346" t="s">
        <v>11</v>
      </c>
      <c r="AI346">
        <v>0.92963799999999996</v>
      </c>
      <c r="AJ346">
        <v>3.8000000000000002E-5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56237.835077999996</v>
      </c>
      <c r="I347">
        <v>85449.019021999993</v>
      </c>
      <c r="J347" t="s">
        <v>3</v>
      </c>
      <c r="K347">
        <v>56096.460233999998</v>
      </c>
      <c r="L347">
        <v>84669.343200000003</v>
      </c>
      <c r="M347" t="s">
        <v>4</v>
      </c>
      <c r="N347">
        <v>113.637925</v>
      </c>
      <c r="O347">
        <v>5.6571389999999999</v>
      </c>
      <c r="P347" t="s">
        <v>5</v>
      </c>
      <c r="Q347">
        <v>174.763679</v>
      </c>
      <c r="R347">
        <v>31.962492999999998</v>
      </c>
      <c r="S347" t="s">
        <v>6</v>
      </c>
      <c r="T347">
        <v>65.249008000000003</v>
      </c>
      <c r="U347">
        <v>5.1158380000000001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7.3658000000000001E-2</v>
      </c>
      <c r="AG347">
        <v>1.6100000000000001E-4</v>
      </c>
      <c r="AH347" t="s">
        <v>11</v>
      </c>
      <c r="AI347">
        <v>0.93016100000000002</v>
      </c>
      <c r="AJ347">
        <v>3.6000000000000001E-5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65581.46875</v>
      </c>
      <c r="I348">
        <v>107752.36128300001</v>
      </c>
      <c r="J348" t="s">
        <v>3</v>
      </c>
      <c r="K348">
        <v>65416.640156000001</v>
      </c>
      <c r="L348">
        <v>106802.225064</v>
      </c>
      <c r="M348" t="s">
        <v>4</v>
      </c>
      <c r="N348">
        <v>132.40409399999999</v>
      </c>
      <c r="O348">
        <v>7.0094349999999999</v>
      </c>
      <c r="P348" t="s">
        <v>5</v>
      </c>
      <c r="Q348">
        <v>203.91475199999999</v>
      </c>
      <c r="R348">
        <v>37.097392999999997</v>
      </c>
      <c r="S348" t="s">
        <v>6</v>
      </c>
      <c r="T348">
        <v>76.106752</v>
      </c>
      <c r="U348">
        <v>6.2306059999999999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7.3080000000000006E-2</v>
      </c>
      <c r="AG348">
        <v>1.7899999999999999E-4</v>
      </c>
      <c r="AH348" t="s">
        <v>11</v>
      </c>
      <c r="AI348">
        <v>0.93080600000000002</v>
      </c>
      <c r="AJ348">
        <v>4.1E-5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74930.646718999997</v>
      </c>
      <c r="I349">
        <v>134319.755821</v>
      </c>
      <c r="J349" t="s">
        <v>3</v>
      </c>
      <c r="K349">
        <v>74742.298905999996</v>
      </c>
      <c r="L349">
        <v>133210.484043</v>
      </c>
      <c r="M349" t="s">
        <v>4</v>
      </c>
      <c r="N349">
        <v>151.240194</v>
      </c>
      <c r="O349">
        <v>7.766133</v>
      </c>
      <c r="P349" t="s">
        <v>5</v>
      </c>
      <c r="Q349">
        <v>233.29018199999999</v>
      </c>
      <c r="R349">
        <v>40.789957000000001</v>
      </c>
      <c r="S349" t="s">
        <v>6</v>
      </c>
      <c r="T349">
        <v>87.000823999999994</v>
      </c>
      <c r="U349">
        <v>7.4322900000000001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7.0435999999999999E-2</v>
      </c>
      <c r="AG349">
        <v>1.85E-4</v>
      </c>
      <c r="AH349" t="s">
        <v>11</v>
      </c>
      <c r="AI349">
        <v>0.93127199999999999</v>
      </c>
      <c r="AJ349">
        <v>4.8999999999999998E-5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84288.123437999995</v>
      </c>
      <c r="I350">
        <v>173117.50753</v>
      </c>
      <c r="J350" t="s">
        <v>3</v>
      </c>
      <c r="K350">
        <v>84076.182188000006</v>
      </c>
      <c r="L350">
        <v>171766.679149</v>
      </c>
      <c r="M350" t="s">
        <v>4</v>
      </c>
      <c r="N350">
        <v>170.20173800000001</v>
      </c>
      <c r="O350">
        <v>8.7702670000000005</v>
      </c>
      <c r="P350" t="s">
        <v>5</v>
      </c>
      <c r="Q350">
        <v>263.32551000000001</v>
      </c>
      <c r="R350">
        <v>50.757398999999999</v>
      </c>
      <c r="S350" t="s">
        <v>6</v>
      </c>
      <c r="T350">
        <v>97.962828000000002</v>
      </c>
      <c r="U350">
        <v>9.2561750000000007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7.0022000000000001E-2</v>
      </c>
      <c r="AG350">
        <v>1.85E-4</v>
      </c>
      <c r="AH350" t="s">
        <v>11</v>
      </c>
      <c r="AI350">
        <v>0.93249899999999997</v>
      </c>
      <c r="AJ350">
        <v>6.3E-5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93639.222343999994</v>
      </c>
      <c r="I351">
        <v>204122.60115100001</v>
      </c>
      <c r="J351" t="s">
        <v>3</v>
      </c>
      <c r="K351">
        <v>93403.733124999999</v>
      </c>
      <c r="L351">
        <v>202571.14470500001</v>
      </c>
      <c r="M351" t="s">
        <v>4</v>
      </c>
      <c r="N351">
        <v>189.172911</v>
      </c>
      <c r="O351">
        <v>10.333985</v>
      </c>
      <c r="P351" t="s">
        <v>5</v>
      </c>
      <c r="Q351">
        <v>292.99024200000002</v>
      </c>
      <c r="R351">
        <v>58.587125</v>
      </c>
      <c r="S351" t="s">
        <v>6</v>
      </c>
      <c r="T351">
        <v>108.87787400000001</v>
      </c>
      <c r="U351">
        <v>10.738460999999999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6.9291000000000005E-2</v>
      </c>
      <c r="AG351">
        <v>1.8000000000000001E-4</v>
      </c>
      <c r="AH351" t="s">
        <v>11</v>
      </c>
      <c r="AI351">
        <v>0.93373700000000004</v>
      </c>
      <c r="AJ351">
        <v>5.3000000000000001E-5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102984.92937500001</v>
      </c>
      <c r="I352">
        <v>229022.27650099999</v>
      </c>
      <c r="J352" t="s">
        <v>3</v>
      </c>
      <c r="K352">
        <v>102725.938125</v>
      </c>
      <c r="L352">
        <v>227360.88475</v>
      </c>
      <c r="M352" t="s">
        <v>4</v>
      </c>
      <c r="N352">
        <v>208.02684500000001</v>
      </c>
      <c r="O352">
        <v>11.300863</v>
      </c>
      <c r="P352" t="s">
        <v>5</v>
      </c>
      <c r="Q352">
        <v>322.78946200000001</v>
      </c>
      <c r="R352">
        <v>65.794397000000004</v>
      </c>
      <c r="S352" t="s">
        <v>6</v>
      </c>
      <c r="T352">
        <v>119.741342</v>
      </c>
      <c r="U352">
        <v>11.576995999999999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6.7183999999999994E-2</v>
      </c>
      <c r="AG352">
        <v>1.7799999999999999E-4</v>
      </c>
      <c r="AH352" t="s">
        <v>11</v>
      </c>
      <c r="AI352">
        <v>0.93414600000000003</v>
      </c>
      <c r="AJ352">
        <v>5.7000000000000003E-5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112333.35468800001</v>
      </c>
      <c r="I353">
        <v>241581.534342</v>
      </c>
      <c r="J353" t="s">
        <v>3</v>
      </c>
      <c r="K353">
        <v>112050.840469</v>
      </c>
      <c r="L353">
        <v>239906.07183500001</v>
      </c>
      <c r="M353" t="s">
        <v>4</v>
      </c>
      <c r="N353">
        <v>226.87033099999999</v>
      </c>
      <c r="O353">
        <v>11.920394999999999</v>
      </c>
      <c r="P353" t="s">
        <v>5</v>
      </c>
      <c r="Q353">
        <v>352.53148700000003</v>
      </c>
      <c r="R353">
        <v>69.470855999999998</v>
      </c>
      <c r="S353" t="s">
        <v>6</v>
      </c>
      <c r="T353">
        <v>130.58807999999999</v>
      </c>
      <c r="U353">
        <v>11.615845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6.5753000000000006E-2</v>
      </c>
      <c r="AG353">
        <v>1.6799999999999999E-4</v>
      </c>
      <c r="AH353" t="s">
        <v>11</v>
      </c>
      <c r="AI353">
        <v>0.93442899999999995</v>
      </c>
      <c r="AJ353">
        <v>5.3999999999999998E-5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121684.973906</v>
      </c>
      <c r="I354">
        <v>259766.78719100001</v>
      </c>
      <c r="J354" t="s">
        <v>3</v>
      </c>
      <c r="K354">
        <v>121378.902969</v>
      </c>
      <c r="L354">
        <v>258053.86259999999</v>
      </c>
      <c r="M354" t="s">
        <v>4</v>
      </c>
      <c r="N354">
        <v>245.75992199999999</v>
      </c>
      <c r="O354">
        <v>12.530989999999999</v>
      </c>
      <c r="P354" t="s">
        <v>5</v>
      </c>
      <c r="Q354">
        <v>382.55939000000001</v>
      </c>
      <c r="R354">
        <v>82.041255000000007</v>
      </c>
      <c r="S354" t="s">
        <v>6</v>
      </c>
      <c r="T354">
        <v>141.46485000000001</v>
      </c>
      <c r="U354">
        <v>11.856121999999999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6.5076999999999996E-2</v>
      </c>
      <c r="AG354">
        <v>1.66E-4</v>
      </c>
      <c r="AH354" t="s">
        <v>11</v>
      </c>
      <c r="AI354">
        <v>0.93445900000000004</v>
      </c>
      <c r="AJ354">
        <v>5.3999999999999998E-5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131041.698281</v>
      </c>
      <c r="I355">
        <v>278426.85258900002</v>
      </c>
      <c r="J355" t="s">
        <v>3</v>
      </c>
      <c r="K355">
        <v>130712.01921899999</v>
      </c>
      <c r="L355">
        <v>276770.98313100002</v>
      </c>
      <c r="M355" t="s">
        <v>4</v>
      </c>
      <c r="N355">
        <v>264.71022299999998</v>
      </c>
      <c r="O355">
        <v>12.046607</v>
      </c>
      <c r="P355" t="s">
        <v>5</v>
      </c>
      <c r="Q355">
        <v>412.56411600000001</v>
      </c>
      <c r="R355">
        <v>87.370838000000006</v>
      </c>
      <c r="S355" t="s">
        <v>6</v>
      </c>
      <c r="T355">
        <v>152.42229599999999</v>
      </c>
      <c r="U355">
        <v>12.332927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6.3954999999999998E-2</v>
      </c>
      <c r="AG355">
        <v>1.5300000000000001E-4</v>
      </c>
      <c r="AH355" t="s">
        <v>11</v>
      </c>
      <c r="AI355">
        <v>0.93447100000000005</v>
      </c>
      <c r="AJ355">
        <v>5.3000000000000001E-5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140394.41656300001</v>
      </c>
      <c r="I356">
        <v>303644.33604000002</v>
      </c>
      <c r="J356" t="s">
        <v>3</v>
      </c>
      <c r="K356">
        <v>140041.10500000001</v>
      </c>
      <c r="L356">
        <v>301930.02467299998</v>
      </c>
      <c r="M356" t="s">
        <v>4</v>
      </c>
      <c r="N356">
        <v>283.75527199999999</v>
      </c>
      <c r="O356">
        <v>12.340602000000001</v>
      </c>
      <c r="P356" t="s">
        <v>5</v>
      </c>
      <c r="Q356">
        <v>442.17649399999999</v>
      </c>
      <c r="R356">
        <v>90.163013000000007</v>
      </c>
      <c r="S356" t="s">
        <v>6</v>
      </c>
      <c r="T356">
        <v>163.372488</v>
      </c>
      <c r="U356">
        <v>12.878162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6.2910999999999995E-2</v>
      </c>
      <c r="AG356">
        <v>1.36E-4</v>
      </c>
      <c r="AH356" t="s">
        <v>11</v>
      </c>
      <c r="AI356">
        <v>0.93496900000000005</v>
      </c>
      <c r="AJ356">
        <v>6.3E-5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149742.21437500001</v>
      </c>
      <c r="I357">
        <v>331956.84230399999</v>
      </c>
      <c r="J357" t="s">
        <v>3</v>
      </c>
      <c r="K357">
        <v>149365.38375000001</v>
      </c>
      <c r="L357">
        <v>330191.54668799997</v>
      </c>
      <c r="M357" t="s">
        <v>4</v>
      </c>
      <c r="N357">
        <v>302.64203700000002</v>
      </c>
      <c r="O357">
        <v>12.169124999999999</v>
      </c>
      <c r="P357" t="s">
        <v>5</v>
      </c>
      <c r="Q357">
        <v>472.15325200000001</v>
      </c>
      <c r="R357">
        <v>96.799723</v>
      </c>
      <c r="S357" t="s">
        <v>6</v>
      </c>
      <c r="T357">
        <v>174.21440799999999</v>
      </c>
      <c r="U357">
        <v>12.416187000000001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6.2386999999999998E-2</v>
      </c>
      <c r="AG357">
        <v>1.2899999999999999E-4</v>
      </c>
      <c r="AH357" t="s">
        <v>11</v>
      </c>
      <c r="AI357">
        <v>0.934975</v>
      </c>
      <c r="AJ357">
        <v>6.3E-5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159091.34437499999</v>
      </c>
      <c r="I358">
        <v>350867.03157799999</v>
      </c>
      <c r="J358" t="s">
        <v>3</v>
      </c>
      <c r="K358">
        <v>158690.98718699999</v>
      </c>
      <c r="L358">
        <v>349143.98902899999</v>
      </c>
      <c r="M358" t="s">
        <v>4</v>
      </c>
      <c r="N358">
        <v>321.51058</v>
      </c>
      <c r="O358">
        <v>12.178314</v>
      </c>
      <c r="P358" t="s">
        <v>5</v>
      </c>
      <c r="Q358">
        <v>502.17919699999999</v>
      </c>
      <c r="R358">
        <v>102.62367399999999</v>
      </c>
      <c r="S358" t="s">
        <v>6</v>
      </c>
      <c r="T358">
        <v>185.05851999999999</v>
      </c>
      <c r="U358">
        <v>11.456379999999999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6.2385000000000003E-2</v>
      </c>
      <c r="AG358">
        <v>1.2899999999999999E-4</v>
      </c>
      <c r="AH358" t="s">
        <v>11</v>
      </c>
      <c r="AI358">
        <v>0.93497699999999995</v>
      </c>
      <c r="AJ358">
        <v>6.3E-5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168442.09343800001</v>
      </c>
      <c r="I359">
        <v>363484.02284200001</v>
      </c>
      <c r="J359" t="s">
        <v>3</v>
      </c>
      <c r="K359">
        <v>168018.23749999999</v>
      </c>
      <c r="L359">
        <v>361939.77873199998</v>
      </c>
      <c r="M359" t="s">
        <v>4</v>
      </c>
      <c r="N359">
        <v>340.32240999999999</v>
      </c>
      <c r="O359">
        <v>11.208548</v>
      </c>
      <c r="P359" t="s">
        <v>5</v>
      </c>
      <c r="Q359">
        <v>532.45629399999996</v>
      </c>
      <c r="R359">
        <v>106.92886799999999</v>
      </c>
      <c r="S359" t="s">
        <v>6</v>
      </c>
      <c r="T359">
        <v>195.92063400000001</v>
      </c>
      <c r="U359">
        <v>10.512396000000001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6.1925000000000001E-2</v>
      </c>
      <c r="AG359">
        <v>1.21E-4</v>
      </c>
      <c r="AH359" t="s">
        <v>11</v>
      </c>
      <c r="AI359">
        <v>0.93505199999999999</v>
      </c>
      <c r="AJ359">
        <v>6.2000000000000003E-5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177798.38625000001</v>
      </c>
      <c r="I360">
        <v>379306.79385399999</v>
      </c>
      <c r="J360" t="s">
        <v>3</v>
      </c>
      <c r="K360">
        <v>177350.84937499999</v>
      </c>
      <c r="L360">
        <v>377871.62448100001</v>
      </c>
      <c r="M360" t="s">
        <v>4</v>
      </c>
      <c r="N360">
        <v>359.301559</v>
      </c>
      <c r="O360">
        <v>10.580113000000001</v>
      </c>
      <c r="P360" t="s">
        <v>5</v>
      </c>
      <c r="Q360">
        <v>563.097261</v>
      </c>
      <c r="R360">
        <v>118.08229300000001</v>
      </c>
      <c r="S360" t="s">
        <v>6</v>
      </c>
      <c r="T360">
        <v>206.83937800000001</v>
      </c>
      <c r="U360">
        <v>9.8434460000000001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6.1018999999999997E-2</v>
      </c>
      <c r="AG360">
        <v>1.08E-4</v>
      </c>
      <c r="AH360" t="s">
        <v>11</v>
      </c>
      <c r="AI360">
        <v>0.93539600000000001</v>
      </c>
      <c r="AJ360">
        <v>6.4999999999999994E-5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187161.31218800001</v>
      </c>
      <c r="I361">
        <v>401274.74745199998</v>
      </c>
      <c r="J361" t="s">
        <v>3</v>
      </c>
      <c r="K361">
        <v>186690.15156200001</v>
      </c>
      <c r="L361">
        <v>399908.39604199998</v>
      </c>
      <c r="M361" t="s">
        <v>4</v>
      </c>
      <c r="N361">
        <v>378.29748799999999</v>
      </c>
      <c r="O361">
        <v>10.413746</v>
      </c>
      <c r="P361" t="s">
        <v>5</v>
      </c>
      <c r="Q361">
        <v>593.79818699999998</v>
      </c>
      <c r="R361">
        <v>129.59938</v>
      </c>
      <c r="S361" t="s">
        <v>6</v>
      </c>
      <c r="T361">
        <v>217.829882</v>
      </c>
      <c r="U361">
        <v>9.6270319999999998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6.0894999999999998E-2</v>
      </c>
      <c r="AG361">
        <v>1.08E-4</v>
      </c>
      <c r="AH361" t="s">
        <v>11</v>
      </c>
      <c r="AI361">
        <v>0.93545100000000003</v>
      </c>
      <c r="AJ361">
        <v>6.4999999999999994E-5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9483.7916600000008</v>
      </c>
      <c r="I362">
        <v>2224.2734150000001</v>
      </c>
      <c r="J362" t="s">
        <v>3</v>
      </c>
      <c r="K362">
        <v>9460.5201560000005</v>
      </c>
      <c r="L362">
        <v>2194.4987470000001</v>
      </c>
      <c r="M362" t="s">
        <v>4</v>
      </c>
      <c r="N362">
        <v>18.831849999999999</v>
      </c>
      <c r="O362">
        <v>0.35036499999999998</v>
      </c>
      <c r="P362" t="s">
        <v>5</v>
      </c>
      <c r="Q362">
        <v>0</v>
      </c>
      <c r="R362">
        <v>0</v>
      </c>
      <c r="S362" t="s">
        <v>6</v>
      </c>
      <c r="T362">
        <v>10.891214</v>
      </c>
      <c r="U362">
        <v>0.255913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8.3935999999999997E-2</v>
      </c>
      <c r="AG362">
        <v>6.7999999999999999E-5</v>
      </c>
      <c r="AH362" t="s">
        <v>11</v>
      </c>
      <c r="AI362">
        <v>0.91492200000000001</v>
      </c>
      <c r="AJ362">
        <v>1.7899999999999999E-4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18790.351875</v>
      </c>
      <c r="I363">
        <v>5258.5785050000004</v>
      </c>
      <c r="J363" t="s">
        <v>3</v>
      </c>
      <c r="K363">
        <v>18743.846602000001</v>
      </c>
      <c r="L363">
        <v>5181.4211310000001</v>
      </c>
      <c r="M363" t="s">
        <v>4</v>
      </c>
      <c r="N363">
        <v>37.716101999999999</v>
      </c>
      <c r="O363">
        <v>1.215579</v>
      </c>
      <c r="P363" t="s">
        <v>5</v>
      </c>
      <c r="Q363">
        <v>0</v>
      </c>
      <c r="R363">
        <v>0</v>
      </c>
      <c r="S363" t="s">
        <v>6</v>
      </c>
      <c r="T363">
        <v>21.741683999999999</v>
      </c>
      <c r="U363">
        <v>0.74634299999999998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8.0467999999999998E-2</v>
      </c>
      <c r="AG363">
        <v>6.7000000000000002E-5</v>
      </c>
      <c r="AH363" t="s">
        <v>11</v>
      </c>
      <c r="AI363">
        <v>0.92136200000000001</v>
      </c>
      <c r="AJ363">
        <v>1.3899999999999999E-4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28096.928711</v>
      </c>
      <c r="I364">
        <v>10329.308611</v>
      </c>
      <c r="J364" t="s">
        <v>3</v>
      </c>
      <c r="K364">
        <v>28027.237891000001</v>
      </c>
      <c r="L364">
        <v>10179.435057000001</v>
      </c>
      <c r="M364" t="s">
        <v>4</v>
      </c>
      <c r="N364">
        <v>56.443317999999998</v>
      </c>
      <c r="O364">
        <v>2.387016</v>
      </c>
      <c r="P364" t="s">
        <v>5</v>
      </c>
      <c r="Q364">
        <v>0</v>
      </c>
      <c r="R364">
        <v>0</v>
      </c>
      <c r="S364" t="s">
        <v>6</v>
      </c>
      <c r="T364">
        <v>32.550012000000002</v>
      </c>
      <c r="U364">
        <v>1.530872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7.8113000000000002E-2</v>
      </c>
      <c r="AG364">
        <v>1E-4</v>
      </c>
      <c r="AH364" t="s">
        <v>11</v>
      </c>
      <c r="AI364">
        <v>0.92321200000000003</v>
      </c>
      <c r="AJ364">
        <v>1.27E-4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37410.633358999999</v>
      </c>
      <c r="I365">
        <v>18965.178142000001</v>
      </c>
      <c r="J365" t="s">
        <v>3</v>
      </c>
      <c r="K365">
        <v>37317.694452999996</v>
      </c>
      <c r="L365">
        <v>18700.557263999999</v>
      </c>
      <c r="M365" t="s">
        <v>4</v>
      </c>
      <c r="N365">
        <v>75.223917</v>
      </c>
      <c r="O365">
        <v>3.8434170000000001</v>
      </c>
      <c r="P365" t="s">
        <v>5</v>
      </c>
      <c r="Q365">
        <v>0</v>
      </c>
      <c r="R365">
        <v>0</v>
      </c>
      <c r="S365" t="s">
        <v>6</v>
      </c>
      <c r="T365">
        <v>43.415362000000002</v>
      </c>
      <c r="U365">
        <v>2.799474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7.6366000000000003E-2</v>
      </c>
      <c r="AG365">
        <v>1.22E-4</v>
      </c>
      <c r="AH365" t="s">
        <v>11</v>
      </c>
      <c r="AI365">
        <v>0.92670799999999998</v>
      </c>
      <c r="AJ365">
        <v>6.9999999999999994E-5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46725.047187999997</v>
      </c>
      <c r="I366">
        <v>22412.460454</v>
      </c>
      <c r="J366" t="s">
        <v>3</v>
      </c>
      <c r="K366">
        <v>46608.839062999999</v>
      </c>
      <c r="L366">
        <v>22081.374043</v>
      </c>
      <c r="M366" t="s">
        <v>4</v>
      </c>
      <c r="N366">
        <v>94.111953999999997</v>
      </c>
      <c r="O366">
        <v>4.9270250000000004</v>
      </c>
      <c r="P366" t="s">
        <v>5</v>
      </c>
      <c r="Q366">
        <v>0</v>
      </c>
      <c r="R366">
        <v>0</v>
      </c>
      <c r="S366" t="s">
        <v>6</v>
      </c>
      <c r="T366">
        <v>54.256016000000002</v>
      </c>
      <c r="U366">
        <v>3.5330789999999999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7.3966000000000004E-2</v>
      </c>
      <c r="AG366">
        <v>1.4200000000000001E-4</v>
      </c>
      <c r="AH366" t="s">
        <v>11</v>
      </c>
      <c r="AI366">
        <v>0.92852800000000002</v>
      </c>
      <c r="AJ366">
        <v>4.1E-5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56036.192187000001</v>
      </c>
      <c r="I367">
        <v>28846.207784999999</v>
      </c>
      <c r="J367" t="s">
        <v>3</v>
      </c>
      <c r="K367">
        <v>55896.726327999997</v>
      </c>
      <c r="L367">
        <v>28408.932454000002</v>
      </c>
      <c r="M367" t="s">
        <v>4</v>
      </c>
      <c r="N367">
        <v>112.925494</v>
      </c>
      <c r="O367">
        <v>6.7294299999999998</v>
      </c>
      <c r="P367" t="s">
        <v>5</v>
      </c>
      <c r="Q367">
        <v>0</v>
      </c>
      <c r="R367">
        <v>0</v>
      </c>
      <c r="S367" t="s">
        <v>6</v>
      </c>
      <c r="T367">
        <v>65.062557999999996</v>
      </c>
      <c r="U367">
        <v>4.648587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7.1443000000000006E-2</v>
      </c>
      <c r="AG367">
        <v>1.5200000000000001E-4</v>
      </c>
      <c r="AH367" t="s">
        <v>11</v>
      </c>
      <c r="AI367">
        <v>0.92986100000000005</v>
      </c>
      <c r="AJ367">
        <v>1.7E-5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65357.374297000002</v>
      </c>
      <c r="I368">
        <v>38060.84923</v>
      </c>
      <c r="J368" t="s">
        <v>3</v>
      </c>
      <c r="K368">
        <v>65194.620938</v>
      </c>
      <c r="L368">
        <v>37491.626210000002</v>
      </c>
      <c r="M368" t="s">
        <v>4</v>
      </c>
      <c r="N368">
        <v>131.819096</v>
      </c>
      <c r="O368">
        <v>9.1943940000000008</v>
      </c>
      <c r="P368" t="s">
        <v>5</v>
      </c>
      <c r="Q368">
        <v>0</v>
      </c>
      <c r="R368">
        <v>0</v>
      </c>
      <c r="S368" t="s">
        <v>6</v>
      </c>
      <c r="T368">
        <v>75.934042000000005</v>
      </c>
      <c r="U368">
        <v>5.988461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7.0361000000000007E-2</v>
      </c>
      <c r="AG368">
        <v>1.4899999999999999E-4</v>
      </c>
      <c r="AH368" t="s">
        <v>11</v>
      </c>
      <c r="AI368">
        <v>0.93022000000000005</v>
      </c>
      <c r="AJ368">
        <v>1.2E-5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74672.672969000007</v>
      </c>
      <c r="I369">
        <v>41376.597635999999</v>
      </c>
      <c r="J369" t="s">
        <v>3</v>
      </c>
      <c r="K369">
        <v>74486.650469</v>
      </c>
      <c r="L369">
        <v>40753.388016999997</v>
      </c>
      <c r="M369" t="s">
        <v>4</v>
      </c>
      <c r="N369">
        <v>150.65627000000001</v>
      </c>
      <c r="O369">
        <v>10.753779</v>
      </c>
      <c r="P369" t="s">
        <v>5</v>
      </c>
      <c r="Q369">
        <v>0</v>
      </c>
      <c r="R369">
        <v>0</v>
      </c>
      <c r="S369" t="s">
        <v>6</v>
      </c>
      <c r="T369">
        <v>86.776251999999999</v>
      </c>
      <c r="U369">
        <v>6.808503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6.9615999999999997E-2</v>
      </c>
      <c r="AG369">
        <v>1.5300000000000001E-4</v>
      </c>
      <c r="AH369" t="s">
        <v>11</v>
      </c>
      <c r="AI369">
        <v>0.93041700000000005</v>
      </c>
      <c r="AJ369">
        <v>1.1E-5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83991.900156000003</v>
      </c>
      <c r="I370">
        <v>50547.83397</v>
      </c>
      <c r="J370" t="s">
        <v>3</v>
      </c>
      <c r="K370">
        <v>83782.649688000005</v>
      </c>
      <c r="L370">
        <v>49815.342942000003</v>
      </c>
      <c r="M370" t="s">
        <v>4</v>
      </c>
      <c r="N370">
        <v>169.411609</v>
      </c>
      <c r="O370">
        <v>12.103116</v>
      </c>
      <c r="P370" t="s">
        <v>5</v>
      </c>
      <c r="Q370">
        <v>0</v>
      </c>
      <c r="R370">
        <v>0</v>
      </c>
      <c r="S370" t="s">
        <v>6</v>
      </c>
      <c r="T370">
        <v>97.614245999999994</v>
      </c>
      <c r="U370">
        <v>8.033118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6.8317000000000003E-2</v>
      </c>
      <c r="AG370">
        <v>1.55E-4</v>
      </c>
      <c r="AH370" t="s">
        <v>11</v>
      </c>
      <c r="AI370">
        <v>0.93063799999999997</v>
      </c>
      <c r="AJ370">
        <v>1.1E-5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93317.797969000007</v>
      </c>
      <c r="I371">
        <v>61428.887150000002</v>
      </c>
      <c r="J371" t="s">
        <v>3</v>
      </c>
      <c r="K371">
        <v>93085.222655999998</v>
      </c>
      <c r="L371">
        <v>60563.649455999999</v>
      </c>
      <c r="M371" t="s">
        <v>4</v>
      </c>
      <c r="N371">
        <v>188.34157400000001</v>
      </c>
      <c r="O371">
        <v>13.447293</v>
      </c>
      <c r="P371" t="s">
        <v>5</v>
      </c>
      <c r="Q371">
        <v>0</v>
      </c>
      <c r="R371">
        <v>0</v>
      </c>
      <c r="S371" t="s">
        <v>6</v>
      </c>
      <c r="T371">
        <v>108.582596</v>
      </c>
      <c r="U371">
        <v>9.6050970000000007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6.7489999999999994E-2</v>
      </c>
      <c r="AG371">
        <v>1.4999999999999999E-4</v>
      </c>
      <c r="AH371" t="s">
        <v>11</v>
      </c>
      <c r="AI371">
        <v>0.93067</v>
      </c>
      <c r="AJ371">
        <v>1.1E-5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102637.82062499999</v>
      </c>
      <c r="I372">
        <v>62209.260436999997</v>
      </c>
      <c r="J372" t="s">
        <v>3</v>
      </c>
      <c r="K372">
        <v>102381.94906299999</v>
      </c>
      <c r="L372">
        <v>61301.559485999998</v>
      </c>
      <c r="M372" t="s">
        <v>4</v>
      </c>
      <c r="N372">
        <v>207.265097</v>
      </c>
      <c r="O372">
        <v>14.554354999999999</v>
      </c>
      <c r="P372" t="s">
        <v>5</v>
      </c>
      <c r="Q372">
        <v>0</v>
      </c>
      <c r="R372">
        <v>0</v>
      </c>
      <c r="S372" t="s">
        <v>6</v>
      </c>
      <c r="T372">
        <v>119.469818</v>
      </c>
      <c r="U372">
        <v>9.8816100000000002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6.6780999999999993E-2</v>
      </c>
      <c r="AG372">
        <v>1.4300000000000001E-4</v>
      </c>
      <c r="AH372" t="s">
        <v>11</v>
      </c>
      <c r="AI372">
        <v>0.93141099999999999</v>
      </c>
      <c r="AJ372">
        <v>7.9999999999999996E-6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111956.15796900001</v>
      </c>
      <c r="I373">
        <v>64748.60673</v>
      </c>
      <c r="J373" t="s">
        <v>3</v>
      </c>
      <c r="K373">
        <v>111677.048906</v>
      </c>
      <c r="L373">
        <v>63810.239195000002</v>
      </c>
      <c r="M373" t="s">
        <v>4</v>
      </c>
      <c r="N373">
        <v>226.06004799999999</v>
      </c>
      <c r="O373">
        <v>15.280291999999999</v>
      </c>
      <c r="P373" t="s">
        <v>5</v>
      </c>
      <c r="Q373">
        <v>0</v>
      </c>
      <c r="R373">
        <v>0</v>
      </c>
      <c r="S373" t="s">
        <v>6</v>
      </c>
      <c r="T373">
        <v>130.295072</v>
      </c>
      <c r="U373">
        <v>10.463920999999999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6.6405000000000006E-2</v>
      </c>
      <c r="AG373">
        <v>1.4300000000000001E-4</v>
      </c>
      <c r="AH373" t="s">
        <v>11</v>
      </c>
      <c r="AI373">
        <v>0.93155900000000003</v>
      </c>
      <c r="AJ373">
        <v>6.9999999999999999E-6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121278.53359399999</v>
      </c>
      <c r="I374">
        <v>70432.014769000001</v>
      </c>
      <c r="J374" t="s">
        <v>3</v>
      </c>
      <c r="K374">
        <v>120976.073125</v>
      </c>
      <c r="L374">
        <v>69389.528428999998</v>
      </c>
      <c r="M374" t="s">
        <v>4</v>
      </c>
      <c r="N374">
        <v>244.96598</v>
      </c>
      <c r="O374">
        <v>16.957768000000002</v>
      </c>
      <c r="P374" t="s">
        <v>5</v>
      </c>
      <c r="Q374">
        <v>0</v>
      </c>
      <c r="R374">
        <v>0</v>
      </c>
      <c r="S374" t="s">
        <v>6</v>
      </c>
      <c r="T374">
        <v>141.24865199999999</v>
      </c>
      <c r="U374">
        <v>11.442887000000001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6.5200999999999995E-2</v>
      </c>
      <c r="AG374">
        <v>1.4200000000000001E-4</v>
      </c>
      <c r="AH374" t="s">
        <v>11</v>
      </c>
      <c r="AI374">
        <v>0.93159899999999995</v>
      </c>
      <c r="AJ374">
        <v>6.9999999999999999E-6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130593.06140599999</v>
      </c>
      <c r="I375">
        <v>66347.260567000005</v>
      </c>
      <c r="J375" t="s">
        <v>3</v>
      </c>
      <c r="K375">
        <v>130267.38</v>
      </c>
      <c r="L375">
        <v>65337.128453999998</v>
      </c>
      <c r="M375" t="s">
        <v>4</v>
      </c>
      <c r="N375">
        <v>263.76313800000003</v>
      </c>
      <c r="O375">
        <v>17.149840000000001</v>
      </c>
      <c r="P375" t="s">
        <v>5</v>
      </c>
      <c r="Q375">
        <v>0</v>
      </c>
      <c r="R375">
        <v>0</v>
      </c>
      <c r="S375" t="s">
        <v>6</v>
      </c>
      <c r="T375">
        <v>152.05937</v>
      </c>
      <c r="U375">
        <v>10.992570000000001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6.5092999999999998E-2</v>
      </c>
      <c r="AG375">
        <v>1.4300000000000001E-4</v>
      </c>
      <c r="AH375" t="s">
        <v>11</v>
      </c>
      <c r="AI375">
        <v>0.93165900000000001</v>
      </c>
      <c r="AJ375">
        <v>6.9999999999999999E-6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139912.10343700001</v>
      </c>
      <c r="I376">
        <v>65524.860863000002</v>
      </c>
      <c r="J376" t="s">
        <v>3</v>
      </c>
      <c r="K376">
        <v>139563.14656299999</v>
      </c>
      <c r="L376">
        <v>64498.344771999997</v>
      </c>
      <c r="M376" t="s">
        <v>4</v>
      </c>
      <c r="N376">
        <v>282.65319299999999</v>
      </c>
      <c r="O376">
        <v>18.228300000000001</v>
      </c>
      <c r="P376" t="s">
        <v>5</v>
      </c>
      <c r="Q376">
        <v>0</v>
      </c>
      <c r="R376">
        <v>0</v>
      </c>
      <c r="S376" t="s">
        <v>6</v>
      </c>
      <c r="T376">
        <v>162.90642399999999</v>
      </c>
      <c r="U376">
        <v>10.843479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6.4094999999999999E-2</v>
      </c>
      <c r="AG376">
        <v>1.3100000000000001E-4</v>
      </c>
      <c r="AH376" t="s">
        <v>11</v>
      </c>
      <c r="AI376">
        <v>0.93167900000000003</v>
      </c>
      <c r="AJ376">
        <v>6.9999999999999999E-6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149232.12375</v>
      </c>
      <c r="I377">
        <v>65188.444656</v>
      </c>
      <c r="J377" t="s">
        <v>3</v>
      </c>
      <c r="K377">
        <v>148859.819062</v>
      </c>
      <c r="L377">
        <v>64163.513148999999</v>
      </c>
      <c r="M377" t="s">
        <v>4</v>
      </c>
      <c r="N377">
        <v>301.66490900000002</v>
      </c>
      <c r="O377">
        <v>18.619890000000002</v>
      </c>
      <c r="P377" t="s">
        <v>5</v>
      </c>
      <c r="Q377">
        <v>0</v>
      </c>
      <c r="R377">
        <v>0</v>
      </c>
      <c r="S377" t="s">
        <v>6</v>
      </c>
      <c r="T377">
        <v>173.78827999999999</v>
      </c>
      <c r="U377">
        <v>10.772406999999999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6.3702999999999996E-2</v>
      </c>
      <c r="AG377">
        <v>1.3100000000000001E-4</v>
      </c>
      <c r="AH377" t="s">
        <v>11</v>
      </c>
      <c r="AI377">
        <v>0.93326500000000001</v>
      </c>
      <c r="AJ377">
        <v>3.4E-5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158549.28968700001</v>
      </c>
      <c r="I378">
        <v>57054.566794999999</v>
      </c>
      <c r="J378" t="s">
        <v>3</v>
      </c>
      <c r="K378">
        <v>158153.72343799999</v>
      </c>
      <c r="L378">
        <v>56100.390056999997</v>
      </c>
      <c r="M378" t="s">
        <v>4</v>
      </c>
      <c r="N378">
        <v>320.52939300000003</v>
      </c>
      <c r="O378">
        <v>18.457273000000001</v>
      </c>
      <c r="P378" t="s">
        <v>5</v>
      </c>
      <c r="Q378">
        <v>0</v>
      </c>
      <c r="R378">
        <v>0</v>
      </c>
      <c r="S378" t="s">
        <v>6</v>
      </c>
      <c r="T378">
        <v>184.61309800000001</v>
      </c>
      <c r="U378">
        <v>9.7350510000000003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6.3528000000000001E-2</v>
      </c>
      <c r="AG378">
        <v>1.3300000000000001E-4</v>
      </c>
      <c r="AH378" t="s">
        <v>11</v>
      </c>
      <c r="AI378">
        <v>0.93327099999999996</v>
      </c>
      <c r="AJ378">
        <v>3.4E-5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167868.86468699999</v>
      </c>
      <c r="I379">
        <v>52582.743122</v>
      </c>
      <c r="J379" t="s">
        <v>3</v>
      </c>
      <c r="K379">
        <v>167450.05875</v>
      </c>
      <c r="L379">
        <v>51652.162478999999</v>
      </c>
      <c r="M379" t="s">
        <v>4</v>
      </c>
      <c r="N379">
        <v>339.38703099999998</v>
      </c>
      <c r="O379">
        <v>19.523039000000001</v>
      </c>
      <c r="P379" t="s">
        <v>5</v>
      </c>
      <c r="Q379">
        <v>0</v>
      </c>
      <c r="R379">
        <v>0</v>
      </c>
      <c r="S379" t="s">
        <v>6</v>
      </c>
      <c r="T379">
        <v>195.480614</v>
      </c>
      <c r="U379">
        <v>9.1458600000000008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6.3157000000000005E-2</v>
      </c>
      <c r="AG379">
        <v>1.22E-4</v>
      </c>
      <c r="AH379" t="s">
        <v>11</v>
      </c>
      <c r="AI379">
        <v>0.93328999999999995</v>
      </c>
      <c r="AJ379">
        <v>3.4E-5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177187.44</v>
      </c>
      <c r="I380">
        <v>49707.406723</v>
      </c>
      <c r="J380" t="s">
        <v>3</v>
      </c>
      <c r="K380">
        <v>176745.32062499999</v>
      </c>
      <c r="L380">
        <v>48802.881878</v>
      </c>
      <c r="M380" t="s">
        <v>4</v>
      </c>
      <c r="N380">
        <v>358.32554099999999</v>
      </c>
      <c r="O380">
        <v>20.079605999999998</v>
      </c>
      <c r="P380" t="s">
        <v>5</v>
      </c>
      <c r="Q380">
        <v>0</v>
      </c>
      <c r="R380">
        <v>0</v>
      </c>
      <c r="S380" t="s">
        <v>6</v>
      </c>
      <c r="T380">
        <v>206.352316</v>
      </c>
      <c r="U380">
        <v>8.7802229999999994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6.3115000000000004E-2</v>
      </c>
      <c r="AG380">
        <v>1.2E-4</v>
      </c>
      <c r="AH380" t="s">
        <v>11</v>
      </c>
      <c r="AI380">
        <v>0.93402099999999999</v>
      </c>
      <c r="AJ380">
        <v>4.6E-5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186503.72593799999</v>
      </c>
      <c r="I381">
        <v>42838.659293999997</v>
      </c>
      <c r="J381" t="s">
        <v>3</v>
      </c>
      <c r="K381">
        <v>186038.36562500001</v>
      </c>
      <c r="L381">
        <v>42009.968002000001</v>
      </c>
      <c r="M381" t="s">
        <v>4</v>
      </c>
      <c r="N381">
        <v>377.17968300000001</v>
      </c>
      <c r="O381">
        <v>20.259727000000002</v>
      </c>
      <c r="P381" t="s">
        <v>5</v>
      </c>
      <c r="Q381">
        <v>0</v>
      </c>
      <c r="R381">
        <v>0</v>
      </c>
      <c r="S381" t="s">
        <v>6</v>
      </c>
      <c r="T381">
        <v>217.166192</v>
      </c>
      <c r="U381">
        <v>7.7191039999999997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6.2420999999999997E-2</v>
      </c>
      <c r="AG381">
        <v>1.13E-4</v>
      </c>
      <c r="AH381" t="s">
        <v>11</v>
      </c>
      <c r="AI381">
        <v>0.93533999999999995</v>
      </c>
      <c r="AJ381">
        <v>6.8999999999999997E-5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269.84068400000001</v>
      </c>
      <c r="I382">
        <v>76.831145000000006</v>
      </c>
      <c r="J382" t="s">
        <v>3</v>
      </c>
      <c r="K382">
        <v>255.26059000000001</v>
      </c>
      <c r="L382">
        <v>70.675349999999995</v>
      </c>
      <c r="M382" t="s">
        <v>4</v>
      </c>
      <c r="N382">
        <v>6.0698080000000001</v>
      </c>
      <c r="O382">
        <v>0.15854199999999999</v>
      </c>
      <c r="P382" t="s">
        <v>5</v>
      </c>
      <c r="Q382">
        <v>7.3898200000000003</v>
      </c>
      <c r="R382">
        <v>8.1308000000000005E-2</v>
      </c>
      <c r="S382" t="s">
        <v>6</v>
      </c>
      <c r="T382">
        <v>1.901538</v>
      </c>
      <c r="U382">
        <v>4.7479999999999996E-3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8.3249000000000004E-2</v>
      </c>
      <c r="AG382">
        <v>4.1999999999999998E-5</v>
      </c>
      <c r="AH382" t="s">
        <v>11</v>
      </c>
      <c r="AI382">
        <v>0.91571199999999997</v>
      </c>
      <c r="AJ382">
        <v>1.75E-4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539.05765799999995</v>
      </c>
      <c r="I383">
        <v>226.133229</v>
      </c>
      <c r="J383" t="s">
        <v>3</v>
      </c>
      <c r="K383">
        <v>509.90415400000001</v>
      </c>
      <c r="L383">
        <v>209.933303</v>
      </c>
      <c r="M383" t="s">
        <v>4</v>
      </c>
      <c r="N383">
        <v>12.06814</v>
      </c>
      <c r="O383">
        <v>0.367786</v>
      </c>
      <c r="P383" t="s">
        <v>5</v>
      </c>
      <c r="Q383">
        <v>14.781264</v>
      </c>
      <c r="R383">
        <v>0.22006200000000001</v>
      </c>
      <c r="S383" t="s">
        <v>6</v>
      </c>
      <c r="T383">
        <v>3.811178</v>
      </c>
      <c r="U383">
        <v>1.0787E-2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7.9784999999999995E-2</v>
      </c>
      <c r="AG383">
        <v>7.6000000000000004E-5</v>
      </c>
      <c r="AH383" t="s">
        <v>11</v>
      </c>
      <c r="AI383">
        <v>0.92145999999999995</v>
      </c>
      <c r="AJ383">
        <v>1.36E-4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808.373064</v>
      </c>
      <c r="I384">
        <v>531.69606199999998</v>
      </c>
      <c r="J384" t="s">
        <v>3</v>
      </c>
      <c r="K384">
        <v>764.67289400000004</v>
      </c>
      <c r="L384">
        <v>493.81613299999998</v>
      </c>
      <c r="M384" t="s">
        <v>4</v>
      </c>
      <c r="N384">
        <v>18.092806</v>
      </c>
      <c r="O384">
        <v>0.75290599999999996</v>
      </c>
      <c r="P384" t="s">
        <v>5</v>
      </c>
      <c r="Q384">
        <v>22.227328</v>
      </c>
      <c r="R384">
        <v>0.40432499999999999</v>
      </c>
      <c r="S384" t="s">
        <v>6</v>
      </c>
      <c r="T384">
        <v>5.7246300000000003</v>
      </c>
      <c r="U384">
        <v>2.4199999999999999E-2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7.7796000000000004E-2</v>
      </c>
      <c r="AG384">
        <v>1.12E-4</v>
      </c>
      <c r="AH384" t="s">
        <v>11</v>
      </c>
      <c r="AI384">
        <v>0.92579800000000001</v>
      </c>
      <c r="AJ384">
        <v>1.06E-4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1078.99225</v>
      </c>
      <c r="I385">
        <v>935.73727899999994</v>
      </c>
      <c r="J385" t="s">
        <v>3</v>
      </c>
      <c r="K385">
        <v>1020.628688</v>
      </c>
      <c r="L385">
        <v>866.61180300000001</v>
      </c>
      <c r="M385" t="s">
        <v>4</v>
      </c>
      <c r="N385">
        <v>24.165330000000001</v>
      </c>
      <c r="O385">
        <v>1.317313</v>
      </c>
      <c r="P385" t="s">
        <v>5</v>
      </c>
      <c r="Q385">
        <v>29.714293999999999</v>
      </c>
      <c r="R385">
        <v>0.73390200000000005</v>
      </c>
      <c r="S385" t="s">
        <v>6</v>
      </c>
      <c r="T385">
        <v>7.6390060000000002</v>
      </c>
      <c r="U385">
        <v>4.0758999999999997E-2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7.5731999999999994E-2</v>
      </c>
      <c r="AG385">
        <v>1.34E-4</v>
      </c>
      <c r="AH385" t="s">
        <v>11</v>
      </c>
      <c r="AI385">
        <v>0.92904399999999998</v>
      </c>
      <c r="AJ385">
        <v>6.0000000000000002E-5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1350.053748</v>
      </c>
      <c r="I386">
        <v>1404.9674680000001</v>
      </c>
      <c r="J386" t="s">
        <v>3</v>
      </c>
      <c r="K386">
        <v>1277.101326</v>
      </c>
      <c r="L386">
        <v>1303.3068559999999</v>
      </c>
      <c r="M386" t="s">
        <v>4</v>
      </c>
      <c r="N386">
        <v>30.247146000000001</v>
      </c>
      <c r="O386">
        <v>2.0562510000000001</v>
      </c>
      <c r="P386" t="s">
        <v>5</v>
      </c>
      <c r="Q386">
        <v>37.158814</v>
      </c>
      <c r="R386">
        <v>1.1288940000000001</v>
      </c>
      <c r="S386" t="s">
        <v>6</v>
      </c>
      <c r="T386">
        <v>9.5529779999999995</v>
      </c>
      <c r="U386">
        <v>5.7851E-2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7.5048000000000004E-2</v>
      </c>
      <c r="AG386">
        <v>1.4300000000000001E-4</v>
      </c>
      <c r="AH386" t="s">
        <v>11</v>
      </c>
      <c r="AI386">
        <v>0.92963799999999996</v>
      </c>
      <c r="AJ386">
        <v>6.7000000000000002E-5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1621.1016</v>
      </c>
      <c r="I387">
        <v>1904.484363</v>
      </c>
      <c r="J387" t="s">
        <v>3</v>
      </c>
      <c r="K387">
        <v>1533.5329099999999</v>
      </c>
      <c r="L387">
        <v>1764.2233200000001</v>
      </c>
      <c r="M387" t="s">
        <v>4</v>
      </c>
      <c r="N387">
        <v>36.302475999999999</v>
      </c>
      <c r="O387">
        <v>2.8074819999999998</v>
      </c>
      <c r="P387" t="s">
        <v>5</v>
      </c>
      <c r="Q387">
        <v>44.595407999999999</v>
      </c>
      <c r="R387">
        <v>1.5246869999999999</v>
      </c>
      <c r="S387" t="s">
        <v>6</v>
      </c>
      <c r="T387">
        <v>11.463824000000001</v>
      </c>
      <c r="U387">
        <v>7.5986999999999999E-2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7.3203000000000004E-2</v>
      </c>
      <c r="AG387">
        <v>1.5100000000000001E-4</v>
      </c>
      <c r="AH387" t="s">
        <v>11</v>
      </c>
      <c r="AI387">
        <v>0.930724</v>
      </c>
      <c r="AJ387">
        <v>4.1E-5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1892.8403760000001</v>
      </c>
      <c r="I388">
        <v>2488.5072909999999</v>
      </c>
      <c r="J388" t="s">
        <v>3</v>
      </c>
      <c r="K388">
        <v>1790.6630600000001</v>
      </c>
      <c r="L388">
        <v>2301.3799650000001</v>
      </c>
      <c r="M388" t="s">
        <v>4</v>
      </c>
      <c r="N388">
        <v>42.372259999999997</v>
      </c>
      <c r="O388">
        <v>3.753539</v>
      </c>
      <c r="P388" t="s">
        <v>5</v>
      </c>
      <c r="Q388">
        <v>52.029378000000001</v>
      </c>
      <c r="R388">
        <v>2.0896690000000002</v>
      </c>
      <c r="S388" t="s">
        <v>6</v>
      </c>
      <c r="T388">
        <v>13.381126</v>
      </c>
      <c r="U388">
        <v>0.101177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7.2757000000000002E-2</v>
      </c>
      <c r="AG388">
        <v>1.5699999999999999E-4</v>
      </c>
      <c r="AH388" t="s">
        <v>11</v>
      </c>
      <c r="AI388">
        <v>0.93183300000000002</v>
      </c>
      <c r="AJ388">
        <v>3.8999999999999999E-5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2163.6608879999999</v>
      </c>
      <c r="I389">
        <v>3104.8821210000001</v>
      </c>
      <c r="J389" t="s">
        <v>3</v>
      </c>
      <c r="K389">
        <v>2046.8699260000001</v>
      </c>
      <c r="L389">
        <v>2868.9615349999999</v>
      </c>
      <c r="M389" t="s">
        <v>4</v>
      </c>
      <c r="N389">
        <v>48.420374000000002</v>
      </c>
      <c r="O389">
        <v>4.6920630000000001</v>
      </c>
      <c r="P389" t="s">
        <v>5</v>
      </c>
      <c r="Q389">
        <v>59.450845999999999</v>
      </c>
      <c r="R389">
        <v>2.727277</v>
      </c>
      <c r="S389" t="s">
        <v>6</v>
      </c>
      <c r="T389">
        <v>15.295104</v>
      </c>
      <c r="U389">
        <v>0.12691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7.1336999999999998E-2</v>
      </c>
      <c r="AG389">
        <v>1.56E-4</v>
      </c>
      <c r="AH389" t="s">
        <v>11</v>
      </c>
      <c r="AI389">
        <v>0.93240299999999998</v>
      </c>
      <c r="AJ389">
        <v>2.8E-5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2434.55096</v>
      </c>
      <c r="I390">
        <v>3961.633476</v>
      </c>
      <c r="J390" t="s">
        <v>3</v>
      </c>
      <c r="K390">
        <v>2303.1548779999998</v>
      </c>
      <c r="L390">
        <v>3662.4776609999999</v>
      </c>
      <c r="M390" t="s">
        <v>4</v>
      </c>
      <c r="N390">
        <v>54.454805999999998</v>
      </c>
      <c r="O390">
        <v>5.8273760000000001</v>
      </c>
      <c r="P390" t="s">
        <v>5</v>
      </c>
      <c r="Q390">
        <v>66.864652000000007</v>
      </c>
      <c r="R390">
        <v>3.4322400000000002</v>
      </c>
      <c r="S390" t="s">
        <v>6</v>
      </c>
      <c r="T390">
        <v>17.211213999999998</v>
      </c>
      <c r="U390">
        <v>0.16509299999999999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7.1332999999999994E-2</v>
      </c>
      <c r="AG390">
        <v>1.56E-4</v>
      </c>
      <c r="AH390" t="s">
        <v>11</v>
      </c>
      <c r="AI390">
        <v>0.93255399999999999</v>
      </c>
      <c r="AJ390">
        <v>2.6999999999999999E-5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2705.7897419999999</v>
      </c>
      <c r="I391">
        <v>5037.9777679999997</v>
      </c>
      <c r="J391" t="s">
        <v>3</v>
      </c>
      <c r="K391">
        <v>2559.7625539999999</v>
      </c>
      <c r="L391">
        <v>4655.8550420000001</v>
      </c>
      <c r="M391" t="s">
        <v>4</v>
      </c>
      <c r="N391">
        <v>60.541912000000004</v>
      </c>
      <c r="O391">
        <v>7.633896</v>
      </c>
      <c r="P391" t="s">
        <v>5</v>
      </c>
      <c r="Q391">
        <v>74.362877999999995</v>
      </c>
      <c r="R391">
        <v>4.4507919999999999</v>
      </c>
      <c r="S391" t="s">
        <v>6</v>
      </c>
      <c r="T391">
        <v>19.134360000000001</v>
      </c>
      <c r="U391">
        <v>0.21592500000000001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7.1002999999999997E-2</v>
      </c>
      <c r="AG391">
        <v>1.54E-4</v>
      </c>
      <c r="AH391" t="s">
        <v>11</v>
      </c>
      <c r="AI391">
        <v>0.93256499999999998</v>
      </c>
      <c r="AJ391">
        <v>2.6999999999999999E-5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2976.4528479999999</v>
      </c>
      <c r="I392">
        <v>6127.4911579999998</v>
      </c>
      <c r="J392" t="s">
        <v>3</v>
      </c>
      <c r="K392">
        <v>2815.7981439999999</v>
      </c>
      <c r="L392">
        <v>5661.5897430000005</v>
      </c>
      <c r="M392" t="s">
        <v>4</v>
      </c>
      <c r="N392">
        <v>66.610405999999998</v>
      </c>
      <c r="O392">
        <v>9.466132</v>
      </c>
      <c r="P392" t="s">
        <v>5</v>
      </c>
      <c r="Q392">
        <v>81.806730000000002</v>
      </c>
      <c r="R392">
        <v>5.4295020000000003</v>
      </c>
      <c r="S392" t="s">
        <v>6</v>
      </c>
      <c r="T392">
        <v>21.050481999999999</v>
      </c>
      <c r="U392">
        <v>0.26067800000000002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6.9694000000000006E-2</v>
      </c>
      <c r="AG392">
        <v>1.4899999999999999E-4</v>
      </c>
      <c r="AH392" t="s">
        <v>11</v>
      </c>
      <c r="AI392">
        <v>0.93259400000000003</v>
      </c>
      <c r="AJ392">
        <v>2.6999999999999999E-5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3247.8215719999998</v>
      </c>
      <c r="I393">
        <v>7431.6788319999996</v>
      </c>
      <c r="J393" t="s">
        <v>3</v>
      </c>
      <c r="K393">
        <v>3072.5527200000001</v>
      </c>
      <c r="L393">
        <v>6867.1142319999999</v>
      </c>
      <c r="M393" t="s">
        <v>4</v>
      </c>
      <c r="N393">
        <v>72.703038000000006</v>
      </c>
      <c r="O393">
        <v>11.574873</v>
      </c>
      <c r="P393" t="s">
        <v>5</v>
      </c>
      <c r="Q393">
        <v>89.252865999999997</v>
      </c>
      <c r="R393">
        <v>6.3658799999999998</v>
      </c>
      <c r="S393" t="s">
        <v>6</v>
      </c>
      <c r="T393">
        <v>22.97043</v>
      </c>
      <c r="U393">
        <v>0.30137999999999998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6.8732000000000001E-2</v>
      </c>
      <c r="AG393">
        <v>1.5200000000000001E-4</v>
      </c>
      <c r="AH393" t="s">
        <v>11</v>
      </c>
      <c r="AI393">
        <v>0.93274699999999999</v>
      </c>
      <c r="AJ393">
        <v>2.5999999999999998E-5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3519.6122380000002</v>
      </c>
      <c r="I394">
        <v>8867.1058520000006</v>
      </c>
      <c r="J394" t="s">
        <v>3</v>
      </c>
      <c r="K394">
        <v>3329.65299</v>
      </c>
      <c r="L394">
        <v>8192.9015319999999</v>
      </c>
      <c r="M394" t="s">
        <v>4</v>
      </c>
      <c r="N394">
        <v>78.817610000000002</v>
      </c>
      <c r="O394">
        <v>13.915554</v>
      </c>
      <c r="P394" t="s">
        <v>5</v>
      </c>
      <c r="Q394">
        <v>96.715053999999995</v>
      </c>
      <c r="R394">
        <v>7.809895</v>
      </c>
      <c r="S394" t="s">
        <v>6</v>
      </c>
      <c r="T394">
        <v>24.903008</v>
      </c>
      <c r="U394">
        <v>0.35428999999999999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6.7740999999999996E-2</v>
      </c>
      <c r="AG394">
        <v>1.4999999999999999E-4</v>
      </c>
      <c r="AH394" t="s">
        <v>11</v>
      </c>
      <c r="AI394">
        <v>0.93276499999999996</v>
      </c>
      <c r="AJ394">
        <v>2.5999999999999998E-5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3788.9704280000001</v>
      </c>
      <c r="I395">
        <v>9930.4062350000004</v>
      </c>
      <c r="J395" t="s">
        <v>3</v>
      </c>
      <c r="K395">
        <v>3584.4527760000001</v>
      </c>
      <c r="L395">
        <v>9175.5560010000008</v>
      </c>
      <c r="M395" t="s">
        <v>4</v>
      </c>
      <c r="N395">
        <v>84.81035</v>
      </c>
      <c r="O395">
        <v>15.594056</v>
      </c>
      <c r="P395" t="s">
        <v>5</v>
      </c>
      <c r="Q395">
        <v>104.10814000000001</v>
      </c>
      <c r="R395">
        <v>8.7023130000000002</v>
      </c>
      <c r="S395" t="s">
        <v>6</v>
      </c>
      <c r="T395">
        <v>26.806016</v>
      </c>
      <c r="U395">
        <v>0.38952100000000001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6.7309999999999995E-2</v>
      </c>
      <c r="AG395">
        <v>1.4799999999999999E-4</v>
      </c>
      <c r="AH395" t="s">
        <v>11</v>
      </c>
      <c r="AI395">
        <v>0.93277900000000002</v>
      </c>
      <c r="AJ395">
        <v>2.5999999999999998E-5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4060.3954279999998</v>
      </c>
      <c r="I396">
        <v>11032.844362</v>
      </c>
      <c r="J396" t="s">
        <v>3</v>
      </c>
      <c r="K396">
        <v>3841.269088</v>
      </c>
      <c r="L396">
        <v>10199.635096</v>
      </c>
      <c r="M396" t="s">
        <v>4</v>
      </c>
      <c r="N396">
        <v>90.914709999999999</v>
      </c>
      <c r="O396">
        <v>17.590254999999999</v>
      </c>
      <c r="P396" t="s">
        <v>5</v>
      </c>
      <c r="Q396">
        <v>111.52025399999999</v>
      </c>
      <c r="R396">
        <v>9.5462729999999993</v>
      </c>
      <c r="S396" t="s">
        <v>6</v>
      </c>
      <c r="T396">
        <v>28.716197999999999</v>
      </c>
      <c r="U396">
        <v>0.42893999999999999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6.6259999999999999E-2</v>
      </c>
      <c r="AG396">
        <v>1.4999999999999999E-4</v>
      </c>
      <c r="AH396" t="s">
        <v>11</v>
      </c>
      <c r="AI396">
        <v>0.93293300000000001</v>
      </c>
      <c r="AJ396">
        <v>2.5000000000000001E-5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4331.4102380000004</v>
      </c>
      <c r="I397">
        <v>12033.161129</v>
      </c>
      <c r="J397" t="s">
        <v>3</v>
      </c>
      <c r="K397">
        <v>4097.6625759999997</v>
      </c>
      <c r="L397">
        <v>11119.569845</v>
      </c>
      <c r="M397" t="s">
        <v>4</v>
      </c>
      <c r="N397">
        <v>96.988634000000005</v>
      </c>
      <c r="O397">
        <v>19.460498000000001</v>
      </c>
      <c r="P397" t="s">
        <v>5</v>
      </c>
      <c r="Q397">
        <v>118.940676</v>
      </c>
      <c r="R397">
        <v>10.341336</v>
      </c>
      <c r="S397" t="s">
        <v>6</v>
      </c>
      <c r="T397">
        <v>30.622966000000002</v>
      </c>
      <c r="U397">
        <v>0.45308100000000001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6.4743999999999996E-2</v>
      </c>
      <c r="AG397">
        <v>1.35E-4</v>
      </c>
      <c r="AH397" t="s">
        <v>11</v>
      </c>
      <c r="AI397">
        <v>0.932975</v>
      </c>
      <c r="AJ397">
        <v>2.5000000000000001E-5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4601.924336</v>
      </c>
      <c r="I398">
        <v>12916.504175</v>
      </c>
      <c r="J398" t="s">
        <v>3</v>
      </c>
      <c r="K398">
        <v>4353.585102</v>
      </c>
      <c r="L398">
        <v>11939.473348</v>
      </c>
      <c r="M398" t="s">
        <v>4</v>
      </c>
      <c r="N398">
        <v>103.044382</v>
      </c>
      <c r="O398">
        <v>20.644563000000002</v>
      </c>
      <c r="P398" t="s">
        <v>5</v>
      </c>
      <c r="Q398">
        <v>126.373892</v>
      </c>
      <c r="R398">
        <v>11.152855000000001</v>
      </c>
      <c r="S398" t="s">
        <v>6</v>
      </c>
      <c r="T398">
        <v>32.53792</v>
      </c>
      <c r="U398">
        <v>0.48369499999999999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6.4052999999999999E-2</v>
      </c>
      <c r="AG398">
        <v>1.2999999999999999E-4</v>
      </c>
      <c r="AH398" t="s">
        <v>11</v>
      </c>
      <c r="AI398">
        <v>0.93301100000000003</v>
      </c>
      <c r="AJ398">
        <v>2.5000000000000001E-5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4872.0572920000004</v>
      </c>
      <c r="I399">
        <v>13950.698025</v>
      </c>
      <c r="J399" t="s">
        <v>3</v>
      </c>
      <c r="K399">
        <v>4609.1778539999996</v>
      </c>
      <c r="L399">
        <v>12895.873958</v>
      </c>
      <c r="M399" t="s">
        <v>4</v>
      </c>
      <c r="N399">
        <v>109.075624</v>
      </c>
      <c r="O399">
        <v>22.281368000000001</v>
      </c>
      <c r="P399" t="s">
        <v>5</v>
      </c>
      <c r="Q399">
        <v>133.79363799999999</v>
      </c>
      <c r="R399">
        <v>12.155737</v>
      </c>
      <c r="S399" t="s">
        <v>6</v>
      </c>
      <c r="T399">
        <v>34.443933999999999</v>
      </c>
      <c r="U399">
        <v>0.51887899999999998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6.3794000000000003E-2</v>
      </c>
      <c r="AG399">
        <v>1.3100000000000001E-4</v>
      </c>
      <c r="AH399" t="s">
        <v>11</v>
      </c>
      <c r="AI399">
        <v>0.93301100000000003</v>
      </c>
      <c r="AJ399">
        <v>2.5000000000000001E-5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5143.6860800000004</v>
      </c>
      <c r="I400">
        <v>14855.533191</v>
      </c>
      <c r="J400" t="s">
        <v>3</v>
      </c>
      <c r="K400">
        <v>4866.2087659999997</v>
      </c>
      <c r="L400">
        <v>13746.468101</v>
      </c>
      <c r="M400" t="s">
        <v>4</v>
      </c>
      <c r="N400">
        <v>115.146162</v>
      </c>
      <c r="O400">
        <v>23.824725000000001</v>
      </c>
      <c r="P400" t="s">
        <v>5</v>
      </c>
      <c r="Q400">
        <v>141.23244199999999</v>
      </c>
      <c r="R400">
        <v>12.915493</v>
      </c>
      <c r="S400" t="s">
        <v>6</v>
      </c>
      <c r="T400">
        <v>36.359076000000002</v>
      </c>
      <c r="U400">
        <v>0.54057699999999997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6.1873999999999998E-2</v>
      </c>
      <c r="AG400">
        <v>1.2999999999999999E-4</v>
      </c>
      <c r="AH400" t="s">
        <v>11</v>
      </c>
      <c r="AI400">
        <v>0.93346399999999996</v>
      </c>
      <c r="AJ400">
        <v>3.0000000000000001E-5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5415.7161100000003</v>
      </c>
      <c r="I401">
        <v>16387.278574</v>
      </c>
      <c r="J401" t="s">
        <v>3</v>
      </c>
      <c r="K401">
        <v>5123.5932320000002</v>
      </c>
      <c r="L401">
        <v>15162.687093</v>
      </c>
      <c r="M401" t="s">
        <v>4</v>
      </c>
      <c r="N401">
        <v>121.249376</v>
      </c>
      <c r="O401">
        <v>26.305499000000001</v>
      </c>
      <c r="P401" t="s">
        <v>5</v>
      </c>
      <c r="Q401">
        <v>148.71544800000001</v>
      </c>
      <c r="R401">
        <v>14.173705999999999</v>
      </c>
      <c r="S401" t="s">
        <v>6</v>
      </c>
      <c r="T401">
        <v>38.287868000000003</v>
      </c>
      <c r="U401">
        <v>0.60850400000000004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6.1115000000000003E-2</v>
      </c>
      <c r="AG401">
        <v>1.21E-4</v>
      </c>
      <c r="AH401" t="s">
        <v>11</v>
      </c>
      <c r="AI401">
        <v>0.93348500000000001</v>
      </c>
      <c r="AJ401">
        <v>3.0000000000000001E-5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260.52899000000002</v>
      </c>
      <c r="I402">
        <v>55.986244999999997</v>
      </c>
      <c r="J402" t="s">
        <v>3</v>
      </c>
      <c r="K402">
        <v>246.087222</v>
      </c>
      <c r="L402">
        <v>53.010502000000002</v>
      </c>
      <c r="M402" t="s">
        <v>4</v>
      </c>
      <c r="N402">
        <v>5.9126339999999997</v>
      </c>
      <c r="O402">
        <v>6.0340999999999999E-2</v>
      </c>
      <c r="P402" t="s">
        <v>5</v>
      </c>
      <c r="Q402">
        <v>0</v>
      </c>
      <c r="R402">
        <v>0</v>
      </c>
      <c r="S402" t="s">
        <v>6</v>
      </c>
      <c r="T402">
        <v>1.909988</v>
      </c>
      <c r="U402">
        <v>1.926E-3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8.3399000000000001E-2</v>
      </c>
      <c r="AG402">
        <v>9.0000000000000006E-5</v>
      </c>
      <c r="AH402" t="s">
        <v>11</v>
      </c>
      <c r="AI402">
        <v>0.91562399999999999</v>
      </c>
      <c r="AJ402">
        <v>1.55E-4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520.21004000000005</v>
      </c>
      <c r="I403">
        <v>178.801705</v>
      </c>
      <c r="J403" t="s">
        <v>3</v>
      </c>
      <c r="K403">
        <v>491.36370599999998</v>
      </c>
      <c r="L403">
        <v>169.16845799999999</v>
      </c>
      <c r="M403" t="s">
        <v>4</v>
      </c>
      <c r="N403">
        <v>11.777244</v>
      </c>
      <c r="O403">
        <v>0.22012300000000001</v>
      </c>
      <c r="P403" t="s">
        <v>5</v>
      </c>
      <c r="Q403">
        <v>0</v>
      </c>
      <c r="R403">
        <v>0</v>
      </c>
      <c r="S403" t="s">
        <v>6</v>
      </c>
      <c r="T403">
        <v>3.8232840000000001</v>
      </c>
      <c r="U403">
        <v>8.1569999999999993E-3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7.9439999999999997E-2</v>
      </c>
      <c r="AG403">
        <v>9.2E-5</v>
      </c>
      <c r="AH403" t="s">
        <v>11</v>
      </c>
      <c r="AI403">
        <v>0.92270399999999997</v>
      </c>
      <c r="AJ403">
        <v>1.27E-4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780.50913000000003</v>
      </c>
      <c r="I404">
        <v>338.72340500000001</v>
      </c>
      <c r="J404" t="s">
        <v>3</v>
      </c>
      <c r="K404">
        <v>737.20909200000006</v>
      </c>
      <c r="L404">
        <v>320.82657799999998</v>
      </c>
      <c r="M404" t="s">
        <v>4</v>
      </c>
      <c r="N404">
        <v>17.645441999999999</v>
      </c>
      <c r="O404">
        <v>0.42352600000000001</v>
      </c>
      <c r="P404" t="s">
        <v>5</v>
      </c>
      <c r="Q404">
        <v>0</v>
      </c>
      <c r="R404">
        <v>0</v>
      </c>
      <c r="S404" t="s">
        <v>6</v>
      </c>
      <c r="T404">
        <v>5.7461440000000001</v>
      </c>
      <c r="U404">
        <v>1.9892E-2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7.7131000000000005E-2</v>
      </c>
      <c r="AG404">
        <v>1.1400000000000001E-4</v>
      </c>
      <c r="AH404" t="s">
        <v>11</v>
      </c>
      <c r="AI404">
        <v>0.92646600000000001</v>
      </c>
      <c r="AJ404">
        <v>8.1000000000000004E-5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1041.35346</v>
      </c>
      <c r="I405">
        <v>608.061871</v>
      </c>
      <c r="J405" t="s">
        <v>3</v>
      </c>
      <c r="K405">
        <v>983.57677799999999</v>
      </c>
      <c r="L405">
        <v>572.38901099999998</v>
      </c>
      <c r="M405" t="s">
        <v>4</v>
      </c>
      <c r="N405">
        <v>23.533325999999999</v>
      </c>
      <c r="O405">
        <v>0.73787400000000003</v>
      </c>
      <c r="P405" t="s">
        <v>5</v>
      </c>
      <c r="Q405">
        <v>0</v>
      </c>
      <c r="R405">
        <v>0</v>
      </c>
      <c r="S405" t="s">
        <v>6</v>
      </c>
      <c r="T405">
        <v>7.6537439999999997</v>
      </c>
      <c r="U405">
        <v>2.6710000000000001E-2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7.4119000000000004E-2</v>
      </c>
      <c r="AG405">
        <v>1.4100000000000001E-4</v>
      </c>
      <c r="AH405" t="s">
        <v>11</v>
      </c>
      <c r="AI405">
        <v>0.92807499999999998</v>
      </c>
      <c r="AJ405">
        <v>4.8999999999999998E-5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1302.1697099999999</v>
      </c>
      <c r="I406">
        <v>867.60731599999997</v>
      </c>
      <c r="J406" t="s">
        <v>3</v>
      </c>
      <c r="K406">
        <v>1229.9766279999999</v>
      </c>
      <c r="L406">
        <v>816.20171000000005</v>
      </c>
      <c r="M406" t="s">
        <v>4</v>
      </c>
      <c r="N406">
        <v>29.438777999999999</v>
      </c>
      <c r="O406">
        <v>1.099032</v>
      </c>
      <c r="P406" t="s">
        <v>5</v>
      </c>
      <c r="Q406">
        <v>0</v>
      </c>
      <c r="R406">
        <v>0</v>
      </c>
      <c r="S406" t="s">
        <v>6</v>
      </c>
      <c r="T406">
        <v>9.5572959999999991</v>
      </c>
      <c r="U406">
        <v>3.4282E-2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7.3926000000000006E-2</v>
      </c>
      <c r="AG406">
        <v>1.45E-4</v>
      </c>
      <c r="AH406" t="s">
        <v>11</v>
      </c>
      <c r="AI406">
        <v>0.92965500000000001</v>
      </c>
      <c r="AJ406">
        <v>3.8000000000000002E-5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1562.978662</v>
      </c>
      <c r="I407">
        <v>1222.154841</v>
      </c>
      <c r="J407" t="s">
        <v>3</v>
      </c>
      <c r="K407">
        <v>1476.3176679999999</v>
      </c>
      <c r="L407">
        <v>1148.895998</v>
      </c>
      <c r="M407" t="s">
        <v>4</v>
      </c>
      <c r="N407">
        <v>35.325629999999997</v>
      </c>
      <c r="O407">
        <v>1.5739259999999999</v>
      </c>
      <c r="P407" t="s">
        <v>5</v>
      </c>
      <c r="Q407">
        <v>0</v>
      </c>
      <c r="R407">
        <v>0</v>
      </c>
      <c r="S407" t="s">
        <v>6</v>
      </c>
      <c r="T407">
        <v>11.471786</v>
      </c>
      <c r="U407">
        <v>4.6455000000000003E-2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7.1165000000000006E-2</v>
      </c>
      <c r="AG407">
        <v>1.46E-4</v>
      </c>
      <c r="AH407" t="s">
        <v>11</v>
      </c>
      <c r="AI407">
        <v>0.93100700000000003</v>
      </c>
      <c r="AJ407">
        <v>3.8999999999999999E-5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1824.525306</v>
      </c>
      <c r="I408">
        <v>1556.4580040000001</v>
      </c>
      <c r="J408" t="s">
        <v>3</v>
      </c>
      <c r="K408">
        <v>1723.4144020000001</v>
      </c>
      <c r="L408">
        <v>1463.1987429999999</v>
      </c>
      <c r="M408" t="s">
        <v>4</v>
      </c>
      <c r="N408">
        <v>41.238242</v>
      </c>
      <c r="O408">
        <v>2.0008870000000001</v>
      </c>
      <c r="P408" t="s">
        <v>5</v>
      </c>
      <c r="Q408">
        <v>0</v>
      </c>
      <c r="R408">
        <v>0</v>
      </c>
      <c r="S408" t="s">
        <v>6</v>
      </c>
      <c r="T408">
        <v>13.380636000000001</v>
      </c>
      <c r="U408">
        <v>5.1632999999999998E-2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7.0730000000000001E-2</v>
      </c>
      <c r="AG408">
        <v>1.4300000000000001E-4</v>
      </c>
      <c r="AH408" t="s">
        <v>11</v>
      </c>
      <c r="AI408">
        <v>0.93176800000000004</v>
      </c>
      <c r="AJ408">
        <v>4.6999999999999997E-5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2085.8945920000001</v>
      </c>
      <c r="I409">
        <v>1926.871337</v>
      </c>
      <c r="J409" t="s">
        <v>3</v>
      </c>
      <c r="K409">
        <v>1970.356282</v>
      </c>
      <c r="L409">
        <v>1808.9436840000001</v>
      </c>
      <c r="M409" t="s">
        <v>4</v>
      </c>
      <c r="N409">
        <v>47.150992000000002</v>
      </c>
      <c r="O409">
        <v>2.4599790000000001</v>
      </c>
      <c r="P409" t="s">
        <v>5</v>
      </c>
      <c r="Q409">
        <v>0</v>
      </c>
      <c r="R409">
        <v>0</v>
      </c>
      <c r="S409" t="s">
        <v>6</v>
      </c>
      <c r="T409">
        <v>15.290944</v>
      </c>
      <c r="U409">
        <v>6.1783999999999999E-2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7.0058999999999996E-2</v>
      </c>
      <c r="AG409">
        <v>1.5100000000000001E-4</v>
      </c>
      <c r="AH409" t="s">
        <v>11</v>
      </c>
      <c r="AI409">
        <v>0.93254700000000001</v>
      </c>
      <c r="AJ409">
        <v>5.1E-5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2347.4950020000001</v>
      </c>
      <c r="I410">
        <v>2349.6492499999999</v>
      </c>
      <c r="J410" t="s">
        <v>3</v>
      </c>
      <c r="K410">
        <v>2217.4953959999998</v>
      </c>
      <c r="L410">
        <v>2205.4668080000001</v>
      </c>
      <c r="M410" t="s">
        <v>4</v>
      </c>
      <c r="N410">
        <v>53.085599999999999</v>
      </c>
      <c r="O410">
        <v>3.1017389999999998</v>
      </c>
      <c r="P410" t="s">
        <v>5</v>
      </c>
      <c r="Q410">
        <v>0</v>
      </c>
      <c r="R410">
        <v>0</v>
      </c>
      <c r="S410" t="s">
        <v>6</v>
      </c>
      <c r="T410">
        <v>17.199642000000001</v>
      </c>
      <c r="U410">
        <v>7.1766999999999997E-2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6.9249000000000005E-2</v>
      </c>
      <c r="AG410">
        <v>1.5799999999999999E-4</v>
      </c>
      <c r="AH410" t="s">
        <v>11</v>
      </c>
      <c r="AI410">
        <v>0.93273700000000004</v>
      </c>
      <c r="AJ410">
        <v>4.8000000000000001E-5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2608.4833440000002</v>
      </c>
      <c r="I411">
        <v>2843.1159090000001</v>
      </c>
      <c r="J411" t="s">
        <v>3</v>
      </c>
      <c r="K411">
        <v>2464.0106620000001</v>
      </c>
      <c r="L411">
        <v>2661.663333</v>
      </c>
      <c r="M411" t="s">
        <v>4</v>
      </c>
      <c r="N411">
        <v>58.984580000000001</v>
      </c>
      <c r="O411">
        <v>3.8073939999999999</v>
      </c>
      <c r="P411" t="s">
        <v>5</v>
      </c>
      <c r="Q411">
        <v>0</v>
      </c>
      <c r="R411">
        <v>0</v>
      </c>
      <c r="S411" t="s">
        <v>6</v>
      </c>
      <c r="T411">
        <v>19.113161999999999</v>
      </c>
      <c r="U411">
        <v>9.1377E-2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6.7943000000000003E-2</v>
      </c>
      <c r="AG411">
        <v>1.5300000000000001E-4</v>
      </c>
      <c r="AH411" t="s">
        <v>11</v>
      </c>
      <c r="AI411">
        <v>0.93291900000000005</v>
      </c>
      <c r="AJ411">
        <v>4.6999999999999997E-5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2868.7889919999998</v>
      </c>
      <c r="I412">
        <v>3229.952753</v>
      </c>
      <c r="J412" t="s">
        <v>3</v>
      </c>
      <c r="K412">
        <v>2709.9281059999998</v>
      </c>
      <c r="L412">
        <v>3027.413759</v>
      </c>
      <c r="M412" t="s">
        <v>4</v>
      </c>
      <c r="N412">
        <v>64.874709999999993</v>
      </c>
      <c r="O412">
        <v>4.3868080000000003</v>
      </c>
      <c r="P412" t="s">
        <v>5</v>
      </c>
      <c r="Q412">
        <v>0</v>
      </c>
      <c r="R412">
        <v>0</v>
      </c>
      <c r="S412" t="s">
        <v>6</v>
      </c>
      <c r="T412">
        <v>21.019784000000001</v>
      </c>
      <c r="U412">
        <v>0.10099900000000001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6.6820000000000004E-2</v>
      </c>
      <c r="AG412">
        <v>1.4999999999999999E-4</v>
      </c>
      <c r="AH412" t="s">
        <v>11</v>
      </c>
      <c r="AI412">
        <v>0.93298999999999999</v>
      </c>
      <c r="AJ412">
        <v>4.6999999999999997E-5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3129.8263980000002</v>
      </c>
      <c r="I413">
        <v>3761.2221300000001</v>
      </c>
      <c r="J413" t="s">
        <v>3</v>
      </c>
      <c r="K413">
        <v>2956.5169740000001</v>
      </c>
      <c r="L413">
        <v>3525.7644089999999</v>
      </c>
      <c r="M413" t="s">
        <v>4</v>
      </c>
      <c r="N413">
        <v>70.787977999999995</v>
      </c>
      <c r="O413">
        <v>5.2264059999999999</v>
      </c>
      <c r="P413" t="s">
        <v>5</v>
      </c>
      <c r="Q413">
        <v>0</v>
      </c>
      <c r="R413">
        <v>0</v>
      </c>
      <c r="S413" t="s">
        <v>6</v>
      </c>
      <c r="T413">
        <v>22.925068</v>
      </c>
      <c r="U413">
        <v>0.113265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6.4639000000000002E-2</v>
      </c>
      <c r="AG413">
        <v>1.37E-4</v>
      </c>
      <c r="AH413" t="s">
        <v>11</v>
      </c>
      <c r="AI413">
        <v>0.93307200000000001</v>
      </c>
      <c r="AJ413">
        <v>4.6E-5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3391.229194</v>
      </c>
      <c r="I414">
        <v>4321.3358760000001</v>
      </c>
      <c r="J414" t="s">
        <v>3</v>
      </c>
      <c r="K414">
        <v>3203.4397180000001</v>
      </c>
      <c r="L414">
        <v>4045.963217</v>
      </c>
      <c r="M414" t="s">
        <v>4</v>
      </c>
      <c r="N414">
        <v>76.701747999999995</v>
      </c>
      <c r="O414">
        <v>6.2599200000000002</v>
      </c>
      <c r="P414" t="s">
        <v>5</v>
      </c>
      <c r="Q414">
        <v>0</v>
      </c>
      <c r="R414">
        <v>0</v>
      </c>
      <c r="S414" t="s">
        <v>6</v>
      </c>
      <c r="T414">
        <v>24.841906000000002</v>
      </c>
      <c r="U414">
        <v>0.13909099999999999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6.3924999999999996E-2</v>
      </c>
      <c r="AG414">
        <v>1.3300000000000001E-4</v>
      </c>
      <c r="AH414" t="s">
        <v>11</v>
      </c>
      <c r="AI414">
        <v>0.93343500000000001</v>
      </c>
      <c r="AJ414">
        <v>4.5000000000000003E-5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3653.1927340000002</v>
      </c>
      <c r="I415">
        <v>4659.5252549999996</v>
      </c>
      <c r="J415" t="s">
        <v>3</v>
      </c>
      <c r="K415">
        <v>3450.9035279999998</v>
      </c>
      <c r="L415">
        <v>4359.3057719999997</v>
      </c>
      <c r="M415" t="s">
        <v>4</v>
      </c>
      <c r="N415">
        <v>82.622054000000006</v>
      </c>
      <c r="O415">
        <v>6.9955920000000003</v>
      </c>
      <c r="P415" t="s">
        <v>5</v>
      </c>
      <c r="Q415">
        <v>0</v>
      </c>
      <c r="R415">
        <v>0</v>
      </c>
      <c r="S415" t="s">
        <v>6</v>
      </c>
      <c r="T415">
        <v>26.753288000000001</v>
      </c>
      <c r="U415">
        <v>0.14602399999999999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6.3349000000000003E-2</v>
      </c>
      <c r="AG415">
        <v>1.34E-4</v>
      </c>
      <c r="AH415" t="s">
        <v>11</v>
      </c>
      <c r="AI415">
        <v>0.93361300000000003</v>
      </c>
      <c r="AJ415">
        <v>4.3000000000000002E-5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3915.272982</v>
      </c>
      <c r="I416">
        <v>5051.9934560000002</v>
      </c>
      <c r="J416" t="s">
        <v>3</v>
      </c>
      <c r="K416">
        <v>3698.498756</v>
      </c>
      <c r="L416">
        <v>4718.7285149999998</v>
      </c>
      <c r="M416" t="s">
        <v>4</v>
      </c>
      <c r="N416">
        <v>88.572006000000002</v>
      </c>
      <c r="O416">
        <v>7.7706819999999999</v>
      </c>
      <c r="P416" t="s">
        <v>5</v>
      </c>
      <c r="Q416">
        <v>0</v>
      </c>
      <c r="R416">
        <v>0</v>
      </c>
      <c r="S416" t="s">
        <v>6</v>
      </c>
      <c r="T416">
        <v>28.659382000000001</v>
      </c>
      <c r="U416">
        <v>0.15878200000000001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6.3062000000000007E-2</v>
      </c>
      <c r="AG416">
        <v>1.2899999999999999E-4</v>
      </c>
      <c r="AH416" t="s">
        <v>11</v>
      </c>
      <c r="AI416">
        <v>0.93418599999999996</v>
      </c>
      <c r="AJ416">
        <v>5.3999999999999998E-5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4176.2712819999997</v>
      </c>
      <c r="I417">
        <v>5480.4655210000001</v>
      </c>
      <c r="J417" t="s">
        <v>3</v>
      </c>
      <c r="K417">
        <v>3945.057284</v>
      </c>
      <c r="L417">
        <v>5119.8322090000001</v>
      </c>
      <c r="M417" t="s">
        <v>4</v>
      </c>
      <c r="N417">
        <v>94.449534</v>
      </c>
      <c r="O417">
        <v>8.3689999999999998</v>
      </c>
      <c r="P417" t="s">
        <v>5</v>
      </c>
      <c r="Q417">
        <v>0</v>
      </c>
      <c r="R417">
        <v>0</v>
      </c>
      <c r="S417" t="s">
        <v>6</v>
      </c>
      <c r="T417">
        <v>30.560618000000002</v>
      </c>
      <c r="U417">
        <v>0.17385800000000001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6.2674999999999995E-2</v>
      </c>
      <c r="AG417">
        <v>1.3200000000000001E-4</v>
      </c>
      <c r="AH417" t="s">
        <v>11</v>
      </c>
      <c r="AI417">
        <v>0.93419099999999999</v>
      </c>
      <c r="AJ417">
        <v>5.3999999999999998E-5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4437.4551700000002</v>
      </c>
      <c r="I418">
        <v>5772.9102919999996</v>
      </c>
      <c r="J418" t="s">
        <v>3</v>
      </c>
      <c r="K418">
        <v>4191.7754519999999</v>
      </c>
      <c r="L418">
        <v>5395.4739529999997</v>
      </c>
      <c r="M418" t="s">
        <v>4</v>
      </c>
      <c r="N418">
        <v>100.34746199999999</v>
      </c>
      <c r="O418">
        <v>8.8586969999999994</v>
      </c>
      <c r="P418" t="s">
        <v>5</v>
      </c>
      <c r="Q418">
        <v>0</v>
      </c>
      <c r="R418">
        <v>0</v>
      </c>
      <c r="S418" t="s">
        <v>6</v>
      </c>
      <c r="T418">
        <v>32.475698000000001</v>
      </c>
      <c r="U418">
        <v>0.19175600000000001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6.0990999999999997E-2</v>
      </c>
      <c r="AG418">
        <v>1.07E-4</v>
      </c>
      <c r="AH418" t="s">
        <v>11</v>
      </c>
      <c r="AI418">
        <v>0.93420199999999998</v>
      </c>
      <c r="AJ418">
        <v>5.3999999999999998E-5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4699.177944</v>
      </c>
      <c r="I419">
        <v>6347.2896469999996</v>
      </c>
      <c r="J419" t="s">
        <v>3</v>
      </c>
      <c r="K419">
        <v>4439.0465599999998</v>
      </c>
      <c r="L419">
        <v>5933.9821149999998</v>
      </c>
      <c r="M419" t="s">
        <v>4</v>
      </c>
      <c r="N419">
        <v>106.25958199999999</v>
      </c>
      <c r="O419">
        <v>9.5551290000000009</v>
      </c>
      <c r="P419" t="s">
        <v>5</v>
      </c>
      <c r="Q419">
        <v>0</v>
      </c>
      <c r="R419">
        <v>0</v>
      </c>
      <c r="S419" t="s">
        <v>6</v>
      </c>
      <c r="T419">
        <v>34.386817999999998</v>
      </c>
      <c r="U419">
        <v>0.21419299999999999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6.0748999999999997E-2</v>
      </c>
      <c r="AG419">
        <v>1.05E-4</v>
      </c>
      <c r="AH419" t="s">
        <v>11</v>
      </c>
      <c r="AI419">
        <v>0.93420599999999998</v>
      </c>
      <c r="AJ419">
        <v>5.3999999999999998E-5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4961.7787799999996</v>
      </c>
      <c r="I420">
        <v>6737.8032659999999</v>
      </c>
      <c r="J420" t="s">
        <v>3</v>
      </c>
      <c r="K420">
        <v>4687.1529659999997</v>
      </c>
      <c r="L420">
        <v>6293.3591429999997</v>
      </c>
      <c r="M420" t="s">
        <v>4</v>
      </c>
      <c r="N420">
        <v>112.180958</v>
      </c>
      <c r="O420">
        <v>10.105930000000001</v>
      </c>
      <c r="P420" t="s">
        <v>5</v>
      </c>
      <c r="Q420">
        <v>0</v>
      </c>
      <c r="R420">
        <v>0</v>
      </c>
      <c r="S420" t="s">
        <v>6</v>
      </c>
      <c r="T420">
        <v>36.293458000000001</v>
      </c>
      <c r="U420">
        <v>0.224992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6.0748000000000003E-2</v>
      </c>
      <c r="AG420">
        <v>1.05E-4</v>
      </c>
      <c r="AH420" t="s">
        <v>11</v>
      </c>
      <c r="AI420">
        <v>0.93420999999999998</v>
      </c>
      <c r="AJ420">
        <v>5.3999999999999998E-5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5225.2904420000004</v>
      </c>
      <c r="I421">
        <v>7232.9234120000001</v>
      </c>
      <c r="J421" t="s">
        <v>3</v>
      </c>
      <c r="K421">
        <v>4936.1786240000001</v>
      </c>
      <c r="L421">
        <v>6759.5654340000001</v>
      </c>
      <c r="M421" t="s">
        <v>4</v>
      </c>
      <c r="N421">
        <v>118.159138</v>
      </c>
      <c r="O421">
        <v>10.824567999999999</v>
      </c>
      <c r="P421" t="s">
        <v>5</v>
      </c>
      <c r="Q421">
        <v>0</v>
      </c>
      <c r="R421">
        <v>0</v>
      </c>
      <c r="S421" t="s">
        <v>6</v>
      </c>
      <c r="T421">
        <v>38.208730000000003</v>
      </c>
      <c r="U421">
        <v>0.24157999999999999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5.9760000000000001E-2</v>
      </c>
      <c r="AG421">
        <v>8.5000000000000006E-5</v>
      </c>
      <c r="AH421" t="s">
        <v>11</v>
      </c>
      <c r="AI421">
        <v>0.93505099999999997</v>
      </c>
      <c r="AJ421">
        <v>6.7000000000000002E-5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315.41407400000003</v>
      </c>
      <c r="I422">
        <v>17.917283000000001</v>
      </c>
      <c r="J422" t="s">
        <v>3</v>
      </c>
      <c r="K422">
        <v>294.43673200000001</v>
      </c>
      <c r="L422">
        <v>11.133746</v>
      </c>
      <c r="M422" t="s">
        <v>4</v>
      </c>
      <c r="N422">
        <v>9.4715620000000005</v>
      </c>
      <c r="O422">
        <v>0.29163600000000001</v>
      </c>
      <c r="P422" t="s">
        <v>5</v>
      </c>
      <c r="Q422">
        <v>8.5167020000000004</v>
      </c>
      <c r="R422">
        <v>2.0537E-2</v>
      </c>
      <c r="S422" t="s">
        <v>6</v>
      </c>
      <c r="T422">
        <v>1.9357200000000001</v>
      </c>
      <c r="U422">
        <v>3.4949999999999998E-3</v>
      </c>
      <c r="V422" t="s">
        <v>7</v>
      </c>
      <c r="W422">
        <v>1.376198</v>
      </c>
      <c r="X422">
        <v>1.186E-3</v>
      </c>
      <c r="Y422" t="s">
        <v>8</v>
      </c>
      <c r="Z422">
        <v>3.9759319999999998</v>
      </c>
      <c r="AA422">
        <v>1.2538000000000001E-2</v>
      </c>
      <c r="AB422" t="s">
        <v>9</v>
      </c>
      <c r="AC422">
        <v>275.47526599999998</v>
      </c>
      <c r="AD422">
        <v>8.3650699999999993</v>
      </c>
      <c r="AE422" t="s">
        <v>10</v>
      </c>
      <c r="AF422">
        <v>8.2872000000000001E-2</v>
      </c>
      <c r="AG422">
        <v>1.2E-4</v>
      </c>
      <c r="AH422" t="s">
        <v>11</v>
      </c>
      <c r="AI422">
        <v>0.91387600000000002</v>
      </c>
      <c r="AJ422">
        <v>1.7699999999999999E-4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629.05655999999999</v>
      </c>
      <c r="I423">
        <v>46.801819999999999</v>
      </c>
      <c r="J423" t="s">
        <v>3</v>
      </c>
      <c r="K423">
        <v>587.56541600000003</v>
      </c>
      <c r="L423">
        <v>27.617353999999999</v>
      </c>
      <c r="M423" t="s">
        <v>4</v>
      </c>
      <c r="N423">
        <v>18.790496000000001</v>
      </c>
      <c r="O423">
        <v>0.99999199999999999</v>
      </c>
      <c r="P423" t="s">
        <v>5</v>
      </c>
      <c r="Q423">
        <v>16.991161999999999</v>
      </c>
      <c r="R423">
        <v>4.6614999999999997E-2</v>
      </c>
      <c r="S423" t="s">
        <v>6</v>
      </c>
      <c r="T423">
        <v>3.8686500000000001</v>
      </c>
      <c r="U423">
        <v>1.0886E-2</v>
      </c>
      <c r="V423" t="s">
        <v>7</v>
      </c>
      <c r="W423">
        <v>2.7502260000000001</v>
      </c>
      <c r="X423">
        <v>2.9260000000000002E-3</v>
      </c>
      <c r="Y423" t="s">
        <v>8</v>
      </c>
      <c r="Z423">
        <v>7.9195180000000001</v>
      </c>
      <c r="AA423">
        <v>1.7291999999999998E-2</v>
      </c>
      <c r="AB423" t="s">
        <v>9</v>
      </c>
      <c r="AC423">
        <v>549.84245799999997</v>
      </c>
      <c r="AD423">
        <v>19.216747999999999</v>
      </c>
      <c r="AE423" t="s">
        <v>10</v>
      </c>
      <c r="AF423">
        <v>7.9616000000000006E-2</v>
      </c>
      <c r="AG423">
        <v>9.6000000000000002E-5</v>
      </c>
      <c r="AH423" t="s">
        <v>11</v>
      </c>
      <c r="AI423">
        <v>0.92157500000000003</v>
      </c>
      <c r="AJ423">
        <v>1.37E-4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943.50572599999998</v>
      </c>
      <c r="I424">
        <v>80.036597</v>
      </c>
      <c r="J424" t="s">
        <v>3</v>
      </c>
      <c r="K424">
        <v>881.42462599999999</v>
      </c>
      <c r="L424">
        <v>50.696368999999997</v>
      </c>
      <c r="M424" t="s">
        <v>4</v>
      </c>
      <c r="N424">
        <v>28.183678</v>
      </c>
      <c r="O424">
        <v>1.5151969999999999</v>
      </c>
      <c r="P424" t="s">
        <v>5</v>
      </c>
      <c r="Q424">
        <v>25.474442</v>
      </c>
      <c r="R424">
        <v>6.3876000000000002E-2</v>
      </c>
      <c r="S424" t="s">
        <v>6</v>
      </c>
      <c r="T424">
        <v>5.796322</v>
      </c>
      <c r="U424">
        <v>1.3325999999999999E-2</v>
      </c>
      <c r="V424" t="s">
        <v>7</v>
      </c>
      <c r="W424">
        <v>4.1285059999999998</v>
      </c>
      <c r="X424">
        <v>4.346E-3</v>
      </c>
      <c r="Y424" t="s">
        <v>8</v>
      </c>
      <c r="Z424">
        <v>11.866455999999999</v>
      </c>
      <c r="AA424">
        <v>2.0029000000000002E-2</v>
      </c>
      <c r="AB424" t="s">
        <v>9</v>
      </c>
      <c r="AC424">
        <v>824.85375999999997</v>
      </c>
      <c r="AD424">
        <v>36.992038000000001</v>
      </c>
      <c r="AE424" t="s">
        <v>10</v>
      </c>
      <c r="AF424">
        <v>7.8206999999999999E-2</v>
      </c>
      <c r="AG424">
        <v>1.16E-4</v>
      </c>
      <c r="AH424" t="s">
        <v>11</v>
      </c>
      <c r="AI424">
        <v>0.92346799999999996</v>
      </c>
      <c r="AJ424">
        <v>1.22E-4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1257.292866</v>
      </c>
      <c r="I425">
        <v>126.326055</v>
      </c>
      <c r="J425" t="s">
        <v>3</v>
      </c>
      <c r="K425">
        <v>1174.767026</v>
      </c>
      <c r="L425">
        <v>77.660595000000001</v>
      </c>
      <c r="M425" t="s">
        <v>4</v>
      </c>
      <c r="N425">
        <v>37.454777999999997</v>
      </c>
      <c r="O425">
        <v>2.4607600000000001</v>
      </c>
      <c r="P425" t="s">
        <v>5</v>
      </c>
      <c r="Q425">
        <v>33.938608000000002</v>
      </c>
      <c r="R425">
        <v>8.9096999999999996E-2</v>
      </c>
      <c r="S425" t="s">
        <v>6</v>
      </c>
      <c r="T425">
        <v>7.7175260000000003</v>
      </c>
      <c r="U425">
        <v>1.5311E-2</v>
      </c>
      <c r="V425" t="s">
        <v>7</v>
      </c>
      <c r="W425">
        <v>5.5007039999999998</v>
      </c>
      <c r="X425">
        <v>4.8609999999999999E-3</v>
      </c>
      <c r="Y425" t="s">
        <v>8</v>
      </c>
      <c r="Z425">
        <v>15.810124</v>
      </c>
      <c r="AA425">
        <v>2.8695999999999999E-2</v>
      </c>
      <c r="AB425" t="s">
        <v>9</v>
      </c>
      <c r="AC425">
        <v>1099.4908780000001</v>
      </c>
      <c r="AD425">
        <v>53.875301</v>
      </c>
      <c r="AE425" t="s">
        <v>10</v>
      </c>
      <c r="AF425">
        <v>7.6590000000000005E-2</v>
      </c>
      <c r="AG425">
        <v>1.2999999999999999E-4</v>
      </c>
      <c r="AH425" t="s">
        <v>11</v>
      </c>
      <c r="AI425">
        <v>0.92669100000000004</v>
      </c>
      <c r="AJ425">
        <v>7.2000000000000002E-5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1570.5828979999999</v>
      </c>
      <c r="I426">
        <v>154.485366</v>
      </c>
      <c r="J426" t="s">
        <v>3</v>
      </c>
      <c r="K426">
        <v>1467.755492</v>
      </c>
      <c r="L426">
        <v>91.757060999999993</v>
      </c>
      <c r="M426" t="s">
        <v>4</v>
      </c>
      <c r="N426">
        <v>46.678649999999998</v>
      </c>
      <c r="O426">
        <v>3.299776</v>
      </c>
      <c r="P426" t="s">
        <v>5</v>
      </c>
      <c r="Q426">
        <v>42.405521999999998</v>
      </c>
      <c r="R426">
        <v>0.114414</v>
      </c>
      <c r="S426" t="s">
        <v>6</v>
      </c>
      <c r="T426">
        <v>9.6445720000000001</v>
      </c>
      <c r="U426">
        <v>1.9623000000000002E-2</v>
      </c>
      <c r="V426" t="s">
        <v>7</v>
      </c>
      <c r="W426">
        <v>6.8671540000000002</v>
      </c>
      <c r="X426">
        <v>5.6709999999999998E-3</v>
      </c>
      <c r="Y426" t="s">
        <v>8</v>
      </c>
      <c r="Z426">
        <v>19.748837999999999</v>
      </c>
      <c r="AA426">
        <v>3.9017999999999997E-2</v>
      </c>
      <c r="AB426" t="s">
        <v>9</v>
      </c>
      <c r="AC426">
        <v>1373.8116339999999</v>
      </c>
      <c r="AD426">
        <v>61.601357</v>
      </c>
      <c r="AE426" t="s">
        <v>10</v>
      </c>
      <c r="AF426">
        <v>7.5423000000000004E-2</v>
      </c>
      <c r="AG426">
        <v>1.3100000000000001E-4</v>
      </c>
      <c r="AH426" t="s">
        <v>11</v>
      </c>
      <c r="AI426">
        <v>0.92857199999999995</v>
      </c>
      <c r="AJ426">
        <v>5.1E-5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1884.6781619999999</v>
      </c>
      <c r="I427">
        <v>217.493168</v>
      </c>
      <c r="J427" t="s">
        <v>3</v>
      </c>
      <c r="K427">
        <v>1761.316198</v>
      </c>
      <c r="L427">
        <v>129.287082</v>
      </c>
      <c r="M427" t="s">
        <v>4</v>
      </c>
      <c r="N427">
        <v>56.00432</v>
      </c>
      <c r="O427">
        <v>4.5947779999999998</v>
      </c>
      <c r="P427" t="s">
        <v>5</v>
      </c>
      <c r="Q427">
        <v>50.896383999999998</v>
      </c>
      <c r="R427">
        <v>0.14588499999999999</v>
      </c>
      <c r="S427" t="s">
        <v>6</v>
      </c>
      <c r="T427">
        <v>11.572685999999999</v>
      </c>
      <c r="U427">
        <v>2.1801000000000001E-2</v>
      </c>
      <c r="V427" t="s">
        <v>7</v>
      </c>
      <c r="W427">
        <v>8.2393540000000005</v>
      </c>
      <c r="X427">
        <v>6.9389999999999999E-3</v>
      </c>
      <c r="Y427" t="s">
        <v>8</v>
      </c>
      <c r="Z427">
        <v>23.708539999999999</v>
      </c>
      <c r="AA427">
        <v>5.7513000000000002E-2</v>
      </c>
      <c r="AB427" t="s">
        <v>9</v>
      </c>
      <c r="AC427">
        <v>1648.587444</v>
      </c>
      <c r="AD427">
        <v>87.210042999999999</v>
      </c>
      <c r="AE427" t="s">
        <v>10</v>
      </c>
      <c r="AF427">
        <v>7.4485999999999997E-2</v>
      </c>
      <c r="AG427">
        <v>1.2999999999999999E-4</v>
      </c>
      <c r="AH427" t="s">
        <v>11</v>
      </c>
      <c r="AI427">
        <v>0.93005300000000002</v>
      </c>
      <c r="AJ427">
        <v>5.7000000000000003E-5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2198.2951800000001</v>
      </c>
      <c r="I428">
        <v>276.31955599999998</v>
      </c>
      <c r="J428" t="s">
        <v>3</v>
      </c>
      <c r="K428">
        <v>2054.5527240000001</v>
      </c>
      <c r="L428">
        <v>162.43680699999999</v>
      </c>
      <c r="M428" t="s">
        <v>4</v>
      </c>
      <c r="N428">
        <v>65.279077999999998</v>
      </c>
      <c r="O428">
        <v>5.5814909999999998</v>
      </c>
      <c r="P428" t="s">
        <v>5</v>
      </c>
      <c r="Q428">
        <v>59.374872000000003</v>
      </c>
      <c r="R428">
        <v>0.17338200000000001</v>
      </c>
      <c r="S428" t="s">
        <v>6</v>
      </c>
      <c r="T428">
        <v>13.492177999999999</v>
      </c>
      <c r="U428">
        <v>2.4257999999999998E-2</v>
      </c>
      <c r="V428" t="s">
        <v>7</v>
      </c>
      <c r="W428">
        <v>9.6134780000000006</v>
      </c>
      <c r="X428">
        <v>6.8919999999999997E-3</v>
      </c>
      <c r="Y428" t="s">
        <v>8</v>
      </c>
      <c r="Z428">
        <v>27.66536</v>
      </c>
      <c r="AA428">
        <v>7.4192999999999995E-2</v>
      </c>
      <c r="AB428" t="s">
        <v>9</v>
      </c>
      <c r="AC428">
        <v>1923.099054</v>
      </c>
      <c r="AD428">
        <v>109.44566399999999</v>
      </c>
      <c r="AE428" t="s">
        <v>10</v>
      </c>
      <c r="AF428">
        <v>7.2224999999999998E-2</v>
      </c>
      <c r="AG428">
        <v>1.3999999999999999E-4</v>
      </c>
      <c r="AH428" t="s">
        <v>11</v>
      </c>
      <c r="AI428">
        <v>0.93045199999999995</v>
      </c>
      <c r="AJ428">
        <v>5.1999999999999997E-5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2512.1493660000001</v>
      </c>
      <c r="I429">
        <v>299.05681399999997</v>
      </c>
      <c r="J429" t="s">
        <v>3</v>
      </c>
      <c r="K429">
        <v>2348.0377360000002</v>
      </c>
      <c r="L429">
        <v>171.660844</v>
      </c>
      <c r="M429" t="s">
        <v>4</v>
      </c>
      <c r="N429">
        <v>74.537484000000006</v>
      </c>
      <c r="O429">
        <v>6.2088619999999999</v>
      </c>
      <c r="P429" t="s">
        <v>5</v>
      </c>
      <c r="Q429">
        <v>67.847074000000006</v>
      </c>
      <c r="R429">
        <v>0.18158099999999999</v>
      </c>
      <c r="S429" t="s">
        <v>6</v>
      </c>
      <c r="T429">
        <v>15.412088000000001</v>
      </c>
      <c r="U429">
        <v>2.555E-2</v>
      </c>
      <c r="V429" t="s">
        <v>7</v>
      </c>
      <c r="W429">
        <v>10.989948</v>
      </c>
      <c r="X429">
        <v>7.9340000000000001E-3</v>
      </c>
      <c r="Y429" t="s">
        <v>8</v>
      </c>
      <c r="Z429">
        <v>31.60886</v>
      </c>
      <c r="AA429">
        <v>7.9743999999999995E-2</v>
      </c>
      <c r="AB429" t="s">
        <v>9</v>
      </c>
      <c r="AC429">
        <v>2197.8838940000001</v>
      </c>
      <c r="AD429">
        <v>114.349868</v>
      </c>
      <c r="AE429" t="s">
        <v>10</v>
      </c>
      <c r="AF429">
        <v>7.1745000000000003E-2</v>
      </c>
      <c r="AG429">
        <v>1.45E-4</v>
      </c>
      <c r="AH429" t="s">
        <v>11</v>
      </c>
      <c r="AI429">
        <v>0.93171000000000004</v>
      </c>
      <c r="AJ429">
        <v>6.7999999999999999E-5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2826.8227879999999</v>
      </c>
      <c r="I430">
        <v>384.57134600000001</v>
      </c>
      <c r="J430" t="s">
        <v>3</v>
      </c>
      <c r="K430">
        <v>2642.14039</v>
      </c>
      <c r="L430">
        <v>222.29661300000001</v>
      </c>
      <c r="M430" t="s">
        <v>4</v>
      </c>
      <c r="N430">
        <v>83.849642000000003</v>
      </c>
      <c r="O430">
        <v>7.592193</v>
      </c>
      <c r="P430" t="s">
        <v>5</v>
      </c>
      <c r="Q430">
        <v>76.358369999999994</v>
      </c>
      <c r="R430">
        <v>0.24288000000000001</v>
      </c>
      <c r="S430" t="s">
        <v>6</v>
      </c>
      <c r="T430">
        <v>17.339036</v>
      </c>
      <c r="U430">
        <v>2.8296000000000002E-2</v>
      </c>
      <c r="V430" t="s">
        <v>7</v>
      </c>
      <c r="W430">
        <v>12.372678000000001</v>
      </c>
      <c r="X430">
        <v>1.0621E-2</v>
      </c>
      <c r="Y430" t="s">
        <v>8</v>
      </c>
      <c r="Z430">
        <v>35.583536000000002</v>
      </c>
      <c r="AA430">
        <v>0.10294</v>
      </c>
      <c r="AB430" t="s">
        <v>9</v>
      </c>
      <c r="AC430">
        <v>2473.1924519999998</v>
      </c>
      <c r="AD430">
        <v>148.68496300000001</v>
      </c>
      <c r="AE430" t="s">
        <v>10</v>
      </c>
      <c r="AF430">
        <v>7.0749000000000006E-2</v>
      </c>
      <c r="AG430">
        <v>1.4799999999999999E-4</v>
      </c>
      <c r="AH430" t="s">
        <v>11</v>
      </c>
      <c r="AI430">
        <v>0.93344199999999999</v>
      </c>
      <c r="AJ430">
        <v>5.0000000000000002E-5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3140.960086</v>
      </c>
      <c r="I431">
        <v>410.56478399999997</v>
      </c>
      <c r="J431" t="s">
        <v>3</v>
      </c>
      <c r="K431">
        <v>2935.7724400000002</v>
      </c>
      <c r="L431">
        <v>234.24587299999999</v>
      </c>
      <c r="M431" t="s">
        <v>4</v>
      </c>
      <c r="N431">
        <v>93.180999999999997</v>
      </c>
      <c r="O431">
        <v>8.1926760000000005</v>
      </c>
      <c r="P431" t="s">
        <v>5</v>
      </c>
      <c r="Q431">
        <v>84.832595999999995</v>
      </c>
      <c r="R431">
        <v>0.27084000000000003</v>
      </c>
      <c r="S431" t="s">
        <v>6</v>
      </c>
      <c r="T431">
        <v>19.272781999999999</v>
      </c>
      <c r="U431">
        <v>3.125E-2</v>
      </c>
      <c r="V431" t="s">
        <v>7</v>
      </c>
      <c r="W431">
        <v>13.74525</v>
      </c>
      <c r="X431">
        <v>1.1154000000000001E-2</v>
      </c>
      <c r="Y431" t="s">
        <v>8</v>
      </c>
      <c r="Z431">
        <v>39.525025999999997</v>
      </c>
      <c r="AA431">
        <v>0.122068</v>
      </c>
      <c r="AB431" t="s">
        <v>9</v>
      </c>
      <c r="AC431">
        <v>2748.0462160000002</v>
      </c>
      <c r="AD431">
        <v>156.86442400000001</v>
      </c>
      <c r="AE431" t="s">
        <v>10</v>
      </c>
      <c r="AF431">
        <v>7.0507E-2</v>
      </c>
      <c r="AG431">
        <v>1.46E-4</v>
      </c>
      <c r="AH431" t="s">
        <v>11</v>
      </c>
      <c r="AI431">
        <v>0.93389800000000001</v>
      </c>
      <c r="AJ431">
        <v>5.3000000000000001E-5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3455.3055639999998</v>
      </c>
      <c r="I432">
        <v>528.10191099999997</v>
      </c>
      <c r="J432" t="s">
        <v>3</v>
      </c>
      <c r="K432">
        <v>3229.6020520000002</v>
      </c>
      <c r="L432">
        <v>304.552908</v>
      </c>
      <c r="M432" t="s">
        <v>4</v>
      </c>
      <c r="N432">
        <v>102.446432</v>
      </c>
      <c r="O432">
        <v>9.5611580000000007</v>
      </c>
      <c r="P432" t="s">
        <v>5</v>
      </c>
      <c r="Q432">
        <v>93.317837999999995</v>
      </c>
      <c r="R432">
        <v>0.380936</v>
      </c>
      <c r="S432" t="s">
        <v>6</v>
      </c>
      <c r="T432">
        <v>21.202102</v>
      </c>
      <c r="U432">
        <v>3.8059999999999997E-2</v>
      </c>
      <c r="V432" t="s">
        <v>7</v>
      </c>
      <c r="W432">
        <v>15.12228</v>
      </c>
      <c r="X432">
        <v>1.5862999999999999E-2</v>
      </c>
      <c r="Y432" t="s">
        <v>8</v>
      </c>
      <c r="Z432">
        <v>43.479230000000001</v>
      </c>
      <c r="AA432">
        <v>0.164825</v>
      </c>
      <c r="AB432" t="s">
        <v>9</v>
      </c>
      <c r="AC432">
        <v>3023.152908</v>
      </c>
      <c r="AD432">
        <v>206.192183</v>
      </c>
      <c r="AE432" t="s">
        <v>10</v>
      </c>
      <c r="AF432">
        <v>6.9456000000000004E-2</v>
      </c>
      <c r="AG432">
        <v>1.45E-4</v>
      </c>
      <c r="AH432" t="s">
        <v>11</v>
      </c>
      <c r="AI432">
        <v>0.93418999999999996</v>
      </c>
      <c r="AJ432">
        <v>6.0999999999999999E-5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3770.240742</v>
      </c>
      <c r="I433">
        <v>658.32432800000004</v>
      </c>
      <c r="J433" t="s">
        <v>3</v>
      </c>
      <c r="K433">
        <v>3523.9606779999999</v>
      </c>
      <c r="L433">
        <v>379.958597</v>
      </c>
      <c r="M433" t="s">
        <v>4</v>
      </c>
      <c r="N433">
        <v>111.85493</v>
      </c>
      <c r="O433">
        <v>11.391004000000001</v>
      </c>
      <c r="P433" t="s">
        <v>5</v>
      </c>
      <c r="Q433">
        <v>101.817474</v>
      </c>
      <c r="R433">
        <v>0.448795</v>
      </c>
      <c r="S433" t="s">
        <v>6</v>
      </c>
      <c r="T433">
        <v>23.135421999999998</v>
      </c>
      <c r="U433">
        <v>4.2745999999999999E-2</v>
      </c>
      <c r="V433" t="s">
        <v>7</v>
      </c>
      <c r="W433">
        <v>16.500489999999999</v>
      </c>
      <c r="X433">
        <v>1.7725999999999999E-2</v>
      </c>
      <c r="Y433" t="s">
        <v>8</v>
      </c>
      <c r="Z433">
        <v>47.437829999999998</v>
      </c>
      <c r="AA433">
        <v>0.19956599999999999</v>
      </c>
      <c r="AB433" t="s">
        <v>9</v>
      </c>
      <c r="AC433">
        <v>3298.6276619999999</v>
      </c>
      <c r="AD433">
        <v>260.28786400000001</v>
      </c>
      <c r="AE433" t="s">
        <v>10</v>
      </c>
      <c r="AF433">
        <v>6.9065000000000001E-2</v>
      </c>
      <c r="AG433">
        <v>1.4899999999999999E-4</v>
      </c>
      <c r="AH433" t="s">
        <v>11</v>
      </c>
      <c r="AI433">
        <v>0.93437300000000001</v>
      </c>
      <c r="AJ433">
        <v>5.8E-5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4083.193526</v>
      </c>
      <c r="I434">
        <v>729.69849499999998</v>
      </c>
      <c r="J434" t="s">
        <v>3</v>
      </c>
      <c r="K434">
        <v>3816.6178380000001</v>
      </c>
      <c r="L434">
        <v>421.61268100000001</v>
      </c>
      <c r="M434" t="s">
        <v>4</v>
      </c>
      <c r="N434">
        <v>121.048552</v>
      </c>
      <c r="O434">
        <v>12.771492</v>
      </c>
      <c r="P434" t="s">
        <v>5</v>
      </c>
      <c r="Q434">
        <v>110.29434999999999</v>
      </c>
      <c r="R434">
        <v>0.48475200000000002</v>
      </c>
      <c r="S434" t="s">
        <v>6</v>
      </c>
      <c r="T434">
        <v>25.050912</v>
      </c>
      <c r="U434">
        <v>4.4507999999999999E-2</v>
      </c>
      <c r="V434" t="s">
        <v>7</v>
      </c>
      <c r="W434">
        <v>17.873396</v>
      </c>
      <c r="X434">
        <v>1.7998E-2</v>
      </c>
      <c r="Y434" t="s">
        <v>8</v>
      </c>
      <c r="Z434">
        <v>51.400725999999999</v>
      </c>
      <c r="AA434">
        <v>0.226825</v>
      </c>
      <c r="AB434" t="s">
        <v>9</v>
      </c>
      <c r="AC434">
        <v>3572.6452559999998</v>
      </c>
      <c r="AD434">
        <v>291.391254</v>
      </c>
      <c r="AE434" t="s">
        <v>10</v>
      </c>
      <c r="AF434">
        <v>6.8252999999999994E-2</v>
      </c>
      <c r="AG434">
        <v>1.45E-4</v>
      </c>
      <c r="AH434" t="s">
        <v>11</v>
      </c>
      <c r="AI434">
        <v>0.93496900000000005</v>
      </c>
      <c r="AJ434">
        <v>6.8999999999999997E-5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4397.4212260000004</v>
      </c>
      <c r="I435">
        <v>850.35102700000004</v>
      </c>
      <c r="J435" t="s">
        <v>3</v>
      </c>
      <c r="K435">
        <v>4110.3293800000001</v>
      </c>
      <c r="L435">
        <v>491.79445700000002</v>
      </c>
      <c r="M435" t="s">
        <v>4</v>
      </c>
      <c r="N435">
        <v>130.351598</v>
      </c>
      <c r="O435">
        <v>14.634482</v>
      </c>
      <c r="P435" t="s">
        <v>5</v>
      </c>
      <c r="Q435">
        <v>118.827164</v>
      </c>
      <c r="R435">
        <v>0.566747</v>
      </c>
      <c r="S435" t="s">
        <v>6</v>
      </c>
      <c r="T435">
        <v>26.992286</v>
      </c>
      <c r="U435">
        <v>4.9148999999999998E-2</v>
      </c>
      <c r="V435" t="s">
        <v>7</v>
      </c>
      <c r="W435">
        <v>19.251550000000002</v>
      </c>
      <c r="X435">
        <v>1.8376E-2</v>
      </c>
      <c r="Y435" t="s">
        <v>8</v>
      </c>
      <c r="Z435">
        <v>55.38588</v>
      </c>
      <c r="AA435">
        <v>0.27511999999999998</v>
      </c>
      <c r="AB435" t="s">
        <v>9</v>
      </c>
      <c r="AC435">
        <v>3847.5455339999999</v>
      </c>
      <c r="AD435">
        <v>340.04297600000001</v>
      </c>
      <c r="AE435" t="s">
        <v>10</v>
      </c>
      <c r="AF435">
        <v>6.7605999999999999E-2</v>
      </c>
      <c r="AG435">
        <v>1.45E-4</v>
      </c>
      <c r="AH435" t="s">
        <v>11</v>
      </c>
      <c r="AI435">
        <v>0.93498999999999999</v>
      </c>
      <c r="AJ435">
        <v>6.8999999999999997E-5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4712.1705959999999</v>
      </c>
      <c r="I436">
        <v>1068.167827</v>
      </c>
      <c r="J436" t="s">
        <v>3</v>
      </c>
      <c r="K436">
        <v>4404.5570040000002</v>
      </c>
      <c r="L436">
        <v>618.42012899999997</v>
      </c>
      <c r="M436" t="s">
        <v>4</v>
      </c>
      <c r="N436">
        <v>139.66101599999999</v>
      </c>
      <c r="O436">
        <v>18.214669000000001</v>
      </c>
      <c r="P436" t="s">
        <v>5</v>
      </c>
      <c r="Q436">
        <v>127.332722</v>
      </c>
      <c r="R436">
        <v>0.66812400000000005</v>
      </c>
      <c r="S436" t="s">
        <v>6</v>
      </c>
      <c r="T436">
        <v>28.921938000000001</v>
      </c>
      <c r="U436">
        <v>5.2956999999999997E-2</v>
      </c>
      <c r="V436" t="s">
        <v>7</v>
      </c>
      <c r="W436">
        <v>20.628157999999999</v>
      </c>
      <c r="X436">
        <v>2.1284999999999998E-2</v>
      </c>
      <c r="Y436" t="s">
        <v>8</v>
      </c>
      <c r="Z436">
        <v>59.353406</v>
      </c>
      <c r="AA436">
        <v>0.31321399999999999</v>
      </c>
      <c r="AB436" t="s">
        <v>9</v>
      </c>
      <c r="AC436">
        <v>4122.9747239999997</v>
      </c>
      <c r="AD436">
        <v>423.13039900000001</v>
      </c>
      <c r="AE436" t="s">
        <v>10</v>
      </c>
      <c r="AF436">
        <v>6.7253999999999994E-2</v>
      </c>
      <c r="AG436">
        <v>1.47E-4</v>
      </c>
      <c r="AH436" t="s">
        <v>11</v>
      </c>
      <c r="AI436">
        <v>0.93499600000000005</v>
      </c>
      <c r="AJ436">
        <v>6.8999999999999997E-5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5026.011426</v>
      </c>
      <c r="I437">
        <v>1304.385589</v>
      </c>
      <c r="J437" t="s">
        <v>3</v>
      </c>
      <c r="K437">
        <v>4698.002262</v>
      </c>
      <c r="L437">
        <v>766.01579100000004</v>
      </c>
      <c r="M437" t="s">
        <v>4</v>
      </c>
      <c r="N437">
        <v>148.91916599999999</v>
      </c>
      <c r="O437">
        <v>21.101848</v>
      </c>
      <c r="P437" t="s">
        <v>5</v>
      </c>
      <c r="Q437">
        <v>135.810788</v>
      </c>
      <c r="R437">
        <v>0.80043799999999998</v>
      </c>
      <c r="S437" t="s">
        <v>6</v>
      </c>
      <c r="T437">
        <v>30.845538000000001</v>
      </c>
      <c r="U437">
        <v>6.0458999999999999E-2</v>
      </c>
      <c r="V437" t="s">
        <v>7</v>
      </c>
      <c r="W437">
        <v>22.011800000000001</v>
      </c>
      <c r="X437">
        <v>2.6464000000000001E-2</v>
      </c>
      <c r="Y437" t="s">
        <v>8</v>
      </c>
      <c r="Z437">
        <v>63.296703999999998</v>
      </c>
      <c r="AA437">
        <v>0.371118</v>
      </c>
      <c r="AB437" t="s">
        <v>9</v>
      </c>
      <c r="AC437">
        <v>4397.7103319999997</v>
      </c>
      <c r="AD437">
        <v>526.01435700000002</v>
      </c>
      <c r="AE437" t="s">
        <v>10</v>
      </c>
      <c r="AF437">
        <v>6.5565999999999999E-2</v>
      </c>
      <c r="AG437">
        <v>1.4300000000000001E-4</v>
      </c>
      <c r="AH437" t="s">
        <v>11</v>
      </c>
      <c r="AI437">
        <v>0.935585</v>
      </c>
      <c r="AJ437">
        <v>7.7000000000000001E-5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5341.3776879999996</v>
      </c>
      <c r="I438">
        <v>1427.1346189999999</v>
      </c>
      <c r="J438" t="s">
        <v>3</v>
      </c>
      <c r="K438">
        <v>4992.7045459999999</v>
      </c>
      <c r="L438">
        <v>833.56523500000003</v>
      </c>
      <c r="M438" t="s">
        <v>4</v>
      </c>
      <c r="N438">
        <v>158.34895</v>
      </c>
      <c r="O438">
        <v>22.760383000000001</v>
      </c>
      <c r="P438" t="s">
        <v>5</v>
      </c>
      <c r="Q438">
        <v>144.34508600000001</v>
      </c>
      <c r="R438">
        <v>0.84767000000000003</v>
      </c>
      <c r="S438" t="s">
        <v>6</v>
      </c>
      <c r="T438">
        <v>32.797766000000003</v>
      </c>
      <c r="U438">
        <v>7.2113999999999998E-2</v>
      </c>
      <c r="V438" t="s">
        <v>7</v>
      </c>
      <c r="W438">
        <v>23.394691999999999</v>
      </c>
      <c r="X438">
        <v>2.9347999999999999E-2</v>
      </c>
      <c r="Y438" t="s">
        <v>8</v>
      </c>
      <c r="Z438">
        <v>67.262469999999993</v>
      </c>
      <c r="AA438">
        <v>0.401225</v>
      </c>
      <c r="AB438" t="s">
        <v>9</v>
      </c>
      <c r="AC438">
        <v>4673.4740220000003</v>
      </c>
      <c r="AD438">
        <v>571.88806399999999</v>
      </c>
      <c r="AE438" t="s">
        <v>10</v>
      </c>
      <c r="AF438">
        <v>6.4818000000000001E-2</v>
      </c>
      <c r="AG438">
        <v>1.3899999999999999E-4</v>
      </c>
      <c r="AH438" t="s">
        <v>11</v>
      </c>
      <c r="AI438">
        <v>0.93559999999999999</v>
      </c>
      <c r="AJ438">
        <v>7.7000000000000001E-5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5656.3226539999996</v>
      </c>
      <c r="I439">
        <v>1571.5731109999999</v>
      </c>
      <c r="J439" t="s">
        <v>3</v>
      </c>
      <c r="K439">
        <v>5287.0030779999997</v>
      </c>
      <c r="L439">
        <v>906.95628999999997</v>
      </c>
      <c r="M439" t="s">
        <v>4</v>
      </c>
      <c r="N439">
        <v>167.78448399999999</v>
      </c>
      <c r="O439">
        <v>25.173566999999998</v>
      </c>
      <c r="P439" t="s">
        <v>5</v>
      </c>
      <c r="Q439">
        <v>152.86739</v>
      </c>
      <c r="R439">
        <v>0.95642099999999997</v>
      </c>
      <c r="S439" t="s">
        <v>6</v>
      </c>
      <c r="T439">
        <v>34.732322000000003</v>
      </c>
      <c r="U439">
        <v>7.6141E-2</v>
      </c>
      <c r="V439" t="s">
        <v>7</v>
      </c>
      <c r="W439">
        <v>24.775857999999999</v>
      </c>
      <c r="X439">
        <v>3.2221E-2</v>
      </c>
      <c r="Y439" t="s">
        <v>8</v>
      </c>
      <c r="Z439">
        <v>71.241973999999999</v>
      </c>
      <c r="AA439">
        <v>0.451878</v>
      </c>
      <c r="AB439" t="s">
        <v>9</v>
      </c>
      <c r="AC439">
        <v>4948.8415379999997</v>
      </c>
      <c r="AD439">
        <v>619.31825000000003</v>
      </c>
      <c r="AE439" t="s">
        <v>10</v>
      </c>
      <c r="AF439">
        <v>6.4494999999999997E-2</v>
      </c>
      <c r="AG439">
        <v>1.3100000000000001E-4</v>
      </c>
      <c r="AH439" t="s">
        <v>11</v>
      </c>
      <c r="AI439">
        <v>0.93627899999999997</v>
      </c>
      <c r="AJ439">
        <v>9.3999999999999994E-5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5971.3070019999996</v>
      </c>
      <c r="I440">
        <v>1675.9459959999999</v>
      </c>
      <c r="J440" t="s">
        <v>3</v>
      </c>
      <c r="K440">
        <v>5581.316726</v>
      </c>
      <c r="L440">
        <v>964.34538799999996</v>
      </c>
      <c r="M440" t="s">
        <v>4</v>
      </c>
      <c r="N440">
        <v>177.126566</v>
      </c>
      <c r="O440">
        <v>27.503426000000001</v>
      </c>
      <c r="P440" t="s">
        <v>5</v>
      </c>
      <c r="Q440">
        <v>161.39661599999999</v>
      </c>
      <c r="R440">
        <v>1.012834</v>
      </c>
      <c r="S440" t="s">
        <v>6</v>
      </c>
      <c r="T440">
        <v>36.659599999999998</v>
      </c>
      <c r="U440">
        <v>7.7174000000000006E-2</v>
      </c>
      <c r="V440" t="s">
        <v>7</v>
      </c>
      <c r="W440">
        <v>26.173670000000001</v>
      </c>
      <c r="X440">
        <v>4.1647000000000003E-2</v>
      </c>
      <c r="Y440" t="s">
        <v>8</v>
      </c>
      <c r="Z440">
        <v>75.213949999999997</v>
      </c>
      <c r="AA440">
        <v>0.49372100000000002</v>
      </c>
      <c r="AB440" t="s">
        <v>9</v>
      </c>
      <c r="AC440">
        <v>5224.3081359999996</v>
      </c>
      <c r="AD440">
        <v>655.34295699999996</v>
      </c>
      <c r="AE440" t="s">
        <v>10</v>
      </c>
      <c r="AF440">
        <v>6.4137E-2</v>
      </c>
      <c r="AG440">
        <v>1.2300000000000001E-4</v>
      </c>
      <c r="AH440" t="s">
        <v>11</v>
      </c>
      <c r="AI440">
        <v>0.93627899999999997</v>
      </c>
      <c r="AJ440">
        <v>9.3999999999999994E-5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6286.5133020000003</v>
      </c>
      <c r="I441">
        <v>1960.0073910000001</v>
      </c>
      <c r="J441" t="s">
        <v>3</v>
      </c>
      <c r="K441">
        <v>5875.8887320000003</v>
      </c>
      <c r="L441">
        <v>1122.2308539999999</v>
      </c>
      <c r="M441" t="s">
        <v>4</v>
      </c>
      <c r="N441">
        <v>186.48704000000001</v>
      </c>
      <c r="O441">
        <v>32.316231000000002</v>
      </c>
      <c r="P441" t="s">
        <v>5</v>
      </c>
      <c r="Q441">
        <v>169.906138</v>
      </c>
      <c r="R441">
        <v>1.143294</v>
      </c>
      <c r="S441" t="s">
        <v>6</v>
      </c>
      <c r="T441">
        <v>38.591825999999998</v>
      </c>
      <c r="U441">
        <v>9.0510999999999994E-2</v>
      </c>
      <c r="V441" t="s">
        <v>7</v>
      </c>
      <c r="W441">
        <v>27.558921999999999</v>
      </c>
      <c r="X441">
        <v>4.3244999999999999E-2</v>
      </c>
      <c r="Y441" t="s">
        <v>8</v>
      </c>
      <c r="Z441">
        <v>79.178926000000004</v>
      </c>
      <c r="AA441">
        <v>0.53328500000000001</v>
      </c>
      <c r="AB441" t="s">
        <v>9</v>
      </c>
      <c r="AC441">
        <v>5500.0356979999997</v>
      </c>
      <c r="AD441">
        <v>756.02964199999997</v>
      </c>
      <c r="AE441" t="s">
        <v>10</v>
      </c>
      <c r="AF441">
        <v>6.3583000000000001E-2</v>
      </c>
      <c r="AG441">
        <v>1.17E-4</v>
      </c>
      <c r="AH441" t="s">
        <v>11</v>
      </c>
      <c r="AI441">
        <v>0.93627899999999997</v>
      </c>
      <c r="AJ441">
        <v>9.3999999999999994E-5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369.24534</v>
      </c>
      <c r="I462">
        <v>63.880558000000001</v>
      </c>
      <c r="J462" t="s">
        <v>3</v>
      </c>
      <c r="K462">
        <v>347.96273400000001</v>
      </c>
      <c r="L462">
        <v>56.494912999999997</v>
      </c>
      <c r="M462" t="s">
        <v>4</v>
      </c>
      <c r="N462">
        <v>9.6433540000000004</v>
      </c>
      <c r="O462">
        <v>0.49257299999999998</v>
      </c>
      <c r="P462" t="s">
        <v>5</v>
      </c>
      <c r="Q462">
        <v>0</v>
      </c>
      <c r="R462">
        <v>0</v>
      </c>
      <c r="S462" t="s">
        <v>6</v>
      </c>
      <c r="T462">
        <v>1.9338660000000001</v>
      </c>
      <c r="U462">
        <v>5.9119999999999997E-3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8.4021999999999999E-2</v>
      </c>
      <c r="AD462">
        <v>5.5000000000000002E-5</v>
      </c>
      <c r="AE462" t="s">
        <v>10</v>
      </c>
      <c r="AF462">
        <v>0</v>
      </c>
      <c r="AG462">
        <v>0</v>
      </c>
      <c r="AH462" t="s">
        <v>11</v>
      </c>
      <c r="AI462">
        <v>0.91299600000000003</v>
      </c>
      <c r="AJ462">
        <v>1.75E-4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735.24426600000004</v>
      </c>
      <c r="I463">
        <v>160.774835</v>
      </c>
      <c r="J463" t="s">
        <v>3</v>
      </c>
      <c r="K463">
        <v>692.91803000000004</v>
      </c>
      <c r="L463">
        <v>133.866748</v>
      </c>
      <c r="M463" t="s">
        <v>4</v>
      </c>
      <c r="N463">
        <v>19.1982</v>
      </c>
      <c r="O463">
        <v>1.5858030000000001</v>
      </c>
      <c r="P463" t="s">
        <v>5</v>
      </c>
      <c r="Q463">
        <v>0</v>
      </c>
      <c r="R463">
        <v>0</v>
      </c>
      <c r="S463" t="s">
        <v>6</v>
      </c>
      <c r="T463">
        <v>3.8663059999999998</v>
      </c>
      <c r="U463">
        <v>1.0846E-2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8.1056000000000003E-2</v>
      </c>
      <c r="AD463">
        <v>5.8E-5</v>
      </c>
      <c r="AE463" t="s">
        <v>10</v>
      </c>
      <c r="AF463">
        <v>0</v>
      </c>
      <c r="AG463">
        <v>0</v>
      </c>
      <c r="AH463" t="s">
        <v>11</v>
      </c>
      <c r="AI463">
        <v>0.92098599999999997</v>
      </c>
      <c r="AJ463">
        <v>1.4899999999999999E-4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1104.117162</v>
      </c>
      <c r="I464">
        <v>292.16702099999998</v>
      </c>
      <c r="J464" t="s">
        <v>3</v>
      </c>
      <c r="K464">
        <v>1040.506302</v>
      </c>
      <c r="L464">
        <v>237.37190899999999</v>
      </c>
      <c r="M464" t="s">
        <v>4</v>
      </c>
      <c r="N464">
        <v>28.895152</v>
      </c>
      <c r="O464">
        <v>3.0582669999999998</v>
      </c>
      <c r="P464" t="s">
        <v>5</v>
      </c>
      <c r="Q464">
        <v>0</v>
      </c>
      <c r="R464">
        <v>0</v>
      </c>
      <c r="S464" t="s">
        <v>6</v>
      </c>
      <c r="T464">
        <v>5.8089320000000004</v>
      </c>
      <c r="U464">
        <v>1.4102999999999999E-2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7.9644999999999994E-2</v>
      </c>
      <c r="AD464">
        <v>6.3999999999999997E-5</v>
      </c>
      <c r="AE464" t="s">
        <v>10</v>
      </c>
      <c r="AF464">
        <v>0</v>
      </c>
      <c r="AG464">
        <v>0</v>
      </c>
      <c r="AH464" t="s">
        <v>11</v>
      </c>
      <c r="AI464">
        <v>0.92455100000000001</v>
      </c>
      <c r="AJ464">
        <v>1.0399999999999999E-4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1470.2989640000001</v>
      </c>
      <c r="I465">
        <v>397.06768</v>
      </c>
      <c r="J465" t="s">
        <v>3</v>
      </c>
      <c r="K465">
        <v>1385.6971980000001</v>
      </c>
      <c r="L465">
        <v>311.35459800000001</v>
      </c>
      <c r="M465" t="s">
        <v>4</v>
      </c>
      <c r="N465">
        <v>38.486773999999997</v>
      </c>
      <c r="O465">
        <v>4.3159460000000003</v>
      </c>
      <c r="P465" t="s">
        <v>5</v>
      </c>
      <c r="Q465">
        <v>0</v>
      </c>
      <c r="R465">
        <v>0</v>
      </c>
      <c r="S465" t="s">
        <v>6</v>
      </c>
      <c r="T465">
        <v>7.7465080000000004</v>
      </c>
      <c r="U465">
        <v>1.7326999999999999E-2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7.6298000000000005E-2</v>
      </c>
      <c r="AD465">
        <v>1.0399999999999999E-4</v>
      </c>
      <c r="AE465" t="s">
        <v>10</v>
      </c>
      <c r="AF465">
        <v>0</v>
      </c>
      <c r="AG465">
        <v>0</v>
      </c>
      <c r="AH465" t="s">
        <v>11</v>
      </c>
      <c r="AI465">
        <v>0.926234</v>
      </c>
      <c r="AJ465">
        <v>7.4999999999999993E-5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1838.8857780000001</v>
      </c>
      <c r="I466">
        <v>565.18823699999996</v>
      </c>
      <c r="J466" t="s">
        <v>3</v>
      </c>
      <c r="K466">
        <v>1733.297836</v>
      </c>
      <c r="L466">
        <v>451.077247</v>
      </c>
      <c r="M466" t="s">
        <v>4</v>
      </c>
      <c r="N466">
        <v>48.041612000000001</v>
      </c>
      <c r="O466">
        <v>6.0792539999999997</v>
      </c>
      <c r="P466" t="s">
        <v>5</v>
      </c>
      <c r="Q466">
        <v>0</v>
      </c>
      <c r="R466">
        <v>0</v>
      </c>
      <c r="S466" t="s">
        <v>6</v>
      </c>
      <c r="T466">
        <v>9.6953659999999999</v>
      </c>
      <c r="U466">
        <v>2.7528E-2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7.4872999999999995E-2</v>
      </c>
      <c r="AD466">
        <v>1.17E-4</v>
      </c>
      <c r="AE466" t="s">
        <v>10</v>
      </c>
      <c r="AF466">
        <v>0</v>
      </c>
      <c r="AG466">
        <v>0</v>
      </c>
      <c r="AH466" t="s">
        <v>11</v>
      </c>
      <c r="AI466">
        <v>0.92838600000000004</v>
      </c>
      <c r="AJ466">
        <v>4.1999999999999998E-5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2203.6517079999999</v>
      </c>
      <c r="I467">
        <v>756.950422</v>
      </c>
      <c r="J467" t="s">
        <v>3</v>
      </c>
      <c r="K467">
        <v>2077.2212060000002</v>
      </c>
      <c r="L467">
        <v>596.25221399999998</v>
      </c>
      <c r="M467" t="s">
        <v>4</v>
      </c>
      <c r="N467">
        <v>57.515044000000003</v>
      </c>
      <c r="O467">
        <v>8.3027920000000002</v>
      </c>
      <c r="P467" t="s">
        <v>5</v>
      </c>
      <c r="Q467">
        <v>0</v>
      </c>
      <c r="R467">
        <v>0</v>
      </c>
      <c r="S467" t="s">
        <v>6</v>
      </c>
      <c r="T467">
        <v>11.616094</v>
      </c>
      <c r="U467">
        <v>3.0461999999999999E-2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7.4285000000000004E-2</v>
      </c>
      <c r="AD467">
        <v>1.22E-4</v>
      </c>
      <c r="AE467" t="s">
        <v>10</v>
      </c>
      <c r="AF467">
        <v>0</v>
      </c>
      <c r="AG467">
        <v>0</v>
      </c>
      <c r="AH467" t="s">
        <v>11</v>
      </c>
      <c r="AI467">
        <v>0.929674</v>
      </c>
      <c r="AJ467">
        <v>3.6999999999999998E-5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2570.4541519999998</v>
      </c>
      <c r="I468">
        <v>852.86076400000002</v>
      </c>
      <c r="J468" t="s">
        <v>3</v>
      </c>
      <c r="K468">
        <v>2422.9402300000002</v>
      </c>
      <c r="L468">
        <v>668.60548300000005</v>
      </c>
      <c r="M468" t="s">
        <v>4</v>
      </c>
      <c r="N468">
        <v>67.113557999999998</v>
      </c>
      <c r="O468">
        <v>10.455621000000001</v>
      </c>
      <c r="P468" t="s">
        <v>5</v>
      </c>
      <c r="Q468">
        <v>0</v>
      </c>
      <c r="R468">
        <v>0</v>
      </c>
      <c r="S468" t="s">
        <v>6</v>
      </c>
      <c r="T468">
        <v>13.557748</v>
      </c>
      <c r="U468">
        <v>3.8417E-2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7.2352E-2</v>
      </c>
      <c r="AD468">
        <v>1.2999999999999999E-4</v>
      </c>
      <c r="AE468" t="s">
        <v>10</v>
      </c>
      <c r="AF468">
        <v>0</v>
      </c>
      <c r="AG468">
        <v>0</v>
      </c>
      <c r="AH468" t="s">
        <v>11</v>
      </c>
      <c r="AI468">
        <v>0.930203</v>
      </c>
      <c r="AJ468">
        <v>3.3000000000000003E-5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2938.7307740000001</v>
      </c>
      <c r="I469">
        <v>1256.229932</v>
      </c>
      <c r="J469" t="s">
        <v>3</v>
      </c>
      <c r="K469">
        <v>2770.1100959999999</v>
      </c>
      <c r="L469">
        <v>981.67903799999999</v>
      </c>
      <c r="M469" t="s">
        <v>4</v>
      </c>
      <c r="N469">
        <v>76.766093999999995</v>
      </c>
      <c r="O469">
        <v>14.047923000000001</v>
      </c>
      <c r="P469" t="s">
        <v>5</v>
      </c>
      <c r="Q469">
        <v>0</v>
      </c>
      <c r="R469">
        <v>0</v>
      </c>
      <c r="S469" t="s">
        <v>6</v>
      </c>
      <c r="T469">
        <v>15.501478000000001</v>
      </c>
      <c r="U469">
        <v>4.8848000000000003E-2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7.0135000000000003E-2</v>
      </c>
      <c r="AD469">
        <v>1.6200000000000001E-4</v>
      </c>
      <c r="AE469" t="s">
        <v>10</v>
      </c>
      <c r="AF469">
        <v>0</v>
      </c>
      <c r="AG469">
        <v>0</v>
      </c>
      <c r="AH469" t="s">
        <v>11</v>
      </c>
      <c r="AI469">
        <v>0.93026299999999995</v>
      </c>
      <c r="AJ469">
        <v>3.3000000000000003E-5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3304.3645660000002</v>
      </c>
      <c r="I470">
        <v>1507.5978789999999</v>
      </c>
      <c r="J470" t="s">
        <v>3</v>
      </c>
      <c r="K470">
        <v>3114.9505020000001</v>
      </c>
      <c r="L470">
        <v>1200.1168319999999</v>
      </c>
      <c r="M470" t="s">
        <v>4</v>
      </c>
      <c r="N470">
        <v>86.300989999999999</v>
      </c>
      <c r="O470">
        <v>17.499697999999999</v>
      </c>
      <c r="P470" t="s">
        <v>5</v>
      </c>
      <c r="Q470">
        <v>0</v>
      </c>
      <c r="R470">
        <v>0</v>
      </c>
      <c r="S470" t="s">
        <v>6</v>
      </c>
      <c r="T470">
        <v>17.424358000000002</v>
      </c>
      <c r="U470">
        <v>5.3189E-2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6.8334000000000006E-2</v>
      </c>
      <c r="AD470">
        <v>1.5899999999999999E-4</v>
      </c>
      <c r="AE470" t="s">
        <v>10</v>
      </c>
      <c r="AF470">
        <v>0</v>
      </c>
      <c r="AG470">
        <v>0</v>
      </c>
      <c r="AH470" t="s">
        <v>11</v>
      </c>
      <c r="AI470">
        <v>0.931755</v>
      </c>
      <c r="AJ470">
        <v>2.1999999999999999E-5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3671.984434</v>
      </c>
      <c r="I471">
        <v>1778.773608</v>
      </c>
      <c r="J471" t="s">
        <v>3</v>
      </c>
      <c r="K471">
        <v>3461.717936</v>
      </c>
      <c r="L471">
        <v>1413.4728259999999</v>
      </c>
      <c r="M471" t="s">
        <v>4</v>
      </c>
      <c r="N471">
        <v>95.764700000000005</v>
      </c>
      <c r="O471">
        <v>20.610959000000001</v>
      </c>
      <c r="P471" t="s">
        <v>5</v>
      </c>
      <c r="Q471">
        <v>0</v>
      </c>
      <c r="R471">
        <v>0</v>
      </c>
      <c r="S471" t="s">
        <v>6</v>
      </c>
      <c r="T471">
        <v>19.354189999999999</v>
      </c>
      <c r="U471">
        <v>6.0934000000000002E-2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6.7469000000000001E-2</v>
      </c>
      <c r="AD471">
        <v>1.5300000000000001E-4</v>
      </c>
      <c r="AE471" t="s">
        <v>10</v>
      </c>
      <c r="AF471">
        <v>0</v>
      </c>
      <c r="AG471">
        <v>0</v>
      </c>
      <c r="AH471" t="s">
        <v>11</v>
      </c>
      <c r="AI471">
        <v>0.93277900000000002</v>
      </c>
      <c r="AJ471">
        <v>4.6E-5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4040.5088300000002</v>
      </c>
      <c r="I472">
        <v>2299.1646230000001</v>
      </c>
      <c r="J472" t="s">
        <v>3</v>
      </c>
      <c r="K472">
        <v>3809.3505759999998</v>
      </c>
      <c r="L472">
        <v>1809.3342230000001</v>
      </c>
      <c r="M472" t="s">
        <v>4</v>
      </c>
      <c r="N472">
        <v>105.27482999999999</v>
      </c>
      <c r="O472">
        <v>23.573193</v>
      </c>
      <c r="P472" t="s">
        <v>5</v>
      </c>
      <c r="Q472">
        <v>0</v>
      </c>
      <c r="R472">
        <v>0</v>
      </c>
      <c r="S472" t="s">
        <v>6</v>
      </c>
      <c r="T472">
        <v>21.295999999999999</v>
      </c>
      <c r="U472">
        <v>8.8501999999999997E-2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6.7460000000000006E-2</v>
      </c>
      <c r="AD472">
        <v>1.5300000000000001E-4</v>
      </c>
      <c r="AE472" t="s">
        <v>10</v>
      </c>
      <c r="AF472">
        <v>0</v>
      </c>
      <c r="AG472">
        <v>0</v>
      </c>
      <c r="AH472" t="s">
        <v>11</v>
      </c>
      <c r="AI472">
        <v>0.93294600000000005</v>
      </c>
      <c r="AJ472">
        <v>4.5000000000000003E-5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4409.4110220000002</v>
      </c>
      <c r="I473">
        <v>2664.3971660000002</v>
      </c>
      <c r="J473" t="s">
        <v>3</v>
      </c>
      <c r="K473">
        <v>4157.1888600000002</v>
      </c>
      <c r="L473">
        <v>2088.7039730000001</v>
      </c>
      <c r="M473" t="s">
        <v>4</v>
      </c>
      <c r="N473">
        <v>114.851358</v>
      </c>
      <c r="O473">
        <v>27.337192999999999</v>
      </c>
      <c r="P473" t="s">
        <v>5</v>
      </c>
      <c r="Q473">
        <v>0</v>
      </c>
      <c r="R473">
        <v>0</v>
      </c>
      <c r="S473" t="s">
        <v>6</v>
      </c>
      <c r="T473">
        <v>23.231784000000001</v>
      </c>
      <c r="U473">
        <v>0.10020800000000001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6.6614999999999994E-2</v>
      </c>
      <c r="AD473">
        <v>1.45E-4</v>
      </c>
      <c r="AE473" t="s">
        <v>10</v>
      </c>
      <c r="AF473">
        <v>0</v>
      </c>
      <c r="AG473">
        <v>0</v>
      </c>
      <c r="AH473" t="s">
        <v>11</v>
      </c>
      <c r="AI473">
        <v>0.93335900000000005</v>
      </c>
      <c r="AJ473">
        <v>4.5000000000000003E-5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4776.5626579999998</v>
      </c>
      <c r="I474">
        <v>3334.568272</v>
      </c>
      <c r="J474" t="s">
        <v>3</v>
      </c>
      <c r="K474">
        <v>4503.545048</v>
      </c>
      <c r="L474">
        <v>2601.9131240000002</v>
      </c>
      <c r="M474" t="s">
        <v>4</v>
      </c>
      <c r="N474">
        <v>124.325306</v>
      </c>
      <c r="O474">
        <v>31.190365</v>
      </c>
      <c r="P474" t="s">
        <v>5</v>
      </c>
      <c r="Q474">
        <v>0</v>
      </c>
      <c r="R474">
        <v>0</v>
      </c>
      <c r="S474" t="s">
        <v>6</v>
      </c>
      <c r="T474">
        <v>25.154955999999999</v>
      </c>
      <c r="U474">
        <v>0.105029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6.3872999999999999E-2</v>
      </c>
      <c r="AD474">
        <v>1.17E-4</v>
      </c>
      <c r="AE474" t="s">
        <v>10</v>
      </c>
      <c r="AF474">
        <v>0</v>
      </c>
      <c r="AG474">
        <v>0</v>
      </c>
      <c r="AH474" t="s">
        <v>11</v>
      </c>
      <c r="AI474">
        <v>0.93340500000000004</v>
      </c>
      <c r="AJ474">
        <v>4.5000000000000003E-5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5145.8543920000002</v>
      </c>
      <c r="I475">
        <v>3846.8946759999999</v>
      </c>
      <c r="J475" t="s">
        <v>3</v>
      </c>
      <c r="K475">
        <v>4851.7860979999996</v>
      </c>
      <c r="L475">
        <v>2992.7105780000002</v>
      </c>
      <c r="M475" t="s">
        <v>4</v>
      </c>
      <c r="N475">
        <v>133.91993600000001</v>
      </c>
      <c r="O475">
        <v>34.581293000000002</v>
      </c>
      <c r="P475" t="s">
        <v>5</v>
      </c>
      <c r="Q475">
        <v>0</v>
      </c>
      <c r="R475">
        <v>0</v>
      </c>
      <c r="S475" t="s">
        <v>6</v>
      </c>
      <c r="T475">
        <v>27.080483999999998</v>
      </c>
      <c r="U475">
        <v>0.113881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6.2928999999999999E-2</v>
      </c>
      <c r="AD475">
        <v>1.0900000000000001E-4</v>
      </c>
      <c r="AE475" t="s">
        <v>10</v>
      </c>
      <c r="AF475">
        <v>0</v>
      </c>
      <c r="AG475">
        <v>0</v>
      </c>
      <c r="AH475" t="s">
        <v>11</v>
      </c>
      <c r="AI475">
        <v>0.93353799999999998</v>
      </c>
      <c r="AJ475">
        <v>4.3999999999999999E-5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5515.8781900000004</v>
      </c>
      <c r="I476">
        <v>4078.9425299999998</v>
      </c>
      <c r="J476" t="s">
        <v>3</v>
      </c>
      <c r="K476">
        <v>5200.686248</v>
      </c>
      <c r="L476">
        <v>3122.9307199999998</v>
      </c>
      <c r="M476" t="s">
        <v>4</v>
      </c>
      <c r="N476">
        <v>143.54083600000001</v>
      </c>
      <c r="O476">
        <v>39.780785999999999</v>
      </c>
      <c r="P476" t="s">
        <v>5</v>
      </c>
      <c r="Q476">
        <v>0</v>
      </c>
      <c r="R476">
        <v>0</v>
      </c>
      <c r="S476" t="s">
        <v>6</v>
      </c>
      <c r="T476">
        <v>29.011074000000001</v>
      </c>
      <c r="U476">
        <v>0.118854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6.1852999999999998E-2</v>
      </c>
      <c r="AD476">
        <v>1E-4</v>
      </c>
      <c r="AE476" t="s">
        <v>10</v>
      </c>
      <c r="AF476">
        <v>0</v>
      </c>
      <c r="AG476">
        <v>0</v>
      </c>
      <c r="AH476" t="s">
        <v>11</v>
      </c>
      <c r="AI476">
        <v>0.93452500000000005</v>
      </c>
      <c r="AJ476">
        <v>6.3999999999999997E-5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5885.6420159999998</v>
      </c>
      <c r="I477">
        <v>4388.452792</v>
      </c>
      <c r="J477" t="s">
        <v>3</v>
      </c>
      <c r="K477">
        <v>5549.3429759999999</v>
      </c>
      <c r="L477">
        <v>3328.0183529999999</v>
      </c>
      <c r="M477" t="s">
        <v>4</v>
      </c>
      <c r="N477">
        <v>153.12945199999999</v>
      </c>
      <c r="O477">
        <v>45.324513000000003</v>
      </c>
      <c r="P477" t="s">
        <v>5</v>
      </c>
      <c r="Q477">
        <v>0</v>
      </c>
      <c r="R477">
        <v>0</v>
      </c>
      <c r="S477" t="s">
        <v>6</v>
      </c>
      <c r="T477">
        <v>30.944303999999999</v>
      </c>
      <c r="U477">
        <v>0.12989000000000001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6.1406000000000002E-2</v>
      </c>
      <c r="AD477">
        <v>9.7E-5</v>
      </c>
      <c r="AE477" t="s">
        <v>10</v>
      </c>
      <c r="AF477">
        <v>0</v>
      </c>
      <c r="AG477">
        <v>0</v>
      </c>
      <c r="AH477" t="s">
        <v>11</v>
      </c>
      <c r="AI477">
        <v>0.93513100000000005</v>
      </c>
      <c r="AJ477">
        <v>7.4999999999999993E-5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6255.4675779999998</v>
      </c>
      <c r="I478">
        <v>4994.8443299999999</v>
      </c>
      <c r="J478" t="s">
        <v>3</v>
      </c>
      <c r="K478">
        <v>5898.0046419999999</v>
      </c>
      <c r="L478">
        <v>3771.4978190000002</v>
      </c>
      <c r="M478" t="s">
        <v>4</v>
      </c>
      <c r="N478">
        <v>162.71127799999999</v>
      </c>
      <c r="O478">
        <v>50.377648999999998</v>
      </c>
      <c r="P478" t="s">
        <v>5</v>
      </c>
      <c r="Q478">
        <v>0</v>
      </c>
      <c r="R478">
        <v>0</v>
      </c>
      <c r="S478" t="s">
        <v>6</v>
      </c>
      <c r="T478">
        <v>32.881993999999999</v>
      </c>
      <c r="U478">
        <v>0.140293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6.1054999999999998E-2</v>
      </c>
      <c r="AD478">
        <v>9.7999999999999997E-5</v>
      </c>
      <c r="AE478" t="s">
        <v>10</v>
      </c>
      <c r="AF478">
        <v>0</v>
      </c>
      <c r="AG478">
        <v>0</v>
      </c>
      <c r="AH478" t="s">
        <v>11</v>
      </c>
      <c r="AI478">
        <v>0.93569899999999995</v>
      </c>
      <c r="AJ478">
        <v>8.3999999999999995E-5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6622.9075160000002</v>
      </c>
      <c r="I479">
        <v>5525.7586380000002</v>
      </c>
      <c r="J479" t="s">
        <v>3</v>
      </c>
      <c r="K479">
        <v>6244.192798</v>
      </c>
      <c r="L479">
        <v>4157.1741910000001</v>
      </c>
      <c r="M479" t="s">
        <v>4</v>
      </c>
      <c r="N479">
        <v>172.45005800000001</v>
      </c>
      <c r="O479">
        <v>55.577522999999999</v>
      </c>
      <c r="P479" t="s">
        <v>5</v>
      </c>
      <c r="Q479">
        <v>0</v>
      </c>
      <c r="R479">
        <v>0</v>
      </c>
      <c r="S479" t="s">
        <v>6</v>
      </c>
      <c r="T479">
        <v>34.814005999999999</v>
      </c>
      <c r="U479">
        <v>0.15303700000000001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6.0988000000000001E-2</v>
      </c>
      <c r="AD479">
        <v>9.7E-5</v>
      </c>
      <c r="AE479" t="s">
        <v>10</v>
      </c>
      <c r="AF479">
        <v>0</v>
      </c>
      <c r="AG479">
        <v>0</v>
      </c>
      <c r="AH479" t="s">
        <v>11</v>
      </c>
      <c r="AI479">
        <v>0.93589500000000003</v>
      </c>
      <c r="AJ479">
        <v>8.2999999999999998E-5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6990.5309859999998</v>
      </c>
      <c r="I480">
        <v>6226.0863049999998</v>
      </c>
      <c r="J480" t="s">
        <v>3</v>
      </c>
      <c r="K480">
        <v>6590.7706099999996</v>
      </c>
      <c r="L480">
        <v>4696.2936879999997</v>
      </c>
      <c r="M480" t="s">
        <v>4</v>
      </c>
      <c r="N480">
        <v>182.07252</v>
      </c>
      <c r="O480">
        <v>62.310166000000002</v>
      </c>
      <c r="P480" t="s">
        <v>5</v>
      </c>
      <c r="Q480">
        <v>0</v>
      </c>
      <c r="R480">
        <v>0</v>
      </c>
      <c r="S480" t="s">
        <v>6</v>
      </c>
      <c r="T480">
        <v>36.749896</v>
      </c>
      <c r="U480">
        <v>0.16333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6.0988000000000001E-2</v>
      </c>
      <c r="AD480">
        <v>9.7E-5</v>
      </c>
      <c r="AE480" t="s">
        <v>10</v>
      </c>
      <c r="AF480">
        <v>0</v>
      </c>
      <c r="AG480">
        <v>0</v>
      </c>
      <c r="AH480" t="s">
        <v>11</v>
      </c>
      <c r="AI480">
        <v>0.93589500000000003</v>
      </c>
      <c r="AJ480">
        <v>8.2999999999999998E-5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7356.7393300000003</v>
      </c>
      <c r="I481">
        <v>6642.7116420000002</v>
      </c>
      <c r="J481" t="s">
        <v>3</v>
      </c>
      <c r="K481">
        <v>6935.869882</v>
      </c>
      <c r="L481">
        <v>4962.6200559999997</v>
      </c>
      <c r="M481" t="s">
        <v>4</v>
      </c>
      <c r="N481">
        <v>191.68283400000001</v>
      </c>
      <c r="O481">
        <v>69.389150999999998</v>
      </c>
      <c r="P481" t="s">
        <v>5</v>
      </c>
      <c r="Q481">
        <v>0</v>
      </c>
      <c r="R481">
        <v>0</v>
      </c>
      <c r="S481" t="s">
        <v>6</v>
      </c>
      <c r="T481">
        <v>38.688690000000001</v>
      </c>
      <c r="U481">
        <v>0.18581700000000001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6.0298999999999998E-2</v>
      </c>
      <c r="AD481">
        <v>9.2999999999999997E-5</v>
      </c>
      <c r="AE481" t="s">
        <v>10</v>
      </c>
      <c r="AF481">
        <v>0</v>
      </c>
      <c r="AG481">
        <v>0</v>
      </c>
      <c r="AH481" t="s">
        <v>11</v>
      </c>
      <c r="AI481">
        <v>0.936442</v>
      </c>
      <c r="AJ481">
        <v>9.2999999999999997E-5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318.93185399999999</v>
      </c>
      <c r="I482">
        <v>40.791279000000003</v>
      </c>
      <c r="J482" t="s">
        <v>3</v>
      </c>
      <c r="K482">
        <v>307.26473800000002</v>
      </c>
      <c r="L482">
        <v>39.441194000000003</v>
      </c>
      <c r="M482" t="s">
        <v>4</v>
      </c>
      <c r="N482">
        <v>5.8626760000000004</v>
      </c>
      <c r="O482">
        <v>0.10216600000000001</v>
      </c>
      <c r="P482" t="s">
        <v>5</v>
      </c>
      <c r="Q482">
        <v>10.554122</v>
      </c>
      <c r="R482">
        <v>5.7755000000000001E-2</v>
      </c>
      <c r="S482" t="s">
        <v>6</v>
      </c>
      <c r="T482">
        <v>3.8095979999999998</v>
      </c>
      <c r="U482">
        <v>5.1568999999999997E-2</v>
      </c>
      <c r="V482" t="s">
        <v>7</v>
      </c>
      <c r="W482">
        <v>1.451802</v>
      </c>
      <c r="X482">
        <v>4.0200000000000001E-4</v>
      </c>
      <c r="Y482" t="s">
        <v>8</v>
      </c>
      <c r="Z482">
        <v>4.0573839999999999</v>
      </c>
      <c r="AA482">
        <v>5.1349999999999998E-3</v>
      </c>
      <c r="AB482" t="s">
        <v>9</v>
      </c>
      <c r="AC482">
        <v>289.89225399999998</v>
      </c>
      <c r="AD482">
        <v>38.023497999999996</v>
      </c>
      <c r="AE482" t="s">
        <v>10</v>
      </c>
      <c r="AF482">
        <v>8.3505999999999997E-2</v>
      </c>
      <c r="AG482">
        <v>4.1E-5</v>
      </c>
      <c r="AH482" t="s">
        <v>11</v>
      </c>
      <c r="AI482">
        <v>0.91340699999999997</v>
      </c>
      <c r="AJ482">
        <v>1.66E-4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636.33934199999999</v>
      </c>
      <c r="I483">
        <v>124.009002</v>
      </c>
      <c r="J483" t="s">
        <v>3</v>
      </c>
      <c r="K483">
        <v>613.02445599999999</v>
      </c>
      <c r="L483">
        <v>118.96198200000001</v>
      </c>
      <c r="M483" t="s">
        <v>4</v>
      </c>
      <c r="N483">
        <v>11.68343</v>
      </c>
      <c r="O483">
        <v>0.22978199999999999</v>
      </c>
      <c r="P483" t="s">
        <v>5</v>
      </c>
      <c r="Q483">
        <v>21.100169999999999</v>
      </c>
      <c r="R483">
        <v>0.163741</v>
      </c>
      <c r="S483" t="s">
        <v>6</v>
      </c>
      <c r="T483">
        <v>7.6079939999999997</v>
      </c>
      <c r="U483">
        <v>0.14918400000000001</v>
      </c>
      <c r="V483" t="s">
        <v>7</v>
      </c>
      <c r="W483">
        <v>2.9205559999999999</v>
      </c>
      <c r="X483">
        <v>3.8340000000000002E-3</v>
      </c>
      <c r="Y483" t="s">
        <v>8</v>
      </c>
      <c r="Z483">
        <v>8.1007619999999996</v>
      </c>
      <c r="AA483">
        <v>1.2619E-2</v>
      </c>
      <c r="AB483" t="s">
        <v>9</v>
      </c>
      <c r="AC483">
        <v>578.33413599999994</v>
      </c>
      <c r="AD483">
        <v>114.87804199999999</v>
      </c>
      <c r="AE483" t="s">
        <v>10</v>
      </c>
      <c r="AF483">
        <v>8.1523999999999999E-2</v>
      </c>
      <c r="AG483">
        <v>4.6999999999999997E-5</v>
      </c>
      <c r="AH483" t="s">
        <v>11</v>
      </c>
      <c r="AI483">
        <v>0.92123600000000005</v>
      </c>
      <c r="AJ483">
        <v>1.5200000000000001E-4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953.38784999999996</v>
      </c>
      <c r="I484">
        <v>247.066867</v>
      </c>
      <c r="J484" t="s">
        <v>3</v>
      </c>
      <c r="K484">
        <v>918.47456199999999</v>
      </c>
      <c r="L484">
        <v>235.28267700000001</v>
      </c>
      <c r="M484" t="s">
        <v>4</v>
      </c>
      <c r="N484">
        <v>17.48123</v>
      </c>
      <c r="O484">
        <v>0.369668</v>
      </c>
      <c r="P484" t="s">
        <v>5</v>
      </c>
      <c r="Q484">
        <v>31.617224</v>
      </c>
      <c r="R484">
        <v>0.30669800000000003</v>
      </c>
      <c r="S484" t="s">
        <v>6</v>
      </c>
      <c r="T484">
        <v>11.406782</v>
      </c>
      <c r="U484">
        <v>0.28439199999999998</v>
      </c>
      <c r="V484" t="s">
        <v>7</v>
      </c>
      <c r="W484">
        <v>4.3783399999999997</v>
      </c>
      <c r="X484">
        <v>5.6950000000000004E-3</v>
      </c>
      <c r="Y484" t="s">
        <v>8</v>
      </c>
      <c r="Z484">
        <v>12.127879999999999</v>
      </c>
      <c r="AA484">
        <v>2.2283000000000001E-2</v>
      </c>
      <c r="AB484" t="s">
        <v>9</v>
      </c>
      <c r="AC484">
        <v>866.51913200000001</v>
      </c>
      <c r="AD484">
        <v>226.73519400000001</v>
      </c>
      <c r="AE484" t="s">
        <v>10</v>
      </c>
      <c r="AF484">
        <v>7.9691999999999999E-2</v>
      </c>
      <c r="AG484">
        <v>7.7000000000000001E-5</v>
      </c>
      <c r="AH484" t="s">
        <v>11</v>
      </c>
      <c r="AI484">
        <v>0.924454</v>
      </c>
      <c r="AJ484">
        <v>1.75E-4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1271.4375540000001</v>
      </c>
      <c r="I485">
        <v>422.48697900000002</v>
      </c>
      <c r="J485" t="s">
        <v>3</v>
      </c>
      <c r="K485">
        <v>1224.9322239999999</v>
      </c>
      <c r="L485">
        <v>404.00641999999999</v>
      </c>
      <c r="M485" t="s">
        <v>4</v>
      </c>
      <c r="N485">
        <v>23.266763999999998</v>
      </c>
      <c r="O485">
        <v>0.58708400000000005</v>
      </c>
      <c r="P485" t="s">
        <v>5</v>
      </c>
      <c r="Q485">
        <v>42.189127999999997</v>
      </c>
      <c r="R485">
        <v>0.47671400000000003</v>
      </c>
      <c r="S485" t="s">
        <v>6</v>
      </c>
      <c r="T485">
        <v>15.229763999999999</v>
      </c>
      <c r="U485">
        <v>0.439467</v>
      </c>
      <c r="V485" t="s">
        <v>7</v>
      </c>
      <c r="W485">
        <v>5.844042</v>
      </c>
      <c r="X485">
        <v>8.2629999999999995E-3</v>
      </c>
      <c r="Y485" t="s">
        <v>8</v>
      </c>
      <c r="Z485">
        <v>16.173013999999998</v>
      </c>
      <c r="AA485">
        <v>3.5049999999999998E-2</v>
      </c>
      <c r="AB485" t="s">
        <v>9</v>
      </c>
      <c r="AC485">
        <v>1155.666324</v>
      </c>
      <c r="AD485">
        <v>387.63525700000002</v>
      </c>
      <c r="AE485" t="s">
        <v>10</v>
      </c>
      <c r="AF485">
        <v>7.7439999999999995E-2</v>
      </c>
      <c r="AG485">
        <v>1.35E-4</v>
      </c>
      <c r="AH485" t="s">
        <v>11</v>
      </c>
      <c r="AI485">
        <v>0.92834099999999997</v>
      </c>
      <c r="AJ485">
        <v>1.3200000000000001E-4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1588.232812</v>
      </c>
      <c r="I486">
        <v>674.33601499999997</v>
      </c>
      <c r="J486" t="s">
        <v>3</v>
      </c>
      <c r="K486">
        <v>1530.139754</v>
      </c>
      <c r="L486">
        <v>646.89039400000001</v>
      </c>
      <c r="M486" t="s">
        <v>4</v>
      </c>
      <c r="N486">
        <v>29.020417999999999</v>
      </c>
      <c r="O486">
        <v>0.79792300000000005</v>
      </c>
      <c r="P486" t="s">
        <v>5</v>
      </c>
      <c r="Q486">
        <v>52.841200000000001</v>
      </c>
      <c r="R486">
        <v>0.58010700000000004</v>
      </c>
      <c r="S486" t="s">
        <v>6</v>
      </c>
      <c r="T486">
        <v>19.134029999999999</v>
      </c>
      <c r="U486">
        <v>0.55327700000000002</v>
      </c>
      <c r="V486" t="s">
        <v>7</v>
      </c>
      <c r="W486">
        <v>7.3074640000000004</v>
      </c>
      <c r="X486">
        <v>9.5680000000000001E-3</v>
      </c>
      <c r="Y486" t="s">
        <v>8</v>
      </c>
      <c r="Z486">
        <v>20.222895999999999</v>
      </c>
      <c r="AA486">
        <v>4.6307000000000001E-2</v>
      </c>
      <c r="AB486" t="s">
        <v>9</v>
      </c>
      <c r="AC486">
        <v>1443.5096779999999</v>
      </c>
      <c r="AD486">
        <v>619.62324899999999</v>
      </c>
      <c r="AE486" t="s">
        <v>10</v>
      </c>
      <c r="AF486">
        <v>7.5570999999999999E-2</v>
      </c>
      <c r="AG486">
        <v>1.4899999999999999E-4</v>
      </c>
      <c r="AH486" t="s">
        <v>11</v>
      </c>
      <c r="AI486">
        <v>0.929257</v>
      </c>
      <c r="AJ486">
        <v>1.16E-4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1903.342952</v>
      </c>
      <c r="I487">
        <v>782.61860999999999</v>
      </c>
      <c r="J487" t="s">
        <v>3</v>
      </c>
      <c r="K487">
        <v>1833.684816</v>
      </c>
      <c r="L487">
        <v>750.08338800000001</v>
      </c>
      <c r="M487" t="s">
        <v>4</v>
      </c>
      <c r="N487">
        <v>34.754339999999999</v>
      </c>
      <c r="O487">
        <v>0.96156200000000003</v>
      </c>
      <c r="P487" t="s">
        <v>5</v>
      </c>
      <c r="Q487">
        <v>63.420681999999999</v>
      </c>
      <c r="R487">
        <v>0.65537900000000004</v>
      </c>
      <c r="S487" t="s">
        <v>6</v>
      </c>
      <c r="T487">
        <v>22.982396000000001</v>
      </c>
      <c r="U487">
        <v>0.65936600000000001</v>
      </c>
      <c r="V487" t="s">
        <v>7</v>
      </c>
      <c r="W487">
        <v>8.7632359999999991</v>
      </c>
      <c r="X487">
        <v>1.0971E-2</v>
      </c>
      <c r="Y487" t="s">
        <v>8</v>
      </c>
      <c r="Z487">
        <v>24.263152000000002</v>
      </c>
      <c r="AA487">
        <v>6.7279000000000005E-2</v>
      </c>
      <c r="AB487" t="s">
        <v>9</v>
      </c>
      <c r="AC487">
        <v>1729.786544</v>
      </c>
      <c r="AD487">
        <v>717.98048400000005</v>
      </c>
      <c r="AE487" t="s">
        <v>10</v>
      </c>
      <c r="AF487">
        <v>7.3398000000000005E-2</v>
      </c>
      <c r="AG487">
        <v>1.65E-4</v>
      </c>
      <c r="AH487" t="s">
        <v>11</v>
      </c>
      <c r="AI487">
        <v>0.93113199999999996</v>
      </c>
      <c r="AJ487">
        <v>9.1000000000000003E-5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2219.3062060000002</v>
      </c>
      <c r="I488">
        <v>1070.4394090000001</v>
      </c>
      <c r="J488" t="s">
        <v>3</v>
      </c>
      <c r="K488">
        <v>2138.0378460000002</v>
      </c>
      <c r="L488">
        <v>1025.5700589999999</v>
      </c>
      <c r="M488" t="s">
        <v>4</v>
      </c>
      <c r="N488">
        <v>40.530664000000002</v>
      </c>
      <c r="O488">
        <v>1.202275</v>
      </c>
      <c r="P488" t="s">
        <v>5</v>
      </c>
      <c r="Q488">
        <v>74.018349999999998</v>
      </c>
      <c r="R488">
        <v>0.72628999999999999</v>
      </c>
      <c r="S488" t="s">
        <v>6</v>
      </c>
      <c r="T488">
        <v>26.835574000000001</v>
      </c>
      <c r="U488">
        <v>0.745583</v>
      </c>
      <c r="V488" t="s">
        <v>7</v>
      </c>
      <c r="W488">
        <v>10.230914</v>
      </c>
      <c r="X488">
        <v>1.2312E-2</v>
      </c>
      <c r="Y488" t="s">
        <v>8</v>
      </c>
      <c r="Z488">
        <v>28.303028000000001</v>
      </c>
      <c r="AA488">
        <v>7.8503000000000003E-2</v>
      </c>
      <c r="AB488" t="s">
        <v>9</v>
      </c>
      <c r="AC488">
        <v>2016.8123539999999</v>
      </c>
      <c r="AD488">
        <v>986.13720599999999</v>
      </c>
      <c r="AE488" t="s">
        <v>10</v>
      </c>
      <c r="AF488">
        <v>7.1321999999999997E-2</v>
      </c>
      <c r="AG488">
        <v>1.75E-4</v>
      </c>
      <c r="AH488" t="s">
        <v>11</v>
      </c>
      <c r="AI488">
        <v>0.93137599999999998</v>
      </c>
      <c r="AJ488">
        <v>8.2000000000000001E-5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2536.0869299999999</v>
      </c>
      <c r="I489">
        <v>1448.001536</v>
      </c>
      <c r="J489" t="s">
        <v>3</v>
      </c>
      <c r="K489">
        <v>2443.2076780000002</v>
      </c>
      <c r="L489">
        <v>1389.9521299999999</v>
      </c>
      <c r="M489" t="s">
        <v>4</v>
      </c>
      <c r="N489">
        <v>46.290619999999997</v>
      </c>
      <c r="O489">
        <v>1.6271389999999999</v>
      </c>
      <c r="P489" t="s">
        <v>5</v>
      </c>
      <c r="Q489">
        <v>84.604498000000007</v>
      </c>
      <c r="R489">
        <v>0.78021200000000002</v>
      </c>
      <c r="S489" t="s">
        <v>6</v>
      </c>
      <c r="T489">
        <v>30.681912000000001</v>
      </c>
      <c r="U489">
        <v>0.87501099999999998</v>
      </c>
      <c r="V489" t="s">
        <v>7</v>
      </c>
      <c r="W489">
        <v>11.692938</v>
      </c>
      <c r="X489">
        <v>1.1972E-2</v>
      </c>
      <c r="Y489" t="s">
        <v>8</v>
      </c>
      <c r="Z489">
        <v>32.343679999999999</v>
      </c>
      <c r="AA489">
        <v>9.8214999999999997E-2</v>
      </c>
      <c r="AB489" t="s">
        <v>9</v>
      </c>
      <c r="AC489">
        <v>2304.6768699999998</v>
      </c>
      <c r="AD489">
        <v>1334.9752350000001</v>
      </c>
      <c r="AE489" t="s">
        <v>10</v>
      </c>
      <c r="AF489">
        <v>7.0554000000000006E-2</v>
      </c>
      <c r="AG489">
        <v>1.76E-4</v>
      </c>
      <c r="AH489" t="s">
        <v>11</v>
      </c>
      <c r="AI489">
        <v>0.93203000000000003</v>
      </c>
      <c r="AJ489">
        <v>6.4999999999999994E-5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2851.2903240000001</v>
      </c>
      <c r="I490">
        <v>1816.852572</v>
      </c>
      <c r="J490" t="s">
        <v>3</v>
      </c>
      <c r="K490">
        <v>2746.8438059999999</v>
      </c>
      <c r="L490">
        <v>1744.320168</v>
      </c>
      <c r="M490" t="s">
        <v>4</v>
      </c>
      <c r="N490">
        <v>52.005816000000003</v>
      </c>
      <c r="O490">
        <v>1.939794</v>
      </c>
      <c r="P490" t="s">
        <v>5</v>
      </c>
      <c r="Q490">
        <v>95.229104000000007</v>
      </c>
      <c r="R490">
        <v>1.059917</v>
      </c>
      <c r="S490" t="s">
        <v>6</v>
      </c>
      <c r="T490">
        <v>34.555464000000001</v>
      </c>
      <c r="U490">
        <v>1.169521</v>
      </c>
      <c r="V490" t="s">
        <v>7</v>
      </c>
      <c r="W490">
        <v>13.154377999999999</v>
      </c>
      <c r="X490">
        <v>1.4507000000000001E-2</v>
      </c>
      <c r="Y490" t="s">
        <v>8</v>
      </c>
      <c r="Z490">
        <v>36.400426000000003</v>
      </c>
      <c r="AA490">
        <v>0.12598300000000001</v>
      </c>
      <c r="AB490" t="s">
        <v>9</v>
      </c>
      <c r="AC490">
        <v>2591.0194099999999</v>
      </c>
      <c r="AD490">
        <v>1681.7181860000001</v>
      </c>
      <c r="AE490" t="s">
        <v>10</v>
      </c>
      <c r="AF490">
        <v>7.0482000000000003E-2</v>
      </c>
      <c r="AG490">
        <v>1.7699999999999999E-4</v>
      </c>
      <c r="AH490" t="s">
        <v>11</v>
      </c>
      <c r="AI490">
        <v>0.932809</v>
      </c>
      <c r="AJ490">
        <v>7.2999999999999999E-5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3168.99667</v>
      </c>
      <c r="I491">
        <v>2124.647097</v>
      </c>
      <c r="J491" t="s">
        <v>3</v>
      </c>
      <c r="K491">
        <v>3052.9422319999999</v>
      </c>
      <c r="L491">
        <v>2040.5407150000001</v>
      </c>
      <c r="M491" t="s">
        <v>4</v>
      </c>
      <c r="N491">
        <v>57.753162000000003</v>
      </c>
      <c r="O491">
        <v>2.1858430000000002</v>
      </c>
      <c r="P491" t="s">
        <v>5</v>
      </c>
      <c r="Q491">
        <v>105.82993399999999</v>
      </c>
      <c r="R491">
        <v>1.3935660000000001</v>
      </c>
      <c r="S491" t="s">
        <v>6</v>
      </c>
      <c r="T491">
        <v>38.417054</v>
      </c>
      <c r="U491">
        <v>1.5282070000000001</v>
      </c>
      <c r="V491" t="s">
        <v>7</v>
      </c>
      <c r="W491">
        <v>14.624214</v>
      </c>
      <c r="X491">
        <v>2.5618999999999999E-2</v>
      </c>
      <c r="Y491" t="s">
        <v>8</v>
      </c>
      <c r="Z491">
        <v>40.432229999999997</v>
      </c>
      <c r="AA491">
        <v>0.14454</v>
      </c>
      <c r="AB491" t="s">
        <v>9</v>
      </c>
      <c r="AC491">
        <v>2879.8163519999998</v>
      </c>
      <c r="AD491">
        <v>1971.4276910000001</v>
      </c>
      <c r="AE491" t="s">
        <v>10</v>
      </c>
      <c r="AF491">
        <v>6.9754999999999998E-2</v>
      </c>
      <c r="AG491">
        <v>1.8200000000000001E-4</v>
      </c>
      <c r="AH491" t="s">
        <v>11</v>
      </c>
      <c r="AI491">
        <v>0.93359599999999998</v>
      </c>
      <c r="AJ491">
        <v>6.3999999999999997E-5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3485.69938</v>
      </c>
      <c r="I492">
        <v>2298.8312510000001</v>
      </c>
      <c r="J492" t="s">
        <v>3</v>
      </c>
      <c r="K492">
        <v>3358.0389700000001</v>
      </c>
      <c r="L492">
        <v>2209.0231130000002</v>
      </c>
      <c r="M492" t="s">
        <v>4</v>
      </c>
      <c r="N492">
        <v>63.521278000000002</v>
      </c>
      <c r="O492">
        <v>2.467009</v>
      </c>
      <c r="P492" t="s">
        <v>5</v>
      </c>
      <c r="Q492">
        <v>116.486018</v>
      </c>
      <c r="R492">
        <v>1.842379</v>
      </c>
      <c r="S492" t="s">
        <v>6</v>
      </c>
      <c r="T492">
        <v>42.288407999999997</v>
      </c>
      <c r="U492">
        <v>1.8775409999999999</v>
      </c>
      <c r="V492" t="s">
        <v>7</v>
      </c>
      <c r="W492">
        <v>16.107890000000001</v>
      </c>
      <c r="X492">
        <v>3.4358E-2</v>
      </c>
      <c r="Y492" t="s">
        <v>8</v>
      </c>
      <c r="Z492">
        <v>44.496277999999997</v>
      </c>
      <c r="AA492">
        <v>0.17591799999999999</v>
      </c>
      <c r="AB492" t="s">
        <v>9</v>
      </c>
      <c r="AC492">
        <v>3167.5336219999999</v>
      </c>
      <c r="AD492">
        <v>2128.3183519999998</v>
      </c>
      <c r="AE492" t="s">
        <v>10</v>
      </c>
      <c r="AF492">
        <v>6.7946000000000006E-2</v>
      </c>
      <c r="AG492">
        <v>1.76E-4</v>
      </c>
      <c r="AH492" t="s">
        <v>11</v>
      </c>
      <c r="AI492">
        <v>0.93388199999999999</v>
      </c>
      <c r="AJ492">
        <v>6.3999999999999997E-5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3801.3819960000001</v>
      </c>
      <c r="I493">
        <v>2717.3996390000002</v>
      </c>
      <c r="J493" t="s">
        <v>3</v>
      </c>
      <c r="K493">
        <v>3662.1481180000001</v>
      </c>
      <c r="L493">
        <v>2609.2214789999998</v>
      </c>
      <c r="M493" t="s">
        <v>4</v>
      </c>
      <c r="N493">
        <v>69.255426</v>
      </c>
      <c r="O493">
        <v>2.7820680000000002</v>
      </c>
      <c r="P493" t="s">
        <v>5</v>
      </c>
      <c r="Q493">
        <v>127.057844</v>
      </c>
      <c r="R493">
        <v>2.218702</v>
      </c>
      <c r="S493" t="s">
        <v>6</v>
      </c>
      <c r="T493">
        <v>46.141652000000001</v>
      </c>
      <c r="U493">
        <v>2.2392069999999999</v>
      </c>
      <c r="V493" t="s">
        <v>7</v>
      </c>
      <c r="W493">
        <v>17.565767999999998</v>
      </c>
      <c r="X493">
        <v>3.6967E-2</v>
      </c>
      <c r="Y493" t="s">
        <v>8</v>
      </c>
      <c r="Z493">
        <v>48.526854</v>
      </c>
      <c r="AA493">
        <v>0.20196700000000001</v>
      </c>
      <c r="AB493" t="s">
        <v>9</v>
      </c>
      <c r="AC493">
        <v>3454.3808199999999</v>
      </c>
      <c r="AD493">
        <v>2518.1570980000001</v>
      </c>
      <c r="AE493" t="s">
        <v>10</v>
      </c>
      <c r="AF493">
        <v>6.7154000000000005E-2</v>
      </c>
      <c r="AG493">
        <v>1.6899999999999999E-4</v>
      </c>
      <c r="AH493" t="s">
        <v>11</v>
      </c>
      <c r="AI493">
        <v>0.93433699999999997</v>
      </c>
      <c r="AJ493">
        <v>6.4999999999999994E-5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4117.9065199999995</v>
      </c>
      <c r="I494">
        <v>3032.4718819999998</v>
      </c>
      <c r="J494" t="s">
        <v>3</v>
      </c>
      <c r="K494">
        <v>3967.1041540000001</v>
      </c>
      <c r="L494">
        <v>2914.296002</v>
      </c>
      <c r="M494" t="s">
        <v>4</v>
      </c>
      <c r="N494">
        <v>75.010124000000005</v>
      </c>
      <c r="O494">
        <v>2.951505</v>
      </c>
      <c r="P494" t="s">
        <v>5</v>
      </c>
      <c r="Q494">
        <v>137.67233400000001</v>
      </c>
      <c r="R494">
        <v>2.6958470000000001</v>
      </c>
      <c r="S494" t="s">
        <v>6</v>
      </c>
      <c r="T494">
        <v>50.003382000000002</v>
      </c>
      <c r="U494">
        <v>2.6918980000000001</v>
      </c>
      <c r="V494" t="s">
        <v>7</v>
      </c>
      <c r="W494">
        <v>19.028210000000001</v>
      </c>
      <c r="X494">
        <v>4.1634999999999998E-2</v>
      </c>
      <c r="Y494" t="s">
        <v>8</v>
      </c>
      <c r="Z494">
        <v>52.579546000000001</v>
      </c>
      <c r="AA494">
        <v>0.237238</v>
      </c>
      <c r="AB494" t="s">
        <v>9</v>
      </c>
      <c r="AC494">
        <v>3742.0090919999998</v>
      </c>
      <c r="AD494">
        <v>2814.0119749999999</v>
      </c>
      <c r="AE494" t="s">
        <v>10</v>
      </c>
      <c r="AF494">
        <v>6.5877000000000005E-2</v>
      </c>
      <c r="AG494">
        <v>1.5699999999999999E-4</v>
      </c>
      <c r="AH494" t="s">
        <v>11</v>
      </c>
      <c r="AI494">
        <v>0.93467199999999995</v>
      </c>
      <c r="AJ494">
        <v>6.2000000000000003E-5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4432.7815579999997</v>
      </c>
      <c r="I495">
        <v>3602.325871</v>
      </c>
      <c r="J495" t="s">
        <v>3</v>
      </c>
      <c r="K495">
        <v>4270.4039400000001</v>
      </c>
      <c r="L495">
        <v>3464.113828</v>
      </c>
      <c r="M495" t="s">
        <v>4</v>
      </c>
      <c r="N495">
        <v>80.761728000000005</v>
      </c>
      <c r="O495">
        <v>3.3352179999999998</v>
      </c>
      <c r="P495" t="s">
        <v>5</v>
      </c>
      <c r="Q495">
        <v>148.21023600000001</v>
      </c>
      <c r="R495">
        <v>3.0442710000000002</v>
      </c>
      <c r="S495" t="s">
        <v>6</v>
      </c>
      <c r="T495">
        <v>53.808424000000002</v>
      </c>
      <c r="U495">
        <v>3.112476</v>
      </c>
      <c r="V495" t="s">
        <v>7</v>
      </c>
      <c r="W495">
        <v>20.486322000000001</v>
      </c>
      <c r="X495">
        <v>4.3112999999999999E-2</v>
      </c>
      <c r="Y495" t="s">
        <v>8</v>
      </c>
      <c r="Z495">
        <v>56.622039999999998</v>
      </c>
      <c r="AA495">
        <v>0.29386499999999999</v>
      </c>
      <c r="AB495" t="s">
        <v>9</v>
      </c>
      <c r="AC495">
        <v>4028.0693299999998</v>
      </c>
      <c r="AD495">
        <v>3344.822459</v>
      </c>
      <c r="AE495" t="s">
        <v>10</v>
      </c>
      <c r="AF495">
        <v>6.5246999999999999E-2</v>
      </c>
      <c r="AG495">
        <v>1.54E-4</v>
      </c>
      <c r="AH495" t="s">
        <v>11</v>
      </c>
      <c r="AI495">
        <v>0.93469400000000002</v>
      </c>
      <c r="AJ495">
        <v>6.2000000000000003E-5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4750.7074599999996</v>
      </c>
      <c r="I496">
        <v>3889.0982479999998</v>
      </c>
      <c r="J496" t="s">
        <v>3</v>
      </c>
      <c r="K496">
        <v>4576.723954</v>
      </c>
      <c r="L496">
        <v>3736.3148879999999</v>
      </c>
      <c r="M496" t="s">
        <v>4</v>
      </c>
      <c r="N496">
        <v>86.508583999999999</v>
      </c>
      <c r="O496">
        <v>3.6820740000000001</v>
      </c>
      <c r="P496" t="s">
        <v>5</v>
      </c>
      <c r="Q496">
        <v>158.84581800000001</v>
      </c>
      <c r="R496">
        <v>3.3992</v>
      </c>
      <c r="S496" t="s">
        <v>6</v>
      </c>
      <c r="T496">
        <v>57.690961999999999</v>
      </c>
      <c r="U496">
        <v>3.4783200000000001</v>
      </c>
      <c r="V496" t="s">
        <v>7</v>
      </c>
      <c r="W496">
        <v>21.949196000000001</v>
      </c>
      <c r="X496">
        <v>4.7523000000000003E-2</v>
      </c>
      <c r="Y496" t="s">
        <v>8</v>
      </c>
      <c r="Z496">
        <v>60.679814</v>
      </c>
      <c r="AA496">
        <v>0.34490900000000002</v>
      </c>
      <c r="AB496" t="s">
        <v>9</v>
      </c>
      <c r="AC496">
        <v>4317.0418259999997</v>
      </c>
      <c r="AD496">
        <v>3607.8908839999999</v>
      </c>
      <c r="AE496" t="s">
        <v>10</v>
      </c>
      <c r="AF496">
        <v>6.3993999999999995E-2</v>
      </c>
      <c r="AG496">
        <v>1.54E-4</v>
      </c>
      <c r="AH496" t="s">
        <v>11</v>
      </c>
      <c r="AI496">
        <v>0.93543299999999996</v>
      </c>
      <c r="AJ496">
        <v>6.9999999999999994E-5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5067.331682</v>
      </c>
      <c r="I497">
        <v>4331.661419</v>
      </c>
      <c r="J497" t="s">
        <v>3</v>
      </c>
      <c r="K497">
        <v>4881.7655999999997</v>
      </c>
      <c r="L497">
        <v>4164.0078460000004</v>
      </c>
      <c r="M497" t="s">
        <v>4</v>
      </c>
      <c r="N497">
        <v>92.273334000000006</v>
      </c>
      <c r="O497">
        <v>4.1402060000000001</v>
      </c>
      <c r="P497" t="s">
        <v>5</v>
      </c>
      <c r="Q497">
        <v>169.50654399999999</v>
      </c>
      <c r="R497">
        <v>3.7949510000000002</v>
      </c>
      <c r="S497" t="s">
        <v>6</v>
      </c>
      <c r="T497">
        <v>61.568523999999996</v>
      </c>
      <c r="U497">
        <v>3.8435649999999999</v>
      </c>
      <c r="V497" t="s">
        <v>7</v>
      </c>
      <c r="W497">
        <v>23.419875999999999</v>
      </c>
      <c r="X497">
        <v>5.3422999999999998E-2</v>
      </c>
      <c r="Y497" t="s">
        <v>8</v>
      </c>
      <c r="Z497">
        <v>64.752135999999993</v>
      </c>
      <c r="AA497">
        <v>0.38069500000000001</v>
      </c>
      <c r="AB497" t="s">
        <v>9</v>
      </c>
      <c r="AC497">
        <v>4604.6981939999996</v>
      </c>
      <c r="AD497">
        <v>4021.6637609999998</v>
      </c>
      <c r="AE497" t="s">
        <v>10</v>
      </c>
      <c r="AF497">
        <v>6.2861E-2</v>
      </c>
      <c r="AG497">
        <v>1.4899999999999999E-4</v>
      </c>
      <c r="AH497" t="s">
        <v>11</v>
      </c>
      <c r="AI497">
        <v>0.93543399999999999</v>
      </c>
      <c r="AJ497">
        <v>6.9999999999999994E-5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5382.502716</v>
      </c>
      <c r="I498">
        <v>4830.9025519999996</v>
      </c>
      <c r="J498" t="s">
        <v>3</v>
      </c>
      <c r="K498">
        <v>5185.3689759999997</v>
      </c>
      <c r="L498">
        <v>4644.2343840000003</v>
      </c>
      <c r="M498" t="s">
        <v>4</v>
      </c>
      <c r="N498">
        <v>98.019375999999994</v>
      </c>
      <c r="O498">
        <v>4.9492750000000001</v>
      </c>
      <c r="P498" t="s">
        <v>5</v>
      </c>
      <c r="Q498">
        <v>180.16493600000001</v>
      </c>
      <c r="R498">
        <v>4.2344299999999997</v>
      </c>
      <c r="S498" t="s">
        <v>6</v>
      </c>
      <c r="T498">
        <v>65.450087999999994</v>
      </c>
      <c r="U498">
        <v>4.308891</v>
      </c>
      <c r="V498" t="s">
        <v>7</v>
      </c>
      <c r="W498">
        <v>24.887650000000001</v>
      </c>
      <c r="X498">
        <v>5.7369000000000003E-2</v>
      </c>
      <c r="Y498" t="s">
        <v>8</v>
      </c>
      <c r="Z498">
        <v>68.811884000000006</v>
      </c>
      <c r="AA498">
        <v>0.44933200000000001</v>
      </c>
      <c r="AB498" t="s">
        <v>9</v>
      </c>
      <c r="AC498">
        <v>4890.9396120000001</v>
      </c>
      <c r="AD498">
        <v>4470.3758959999996</v>
      </c>
      <c r="AE498" t="s">
        <v>10</v>
      </c>
      <c r="AF498">
        <v>6.2399999999999997E-2</v>
      </c>
      <c r="AG498">
        <v>1.45E-4</v>
      </c>
      <c r="AH498" t="s">
        <v>11</v>
      </c>
      <c r="AI498">
        <v>0.93548799999999999</v>
      </c>
      <c r="AJ498">
        <v>6.8999999999999997E-5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5699.3472780000002</v>
      </c>
      <c r="I499">
        <v>5567.3007239999997</v>
      </c>
      <c r="J499" t="s">
        <v>3</v>
      </c>
      <c r="K499">
        <v>5490.6090519999998</v>
      </c>
      <c r="L499">
        <v>5351.2052000000003</v>
      </c>
      <c r="M499" t="s">
        <v>4</v>
      </c>
      <c r="N499">
        <v>103.824108</v>
      </c>
      <c r="O499">
        <v>5.8362769999999999</v>
      </c>
      <c r="P499" t="s">
        <v>5</v>
      </c>
      <c r="Q499">
        <v>190.782588</v>
      </c>
      <c r="R499">
        <v>4.3918710000000001</v>
      </c>
      <c r="S499" t="s">
        <v>6</v>
      </c>
      <c r="T499">
        <v>69.314493999999996</v>
      </c>
      <c r="U499">
        <v>4.6816750000000003</v>
      </c>
      <c r="V499" t="s">
        <v>7</v>
      </c>
      <c r="W499">
        <v>26.349820000000001</v>
      </c>
      <c r="X499">
        <v>6.0283000000000003E-2</v>
      </c>
      <c r="Y499" t="s">
        <v>8</v>
      </c>
      <c r="Z499">
        <v>72.865577999999999</v>
      </c>
      <c r="AA499">
        <v>0.50878800000000002</v>
      </c>
      <c r="AB499" t="s">
        <v>9</v>
      </c>
      <c r="AC499">
        <v>5178.8019780000004</v>
      </c>
      <c r="AD499">
        <v>5129.786188</v>
      </c>
      <c r="AE499" t="s">
        <v>10</v>
      </c>
      <c r="AF499">
        <v>6.2075999999999999E-2</v>
      </c>
      <c r="AG499">
        <v>1.46E-4</v>
      </c>
      <c r="AH499" t="s">
        <v>11</v>
      </c>
      <c r="AI499">
        <v>0.93565200000000004</v>
      </c>
      <c r="AJ499">
        <v>6.8999999999999997E-5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6015.0164599999998</v>
      </c>
      <c r="I500">
        <v>6323.1768700000002</v>
      </c>
      <c r="J500" t="s">
        <v>3</v>
      </c>
      <c r="K500">
        <v>5794.679564</v>
      </c>
      <c r="L500">
        <v>6070.7370870000004</v>
      </c>
      <c r="M500" t="s">
        <v>4</v>
      </c>
      <c r="N500">
        <v>109.55694800000001</v>
      </c>
      <c r="O500">
        <v>6.6144569999999998</v>
      </c>
      <c r="P500" t="s">
        <v>5</v>
      </c>
      <c r="Q500">
        <v>201.39927399999999</v>
      </c>
      <c r="R500">
        <v>4.7348720000000002</v>
      </c>
      <c r="S500" t="s">
        <v>6</v>
      </c>
      <c r="T500">
        <v>73.187411999999995</v>
      </c>
      <c r="U500">
        <v>5.1942149999999998</v>
      </c>
      <c r="V500" t="s">
        <v>7</v>
      </c>
      <c r="W500">
        <v>27.814778</v>
      </c>
      <c r="X500">
        <v>6.2146E-2</v>
      </c>
      <c r="Y500" t="s">
        <v>8</v>
      </c>
      <c r="Z500">
        <v>76.908032000000006</v>
      </c>
      <c r="AA500">
        <v>0.56159300000000001</v>
      </c>
      <c r="AB500" t="s">
        <v>9</v>
      </c>
      <c r="AC500">
        <v>5465.5746120000003</v>
      </c>
      <c r="AD500">
        <v>5817.0784860000003</v>
      </c>
      <c r="AE500" t="s">
        <v>10</v>
      </c>
      <c r="AF500">
        <v>6.2012999999999999E-2</v>
      </c>
      <c r="AG500">
        <v>1.45E-4</v>
      </c>
      <c r="AH500" t="s">
        <v>11</v>
      </c>
      <c r="AI500">
        <v>0.93632199999999999</v>
      </c>
      <c r="AJ500">
        <v>7.7000000000000001E-5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6330.0104840000004</v>
      </c>
      <c r="I501">
        <v>6948.7760319999998</v>
      </c>
      <c r="J501" t="s">
        <v>3</v>
      </c>
      <c r="K501">
        <v>6098.093554</v>
      </c>
      <c r="L501">
        <v>6665.9516030000004</v>
      </c>
      <c r="M501" t="s">
        <v>4</v>
      </c>
      <c r="N501">
        <v>115.29389999999999</v>
      </c>
      <c r="O501">
        <v>7.7089020000000001</v>
      </c>
      <c r="P501" t="s">
        <v>5</v>
      </c>
      <c r="Q501">
        <v>212.038926</v>
      </c>
      <c r="R501">
        <v>5.0536469999999998</v>
      </c>
      <c r="S501" t="s">
        <v>6</v>
      </c>
      <c r="T501">
        <v>77.072391999999994</v>
      </c>
      <c r="U501">
        <v>5.7349550000000002</v>
      </c>
      <c r="V501" t="s">
        <v>7</v>
      </c>
      <c r="W501">
        <v>29.277504</v>
      </c>
      <c r="X501">
        <v>6.7989999999999995E-2</v>
      </c>
      <c r="Y501" t="s">
        <v>8</v>
      </c>
      <c r="Z501">
        <v>80.964215999999993</v>
      </c>
      <c r="AA501">
        <v>0.65978700000000001</v>
      </c>
      <c r="AB501" t="s">
        <v>9</v>
      </c>
      <c r="AC501">
        <v>5751.6498780000002</v>
      </c>
      <c r="AD501">
        <v>6377.7931600000002</v>
      </c>
      <c r="AE501" t="s">
        <v>10</v>
      </c>
      <c r="AF501">
        <v>6.2012999999999999E-2</v>
      </c>
      <c r="AG501">
        <v>1.45E-4</v>
      </c>
      <c r="AH501" t="s">
        <v>11</v>
      </c>
      <c r="AI501">
        <v>0.93632199999999999</v>
      </c>
      <c r="AJ501">
        <v>7.7000000000000001E-5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357.44333599999999</v>
      </c>
      <c r="I522">
        <v>122.53314399999999</v>
      </c>
      <c r="J522" t="s">
        <v>3</v>
      </c>
      <c r="K522">
        <v>345.766772</v>
      </c>
      <c r="L522">
        <v>122.051686</v>
      </c>
      <c r="M522" t="s">
        <v>4</v>
      </c>
      <c r="N522">
        <v>5.8350220000000004</v>
      </c>
      <c r="O522">
        <v>7.2732000000000005E-2</v>
      </c>
      <c r="P522" t="s">
        <v>5</v>
      </c>
      <c r="Q522">
        <v>0</v>
      </c>
      <c r="R522">
        <v>0</v>
      </c>
      <c r="S522" t="s">
        <v>6</v>
      </c>
      <c r="T522">
        <v>3.7683300000000002</v>
      </c>
      <c r="U522">
        <v>2.0718E-2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8.3126000000000005E-2</v>
      </c>
      <c r="AD522">
        <v>1.07E-4</v>
      </c>
      <c r="AE522" t="s">
        <v>10</v>
      </c>
      <c r="AF522">
        <v>0</v>
      </c>
      <c r="AG522">
        <v>0</v>
      </c>
      <c r="AH522" t="s">
        <v>11</v>
      </c>
      <c r="AI522">
        <v>0.91584699999999997</v>
      </c>
      <c r="AJ522">
        <v>1.94E-4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712.35544600000003</v>
      </c>
      <c r="I523">
        <v>310.356426</v>
      </c>
      <c r="J523" t="s">
        <v>3</v>
      </c>
      <c r="K523">
        <v>688.98059999999998</v>
      </c>
      <c r="L523">
        <v>303.52441900000002</v>
      </c>
      <c r="M523" t="s">
        <v>4</v>
      </c>
      <c r="N523">
        <v>11.748480000000001</v>
      </c>
      <c r="O523">
        <v>0.24640200000000001</v>
      </c>
      <c r="P523" t="s">
        <v>5</v>
      </c>
      <c r="Q523">
        <v>0</v>
      </c>
      <c r="R523">
        <v>0</v>
      </c>
      <c r="S523" t="s">
        <v>6</v>
      </c>
      <c r="T523">
        <v>7.4842120000000003</v>
      </c>
      <c r="U523">
        <v>6.037E-2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7.5964000000000004E-2</v>
      </c>
      <c r="AD523">
        <v>1.3300000000000001E-4</v>
      </c>
      <c r="AE523" t="s">
        <v>10</v>
      </c>
      <c r="AF523">
        <v>0</v>
      </c>
      <c r="AG523">
        <v>0</v>
      </c>
      <c r="AH523" t="s">
        <v>11</v>
      </c>
      <c r="AI523">
        <v>0.92336399999999996</v>
      </c>
      <c r="AJ523">
        <v>1.6799999999999999E-4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1070.398226</v>
      </c>
      <c r="I524">
        <v>545.79052000000001</v>
      </c>
      <c r="J524" t="s">
        <v>3</v>
      </c>
      <c r="K524">
        <v>1035.370044</v>
      </c>
      <c r="L524">
        <v>530.41619600000001</v>
      </c>
      <c r="M524" t="s">
        <v>4</v>
      </c>
      <c r="N524">
        <v>17.656165999999999</v>
      </c>
      <c r="O524">
        <v>0.57578200000000002</v>
      </c>
      <c r="P524" t="s">
        <v>5</v>
      </c>
      <c r="Q524">
        <v>0</v>
      </c>
      <c r="R524">
        <v>0</v>
      </c>
      <c r="S524" t="s">
        <v>6</v>
      </c>
      <c r="T524">
        <v>11.206956</v>
      </c>
      <c r="U524">
        <v>0.122242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7.5461E-2</v>
      </c>
      <c r="AD524">
        <v>1.35E-4</v>
      </c>
      <c r="AE524" t="s">
        <v>10</v>
      </c>
      <c r="AF524">
        <v>0</v>
      </c>
      <c r="AG524">
        <v>0</v>
      </c>
      <c r="AH524" t="s">
        <v>11</v>
      </c>
      <c r="AI524">
        <v>0.92730000000000001</v>
      </c>
      <c r="AJ524">
        <v>1.08E-4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1424.2605739999999</v>
      </c>
      <c r="I525">
        <v>813.24447499999997</v>
      </c>
      <c r="J525" t="s">
        <v>3</v>
      </c>
      <c r="K525">
        <v>1377.6201639999999</v>
      </c>
      <c r="L525">
        <v>793.12497299999995</v>
      </c>
      <c r="M525" t="s">
        <v>4</v>
      </c>
      <c r="N525">
        <v>23.469652</v>
      </c>
      <c r="O525">
        <v>0.88534599999999997</v>
      </c>
      <c r="P525" t="s">
        <v>5</v>
      </c>
      <c r="Q525">
        <v>0</v>
      </c>
      <c r="R525">
        <v>0</v>
      </c>
      <c r="S525" t="s">
        <v>6</v>
      </c>
      <c r="T525">
        <v>14.963877999999999</v>
      </c>
      <c r="U525">
        <v>0.18673999999999999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7.4244000000000004E-2</v>
      </c>
      <c r="AD525">
        <v>1.4200000000000001E-4</v>
      </c>
      <c r="AE525" t="s">
        <v>10</v>
      </c>
      <c r="AF525">
        <v>0</v>
      </c>
      <c r="AG525">
        <v>0</v>
      </c>
      <c r="AH525" t="s">
        <v>11</v>
      </c>
      <c r="AI525">
        <v>0.92942199999999997</v>
      </c>
      <c r="AJ525">
        <v>6.9999999999999994E-5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1780.139666</v>
      </c>
      <c r="I526">
        <v>1149.209194</v>
      </c>
      <c r="J526" t="s">
        <v>3</v>
      </c>
      <c r="K526">
        <v>1721.8688460000001</v>
      </c>
      <c r="L526">
        <v>1116.934798</v>
      </c>
      <c r="M526" t="s">
        <v>4</v>
      </c>
      <c r="N526">
        <v>29.323741999999999</v>
      </c>
      <c r="O526">
        <v>1.1683330000000001</v>
      </c>
      <c r="P526" t="s">
        <v>5</v>
      </c>
      <c r="Q526">
        <v>0</v>
      </c>
      <c r="R526">
        <v>0</v>
      </c>
      <c r="S526" t="s">
        <v>6</v>
      </c>
      <c r="T526">
        <v>18.71837</v>
      </c>
      <c r="U526">
        <v>0.246395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7.3690000000000005E-2</v>
      </c>
      <c r="AD526">
        <v>1.45E-4</v>
      </c>
      <c r="AE526" t="s">
        <v>10</v>
      </c>
      <c r="AF526">
        <v>0</v>
      </c>
      <c r="AG526">
        <v>0</v>
      </c>
      <c r="AH526" t="s">
        <v>11</v>
      </c>
      <c r="AI526">
        <v>0.93025100000000005</v>
      </c>
      <c r="AJ526">
        <v>4.8999999999999998E-5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2134.4734979999998</v>
      </c>
      <c r="I527">
        <v>1232.882235</v>
      </c>
      <c r="J527" t="s">
        <v>3</v>
      </c>
      <c r="K527">
        <v>2064.599518</v>
      </c>
      <c r="L527">
        <v>1197.215676</v>
      </c>
      <c r="M527" t="s">
        <v>4</v>
      </c>
      <c r="N527">
        <v>35.154333999999999</v>
      </c>
      <c r="O527">
        <v>1.3183860000000001</v>
      </c>
      <c r="P527" t="s">
        <v>5</v>
      </c>
      <c r="Q527">
        <v>0</v>
      </c>
      <c r="R527">
        <v>0</v>
      </c>
      <c r="S527" t="s">
        <v>6</v>
      </c>
      <c r="T527">
        <v>22.460100000000001</v>
      </c>
      <c r="U527">
        <v>0.31195800000000001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7.1932999999999997E-2</v>
      </c>
      <c r="AD527">
        <v>1.56E-4</v>
      </c>
      <c r="AE527" t="s">
        <v>10</v>
      </c>
      <c r="AF527">
        <v>0</v>
      </c>
      <c r="AG527">
        <v>0</v>
      </c>
      <c r="AH527" t="s">
        <v>11</v>
      </c>
      <c r="AI527">
        <v>0.93117099999999997</v>
      </c>
      <c r="AJ527">
        <v>3.3000000000000003E-5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2490.761794</v>
      </c>
      <c r="I528">
        <v>1392.1391140000001</v>
      </c>
      <c r="J528" t="s">
        <v>3</v>
      </c>
      <c r="K528">
        <v>2409.2457880000002</v>
      </c>
      <c r="L528">
        <v>1348.6822549999999</v>
      </c>
      <c r="M528" t="s">
        <v>4</v>
      </c>
      <c r="N528">
        <v>41.012735999999997</v>
      </c>
      <c r="O528">
        <v>1.602792</v>
      </c>
      <c r="P528" t="s">
        <v>5</v>
      </c>
      <c r="Q528">
        <v>0</v>
      </c>
      <c r="R528">
        <v>0</v>
      </c>
      <c r="S528" t="s">
        <v>6</v>
      </c>
      <c r="T528">
        <v>26.202812000000002</v>
      </c>
      <c r="U528">
        <v>0.385187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6.9874000000000006E-2</v>
      </c>
      <c r="AD528">
        <v>1.5899999999999999E-4</v>
      </c>
      <c r="AE528" t="s">
        <v>10</v>
      </c>
      <c r="AF528">
        <v>0</v>
      </c>
      <c r="AG528">
        <v>0</v>
      </c>
      <c r="AH528" t="s">
        <v>11</v>
      </c>
      <c r="AI528">
        <v>0.931697</v>
      </c>
      <c r="AJ528">
        <v>3.0000000000000001E-5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2846.772136</v>
      </c>
      <c r="I529">
        <v>1942.71425</v>
      </c>
      <c r="J529" t="s">
        <v>3</v>
      </c>
      <c r="K529">
        <v>2753.6077359999999</v>
      </c>
      <c r="L529">
        <v>1880.370748</v>
      </c>
      <c r="M529" t="s">
        <v>4</v>
      </c>
      <c r="N529">
        <v>46.884754000000001</v>
      </c>
      <c r="O529">
        <v>1.943878</v>
      </c>
      <c r="P529" t="s">
        <v>5</v>
      </c>
      <c r="Q529">
        <v>0</v>
      </c>
      <c r="R529">
        <v>0</v>
      </c>
      <c r="S529" t="s">
        <v>6</v>
      </c>
      <c r="T529">
        <v>29.920535999999998</v>
      </c>
      <c r="U529">
        <v>0.46157700000000002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6.8614999999999995E-2</v>
      </c>
      <c r="AD529">
        <v>1.55E-4</v>
      </c>
      <c r="AE529" t="s">
        <v>10</v>
      </c>
      <c r="AF529">
        <v>0</v>
      </c>
      <c r="AG529">
        <v>0</v>
      </c>
      <c r="AH529" t="s">
        <v>11</v>
      </c>
      <c r="AI529">
        <v>0.93208500000000005</v>
      </c>
      <c r="AJ529">
        <v>3.4E-5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3197.4636620000001</v>
      </c>
      <c r="I530">
        <v>2392.8288069999999</v>
      </c>
      <c r="J530" t="s">
        <v>3</v>
      </c>
      <c r="K530">
        <v>3092.6288039999999</v>
      </c>
      <c r="L530">
        <v>2311.99046</v>
      </c>
      <c r="M530" t="s">
        <v>4</v>
      </c>
      <c r="N530">
        <v>52.710588000000001</v>
      </c>
      <c r="O530">
        <v>2.3699499999999998</v>
      </c>
      <c r="P530" t="s">
        <v>5</v>
      </c>
      <c r="Q530">
        <v>0</v>
      </c>
      <c r="R530">
        <v>0</v>
      </c>
      <c r="S530" t="s">
        <v>6</v>
      </c>
      <c r="T530">
        <v>33.655562000000003</v>
      </c>
      <c r="U530">
        <v>0.57656499999999999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6.8194000000000005E-2</v>
      </c>
      <c r="AD530">
        <v>1.5300000000000001E-4</v>
      </c>
      <c r="AE530" t="s">
        <v>10</v>
      </c>
      <c r="AF530">
        <v>0</v>
      </c>
      <c r="AG530">
        <v>0</v>
      </c>
      <c r="AH530" t="s">
        <v>11</v>
      </c>
      <c r="AI530">
        <v>0.93212200000000001</v>
      </c>
      <c r="AJ530">
        <v>3.3000000000000003E-5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3553.4983499999998</v>
      </c>
      <c r="I531">
        <v>2538.4386020000002</v>
      </c>
      <c r="J531" t="s">
        <v>3</v>
      </c>
      <c r="K531">
        <v>3437.0065079999999</v>
      </c>
      <c r="L531">
        <v>2448.267456</v>
      </c>
      <c r="M531" t="s">
        <v>4</v>
      </c>
      <c r="N531">
        <v>58.563803999999998</v>
      </c>
      <c r="O531">
        <v>2.694512</v>
      </c>
      <c r="P531" t="s">
        <v>5</v>
      </c>
      <c r="Q531">
        <v>0</v>
      </c>
      <c r="R531">
        <v>0</v>
      </c>
      <c r="S531" t="s">
        <v>6</v>
      </c>
      <c r="T531">
        <v>37.366993999999998</v>
      </c>
      <c r="U531">
        <v>0.69884999999999997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6.7450999999999997E-2</v>
      </c>
      <c r="AD531">
        <v>1.4799999999999999E-4</v>
      </c>
      <c r="AE531" t="s">
        <v>10</v>
      </c>
      <c r="AF531">
        <v>0</v>
      </c>
      <c r="AG531">
        <v>0</v>
      </c>
      <c r="AH531" t="s">
        <v>11</v>
      </c>
      <c r="AI531">
        <v>0.93274599999999996</v>
      </c>
      <c r="AJ531">
        <v>4.6999999999999997E-5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3908.549818</v>
      </c>
      <c r="I532">
        <v>3237.2902210000002</v>
      </c>
      <c r="J532" t="s">
        <v>3</v>
      </c>
      <c r="K532">
        <v>3780.3847919999998</v>
      </c>
      <c r="L532">
        <v>3120.661126</v>
      </c>
      <c r="M532" t="s">
        <v>4</v>
      </c>
      <c r="N532">
        <v>64.421800000000005</v>
      </c>
      <c r="O532">
        <v>2.9708730000000001</v>
      </c>
      <c r="P532" t="s">
        <v>5</v>
      </c>
      <c r="Q532">
        <v>0</v>
      </c>
      <c r="R532">
        <v>0</v>
      </c>
      <c r="S532" t="s">
        <v>6</v>
      </c>
      <c r="T532">
        <v>41.073737999999999</v>
      </c>
      <c r="U532">
        <v>0.77922199999999997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6.6614000000000007E-2</v>
      </c>
      <c r="AD532">
        <v>1.44E-4</v>
      </c>
      <c r="AE532" t="s">
        <v>10</v>
      </c>
      <c r="AF532">
        <v>0</v>
      </c>
      <c r="AG532">
        <v>0</v>
      </c>
      <c r="AH532" t="s">
        <v>11</v>
      </c>
      <c r="AI532">
        <v>0.93284100000000003</v>
      </c>
      <c r="AJ532">
        <v>4.6E-5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4264.3763600000002</v>
      </c>
      <c r="I533">
        <v>3845.713354</v>
      </c>
      <c r="J533" t="s">
        <v>3</v>
      </c>
      <c r="K533">
        <v>4124.503154</v>
      </c>
      <c r="L533">
        <v>3701.531849</v>
      </c>
      <c r="M533" t="s">
        <v>4</v>
      </c>
      <c r="N533">
        <v>70.288191999999995</v>
      </c>
      <c r="O533">
        <v>3.3155679999999998</v>
      </c>
      <c r="P533" t="s">
        <v>5</v>
      </c>
      <c r="Q533">
        <v>0</v>
      </c>
      <c r="R533">
        <v>0</v>
      </c>
      <c r="S533" t="s">
        <v>6</v>
      </c>
      <c r="T533">
        <v>44.785220000000002</v>
      </c>
      <c r="U533">
        <v>0.85211099999999995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6.5991999999999995E-2</v>
      </c>
      <c r="AD533">
        <v>1.4200000000000001E-4</v>
      </c>
      <c r="AE533" t="s">
        <v>10</v>
      </c>
      <c r="AF533">
        <v>0</v>
      </c>
      <c r="AG533">
        <v>0</v>
      </c>
      <c r="AH533" t="s">
        <v>11</v>
      </c>
      <c r="AI533">
        <v>0.93361499999999997</v>
      </c>
      <c r="AJ533">
        <v>5.3000000000000001E-5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4623.1332739999998</v>
      </c>
      <c r="I534">
        <v>4302.7011270000003</v>
      </c>
      <c r="J534" t="s">
        <v>3</v>
      </c>
      <c r="K534">
        <v>4471.6048039999996</v>
      </c>
      <c r="L534">
        <v>4138.820721</v>
      </c>
      <c r="M534" t="s">
        <v>4</v>
      </c>
      <c r="N534">
        <v>76.148358000000002</v>
      </c>
      <c r="O534">
        <v>3.7437559999999999</v>
      </c>
      <c r="P534" t="s">
        <v>5</v>
      </c>
      <c r="Q534">
        <v>0</v>
      </c>
      <c r="R534">
        <v>0</v>
      </c>
      <c r="S534" t="s">
        <v>6</v>
      </c>
      <c r="T534">
        <v>48.527777999999998</v>
      </c>
      <c r="U534">
        <v>0.99238599999999999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6.5485000000000002E-2</v>
      </c>
      <c r="AD534">
        <v>1.35E-4</v>
      </c>
      <c r="AE534" t="s">
        <v>10</v>
      </c>
      <c r="AF534">
        <v>0</v>
      </c>
      <c r="AG534">
        <v>0</v>
      </c>
      <c r="AH534" t="s">
        <v>11</v>
      </c>
      <c r="AI534">
        <v>0.93371599999999999</v>
      </c>
      <c r="AJ534">
        <v>5.3000000000000001E-5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4979.5456240000003</v>
      </c>
      <c r="I535">
        <v>5243.7205299999996</v>
      </c>
      <c r="J535" t="s">
        <v>3</v>
      </c>
      <c r="K535">
        <v>4816.3463039999997</v>
      </c>
      <c r="L535">
        <v>5053.265668</v>
      </c>
      <c r="M535" t="s">
        <v>4</v>
      </c>
      <c r="N535">
        <v>82.002300000000005</v>
      </c>
      <c r="O535">
        <v>4.1184209999999997</v>
      </c>
      <c r="P535" t="s">
        <v>5</v>
      </c>
      <c r="Q535">
        <v>0</v>
      </c>
      <c r="R535">
        <v>0</v>
      </c>
      <c r="S535" t="s">
        <v>6</v>
      </c>
      <c r="T535">
        <v>52.243625999999999</v>
      </c>
      <c r="U535">
        <v>1.102395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6.4338999999999993E-2</v>
      </c>
      <c r="AD535">
        <v>1.25E-4</v>
      </c>
      <c r="AE535" t="s">
        <v>10</v>
      </c>
      <c r="AF535">
        <v>0</v>
      </c>
      <c r="AG535">
        <v>0</v>
      </c>
      <c r="AH535" t="s">
        <v>11</v>
      </c>
      <c r="AI535">
        <v>0.93420300000000001</v>
      </c>
      <c r="AJ535">
        <v>6.0000000000000002E-5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5334.1502840000003</v>
      </c>
      <c r="I536">
        <v>6122.3658249999999</v>
      </c>
      <c r="J536" t="s">
        <v>3</v>
      </c>
      <c r="K536">
        <v>5159.2386459999998</v>
      </c>
      <c r="L536">
        <v>5901.0856160000003</v>
      </c>
      <c r="M536" t="s">
        <v>4</v>
      </c>
      <c r="N536">
        <v>87.905311999999995</v>
      </c>
      <c r="O536">
        <v>4.4017109999999997</v>
      </c>
      <c r="P536" t="s">
        <v>5</v>
      </c>
      <c r="Q536">
        <v>0</v>
      </c>
      <c r="R536">
        <v>0</v>
      </c>
      <c r="S536" t="s">
        <v>6</v>
      </c>
      <c r="T536">
        <v>55.951546</v>
      </c>
      <c r="U536">
        <v>1.2247030000000001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6.3723000000000002E-2</v>
      </c>
      <c r="AD536">
        <v>1.2E-4</v>
      </c>
      <c r="AE536" t="s">
        <v>10</v>
      </c>
      <c r="AF536">
        <v>0</v>
      </c>
      <c r="AG536">
        <v>0</v>
      </c>
      <c r="AH536" t="s">
        <v>11</v>
      </c>
      <c r="AI536">
        <v>0.93443299999999996</v>
      </c>
      <c r="AJ536">
        <v>6.0000000000000002E-5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5691.1747500000001</v>
      </c>
      <c r="I537">
        <v>7001.7354910000004</v>
      </c>
      <c r="J537" t="s">
        <v>3</v>
      </c>
      <c r="K537">
        <v>5504.5619260000003</v>
      </c>
      <c r="L537">
        <v>6743.2972460000001</v>
      </c>
      <c r="M537" t="s">
        <v>4</v>
      </c>
      <c r="N537">
        <v>93.822525999999996</v>
      </c>
      <c r="O537">
        <v>5.1486419999999997</v>
      </c>
      <c r="P537" t="s">
        <v>5</v>
      </c>
      <c r="Q537">
        <v>0</v>
      </c>
      <c r="R537">
        <v>0</v>
      </c>
      <c r="S537" t="s">
        <v>6</v>
      </c>
      <c r="T537">
        <v>59.670789999999997</v>
      </c>
      <c r="U537">
        <v>1.4033500000000001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6.3128000000000004E-2</v>
      </c>
      <c r="AD537">
        <v>1.1400000000000001E-4</v>
      </c>
      <c r="AE537" t="s">
        <v>10</v>
      </c>
      <c r="AF537">
        <v>0</v>
      </c>
      <c r="AG537">
        <v>0</v>
      </c>
      <c r="AH537" t="s">
        <v>11</v>
      </c>
      <c r="AI537">
        <v>0.93443699999999996</v>
      </c>
      <c r="AJ537">
        <v>6.0000000000000002E-5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6044.9895239999996</v>
      </c>
      <c r="I538">
        <v>8098.4154440000002</v>
      </c>
      <c r="J538" t="s">
        <v>3</v>
      </c>
      <c r="K538">
        <v>5846.7079839999997</v>
      </c>
      <c r="L538">
        <v>7794.237083</v>
      </c>
      <c r="M538" t="s">
        <v>4</v>
      </c>
      <c r="N538">
        <v>99.671797999999995</v>
      </c>
      <c r="O538">
        <v>6.0348459999999999</v>
      </c>
      <c r="P538" t="s">
        <v>5</v>
      </c>
      <c r="Q538">
        <v>0</v>
      </c>
      <c r="R538">
        <v>0</v>
      </c>
      <c r="S538" t="s">
        <v>6</v>
      </c>
      <c r="T538">
        <v>63.394686</v>
      </c>
      <c r="U538">
        <v>1.623081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6.3128000000000004E-2</v>
      </c>
      <c r="AD538">
        <v>1.1400000000000001E-4</v>
      </c>
      <c r="AE538" t="s">
        <v>10</v>
      </c>
      <c r="AF538">
        <v>0</v>
      </c>
      <c r="AG538">
        <v>0</v>
      </c>
      <c r="AH538" t="s">
        <v>11</v>
      </c>
      <c r="AI538">
        <v>0.93501800000000002</v>
      </c>
      <c r="AJ538">
        <v>7.2000000000000002E-5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6400.9434879999999</v>
      </c>
      <c r="I539">
        <v>8933.9852759999994</v>
      </c>
      <c r="J539" t="s">
        <v>3</v>
      </c>
      <c r="K539">
        <v>6190.9762819999996</v>
      </c>
      <c r="L539">
        <v>8586.2771080000002</v>
      </c>
      <c r="M539" t="s">
        <v>4</v>
      </c>
      <c r="N539">
        <v>105.544944</v>
      </c>
      <c r="O539">
        <v>6.7290140000000003</v>
      </c>
      <c r="P539" t="s">
        <v>5</v>
      </c>
      <c r="Q539">
        <v>0</v>
      </c>
      <c r="R539">
        <v>0</v>
      </c>
      <c r="S539" t="s">
        <v>6</v>
      </c>
      <c r="T539">
        <v>67.124756000000005</v>
      </c>
      <c r="U539">
        <v>1.788554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6.2701999999999994E-2</v>
      </c>
      <c r="AD539">
        <v>1.12E-4</v>
      </c>
      <c r="AE539" t="s">
        <v>10</v>
      </c>
      <c r="AF539">
        <v>0</v>
      </c>
      <c r="AG539">
        <v>0</v>
      </c>
      <c r="AH539" t="s">
        <v>11</v>
      </c>
      <c r="AI539">
        <v>0.93506699999999998</v>
      </c>
      <c r="AJ539">
        <v>7.1000000000000005E-5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6755.7386900000001</v>
      </c>
      <c r="I540">
        <v>9465.0580210000007</v>
      </c>
      <c r="J540" t="s">
        <v>3</v>
      </c>
      <c r="K540">
        <v>6534.0510199999999</v>
      </c>
      <c r="L540">
        <v>9095.2988320000004</v>
      </c>
      <c r="M540" t="s">
        <v>4</v>
      </c>
      <c r="N540">
        <v>111.419848</v>
      </c>
      <c r="O540">
        <v>7.3651</v>
      </c>
      <c r="P540" t="s">
        <v>5</v>
      </c>
      <c r="Q540">
        <v>0</v>
      </c>
      <c r="R540">
        <v>0</v>
      </c>
      <c r="S540" t="s">
        <v>6</v>
      </c>
      <c r="T540">
        <v>70.835830000000001</v>
      </c>
      <c r="U540">
        <v>1.9899720000000001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6.2146E-2</v>
      </c>
      <c r="AD540">
        <v>1.0399999999999999E-4</v>
      </c>
      <c r="AE540" t="s">
        <v>10</v>
      </c>
      <c r="AF540">
        <v>0</v>
      </c>
      <c r="AG540">
        <v>0</v>
      </c>
      <c r="AH540" t="s">
        <v>11</v>
      </c>
      <c r="AI540">
        <v>0.93506699999999998</v>
      </c>
      <c r="AJ540">
        <v>7.1000000000000005E-5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7109.0664800000004</v>
      </c>
      <c r="I541">
        <v>10610.181423</v>
      </c>
      <c r="J541" t="s">
        <v>3</v>
      </c>
      <c r="K541">
        <v>6875.7220719999996</v>
      </c>
      <c r="L541">
        <v>10208.962799000001</v>
      </c>
      <c r="M541" t="s">
        <v>4</v>
      </c>
      <c r="N541">
        <v>117.28794600000001</v>
      </c>
      <c r="O541">
        <v>8.0555090000000007</v>
      </c>
      <c r="P541" t="s">
        <v>5</v>
      </c>
      <c r="Q541">
        <v>0</v>
      </c>
      <c r="R541">
        <v>0</v>
      </c>
      <c r="S541" t="s">
        <v>6</v>
      </c>
      <c r="T541">
        <v>74.553811999999994</v>
      </c>
      <c r="U541">
        <v>2.200342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6.2146E-2</v>
      </c>
      <c r="AD541">
        <v>1.0399999999999999E-4</v>
      </c>
      <c r="AE541" t="s">
        <v>10</v>
      </c>
      <c r="AF541">
        <v>0</v>
      </c>
      <c r="AG541">
        <v>0</v>
      </c>
      <c r="AH541" t="s">
        <v>11</v>
      </c>
      <c r="AI541">
        <v>0.93511500000000003</v>
      </c>
      <c r="AJ541">
        <v>7.1000000000000005E-5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259.750316</v>
      </c>
      <c r="I542">
        <v>37.973784000000002</v>
      </c>
      <c r="J542" t="s">
        <v>3</v>
      </c>
      <c r="K542">
        <v>248.13841400000001</v>
      </c>
      <c r="L542">
        <v>36.171970000000002</v>
      </c>
      <c r="M542" t="s">
        <v>4</v>
      </c>
      <c r="N542">
        <v>5.7802559999999996</v>
      </c>
      <c r="O542">
        <v>6.5688999999999997E-2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8.4929000000000004E-2</v>
      </c>
      <c r="AG542">
        <v>7.3999999999999996E-5</v>
      </c>
      <c r="AH542" t="s">
        <v>11</v>
      </c>
      <c r="AI542">
        <v>0.91608000000000001</v>
      </c>
      <c r="AJ542">
        <v>1.83E-4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519.37873999999999</v>
      </c>
      <c r="I543">
        <v>134.71668600000001</v>
      </c>
      <c r="J543" t="s">
        <v>3</v>
      </c>
      <c r="K543">
        <v>496.20747799999998</v>
      </c>
      <c r="L543">
        <v>128.27837199999999</v>
      </c>
      <c r="M543" t="s">
        <v>4</v>
      </c>
      <c r="N543">
        <v>11.559904</v>
      </c>
      <c r="O543">
        <v>0.22123000000000001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7.9869999999999997E-2</v>
      </c>
      <c r="AG543">
        <v>9.0000000000000006E-5</v>
      </c>
      <c r="AH543" t="s">
        <v>11</v>
      </c>
      <c r="AI543">
        <v>0.923759</v>
      </c>
      <c r="AJ543">
        <v>1.2899999999999999E-4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779.39430000000004</v>
      </c>
      <c r="I544">
        <v>262.64935600000001</v>
      </c>
      <c r="J544" t="s">
        <v>3</v>
      </c>
      <c r="K544">
        <v>744.65789400000006</v>
      </c>
      <c r="L544">
        <v>249.66135800000001</v>
      </c>
      <c r="M544" t="s">
        <v>4</v>
      </c>
      <c r="N544">
        <v>17.364153999999999</v>
      </c>
      <c r="O544">
        <v>0.39682299999999998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7.7148999999999995E-2</v>
      </c>
      <c r="AG544">
        <v>1.18E-4</v>
      </c>
      <c r="AH544" t="s">
        <v>11</v>
      </c>
      <c r="AI544">
        <v>0.92707899999999999</v>
      </c>
      <c r="AJ544">
        <v>7.7999999999999999E-5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1039.69643</v>
      </c>
      <c r="I545">
        <v>404.57736299999999</v>
      </c>
      <c r="J545" t="s">
        <v>3</v>
      </c>
      <c r="K545">
        <v>993.40391199999999</v>
      </c>
      <c r="L545">
        <v>385.69158900000002</v>
      </c>
      <c r="M545" t="s">
        <v>4</v>
      </c>
      <c r="N545">
        <v>23.191887999999999</v>
      </c>
      <c r="O545">
        <v>0.61920500000000001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7.3056999999999997E-2</v>
      </c>
      <c r="AG545">
        <v>1.6899999999999999E-4</v>
      </c>
      <c r="AH545" t="s">
        <v>11</v>
      </c>
      <c r="AI545">
        <v>0.92955100000000002</v>
      </c>
      <c r="AJ545">
        <v>4.6999999999999997E-5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1300.6102659999999</v>
      </c>
      <c r="I546">
        <v>576.82102999999995</v>
      </c>
      <c r="J546" t="s">
        <v>3</v>
      </c>
      <c r="K546">
        <v>1242.7438500000001</v>
      </c>
      <c r="L546">
        <v>549.64428399999997</v>
      </c>
      <c r="M546" t="s">
        <v>4</v>
      </c>
      <c r="N546">
        <v>29.038376</v>
      </c>
      <c r="O546">
        <v>0.90370700000000004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7.1595000000000006E-2</v>
      </c>
      <c r="AG546">
        <v>1.7000000000000001E-4</v>
      </c>
      <c r="AH546" t="s">
        <v>11</v>
      </c>
      <c r="AI546">
        <v>0.930732</v>
      </c>
      <c r="AJ546">
        <v>2.5999999999999998E-5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1561.2331919999999</v>
      </c>
      <c r="I547">
        <v>805.18553699999995</v>
      </c>
      <c r="J547" t="s">
        <v>3</v>
      </c>
      <c r="K547">
        <v>1491.792226</v>
      </c>
      <c r="L547">
        <v>766.88324699999998</v>
      </c>
      <c r="M547" t="s">
        <v>4</v>
      </c>
      <c r="N547">
        <v>34.861775999999999</v>
      </c>
      <c r="O547">
        <v>1.2721499999999999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7.1142999999999998E-2</v>
      </c>
      <c r="AG547">
        <v>1.6899999999999999E-4</v>
      </c>
      <c r="AH547" t="s">
        <v>11</v>
      </c>
      <c r="AI547">
        <v>0.93196500000000004</v>
      </c>
      <c r="AJ547">
        <v>3.4999999999999997E-5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1821.0129320000001</v>
      </c>
      <c r="I548">
        <v>958.91010500000004</v>
      </c>
      <c r="J548" t="s">
        <v>3</v>
      </c>
      <c r="K548">
        <v>1740.0195060000001</v>
      </c>
      <c r="L548">
        <v>912.08951999999999</v>
      </c>
      <c r="M548" t="s">
        <v>4</v>
      </c>
      <c r="N548">
        <v>40.632629999999999</v>
      </c>
      <c r="O548">
        <v>1.474834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6.9585999999999995E-2</v>
      </c>
      <c r="AG548">
        <v>1.7100000000000001E-4</v>
      </c>
      <c r="AH548" t="s">
        <v>11</v>
      </c>
      <c r="AI548">
        <v>0.93266899999999997</v>
      </c>
      <c r="AJ548">
        <v>4.8999999999999998E-5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2080.8809099999999</v>
      </c>
      <c r="I549">
        <v>1182.958656</v>
      </c>
      <c r="J549" t="s">
        <v>3</v>
      </c>
      <c r="K549">
        <v>1988.25514</v>
      </c>
      <c r="L549">
        <v>1121.158529</v>
      </c>
      <c r="M549" t="s">
        <v>4</v>
      </c>
      <c r="N549">
        <v>46.409681999999997</v>
      </c>
      <c r="O549">
        <v>1.7881130000000001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6.8059999999999996E-2</v>
      </c>
      <c r="AG549">
        <v>1.5899999999999999E-4</v>
      </c>
      <c r="AH549" t="s">
        <v>11</v>
      </c>
      <c r="AI549">
        <v>0.93304399999999998</v>
      </c>
      <c r="AJ549">
        <v>4.6E-5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2340.7792439999998</v>
      </c>
      <c r="I550">
        <v>1464.647872</v>
      </c>
      <c r="J550" t="s">
        <v>3</v>
      </c>
      <c r="K550">
        <v>2236.5728779999999</v>
      </c>
      <c r="L550">
        <v>1386.609901</v>
      </c>
      <c r="M550" t="s">
        <v>4</v>
      </c>
      <c r="N550">
        <v>52.203738000000001</v>
      </c>
      <c r="O550">
        <v>2.1858960000000001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6.6067000000000001E-2</v>
      </c>
      <c r="AG550">
        <v>1.5699999999999999E-4</v>
      </c>
      <c r="AH550" t="s">
        <v>11</v>
      </c>
      <c r="AI550">
        <v>0.93309500000000001</v>
      </c>
      <c r="AJ550">
        <v>4.5000000000000003E-5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2601.0325680000001</v>
      </c>
      <c r="I551">
        <v>1781.913454</v>
      </c>
      <c r="J551" t="s">
        <v>3</v>
      </c>
      <c r="K551">
        <v>2485.2722480000002</v>
      </c>
      <c r="L551">
        <v>1686.596456</v>
      </c>
      <c r="M551" t="s">
        <v>4</v>
      </c>
      <c r="N551">
        <v>58.018248</v>
      </c>
      <c r="O551">
        <v>2.619065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6.4714999999999995E-2</v>
      </c>
      <c r="AG551">
        <v>1.4100000000000001E-4</v>
      </c>
      <c r="AH551" t="s">
        <v>11</v>
      </c>
      <c r="AI551">
        <v>0.93328100000000003</v>
      </c>
      <c r="AJ551">
        <v>4.3999999999999999E-5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2860.6681159999998</v>
      </c>
      <c r="I552">
        <v>2002.011696</v>
      </c>
      <c r="J552" t="s">
        <v>3</v>
      </c>
      <c r="K552">
        <v>2733.3677360000001</v>
      </c>
      <c r="L552">
        <v>1892.9784529999999</v>
      </c>
      <c r="M552" t="s">
        <v>4</v>
      </c>
      <c r="N552">
        <v>63.805259999999997</v>
      </c>
      <c r="O552">
        <v>2.7813829999999999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6.4558000000000004E-2</v>
      </c>
      <c r="AG552">
        <v>1.44E-4</v>
      </c>
      <c r="AH552" t="s">
        <v>11</v>
      </c>
      <c r="AI552">
        <v>0.93337000000000003</v>
      </c>
      <c r="AJ552">
        <v>4.3000000000000002E-5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3120.285112</v>
      </c>
      <c r="I553">
        <v>2307.0054380000001</v>
      </c>
      <c r="J553" t="s">
        <v>3</v>
      </c>
      <c r="K553">
        <v>2981.4287060000001</v>
      </c>
      <c r="L553">
        <v>2179.907635</v>
      </c>
      <c r="M553" t="s">
        <v>4</v>
      </c>
      <c r="N553">
        <v>69.591667999999999</v>
      </c>
      <c r="O553">
        <v>3.14045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6.4292000000000002E-2</v>
      </c>
      <c r="AG553">
        <v>1.3799999999999999E-4</v>
      </c>
      <c r="AH553" t="s">
        <v>11</v>
      </c>
      <c r="AI553">
        <v>0.93338500000000002</v>
      </c>
      <c r="AJ553">
        <v>4.3000000000000002E-5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3379.4414320000001</v>
      </c>
      <c r="I554">
        <v>2635.9436329999999</v>
      </c>
      <c r="J554" t="s">
        <v>3</v>
      </c>
      <c r="K554">
        <v>3229.0470220000002</v>
      </c>
      <c r="L554">
        <v>2491.1100849999998</v>
      </c>
      <c r="M554" t="s">
        <v>4</v>
      </c>
      <c r="N554">
        <v>75.353939999999994</v>
      </c>
      <c r="O554">
        <v>3.5988630000000001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6.4130000000000006E-2</v>
      </c>
      <c r="AG554">
        <v>1.3300000000000001E-4</v>
      </c>
      <c r="AH554" t="s">
        <v>11</v>
      </c>
      <c r="AI554">
        <v>0.93340900000000004</v>
      </c>
      <c r="AJ554">
        <v>4.3000000000000002E-5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3638.3796400000001</v>
      </c>
      <c r="I555">
        <v>3019.0694100000001</v>
      </c>
      <c r="J555" t="s">
        <v>3</v>
      </c>
      <c r="K555">
        <v>3476.4640439999998</v>
      </c>
      <c r="L555">
        <v>2855.4963560000001</v>
      </c>
      <c r="M555" t="s">
        <v>4</v>
      </c>
      <c r="N555">
        <v>81.103217999999998</v>
      </c>
      <c r="O555">
        <v>4.0263730000000004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6.3653000000000001E-2</v>
      </c>
      <c r="AG555">
        <v>1.34E-4</v>
      </c>
      <c r="AH555" t="s">
        <v>11</v>
      </c>
      <c r="AI555">
        <v>0.93343699999999996</v>
      </c>
      <c r="AJ555">
        <v>4.3000000000000002E-5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3897.2013780000002</v>
      </c>
      <c r="I556">
        <v>3406.3196819999998</v>
      </c>
      <c r="J556" t="s">
        <v>3</v>
      </c>
      <c r="K556">
        <v>3723.7297619999999</v>
      </c>
      <c r="L556">
        <v>3221.9054740000001</v>
      </c>
      <c r="M556" t="s">
        <v>4</v>
      </c>
      <c r="N556">
        <v>86.861181999999999</v>
      </c>
      <c r="O556">
        <v>4.5058049999999996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6.2072000000000002E-2</v>
      </c>
      <c r="AG556">
        <v>1.2E-4</v>
      </c>
      <c r="AH556" t="s">
        <v>11</v>
      </c>
      <c r="AI556">
        <v>0.93349400000000005</v>
      </c>
      <c r="AJ556">
        <v>4.3000000000000002E-5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4155.8361999999997</v>
      </c>
      <c r="I557">
        <v>3809.525815</v>
      </c>
      <c r="J557" t="s">
        <v>3</v>
      </c>
      <c r="K557">
        <v>3970.8024919999998</v>
      </c>
      <c r="L557">
        <v>3600.1453799999999</v>
      </c>
      <c r="M557" t="s">
        <v>4</v>
      </c>
      <c r="N557">
        <v>92.613523999999998</v>
      </c>
      <c r="O557">
        <v>5.08277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6.1427000000000002E-2</v>
      </c>
      <c r="AG557">
        <v>1.12E-4</v>
      </c>
      <c r="AH557" t="s">
        <v>11</v>
      </c>
      <c r="AI557">
        <v>0.934056</v>
      </c>
      <c r="AJ557">
        <v>5.3999999999999998E-5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4415.5488160000004</v>
      </c>
      <c r="I558">
        <v>4442.0273280000001</v>
      </c>
      <c r="J558" t="s">
        <v>3</v>
      </c>
      <c r="K558">
        <v>4218.9417199999998</v>
      </c>
      <c r="L558">
        <v>4200.290336</v>
      </c>
      <c r="M558" t="s">
        <v>4</v>
      </c>
      <c r="N558">
        <v>98.397260000000003</v>
      </c>
      <c r="O558">
        <v>5.9398799999999996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6.0920000000000002E-2</v>
      </c>
      <c r="AG558">
        <v>1.03E-4</v>
      </c>
      <c r="AH558" t="s">
        <v>11</v>
      </c>
      <c r="AI558">
        <v>0.93443799999999999</v>
      </c>
      <c r="AJ558">
        <v>5.7000000000000003E-5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4675.9930679999998</v>
      </c>
      <c r="I559">
        <v>5294.3349449999996</v>
      </c>
      <c r="J559" t="s">
        <v>3</v>
      </c>
      <c r="K559">
        <v>4467.804478</v>
      </c>
      <c r="L559">
        <v>5009.3534010000003</v>
      </c>
      <c r="M559" t="s">
        <v>4</v>
      </c>
      <c r="N559">
        <v>104.20724</v>
      </c>
      <c r="O559">
        <v>7.2030750000000001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6.0842E-2</v>
      </c>
      <c r="AG559">
        <v>1.0399999999999999E-4</v>
      </c>
      <c r="AH559" t="s">
        <v>11</v>
      </c>
      <c r="AI559">
        <v>0.93505899999999997</v>
      </c>
      <c r="AJ559">
        <v>6.7000000000000002E-5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4936.3707000000004</v>
      </c>
      <c r="I560">
        <v>6039.9986349999999</v>
      </c>
      <c r="J560" t="s">
        <v>3</v>
      </c>
      <c r="K560">
        <v>4716.5842339999999</v>
      </c>
      <c r="L560">
        <v>5715.8175689999998</v>
      </c>
      <c r="M560" t="s">
        <v>4</v>
      </c>
      <c r="N560">
        <v>110.003962</v>
      </c>
      <c r="O560">
        <v>8.2218529999999994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6.0123000000000003E-2</v>
      </c>
      <c r="AG560">
        <v>9.0000000000000006E-5</v>
      </c>
      <c r="AH560" t="s">
        <v>11</v>
      </c>
      <c r="AI560">
        <v>0.93544400000000005</v>
      </c>
      <c r="AJ560">
        <v>7.1000000000000005E-5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5197.1475659999996</v>
      </c>
      <c r="I561">
        <v>6756.9050719999996</v>
      </c>
      <c r="J561" t="s">
        <v>3</v>
      </c>
      <c r="K561">
        <v>4965.7614860000003</v>
      </c>
      <c r="L561">
        <v>6390.6729509999996</v>
      </c>
      <c r="M561" t="s">
        <v>4</v>
      </c>
      <c r="N561">
        <v>115.843588</v>
      </c>
      <c r="O561">
        <v>9.1505189999999992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5.9848999999999999E-2</v>
      </c>
      <c r="AG561">
        <v>8.5000000000000006E-5</v>
      </c>
      <c r="AH561" t="s">
        <v>11</v>
      </c>
      <c r="AI561">
        <v>0.93547199999999997</v>
      </c>
      <c r="AJ561">
        <v>6.9999999999999994E-5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258.92842999999999</v>
      </c>
      <c r="I582">
        <v>30.213583</v>
      </c>
      <c r="J582" t="s">
        <v>3</v>
      </c>
      <c r="K582">
        <v>247.36522400000001</v>
      </c>
      <c r="L582">
        <v>28.535675999999999</v>
      </c>
      <c r="M582" t="s">
        <v>4</v>
      </c>
      <c r="N582">
        <v>5.765396</v>
      </c>
      <c r="O582">
        <v>5.8756000000000003E-2</v>
      </c>
      <c r="P582" t="s">
        <v>5</v>
      </c>
      <c r="Q582">
        <v>0</v>
      </c>
      <c r="R582">
        <v>0</v>
      </c>
      <c r="S582" t="s">
        <v>6</v>
      </c>
      <c r="T582">
        <v>3.6949100000000001</v>
      </c>
      <c r="U582">
        <v>2.3262000000000001E-2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8.5306000000000007E-2</v>
      </c>
      <c r="AD582">
        <v>3.8000000000000002E-5</v>
      </c>
      <c r="AE582" t="s">
        <v>10</v>
      </c>
      <c r="AF582">
        <v>0</v>
      </c>
      <c r="AG582">
        <v>0</v>
      </c>
      <c r="AH582" t="s">
        <v>11</v>
      </c>
      <c r="AI582">
        <v>0.91555600000000004</v>
      </c>
      <c r="AJ582">
        <v>1.95E-4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517.34899199999995</v>
      </c>
      <c r="I583">
        <v>91.514195000000001</v>
      </c>
      <c r="J583" t="s">
        <v>3</v>
      </c>
      <c r="K583">
        <v>494.22968400000002</v>
      </c>
      <c r="L583">
        <v>86.577338999999995</v>
      </c>
      <c r="M583" t="s">
        <v>4</v>
      </c>
      <c r="N583">
        <v>11.509653999999999</v>
      </c>
      <c r="O583">
        <v>0.18776100000000001</v>
      </c>
      <c r="P583" t="s">
        <v>5</v>
      </c>
      <c r="Q583">
        <v>0</v>
      </c>
      <c r="R583">
        <v>0</v>
      </c>
      <c r="S583" t="s">
        <v>6</v>
      </c>
      <c r="T583">
        <v>7.4175279999999999</v>
      </c>
      <c r="U583">
        <v>8.3246000000000001E-2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8.0309000000000005E-2</v>
      </c>
      <c r="AD583">
        <v>8.0000000000000007E-5</v>
      </c>
      <c r="AE583" t="s">
        <v>10</v>
      </c>
      <c r="AF583">
        <v>0</v>
      </c>
      <c r="AG583">
        <v>0</v>
      </c>
      <c r="AH583" t="s">
        <v>11</v>
      </c>
      <c r="AI583">
        <v>0.92132599999999998</v>
      </c>
      <c r="AJ583">
        <v>1.8599999999999999E-4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776.55486599999995</v>
      </c>
      <c r="I584">
        <v>196.47956099999999</v>
      </c>
      <c r="J584" t="s">
        <v>3</v>
      </c>
      <c r="K584">
        <v>741.90895599999999</v>
      </c>
      <c r="L584">
        <v>186.521939</v>
      </c>
      <c r="M584" t="s">
        <v>4</v>
      </c>
      <c r="N584">
        <v>17.286443999999999</v>
      </c>
      <c r="O584">
        <v>0.41081499999999999</v>
      </c>
      <c r="P584" t="s">
        <v>5</v>
      </c>
      <c r="Q584">
        <v>0</v>
      </c>
      <c r="R584">
        <v>0</v>
      </c>
      <c r="S584" t="s">
        <v>6</v>
      </c>
      <c r="T584">
        <v>11.087256</v>
      </c>
      <c r="U584">
        <v>0.12382700000000001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7.8660999999999995E-2</v>
      </c>
      <c r="AD584">
        <v>9.7999999999999997E-5</v>
      </c>
      <c r="AE584" t="s">
        <v>10</v>
      </c>
      <c r="AF584">
        <v>0</v>
      </c>
      <c r="AG584">
        <v>0</v>
      </c>
      <c r="AH584" t="s">
        <v>11</v>
      </c>
      <c r="AI584">
        <v>0.92487799999999998</v>
      </c>
      <c r="AJ584">
        <v>1.3899999999999999E-4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1037.6288179999999</v>
      </c>
      <c r="I585">
        <v>360.36649999999997</v>
      </c>
      <c r="J585" t="s">
        <v>3</v>
      </c>
      <c r="K585">
        <v>991.40553399999999</v>
      </c>
      <c r="L585">
        <v>341.78450099999998</v>
      </c>
      <c r="M585" t="s">
        <v>4</v>
      </c>
      <c r="N585">
        <v>23.162389999999998</v>
      </c>
      <c r="O585">
        <v>0.76438700000000004</v>
      </c>
      <c r="P585" t="s">
        <v>5</v>
      </c>
      <c r="Q585">
        <v>0</v>
      </c>
      <c r="R585">
        <v>0</v>
      </c>
      <c r="S585" t="s">
        <v>6</v>
      </c>
      <c r="T585">
        <v>14.736330000000001</v>
      </c>
      <c r="U585">
        <v>0.18357599999999999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7.7579999999999996E-2</v>
      </c>
      <c r="AD585">
        <v>1.1E-4</v>
      </c>
      <c r="AE585" t="s">
        <v>10</v>
      </c>
      <c r="AF585">
        <v>0</v>
      </c>
      <c r="AG585">
        <v>0</v>
      </c>
      <c r="AH585" t="s">
        <v>11</v>
      </c>
      <c r="AI585">
        <v>0.92935000000000001</v>
      </c>
      <c r="AJ585">
        <v>7.7999999999999999E-5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1298.92931</v>
      </c>
      <c r="I586">
        <v>603.28556300000002</v>
      </c>
      <c r="J586" t="s">
        <v>3</v>
      </c>
      <c r="K586">
        <v>1241.0815520000001</v>
      </c>
      <c r="L586">
        <v>571.24925199999996</v>
      </c>
      <c r="M586" t="s">
        <v>4</v>
      </c>
      <c r="N586">
        <v>29.031960000000002</v>
      </c>
      <c r="O586">
        <v>1.279984</v>
      </c>
      <c r="P586" t="s">
        <v>5</v>
      </c>
      <c r="Q586">
        <v>0</v>
      </c>
      <c r="R586">
        <v>0</v>
      </c>
      <c r="S586" t="s">
        <v>6</v>
      </c>
      <c r="T586">
        <v>18.37959</v>
      </c>
      <c r="U586">
        <v>0.29996400000000001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7.5378000000000001E-2</v>
      </c>
      <c r="AD586">
        <v>1.2899999999999999E-4</v>
      </c>
      <c r="AE586" t="s">
        <v>10</v>
      </c>
      <c r="AF586">
        <v>0</v>
      </c>
      <c r="AG586">
        <v>0</v>
      </c>
      <c r="AH586" t="s">
        <v>11</v>
      </c>
      <c r="AI586">
        <v>0.93016900000000002</v>
      </c>
      <c r="AJ586">
        <v>6.8999999999999997E-5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1560.88031</v>
      </c>
      <c r="I587">
        <v>864.29962699999999</v>
      </c>
      <c r="J587" t="s">
        <v>3</v>
      </c>
      <c r="K587">
        <v>1491.416528</v>
      </c>
      <c r="L587">
        <v>817.29449999999997</v>
      </c>
      <c r="M587" t="s">
        <v>4</v>
      </c>
      <c r="N587">
        <v>34.935941999999997</v>
      </c>
      <c r="O587">
        <v>1.820038</v>
      </c>
      <c r="P587" t="s">
        <v>5</v>
      </c>
      <c r="Q587">
        <v>0</v>
      </c>
      <c r="R587">
        <v>0</v>
      </c>
      <c r="S587" t="s">
        <v>6</v>
      </c>
      <c r="T587">
        <v>22.015032000000001</v>
      </c>
      <c r="U587">
        <v>0.39604200000000001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7.5374999999999998E-2</v>
      </c>
      <c r="AD587">
        <v>1.2899999999999999E-4</v>
      </c>
      <c r="AE587" t="s">
        <v>10</v>
      </c>
      <c r="AF587">
        <v>0</v>
      </c>
      <c r="AG587">
        <v>0</v>
      </c>
      <c r="AH587" t="s">
        <v>11</v>
      </c>
      <c r="AI587">
        <v>0.93155299999999996</v>
      </c>
      <c r="AJ587">
        <v>7.7999999999999999E-5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1823.0350960000001</v>
      </c>
      <c r="I588">
        <v>1153.2340610000001</v>
      </c>
      <c r="J588" t="s">
        <v>3</v>
      </c>
      <c r="K588">
        <v>1741.92353</v>
      </c>
      <c r="L588">
        <v>1089.3093859999999</v>
      </c>
      <c r="M588" t="s">
        <v>4</v>
      </c>
      <c r="N588">
        <v>40.829335999999998</v>
      </c>
      <c r="O588">
        <v>2.365275</v>
      </c>
      <c r="P588" t="s">
        <v>5</v>
      </c>
      <c r="Q588">
        <v>0</v>
      </c>
      <c r="R588">
        <v>0</v>
      </c>
      <c r="S588" t="s">
        <v>6</v>
      </c>
      <c r="T588">
        <v>25.65381</v>
      </c>
      <c r="U588">
        <v>0.541489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7.2933999999999999E-2</v>
      </c>
      <c r="AD588">
        <v>1.4300000000000001E-4</v>
      </c>
      <c r="AE588" t="s">
        <v>10</v>
      </c>
      <c r="AF588">
        <v>0</v>
      </c>
      <c r="AG588">
        <v>0</v>
      </c>
      <c r="AH588" t="s">
        <v>11</v>
      </c>
      <c r="AI588">
        <v>0.93245800000000001</v>
      </c>
      <c r="AJ588">
        <v>5.5999999999999999E-5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2083.6537159999998</v>
      </c>
      <c r="I589">
        <v>1475.6795259999999</v>
      </c>
      <c r="J589" t="s">
        <v>3</v>
      </c>
      <c r="K589">
        <v>1990.941028</v>
      </c>
      <c r="L589">
        <v>1390.6120639999999</v>
      </c>
      <c r="M589" t="s">
        <v>4</v>
      </c>
      <c r="N589">
        <v>46.698346000000001</v>
      </c>
      <c r="O589">
        <v>3.118563</v>
      </c>
      <c r="P589" t="s">
        <v>5</v>
      </c>
      <c r="Q589">
        <v>0</v>
      </c>
      <c r="R589">
        <v>0</v>
      </c>
      <c r="S589" t="s">
        <v>6</v>
      </c>
      <c r="T589">
        <v>29.302018</v>
      </c>
      <c r="U589">
        <v>0.71847799999999995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6.8506999999999998E-2</v>
      </c>
      <c r="AD589">
        <v>1.55E-4</v>
      </c>
      <c r="AE589" t="s">
        <v>10</v>
      </c>
      <c r="AF589">
        <v>0</v>
      </c>
      <c r="AG589">
        <v>0</v>
      </c>
      <c r="AH589" t="s">
        <v>11</v>
      </c>
      <c r="AI589">
        <v>0.93267500000000003</v>
      </c>
      <c r="AJ589">
        <v>5.3999999999999998E-5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2344.549638</v>
      </c>
      <c r="I590">
        <v>1813.0491099999999</v>
      </c>
      <c r="J590" t="s">
        <v>3</v>
      </c>
      <c r="K590">
        <v>2240.2204259999999</v>
      </c>
      <c r="L590">
        <v>1709.0174790000001</v>
      </c>
      <c r="M590" t="s">
        <v>4</v>
      </c>
      <c r="N590">
        <v>52.529482000000002</v>
      </c>
      <c r="O590">
        <v>3.7483140000000001</v>
      </c>
      <c r="P590" t="s">
        <v>5</v>
      </c>
      <c r="Q590">
        <v>0</v>
      </c>
      <c r="R590">
        <v>0</v>
      </c>
      <c r="S590" t="s">
        <v>6</v>
      </c>
      <c r="T590">
        <v>32.937010000000001</v>
      </c>
      <c r="U590">
        <v>0.87003699999999995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6.7446999999999993E-2</v>
      </c>
      <c r="AD590">
        <v>1.7000000000000001E-4</v>
      </c>
      <c r="AE590" t="s">
        <v>10</v>
      </c>
      <c r="AF590">
        <v>0</v>
      </c>
      <c r="AG590">
        <v>0</v>
      </c>
      <c r="AH590" t="s">
        <v>11</v>
      </c>
      <c r="AI590">
        <v>0.93328699999999998</v>
      </c>
      <c r="AJ590">
        <v>6.3E-5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2605.6434439999998</v>
      </c>
      <c r="I591">
        <v>2192.663024</v>
      </c>
      <c r="J591" t="s">
        <v>3</v>
      </c>
      <c r="K591">
        <v>2489.6976540000001</v>
      </c>
      <c r="L591">
        <v>2065.484226</v>
      </c>
      <c r="M591" t="s">
        <v>4</v>
      </c>
      <c r="N591">
        <v>58.386194000000003</v>
      </c>
      <c r="O591">
        <v>4.6823579999999998</v>
      </c>
      <c r="P591" t="s">
        <v>5</v>
      </c>
      <c r="Q591">
        <v>0</v>
      </c>
      <c r="R591">
        <v>0</v>
      </c>
      <c r="S591" t="s">
        <v>6</v>
      </c>
      <c r="T591">
        <v>36.570565999999999</v>
      </c>
      <c r="U591">
        <v>0.97574099999999997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6.5980999999999998E-2</v>
      </c>
      <c r="AD591">
        <v>1.63E-4</v>
      </c>
      <c r="AE591" t="s">
        <v>10</v>
      </c>
      <c r="AF591">
        <v>0</v>
      </c>
      <c r="AG591">
        <v>0</v>
      </c>
      <c r="AH591" t="s">
        <v>11</v>
      </c>
      <c r="AI591">
        <v>0.93384699999999998</v>
      </c>
      <c r="AJ591">
        <v>6.3999999999999997E-5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2866.0153399999999</v>
      </c>
      <c r="I592">
        <v>2553.2003460000001</v>
      </c>
      <c r="J592" t="s">
        <v>3</v>
      </c>
      <c r="K592">
        <v>2738.4672780000001</v>
      </c>
      <c r="L592">
        <v>2407.7600229999998</v>
      </c>
      <c r="M592" t="s">
        <v>4</v>
      </c>
      <c r="N592">
        <v>64.200357999999994</v>
      </c>
      <c r="O592">
        <v>5.3129569999999999</v>
      </c>
      <c r="P592" t="s">
        <v>5</v>
      </c>
      <c r="Q592">
        <v>0</v>
      </c>
      <c r="R592">
        <v>0</v>
      </c>
      <c r="S592" t="s">
        <v>6</v>
      </c>
      <c r="T592">
        <v>40.211314000000002</v>
      </c>
      <c r="U592">
        <v>1.103674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6.3652E-2</v>
      </c>
      <c r="AD592">
        <v>1.54E-4</v>
      </c>
      <c r="AE592" t="s">
        <v>10</v>
      </c>
      <c r="AF592">
        <v>0</v>
      </c>
      <c r="AG592">
        <v>0</v>
      </c>
      <c r="AH592" t="s">
        <v>11</v>
      </c>
      <c r="AI592">
        <v>0.93457400000000002</v>
      </c>
      <c r="AJ592">
        <v>7.4999999999999993E-5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3126.4183819999998</v>
      </c>
      <c r="I593">
        <v>2805.0760089999999</v>
      </c>
      <c r="J593" t="s">
        <v>3</v>
      </c>
      <c r="K593">
        <v>2987.2715659999999</v>
      </c>
      <c r="L593">
        <v>2650.019143</v>
      </c>
      <c r="M593" t="s">
        <v>4</v>
      </c>
      <c r="N593">
        <v>70.022835999999998</v>
      </c>
      <c r="O593">
        <v>5.8005449999999996</v>
      </c>
      <c r="P593" t="s">
        <v>5</v>
      </c>
      <c r="Q593">
        <v>0</v>
      </c>
      <c r="R593">
        <v>0</v>
      </c>
      <c r="S593" t="s">
        <v>6</v>
      </c>
      <c r="T593">
        <v>43.876385999999997</v>
      </c>
      <c r="U593">
        <v>1.196744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6.2899999999999998E-2</v>
      </c>
      <c r="AD593">
        <v>1.47E-4</v>
      </c>
      <c r="AE593" t="s">
        <v>10</v>
      </c>
      <c r="AF593">
        <v>0</v>
      </c>
      <c r="AG593">
        <v>0</v>
      </c>
      <c r="AH593" t="s">
        <v>11</v>
      </c>
      <c r="AI593">
        <v>0.93460699999999997</v>
      </c>
      <c r="AJ593">
        <v>7.3999999999999996E-5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3386.702546</v>
      </c>
      <c r="I594">
        <v>3155.1575590000002</v>
      </c>
      <c r="J594" t="s">
        <v>3</v>
      </c>
      <c r="K594">
        <v>3235.954866</v>
      </c>
      <c r="L594">
        <v>2984.4842279999998</v>
      </c>
      <c r="M594" t="s">
        <v>4</v>
      </c>
      <c r="N594">
        <v>75.829564000000005</v>
      </c>
      <c r="O594">
        <v>6.2889350000000004</v>
      </c>
      <c r="P594" t="s">
        <v>5</v>
      </c>
      <c r="Q594">
        <v>0</v>
      </c>
      <c r="R594">
        <v>0</v>
      </c>
      <c r="S594" t="s">
        <v>6</v>
      </c>
      <c r="T594">
        <v>47.524686000000003</v>
      </c>
      <c r="U594">
        <v>1.3245009999999999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6.1638999999999999E-2</v>
      </c>
      <c r="AD594">
        <v>1.22E-4</v>
      </c>
      <c r="AE594" t="s">
        <v>10</v>
      </c>
      <c r="AF594">
        <v>0</v>
      </c>
      <c r="AG594">
        <v>0</v>
      </c>
      <c r="AH594" t="s">
        <v>11</v>
      </c>
      <c r="AI594">
        <v>0.93468600000000002</v>
      </c>
      <c r="AJ594">
        <v>7.7999999999999999E-5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3646.3347760000001</v>
      </c>
      <c r="I595">
        <v>3506.3357850000002</v>
      </c>
      <c r="J595" t="s">
        <v>3</v>
      </c>
      <c r="K595">
        <v>3484.0223900000001</v>
      </c>
      <c r="L595">
        <v>3316.7677629999998</v>
      </c>
      <c r="M595" t="s">
        <v>4</v>
      </c>
      <c r="N595">
        <v>81.622476000000006</v>
      </c>
      <c r="O595">
        <v>7.0163770000000003</v>
      </c>
      <c r="P595" t="s">
        <v>5</v>
      </c>
      <c r="Q595">
        <v>0</v>
      </c>
      <c r="R595">
        <v>0</v>
      </c>
      <c r="S595" t="s">
        <v>6</v>
      </c>
      <c r="T595">
        <v>51.219808</v>
      </c>
      <c r="U595">
        <v>1.4670589999999999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6.1045000000000002E-2</v>
      </c>
      <c r="AD595">
        <v>1.17E-4</v>
      </c>
      <c r="AE595" t="s">
        <v>10</v>
      </c>
      <c r="AF595">
        <v>0</v>
      </c>
      <c r="AG595">
        <v>0</v>
      </c>
      <c r="AH595" t="s">
        <v>11</v>
      </c>
      <c r="AI595">
        <v>0.93470900000000001</v>
      </c>
      <c r="AJ595">
        <v>7.7999999999999999E-5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3905.377054</v>
      </c>
      <c r="I596">
        <v>3905.6498390000002</v>
      </c>
      <c r="J596" t="s">
        <v>3</v>
      </c>
      <c r="K596">
        <v>3731.5101380000001</v>
      </c>
      <c r="L596">
        <v>3696.517996</v>
      </c>
      <c r="M596" t="s">
        <v>4</v>
      </c>
      <c r="N596">
        <v>87.396901999999997</v>
      </c>
      <c r="O596">
        <v>7.7514649999999996</v>
      </c>
      <c r="P596" t="s">
        <v>5</v>
      </c>
      <c r="Q596">
        <v>0</v>
      </c>
      <c r="R596">
        <v>0</v>
      </c>
      <c r="S596" t="s">
        <v>6</v>
      </c>
      <c r="T596">
        <v>54.888185999999997</v>
      </c>
      <c r="U596">
        <v>1.616314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6.0449000000000003E-2</v>
      </c>
      <c r="AD596">
        <v>1.08E-4</v>
      </c>
      <c r="AE596" t="s">
        <v>10</v>
      </c>
      <c r="AF596">
        <v>0</v>
      </c>
      <c r="AG596">
        <v>0</v>
      </c>
      <c r="AH596" t="s">
        <v>11</v>
      </c>
      <c r="AI596">
        <v>0.93491500000000005</v>
      </c>
      <c r="AJ596">
        <v>7.4999999999999993E-5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4165.487126</v>
      </c>
      <c r="I597">
        <v>4465.8404300000002</v>
      </c>
      <c r="J597" t="s">
        <v>3</v>
      </c>
      <c r="K597">
        <v>3980.06005</v>
      </c>
      <c r="L597">
        <v>4231.5175099999997</v>
      </c>
      <c r="M597" t="s">
        <v>4</v>
      </c>
      <c r="N597">
        <v>93.204549999999998</v>
      </c>
      <c r="O597">
        <v>8.7480290000000007</v>
      </c>
      <c r="P597" t="s">
        <v>5</v>
      </c>
      <c r="Q597">
        <v>0</v>
      </c>
      <c r="R597">
        <v>0</v>
      </c>
      <c r="S597" t="s">
        <v>6</v>
      </c>
      <c r="T597">
        <v>58.526637999999998</v>
      </c>
      <c r="U597">
        <v>1.850754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6.0352000000000003E-2</v>
      </c>
      <c r="AD597">
        <v>1.08E-4</v>
      </c>
      <c r="AE597" t="s">
        <v>10</v>
      </c>
      <c r="AF597">
        <v>0</v>
      </c>
      <c r="AG597">
        <v>0</v>
      </c>
      <c r="AH597" t="s">
        <v>11</v>
      </c>
      <c r="AI597">
        <v>0.93493199999999999</v>
      </c>
      <c r="AJ597">
        <v>7.3999999999999996E-5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4424.35682</v>
      </c>
      <c r="I598">
        <v>4956.6977919999999</v>
      </c>
      <c r="J598" t="s">
        <v>3</v>
      </c>
      <c r="K598">
        <v>4227.3677680000001</v>
      </c>
      <c r="L598">
        <v>4690.8454389999997</v>
      </c>
      <c r="M598" t="s">
        <v>4</v>
      </c>
      <c r="N598">
        <v>98.965344000000002</v>
      </c>
      <c r="O598">
        <v>9.6524629999999991</v>
      </c>
      <c r="P598" t="s">
        <v>5</v>
      </c>
      <c r="Q598">
        <v>0</v>
      </c>
      <c r="R598">
        <v>0</v>
      </c>
      <c r="S598" t="s">
        <v>6</v>
      </c>
      <c r="T598">
        <v>62.183549999999997</v>
      </c>
      <c r="U598">
        <v>2.0625049999999998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5.9469000000000001E-2</v>
      </c>
      <c r="AD598">
        <v>9.1000000000000003E-5</v>
      </c>
      <c r="AE598" t="s">
        <v>10</v>
      </c>
      <c r="AF598">
        <v>0</v>
      </c>
      <c r="AG598">
        <v>0</v>
      </c>
      <c r="AH598" t="s">
        <v>11</v>
      </c>
      <c r="AI598">
        <v>0.93548100000000001</v>
      </c>
      <c r="AJ598">
        <v>8.3999999999999995E-5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4683.2219800000003</v>
      </c>
      <c r="I599">
        <v>5345.7300480000004</v>
      </c>
      <c r="J599" t="s">
        <v>3</v>
      </c>
      <c r="K599">
        <v>4474.6901559999997</v>
      </c>
      <c r="L599">
        <v>5056.750027</v>
      </c>
      <c r="M599" t="s">
        <v>4</v>
      </c>
      <c r="N599">
        <v>104.72390799999999</v>
      </c>
      <c r="O599">
        <v>10.309403</v>
      </c>
      <c r="P599" t="s">
        <v>5</v>
      </c>
      <c r="Q599">
        <v>0</v>
      </c>
      <c r="R599">
        <v>0</v>
      </c>
      <c r="S599" t="s">
        <v>6</v>
      </c>
      <c r="T599">
        <v>65.882347999999993</v>
      </c>
      <c r="U599">
        <v>2.2634370000000001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5.8673999999999997E-2</v>
      </c>
      <c r="AD599">
        <v>6.9999999999999994E-5</v>
      </c>
      <c r="AE599" t="s">
        <v>10</v>
      </c>
      <c r="AF599">
        <v>0</v>
      </c>
      <c r="AG599">
        <v>0</v>
      </c>
      <c r="AH599" t="s">
        <v>11</v>
      </c>
      <c r="AI599">
        <v>0.93548600000000004</v>
      </c>
      <c r="AJ599">
        <v>8.3999999999999995E-5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4943.0309699999998</v>
      </c>
      <c r="I600">
        <v>5810.7096140000003</v>
      </c>
      <c r="J600" t="s">
        <v>3</v>
      </c>
      <c r="K600">
        <v>4722.956604</v>
      </c>
      <c r="L600">
        <v>5497.5175129999998</v>
      </c>
      <c r="M600" t="s">
        <v>4</v>
      </c>
      <c r="N600">
        <v>110.526138</v>
      </c>
      <c r="O600">
        <v>10.986293999999999</v>
      </c>
      <c r="P600" t="s">
        <v>5</v>
      </c>
      <c r="Q600">
        <v>0</v>
      </c>
      <c r="R600">
        <v>0</v>
      </c>
      <c r="S600" t="s">
        <v>6</v>
      </c>
      <c r="T600">
        <v>69.548683999999994</v>
      </c>
      <c r="U600">
        <v>2.4483139999999999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5.8133999999999998E-2</v>
      </c>
      <c r="AD600">
        <v>6.0000000000000002E-5</v>
      </c>
      <c r="AE600" t="s">
        <v>10</v>
      </c>
      <c r="AF600">
        <v>0</v>
      </c>
      <c r="AG600">
        <v>0</v>
      </c>
      <c r="AH600" t="s">
        <v>11</v>
      </c>
      <c r="AI600">
        <v>0.93549400000000005</v>
      </c>
      <c r="AJ600">
        <v>8.3999999999999995E-5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5202.8392960000001</v>
      </c>
      <c r="I601">
        <v>6336.3303699999997</v>
      </c>
      <c r="J601" t="s">
        <v>3</v>
      </c>
      <c r="K601">
        <v>4971.2043700000004</v>
      </c>
      <c r="L601">
        <v>5990.8182059999999</v>
      </c>
      <c r="M601" t="s">
        <v>4</v>
      </c>
      <c r="N601">
        <v>116.31715</v>
      </c>
      <c r="O601">
        <v>11.70218</v>
      </c>
      <c r="P601" t="s">
        <v>5</v>
      </c>
      <c r="Q601">
        <v>0</v>
      </c>
      <c r="R601">
        <v>0</v>
      </c>
      <c r="S601" t="s">
        <v>6</v>
      </c>
      <c r="T601">
        <v>73.194636000000003</v>
      </c>
      <c r="U601">
        <v>2.728863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5.7851E-2</v>
      </c>
      <c r="AD601">
        <v>6.0000000000000002E-5</v>
      </c>
      <c r="AE601" t="s">
        <v>10</v>
      </c>
      <c r="AF601">
        <v>0</v>
      </c>
      <c r="AG601">
        <v>0</v>
      </c>
      <c r="AH601" t="s">
        <v>11</v>
      </c>
      <c r="AI601">
        <v>0.93551799999999996</v>
      </c>
      <c r="AJ601">
        <v>8.3999999999999995E-5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590.67801999999995</v>
      </c>
      <c r="I602">
        <v>4.9247820000000004</v>
      </c>
      <c r="J602" t="s">
        <v>3</v>
      </c>
      <c r="K602">
        <v>578.70647099999996</v>
      </c>
      <c r="L602">
        <v>4.5304510000000002</v>
      </c>
      <c r="M602" t="s">
        <v>4</v>
      </c>
      <c r="N602">
        <v>6.423508</v>
      </c>
      <c r="O602">
        <v>6.5458000000000002E-2</v>
      </c>
      <c r="P602" t="s">
        <v>5</v>
      </c>
      <c r="Q602">
        <v>11.987830000000001</v>
      </c>
      <c r="R602">
        <v>0.164186</v>
      </c>
      <c r="S602" t="s">
        <v>6</v>
      </c>
      <c r="T602">
        <v>564.90533400000004</v>
      </c>
      <c r="U602">
        <v>4.3761049999999999</v>
      </c>
      <c r="V602" t="s">
        <v>7</v>
      </c>
      <c r="W602">
        <v>0.37762400000000002</v>
      </c>
      <c r="X602">
        <v>6.4209999999999996E-3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8.3102999999999996E-2</v>
      </c>
      <c r="AG602">
        <v>5.1E-5</v>
      </c>
      <c r="AH602" t="s">
        <v>11</v>
      </c>
      <c r="AI602">
        <v>0.915937</v>
      </c>
      <c r="AJ602">
        <v>2.4600000000000002E-4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1179.730356</v>
      </c>
      <c r="I603">
        <v>17.447192999999999</v>
      </c>
      <c r="J603" t="s">
        <v>3</v>
      </c>
      <c r="K603">
        <v>1155.859209</v>
      </c>
      <c r="L603">
        <v>16.411239999999999</v>
      </c>
      <c r="M603" t="s">
        <v>4</v>
      </c>
      <c r="N603">
        <v>12.83807</v>
      </c>
      <c r="O603">
        <v>0.168517</v>
      </c>
      <c r="P603" t="s">
        <v>5</v>
      </c>
      <c r="Q603">
        <v>23.908946</v>
      </c>
      <c r="R603">
        <v>0.52273199999999997</v>
      </c>
      <c r="S603" t="s">
        <v>6</v>
      </c>
      <c r="T603">
        <v>1128.3710599999999</v>
      </c>
      <c r="U603">
        <v>16.309774999999998</v>
      </c>
      <c r="V603" t="s">
        <v>7</v>
      </c>
      <c r="W603">
        <v>0.76405000000000001</v>
      </c>
      <c r="X603">
        <v>2.5076000000000001E-2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7.7946000000000001E-2</v>
      </c>
      <c r="AG603">
        <v>1.1900000000000001E-4</v>
      </c>
      <c r="AH603" t="s">
        <v>11</v>
      </c>
      <c r="AI603">
        <v>0.92255500000000001</v>
      </c>
      <c r="AJ603">
        <v>1.9699999999999999E-4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1768.668782</v>
      </c>
      <c r="I604">
        <v>34.478566999999998</v>
      </c>
      <c r="J604" t="s">
        <v>3</v>
      </c>
      <c r="K604">
        <v>1732.95397</v>
      </c>
      <c r="L604">
        <v>34.235726</v>
      </c>
      <c r="M604" t="s">
        <v>4</v>
      </c>
      <c r="N604">
        <v>19.238320000000002</v>
      </c>
      <c r="O604">
        <v>0.36707600000000001</v>
      </c>
      <c r="P604" t="s">
        <v>5</v>
      </c>
      <c r="Q604">
        <v>35.790261000000001</v>
      </c>
      <c r="R604">
        <v>1.0209619999999999</v>
      </c>
      <c r="S604" t="s">
        <v>6</v>
      </c>
      <c r="T604">
        <v>1691.662971</v>
      </c>
      <c r="U604">
        <v>36.515555999999997</v>
      </c>
      <c r="V604" t="s">
        <v>7</v>
      </c>
      <c r="W604">
        <v>1.132126</v>
      </c>
      <c r="X604">
        <v>4.7719999999999999E-2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7.5385999999999995E-2</v>
      </c>
      <c r="AG604">
        <v>1.35E-4</v>
      </c>
      <c r="AH604" t="s">
        <v>11</v>
      </c>
      <c r="AI604">
        <v>0.92494600000000005</v>
      </c>
      <c r="AJ604">
        <v>1.6699999999999999E-4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2357.5047070000001</v>
      </c>
      <c r="I605">
        <v>58.645761</v>
      </c>
      <c r="J605" t="s">
        <v>3</v>
      </c>
      <c r="K605">
        <v>2309.8411820000001</v>
      </c>
      <c r="L605">
        <v>60.169536000000001</v>
      </c>
      <c r="M605" t="s">
        <v>4</v>
      </c>
      <c r="N605">
        <v>25.643854000000001</v>
      </c>
      <c r="O605">
        <v>0.63798600000000005</v>
      </c>
      <c r="P605" t="s">
        <v>5</v>
      </c>
      <c r="Q605">
        <v>47.691589</v>
      </c>
      <c r="R605">
        <v>1.7740279999999999</v>
      </c>
      <c r="S605" t="s">
        <v>6</v>
      </c>
      <c r="T605">
        <v>2254.89561</v>
      </c>
      <c r="U605">
        <v>65.598187999999993</v>
      </c>
      <c r="V605" t="s">
        <v>7</v>
      </c>
      <c r="W605">
        <v>1.5043599999999999</v>
      </c>
      <c r="X605">
        <v>7.4855000000000005E-2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7.2557999999999997E-2</v>
      </c>
      <c r="AG605">
        <v>1.5699999999999999E-4</v>
      </c>
      <c r="AH605" t="s">
        <v>11</v>
      </c>
      <c r="AI605">
        <v>0.92766000000000004</v>
      </c>
      <c r="AJ605">
        <v>1.13E-4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2946.3288670000002</v>
      </c>
      <c r="I606">
        <v>91.660309999999996</v>
      </c>
      <c r="J606" t="s">
        <v>3</v>
      </c>
      <c r="K606">
        <v>2886.7574850000001</v>
      </c>
      <c r="L606">
        <v>94.072310999999999</v>
      </c>
      <c r="M606" t="s">
        <v>4</v>
      </c>
      <c r="N606">
        <v>32.044288999999999</v>
      </c>
      <c r="O606">
        <v>0.95947700000000002</v>
      </c>
      <c r="P606" t="s">
        <v>5</v>
      </c>
      <c r="Q606">
        <v>59.615605000000002</v>
      </c>
      <c r="R606">
        <v>2.5635979999999998</v>
      </c>
      <c r="S606" t="s">
        <v>6</v>
      </c>
      <c r="T606">
        <v>2818.140093</v>
      </c>
      <c r="U606">
        <v>103.179034</v>
      </c>
      <c r="V606" t="s">
        <v>7</v>
      </c>
      <c r="W606">
        <v>1.8757839999999999</v>
      </c>
      <c r="X606">
        <v>0.10682999999999999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7.1337999999999999E-2</v>
      </c>
      <c r="AG606">
        <v>1.6000000000000001E-4</v>
      </c>
      <c r="AH606" t="s">
        <v>11</v>
      </c>
      <c r="AI606">
        <v>0.92985200000000001</v>
      </c>
      <c r="AJ606">
        <v>7.3999999999999996E-5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3535.1766499999999</v>
      </c>
      <c r="I607">
        <v>134.42890499999999</v>
      </c>
      <c r="J607" t="s">
        <v>3</v>
      </c>
      <c r="K607">
        <v>3463.6724170000002</v>
      </c>
      <c r="L607">
        <v>138.03045399999999</v>
      </c>
      <c r="M607" t="s">
        <v>4</v>
      </c>
      <c r="N607">
        <v>38.44858</v>
      </c>
      <c r="O607">
        <v>1.3250150000000001</v>
      </c>
      <c r="P607" t="s">
        <v>5</v>
      </c>
      <c r="Q607">
        <v>71.563537999999994</v>
      </c>
      <c r="R607">
        <v>3.6320260000000002</v>
      </c>
      <c r="S607" t="s">
        <v>6</v>
      </c>
      <c r="T607">
        <v>3381.2654980000002</v>
      </c>
      <c r="U607">
        <v>151.89844099999999</v>
      </c>
      <c r="V607" t="s">
        <v>7</v>
      </c>
      <c r="W607">
        <v>2.253622</v>
      </c>
      <c r="X607">
        <v>0.15359500000000001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7.0577000000000001E-2</v>
      </c>
      <c r="AG607">
        <v>1.6699999999999999E-4</v>
      </c>
      <c r="AH607" t="s">
        <v>11</v>
      </c>
      <c r="AI607">
        <v>0.929979</v>
      </c>
      <c r="AJ607">
        <v>7.3999999999999996E-5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4124.066699</v>
      </c>
      <c r="I608">
        <v>178.13059799999999</v>
      </c>
      <c r="J608" t="s">
        <v>3</v>
      </c>
      <c r="K608">
        <v>4040.6466209999999</v>
      </c>
      <c r="L608">
        <v>182.72080600000001</v>
      </c>
      <c r="M608" t="s">
        <v>4</v>
      </c>
      <c r="N608">
        <v>44.867030999999997</v>
      </c>
      <c r="O608">
        <v>1.5891850000000001</v>
      </c>
      <c r="P608" t="s">
        <v>5</v>
      </c>
      <c r="Q608">
        <v>83.499523999999994</v>
      </c>
      <c r="R608">
        <v>4.9258579999999998</v>
      </c>
      <c r="S608" t="s">
        <v>6</v>
      </c>
      <c r="T608">
        <v>3944.5256199999999</v>
      </c>
      <c r="U608">
        <v>201.38474299999999</v>
      </c>
      <c r="V608" t="s">
        <v>7</v>
      </c>
      <c r="W608">
        <v>2.6334240000000002</v>
      </c>
      <c r="X608">
        <v>0.20483399999999999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6.9537000000000002E-2</v>
      </c>
      <c r="AG608">
        <v>1.6899999999999999E-4</v>
      </c>
      <c r="AH608" t="s">
        <v>11</v>
      </c>
      <c r="AI608">
        <v>0.931006</v>
      </c>
      <c r="AJ608">
        <v>4.3999999999999999E-5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4713.04583</v>
      </c>
      <c r="I609">
        <v>233.47027499999999</v>
      </c>
      <c r="J609" t="s">
        <v>3</v>
      </c>
      <c r="K609">
        <v>4617.7167479999998</v>
      </c>
      <c r="L609">
        <v>240.98330799999999</v>
      </c>
      <c r="M609" t="s">
        <v>4</v>
      </c>
      <c r="N609">
        <v>51.311191000000001</v>
      </c>
      <c r="O609">
        <v>2.0693540000000001</v>
      </c>
      <c r="P609" t="s">
        <v>5</v>
      </c>
      <c r="Q609">
        <v>95.429115999999993</v>
      </c>
      <c r="R609">
        <v>6.1060140000000001</v>
      </c>
      <c r="S609" t="s">
        <v>6</v>
      </c>
      <c r="T609">
        <v>4507.8129589999999</v>
      </c>
      <c r="U609">
        <v>265.76261</v>
      </c>
      <c r="V609" t="s">
        <v>7</v>
      </c>
      <c r="W609">
        <v>3.0116260000000001</v>
      </c>
      <c r="X609">
        <v>0.26892899999999997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6.8556000000000006E-2</v>
      </c>
      <c r="AG609">
        <v>1.9100000000000001E-4</v>
      </c>
      <c r="AH609" t="s">
        <v>11</v>
      </c>
      <c r="AI609">
        <v>0.93132800000000004</v>
      </c>
      <c r="AJ609">
        <v>3.8999999999999999E-5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5302.1347169999999</v>
      </c>
      <c r="I610">
        <v>293.30962199999999</v>
      </c>
      <c r="J610" t="s">
        <v>3</v>
      </c>
      <c r="K610">
        <v>5194.8858499999997</v>
      </c>
      <c r="L610">
        <v>305.03680700000001</v>
      </c>
      <c r="M610" t="s">
        <v>4</v>
      </c>
      <c r="N610">
        <v>57.773229000000001</v>
      </c>
      <c r="O610">
        <v>2.663046</v>
      </c>
      <c r="P610" t="s">
        <v>5</v>
      </c>
      <c r="Q610">
        <v>107.37236900000001</v>
      </c>
      <c r="R610">
        <v>7.6745299999999999</v>
      </c>
      <c r="S610" t="s">
        <v>6</v>
      </c>
      <c r="T610">
        <v>5071.0515820000001</v>
      </c>
      <c r="U610">
        <v>334.38560999999999</v>
      </c>
      <c r="V610" t="s">
        <v>7</v>
      </c>
      <c r="W610">
        <v>3.4178820000000001</v>
      </c>
      <c r="X610">
        <v>0.36514999999999997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6.7877999999999994E-2</v>
      </c>
      <c r="AG610">
        <v>1.8699999999999999E-4</v>
      </c>
      <c r="AH610" t="s">
        <v>11</v>
      </c>
      <c r="AI610">
        <v>0.93171300000000001</v>
      </c>
      <c r="AJ610">
        <v>3.6000000000000001E-5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5891.3598140000004</v>
      </c>
      <c r="I611">
        <v>371.16655300000002</v>
      </c>
      <c r="J611" t="s">
        <v>3</v>
      </c>
      <c r="K611">
        <v>5772.2102150000001</v>
      </c>
      <c r="L611">
        <v>385.00064800000001</v>
      </c>
      <c r="M611" t="s">
        <v>4</v>
      </c>
      <c r="N611">
        <v>64.265041999999994</v>
      </c>
      <c r="O611">
        <v>3.299779</v>
      </c>
      <c r="P611" t="s">
        <v>5</v>
      </c>
      <c r="Q611">
        <v>119.302482</v>
      </c>
      <c r="R611">
        <v>9.0764969999999998</v>
      </c>
      <c r="S611" t="s">
        <v>6</v>
      </c>
      <c r="T611">
        <v>5634.4500879999996</v>
      </c>
      <c r="U611">
        <v>413.858788</v>
      </c>
      <c r="V611" t="s">
        <v>7</v>
      </c>
      <c r="W611">
        <v>3.813294</v>
      </c>
      <c r="X611">
        <v>0.44225799999999998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6.6536999999999999E-2</v>
      </c>
      <c r="AG611">
        <v>1.75E-4</v>
      </c>
      <c r="AH611" t="s">
        <v>11</v>
      </c>
      <c r="AI611">
        <v>0.93230299999999999</v>
      </c>
      <c r="AJ611">
        <v>2.4000000000000001E-5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6480.3145020000002</v>
      </c>
      <c r="I612">
        <v>447.97929299999998</v>
      </c>
      <c r="J612" t="s">
        <v>3</v>
      </c>
      <c r="K612">
        <v>6349.2739750000001</v>
      </c>
      <c r="L612">
        <v>461.36603600000001</v>
      </c>
      <c r="M612" t="s">
        <v>4</v>
      </c>
      <c r="N612">
        <v>70.726560000000006</v>
      </c>
      <c r="O612">
        <v>4.0545790000000004</v>
      </c>
      <c r="P612" t="s">
        <v>5</v>
      </c>
      <c r="Q612">
        <v>131.22918999999999</v>
      </c>
      <c r="R612">
        <v>10.953995000000001</v>
      </c>
      <c r="S612" t="s">
        <v>6</v>
      </c>
      <c r="T612">
        <v>6197.5909570000003</v>
      </c>
      <c r="U612">
        <v>491.39303100000001</v>
      </c>
      <c r="V612" t="s">
        <v>7</v>
      </c>
      <c r="W612">
        <v>4.2047400000000001</v>
      </c>
      <c r="X612">
        <v>0.52986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6.6483E-2</v>
      </c>
      <c r="AG612">
        <v>1.76E-4</v>
      </c>
      <c r="AH612" t="s">
        <v>11</v>
      </c>
      <c r="AI612">
        <v>0.93255100000000002</v>
      </c>
      <c r="AJ612">
        <v>2.1999999999999999E-5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7069.468809</v>
      </c>
      <c r="I613">
        <v>528.281114</v>
      </c>
      <c r="J613" t="s">
        <v>3</v>
      </c>
      <c r="K613">
        <v>6926.5572460000003</v>
      </c>
      <c r="L613">
        <v>541.86071300000003</v>
      </c>
      <c r="M613" t="s">
        <v>4</v>
      </c>
      <c r="N613">
        <v>77.154719</v>
      </c>
      <c r="O613">
        <v>4.7449770000000004</v>
      </c>
      <c r="P613" t="s">
        <v>5</v>
      </c>
      <c r="Q613">
        <v>143.15958499999999</v>
      </c>
      <c r="R613">
        <v>13.157598</v>
      </c>
      <c r="S613" t="s">
        <v>6</v>
      </c>
      <c r="T613">
        <v>6761.0063870000004</v>
      </c>
      <c r="U613">
        <v>578.85150499999997</v>
      </c>
      <c r="V613" t="s">
        <v>7</v>
      </c>
      <c r="W613">
        <v>4.5913060000000003</v>
      </c>
      <c r="X613">
        <v>0.61748199999999998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6.5434000000000006E-2</v>
      </c>
      <c r="AG613">
        <v>1.7100000000000001E-4</v>
      </c>
      <c r="AH613" t="s">
        <v>11</v>
      </c>
      <c r="AI613">
        <v>0.93297300000000005</v>
      </c>
      <c r="AJ613">
        <v>2.6999999999999999E-5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7658.3763280000003</v>
      </c>
      <c r="I614">
        <v>614.25242200000002</v>
      </c>
      <c r="J614" t="s">
        <v>3</v>
      </c>
      <c r="K614">
        <v>7503.5892679999997</v>
      </c>
      <c r="L614">
        <v>629.45236699999998</v>
      </c>
      <c r="M614" t="s">
        <v>4</v>
      </c>
      <c r="N614">
        <v>83.561965000000001</v>
      </c>
      <c r="O614">
        <v>5.4861820000000003</v>
      </c>
      <c r="P614" t="s">
        <v>5</v>
      </c>
      <c r="Q614">
        <v>155.06343699999999</v>
      </c>
      <c r="R614">
        <v>15.188934</v>
      </c>
      <c r="S614" t="s">
        <v>6</v>
      </c>
      <c r="T614">
        <v>7324.2802730000003</v>
      </c>
      <c r="U614">
        <v>674.87866199999996</v>
      </c>
      <c r="V614" t="s">
        <v>7</v>
      </c>
      <c r="W614">
        <v>4.9716379999999996</v>
      </c>
      <c r="X614">
        <v>0.72540800000000005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6.4961000000000005E-2</v>
      </c>
      <c r="AG614">
        <v>1.7100000000000001E-4</v>
      </c>
      <c r="AH614" t="s">
        <v>11</v>
      </c>
      <c r="AI614">
        <v>0.93301800000000001</v>
      </c>
      <c r="AJ614">
        <v>2.6999999999999999E-5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8247.4762499999997</v>
      </c>
      <c r="I615">
        <v>715.98195499999997</v>
      </c>
      <c r="J615" t="s">
        <v>3</v>
      </c>
      <c r="K615">
        <v>8080.7887790000004</v>
      </c>
      <c r="L615">
        <v>733.17872899999998</v>
      </c>
      <c r="M615" t="s">
        <v>4</v>
      </c>
      <c r="N615">
        <v>89.966569000000007</v>
      </c>
      <c r="O615">
        <v>6.1543060000000001</v>
      </c>
      <c r="P615" t="s">
        <v>5</v>
      </c>
      <c r="Q615">
        <v>166.98311100000001</v>
      </c>
      <c r="R615">
        <v>17.159355999999999</v>
      </c>
      <c r="S615" t="s">
        <v>6</v>
      </c>
      <c r="T615">
        <v>7887.6968649999999</v>
      </c>
      <c r="U615">
        <v>783.50637700000004</v>
      </c>
      <c r="V615" t="s">
        <v>7</v>
      </c>
      <c r="W615">
        <v>5.3561820000000004</v>
      </c>
      <c r="X615">
        <v>0.80182200000000003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6.3915E-2</v>
      </c>
      <c r="AG615">
        <v>1.6000000000000001E-4</v>
      </c>
      <c r="AH615" t="s">
        <v>11</v>
      </c>
      <c r="AI615">
        <v>0.933535</v>
      </c>
      <c r="AJ615">
        <v>4.0000000000000003E-5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8836.4521679999998</v>
      </c>
      <c r="I616">
        <v>819.77902099999994</v>
      </c>
      <c r="J616" t="s">
        <v>3</v>
      </c>
      <c r="K616">
        <v>8657.854824</v>
      </c>
      <c r="L616">
        <v>838.46480399999996</v>
      </c>
      <c r="M616" t="s">
        <v>4</v>
      </c>
      <c r="N616">
        <v>96.354743999999997</v>
      </c>
      <c r="O616">
        <v>7.1089039999999999</v>
      </c>
      <c r="P616" t="s">
        <v>5</v>
      </c>
      <c r="Q616">
        <v>178.90884500000001</v>
      </c>
      <c r="R616">
        <v>19.806839</v>
      </c>
      <c r="S616" t="s">
        <v>6</v>
      </c>
      <c r="T616">
        <v>8451.0388870000006</v>
      </c>
      <c r="U616">
        <v>895.55413999999996</v>
      </c>
      <c r="V616" t="s">
        <v>7</v>
      </c>
      <c r="W616">
        <v>5.7353699999999996</v>
      </c>
      <c r="X616">
        <v>0.92532099999999995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6.3913999999999999E-2</v>
      </c>
      <c r="AG616">
        <v>1.6000000000000001E-4</v>
      </c>
      <c r="AH616" t="s">
        <v>11</v>
      </c>
      <c r="AI616">
        <v>0.93356600000000001</v>
      </c>
      <c r="AJ616">
        <v>4.0000000000000003E-5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9425.4827729999997</v>
      </c>
      <c r="I617">
        <v>928.64613599999996</v>
      </c>
      <c r="J617" t="s">
        <v>3</v>
      </c>
      <c r="K617">
        <v>9234.9884569999995</v>
      </c>
      <c r="L617">
        <v>947.918769</v>
      </c>
      <c r="M617" t="s">
        <v>4</v>
      </c>
      <c r="N617">
        <v>102.753248</v>
      </c>
      <c r="O617">
        <v>7.9883870000000003</v>
      </c>
      <c r="P617" t="s">
        <v>5</v>
      </c>
      <c r="Q617">
        <v>190.82728</v>
      </c>
      <c r="R617">
        <v>22.537931</v>
      </c>
      <c r="S617" t="s">
        <v>6</v>
      </c>
      <c r="T617">
        <v>9014.4604689999996</v>
      </c>
      <c r="U617">
        <v>1014.7181849999999</v>
      </c>
      <c r="V617" t="s">
        <v>7</v>
      </c>
      <c r="W617">
        <v>6.104482</v>
      </c>
      <c r="X617">
        <v>1.049774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6.2884999999999996E-2</v>
      </c>
      <c r="AG617">
        <v>1.47E-4</v>
      </c>
      <c r="AH617" t="s">
        <v>11</v>
      </c>
      <c r="AI617">
        <v>0.93390899999999999</v>
      </c>
      <c r="AJ617">
        <v>4.3000000000000002E-5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10014.555977</v>
      </c>
      <c r="I618">
        <v>1041.350893</v>
      </c>
      <c r="J618" t="s">
        <v>3</v>
      </c>
      <c r="K618">
        <v>9812.1190819999993</v>
      </c>
      <c r="L618">
        <v>1061.3575510000001</v>
      </c>
      <c r="M618" t="s">
        <v>4</v>
      </c>
      <c r="N618">
        <v>109.19180900000001</v>
      </c>
      <c r="O618">
        <v>9.0335110000000007</v>
      </c>
      <c r="P618" t="s">
        <v>5</v>
      </c>
      <c r="Q618">
        <v>202.76731699999999</v>
      </c>
      <c r="R618">
        <v>25.411601000000001</v>
      </c>
      <c r="S618" t="s">
        <v>6</v>
      </c>
      <c r="T618">
        <v>9577.7888669999993</v>
      </c>
      <c r="U618">
        <v>1136.4371490000001</v>
      </c>
      <c r="V618" t="s">
        <v>7</v>
      </c>
      <c r="W618">
        <v>6.4808240000000001</v>
      </c>
      <c r="X618">
        <v>1.1622060000000001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6.2420000000000003E-2</v>
      </c>
      <c r="AG618">
        <v>1.3799999999999999E-4</v>
      </c>
      <c r="AH618" t="s">
        <v>11</v>
      </c>
      <c r="AI618">
        <v>0.93439700000000003</v>
      </c>
      <c r="AJ618">
        <v>5.1999999999999997E-5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10603.73668</v>
      </c>
      <c r="I619">
        <v>1163.961943</v>
      </c>
      <c r="J619" t="s">
        <v>3</v>
      </c>
      <c r="K619">
        <v>10389.341387</v>
      </c>
      <c r="L619">
        <v>1188.6926169999999</v>
      </c>
      <c r="M619" t="s">
        <v>4</v>
      </c>
      <c r="N619">
        <v>115.60315799999999</v>
      </c>
      <c r="O619">
        <v>10.015828000000001</v>
      </c>
      <c r="P619" t="s">
        <v>5</v>
      </c>
      <c r="Q619">
        <v>214.736301</v>
      </c>
      <c r="R619">
        <v>29.243155000000002</v>
      </c>
      <c r="S619" t="s">
        <v>6</v>
      </c>
      <c r="T619">
        <v>10141.275116999999</v>
      </c>
      <c r="U619">
        <v>1277.2120170000001</v>
      </c>
      <c r="V619" t="s">
        <v>7</v>
      </c>
      <c r="W619">
        <v>6.8556739999999996</v>
      </c>
      <c r="X619">
        <v>1.310557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6.2253000000000003E-2</v>
      </c>
      <c r="AG619">
        <v>1.3999999999999999E-4</v>
      </c>
      <c r="AH619" t="s">
        <v>11</v>
      </c>
      <c r="AI619">
        <v>0.93496199999999996</v>
      </c>
      <c r="AJ619">
        <v>6.3E-5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11192.801113</v>
      </c>
      <c r="I620">
        <v>1282.23424</v>
      </c>
      <c r="J620" t="s">
        <v>3</v>
      </c>
      <c r="K620">
        <v>10966.532187999999</v>
      </c>
      <c r="L620">
        <v>1305.3293000000001</v>
      </c>
      <c r="M620" t="s">
        <v>4</v>
      </c>
      <c r="N620">
        <v>122.06987100000001</v>
      </c>
      <c r="O620">
        <v>11.076943</v>
      </c>
      <c r="P620" t="s">
        <v>5</v>
      </c>
      <c r="Q620">
        <v>226.66023200000001</v>
      </c>
      <c r="R620">
        <v>32.365369999999999</v>
      </c>
      <c r="S620" t="s">
        <v>6</v>
      </c>
      <c r="T620">
        <v>10704.692499999999</v>
      </c>
      <c r="U620">
        <v>1407.602363</v>
      </c>
      <c r="V620" t="s">
        <v>7</v>
      </c>
      <c r="W620">
        <v>7.2417569999999998</v>
      </c>
      <c r="X620">
        <v>1.4537329999999999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6.1838999999999998E-2</v>
      </c>
      <c r="AG620">
        <v>1.3100000000000001E-4</v>
      </c>
      <c r="AH620" t="s">
        <v>11</v>
      </c>
      <c r="AI620">
        <v>0.93497600000000003</v>
      </c>
      <c r="AJ620">
        <v>6.3E-5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11781.620859000001</v>
      </c>
      <c r="I621">
        <v>1426.795001</v>
      </c>
      <c r="J621" t="s">
        <v>3</v>
      </c>
      <c r="K621">
        <v>11543.46125</v>
      </c>
      <c r="L621">
        <v>1451.141687</v>
      </c>
      <c r="M621" t="s">
        <v>4</v>
      </c>
      <c r="N621">
        <v>128.476966</v>
      </c>
      <c r="O621">
        <v>12.324646</v>
      </c>
      <c r="P621" t="s">
        <v>5</v>
      </c>
      <c r="Q621">
        <v>238.57149200000001</v>
      </c>
      <c r="R621">
        <v>35.996699</v>
      </c>
      <c r="S621" t="s">
        <v>6</v>
      </c>
      <c r="T621">
        <v>11267.876561999999</v>
      </c>
      <c r="U621">
        <v>1557.3092770000001</v>
      </c>
      <c r="V621" t="s">
        <v>7</v>
      </c>
      <c r="W621">
        <v>7.6172310000000003</v>
      </c>
      <c r="X621">
        <v>1.6116710000000001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6.1658999999999999E-2</v>
      </c>
      <c r="AG621">
        <v>1.3100000000000001E-4</v>
      </c>
      <c r="AH621" t="s">
        <v>11</v>
      </c>
      <c r="AI621">
        <v>0.93497600000000003</v>
      </c>
      <c r="AJ621">
        <v>6.3E-5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317.816688</v>
      </c>
      <c r="I622">
        <v>31.329656</v>
      </c>
      <c r="J622" t="s">
        <v>3</v>
      </c>
      <c r="K622">
        <v>298.605952</v>
      </c>
      <c r="L622">
        <v>20.056479</v>
      </c>
      <c r="M622" t="s">
        <v>4</v>
      </c>
      <c r="N622">
        <v>8.8850440000000006</v>
      </c>
      <c r="O622">
        <v>0.36448999999999998</v>
      </c>
      <c r="P622" t="s">
        <v>5</v>
      </c>
      <c r="Q622">
        <v>10.700699999999999</v>
      </c>
      <c r="R622">
        <v>4.4433E-2</v>
      </c>
      <c r="S622" t="s">
        <v>6</v>
      </c>
      <c r="T622">
        <v>4.0869499999999999</v>
      </c>
      <c r="U622">
        <v>3.9723000000000001E-2</v>
      </c>
      <c r="V622" t="s">
        <v>7</v>
      </c>
      <c r="W622">
        <v>1.385154</v>
      </c>
      <c r="X622">
        <v>8.3900000000000001E-4</v>
      </c>
      <c r="Y622" t="s">
        <v>8</v>
      </c>
      <c r="Z622">
        <v>3.9893960000000002</v>
      </c>
      <c r="AA622">
        <v>6.9480000000000002E-3</v>
      </c>
      <c r="AB622" t="s">
        <v>9</v>
      </c>
      <c r="AC622">
        <v>278.03579999999999</v>
      </c>
      <c r="AD622">
        <v>15.154271</v>
      </c>
      <c r="AE622" t="s">
        <v>10</v>
      </c>
      <c r="AF622">
        <v>8.2112000000000004E-2</v>
      </c>
      <c r="AG622">
        <v>5.8E-5</v>
      </c>
      <c r="AH622" t="s">
        <v>11</v>
      </c>
      <c r="AI622">
        <v>0.91435100000000002</v>
      </c>
      <c r="AJ622">
        <v>1.8900000000000001E-4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635.03361600000005</v>
      </c>
      <c r="I623">
        <v>101.810722</v>
      </c>
      <c r="J623" t="s">
        <v>3</v>
      </c>
      <c r="K623">
        <v>596.86070800000005</v>
      </c>
      <c r="L623">
        <v>66.159513000000004</v>
      </c>
      <c r="M623" t="s">
        <v>4</v>
      </c>
      <c r="N623">
        <v>17.727443999999998</v>
      </c>
      <c r="O623">
        <v>1.4076919999999999</v>
      </c>
      <c r="P623" t="s">
        <v>5</v>
      </c>
      <c r="Q623">
        <v>21.400639999999999</v>
      </c>
      <c r="R623">
        <v>0.166183</v>
      </c>
      <c r="S623" t="s">
        <v>6</v>
      </c>
      <c r="T623">
        <v>8.1642460000000003</v>
      </c>
      <c r="U623">
        <v>0.14246800000000001</v>
      </c>
      <c r="V623" t="s">
        <v>7</v>
      </c>
      <c r="W623">
        <v>2.774022</v>
      </c>
      <c r="X623">
        <v>2.0560000000000001E-3</v>
      </c>
      <c r="Y623" t="s">
        <v>8</v>
      </c>
      <c r="Z623">
        <v>7.9865459999999997</v>
      </c>
      <c r="AA623">
        <v>2.818E-2</v>
      </c>
      <c r="AB623" t="s">
        <v>9</v>
      </c>
      <c r="AC623">
        <v>555.76561000000004</v>
      </c>
      <c r="AD623">
        <v>47.228999000000002</v>
      </c>
      <c r="AE623" t="s">
        <v>10</v>
      </c>
      <c r="AF623">
        <v>7.9430000000000001E-2</v>
      </c>
      <c r="AG623">
        <v>8.7000000000000001E-5</v>
      </c>
      <c r="AH623" t="s">
        <v>11</v>
      </c>
      <c r="AI623">
        <v>0.92144899999999996</v>
      </c>
      <c r="AJ623">
        <v>1.4300000000000001E-4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950.97816599999999</v>
      </c>
      <c r="I624">
        <v>150.65694099999999</v>
      </c>
      <c r="J624" t="s">
        <v>3</v>
      </c>
      <c r="K624">
        <v>893.91616999999997</v>
      </c>
      <c r="L624">
        <v>96.323814999999996</v>
      </c>
      <c r="M624" t="s">
        <v>4</v>
      </c>
      <c r="N624">
        <v>26.488489999999999</v>
      </c>
      <c r="O624">
        <v>2.4124819999999998</v>
      </c>
      <c r="P624" t="s">
        <v>5</v>
      </c>
      <c r="Q624">
        <v>32.069021999999997</v>
      </c>
      <c r="R624">
        <v>0.27965699999999999</v>
      </c>
      <c r="S624" t="s">
        <v>6</v>
      </c>
      <c r="T624">
        <v>12.235768</v>
      </c>
      <c r="U624">
        <v>0.27403</v>
      </c>
      <c r="V624" t="s">
        <v>7</v>
      </c>
      <c r="W624">
        <v>4.1604640000000002</v>
      </c>
      <c r="X624">
        <v>3.261E-3</v>
      </c>
      <c r="Y624" t="s">
        <v>8</v>
      </c>
      <c r="Z624">
        <v>11.960092</v>
      </c>
      <c r="AA624">
        <v>3.3132000000000002E-2</v>
      </c>
      <c r="AB624" t="s">
        <v>9</v>
      </c>
      <c r="AC624">
        <v>832.40427199999999</v>
      </c>
      <c r="AD624">
        <v>68.311940000000007</v>
      </c>
      <c r="AE624" t="s">
        <v>10</v>
      </c>
      <c r="AF624">
        <v>7.6086000000000001E-2</v>
      </c>
      <c r="AG624">
        <v>1.25E-4</v>
      </c>
      <c r="AH624" t="s">
        <v>11</v>
      </c>
      <c r="AI624">
        <v>0.92650999999999994</v>
      </c>
      <c r="AJ624">
        <v>5.8E-5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1267.6804119999999</v>
      </c>
      <c r="I625">
        <v>261.51454200000001</v>
      </c>
      <c r="J625" t="s">
        <v>3</v>
      </c>
      <c r="K625">
        <v>1191.54989</v>
      </c>
      <c r="L625">
        <v>162.150915</v>
      </c>
      <c r="M625" t="s">
        <v>4</v>
      </c>
      <c r="N625">
        <v>35.349150000000002</v>
      </c>
      <c r="O625">
        <v>4.4767109999999999</v>
      </c>
      <c r="P625" t="s">
        <v>5</v>
      </c>
      <c r="Q625">
        <v>42.680363999999997</v>
      </c>
      <c r="R625">
        <v>0.40523599999999999</v>
      </c>
      <c r="S625" t="s">
        <v>6</v>
      </c>
      <c r="T625">
        <v>16.242923999999999</v>
      </c>
      <c r="U625">
        <v>0.41991499999999998</v>
      </c>
      <c r="V625" t="s">
        <v>7</v>
      </c>
      <c r="W625">
        <v>5.5422219999999998</v>
      </c>
      <c r="X625">
        <v>3.885E-3</v>
      </c>
      <c r="Y625" t="s">
        <v>8</v>
      </c>
      <c r="Z625">
        <v>15.945133999999999</v>
      </c>
      <c r="AA625">
        <v>5.0166000000000002E-2</v>
      </c>
      <c r="AB625" t="s">
        <v>9</v>
      </c>
      <c r="AC625">
        <v>1109.5902060000001</v>
      </c>
      <c r="AD625">
        <v>113.614293</v>
      </c>
      <c r="AE625" t="s">
        <v>10</v>
      </c>
      <c r="AF625">
        <v>7.4457999999999996E-2</v>
      </c>
      <c r="AG625">
        <v>1.3200000000000001E-4</v>
      </c>
      <c r="AH625" t="s">
        <v>11</v>
      </c>
      <c r="AI625">
        <v>0.92900400000000005</v>
      </c>
      <c r="AJ625">
        <v>2.9E-5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1584.4921420000001</v>
      </c>
      <c r="I626">
        <v>421.46867800000001</v>
      </c>
      <c r="J626" t="s">
        <v>3</v>
      </c>
      <c r="K626">
        <v>1489.3081299999999</v>
      </c>
      <c r="L626">
        <v>254.88249400000001</v>
      </c>
      <c r="M626" t="s">
        <v>4</v>
      </c>
      <c r="N626">
        <v>44.226452000000002</v>
      </c>
      <c r="O626">
        <v>7.4087639999999997</v>
      </c>
      <c r="P626" t="s">
        <v>5</v>
      </c>
      <c r="Q626">
        <v>53.301673999999998</v>
      </c>
      <c r="R626">
        <v>0.60636000000000001</v>
      </c>
      <c r="S626" t="s">
        <v>6</v>
      </c>
      <c r="T626">
        <v>20.242370000000001</v>
      </c>
      <c r="U626">
        <v>0.64176</v>
      </c>
      <c r="V626" t="s">
        <v>7</v>
      </c>
      <c r="W626">
        <v>6.9309399999999997</v>
      </c>
      <c r="X626">
        <v>6.7219999999999997E-3</v>
      </c>
      <c r="Y626" t="s">
        <v>8</v>
      </c>
      <c r="Z626">
        <v>19.941853999999999</v>
      </c>
      <c r="AA626">
        <v>8.0242999999999995E-2</v>
      </c>
      <c r="AB626" t="s">
        <v>9</v>
      </c>
      <c r="AC626">
        <v>1386.8663879999999</v>
      </c>
      <c r="AD626">
        <v>177.16755000000001</v>
      </c>
      <c r="AE626" t="s">
        <v>10</v>
      </c>
      <c r="AF626">
        <v>7.3426000000000005E-2</v>
      </c>
      <c r="AG626">
        <v>1.3899999999999999E-4</v>
      </c>
      <c r="AH626" t="s">
        <v>11</v>
      </c>
      <c r="AI626">
        <v>0.93006100000000003</v>
      </c>
      <c r="AJ626">
        <v>1.4E-5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1900.7027579999999</v>
      </c>
      <c r="I627">
        <v>651.95747600000004</v>
      </c>
      <c r="J627" t="s">
        <v>3</v>
      </c>
      <c r="K627">
        <v>1786.5063540000001</v>
      </c>
      <c r="L627">
        <v>402.05383</v>
      </c>
      <c r="M627" t="s">
        <v>4</v>
      </c>
      <c r="N627">
        <v>53.019412000000003</v>
      </c>
      <c r="O627">
        <v>9.9785330000000005</v>
      </c>
      <c r="P627" t="s">
        <v>5</v>
      </c>
      <c r="Q627">
        <v>64.005111999999997</v>
      </c>
      <c r="R627">
        <v>1.7102580000000001</v>
      </c>
      <c r="S627" t="s">
        <v>6</v>
      </c>
      <c r="T627">
        <v>24.203154000000001</v>
      </c>
      <c r="U627">
        <v>0.91364599999999996</v>
      </c>
      <c r="V627" t="s">
        <v>7</v>
      </c>
      <c r="W627">
        <v>8.3911820000000006</v>
      </c>
      <c r="X627">
        <v>0.33895500000000001</v>
      </c>
      <c r="Y627" t="s">
        <v>8</v>
      </c>
      <c r="Z627">
        <v>23.983049999999999</v>
      </c>
      <c r="AA627">
        <v>0.26149499999999998</v>
      </c>
      <c r="AB627" t="s">
        <v>9</v>
      </c>
      <c r="AC627">
        <v>1663.5917400000001</v>
      </c>
      <c r="AD627">
        <v>268.66970099999998</v>
      </c>
      <c r="AE627" t="s">
        <v>10</v>
      </c>
      <c r="AF627">
        <v>7.1275000000000005E-2</v>
      </c>
      <c r="AG627">
        <v>1.4799999999999999E-4</v>
      </c>
      <c r="AH627" t="s">
        <v>11</v>
      </c>
      <c r="AI627">
        <v>0.93230100000000005</v>
      </c>
      <c r="AJ627">
        <v>4.3999999999999999E-5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2218.2006799999999</v>
      </c>
      <c r="I628">
        <v>778.25308900000005</v>
      </c>
      <c r="J628" t="s">
        <v>3</v>
      </c>
      <c r="K628">
        <v>2084.8446819999999</v>
      </c>
      <c r="L628">
        <v>487.84874400000001</v>
      </c>
      <c r="M628" t="s">
        <v>4</v>
      </c>
      <c r="N628">
        <v>61.943261999999997</v>
      </c>
      <c r="O628">
        <v>11.062682000000001</v>
      </c>
      <c r="P628" t="s">
        <v>5</v>
      </c>
      <c r="Q628">
        <v>74.758403999999999</v>
      </c>
      <c r="R628">
        <v>3.7259660000000001</v>
      </c>
      <c r="S628" t="s">
        <v>6</v>
      </c>
      <c r="T628">
        <v>28.226455999999999</v>
      </c>
      <c r="U628">
        <v>1.2578279999999999</v>
      </c>
      <c r="V628" t="s">
        <v>7</v>
      </c>
      <c r="W628">
        <v>9.8478200000000005</v>
      </c>
      <c r="X628">
        <v>1.080025</v>
      </c>
      <c r="Y628" t="s">
        <v>8</v>
      </c>
      <c r="Z628">
        <v>28.018884</v>
      </c>
      <c r="AA628">
        <v>0.49052899999999999</v>
      </c>
      <c r="AB628" t="s">
        <v>9</v>
      </c>
      <c r="AC628">
        <v>1941.2579780000001</v>
      </c>
      <c r="AD628">
        <v>321.83324399999998</v>
      </c>
      <c r="AE628" t="s">
        <v>10</v>
      </c>
      <c r="AF628">
        <v>6.9016999999999995E-2</v>
      </c>
      <c r="AG628">
        <v>1.54E-4</v>
      </c>
      <c r="AH628" t="s">
        <v>11</v>
      </c>
      <c r="AI628">
        <v>0.93281400000000003</v>
      </c>
      <c r="AJ628">
        <v>3.4999999999999997E-5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2534.5387759999999</v>
      </c>
      <c r="I629">
        <v>1023.0642329999999</v>
      </c>
      <c r="J629" t="s">
        <v>3</v>
      </c>
      <c r="K629">
        <v>2382.3341959999998</v>
      </c>
      <c r="L629">
        <v>645.55036099999995</v>
      </c>
      <c r="M629" t="s">
        <v>4</v>
      </c>
      <c r="N629">
        <v>70.684657999999999</v>
      </c>
      <c r="O629">
        <v>13.983827</v>
      </c>
      <c r="P629" t="s">
        <v>5</v>
      </c>
      <c r="Q629">
        <v>85.465537999999995</v>
      </c>
      <c r="R629">
        <v>6.0684500000000003</v>
      </c>
      <c r="S629" t="s">
        <v>6</v>
      </c>
      <c r="T629">
        <v>32.263297999999999</v>
      </c>
      <c r="U629">
        <v>1.5764320000000001</v>
      </c>
      <c r="V629" t="s">
        <v>7</v>
      </c>
      <c r="W629">
        <v>11.282349999999999</v>
      </c>
      <c r="X629">
        <v>1.9105780000000001</v>
      </c>
      <c r="Y629" t="s">
        <v>8</v>
      </c>
      <c r="Z629">
        <v>32.017028000000003</v>
      </c>
      <c r="AA629">
        <v>0.75051400000000001</v>
      </c>
      <c r="AB629" t="s">
        <v>9</v>
      </c>
      <c r="AC629">
        <v>2218.3208340000001</v>
      </c>
      <c r="AD629">
        <v>422.70224999999999</v>
      </c>
      <c r="AE629" t="s">
        <v>10</v>
      </c>
      <c r="AF629">
        <v>6.7303000000000002E-2</v>
      </c>
      <c r="AG629">
        <v>1.47E-4</v>
      </c>
      <c r="AH629" t="s">
        <v>11</v>
      </c>
      <c r="AI629">
        <v>0.93285899999999999</v>
      </c>
      <c r="AJ629">
        <v>3.4999999999999997E-5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2852.333662</v>
      </c>
      <c r="I630">
        <v>1233.732962</v>
      </c>
      <c r="J630" t="s">
        <v>3</v>
      </c>
      <c r="K630">
        <v>2680.868974</v>
      </c>
      <c r="L630">
        <v>786.80487300000004</v>
      </c>
      <c r="M630" t="s">
        <v>4</v>
      </c>
      <c r="N630">
        <v>79.628668000000005</v>
      </c>
      <c r="O630">
        <v>16.429589</v>
      </c>
      <c r="P630" t="s">
        <v>5</v>
      </c>
      <c r="Q630">
        <v>96.217389999999995</v>
      </c>
      <c r="R630">
        <v>8.0902030000000007</v>
      </c>
      <c r="S630" t="s">
        <v>6</v>
      </c>
      <c r="T630">
        <v>36.303167999999999</v>
      </c>
      <c r="U630">
        <v>2.039784</v>
      </c>
      <c r="V630" t="s">
        <v>7</v>
      </c>
      <c r="W630">
        <v>12.725088</v>
      </c>
      <c r="X630">
        <v>2.6727059999999998</v>
      </c>
      <c r="Y630" t="s">
        <v>8</v>
      </c>
      <c r="Z630">
        <v>36.046835999999999</v>
      </c>
      <c r="AA630">
        <v>0.961426</v>
      </c>
      <c r="AB630" t="s">
        <v>9</v>
      </c>
      <c r="AC630">
        <v>2496.16869</v>
      </c>
      <c r="AD630">
        <v>518.26155800000004</v>
      </c>
      <c r="AE630" t="s">
        <v>10</v>
      </c>
      <c r="AF630">
        <v>6.5999000000000002E-2</v>
      </c>
      <c r="AG630">
        <v>1.3799999999999999E-4</v>
      </c>
      <c r="AH630" t="s">
        <v>11</v>
      </c>
      <c r="AI630">
        <v>0.93324499999999999</v>
      </c>
      <c r="AJ630">
        <v>3.1999999999999999E-5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3169.6770059999999</v>
      </c>
      <c r="I631">
        <v>1598.726071</v>
      </c>
      <c r="J631" t="s">
        <v>3</v>
      </c>
      <c r="K631">
        <v>2979.1317640000002</v>
      </c>
      <c r="L631">
        <v>1037.24179</v>
      </c>
      <c r="M631" t="s">
        <v>4</v>
      </c>
      <c r="N631">
        <v>88.508219999999994</v>
      </c>
      <c r="O631">
        <v>19.715665999999999</v>
      </c>
      <c r="P631" t="s">
        <v>5</v>
      </c>
      <c r="Q631">
        <v>106.93828999999999</v>
      </c>
      <c r="R631">
        <v>9.8755190000000006</v>
      </c>
      <c r="S631" t="s">
        <v>6</v>
      </c>
      <c r="T631">
        <v>40.339697999999999</v>
      </c>
      <c r="U631">
        <v>2.4161980000000001</v>
      </c>
      <c r="V631" t="s">
        <v>7</v>
      </c>
      <c r="W631">
        <v>14.152124000000001</v>
      </c>
      <c r="X631">
        <v>3.3148070000000001</v>
      </c>
      <c r="Y631" t="s">
        <v>8</v>
      </c>
      <c r="Z631">
        <v>40.058109999999999</v>
      </c>
      <c r="AA631">
        <v>1.1526460000000001</v>
      </c>
      <c r="AB631" t="s">
        <v>9</v>
      </c>
      <c r="AC631">
        <v>2773.8493360000002</v>
      </c>
      <c r="AD631">
        <v>701.32601</v>
      </c>
      <c r="AE631" t="s">
        <v>10</v>
      </c>
      <c r="AF631">
        <v>6.4752000000000004E-2</v>
      </c>
      <c r="AG631">
        <v>1.34E-4</v>
      </c>
      <c r="AH631" t="s">
        <v>11</v>
      </c>
      <c r="AI631">
        <v>0.93374699999999999</v>
      </c>
      <c r="AJ631">
        <v>4.1E-5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3484.9916280000002</v>
      </c>
      <c r="I632">
        <v>1854.311371</v>
      </c>
      <c r="J632" t="s">
        <v>3</v>
      </c>
      <c r="K632">
        <v>3275.6659679999998</v>
      </c>
      <c r="L632">
        <v>1191.2367569999999</v>
      </c>
      <c r="M632" t="s">
        <v>4</v>
      </c>
      <c r="N632">
        <v>97.162862000000004</v>
      </c>
      <c r="O632">
        <v>22.517116000000001</v>
      </c>
      <c r="P632" t="s">
        <v>5</v>
      </c>
      <c r="Q632">
        <v>117.584874</v>
      </c>
      <c r="R632">
        <v>11.5313</v>
      </c>
      <c r="S632" t="s">
        <v>6</v>
      </c>
      <c r="T632">
        <v>44.358966000000002</v>
      </c>
      <c r="U632">
        <v>2.846816</v>
      </c>
      <c r="V632" t="s">
        <v>7</v>
      </c>
      <c r="W632">
        <v>15.556402</v>
      </c>
      <c r="X632">
        <v>3.8557000000000001</v>
      </c>
      <c r="Y632" t="s">
        <v>8</v>
      </c>
      <c r="Z632">
        <v>44.050612000000001</v>
      </c>
      <c r="AA632">
        <v>1.3174859999999999</v>
      </c>
      <c r="AB632" t="s">
        <v>9</v>
      </c>
      <c r="AC632">
        <v>3050.1046120000001</v>
      </c>
      <c r="AD632">
        <v>808.59611099999995</v>
      </c>
      <c r="AE632" t="s">
        <v>10</v>
      </c>
      <c r="AF632">
        <v>6.4591999999999997E-2</v>
      </c>
      <c r="AG632">
        <v>1.3100000000000001E-4</v>
      </c>
      <c r="AH632" t="s">
        <v>11</v>
      </c>
      <c r="AI632">
        <v>0.93432599999999999</v>
      </c>
      <c r="AJ632">
        <v>4.8000000000000001E-5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3802.1237160000001</v>
      </c>
      <c r="I633">
        <v>2113.415289</v>
      </c>
      <c r="J633" t="s">
        <v>3</v>
      </c>
      <c r="K633">
        <v>3573.6441</v>
      </c>
      <c r="L633">
        <v>1354.4743989999999</v>
      </c>
      <c r="M633" t="s">
        <v>4</v>
      </c>
      <c r="N633">
        <v>106.11252399999999</v>
      </c>
      <c r="O633">
        <v>26.435565</v>
      </c>
      <c r="P633" t="s">
        <v>5</v>
      </c>
      <c r="Q633">
        <v>128.26582999999999</v>
      </c>
      <c r="R633">
        <v>12.941807000000001</v>
      </c>
      <c r="S633" t="s">
        <v>6</v>
      </c>
      <c r="T633">
        <v>48.388758000000003</v>
      </c>
      <c r="U633">
        <v>3.2099660000000001</v>
      </c>
      <c r="V633" t="s">
        <v>7</v>
      </c>
      <c r="W633">
        <v>16.957172</v>
      </c>
      <c r="X633">
        <v>4.2929579999999996</v>
      </c>
      <c r="Y633" t="s">
        <v>8</v>
      </c>
      <c r="Z633">
        <v>48.064202000000002</v>
      </c>
      <c r="AA633">
        <v>1.4383619999999999</v>
      </c>
      <c r="AB633" t="s">
        <v>9</v>
      </c>
      <c r="AC633">
        <v>3327.4640639999998</v>
      </c>
      <c r="AD633">
        <v>916.49746700000003</v>
      </c>
      <c r="AE633" t="s">
        <v>10</v>
      </c>
      <c r="AF633">
        <v>6.4433000000000004E-2</v>
      </c>
      <c r="AG633">
        <v>1.34E-4</v>
      </c>
      <c r="AH633" t="s">
        <v>11</v>
      </c>
      <c r="AI633">
        <v>0.93478700000000003</v>
      </c>
      <c r="AJ633">
        <v>5.5999999999999999E-5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4117.7340860000004</v>
      </c>
      <c r="I634">
        <v>2282.198476</v>
      </c>
      <c r="J634" t="s">
        <v>3</v>
      </c>
      <c r="K634">
        <v>3870.5245180000002</v>
      </c>
      <c r="L634">
        <v>1457.6713299999999</v>
      </c>
      <c r="M634" t="s">
        <v>4</v>
      </c>
      <c r="N634">
        <v>114.819744</v>
      </c>
      <c r="O634">
        <v>27.960619999999999</v>
      </c>
      <c r="P634" t="s">
        <v>5</v>
      </c>
      <c r="Q634">
        <v>138.886268</v>
      </c>
      <c r="R634">
        <v>14.731156</v>
      </c>
      <c r="S634" t="s">
        <v>6</v>
      </c>
      <c r="T634">
        <v>52.398319999999998</v>
      </c>
      <c r="U634">
        <v>3.79345</v>
      </c>
      <c r="V634" t="s">
        <v>7</v>
      </c>
      <c r="W634">
        <v>18.356082000000001</v>
      </c>
      <c r="X634">
        <v>4.664358</v>
      </c>
      <c r="Y634" t="s">
        <v>8</v>
      </c>
      <c r="Z634">
        <v>52.037953999999999</v>
      </c>
      <c r="AA634">
        <v>1.5234129999999999</v>
      </c>
      <c r="AB634" t="s">
        <v>9</v>
      </c>
      <c r="AC634">
        <v>3604.0385160000001</v>
      </c>
      <c r="AD634">
        <v>993.91400899999996</v>
      </c>
      <c r="AE634" t="s">
        <v>10</v>
      </c>
      <c r="AF634">
        <v>6.4361000000000002E-2</v>
      </c>
      <c r="AG634">
        <v>1.3200000000000001E-4</v>
      </c>
      <c r="AH634" t="s">
        <v>11</v>
      </c>
      <c r="AI634">
        <v>0.93503000000000003</v>
      </c>
      <c r="AJ634">
        <v>5.7000000000000003E-5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4433.4432059999999</v>
      </c>
      <c r="I635">
        <v>2307.7067929999998</v>
      </c>
      <c r="J635" t="s">
        <v>3</v>
      </c>
      <c r="K635">
        <v>4167.3611540000002</v>
      </c>
      <c r="L635">
        <v>1472.879154</v>
      </c>
      <c r="M635" t="s">
        <v>4</v>
      </c>
      <c r="N635">
        <v>123.55259599999999</v>
      </c>
      <c r="O635">
        <v>28.427323000000001</v>
      </c>
      <c r="P635" t="s">
        <v>5</v>
      </c>
      <c r="Q635">
        <v>149.517968</v>
      </c>
      <c r="R635">
        <v>15.932289000000001</v>
      </c>
      <c r="S635" t="s">
        <v>6</v>
      </c>
      <c r="T635">
        <v>56.410828000000002</v>
      </c>
      <c r="U635">
        <v>4.3264969999999998</v>
      </c>
      <c r="V635" t="s">
        <v>7</v>
      </c>
      <c r="W635">
        <v>19.749766000000001</v>
      </c>
      <c r="X635">
        <v>4.9463030000000003</v>
      </c>
      <c r="Y635" t="s">
        <v>8</v>
      </c>
      <c r="Z635">
        <v>56.026201999999998</v>
      </c>
      <c r="AA635">
        <v>1.5919270000000001</v>
      </c>
      <c r="AB635" t="s">
        <v>9</v>
      </c>
      <c r="AC635">
        <v>3880.5345659999998</v>
      </c>
      <c r="AD635">
        <v>1008.4355839999999</v>
      </c>
      <c r="AE635" t="s">
        <v>10</v>
      </c>
      <c r="AF635">
        <v>6.4348000000000002E-2</v>
      </c>
      <c r="AG635">
        <v>1.3200000000000001E-4</v>
      </c>
      <c r="AH635" t="s">
        <v>11</v>
      </c>
      <c r="AI635">
        <v>0.93536900000000001</v>
      </c>
      <c r="AJ635">
        <v>5.8999999999999998E-5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4749.7788659999997</v>
      </c>
      <c r="I636">
        <v>2397.4752530000001</v>
      </c>
      <c r="J636" t="s">
        <v>3</v>
      </c>
      <c r="K636">
        <v>4464.7726899999998</v>
      </c>
      <c r="L636">
        <v>1537.8028220000001</v>
      </c>
      <c r="M636" t="s">
        <v>4</v>
      </c>
      <c r="N636">
        <v>132.32526999999999</v>
      </c>
      <c r="O636">
        <v>29.02975</v>
      </c>
      <c r="P636" t="s">
        <v>5</v>
      </c>
      <c r="Q636">
        <v>160.18595400000001</v>
      </c>
      <c r="R636">
        <v>17.255324999999999</v>
      </c>
      <c r="S636" t="s">
        <v>6</v>
      </c>
      <c r="T636">
        <v>60.440219999999997</v>
      </c>
      <c r="U636">
        <v>4.892207</v>
      </c>
      <c r="V636" t="s">
        <v>7</v>
      </c>
      <c r="W636">
        <v>21.145712</v>
      </c>
      <c r="X636">
        <v>5.1843969999999997</v>
      </c>
      <c r="Y636" t="s">
        <v>8</v>
      </c>
      <c r="Z636">
        <v>60.023902</v>
      </c>
      <c r="AA636">
        <v>1.66662</v>
      </c>
      <c r="AB636" t="s">
        <v>9</v>
      </c>
      <c r="AC636">
        <v>4157.5265520000003</v>
      </c>
      <c r="AD636">
        <v>1055.9365869999999</v>
      </c>
      <c r="AE636" t="s">
        <v>10</v>
      </c>
      <c r="AF636">
        <v>6.3269000000000006E-2</v>
      </c>
      <c r="AG636">
        <v>1.2E-4</v>
      </c>
      <c r="AH636" t="s">
        <v>11</v>
      </c>
      <c r="AI636">
        <v>0.93537599999999999</v>
      </c>
      <c r="AJ636">
        <v>5.8999999999999998E-5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5065.2374460000001</v>
      </c>
      <c r="I637">
        <v>2492.4714690000001</v>
      </c>
      <c r="J637" t="s">
        <v>3</v>
      </c>
      <c r="K637">
        <v>4761.5084919999999</v>
      </c>
      <c r="L637">
        <v>1593.453573</v>
      </c>
      <c r="M637" t="s">
        <v>4</v>
      </c>
      <c r="N637">
        <v>141.00643400000001</v>
      </c>
      <c r="O637">
        <v>29.319707000000001</v>
      </c>
      <c r="P637" t="s">
        <v>5</v>
      </c>
      <c r="Q637">
        <v>170.79165599999999</v>
      </c>
      <c r="R637">
        <v>18.250081000000002</v>
      </c>
      <c r="S637" t="s">
        <v>6</v>
      </c>
      <c r="T637">
        <v>64.439263999999994</v>
      </c>
      <c r="U637">
        <v>5.4153019999999996</v>
      </c>
      <c r="V637" t="s">
        <v>7</v>
      </c>
      <c r="W637">
        <v>22.539429999999999</v>
      </c>
      <c r="X637">
        <v>5.3427559999999996</v>
      </c>
      <c r="Y637" t="s">
        <v>8</v>
      </c>
      <c r="Z637">
        <v>63.998925999999997</v>
      </c>
      <c r="AA637">
        <v>1.6708959999999999</v>
      </c>
      <c r="AB637" t="s">
        <v>9</v>
      </c>
      <c r="AC637">
        <v>4434.001166</v>
      </c>
      <c r="AD637">
        <v>1100.3312410000001</v>
      </c>
      <c r="AE637" t="s">
        <v>10</v>
      </c>
      <c r="AF637">
        <v>6.3093999999999997E-2</v>
      </c>
      <c r="AG637">
        <v>1.15E-4</v>
      </c>
      <c r="AH637" t="s">
        <v>11</v>
      </c>
      <c r="AI637">
        <v>0.93538200000000005</v>
      </c>
      <c r="AJ637">
        <v>5.8999999999999998E-5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5381.7249339999998</v>
      </c>
      <c r="I638">
        <v>2604.3217169999998</v>
      </c>
      <c r="J638" t="s">
        <v>3</v>
      </c>
      <c r="K638">
        <v>5058.9348900000005</v>
      </c>
      <c r="L638">
        <v>1665.0281689999999</v>
      </c>
      <c r="M638" t="s">
        <v>4</v>
      </c>
      <c r="N638">
        <v>149.81374400000001</v>
      </c>
      <c r="O638">
        <v>30.258054999999999</v>
      </c>
      <c r="P638" t="s">
        <v>5</v>
      </c>
      <c r="Q638">
        <v>181.41382200000001</v>
      </c>
      <c r="R638">
        <v>19.222707</v>
      </c>
      <c r="S638" t="s">
        <v>6</v>
      </c>
      <c r="T638">
        <v>68.421021999999994</v>
      </c>
      <c r="U638">
        <v>6.0046400000000002</v>
      </c>
      <c r="V638" t="s">
        <v>7</v>
      </c>
      <c r="W638">
        <v>23.951557999999999</v>
      </c>
      <c r="X638">
        <v>5.4664929999999998</v>
      </c>
      <c r="Y638" t="s">
        <v>8</v>
      </c>
      <c r="Z638">
        <v>67.991960000000006</v>
      </c>
      <c r="AA638">
        <v>1.685875</v>
      </c>
      <c r="AB638" t="s">
        <v>9</v>
      </c>
      <c r="AC638">
        <v>4711.0200779999996</v>
      </c>
      <c r="AD638">
        <v>1155.76169</v>
      </c>
      <c r="AE638" t="s">
        <v>10</v>
      </c>
      <c r="AF638">
        <v>6.2787999999999997E-2</v>
      </c>
      <c r="AG638">
        <v>1.05E-4</v>
      </c>
      <c r="AH638" t="s">
        <v>11</v>
      </c>
      <c r="AI638">
        <v>0.93538299999999996</v>
      </c>
      <c r="AJ638">
        <v>5.8999999999999998E-5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5698.5947139999998</v>
      </c>
      <c r="I639">
        <v>2710.1118970000002</v>
      </c>
      <c r="J639" t="s">
        <v>3</v>
      </c>
      <c r="K639">
        <v>5356.6715439999998</v>
      </c>
      <c r="L639">
        <v>1737.0524929999999</v>
      </c>
      <c r="M639" t="s">
        <v>4</v>
      </c>
      <c r="N639">
        <v>158.711172</v>
      </c>
      <c r="O639">
        <v>31.085664999999999</v>
      </c>
      <c r="P639" t="s">
        <v>5</v>
      </c>
      <c r="Q639">
        <v>192.05938599999999</v>
      </c>
      <c r="R639">
        <v>20.019988999999999</v>
      </c>
      <c r="S639" t="s">
        <v>6</v>
      </c>
      <c r="T639">
        <v>72.434895999999995</v>
      </c>
      <c r="U639">
        <v>6.4099839999999997</v>
      </c>
      <c r="V639" t="s">
        <v>7</v>
      </c>
      <c r="W639">
        <v>25.341823999999999</v>
      </c>
      <c r="X639">
        <v>5.5709489999999997</v>
      </c>
      <c r="Y639" t="s">
        <v>8</v>
      </c>
      <c r="Z639">
        <v>71.987645999999998</v>
      </c>
      <c r="AA639">
        <v>1.729244</v>
      </c>
      <c r="AB639" t="s">
        <v>9</v>
      </c>
      <c r="AC639">
        <v>4988.2187700000004</v>
      </c>
      <c r="AD639">
        <v>1209.951744</v>
      </c>
      <c r="AE639" t="s">
        <v>10</v>
      </c>
      <c r="AF639">
        <v>6.2519000000000005E-2</v>
      </c>
      <c r="AG639">
        <v>1.0399999999999999E-4</v>
      </c>
      <c r="AH639" t="s">
        <v>11</v>
      </c>
      <c r="AI639">
        <v>0.93540800000000002</v>
      </c>
      <c r="AJ639">
        <v>5.8E-5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6014.432468</v>
      </c>
      <c r="I640">
        <v>2959.240816</v>
      </c>
      <c r="J640" t="s">
        <v>3</v>
      </c>
      <c r="K640">
        <v>5653.6584039999998</v>
      </c>
      <c r="L640">
        <v>1888.192652</v>
      </c>
      <c r="M640" t="s">
        <v>4</v>
      </c>
      <c r="N640">
        <v>167.465148</v>
      </c>
      <c r="O640">
        <v>33.220664999999997</v>
      </c>
      <c r="P640" t="s">
        <v>5</v>
      </c>
      <c r="Q640">
        <v>202.728342</v>
      </c>
      <c r="R640">
        <v>20.649038999999998</v>
      </c>
      <c r="S640" t="s">
        <v>6</v>
      </c>
      <c r="T640">
        <v>76.455122000000003</v>
      </c>
      <c r="U640">
        <v>6.8303330000000004</v>
      </c>
      <c r="V640" t="s">
        <v>7</v>
      </c>
      <c r="W640">
        <v>26.73442</v>
      </c>
      <c r="X640">
        <v>5.6437309999999998</v>
      </c>
      <c r="Y640" t="s">
        <v>8</v>
      </c>
      <c r="Z640">
        <v>75.992654000000002</v>
      </c>
      <c r="AA640">
        <v>1.7502249999999999</v>
      </c>
      <c r="AB640" t="s">
        <v>9</v>
      </c>
      <c r="AC640">
        <v>5264.7969080000003</v>
      </c>
      <c r="AD640">
        <v>1327.862603</v>
      </c>
      <c r="AE640" t="s">
        <v>10</v>
      </c>
      <c r="AF640">
        <v>6.1934999999999997E-2</v>
      </c>
      <c r="AG640">
        <v>9.6000000000000002E-5</v>
      </c>
      <c r="AH640" t="s">
        <v>11</v>
      </c>
      <c r="AI640">
        <v>0.93572200000000005</v>
      </c>
      <c r="AJ640">
        <v>6.0000000000000002E-5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6332.5391920000002</v>
      </c>
      <c r="I641">
        <v>3176.3081809999999</v>
      </c>
      <c r="J641" t="s">
        <v>3</v>
      </c>
      <c r="K641">
        <v>5952.4510620000001</v>
      </c>
      <c r="L641">
        <v>2025.9884509999999</v>
      </c>
      <c r="M641" t="s">
        <v>4</v>
      </c>
      <c r="N641">
        <v>176.41549800000001</v>
      </c>
      <c r="O641">
        <v>35.078164999999998</v>
      </c>
      <c r="P641" t="s">
        <v>5</v>
      </c>
      <c r="Q641">
        <v>213.45524599999999</v>
      </c>
      <c r="R641">
        <v>20.878056999999998</v>
      </c>
      <c r="S641" t="s">
        <v>6</v>
      </c>
      <c r="T641">
        <v>80.499579999999995</v>
      </c>
      <c r="U641">
        <v>7.342174</v>
      </c>
      <c r="V641" t="s">
        <v>7</v>
      </c>
      <c r="W641">
        <v>28.145118</v>
      </c>
      <c r="X641">
        <v>5.7236479999999998</v>
      </c>
      <c r="Y641" t="s">
        <v>8</v>
      </c>
      <c r="Z641">
        <v>80.022261999999998</v>
      </c>
      <c r="AA641">
        <v>1.8054030000000001</v>
      </c>
      <c r="AB641" t="s">
        <v>9</v>
      </c>
      <c r="AC641">
        <v>5542.9229240000004</v>
      </c>
      <c r="AD641">
        <v>1435.7290620000001</v>
      </c>
      <c r="AE641" t="s">
        <v>10</v>
      </c>
      <c r="AF641">
        <v>6.1934999999999997E-2</v>
      </c>
      <c r="AG641">
        <v>9.6000000000000002E-5</v>
      </c>
      <c r="AH641" t="s">
        <v>11</v>
      </c>
      <c r="AI641">
        <v>0.93575600000000003</v>
      </c>
      <c r="AJ641">
        <v>6.0000000000000002E-5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377.13022799999999</v>
      </c>
      <c r="I662">
        <v>98.050732999999994</v>
      </c>
      <c r="J662" t="s">
        <v>3</v>
      </c>
      <c r="K662">
        <v>357.07910199999998</v>
      </c>
      <c r="L662">
        <v>92.584213000000005</v>
      </c>
      <c r="M662" t="s">
        <v>4</v>
      </c>
      <c r="N662">
        <v>9.3405459999999998</v>
      </c>
      <c r="O662">
        <v>0.725105</v>
      </c>
      <c r="P662" t="s">
        <v>5</v>
      </c>
      <c r="Q662">
        <v>0</v>
      </c>
      <c r="R662">
        <v>0</v>
      </c>
      <c r="S662" t="s">
        <v>6</v>
      </c>
      <c r="T662">
        <v>3.9712960000000002</v>
      </c>
      <c r="U662">
        <v>5.9214000000000003E-2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8.5596000000000005E-2</v>
      </c>
      <c r="AD662">
        <v>6.3E-5</v>
      </c>
      <c r="AE662" t="s">
        <v>10</v>
      </c>
      <c r="AF662">
        <v>0</v>
      </c>
      <c r="AG662">
        <v>0</v>
      </c>
      <c r="AH662" t="s">
        <v>11</v>
      </c>
      <c r="AI662">
        <v>0.91447500000000004</v>
      </c>
      <c r="AJ662">
        <v>1.4799999999999999E-4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749.74953000000005</v>
      </c>
      <c r="I663">
        <v>269.71795100000003</v>
      </c>
      <c r="J663" t="s">
        <v>3</v>
      </c>
      <c r="K663">
        <v>710.33163000000002</v>
      </c>
      <c r="L663">
        <v>245.32295999999999</v>
      </c>
      <c r="M663" t="s">
        <v>4</v>
      </c>
      <c r="N663">
        <v>18.390533999999999</v>
      </c>
      <c r="O663">
        <v>2.1281289999999999</v>
      </c>
      <c r="P663" t="s">
        <v>5</v>
      </c>
      <c r="Q663">
        <v>0</v>
      </c>
      <c r="R663">
        <v>0</v>
      </c>
      <c r="S663" t="s">
        <v>6</v>
      </c>
      <c r="T663">
        <v>7.9526459999999997</v>
      </c>
      <c r="U663">
        <v>0.18116499999999999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8.2319000000000003E-2</v>
      </c>
      <c r="AD663">
        <v>4.1999999999999998E-5</v>
      </c>
      <c r="AE663" t="s">
        <v>10</v>
      </c>
      <c r="AF663">
        <v>0</v>
      </c>
      <c r="AG663">
        <v>0</v>
      </c>
      <c r="AH663" t="s">
        <v>11</v>
      </c>
      <c r="AI663">
        <v>0.92109200000000002</v>
      </c>
      <c r="AJ663">
        <v>1.34E-4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1124.9744860000001</v>
      </c>
      <c r="I664">
        <v>498.05826000000002</v>
      </c>
      <c r="J664" t="s">
        <v>3</v>
      </c>
      <c r="K664">
        <v>1065.861652</v>
      </c>
      <c r="L664">
        <v>439.65124400000002</v>
      </c>
      <c r="M664" t="s">
        <v>4</v>
      </c>
      <c r="N664">
        <v>27.648202000000001</v>
      </c>
      <c r="O664">
        <v>4.8299560000000001</v>
      </c>
      <c r="P664" t="s">
        <v>5</v>
      </c>
      <c r="Q664">
        <v>0</v>
      </c>
      <c r="R664">
        <v>0</v>
      </c>
      <c r="S664" t="s">
        <v>6</v>
      </c>
      <c r="T664">
        <v>11.951140000000001</v>
      </c>
      <c r="U664">
        <v>0.34940399999999999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7.9194000000000001E-2</v>
      </c>
      <c r="AD664">
        <v>8.2000000000000001E-5</v>
      </c>
      <c r="AE664" t="s">
        <v>10</v>
      </c>
      <c r="AF664">
        <v>0</v>
      </c>
      <c r="AG664">
        <v>0</v>
      </c>
      <c r="AH664" t="s">
        <v>11</v>
      </c>
      <c r="AI664">
        <v>0.92565299999999995</v>
      </c>
      <c r="AJ664">
        <v>7.4999999999999993E-5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1498.9572680000001</v>
      </c>
      <c r="I665">
        <v>686.995092</v>
      </c>
      <c r="J665" t="s">
        <v>3</v>
      </c>
      <c r="K665">
        <v>1420.393004</v>
      </c>
      <c r="L665">
        <v>593.56545500000004</v>
      </c>
      <c r="M665" t="s">
        <v>4</v>
      </c>
      <c r="N665">
        <v>36.764581999999997</v>
      </c>
      <c r="O665">
        <v>7.0405290000000003</v>
      </c>
      <c r="P665" t="s">
        <v>5</v>
      </c>
      <c r="Q665">
        <v>0</v>
      </c>
      <c r="R665">
        <v>0</v>
      </c>
      <c r="S665" t="s">
        <v>6</v>
      </c>
      <c r="T665">
        <v>15.940094</v>
      </c>
      <c r="U665">
        <v>0.57060999999999995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7.7259999999999995E-2</v>
      </c>
      <c r="AD665">
        <v>1.08E-4</v>
      </c>
      <c r="AE665" t="s">
        <v>10</v>
      </c>
      <c r="AF665">
        <v>0</v>
      </c>
      <c r="AG665">
        <v>0</v>
      </c>
      <c r="AH665" t="s">
        <v>11</v>
      </c>
      <c r="AI665">
        <v>0.928207</v>
      </c>
      <c r="AJ665">
        <v>8.1000000000000004E-5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1871.4423939999999</v>
      </c>
      <c r="I666">
        <v>1070.5808950000001</v>
      </c>
      <c r="J666" t="s">
        <v>3</v>
      </c>
      <c r="K666">
        <v>1773.6739379999999</v>
      </c>
      <c r="L666">
        <v>927.65035799999998</v>
      </c>
      <c r="M666" t="s">
        <v>4</v>
      </c>
      <c r="N666">
        <v>45.717787999999999</v>
      </c>
      <c r="O666">
        <v>8.7823980000000006</v>
      </c>
      <c r="P666" t="s">
        <v>5</v>
      </c>
      <c r="Q666">
        <v>0</v>
      </c>
      <c r="R666">
        <v>0</v>
      </c>
      <c r="S666" t="s">
        <v>6</v>
      </c>
      <c r="T666">
        <v>19.946794000000001</v>
      </c>
      <c r="U666">
        <v>0.65922099999999995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7.5981000000000007E-2</v>
      </c>
      <c r="AD666">
        <v>1.1900000000000001E-4</v>
      </c>
      <c r="AE666" t="s">
        <v>10</v>
      </c>
      <c r="AF666">
        <v>0</v>
      </c>
      <c r="AG666">
        <v>0</v>
      </c>
      <c r="AH666" t="s">
        <v>11</v>
      </c>
      <c r="AI666">
        <v>0.92930299999999999</v>
      </c>
      <c r="AJ666">
        <v>6.0999999999999999E-5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2243.90373</v>
      </c>
      <c r="I667">
        <v>1505.5332309999999</v>
      </c>
      <c r="J667" t="s">
        <v>3</v>
      </c>
      <c r="K667">
        <v>2126.6490020000001</v>
      </c>
      <c r="L667">
        <v>1323.693595</v>
      </c>
      <c r="M667" t="s">
        <v>4</v>
      </c>
      <c r="N667">
        <v>54.804974000000001</v>
      </c>
      <c r="O667">
        <v>10.903969</v>
      </c>
      <c r="P667" t="s">
        <v>5</v>
      </c>
      <c r="Q667">
        <v>0</v>
      </c>
      <c r="R667">
        <v>0</v>
      </c>
      <c r="S667" t="s">
        <v>6</v>
      </c>
      <c r="T667">
        <v>23.938468</v>
      </c>
      <c r="U667">
        <v>0.85255199999999998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7.5190000000000007E-2</v>
      </c>
      <c r="AD667">
        <v>1.2999999999999999E-4</v>
      </c>
      <c r="AE667" t="s">
        <v>10</v>
      </c>
      <c r="AF667">
        <v>0</v>
      </c>
      <c r="AG667">
        <v>0</v>
      </c>
      <c r="AH667" t="s">
        <v>11</v>
      </c>
      <c r="AI667">
        <v>0.93071300000000001</v>
      </c>
      <c r="AJ667">
        <v>3.4E-5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2620.5267439999998</v>
      </c>
      <c r="I668">
        <v>1688.3052399999999</v>
      </c>
      <c r="J668" t="s">
        <v>3</v>
      </c>
      <c r="K668">
        <v>2483.8500020000001</v>
      </c>
      <c r="L668">
        <v>1465.1399670000001</v>
      </c>
      <c r="M668" t="s">
        <v>4</v>
      </c>
      <c r="N668">
        <v>63.892907999999998</v>
      </c>
      <c r="O668">
        <v>11.968837000000001</v>
      </c>
      <c r="P668" t="s">
        <v>5</v>
      </c>
      <c r="Q668">
        <v>0</v>
      </c>
      <c r="R668">
        <v>0</v>
      </c>
      <c r="S668" t="s">
        <v>6</v>
      </c>
      <c r="T668">
        <v>27.897324000000001</v>
      </c>
      <c r="U668">
        <v>1.141505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7.4194999999999997E-2</v>
      </c>
      <c r="AD668">
        <v>1.47E-4</v>
      </c>
      <c r="AE668" t="s">
        <v>10</v>
      </c>
      <c r="AF668">
        <v>0</v>
      </c>
      <c r="AG668">
        <v>0</v>
      </c>
      <c r="AH668" t="s">
        <v>11</v>
      </c>
      <c r="AI668">
        <v>0.93182699999999996</v>
      </c>
      <c r="AJ668">
        <v>4.5000000000000003E-5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2994.6964600000001</v>
      </c>
      <c r="I669">
        <v>2086.5495040000001</v>
      </c>
      <c r="J669" t="s">
        <v>3</v>
      </c>
      <c r="K669">
        <v>2838.6618279999998</v>
      </c>
      <c r="L669">
        <v>1788.026376</v>
      </c>
      <c r="M669" t="s">
        <v>4</v>
      </c>
      <c r="N669">
        <v>72.921350000000004</v>
      </c>
      <c r="O669">
        <v>13.187834000000001</v>
      </c>
      <c r="P669" t="s">
        <v>5</v>
      </c>
      <c r="Q669">
        <v>0</v>
      </c>
      <c r="R669">
        <v>0</v>
      </c>
      <c r="S669" t="s">
        <v>6</v>
      </c>
      <c r="T669">
        <v>31.904644000000001</v>
      </c>
      <c r="U669">
        <v>1.330298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7.3491000000000001E-2</v>
      </c>
      <c r="AD669">
        <v>1.55E-4</v>
      </c>
      <c r="AE669" t="s">
        <v>10</v>
      </c>
      <c r="AF669">
        <v>0</v>
      </c>
      <c r="AG669">
        <v>0</v>
      </c>
      <c r="AH669" t="s">
        <v>11</v>
      </c>
      <c r="AI669">
        <v>0.93227899999999997</v>
      </c>
      <c r="AJ669">
        <v>4.0000000000000003E-5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3369.777576</v>
      </c>
      <c r="I670">
        <v>2514.115616</v>
      </c>
      <c r="J670" t="s">
        <v>3</v>
      </c>
      <c r="K670">
        <v>3194.2603640000002</v>
      </c>
      <c r="L670">
        <v>2133.4102969999999</v>
      </c>
      <c r="M670" t="s">
        <v>4</v>
      </c>
      <c r="N670">
        <v>81.953226000000001</v>
      </c>
      <c r="O670">
        <v>14.430299</v>
      </c>
      <c r="P670" t="s">
        <v>5</v>
      </c>
      <c r="Q670">
        <v>0</v>
      </c>
      <c r="R670">
        <v>0</v>
      </c>
      <c r="S670" t="s">
        <v>6</v>
      </c>
      <c r="T670">
        <v>35.874806</v>
      </c>
      <c r="U670">
        <v>1.6890970000000001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7.2824E-2</v>
      </c>
      <c r="AD670">
        <v>1.5699999999999999E-4</v>
      </c>
      <c r="AE670" t="s">
        <v>10</v>
      </c>
      <c r="AF670">
        <v>0</v>
      </c>
      <c r="AG670">
        <v>0</v>
      </c>
      <c r="AH670" t="s">
        <v>11</v>
      </c>
      <c r="AI670">
        <v>0.93284699999999998</v>
      </c>
      <c r="AJ670">
        <v>4.1E-5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3746.898416</v>
      </c>
      <c r="I671">
        <v>2856.7005220000001</v>
      </c>
      <c r="J671" t="s">
        <v>3</v>
      </c>
      <c r="K671">
        <v>3551.9316859999999</v>
      </c>
      <c r="L671">
        <v>2408.978564</v>
      </c>
      <c r="M671" t="s">
        <v>4</v>
      </c>
      <c r="N671">
        <v>90.983224000000007</v>
      </c>
      <c r="O671">
        <v>15.994218999999999</v>
      </c>
      <c r="P671" t="s">
        <v>5</v>
      </c>
      <c r="Q671">
        <v>0</v>
      </c>
      <c r="R671">
        <v>0</v>
      </c>
      <c r="S671" t="s">
        <v>6</v>
      </c>
      <c r="T671">
        <v>39.905603999999997</v>
      </c>
      <c r="U671">
        <v>2.1527750000000001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7.1025000000000005E-2</v>
      </c>
      <c r="AD671">
        <v>1.66E-4</v>
      </c>
      <c r="AE671" t="s">
        <v>10</v>
      </c>
      <c r="AF671">
        <v>0</v>
      </c>
      <c r="AG671">
        <v>0</v>
      </c>
      <c r="AH671" t="s">
        <v>11</v>
      </c>
      <c r="AI671">
        <v>0.93285300000000004</v>
      </c>
      <c r="AJ671">
        <v>4.1E-5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4120.5763859999997</v>
      </c>
      <c r="I672">
        <v>3477.1162159999999</v>
      </c>
      <c r="J672" t="s">
        <v>3</v>
      </c>
      <c r="K672">
        <v>3906.1261359999999</v>
      </c>
      <c r="L672">
        <v>2915.0591530000002</v>
      </c>
      <c r="M672" t="s">
        <v>4</v>
      </c>
      <c r="N672">
        <v>100.03913799999999</v>
      </c>
      <c r="O672">
        <v>17.823080999999998</v>
      </c>
      <c r="P672" t="s">
        <v>5</v>
      </c>
      <c r="Q672">
        <v>0</v>
      </c>
      <c r="R672">
        <v>0</v>
      </c>
      <c r="S672" t="s">
        <v>6</v>
      </c>
      <c r="T672">
        <v>43.944290000000002</v>
      </c>
      <c r="U672">
        <v>2.4783840000000001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6.9536000000000001E-2</v>
      </c>
      <c r="AD672">
        <v>1.6100000000000001E-4</v>
      </c>
      <c r="AE672" t="s">
        <v>10</v>
      </c>
      <c r="AF672">
        <v>0</v>
      </c>
      <c r="AG672">
        <v>0</v>
      </c>
      <c r="AH672" t="s">
        <v>11</v>
      </c>
      <c r="AI672">
        <v>0.93348200000000003</v>
      </c>
      <c r="AJ672">
        <v>4.8000000000000001E-5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4493.2519060000004</v>
      </c>
      <c r="I673">
        <v>4012.4544219999998</v>
      </c>
      <c r="J673" t="s">
        <v>3</v>
      </c>
      <c r="K673">
        <v>4259.3854460000002</v>
      </c>
      <c r="L673">
        <v>3324.0151620000001</v>
      </c>
      <c r="M673" t="s">
        <v>4</v>
      </c>
      <c r="N673">
        <v>109.085054</v>
      </c>
      <c r="O673">
        <v>19.907890999999999</v>
      </c>
      <c r="P673" t="s">
        <v>5</v>
      </c>
      <c r="Q673">
        <v>0</v>
      </c>
      <c r="R673">
        <v>0</v>
      </c>
      <c r="S673" t="s">
        <v>6</v>
      </c>
      <c r="T673">
        <v>47.950688</v>
      </c>
      <c r="U673">
        <v>2.8119930000000002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6.8481E-2</v>
      </c>
      <c r="AD673">
        <v>1.5899999999999999E-4</v>
      </c>
      <c r="AE673" t="s">
        <v>10</v>
      </c>
      <c r="AF673">
        <v>0</v>
      </c>
      <c r="AG673">
        <v>0</v>
      </c>
      <c r="AH673" t="s">
        <v>11</v>
      </c>
      <c r="AI673">
        <v>0.934195</v>
      </c>
      <c r="AJ673">
        <v>5.5999999999999999E-5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4871.0183360000001</v>
      </c>
      <c r="I674">
        <v>4844.6710839999996</v>
      </c>
      <c r="J674" t="s">
        <v>3</v>
      </c>
      <c r="K674">
        <v>4617.594016</v>
      </c>
      <c r="L674">
        <v>4040.738687</v>
      </c>
      <c r="M674" t="s">
        <v>4</v>
      </c>
      <c r="N674">
        <v>118.18198599999999</v>
      </c>
      <c r="O674">
        <v>21.894686</v>
      </c>
      <c r="P674" t="s">
        <v>5</v>
      </c>
      <c r="Q674">
        <v>0</v>
      </c>
      <c r="R674">
        <v>0</v>
      </c>
      <c r="S674" t="s">
        <v>6</v>
      </c>
      <c r="T674">
        <v>51.917994</v>
      </c>
      <c r="U674">
        <v>3.1668699999999999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6.6840999999999998E-2</v>
      </c>
      <c r="AD674">
        <v>1.5300000000000001E-4</v>
      </c>
      <c r="AE674" t="s">
        <v>10</v>
      </c>
      <c r="AF674">
        <v>0</v>
      </c>
      <c r="AG674">
        <v>0</v>
      </c>
      <c r="AH674" t="s">
        <v>11</v>
      </c>
      <c r="AI674">
        <v>0.93423100000000003</v>
      </c>
      <c r="AJ674">
        <v>5.5999999999999999E-5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5246.1882939999996</v>
      </c>
      <c r="I675">
        <v>5636.2698339999997</v>
      </c>
      <c r="J675" t="s">
        <v>3</v>
      </c>
      <c r="K675">
        <v>4973.3978779999998</v>
      </c>
      <c r="L675">
        <v>4657.7213350000002</v>
      </c>
      <c r="M675" t="s">
        <v>4</v>
      </c>
      <c r="N675">
        <v>127.185844</v>
      </c>
      <c r="O675">
        <v>24.277659</v>
      </c>
      <c r="P675" t="s">
        <v>5</v>
      </c>
      <c r="Q675">
        <v>0</v>
      </c>
      <c r="R675">
        <v>0</v>
      </c>
      <c r="S675" t="s">
        <v>6</v>
      </c>
      <c r="T675">
        <v>55.905777999999998</v>
      </c>
      <c r="U675">
        <v>3.6138759999999999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6.5353999999999995E-2</v>
      </c>
      <c r="AD675">
        <v>1.3899999999999999E-4</v>
      </c>
      <c r="AE675" t="s">
        <v>10</v>
      </c>
      <c r="AF675">
        <v>0</v>
      </c>
      <c r="AG675">
        <v>0</v>
      </c>
      <c r="AH675" t="s">
        <v>11</v>
      </c>
      <c r="AI675">
        <v>0.93424099999999999</v>
      </c>
      <c r="AJ675">
        <v>5.5999999999999999E-5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5622.2998340000004</v>
      </c>
      <c r="I676">
        <v>6508.6649230000003</v>
      </c>
      <c r="J676" t="s">
        <v>3</v>
      </c>
      <c r="K676">
        <v>5330.0710399999998</v>
      </c>
      <c r="L676">
        <v>5340.3567499999999</v>
      </c>
      <c r="M676" t="s">
        <v>4</v>
      </c>
      <c r="N676">
        <v>136.286956</v>
      </c>
      <c r="O676">
        <v>26.235054000000002</v>
      </c>
      <c r="P676" t="s">
        <v>5</v>
      </c>
      <c r="Q676">
        <v>0</v>
      </c>
      <c r="R676">
        <v>0</v>
      </c>
      <c r="S676" t="s">
        <v>6</v>
      </c>
      <c r="T676">
        <v>59.871775999999997</v>
      </c>
      <c r="U676">
        <v>4.0135300000000003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6.5013000000000001E-2</v>
      </c>
      <c r="AD676">
        <v>1.4300000000000001E-4</v>
      </c>
      <c r="AE676" t="s">
        <v>10</v>
      </c>
      <c r="AF676">
        <v>0</v>
      </c>
      <c r="AG676">
        <v>0</v>
      </c>
      <c r="AH676" t="s">
        <v>11</v>
      </c>
      <c r="AI676">
        <v>0.93442000000000003</v>
      </c>
      <c r="AJ676">
        <v>5.5999999999999999E-5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5996.5524599999999</v>
      </c>
      <c r="I677">
        <v>7473.700159</v>
      </c>
      <c r="J677" t="s">
        <v>3</v>
      </c>
      <c r="K677">
        <v>5684.9136660000004</v>
      </c>
      <c r="L677">
        <v>6124.1719419999999</v>
      </c>
      <c r="M677" t="s">
        <v>4</v>
      </c>
      <c r="N677">
        <v>145.326606</v>
      </c>
      <c r="O677">
        <v>28.354544000000001</v>
      </c>
      <c r="P677" t="s">
        <v>5</v>
      </c>
      <c r="Q677">
        <v>0</v>
      </c>
      <c r="R677">
        <v>0</v>
      </c>
      <c r="S677" t="s">
        <v>6</v>
      </c>
      <c r="T677">
        <v>63.815049999999999</v>
      </c>
      <c r="U677">
        <v>4.2020090000000003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6.4353999999999995E-2</v>
      </c>
      <c r="AD677">
        <v>1.3799999999999999E-4</v>
      </c>
      <c r="AE677" t="s">
        <v>10</v>
      </c>
      <c r="AF677">
        <v>0</v>
      </c>
      <c r="AG677">
        <v>0</v>
      </c>
      <c r="AH677" t="s">
        <v>11</v>
      </c>
      <c r="AI677">
        <v>0.934473</v>
      </c>
      <c r="AJ677">
        <v>5.5999999999999999E-5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6372.24892</v>
      </c>
      <c r="I678">
        <v>7955.2204410000004</v>
      </c>
      <c r="J678" t="s">
        <v>3</v>
      </c>
      <c r="K678">
        <v>6041.1128259999996</v>
      </c>
      <c r="L678">
        <v>6526.9694200000004</v>
      </c>
      <c r="M678" t="s">
        <v>4</v>
      </c>
      <c r="N678">
        <v>154.37243599999999</v>
      </c>
      <c r="O678">
        <v>28.680309000000001</v>
      </c>
      <c r="P678" t="s">
        <v>5</v>
      </c>
      <c r="Q678">
        <v>0</v>
      </c>
      <c r="R678">
        <v>0</v>
      </c>
      <c r="S678" t="s">
        <v>6</v>
      </c>
      <c r="T678">
        <v>67.781700000000001</v>
      </c>
      <c r="U678">
        <v>4.5882690000000004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6.4130999999999994E-2</v>
      </c>
      <c r="AD678">
        <v>1.3200000000000001E-4</v>
      </c>
      <c r="AE678" t="s">
        <v>10</v>
      </c>
      <c r="AF678">
        <v>0</v>
      </c>
      <c r="AG678">
        <v>0</v>
      </c>
      <c r="AH678" t="s">
        <v>11</v>
      </c>
      <c r="AI678">
        <v>0.93550900000000003</v>
      </c>
      <c r="AJ678">
        <v>7.3999999999999996E-5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6746.6152400000001</v>
      </c>
      <c r="I679">
        <v>9043.0379140000005</v>
      </c>
      <c r="J679" t="s">
        <v>3</v>
      </c>
      <c r="K679">
        <v>6395.9562340000002</v>
      </c>
      <c r="L679">
        <v>7426.7853240000004</v>
      </c>
      <c r="M679" t="s">
        <v>4</v>
      </c>
      <c r="N679">
        <v>163.45242200000001</v>
      </c>
      <c r="O679">
        <v>30.208138000000002</v>
      </c>
      <c r="P679" t="s">
        <v>5</v>
      </c>
      <c r="Q679">
        <v>0</v>
      </c>
      <c r="R679">
        <v>0</v>
      </c>
      <c r="S679" t="s">
        <v>6</v>
      </c>
      <c r="T679">
        <v>71.748068000000004</v>
      </c>
      <c r="U679">
        <v>5.0472580000000002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6.3583000000000001E-2</v>
      </c>
      <c r="AD679">
        <v>1.26E-4</v>
      </c>
      <c r="AE679" t="s">
        <v>10</v>
      </c>
      <c r="AF679">
        <v>0</v>
      </c>
      <c r="AG679">
        <v>0</v>
      </c>
      <c r="AH679" t="s">
        <v>11</v>
      </c>
      <c r="AI679">
        <v>0.93561000000000005</v>
      </c>
      <c r="AJ679">
        <v>7.2999999999999999E-5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7122.1659380000001</v>
      </c>
      <c r="I680">
        <v>10251.125529999999</v>
      </c>
      <c r="J680" t="s">
        <v>3</v>
      </c>
      <c r="K680">
        <v>6752.0656639999997</v>
      </c>
      <c r="L680">
        <v>8369.2400899999993</v>
      </c>
      <c r="M680" t="s">
        <v>4</v>
      </c>
      <c r="N680">
        <v>172.57381799999999</v>
      </c>
      <c r="O680">
        <v>33.741520000000001</v>
      </c>
      <c r="P680" t="s">
        <v>5</v>
      </c>
      <c r="Q680">
        <v>0</v>
      </c>
      <c r="R680">
        <v>0</v>
      </c>
      <c r="S680" t="s">
        <v>6</v>
      </c>
      <c r="T680">
        <v>75.716486000000003</v>
      </c>
      <c r="U680">
        <v>5.6415259999999998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6.2289999999999998E-2</v>
      </c>
      <c r="AD680">
        <v>1.0900000000000001E-4</v>
      </c>
      <c r="AE680" t="s">
        <v>10</v>
      </c>
      <c r="AF680">
        <v>0</v>
      </c>
      <c r="AG680">
        <v>0</v>
      </c>
      <c r="AH680" t="s">
        <v>11</v>
      </c>
      <c r="AI680">
        <v>0.935666</v>
      </c>
      <c r="AJ680">
        <v>7.2999999999999999E-5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7496.9156000000003</v>
      </c>
      <c r="I681">
        <v>10901.946807</v>
      </c>
      <c r="J681" t="s">
        <v>3</v>
      </c>
      <c r="K681">
        <v>7107.3623020000005</v>
      </c>
      <c r="L681">
        <v>8805.0024689999991</v>
      </c>
      <c r="M681" t="s">
        <v>4</v>
      </c>
      <c r="N681">
        <v>181.672394</v>
      </c>
      <c r="O681">
        <v>36.778661</v>
      </c>
      <c r="P681" t="s">
        <v>5</v>
      </c>
      <c r="Q681">
        <v>0</v>
      </c>
      <c r="R681">
        <v>0</v>
      </c>
      <c r="S681" t="s">
        <v>6</v>
      </c>
      <c r="T681">
        <v>79.687892000000005</v>
      </c>
      <c r="U681">
        <v>6.3701230000000004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6.1702E-2</v>
      </c>
      <c r="AD681">
        <v>1.01E-4</v>
      </c>
      <c r="AE681" t="s">
        <v>10</v>
      </c>
      <c r="AF681">
        <v>0</v>
      </c>
      <c r="AG681">
        <v>0</v>
      </c>
      <c r="AH681" t="s">
        <v>11</v>
      </c>
      <c r="AI681">
        <v>0.935666</v>
      </c>
      <c r="AJ681">
        <v>7.2999999999999999E-5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315.55276800000001</v>
      </c>
      <c r="I682">
        <v>17.352846</v>
      </c>
      <c r="J682" t="s">
        <v>3</v>
      </c>
      <c r="K682">
        <v>296.84936399999998</v>
      </c>
      <c r="L682">
        <v>11.166204</v>
      </c>
      <c r="M682" t="s">
        <v>4</v>
      </c>
      <c r="N682">
        <v>8.8083899999999993</v>
      </c>
      <c r="O682">
        <v>0.263685</v>
      </c>
      <c r="P682" t="s">
        <v>5</v>
      </c>
      <c r="Q682">
        <v>10.583458</v>
      </c>
      <c r="R682">
        <v>7.2756000000000001E-2</v>
      </c>
      <c r="S682" t="s">
        <v>6</v>
      </c>
      <c r="T682">
        <v>3.995358</v>
      </c>
      <c r="U682">
        <v>6.6235000000000002E-2</v>
      </c>
      <c r="V682" t="s">
        <v>7</v>
      </c>
      <c r="W682">
        <v>1.3798060000000001</v>
      </c>
      <c r="X682">
        <v>7.5600000000000005E-4</v>
      </c>
      <c r="Y682" t="s">
        <v>8</v>
      </c>
      <c r="Z682">
        <v>3.9776760000000002</v>
      </c>
      <c r="AA682">
        <v>3.9569999999999996E-3</v>
      </c>
      <c r="AB682" t="s">
        <v>9</v>
      </c>
      <c r="AC682">
        <v>276.47672399999999</v>
      </c>
      <c r="AD682">
        <v>7.990863</v>
      </c>
      <c r="AE682" t="s">
        <v>10</v>
      </c>
      <c r="AF682">
        <v>8.3706000000000003E-2</v>
      </c>
      <c r="AG682">
        <v>8.5000000000000006E-5</v>
      </c>
      <c r="AH682" t="s">
        <v>11</v>
      </c>
      <c r="AI682">
        <v>0.91503400000000001</v>
      </c>
      <c r="AJ682">
        <v>1.7000000000000001E-4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630.388958</v>
      </c>
      <c r="I683">
        <v>36.409444999999998</v>
      </c>
      <c r="J683" t="s">
        <v>3</v>
      </c>
      <c r="K683">
        <v>593.26600199999996</v>
      </c>
      <c r="L683">
        <v>22.852145</v>
      </c>
      <c r="M683" t="s">
        <v>4</v>
      </c>
      <c r="N683">
        <v>17.535478000000001</v>
      </c>
      <c r="O683">
        <v>0.62399099999999996</v>
      </c>
      <c r="P683" t="s">
        <v>5</v>
      </c>
      <c r="Q683">
        <v>21.156154000000001</v>
      </c>
      <c r="R683">
        <v>0.207818</v>
      </c>
      <c r="S683" t="s">
        <v>6</v>
      </c>
      <c r="T683">
        <v>7.9747459999999997</v>
      </c>
      <c r="U683">
        <v>0.19861500000000001</v>
      </c>
      <c r="V683" t="s">
        <v>7</v>
      </c>
      <c r="W683">
        <v>2.7576420000000001</v>
      </c>
      <c r="X683">
        <v>1.047E-3</v>
      </c>
      <c r="Y683" t="s">
        <v>8</v>
      </c>
      <c r="Z683">
        <v>7.9498199999999999</v>
      </c>
      <c r="AA683">
        <v>8.9130000000000008E-3</v>
      </c>
      <c r="AB683" t="s">
        <v>9</v>
      </c>
      <c r="AC683">
        <v>552.61872200000005</v>
      </c>
      <c r="AD683">
        <v>16.484676</v>
      </c>
      <c r="AE683" t="s">
        <v>10</v>
      </c>
      <c r="AF683">
        <v>8.0159999999999995E-2</v>
      </c>
      <c r="AG683">
        <v>7.7999999999999999E-5</v>
      </c>
      <c r="AH683" t="s">
        <v>11</v>
      </c>
      <c r="AI683">
        <v>0.92258600000000002</v>
      </c>
      <c r="AJ683">
        <v>1.21E-4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946.09450600000002</v>
      </c>
      <c r="I684">
        <v>70.204598000000004</v>
      </c>
      <c r="J684" t="s">
        <v>3</v>
      </c>
      <c r="K684">
        <v>890.38003800000001</v>
      </c>
      <c r="L684">
        <v>42.280808999999998</v>
      </c>
      <c r="M684" t="s">
        <v>4</v>
      </c>
      <c r="N684">
        <v>26.402622000000001</v>
      </c>
      <c r="O684">
        <v>1.245838</v>
      </c>
      <c r="P684" t="s">
        <v>5</v>
      </c>
      <c r="Q684">
        <v>31.730546</v>
      </c>
      <c r="R684">
        <v>0.34839900000000001</v>
      </c>
      <c r="S684" t="s">
        <v>6</v>
      </c>
      <c r="T684">
        <v>11.923708</v>
      </c>
      <c r="U684">
        <v>0.38865699999999997</v>
      </c>
      <c r="V684" t="s">
        <v>7</v>
      </c>
      <c r="W684">
        <v>4.1372340000000003</v>
      </c>
      <c r="X684">
        <v>1.6479999999999999E-3</v>
      </c>
      <c r="Y684" t="s">
        <v>8</v>
      </c>
      <c r="Z684">
        <v>11.95532</v>
      </c>
      <c r="AA684">
        <v>3.3089E-2</v>
      </c>
      <c r="AB684" t="s">
        <v>9</v>
      </c>
      <c r="AC684">
        <v>829.30457999999999</v>
      </c>
      <c r="AD684">
        <v>31.046599000000001</v>
      </c>
      <c r="AE684" t="s">
        <v>10</v>
      </c>
      <c r="AF684">
        <v>7.8378000000000003E-2</v>
      </c>
      <c r="AG684">
        <v>1E-4</v>
      </c>
      <c r="AH684" t="s">
        <v>11</v>
      </c>
      <c r="AI684">
        <v>0.92702700000000005</v>
      </c>
      <c r="AJ684">
        <v>8.2999999999999998E-5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1261.1422219999999</v>
      </c>
      <c r="I685">
        <v>146.22814299999999</v>
      </c>
      <c r="J685" t="s">
        <v>3</v>
      </c>
      <c r="K685">
        <v>1186.989572</v>
      </c>
      <c r="L685">
        <v>91.351585999999998</v>
      </c>
      <c r="M685" t="s">
        <v>4</v>
      </c>
      <c r="N685">
        <v>35.152188000000002</v>
      </c>
      <c r="O685">
        <v>2.2652000000000001</v>
      </c>
      <c r="P685" t="s">
        <v>5</v>
      </c>
      <c r="Q685">
        <v>42.361494</v>
      </c>
      <c r="R685">
        <v>0.51953199999999999</v>
      </c>
      <c r="S685" t="s">
        <v>6</v>
      </c>
      <c r="T685">
        <v>15.952109999999999</v>
      </c>
      <c r="U685">
        <v>0.57861399999999996</v>
      </c>
      <c r="V685" t="s">
        <v>7</v>
      </c>
      <c r="W685">
        <v>5.5194559999999999</v>
      </c>
      <c r="X685">
        <v>2.333E-3</v>
      </c>
      <c r="Y685" t="s">
        <v>8</v>
      </c>
      <c r="Z685">
        <v>15.939156000000001</v>
      </c>
      <c r="AA685">
        <v>4.3882999999999998E-2</v>
      </c>
      <c r="AB685" t="s">
        <v>9</v>
      </c>
      <c r="AC685">
        <v>1105.5480560000001</v>
      </c>
      <c r="AD685">
        <v>66.580917999999997</v>
      </c>
      <c r="AE685" t="s">
        <v>10</v>
      </c>
      <c r="AF685">
        <v>7.5426999999999994E-2</v>
      </c>
      <c r="AG685">
        <v>1.34E-4</v>
      </c>
      <c r="AH685" t="s">
        <v>11</v>
      </c>
      <c r="AI685">
        <v>0.92846300000000004</v>
      </c>
      <c r="AJ685">
        <v>7.6000000000000004E-5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1576.3358639999999</v>
      </c>
      <c r="I686">
        <v>216.29963000000001</v>
      </c>
      <c r="J686" t="s">
        <v>3</v>
      </c>
      <c r="K686">
        <v>1483.702896</v>
      </c>
      <c r="L686">
        <v>130.86445499999999</v>
      </c>
      <c r="M686" t="s">
        <v>4</v>
      </c>
      <c r="N686">
        <v>43.966206</v>
      </c>
      <c r="O686">
        <v>3.2449849999999998</v>
      </c>
      <c r="P686" t="s">
        <v>5</v>
      </c>
      <c r="Q686">
        <v>52.913136000000002</v>
      </c>
      <c r="R686">
        <v>0.71733199999999997</v>
      </c>
      <c r="S686" t="s">
        <v>6</v>
      </c>
      <c r="T686">
        <v>19.919409999999999</v>
      </c>
      <c r="U686">
        <v>0.79495400000000005</v>
      </c>
      <c r="V686" t="s">
        <v>7</v>
      </c>
      <c r="W686">
        <v>6.8985380000000003</v>
      </c>
      <c r="X686">
        <v>3.0079999999999998E-3</v>
      </c>
      <c r="Y686" t="s">
        <v>8</v>
      </c>
      <c r="Z686">
        <v>19.908225999999999</v>
      </c>
      <c r="AA686">
        <v>6.4660999999999996E-2</v>
      </c>
      <c r="AB686" t="s">
        <v>9</v>
      </c>
      <c r="AC686">
        <v>1381.9120720000001</v>
      </c>
      <c r="AD686">
        <v>94.042804000000004</v>
      </c>
      <c r="AE686" t="s">
        <v>10</v>
      </c>
      <c r="AF686">
        <v>7.3907E-2</v>
      </c>
      <c r="AG686">
        <v>1.4100000000000001E-4</v>
      </c>
      <c r="AH686" t="s">
        <v>11</v>
      </c>
      <c r="AI686">
        <v>0.92919300000000005</v>
      </c>
      <c r="AJ686">
        <v>6.3E-5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1891.34861</v>
      </c>
      <c r="I687">
        <v>330.796764</v>
      </c>
      <c r="J687" t="s">
        <v>3</v>
      </c>
      <c r="K687">
        <v>1780.2037560000001</v>
      </c>
      <c r="L687">
        <v>199.24851799999999</v>
      </c>
      <c r="M687" t="s">
        <v>4</v>
      </c>
      <c r="N687">
        <v>52.706359999999997</v>
      </c>
      <c r="O687">
        <v>4.7002660000000001</v>
      </c>
      <c r="P687" t="s">
        <v>5</v>
      </c>
      <c r="Q687">
        <v>63.469549999999998</v>
      </c>
      <c r="R687">
        <v>1.0207839999999999</v>
      </c>
      <c r="S687" t="s">
        <v>6</v>
      </c>
      <c r="T687">
        <v>23.870743999999998</v>
      </c>
      <c r="U687">
        <v>1.1050679999999999</v>
      </c>
      <c r="V687" t="s">
        <v>7</v>
      </c>
      <c r="W687">
        <v>8.2767700000000008</v>
      </c>
      <c r="X687">
        <v>4.0200000000000001E-3</v>
      </c>
      <c r="Y687" t="s">
        <v>8</v>
      </c>
      <c r="Z687">
        <v>23.898292000000001</v>
      </c>
      <c r="AA687">
        <v>8.3250000000000005E-2</v>
      </c>
      <c r="AB687" t="s">
        <v>9</v>
      </c>
      <c r="AC687">
        <v>1658.13842</v>
      </c>
      <c r="AD687">
        <v>141.82272599999999</v>
      </c>
      <c r="AE687" t="s">
        <v>10</v>
      </c>
      <c r="AF687">
        <v>7.2817000000000007E-2</v>
      </c>
      <c r="AG687">
        <v>1.44E-4</v>
      </c>
      <c r="AH687" t="s">
        <v>11</v>
      </c>
      <c r="AI687">
        <v>0.93166599999999999</v>
      </c>
      <c r="AJ687">
        <v>7.1000000000000005E-5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2206.258296</v>
      </c>
      <c r="I688">
        <v>447.76571000000001</v>
      </c>
      <c r="J688" t="s">
        <v>3</v>
      </c>
      <c r="K688">
        <v>2076.596724</v>
      </c>
      <c r="L688">
        <v>261.85875099999998</v>
      </c>
      <c r="M688" t="s">
        <v>4</v>
      </c>
      <c r="N688">
        <v>61.503176000000003</v>
      </c>
      <c r="O688">
        <v>6.8103389999999999</v>
      </c>
      <c r="P688" t="s">
        <v>5</v>
      </c>
      <c r="Q688">
        <v>74.038809999999998</v>
      </c>
      <c r="R688">
        <v>1.475257</v>
      </c>
      <c r="S688" t="s">
        <v>6</v>
      </c>
      <c r="T688">
        <v>27.847418000000001</v>
      </c>
      <c r="U688">
        <v>1.6573310000000001</v>
      </c>
      <c r="V688" t="s">
        <v>7</v>
      </c>
      <c r="W688">
        <v>9.6651319999999998</v>
      </c>
      <c r="X688">
        <v>6.9899999999999997E-3</v>
      </c>
      <c r="Y688" t="s">
        <v>8</v>
      </c>
      <c r="Z688">
        <v>27.86327</v>
      </c>
      <c r="AA688">
        <v>9.8622000000000001E-2</v>
      </c>
      <c r="AB688" t="s">
        <v>9</v>
      </c>
      <c r="AC688">
        <v>1934.183094</v>
      </c>
      <c r="AD688">
        <v>183.06000499999999</v>
      </c>
      <c r="AE688" t="s">
        <v>10</v>
      </c>
      <c r="AF688">
        <v>7.0890999999999996E-2</v>
      </c>
      <c r="AG688">
        <v>1.55E-4</v>
      </c>
      <c r="AH688" t="s">
        <v>11</v>
      </c>
      <c r="AI688">
        <v>0.932979</v>
      </c>
      <c r="AJ688">
        <v>6.3E-5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2521.747304</v>
      </c>
      <c r="I689">
        <v>563.49350000000004</v>
      </c>
      <c r="J689" t="s">
        <v>3</v>
      </c>
      <c r="K689">
        <v>2373.4941859999999</v>
      </c>
      <c r="L689">
        <v>331.48107599999997</v>
      </c>
      <c r="M689" t="s">
        <v>4</v>
      </c>
      <c r="N689">
        <v>70.328248000000002</v>
      </c>
      <c r="O689">
        <v>8.4472199999999997</v>
      </c>
      <c r="P689" t="s">
        <v>5</v>
      </c>
      <c r="Q689">
        <v>84.590665999999999</v>
      </c>
      <c r="R689">
        <v>1.7067349999999999</v>
      </c>
      <c r="S689" t="s">
        <v>6</v>
      </c>
      <c r="T689">
        <v>31.78341</v>
      </c>
      <c r="U689">
        <v>1.9389130000000001</v>
      </c>
      <c r="V689" t="s">
        <v>7</v>
      </c>
      <c r="W689">
        <v>11.04607</v>
      </c>
      <c r="X689">
        <v>7.9170000000000004E-3</v>
      </c>
      <c r="Y689" t="s">
        <v>8</v>
      </c>
      <c r="Z689">
        <v>31.858408000000001</v>
      </c>
      <c r="AA689">
        <v>0.117086</v>
      </c>
      <c r="AB689" t="s">
        <v>9</v>
      </c>
      <c r="AC689">
        <v>2210.72613</v>
      </c>
      <c r="AD689">
        <v>233.741446</v>
      </c>
      <c r="AE689" t="s">
        <v>10</v>
      </c>
      <c r="AF689">
        <v>7.0219000000000004E-2</v>
      </c>
      <c r="AG689">
        <v>1.56E-4</v>
      </c>
      <c r="AH689" t="s">
        <v>11</v>
      </c>
      <c r="AI689">
        <v>0.93306699999999998</v>
      </c>
      <c r="AJ689">
        <v>6.3E-5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2837.0437179999999</v>
      </c>
      <c r="I690">
        <v>648.39276400000006</v>
      </c>
      <c r="J690" t="s">
        <v>3</v>
      </c>
      <c r="K690">
        <v>2670.3210439999998</v>
      </c>
      <c r="L690">
        <v>377.38919800000002</v>
      </c>
      <c r="M690" t="s">
        <v>4</v>
      </c>
      <c r="N690">
        <v>79.091481999999999</v>
      </c>
      <c r="O690">
        <v>10.070131</v>
      </c>
      <c r="P690" t="s">
        <v>5</v>
      </c>
      <c r="Q690">
        <v>95.168220000000005</v>
      </c>
      <c r="R690">
        <v>1.8726069999999999</v>
      </c>
      <c r="S690" t="s">
        <v>6</v>
      </c>
      <c r="T690">
        <v>35.761977999999999</v>
      </c>
      <c r="U690">
        <v>2.1683340000000002</v>
      </c>
      <c r="V690" t="s">
        <v>7</v>
      </c>
      <c r="W690">
        <v>12.424768</v>
      </c>
      <c r="X690">
        <v>8.7449999999999993E-3</v>
      </c>
      <c r="Y690" t="s">
        <v>8</v>
      </c>
      <c r="Z690">
        <v>35.834493999999999</v>
      </c>
      <c r="AA690">
        <v>0.13294300000000001</v>
      </c>
      <c r="AB690" t="s">
        <v>9</v>
      </c>
      <c r="AC690">
        <v>2487.2174580000001</v>
      </c>
      <c r="AD690">
        <v>265.83306099999999</v>
      </c>
      <c r="AE690" t="s">
        <v>10</v>
      </c>
      <c r="AF690">
        <v>6.8622000000000002E-2</v>
      </c>
      <c r="AG690">
        <v>1.4999999999999999E-4</v>
      </c>
      <c r="AH690" t="s">
        <v>11</v>
      </c>
      <c r="AI690">
        <v>0.93342400000000003</v>
      </c>
      <c r="AJ690">
        <v>5.8E-5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3152.9072980000001</v>
      </c>
      <c r="I691">
        <v>720.87696600000004</v>
      </c>
      <c r="J691" t="s">
        <v>3</v>
      </c>
      <c r="K691">
        <v>2967.5751759999998</v>
      </c>
      <c r="L691">
        <v>417.99319500000001</v>
      </c>
      <c r="M691" t="s">
        <v>4</v>
      </c>
      <c r="N691">
        <v>87.894536000000002</v>
      </c>
      <c r="O691">
        <v>11.237302</v>
      </c>
      <c r="P691" t="s">
        <v>5</v>
      </c>
      <c r="Q691">
        <v>105.796502</v>
      </c>
      <c r="R691">
        <v>2.078729</v>
      </c>
      <c r="S691" t="s">
        <v>6</v>
      </c>
      <c r="T691">
        <v>39.767366000000003</v>
      </c>
      <c r="U691">
        <v>2.4765280000000001</v>
      </c>
      <c r="V691" t="s">
        <v>7</v>
      </c>
      <c r="W691">
        <v>13.806483999999999</v>
      </c>
      <c r="X691">
        <v>9.3449999999999991E-3</v>
      </c>
      <c r="Y691" t="s">
        <v>8</v>
      </c>
      <c r="Z691">
        <v>39.839384000000003</v>
      </c>
      <c r="AA691">
        <v>0.15846399999999999</v>
      </c>
      <c r="AB691" t="s">
        <v>9</v>
      </c>
      <c r="AC691">
        <v>2764.0551300000002</v>
      </c>
      <c r="AD691">
        <v>297.94665400000002</v>
      </c>
      <c r="AE691" t="s">
        <v>10</v>
      </c>
      <c r="AF691">
        <v>6.7262000000000002E-2</v>
      </c>
      <c r="AG691">
        <v>1.5899999999999999E-4</v>
      </c>
      <c r="AH691" t="s">
        <v>11</v>
      </c>
      <c r="AI691">
        <v>0.93346799999999996</v>
      </c>
      <c r="AJ691">
        <v>5.8E-5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3467.9632780000002</v>
      </c>
      <c r="I692">
        <v>894.62939400000005</v>
      </c>
      <c r="J692" t="s">
        <v>3</v>
      </c>
      <c r="K692">
        <v>3264.29718</v>
      </c>
      <c r="L692">
        <v>530.30863799999997</v>
      </c>
      <c r="M692" t="s">
        <v>4</v>
      </c>
      <c r="N692">
        <v>96.602732000000003</v>
      </c>
      <c r="O692">
        <v>12.869501</v>
      </c>
      <c r="P692" t="s">
        <v>5</v>
      </c>
      <c r="Q692">
        <v>116.434246</v>
      </c>
      <c r="R692">
        <v>2.505369</v>
      </c>
      <c r="S692" t="s">
        <v>6</v>
      </c>
      <c r="T692">
        <v>43.774144</v>
      </c>
      <c r="U692">
        <v>2.9579279999999999</v>
      </c>
      <c r="V692" t="s">
        <v>7</v>
      </c>
      <c r="W692">
        <v>15.18731</v>
      </c>
      <c r="X692">
        <v>1.0638E-2</v>
      </c>
      <c r="Y692" t="s">
        <v>8</v>
      </c>
      <c r="Z692">
        <v>43.8371</v>
      </c>
      <c r="AA692">
        <v>0.219004</v>
      </c>
      <c r="AB692" t="s">
        <v>9</v>
      </c>
      <c r="AC692">
        <v>3040.4550100000001</v>
      </c>
      <c r="AD692">
        <v>383.462558</v>
      </c>
      <c r="AE692" t="s">
        <v>10</v>
      </c>
      <c r="AF692">
        <v>6.6732E-2</v>
      </c>
      <c r="AG692">
        <v>1.56E-4</v>
      </c>
      <c r="AH692" t="s">
        <v>11</v>
      </c>
      <c r="AI692">
        <v>0.93356899999999998</v>
      </c>
      <c r="AJ692">
        <v>5.7000000000000003E-5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3785.0108719999998</v>
      </c>
      <c r="I693">
        <v>1247.967625</v>
      </c>
      <c r="J693" t="s">
        <v>3</v>
      </c>
      <c r="K693">
        <v>3562.4530319999999</v>
      </c>
      <c r="L693">
        <v>774.377072</v>
      </c>
      <c r="M693" t="s">
        <v>4</v>
      </c>
      <c r="N693">
        <v>105.54911</v>
      </c>
      <c r="O693">
        <v>15.230655</v>
      </c>
      <c r="P693" t="s">
        <v>5</v>
      </c>
      <c r="Q693">
        <v>127.079798</v>
      </c>
      <c r="R693">
        <v>3.0439099999999999</v>
      </c>
      <c r="S693" t="s">
        <v>6</v>
      </c>
      <c r="T693">
        <v>47.787923999999997</v>
      </c>
      <c r="U693">
        <v>3.4016009999999999</v>
      </c>
      <c r="V693" t="s">
        <v>7</v>
      </c>
      <c r="W693">
        <v>16.577259999999999</v>
      </c>
      <c r="X693">
        <v>1.5977000000000002E-2</v>
      </c>
      <c r="Y693" t="s">
        <v>8</v>
      </c>
      <c r="Z693">
        <v>47.843420000000002</v>
      </c>
      <c r="AA693">
        <v>0.27000099999999999</v>
      </c>
      <c r="AB693" t="s">
        <v>9</v>
      </c>
      <c r="AC693">
        <v>3318.0333500000002</v>
      </c>
      <c r="AD693">
        <v>576.02818000000002</v>
      </c>
      <c r="AE693" t="s">
        <v>10</v>
      </c>
      <c r="AF693">
        <v>6.5816E-2</v>
      </c>
      <c r="AG693">
        <v>1.54E-4</v>
      </c>
      <c r="AH693" t="s">
        <v>11</v>
      </c>
      <c r="AI693">
        <v>0.93369000000000002</v>
      </c>
      <c r="AJ693">
        <v>5.5999999999999999E-5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4101.015832</v>
      </c>
      <c r="I694">
        <v>1361.0396940000001</v>
      </c>
      <c r="J694" t="s">
        <v>3</v>
      </c>
      <c r="K694">
        <v>3859.9168180000001</v>
      </c>
      <c r="L694">
        <v>838.15154399999994</v>
      </c>
      <c r="M694" t="s">
        <v>4</v>
      </c>
      <c r="N694">
        <v>114.409824</v>
      </c>
      <c r="O694">
        <v>17.483224</v>
      </c>
      <c r="P694" t="s">
        <v>5</v>
      </c>
      <c r="Q694">
        <v>137.74035799999999</v>
      </c>
      <c r="R694">
        <v>3.303086</v>
      </c>
      <c r="S694" t="s">
        <v>6</v>
      </c>
      <c r="T694">
        <v>51.814565999999999</v>
      </c>
      <c r="U694">
        <v>3.759916</v>
      </c>
      <c r="V694" t="s">
        <v>7</v>
      </c>
      <c r="W694">
        <v>17.96894</v>
      </c>
      <c r="X694">
        <v>1.9380000000000001E-2</v>
      </c>
      <c r="Y694" t="s">
        <v>8</v>
      </c>
      <c r="Z694">
        <v>51.848197999999996</v>
      </c>
      <c r="AA694">
        <v>0.288825</v>
      </c>
      <c r="AB694" t="s">
        <v>9</v>
      </c>
      <c r="AC694">
        <v>3594.9866059999999</v>
      </c>
      <c r="AD694">
        <v>621.07658700000002</v>
      </c>
      <c r="AE694" t="s">
        <v>10</v>
      </c>
      <c r="AF694">
        <v>6.5556000000000003E-2</v>
      </c>
      <c r="AG694">
        <v>1.4999999999999999E-4</v>
      </c>
      <c r="AH694" t="s">
        <v>11</v>
      </c>
      <c r="AI694">
        <v>0.93382799999999999</v>
      </c>
      <c r="AJ694">
        <v>5.5000000000000002E-5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4416.6620839999996</v>
      </c>
      <c r="I695">
        <v>1564.2355090000001</v>
      </c>
      <c r="J695" t="s">
        <v>3</v>
      </c>
      <c r="K695">
        <v>4156.9678819999999</v>
      </c>
      <c r="L695">
        <v>959.12209900000005</v>
      </c>
      <c r="M695" t="s">
        <v>4</v>
      </c>
      <c r="N695">
        <v>123.249984</v>
      </c>
      <c r="O695">
        <v>20.224871</v>
      </c>
      <c r="P695" t="s">
        <v>5</v>
      </c>
      <c r="Q695">
        <v>148.32899800000001</v>
      </c>
      <c r="R695">
        <v>3.7268840000000001</v>
      </c>
      <c r="S695" t="s">
        <v>6</v>
      </c>
      <c r="T695">
        <v>55.794786000000002</v>
      </c>
      <c r="U695">
        <v>4.1953680000000002</v>
      </c>
      <c r="V695" t="s">
        <v>7</v>
      </c>
      <c r="W695">
        <v>19.353446000000002</v>
      </c>
      <c r="X695">
        <v>2.0729999999999998E-2</v>
      </c>
      <c r="Y695" t="s">
        <v>8</v>
      </c>
      <c r="Z695">
        <v>55.834513999999999</v>
      </c>
      <c r="AA695">
        <v>0.30934699999999998</v>
      </c>
      <c r="AB695" t="s">
        <v>9</v>
      </c>
      <c r="AC695">
        <v>3871.6288960000002</v>
      </c>
      <c r="AD695">
        <v>706.15216299999997</v>
      </c>
      <c r="AE695" t="s">
        <v>10</v>
      </c>
      <c r="AF695">
        <v>6.3811999999999994E-2</v>
      </c>
      <c r="AG695">
        <v>1.25E-4</v>
      </c>
      <c r="AH695" t="s">
        <v>11</v>
      </c>
      <c r="AI695">
        <v>0.93385499999999999</v>
      </c>
      <c r="AJ695">
        <v>5.3999999999999998E-5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4732.7720719999998</v>
      </c>
      <c r="I696">
        <v>1980.4641670000001</v>
      </c>
      <c r="J696" t="s">
        <v>3</v>
      </c>
      <c r="K696">
        <v>4454.451916</v>
      </c>
      <c r="L696">
        <v>1252.4086420000001</v>
      </c>
      <c r="M696" t="s">
        <v>4</v>
      </c>
      <c r="N696">
        <v>132.05252200000001</v>
      </c>
      <c r="O696">
        <v>21.64507</v>
      </c>
      <c r="P696" t="s">
        <v>5</v>
      </c>
      <c r="Q696">
        <v>158.92218600000001</v>
      </c>
      <c r="R696">
        <v>4.3080379999999998</v>
      </c>
      <c r="S696" t="s">
        <v>6</v>
      </c>
      <c r="T696">
        <v>59.766098</v>
      </c>
      <c r="U696">
        <v>4.6165890000000003</v>
      </c>
      <c r="V696" t="s">
        <v>7</v>
      </c>
      <c r="W696">
        <v>20.740302</v>
      </c>
      <c r="X696">
        <v>2.4572E-2</v>
      </c>
      <c r="Y696" t="s">
        <v>8</v>
      </c>
      <c r="Z696">
        <v>59.830798000000001</v>
      </c>
      <c r="AA696">
        <v>0.367894</v>
      </c>
      <c r="AB696" t="s">
        <v>9</v>
      </c>
      <c r="AC696">
        <v>4148.7332280000001</v>
      </c>
      <c r="AD696">
        <v>941.96940600000005</v>
      </c>
      <c r="AE696" t="s">
        <v>10</v>
      </c>
      <c r="AF696">
        <v>6.3294000000000003E-2</v>
      </c>
      <c r="AG696">
        <v>1.2E-4</v>
      </c>
      <c r="AH696" t="s">
        <v>11</v>
      </c>
      <c r="AI696">
        <v>0.93386899999999995</v>
      </c>
      <c r="AJ696">
        <v>5.3999999999999998E-5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5048.6361479999996</v>
      </c>
      <c r="I697">
        <v>2398.198973</v>
      </c>
      <c r="J697" t="s">
        <v>3</v>
      </c>
      <c r="K697">
        <v>4751.6686920000002</v>
      </c>
      <c r="L697">
        <v>1537.312357</v>
      </c>
      <c r="M697" t="s">
        <v>4</v>
      </c>
      <c r="N697">
        <v>140.86385799999999</v>
      </c>
      <c r="O697">
        <v>24.382218000000002</v>
      </c>
      <c r="P697" t="s">
        <v>5</v>
      </c>
      <c r="Q697">
        <v>169.531328</v>
      </c>
      <c r="R697">
        <v>4.9366500000000002</v>
      </c>
      <c r="S697" t="s">
        <v>6</v>
      </c>
      <c r="T697">
        <v>63.759081999999999</v>
      </c>
      <c r="U697">
        <v>5.1598959999999998</v>
      </c>
      <c r="V697" t="s">
        <v>7</v>
      </c>
      <c r="W697">
        <v>22.132856</v>
      </c>
      <c r="X697">
        <v>3.2448999999999999E-2</v>
      </c>
      <c r="Y697" t="s">
        <v>8</v>
      </c>
      <c r="Z697">
        <v>63.811532</v>
      </c>
      <c r="AA697">
        <v>0.41257899999999997</v>
      </c>
      <c r="AB697" t="s">
        <v>9</v>
      </c>
      <c r="AC697">
        <v>4425.5495600000004</v>
      </c>
      <c r="AD697">
        <v>1161.878502</v>
      </c>
      <c r="AE697" t="s">
        <v>10</v>
      </c>
      <c r="AF697">
        <v>6.2742999999999993E-2</v>
      </c>
      <c r="AG697">
        <v>1.18E-4</v>
      </c>
      <c r="AH697" t="s">
        <v>11</v>
      </c>
      <c r="AI697">
        <v>0.93390499999999999</v>
      </c>
      <c r="AJ697">
        <v>5.3999999999999998E-5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5363.7820659999998</v>
      </c>
      <c r="I698">
        <v>3094.2230239999999</v>
      </c>
      <c r="J698" t="s">
        <v>3</v>
      </c>
      <c r="K698">
        <v>5048.4724619999997</v>
      </c>
      <c r="L698">
        <v>2033.236887</v>
      </c>
      <c r="M698" t="s">
        <v>4</v>
      </c>
      <c r="N698">
        <v>149.573846</v>
      </c>
      <c r="O698">
        <v>28.185654</v>
      </c>
      <c r="P698" t="s">
        <v>5</v>
      </c>
      <c r="Q698">
        <v>180.12821600000001</v>
      </c>
      <c r="R698">
        <v>5.7420999999999998</v>
      </c>
      <c r="S698" t="s">
        <v>6</v>
      </c>
      <c r="T698">
        <v>67.770048000000003</v>
      </c>
      <c r="U698">
        <v>5.6914030000000002</v>
      </c>
      <c r="V698" t="s">
        <v>7</v>
      </c>
      <c r="W698">
        <v>23.515015999999999</v>
      </c>
      <c r="X698">
        <v>3.7380999999999998E-2</v>
      </c>
      <c r="Y698" t="s">
        <v>8</v>
      </c>
      <c r="Z698">
        <v>67.785377999999994</v>
      </c>
      <c r="AA698">
        <v>0.48815500000000001</v>
      </c>
      <c r="AB698" t="s">
        <v>9</v>
      </c>
      <c r="AC698">
        <v>4702.0608400000001</v>
      </c>
      <c r="AD698">
        <v>1553.6867480000001</v>
      </c>
      <c r="AE698" t="s">
        <v>10</v>
      </c>
      <c r="AF698">
        <v>6.2728000000000006E-2</v>
      </c>
      <c r="AG698">
        <v>1.18E-4</v>
      </c>
      <c r="AH698" t="s">
        <v>11</v>
      </c>
      <c r="AI698">
        <v>0.93425999999999998</v>
      </c>
      <c r="AJ698">
        <v>5.8E-5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5679.8836140000003</v>
      </c>
      <c r="I699">
        <v>3454.8015289999998</v>
      </c>
      <c r="J699" t="s">
        <v>3</v>
      </c>
      <c r="K699">
        <v>5345.8293999999996</v>
      </c>
      <c r="L699">
        <v>2251.8526569999999</v>
      </c>
      <c r="M699" t="s">
        <v>4</v>
      </c>
      <c r="N699">
        <v>158.472038</v>
      </c>
      <c r="O699">
        <v>30.988157000000001</v>
      </c>
      <c r="P699" t="s">
        <v>5</v>
      </c>
      <c r="Q699">
        <v>190.707908</v>
      </c>
      <c r="R699">
        <v>6.0994419999999998</v>
      </c>
      <c r="S699" t="s">
        <v>6</v>
      </c>
      <c r="T699">
        <v>71.724922000000007</v>
      </c>
      <c r="U699">
        <v>5.947997</v>
      </c>
      <c r="V699" t="s">
        <v>7</v>
      </c>
      <c r="W699">
        <v>24.91133</v>
      </c>
      <c r="X699">
        <v>4.3102000000000001E-2</v>
      </c>
      <c r="Y699" t="s">
        <v>8</v>
      </c>
      <c r="Z699">
        <v>71.777122000000006</v>
      </c>
      <c r="AA699">
        <v>0.55804900000000002</v>
      </c>
      <c r="AB699" t="s">
        <v>9</v>
      </c>
      <c r="AC699">
        <v>4978.9572260000004</v>
      </c>
      <c r="AD699">
        <v>1716.9594569999999</v>
      </c>
      <c r="AE699" t="s">
        <v>10</v>
      </c>
      <c r="AF699">
        <v>6.2359999999999999E-2</v>
      </c>
      <c r="AG699">
        <v>1.17E-4</v>
      </c>
      <c r="AH699" t="s">
        <v>11</v>
      </c>
      <c r="AI699">
        <v>0.93425999999999998</v>
      </c>
      <c r="AJ699">
        <v>5.8E-5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5995.3730079999996</v>
      </c>
      <c r="I700">
        <v>3683.180018</v>
      </c>
      <c r="J700" t="s">
        <v>3</v>
      </c>
      <c r="K700">
        <v>5642.6207679999998</v>
      </c>
      <c r="L700">
        <v>2372.8198459999999</v>
      </c>
      <c r="M700" t="s">
        <v>4</v>
      </c>
      <c r="N700">
        <v>167.31259600000001</v>
      </c>
      <c r="O700">
        <v>33.519692999999997</v>
      </c>
      <c r="P700" t="s">
        <v>5</v>
      </c>
      <c r="Q700">
        <v>201.281744</v>
      </c>
      <c r="R700">
        <v>6.1347459999999998</v>
      </c>
      <c r="S700" t="s">
        <v>6</v>
      </c>
      <c r="T700">
        <v>75.677971999999997</v>
      </c>
      <c r="U700">
        <v>6.0347189999999999</v>
      </c>
      <c r="V700" t="s">
        <v>7</v>
      </c>
      <c r="W700">
        <v>26.297186</v>
      </c>
      <c r="X700">
        <v>4.6318999999999999E-2</v>
      </c>
      <c r="Y700" t="s">
        <v>8</v>
      </c>
      <c r="Z700">
        <v>75.768202000000002</v>
      </c>
      <c r="AA700">
        <v>0.58862099999999995</v>
      </c>
      <c r="AB700" t="s">
        <v>9</v>
      </c>
      <c r="AC700">
        <v>5255.3550139999998</v>
      </c>
      <c r="AD700">
        <v>1800.3985270000001</v>
      </c>
      <c r="AE700" t="s">
        <v>10</v>
      </c>
      <c r="AF700">
        <v>6.2086000000000002E-2</v>
      </c>
      <c r="AG700">
        <v>1.18E-4</v>
      </c>
      <c r="AH700" t="s">
        <v>11</v>
      </c>
      <c r="AI700">
        <v>0.934809</v>
      </c>
      <c r="AJ700">
        <v>6.8999999999999997E-5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6310.5889459999999</v>
      </c>
      <c r="I701">
        <v>3859.0170480000002</v>
      </c>
      <c r="J701" t="s">
        <v>3</v>
      </c>
      <c r="K701">
        <v>5939.4902259999999</v>
      </c>
      <c r="L701">
        <v>2478.7444270000001</v>
      </c>
      <c r="M701" t="s">
        <v>4</v>
      </c>
      <c r="N701">
        <v>176.016908</v>
      </c>
      <c r="O701">
        <v>34.747999999999998</v>
      </c>
      <c r="P701" t="s">
        <v>5</v>
      </c>
      <c r="Q701">
        <v>211.88350800000001</v>
      </c>
      <c r="R701">
        <v>6.2633380000000001</v>
      </c>
      <c r="S701" t="s">
        <v>6</v>
      </c>
      <c r="T701">
        <v>79.665660000000003</v>
      </c>
      <c r="U701">
        <v>6.3063500000000001</v>
      </c>
      <c r="V701" t="s">
        <v>7</v>
      </c>
      <c r="W701">
        <v>27.687080000000002</v>
      </c>
      <c r="X701">
        <v>5.2602999999999997E-2</v>
      </c>
      <c r="Y701" t="s">
        <v>8</v>
      </c>
      <c r="Z701">
        <v>79.756147999999996</v>
      </c>
      <c r="AA701">
        <v>0.63602499999999995</v>
      </c>
      <c r="AB701" t="s">
        <v>9</v>
      </c>
      <c r="AC701">
        <v>5531.9321959999997</v>
      </c>
      <c r="AD701">
        <v>1887.3125230000001</v>
      </c>
      <c r="AE701" t="s">
        <v>10</v>
      </c>
      <c r="AF701">
        <v>6.1088999999999997E-2</v>
      </c>
      <c r="AG701">
        <v>1E-4</v>
      </c>
      <c r="AH701" t="s">
        <v>11</v>
      </c>
      <c r="AI701">
        <v>0.93484199999999995</v>
      </c>
      <c r="AJ701">
        <v>6.8999999999999997E-5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376.30522000000002</v>
      </c>
      <c r="I722">
        <v>92.984222000000003</v>
      </c>
      <c r="J722" t="s">
        <v>3</v>
      </c>
      <c r="K722">
        <v>357.305656</v>
      </c>
      <c r="L722">
        <v>78.881479999999996</v>
      </c>
      <c r="M722" t="s">
        <v>4</v>
      </c>
      <c r="N722">
        <v>9.0438679999999998</v>
      </c>
      <c r="O722">
        <v>0.32713199999999998</v>
      </c>
      <c r="P722" t="s">
        <v>5</v>
      </c>
      <c r="Q722">
        <v>0</v>
      </c>
      <c r="R722">
        <v>0</v>
      </c>
      <c r="S722" t="s">
        <v>6</v>
      </c>
      <c r="T722">
        <v>4.0492460000000001</v>
      </c>
      <c r="U722">
        <v>4.4818999999999998E-2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8.3640999999999993E-2</v>
      </c>
      <c r="AD722">
        <v>6.7999999999999999E-5</v>
      </c>
      <c r="AE722" t="s">
        <v>10</v>
      </c>
      <c r="AF722">
        <v>0</v>
      </c>
      <c r="AG722">
        <v>0</v>
      </c>
      <c r="AH722" t="s">
        <v>11</v>
      </c>
      <c r="AI722">
        <v>0.91693599999999997</v>
      </c>
      <c r="AJ722">
        <v>2.2000000000000001E-4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749.72150999999997</v>
      </c>
      <c r="I723">
        <v>280.33810399999999</v>
      </c>
      <c r="J723" t="s">
        <v>3</v>
      </c>
      <c r="K723">
        <v>712.10441400000002</v>
      </c>
      <c r="L723">
        <v>235.631775</v>
      </c>
      <c r="M723" t="s">
        <v>4</v>
      </c>
      <c r="N723">
        <v>17.964434000000001</v>
      </c>
      <c r="O723">
        <v>0.73216899999999996</v>
      </c>
      <c r="P723" t="s">
        <v>5</v>
      </c>
      <c r="Q723">
        <v>0</v>
      </c>
      <c r="R723">
        <v>0</v>
      </c>
      <c r="S723" t="s">
        <v>6</v>
      </c>
      <c r="T723">
        <v>8.0679639999999999</v>
      </c>
      <c r="U723">
        <v>0.157913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8.0421000000000006E-2</v>
      </c>
      <c r="AD723">
        <v>7.7000000000000001E-5</v>
      </c>
      <c r="AE723" t="s">
        <v>10</v>
      </c>
      <c r="AF723">
        <v>0</v>
      </c>
      <c r="AG723">
        <v>0</v>
      </c>
      <c r="AH723" t="s">
        <v>11</v>
      </c>
      <c r="AI723">
        <v>0.92419600000000002</v>
      </c>
      <c r="AJ723">
        <v>1.8699999999999999E-4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1124.0341539999999</v>
      </c>
      <c r="I724">
        <v>514.77185699999995</v>
      </c>
      <c r="J724" t="s">
        <v>3</v>
      </c>
      <c r="K724">
        <v>1067.644798</v>
      </c>
      <c r="L724">
        <v>425.15495399999998</v>
      </c>
      <c r="M724" t="s">
        <v>4</v>
      </c>
      <c r="N724">
        <v>26.97184</v>
      </c>
      <c r="O724">
        <v>1.548988</v>
      </c>
      <c r="P724" t="s">
        <v>5</v>
      </c>
      <c r="Q724">
        <v>0</v>
      </c>
      <c r="R724">
        <v>0</v>
      </c>
      <c r="S724" t="s">
        <v>6</v>
      </c>
      <c r="T724">
        <v>12.0869</v>
      </c>
      <c r="U724">
        <v>0.33609499999999998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7.8820000000000001E-2</v>
      </c>
      <c r="AD724">
        <v>1.22E-4</v>
      </c>
      <c r="AE724" t="s">
        <v>10</v>
      </c>
      <c r="AF724">
        <v>0</v>
      </c>
      <c r="AG724">
        <v>0</v>
      </c>
      <c r="AH724" t="s">
        <v>11</v>
      </c>
      <c r="AI724">
        <v>0.92749099999999995</v>
      </c>
      <c r="AJ724">
        <v>1.3100000000000001E-4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1497.5705640000001</v>
      </c>
      <c r="I725">
        <v>948.892066</v>
      </c>
      <c r="J725" t="s">
        <v>3</v>
      </c>
      <c r="K725">
        <v>1422.440924</v>
      </c>
      <c r="L725">
        <v>786.47657400000003</v>
      </c>
      <c r="M725" t="s">
        <v>4</v>
      </c>
      <c r="N725">
        <v>35.940086000000001</v>
      </c>
      <c r="O725">
        <v>2.5000439999999999</v>
      </c>
      <c r="P725" t="s">
        <v>5</v>
      </c>
      <c r="Q725">
        <v>0</v>
      </c>
      <c r="R725">
        <v>0</v>
      </c>
      <c r="S725" t="s">
        <v>6</v>
      </c>
      <c r="T725">
        <v>16.125726</v>
      </c>
      <c r="U725">
        <v>0.51284399999999997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7.7270000000000005E-2</v>
      </c>
      <c r="AD725">
        <v>1.3999999999999999E-4</v>
      </c>
      <c r="AE725" t="s">
        <v>10</v>
      </c>
      <c r="AF725">
        <v>0</v>
      </c>
      <c r="AG725">
        <v>0</v>
      </c>
      <c r="AH725" t="s">
        <v>11</v>
      </c>
      <c r="AI725">
        <v>0.92988899999999997</v>
      </c>
      <c r="AJ725">
        <v>8.3999999999999995E-5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1869.36194</v>
      </c>
      <c r="I726">
        <v>1387.2108049999999</v>
      </c>
      <c r="J726" t="s">
        <v>3</v>
      </c>
      <c r="K726">
        <v>1775.430104</v>
      </c>
      <c r="L726">
        <v>1160.8349229999999</v>
      </c>
      <c r="M726" t="s">
        <v>4</v>
      </c>
      <c r="N726">
        <v>44.979196000000002</v>
      </c>
      <c r="O726">
        <v>3.012845</v>
      </c>
      <c r="P726" t="s">
        <v>5</v>
      </c>
      <c r="Q726">
        <v>0</v>
      </c>
      <c r="R726">
        <v>0</v>
      </c>
      <c r="S726" t="s">
        <v>6</v>
      </c>
      <c r="T726">
        <v>20.086922000000001</v>
      </c>
      <c r="U726">
        <v>0.765683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7.5754000000000002E-2</v>
      </c>
      <c r="AD726">
        <v>1.5699999999999999E-4</v>
      </c>
      <c r="AE726" t="s">
        <v>10</v>
      </c>
      <c r="AF726">
        <v>0</v>
      </c>
      <c r="AG726">
        <v>0</v>
      </c>
      <c r="AH726" t="s">
        <v>11</v>
      </c>
      <c r="AI726">
        <v>0.93112099999999998</v>
      </c>
      <c r="AJ726">
        <v>7.6000000000000004E-5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2243.9721840000002</v>
      </c>
      <c r="I727">
        <v>1965.7609640000001</v>
      </c>
      <c r="J727" t="s">
        <v>3</v>
      </c>
      <c r="K727">
        <v>2131.1638119999998</v>
      </c>
      <c r="L727">
        <v>1638.281295</v>
      </c>
      <c r="M727" t="s">
        <v>4</v>
      </c>
      <c r="N727">
        <v>54.141095999999997</v>
      </c>
      <c r="O727">
        <v>4.5696490000000001</v>
      </c>
      <c r="P727" t="s">
        <v>5</v>
      </c>
      <c r="Q727">
        <v>0</v>
      </c>
      <c r="R727">
        <v>0</v>
      </c>
      <c r="S727" t="s">
        <v>6</v>
      </c>
      <c r="T727">
        <v>24.074048000000001</v>
      </c>
      <c r="U727">
        <v>1.0690440000000001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7.3366000000000001E-2</v>
      </c>
      <c r="AD727">
        <v>2.0699999999999999E-4</v>
      </c>
      <c r="AE727" t="s">
        <v>10</v>
      </c>
      <c r="AF727">
        <v>0</v>
      </c>
      <c r="AG727">
        <v>0</v>
      </c>
      <c r="AH727" t="s">
        <v>11</v>
      </c>
      <c r="AI727">
        <v>0.93183400000000005</v>
      </c>
      <c r="AJ727">
        <v>5.1999999999999997E-5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2617.449736</v>
      </c>
      <c r="I728">
        <v>2345.044934</v>
      </c>
      <c r="J728" t="s">
        <v>3</v>
      </c>
      <c r="K728">
        <v>2485.8474299999998</v>
      </c>
      <c r="L728">
        <v>1934.858119</v>
      </c>
      <c r="M728" t="s">
        <v>4</v>
      </c>
      <c r="N728">
        <v>63.173645999999998</v>
      </c>
      <c r="O728">
        <v>5.8224799999999997</v>
      </c>
      <c r="P728" t="s">
        <v>5</v>
      </c>
      <c r="Q728">
        <v>0</v>
      </c>
      <c r="R728">
        <v>0</v>
      </c>
      <c r="S728" t="s">
        <v>6</v>
      </c>
      <c r="T728">
        <v>28.084043999999999</v>
      </c>
      <c r="U728">
        <v>1.4242250000000001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7.1631E-2</v>
      </c>
      <c r="AD728">
        <v>2.1000000000000001E-4</v>
      </c>
      <c r="AE728" t="s">
        <v>10</v>
      </c>
      <c r="AF728">
        <v>0</v>
      </c>
      <c r="AG728">
        <v>0</v>
      </c>
      <c r="AH728" t="s">
        <v>11</v>
      </c>
      <c r="AI728">
        <v>0.93212899999999999</v>
      </c>
      <c r="AJ728">
        <v>4.8000000000000001E-5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2990.34328</v>
      </c>
      <c r="I729">
        <v>2908.8599119999999</v>
      </c>
      <c r="J729" t="s">
        <v>3</v>
      </c>
      <c r="K729">
        <v>2840.0030620000002</v>
      </c>
      <c r="L729">
        <v>2385.688881</v>
      </c>
      <c r="M729" t="s">
        <v>4</v>
      </c>
      <c r="N729">
        <v>72.135244</v>
      </c>
      <c r="O729">
        <v>7.198232</v>
      </c>
      <c r="P729" t="s">
        <v>5</v>
      </c>
      <c r="Q729">
        <v>0</v>
      </c>
      <c r="R729">
        <v>0</v>
      </c>
      <c r="S729" t="s">
        <v>6</v>
      </c>
      <c r="T729">
        <v>32.063422000000003</v>
      </c>
      <c r="U729">
        <v>1.7911060000000001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7.1192000000000005E-2</v>
      </c>
      <c r="AD729">
        <v>2.0900000000000001E-4</v>
      </c>
      <c r="AE729" t="s">
        <v>10</v>
      </c>
      <c r="AF729">
        <v>0</v>
      </c>
      <c r="AG729">
        <v>0</v>
      </c>
      <c r="AH729" t="s">
        <v>11</v>
      </c>
      <c r="AI729">
        <v>0.93273700000000004</v>
      </c>
      <c r="AJ729">
        <v>6.0999999999999999E-5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3361.9060939999999</v>
      </c>
      <c r="I730">
        <v>3487.536881</v>
      </c>
      <c r="J730" t="s">
        <v>3</v>
      </c>
      <c r="K730">
        <v>3192.863366</v>
      </c>
      <c r="L730">
        <v>2844.2907949999999</v>
      </c>
      <c r="M730" t="s">
        <v>4</v>
      </c>
      <c r="N730">
        <v>81.063569999999999</v>
      </c>
      <c r="O730">
        <v>8.071358</v>
      </c>
      <c r="P730" t="s">
        <v>5</v>
      </c>
      <c r="Q730">
        <v>0</v>
      </c>
      <c r="R730">
        <v>0</v>
      </c>
      <c r="S730" t="s">
        <v>6</v>
      </c>
      <c r="T730">
        <v>36.046405999999998</v>
      </c>
      <c r="U730">
        <v>2.2241719999999998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7.0846999999999993E-2</v>
      </c>
      <c r="AD730">
        <v>2.04E-4</v>
      </c>
      <c r="AE730" t="s">
        <v>10</v>
      </c>
      <c r="AF730">
        <v>0</v>
      </c>
      <c r="AG730">
        <v>0</v>
      </c>
      <c r="AH730" t="s">
        <v>11</v>
      </c>
      <c r="AI730">
        <v>0.93318500000000004</v>
      </c>
      <c r="AJ730">
        <v>5.7000000000000003E-5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3735.5116560000001</v>
      </c>
      <c r="I731">
        <v>4650.2883609999999</v>
      </c>
      <c r="J731" t="s">
        <v>3</v>
      </c>
      <c r="K731">
        <v>3547.9142499999998</v>
      </c>
      <c r="L731">
        <v>3833.1316729999999</v>
      </c>
      <c r="M731" t="s">
        <v>4</v>
      </c>
      <c r="N731">
        <v>89.981623999999996</v>
      </c>
      <c r="O731">
        <v>9.1923469999999998</v>
      </c>
      <c r="P731" t="s">
        <v>5</v>
      </c>
      <c r="Q731">
        <v>0</v>
      </c>
      <c r="R731">
        <v>0</v>
      </c>
      <c r="S731" t="s">
        <v>6</v>
      </c>
      <c r="T731">
        <v>40.010145999999999</v>
      </c>
      <c r="U731">
        <v>2.711757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6.9750999999999994E-2</v>
      </c>
      <c r="AD731">
        <v>1.9799999999999999E-4</v>
      </c>
      <c r="AE731" t="s">
        <v>10</v>
      </c>
      <c r="AF731">
        <v>0</v>
      </c>
      <c r="AG731">
        <v>0</v>
      </c>
      <c r="AH731" t="s">
        <v>11</v>
      </c>
      <c r="AI731">
        <v>0.93328100000000003</v>
      </c>
      <c r="AJ731">
        <v>5.7000000000000003E-5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4108.444982</v>
      </c>
      <c r="I732">
        <v>5419.4308540000002</v>
      </c>
      <c r="J732" t="s">
        <v>3</v>
      </c>
      <c r="K732">
        <v>3902.1102780000001</v>
      </c>
      <c r="L732">
        <v>4457.713471</v>
      </c>
      <c r="M732" t="s">
        <v>4</v>
      </c>
      <c r="N732">
        <v>99.011889999999994</v>
      </c>
      <c r="O732">
        <v>10.686719999999999</v>
      </c>
      <c r="P732" t="s">
        <v>5</v>
      </c>
      <c r="Q732">
        <v>0</v>
      </c>
      <c r="R732">
        <v>0</v>
      </c>
      <c r="S732" t="s">
        <v>6</v>
      </c>
      <c r="T732">
        <v>43.93985</v>
      </c>
      <c r="U732">
        <v>3.196666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6.9253999999999996E-2</v>
      </c>
      <c r="AD732">
        <v>2.0100000000000001E-4</v>
      </c>
      <c r="AE732" t="s">
        <v>10</v>
      </c>
      <c r="AF732">
        <v>0</v>
      </c>
      <c r="AG732">
        <v>0</v>
      </c>
      <c r="AH732" t="s">
        <v>11</v>
      </c>
      <c r="AI732">
        <v>0.93430899999999995</v>
      </c>
      <c r="AJ732">
        <v>6.0000000000000002E-5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4480.7440800000004</v>
      </c>
      <c r="I733">
        <v>6336.9135379999998</v>
      </c>
      <c r="J733" t="s">
        <v>3</v>
      </c>
      <c r="K733">
        <v>4255.7018959999996</v>
      </c>
      <c r="L733">
        <v>5228.8219980000003</v>
      </c>
      <c r="M733" t="s">
        <v>4</v>
      </c>
      <c r="N733">
        <v>107.880972</v>
      </c>
      <c r="O733">
        <v>11.412152000000001</v>
      </c>
      <c r="P733" t="s">
        <v>5</v>
      </c>
      <c r="Q733">
        <v>0</v>
      </c>
      <c r="R733">
        <v>0</v>
      </c>
      <c r="S733" t="s">
        <v>6</v>
      </c>
      <c r="T733">
        <v>47.901488000000001</v>
      </c>
      <c r="U733">
        <v>3.6714850000000001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6.7575999999999997E-2</v>
      </c>
      <c r="AD733">
        <v>1.9799999999999999E-4</v>
      </c>
      <c r="AE733" t="s">
        <v>10</v>
      </c>
      <c r="AF733">
        <v>0</v>
      </c>
      <c r="AG733">
        <v>0</v>
      </c>
      <c r="AH733" t="s">
        <v>11</v>
      </c>
      <c r="AI733">
        <v>0.93435599999999996</v>
      </c>
      <c r="AJ733">
        <v>6.0000000000000002E-5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4856.1525140000003</v>
      </c>
      <c r="I734">
        <v>7687.1732519999996</v>
      </c>
      <c r="J734" t="s">
        <v>3</v>
      </c>
      <c r="K734">
        <v>4612.4021339999999</v>
      </c>
      <c r="L734">
        <v>6373.2556430000004</v>
      </c>
      <c r="M734" t="s">
        <v>4</v>
      </c>
      <c r="N734">
        <v>116.87038800000001</v>
      </c>
      <c r="O734">
        <v>13.075829000000001</v>
      </c>
      <c r="P734" t="s">
        <v>5</v>
      </c>
      <c r="Q734">
        <v>0</v>
      </c>
      <c r="R734">
        <v>0</v>
      </c>
      <c r="S734" t="s">
        <v>6</v>
      </c>
      <c r="T734">
        <v>51.874760000000002</v>
      </c>
      <c r="U734">
        <v>4.2022349999999999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6.7016999999999993E-2</v>
      </c>
      <c r="AD734">
        <v>2.03E-4</v>
      </c>
      <c r="AE734" t="s">
        <v>10</v>
      </c>
      <c r="AF734">
        <v>0</v>
      </c>
      <c r="AG734">
        <v>0</v>
      </c>
      <c r="AH734" t="s">
        <v>11</v>
      </c>
      <c r="AI734">
        <v>0.93435599999999996</v>
      </c>
      <c r="AJ734">
        <v>6.0000000000000002E-5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5228.5238259999996</v>
      </c>
      <c r="I735">
        <v>8666.7085910000005</v>
      </c>
      <c r="J735" t="s">
        <v>3</v>
      </c>
      <c r="K735">
        <v>4966.1631219999999</v>
      </c>
      <c r="L735">
        <v>7144.0286839999999</v>
      </c>
      <c r="M735" t="s">
        <v>4</v>
      </c>
      <c r="N735">
        <v>125.840298</v>
      </c>
      <c r="O735">
        <v>15.464347</v>
      </c>
      <c r="P735" t="s">
        <v>5</v>
      </c>
      <c r="Q735">
        <v>0</v>
      </c>
      <c r="R735">
        <v>0</v>
      </c>
      <c r="S735" t="s">
        <v>6</v>
      </c>
      <c r="T735">
        <v>55.875444000000002</v>
      </c>
      <c r="U735">
        <v>4.701295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6.6639000000000004E-2</v>
      </c>
      <c r="AD735">
        <v>1.9799999999999999E-4</v>
      </c>
      <c r="AE735" t="s">
        <v>10</v>
      </c>
      <c r="AF735">
        <v>0</v>
      </c>
      <c r="AG735">
        <v>0</v>
      </c>
      <c r="AH735" t="s">
        <v>11</v>
      </c>
      <c r="AI735">
        <v>0.93442700000000001</v>
      </c>
      <c r="AJ735">
        <v>5.8999999999999998E-5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5600.3648640000001</v>
      </c>
      <c r="I736">
        <v>9473.9765559999996</v>
      </c>
      <c r="J736" t="s">
        <v>3</v>
      </c>
      <c r="K736">
        <v>5319.3378199999997</v>
      </c>
      <c r="L736">
        <v>7802.9703239999999</v>
      </c>
      <c r="M736" t="s">
        <v>4</v>
      </c>
      <c r="N736">
        <v>134.783502</v>
      </c>
      <c r="O736">
        <v>17.036396</v>
      </c>
      <c r="P736" t="s">
        <v>5</v>
      </c>
      <c r="Q736">
        <v>0</v>
      </c>
      <c r="R736">
        <v>0</v>
      </c>
      <c r="S736" t="s">
        <v>6</v>
      </c>
      <c r="T736">
        <v>59.854056</v>
      </c>
      <c r="U736">
        <v>5.1933800000000003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6.6239000000000006E-2</v>
      </c>
      <c r="AD736">
        <v>1.92E-4</v>
      </c>
      <c r="AE736" t="s">
        <v>10</v>
      </c>
      <c r="AF736">
        <v>0</v>
      </c>
      <c r="AG736">
        <v>0</v>
      </c>
      <c r="AH736" t="s">
        <v>11</v>
      </c>
      <c r="AI736">
        <v>0.93495499999999998</v>
      </c>
      <c r="AJ736">
        <v>6.6000000000000005E-5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5975.778628</v>
      </c>
      <c r="I737">
        <v>10769.343441000001</v>
      </c>
      <c r="J737" t="s">
        <v>3</v>
      </c>
      <c r="K737">
        <v>5675.8492699999997</v>
      </c>
      <c r="L737">
        <v>8881.6989279999998</v>
      </c>
      <c r="M737" t="s">
        <v>4</v>
      </c>
      <c r="N737">
        <v>143.83942400000001</v>
      </c>
      <c r="O737">
        <v>19.551324000000001</v>
      </c>
      <c r="P737" t="s">
        <v>5</v>
      </c>
      <c r="Q737">
        <v>0</v>
      </c>
      <c r="R737">
        <v>0</v>
      </c>
      <c r="S737" t="s">
        <v>6</v>
      </c>
      <c r="T737">
        <v>63.833820000000003</v>
      </c>
      <c r="U737">
        <v>5.7874309999999998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6.5147999999999998E-2</v>
      </c>
      <c r="AD737">
        <v>1.7899999999999999E-4</v>
      </c>
      <c r="AE737" t="s">
        <v>10</v>
      </c>
      <c r="AF737">
        <v>0</v>
      </c>
      <c r="AG737">
        <v>0</v>
      </c>
      <c r="AH737" t="s">
        <v>11</v>
      </c>
      <c r="AI737">
        <v>0.93497300000000005</v>
      </c>
      <c r="AJ737">
        <v>6.6000000000000005E-5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6348.1150200000002</v>
      </c>
      <c r="I738">
        <v>12253.269824000001</v>
      </c>
      <c r="J738" t="s">
        <v>3</v>
      </c>
      <c r="K738">
        <v>6029.4211560000003</v>
      </c>
      <c r="L738">
        <v>10082.67823</v>
      </c>
      <c r="M738" t="s">
        <v>4</v>
      </c>
      <c r="N738">
        <v>152.815864</v>
      </c>
      <c r="O738">
        <v>22.438844</v>
      </c>
      <c r="P738" t="s">
        <v>5</v>
      </c>
      <c r="Q738">
        <v>0</v>
      </c>
      <c r="R738">
        <v>0</v>
      </c>
      <c r="S738" t="s">
        <v>6</v>
      </c>
      <c r="T738">
        <v>67.806539999999998</v>
      </c>
      <c r="U738">
        <v>6.437907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6.5082000000000001E-2</v>
      </c>
      <c r="AD738">
        <v>1.8000000000000001E-4</v>
      </c>
      <c r="AE738" t="s">
        <v>10</v>
      </c>
      <c r="AF738">
        <v>0</v>
      </c>
      <c r="AG738">
        <v>0</v>
      </c>
      <c r="AH738" t="s">
        <v>11</v>
      </c>
      <c r="AI738">
        <v>0.93540800000000002</v>
      </c>
      <c r="AJ738">
        <v>7.2000000000000002E-5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6723.4831059999997</v>
      </c>
      <c r="I739">
        <v>13575.000126000001</v>
      </c>
      <c r="J739" t="s">
        <v>3</v>
      </c>
      <c r="K739">
        <v>6385.9336540000004</v>
      </c>
      <c r="L739">
        <v>11151.300178</v>
      </c>
      <c r="M739" t="s">
        <v>4</v>
      </c>
      <c r="N739">
        <v>161.823612</v>
      </c>
      <c r="O739">
        <v>25.301511000000001</v>
      </c>
      <c r="P739" t="s">
        <v>5</v>
      </c>
      <c r="Q739">
        <v>0</v>
      </c>
      <c r="R739">
        <v>0</v>
      </c>
      <c r="S739" t="s">
        <v>6</v>
      </c>
      <c r="T739">
        <v>71.797700000000006</v>
      </c>
      <c r="U739">
        <v>7.1434629999999997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6.4003000000000004E-2</v>
      </c>
      <c r="AD739">
        <v>1.9799999999999999E-4</v>
      </c>
      <c r="AE739" t="s">
        <v>10</v>
      </c>
      <c r="AF739">
        <v>0</v>
      </c>
      <c r="AG739">
        <v>0</v>
      </c>
      <c r="AH739" t="s">
        <v>11</v>
      </c>
      <c r="AI739">
        <v>0.93547100000000005</v>
      </c>
      <c r="AJ739">
        <v>7.2000000000000002E-5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7098.3380500000003</v>
      </c>
      <c r="I740">
        <v>15183.006501</v>
      </c>
      <c r="J740" t="s">
        <v>3</v>
      </c>
      <c r="K740">
        <v>6741.8185080000003</v>
      </c>
      <c r="L740">
        <v>12474.762806999999</v>
      </c>
      <c r="M740" t="s">
        <v>4</v>
      </c>
      <c r="N740">
        <v>170.945536</v>
      </c>
      <c r="O740">
        <v>27.659711000000001</v>
      </c>
      <c r="P740" t="s">
        <v>5</v>
      </c>
      <c r="Q740">
        <v>0</v>
      </c>
      <c r="R740">
        <v>0</v>
      </c>
      <c r="S740" t="s">
        <v>6</v>
      </c>
      <c r="T740">
        <v>75.819952000000001</v>
      </c>
      <c r="U740">
        <v>7.8408009999999999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6.4002000000000003E-2</v>
      </c>
      <c r="AD740">
        <v>1.9799999999999999E-4</v>
      </c>
      <c r="AE740" t="s">
        <v>10</v>
      </c>
      <c r="AF740">
        <v>0</v>
      </c>
      <c r="AG740">
        <v>0</v>
      </c>
      <c r="AH740" t="s">
        <v>11</v>
      </c>
      <c r="AI740">
        <v>0.93547499999999995</v>
      </c>
      <c r="AJ740">
        <v>7.2000000000000002E-5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7472.7263999999996</v>
      </c>
      <c r="I741">
        <v>16170.123600999999</v>
      </c>
      <c r="J741" t="s">
        <v>3</v>
      </c>
      <c r="K741">
        <v>7097.4840979999999</v>
      </c>
      <c r="L741">
        <v>13259.845595999999</v>
      </c>
      <c r="M741" t="s">
        <v>4</v>
      </c>
      <c r="N741">
        <v>179.963348</v>
      </c>
      <c r="O741">
        <v>29.504726999999999</v>
      </c>
      <c r="P741" t="s">
        <v>5</v>
      </c>
      <c r="Q741">
        <v>0</v>
      </c>
      <c r="R741">
        <v>0</v>
      </c>
      <c r="S741" t="s">
        <v>6</v>
      </c>
      <c r="T741">
        <v>79.813785999999993</v>
      </c>
      <c r="U741">
        <v>8.8458009999999998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6.3808000000000004E-2</v>
      </c>
      <c r="AD741">
        <v>1.93E-4</v>
      </c>
      <c r="AE741" t="s">
        <v>10</v>
      </c>
      <c r="AF741">
        <v>0</v>
      </c>
      <c r="AG741">
        <v>0</v>
      </c>
      <c r="AH741" t="s">
        <v>11</v>
      </c>
      <c r="AI741">
        <v>0.93548600000000004</v>
      </c>
      <c r="AJ741">
        <v>7.2000000000000002E-5</v>
      </c>
      <c r="AK741" t="s">
        <v>12</v>
      </c>
      <c r="AL741">
        <v>0</v>
      </c>
      <c r="AM741">
        <v>0</v>
      </c>
    </row>
    <row r="742" spans="1:39" x14ac:dyDescent="0.25">
      <c r="A742" t="s">
        <v>197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682.23459000000003</v>
      </c>
      <c r="I742">
        <v>5.8584779999999999</v>
      </c>
      <c r="J742" t="s">
        <v>3</v>
      </c>
      <c r="K742">
        <v>659.891705</v>
      </c>
      <c r="L742">
        <v>4.135135</v>
      </c>
      <c r="M742" t="s">
        <v>4</v>
      </c>
      <c r="N742">
        <v>10.288284000000001</v>
      </c>
      <c r="O742">
        <v>0.17675099999999999</v>
      </c>
      <c r="P742" t="s">
        <v>5</v>
      </c>
      <c r="Q742">
        <v>22.24324</v>
      </c>
      <c r="R742">
        <v>0.63711399999999996</v>
      </c>
      <c r="S742" t="s">
        <v>6</v>
      </c>
      <c r="T742">
        <v>641.66528200000005</v>
      </c>
      <c r="U742">
        <v>3.2896800000000002</v>
      </c>
      <c r="V742" t="s">
        <v>7</v>
      </c>
      <c r="W742">
        <v>0.39528600000000003</v>
      </c>
      <c r="X742">
        <v>4.4460000000000003E-3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8.4200999999999998E-2</v>
      </c>
      <c r="AG742">
        <v>6.4999999999999994E-5</v>
      </c>
      <c r="AH742" t="s">
        <v>11</v>
      </c>
      <c r="AI742">
        <v>0.91285700000000003</v>
      </c>
      <c r="AJ742">
        <v>2.1599999999999999E-4</v>
      </c>
      <c r="AK742" t="s">
        <v>12</v>
      </c>
      <c r="AL742">
        <v>0</v>
      </c>
      <c r="AM742">
        <v>0</v>
      </c>
    </row>
    <row r="743" spans="1:39" x14ac:dyDescent="0.25">
      <c r="A743" t="s">
        <v>197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1361.3379170000001</v>
      </c>
      <c r="I743">
        <v>19.439352</v>
      </c>
      <c r="J743" t="s">
        <v>3</v>
      </c>
      <c r="K743">
        <v>1316.8393920000001</v>
      </c>
      <c r="L743">
        <v>14.454309</v>
      </c>
      <c r="M743" t="s">
        <v>4</v>
      </c>
      <c r="N743">
        <v>20.518704</v>
      </c>
      <c r="O743">
        <v>0.43568099999999998</v>
      </c>
      <c r="P743" t="s">
        <v>5</v>
      </c>
      <c r="Q743">
        <v>44.287872</v>
      </c>
      <c r="R743">
        <v>1.9176230000000001</v>
      </c>
      <c r="S743" t="s">
        <v>6</v>
      </c>
      <c r="T743">
        <v>1280.4049930000001</v>
      </c>
      <c r="U743">
        <v>11.479072</v>
      </c>
      <c r="V743" t="s">
        <v>7</v>
      </c>
      <c r="W743">
        <v>0.78789200000000004</v>
      </c>
      <c r="X743">
        <v>1.7715999999999999E-2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7.9506999999999994E-2</v>
      </c>
      <c r="AG743">
        <v>9.2999999999999997E-5</v>
      </c>
      <c r="AH743" t="s">
        <v>11</v>
      </c>
      <c r="AI743">
        <v>0.921902</v>
      </c>
      <c r="AJ743">
        <v>1.65E-4</v>
      </c>
      <c r="AK743" t="s">
        <v>12</v>
      </c>
      <c r="AL743">
        <v>0</v>
      </c>
      <c r="AM743">
        <v>0</v>
      </c>
    </row>
    <row r="744" spans="1:39" x14ac:dyDescent="0.25">
      <c r="A744" t="s">
        <v>197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2040.351619</v>
      </c>
      <c r="I744">
        <v>44.648384</v>
      </c>
      <c r="J744" t="s">
        <v>3</v>
      </c>
      <c r="K744">
        <v>1973.801404</v>
      </c>
      <c r="L744">
        <v>34.461443000000003</v>
      </c>
      <c r="M744" t="s">
        <v>4</v>
      </c>
      <c r="N744">
        <v>30.780487999999998</v>
      </c>
      <c r="O744">
        <v>0.74258000000000002</v>
      </c>
      <c r="P744" t="s">
        <v>5</v>
      </c>
      <c r="Q744">
        <v>66.276516999999998</v>
      </c>
      <c r="R744">
        <v>3.4322279999999998</v>
      </c>
      <c r="S744" t="s">
        <v>6</v>
      </c>
      <c r="T744">
        <v>1919.1151589999999</v>
      </c>
      <c r="U744">
        <v>28.154653</v>
      </c>
      <c r="V744" t="s">
        <v>7</v>
      </c>
      <c r="W744">
        <v>1.179786</v>
      </c>
      <c r="X744">
        <v>4.0821000000000003E-2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7.7451999999999993E-2</v>
      </c>
      <c r="AG744">
        <v>1.07E-4</v>
      </c>
      <c r="AH744" t="s">
        <v>11</v>
      </c>
      <c r="AI744">
        <v>0.92669199999999996</v>
      </c>
      <c r="AJ744">
        <v>1.12E-4</v>
      </c>
      <c r="AK744" t="s">
        <v>12</v>
      </c>
      <c r="AL744">
        <v>0</v>
      </c>
      <c r="AM744">
        <v>0</v>
      </c>
    </row>
    <row r="745" spans="1:39" x14ac:dyDescent="0.25">
      <c r="A745" t="s">
        <v>197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2719.5836039999999</v>
      </c>
      <c r="I745">
        <v>75.699697999999998</v>
      </c>
      <c r="J745" t="s">
        <v>3</v>
      </c>
      <c r="K745">
        <v>2630.8800780000001</v>
      </c>
      <c r="L745">
        <v>60.368859999999998</v>
      </c>
      <c r="M745" t="s">
        <v>4</v>
      </c>
      <c r="N745">
        <v>41.102207</v>
      </c>
      <c r="O745">
        <v>1.16412</v>
      </c>
      <c r="P745" t="s">
        <v>5</v>
      </c>
      <c r="Q745">
        <v>88.346154999999996</v>
      </c>
      <c r="R745">
        <v>5.723611</v>
      </c>
      <c r="S745" t="s">
        <v>6</v>
      </c>
      <c r="T745">
        <v>2557.878569</v>
      </c>
      <c r="U745">
        <v>49.948551999999999</v>
      </c>
      <c r="V745" t="s">
        <v>7</v>
      </c>
      <c r="W745">
        <v>1.5710820000000001</v>
      </c>
      <c r="X745">
        <v>6.7972000000000005E-2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7.5361999999999998E-2</v>
      </c>
      <c r="AG745">
        <v>1.2899999999999999E-4</v>
      </c>
      <c r="AH745" t="s">
        <v>11</v>
      </c>
      <c r="AI745">
        <v>0.92906900000000003</v>
      </c>
      <c r="AJ745">
        <v>1.06E-4</v>
      </c>
      <c r="AK745" t="s">
        <v>12</v>
      </c>
      <c r="AL745">
        <v>0</v>
      </c>
      <c r="AM745">
        <v>0</v>
      </c>
    </row>
    <row r="746" spans="1:39" x14ac:dyDescent="0.25">
      <c r="A746" t="s">
        <v>197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3398.748599</v>
      </c>
      <c r="I746">
        <v>118.17726500000001</v>
      </c>
      <c r="J746" t="s">
        <v>3</v>
      </c>
      <c r="K746">
        <v>3287.8341989999999</v>
      </c>
      <c r="L746">
        <v>94.680441999999999</v>
      </c>
      <c r="M746" t="s">
        <v>4</v>
      </c>
      <c r="N746">
        <v>51.429456999999999</v>
      </c>
      <c r="O746">
        <v>1.8040179999999999</v>
      </c>
      <c r="P746" t="s">
        <v>5</v>
      </c>
      <c r="Q746">
        <v>110.451548</v>
      </c>
      <c r="R746">
        <v>9.0771180000000005</v>
      </c>
      <c r="S746" t="s">
        <v>6</v>
      </c>
      <c r="T746">
        <v>3196.5371530000002</v>
      </c>
      <c r="U746">
        <v>78.682717999999994</v>
      </c>
      <c r="V746" t="s">
        <v>7</v>
      </c>
      <c r="W746">
        <v>1.9653099999999999</v>
      </c>
      <c r="X746">
        <v>0.105047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7.4291999999999997E-2</v>
      </c>
      <c r="AG746">
        <v>1.34E-4</v>
      </c>
      <c r="AH746" t="s">
        <v>11</v>
      </c>
      <c r="AI746">
        <v>0.93052199999999996</v>
      </c>
      <c r="AJ746">
        <v>1.07E-4</v>
      </c>
      <c r="AK746" t="s">
        <v>12</v>
      </c>
      <c r="AL746">
        <v>0</v>
      </c>
      <c r="AM746">
        <v>0</v>
      </c>
    </row>
    <row r="747" spans="1:39" x14ac:dyDescent="0.25">
      <c r="A747" t="s">
        <v>197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4078.090459</v>
      </c>
      <c r="I747">
        <v>169.92771300000001</v>
      </c>
      <c r="J747" t="s">
        <v>3</v>
      </c>
      <c r="K747">
        <v>3944.7989109999999</v>
      </c>
      <c r="L747">
        <v>133.246442</v>
      </c>
      <c r="M747" t="s">
        <v>4</v>
      </c>
      <c r="N747">
        <v>61.855879999999999</v>
      </c>
      <c r="O747">
        <v>2.5531269999999999</v>
      </c>
      <c r="P747" t="s">
        <v>5</v>
      </c>
      <c r="Q747">
        <v>132.74174099999999</v>
      </c>
      <c r="R747">
        <v>13.127160999999999</v>
      </c>
      <c r="S747" t="s">
        <v>6</v>
      </c>
      <c r="T747">
        <v>3835.0750389999998</v>
      </c>
      <c r="U747">
        <v>107.31191099999999</v>
      </c>
      <c r="V747" t="s">
        <v>7</v>
      </c>
      <c r="W747">
        <v>2.3624079999999998</v>
      </c>
      <c r="X747">
        <v>0.14402100000000001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7.1248000000000006E-2</v>
      </c>
      <c r="AG747">
        <v>1.45E-4</v>
      </c>
      <c r="AH747" t="s">
        <v>11</v>
      </c>
      <c r="AI747">
        <v>0.93159400000000003</v>
      </c>
      <c r="AJ747">
        <v>8.2000000000000001E-5</v>
      </c>
      <c r="AK747" t="s">
        <v>12</v>
      </c>
      <c r="AL747">
        <v>0</v>
      </c>
      <c r="AM747">
        <v>0</v>
      </c>
    </row>
    <row r="748" spans="1:39" x14ac:dyDescent="0.25">
      <c r="A748" t="s">
        <v>197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4757.6822750000001</v>
      </c>
      <c r="I748">
        <v>232.23084399999999</v>
      </c>
      <c r="J748" t="s">
        <v>3</v>
      </c>
      <c r="K748">
        <v>4602.0832909999999</v>
      </c>
      <c r="L748">
        <v>182.47868199999999</v>
      </c>
      <c r="M748" t="s">
        <v>4</v>
      </c>
      <c r="N748">
        <v>72.283120999999994</v>
      </c>
      <c r="O748">
        <v>3.2719390000000002</v>
      </c>
      <c r="P748" t="s">
        <v>5</v>
      </c>
      <c r="Q748">
        <v>154.95283000000001</v>
      </c>
      <c r="R748">
        <v>15.392963</v>
      </c>
      <c r="S748" t="s">
        <v>6</v>
      </c>
      <c r="T748">
        <v>4473.8585940000003</v>
      </c>
      <c r="U748">
        <v>144.612481</v>
      </c>
      <c r="V748" t="s">
        <v>7</v>
      </c>
      <c r="W748">
        <v>2.7614640000000001</v>
      </c>
      <c r="X748">
        <v>0.19184000000000001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7.0688000000000001E-2</v>
      </c>
      <c r="AG748">
        <v>1.47E-4</v>
      </c>
      <c r="AH748" t="s">
        <v>11</v>
      </c>
      <c r="AI748">
        <v>0.93247899999999995</v>
      </c>
      <c r="AJ748">
        <v>6.0999999999999999E-5</v>
      </c>
      <c r="AK748" t="s">
        <v>12</v>
      </c>
      <c r="AL748">
        <v>0</v>
      </c>
      <c r="AM748">
        <v>0</v>
      </c>
    </row>
    <row r="749" spans="1:39" x14ac:dyDescent="0.25">
      <c r="A749" t="s">
        <v>197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5437.2439450000002</v>
      </c>
      <c r="I749">
        <v>305.27496500000001</v>
      </c>
      <c r="J749" t="s">
        <v>3</v>
      </c>
      <c r="K749">
        <v>5259.2728909999996</v>
      </c>
      <c r="L749">
        <v>236.443331</v>
      </c>
      <c r="M749" t="s">
        <v>4</v>
      </c>
      <c r="N749">
        <v>82.655682999999996</v>
      </c>
      <c r="O749">
        <v>4.2008650000000003</v>
      </c>
      <c r="P749" t="s">
        <v>5</v>
      </c>
      <c r="Q749">
        <v>177.23833999999999</v>
      </c>
      <c r="R749">
        <v>19.217479000000001</v>
      </c>
      <c r="S749" t="s">
        <v>6</v>
      </c>
      <c r="T749">
        <v>5112.6820610000004</v>
      </c>
      <c r="U749">
        <v>184.14769000000001</v>
      </c>
      <c r="V749" t="s">
        <v>7</v>
      </c>
      <c r="W749">
        <v>3.160612</v>
      </c>
      <c r="X749">
        <v>0.236397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7.0565000000000003E-2</v>
      </c>
      <c r="AG749">
        <v>1.47E-4</v>
      </c>
      <c r="AH749" t="s">
        <v>11</v>
      </c>
      <c r="AI749">
        <v>0.93289100000000003</v>
      </c>
      <c r="AJ749">
        <v>6.0999999999999999E-5</v>
      </c>
      <c r="AK749" t="s">
        <v>12</v>
      </c>
      <c r="AL749">
        <v>0</v>
      </c>
      <c r="AM749">
        <v>0</v>
      </c>
    </row>
    <row r="750" spans="1:39" x14ac:dyDescent="0.25">
      <c r="A750" t="s">
        <v>197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6116.6755270000003</v>
      </c>
      <c r="I750">
        <v>388.375742</v>
      </c>
      <c r="J750" t="s">
        <v>3</v>
      </c>
      <c r="K750">
        <v>5916.4892970000001</v>
      </c>
      <c r="L750">
        <v>298.36529000000002</v>
      </c>
      <c r="M750" t="s">
        <v>4</v>
      </c>
      <c r="N750">
        <v>93.015343999999999</v>
      </c>
      <c r="O750">
        <v>5.2510349999999999</v>
      </c>
      <c r="P750" t="s">
        <v>5</v>
      </c>
      <c r="Q750">
        <v>199.384027</v>
      </c>
      <c r="R750">
        <v>24.755656999999999</v>
      </c>
      <c r="S750" t="s">
        <v>6</v>
      </c>
      <c r="T750">
        <v>5751.5474020000001</v>
      </c>
      <c r="U750">
        <v>233.13118600000001</v>
      </c>
      <c r="V750" t="s">
        <v>7</v>
      </c>
      <c r="W750">
        <v>3.5547559999999998</v>
      </c>
      <c r="X750">
        <v>0.28975499999999998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6.9100999999999996E-2</v>
      </c>
      <c r="AG750">
        <v>1.45E-4</v>
      </c>
      <c r="AH750" t="s">
        <v>11</v>
      </c>
      <c r="AI750">
        <v>0.93301199999999995</v>
      </c>
      <c r="AJ750">
        <v>6.0000000000000002E-5</v>
      </c>
      <c r="AK750" t="s">
        <v>12</v>
      </c>
      <c r="AL750">
        <v>0</v>
      </c>
      <c r="AM750">
        <v>0</v>
      </c>
    </row>
    <row r="751" spans="1:39" x14ac:dyDescent="0.25">
      <c r="A751" t="s">
        <v>197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6795.9624020000001</v>
      </c>
      <c r="I751">
        <v>453.47833500000002</v>
      </c>
      <c r="J751" t="s">
        <v>3</v>
      </c>
      <c r="K751">
        <v>6573.5697270000001</v>
      </c>
      <c r="L751">
        <v>356.55939499999999</v>
      </c>
      <c r="M751" t="s">
        <v>4</v>
      </c>
      <c r="N751">
        <v>103.348383</v>
      </c>
      <c r="O751">
        <v>6.0257430000000003</v>
      </c>
      <c r="P751" t="s">
        <v>5</v>
      </c>
      <c r="Q751">
        <v>221.49529000000001</v>
      </c>
      <c r="R751">
        <v>27.401001999999998</v>
      </c>
      <c r="S751" t="s">
        <v>6</v>
      </c>
      <c r="T751">
        <v>6390.3340330000001</v>
      </c>
      <c r="U751">
        <v>283.61059699999998</v>
      </c>
      <c r="V751" t="s">
        <v>7</v>
      </c>
      <c r="W751">
        <v>3.951508</v>
      </c>
      <c r="X751">
        <v>0.353213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6.8999000000000005E-2</v>
      </c>
      <c r="AG751">
        <v>1.4200000000000001E-4</v>
      </c>
      <c r="AH751" t="s">
        <v>11</v>
      </c>
      <c r="AI751">
        <v>0.93402799999999997</v>
      </c>
      <c r="AJ751">
        <v>7.2000000000000002E-5</v>
      </c>
      <c r="AK751" t="s">
        <v>12</v>
      </c>
      <c r="AL751">
        <v>0</v>
      </c>
      <c r="AM751">
        <v>0</v>
      </c>
    </row>
    <row r="752" spans="1:39" x14ac:dyDescent="0.25">
      <c r="A752" t="s">
        <v>197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7474.9416499999998</v>
      </c>
      <c r="I752">
        <v>535.59641399999998</v>
      </c>
      <c r="J752" t="s">
        <v>3</v>
      </c>
      <c r="K752">
        <v>7230.4730369999997</v>
      </c>
      <c r="L752">
        <v>428.86303299999997</v>
      </c>
      <c r="M752" t="s">
        <v>4</v>
      </c>
      <c r="N752">
        <v>113.611087</v>
      </c>
      <c r="O752">
        <v>6.5039899999999999</v>
      </c>
      <c r="P752" t="s">
        <v>5</v>
      </c>
      <c r="Q752">
        <v>243.473254</v>
      </c>
      <c r="R752">
        <v>30.369143999999999</v>
      </c>
      <c r="S752" t="s">
        <v>6</v>
      </c>
      <c r="T752">
        <v>7029.1059279999999</v>
      </c>
      <c r="U752">
        <v>345.93162599999999</v>
      </c>
      <c r="V752" t="s">
        <v>7</v>
      </c>
      <c r="W752">
        <v>4.3476080000000001</v>
      </c>
      <c r="X752">
        <v>0.42134300000000002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6.8595000000000003E-2</v>
      </c>
      <c r="AG752">
        <v>1.36E-4</v>
      </c>
      <c r="AH752" t="s">
        <v>11</v>
      </c>
      <c r="AI752">
        <v>0.93417799999999995</v>
      </c>
      <c r="AJ752">
        <v>6.9999999999999994E-5</v>
      </c>
      <c r="AK752" t="s">
        <v>12</v>
      </c>
      <c r="AL752">
        <v>0</v>
      </c>
      <c r="AM752">
        <v>0</v>
      </c>
    </row>
    <row r="753" spans="1:39" x14ac:dyDescent="0.25">
      <c r="A753" t="s">
        <v>197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8153.8164360000001</v>
      </c>
      <c r="I753">
        <v>645.45254699999998</v>
      </c>
      <c r="J753" t="s">
        <v>3</v>
      </c>
      <c r="K753">
        <v>7887.3085250000004</v>
      </c>
      <c r="L753">
        <v>514.17987700000003</v>
      </c>
      <c r="M753" t="s">
        <v>4</v>
      </c>
      <c r="N753">
        <v>123.856792</v>
      </c>
      <c r="O753">
        <v>8.1420499999999993</v>
      </c>
      <c r="P753" t="s">
        <v>5</v>
      </c>
      <c r="Q753">
        <v>265.43057199999998</v>
      </c>
      <c r="R753">
        <v>37.714019</v>
      </c>
      <c r="S753" t="s">
        <v>6</v>
      </c>
      <c r="T753">
        <v>7667.7844729999997</v>
      </c>
      <c r="U753">
        <v>413.80120099999999</v>
      </c>
      <c r="V753" t="s">
        <v>7</v>
      </c>
      <c r="W753">
        <v>4.7359540000000004</v>
      </c>
      <c r="X753">
        <v>0.50987000000000005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6.6073000000000007E-2</v>
      </c>
      <c r="AG753">
        <v>1.34E-4</v>
      </c>
      <c r="AH753" t="s">
        <v>11</v>
      </c>
      <c r="AI753">
        <v>0.93419600000000003</v>
      </c>
      <c r="AJ753">
        <v>6.9999999999999994E-5</v>
      </c>
      <c r="AK753" t="s">
        <v>12</v>
      </c>
      <c r="AL753">
        <v>0</v>
      </c>
      <c r="AM753">
        <v>0</v>
      </c>
    </row>
    <row r="754" spans="1:39" x14ac:dyDescent="0.25">
      <c r="A754" t="s">
        <v>197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8832.8280269999996</v>
      </c>
      <c r="I754">
        <v>754.73176699999999</v>
      </c>
      <c r="J754" t="s">
        <v>3</v>
      </c>
      <c r="K754">
        <v>8544.2501759999996</v>
      </c>
      <c r="L754">
        <v>601.21174299999996</v>
      </c>
      <c r="M754" t="s">
        <v>4</v>
      </c>
      <c r="N754">
        <v>134.149866</v>
      </c>
      <c r="O754">
        <v>9.4646740000000005</v>
      </c>
      <c r="P754" t="s">
        <v>5</v>
      </c>
      <c r="Q754">
        <v>287.41459800000001</v>
      </c>
      <c r="R754">
        <v>44.235016999999999</v>
      </c>
      <c r="S754" t="s">
        <v>6</v>
      </c>
      <c r="T754">
        <v>8306.4583199999997</v>
      </c>
      <c r="U754">
        <v>481.52563700000002</v>
      </c>
      <c r="V754" t="s">
        <v>7</v>
      </c>
      <c r="W754">
        <v>5.1302659999999998</v>
      </c>
      <c r="X754">
        <v>0.59980999999999995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6.5211000000000005E-2</v>
      </c>
      <c r="AG754">
        <v>1.2300000000000001E-4</v>
      </c>
      <c r="AH754" t="s">
        <v>11</v>
      </c>
      <c r="AI754">
        <v>0.93424300000000005</v>
      </c>
      <c r="AJ754">
        <v>6.8999999999999997E-5</v>
      </c>
      <c r="AK754" t="s">
        <v>12</v>
      </c>
      <c r="AL754">
        <v>0</v>
      </c>
      <c r="AM754">
        <v>0</v>
      </c>
    </row>
    <row r="755" spans="1:39" x14ac:dyDescent="0.25">
      <c r="A755" t="s">
        <v>197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9512.0671880000009</v>
      </c>
      <c r="I755">
        <v>869.77324699999997</v>
      </c>
      <c r="J755" t="s">
        <v>3</v>
      </c>
      <c r="K755">
        <v>9201.2964059999995</v>
      </c>
      <c r="L755">
        <v>693.10570399999995</v>
      </c>
      <c r="M755" t="s">
        <v>4</v>
      </c>
      <c r="N755">
        <v>144.49267499999999</v>
      </c>
      <c r="O755">
        <v>10.716927</v>
      </c>
      <c r="P755" t="s">
        <v>5</v>
      </c>
      <c r="Q755">
        <v>309.50159500000001</v>
      </c>
      <c r="R755">
        <v>50.353451999999997</v>
      </c>
      <c r="S755" t="s">
        <v>6</v>
      </c>
      <c r="T755">
        <v>8945.2025979999999</v>
      </c>
      <c r="U755">
        <v>554.22257500000001</v>
      </c>
      <c r="V755" t="s">
        <v>7</v>
      </c>
      <c r="W755">
        <v>5.5272119999999996</v>
      </c>
      <c r="X755">
        <v>0.69997500000000001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6.4657999999999993E-2</v>
      </c>
      <c r="AG755">
        <v>1.2E-4</v>
      </c>
      <c r="AH755" t="s">
        <v>11</v>
      </c>
      <c r="AI755">
        <v>0.93480799999999997</v>
      </c>
      <c r="AJ755">
        <v>7.1000000000000005E-5</v>
      </c>
      <c r="AK755" t="s">
        <v>12</v>
      </c>
      <c r="AL755">
        <v>0</v>
      </c>
      <c r="AM755">
        <v>0</v>
      </c>
    </row>
    <row r="756" spans="1:39" x14ac:dyDescent="0.25">
      <c r="A756" t="s">
        <v>197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10191.381563000001</v>
      </c>
      <c r="I756">
        <v>985.33776699999999</v>
      </c>
      <c r="J756" t="s">
        <v>3</v>
      </c>
      <c r="K756">
        <v>9858.3306639999992</v>
      </c>
      <c r="L756">
        <v>788.81346099999996</v>
      </c>
      <c r="M756" t="s">
        <v>4</v>
      </c>
      <c r="N756">
        <v>154.911856</v>
      </c>
      <c r="O756">
        <v>12.128276</v>
      </c>
      <c r="P756" t="s">
        <v>5</v>
      </c>
      <c r="Q756">
        <v>331.69854199999997</v>
      </c>
      <c r="R756">
        <v>57.531024000000002</v>
      </c>
      <c r="S756" t="s">
        <v>6</v>
      </c>
      <c r="T756">
        <v>9583.8262300000006</v>
      </c>
      <c r="U756">
        <v>635.76675499999999</v>
      </c>
      <c r="V756" t="s">
        <v>7</v>
      </c>
      <c r="W756">
        <v>5.9171420000000001</v>
      </c>
      <c r="X756">
        <v>0.790238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6.4571000000000003E-2</v>
      </c>
      <c r="AG756">
        <v>1.1900000000000001E-4</v>
      </c>
      <c r="AH756" t="s">
        <v>11</v>
      </c>
      <c r="AI756">
        <v>0.93481599999999998</v>
      </c>
      <c r="AJ756">
        <v>7.1000000000000005E-5</v>
      </c>
      <c r="AK756" t="s">
        <v>12</v>
      </c>
      <c r="AL756">
        <v>0</v>
      </c>
      <c r="AM756">
        <v>0</v>
      </c>
    </row>
    <row r="757" spans="1:39" x14ac:dyDescent="0.25">
      <c r="A757" t="s">
        <v>197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10870.852832</v>
      </c>
      <c r="I757">
        <v>1092.852965</v>
      </c>
      <c r="J757" t="s">
        <v>3</v>
      </c>
      <c r="K757">
        <v>10515.486269999999</v>
      </c>
      <c r="L757">
        <v>886.64079100000004</v>
      </c>
      <c r="M757" t="s">
        <v>4</v>
      </c>
      <c r="N757">
        <v>165.292393</v>
      </c>
      <c r="O757">
        <v>13.089230000000001</v>
      </c>
      <c r="P757" t="s">
        <v>5</v>
      </c>
      <c r="Q757">
        <v>353.92212000000001</v>
      </c>
      <c r="R757">
        <v>64.165735999999995</v>
      </c>
      <c r="S757" t="s">
        <v>6</v>
      </c>
      <c r="T757">
        <v>10222.675898</v>
      </c>
      <c r="U757">
        <v>722.20957599999997</v>
      </c>
      <c r="V757" t="s">
        <v>7</v>
      </c>
      <c r="W757">
        <v>6.3082560000000001</v>
      </c>
      <c r="X757">
        <v>0.892621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6.3062999999999994E-2</v>
      </c>
      <c r="AG757">
        <v>1.05E-4</v>
      </c>
      <c r="AH757" t="s">
        <v>11</v>
      </c>
      <c r="AI757">
        <v>0.934971</v>
      </c>
      <c r="AJ757">
        <v>6.8999999999999997E-5</v>
      </c>
      <c r="AK757" t="s">
        <v>12</v>
      </c>
      <c r="AL757">
        <v>0</v>
      </c>
      <c r="AM757">
        <v>0</v>
      </c>
    </row>
    <row r="758" spans="1:39" x14ac:dyDescent="0.25">
      <c r="A758" t="s">
        <v>197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11550.152813000001</v>
      </c>
      <c r="I758">
        <v>1212.3073810000001</v>
      </c>
      <c r="J758" t="s">
        <v>3</v>
      </c>
      <c r="K758">
        <v>11172.692109</v>
      </c>
      <c r="L758">
        <v>1002.272974</v>
      </c>
      <c r="M758" t="s">
        <v>4</v>
      </c>
      <c r="N758">
        <v>175.66199399999999</v>
      </c>
      <c r="O758">
        <v>14.050599</v>
      </c>
      <c r="P758" t="s">
        <v>5</v>
      </c>
      <c r="Q758">
        <v>375.93369300000001</v>
      </c>
      <c r="R758">
        <v>70.083647999999997</v>
      </c>
      <c r="S758" t="s">
        <v>6</v>
      </c>
      <c r="T758">
        <v>10861.558711</v>
      </c>
      <c r="U758">
        <v>830.87285199999997</v>
      </c>
      <c r="V758" t="s">
        <v>7</v>
      </c>
      <c r="W758">
        <v>6.71096</v>
      </c>
      <c r="X758">
        <v>1.0496509999999999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6.2217000000000001E-2</v>
      </c>
      <c r="AG758">
        <v>1.02E-4</v>
      </c>
      <c r="AH758" t="s">
        <v>11</v>
      </c>
      <c r="AI758">
        <v>0.93556399999999995</v>
      </c>
      <c r="AJ758">
        <v>7.4999999999999993E-5</v>
      </c>
      <c r="AK758" t="s">
        <v>12</v>
      </c>
      <c r="AL758">
        <v>0</v>
      </c>
      <c r="AM758">
        <v>0</v>
      </c>
    </row>
    <row r="759" spans="1:39" x14ac:dyDescent="0.25">
      <c r="A759" t="s">
        <v>197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12229.551309</v>
      </c>
      <c r="I759">
        <v>1315.260188</v>
      </c>
      <c r="J759" t="s">
        <v>3</v>
      </c>
      <c r="K759">
        <v>11829.822577999999</v>
      </c>
      <c r="L759">
        <v>1102.249024</v>
      </c>
      <c r="M759" t="s">
        <v>4</v>
      </c>
      <c r="N759">
        <v>186.04002299999999</v>
      </c>
      <c r="O759">
        <v>15.755798</v>
      </c>
      <c r="P759" t="s">
        <v>5</v>
      </c>
      <c r="Q759">
        <v>398.11478799999998</v>
      </c>
      <c r="R759">
        <v>78.088189999999997</v>
      </c>
      <c r="S759" t="s">
        <v>6</v>
      </c>
      <c r="T759">
        <v>11500.353965</v>
      </c>
      <c r="U759">
        <v>925.437186</v>
      </c>
      <c r="V759" t="s">
        <v>7</v>
      </c>
      <c r="W759">
        <v>7.118468</v>
      </c>
      <c r="X759">
        <v>1.205924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6.0753000000000001E-2</v>
      </c>
      <c r="AG759">
        <v>7.7999999999999999E-5</v>
      </c>
      <c r="AH759" t="s">
        <v>11</v>
      </c>
      <c r="AI759">
        <v>0.93563700000000005</v>
      </c>
      <c r="AJ759">
        <v>7.3999999999999996E-5</v>
      </c>
      <c r="AK759" t="s">
        <v>12</v>
      </c>
      <c r="AL759">
        <v>0</v>
      </c>
      <c r="AM759">
        <v>0</v>
      </c>
    </row>
    <row r="760" spans="1:39" x14ac:dyDescent="0.25">
      <c r="A760" t="s">
        <v>197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12908.966816</v>
      </c>
      <c r="I760">
        <v>1454.8580039999999</v>
      </c>
      <c r="J760" t="s">
        <v>3</v>
      </c>
      <c r="K760">
        <v>12486.988203000001</v>
      </c>
      <c r="L760">
        <v>1223.6333770000001</v>
      </c>
      <c r="M760" t="s">
        <v>4</v>
      </c>
      <c r="N760">
        <v>196.41013799999999</v>
      </c>
      <c r="O760">
        <v>17.286144</v>
      </c>
      <c r="P760" t="s">
        <v>5</v>
      </c>
      <c r="Q760">
        <v>420.25651199999999</v>
      </c>
      <c r="R760">
        <v>85.155709000000002</v>
      </c>
      <c r="S760" t="s">
        <v>6</v>
      </c>
      <c r="T760">
        <v>12139.132030999999</v>
      </c>
      <c r="U760">
        <v>1030.63526</v>
      </c>
      <c r="V760" t="s">
        <v>7</v>
      </c>
      <c r="W760">
        <v>7.5181459999999998</v>
      </c>
      <c r="X760">
        <v>1.3042050000000001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6.0753000000000001E-2</v>
      </c>
      <c r="AG760">
        <v>7.7999999999999999E-5</v>
      </c>
      <c r="AH760" t="s">
        <v>11</v>
      </c>
      <c r="AI760">
        <v>0.93609699999999996</v>
      </c>
      <c r="AJ760">
        <v>7.7000000000000001E-5</v>
      </c>
      <c r="AK760" t="s">
        <v>12</v>
      </c>
      <c r="AL760">
        <v>0</v>
      </c>
      <c r="AM760">
        <v>0</v>
      </c>
    </row>
    <row r="761" spans="1:39" x14ac:dyDescent="0.25">
      <c r="A761" t="s">
        <v>197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13588.269414</v>
      </c>
      <c r="I761">
        <v>1611.3681979999999</v>
      </c>
      <c r="J761" t="s">
        <v>3</v>
      </c>
      <c r="K761">
        <v>13144.032207</v>
      </c>
      <c r="L761">
        <v>1358.074296</v>
      </c>
      <c r="M761" t="s">
        <v>4</v>
      </c>
      <c r="N761">
        <v>206.73483200000001</v>
      </c>
      <c r="O761">
        <v>18.31382</v>
      </c>
      <c r="P761" t="s">
        <v>5</v>
      </c>
      <c r="Q761">
        <v>442.40985000000001</v>
      </c>
      <c r="R761">
        <v>89.686841000000001</v>
      </c>
      <c r="S761" t="s">
        <v>6</v>
      </c>
      <c r="T761">
        <v>12777.889628999999</v>
      </c>
      <c r="U761">
        <v>1142.1827069999999</v>
      </c>
      <c r="V761" t="s">
        <v>7</v>
      </c>
      <c r="W761">
        <v>7.9270990000000001</v>
      </c>
      <c r="X761">
        <v>1.451117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6.0426000000000001E-2</v>
      </c>
      <c r="AG761">
        <v>6.9999999999999994E-5</v>
      </c>
      <c r="AH761" t="s">
        <v>11</v>
      </c>
      <c r="AI761">
        <v>0.93611</v>
      </c>
      <c r="AJ761">
        <v>7.7000000000000001E-5</v>
      </c>
      <c r="AK761" t="s">
        <v>12</v>
      </c>
      <c r="AL761">
        <v>0</v>
      </c>
      <c r="AM7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>
      <selection sqref="A1:Q2129"/>
    </sheetView>
  </sheetViews>
  <sheetFormatPr defaultRowHeight="15" x14ac:dyDescent="0.25"/>
  <cols>
    <col min="1" max="1" width="26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198</v>
      </c>
      <c r="F1" t="s">
        <v>195</v>
      </c>
      <c r="G1" t="s">
        <v>199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7406.52</v>
      </c>
      <c r="C2">
        <v>6722.22</v>
      </c>
      <c r="D2">
        <v>6632.56</v>
      </c>
      <c r="E2">
        <v>2045.56</v>
      </c>
      <c r="F2">
        <v>703.17</v>
      </c>
      <c r="G2">
        <v>0</v>
      </c>
      <c r="H2">
        <v>703.17</v>
      </c>
      <c r="I2">
        <v>1.4514199999999999E-3</v>
      </c>
      <c r="J2">
        <v>1</v>
      </c>
      <c r="K2">
        <v>0</v>
      </c>
    </row>
    <row r="3" spans="1:17" x14ac:dyDescent="0.25">
      <c r="A3" t="s">
        <v>34</v>
      </c>
      <c r="B3">
        <v>6791.15</v>
      </c>
      <c r="C3">
        <v>6663.29</v>
      </c>
      <c r="D3">
        <v>6579.49</v>
      </c>
      <c r="E3">
        <v>2035.67</v>
      </c>
      <c r="F3">
        <v>700.36800000000005</v>
      </c>
      <c r="G3">
        <v>0</v>
      </c>
      <c r="H3">
        <v>700.36800000000005</v>
      </c>
      <c r="I3">
        <v>4.0491900000000003E-3</v>
      </c>
      <c r="J3">
        <v>1</v>
      </c>
      <c r="K3">
        <v>0</v>
      </c>
    </row>
    <row r="4" spans="1:17" x14ac:dyDescent="0.25">
      <c r="A4" t="s">
        <v>34</v>
      </c>
      <c r="B4">
        <v>6783.81</v>
      </c>
      <c r="C4">
        <v>6660.36</v>
      </c>
      <c r="D4">
        <v>6579.62</v>
      </c>
      <c r="E4">
        <v>2035.61</v>
      </c>
      <c r="F4">
        <v>700.24400000000003</v>
      </c>
      <c r="G4">
        <v>0</v>
      </c>
      <c r="H4">
        <v>700.24400000000003</v>
      </c>
      <c r="I4">
        <v>6.5773999999999997E-3</v>
      </c>
      <c r="J4">
        <v>1</v>
      </c>
      <c r="K4">
        <v>0</v>
      </c>
    </row>
    <row r="5" spans="1:17" x14ac:dyDescent="0.25">
      <c r="A5" t="s">
        <v>34</v>
      </c>
      <c r="B5">
        <v>6750.15</v>
      </c>
      <c r="C5">
        <v>6624.1</v>
      </c>
      <c r="D5">
        <v>6545.47</v>
      </c>
      <c r="E5">
        <v>2026.81</v>
      </c>
      <c r="F5">
        <v>697.83500000000004</v>
      </c>
      <c r="G5">
        <v>0</v>
      </c>
      <c r="H5">
        <v>697.83500000000004</v>
      </c>
      <c r="I5">
        <v>6.8271299999999998E-3</v>
      </c>
      <c r="J5">
        <v>1</v>
      </c>
      <c r="K5">
        <v>0</v>
      </c>
    </row>
    <row r="6" spans="1:17" x14ac:dyDescent="0.25">
      <c r="A6" t="s">
        <v>34</v>
      </c>
      <c r="B6">
        <v>6703.09</v>
      </c>
      <c r="C6">
        <v>6580.62</v>
      </c>
      <c r="D6">
        <v>6506.56</v>
      </c>
      <c r="E6">
        <v>2017.52</v>
      </c>
      <c r="F6">
        <v>695.14400000000001</v>
      </c>
      <c r="G6">
        <v>0</v>
      </c>
      <c r="H6">
        <v>695.14400000000001</v>
      </c>
      <c r="I6">
        <v>6.0393900000000004E-3</v>
      </c>
      <c r="J6">
        <v>1</v>
      </c>
      <c r="K6">
        <v>0</v>
      </c>
    </row>
    <row r="7" spans="1:17" x14ac:dyDescent="0.25">
      <c r="A7" t="s">
        <v>34</v>
      </c>
      <c r="B7">
        <v>6695.6</v>
      </c>
      <c r="C7">
        <v>6572.32</v>
      </c>
      <c r="D7">
        <v>6501.06</v>
      </c>
      <c r="E7">
        <v>2017.61</v>
      </c>
      <c r="F7">
        <v>695.15200000000004</v>
      </c>
      <c r="G7">
        <v>0</v>
      </c>
      <c r="H7">
        <v>695.15200000000004</v>
      </c>
      <c r="I7">
        <v>5.4826100000000003E-2</v>
      </c>
      <c r="J7">
        <v>1</v>
      </c>
      <c r="K7">
        <v>0</v>
      </c>
    </row>
    <row r="8" spans="1:17" x14ac:dyDescent="0.25">
      <c r="A8" t="s">
        <v>34</v>
      </c>
      <c r="B8">
        <v>6695.51</v>
      </c>
      <c r="C8">
        <v>6572.94</v>
      </c>
      <c r="D8">
        <v>6500.85</v>
      </c>
      <c r="E8">
        <v>2017.24</v>
      </c>
      <c r="F8">
        <v>695.07899999999995</v>
      </c>
      <c r="G8">
        <v>0</v>
      </c>
      <c r="H8">
        <v>695.07899999999995</v>
      </c>
      <c r="I8">
        <v>1.9845000000000002E-3</v>
      </c>
      <c r="J8">
        <v>1</v>
      </c>
      <c r="K8">
        <v>0</v>
      </c>
    </row>
    <row r="9" spans="1:17" x14ac:dyDescent="0.25">
      <c r="A9" t="s">
        <v>34</v>
      </c>
      <c r="B9">
        <v>6696.84</v>
      </c>
      <c r="C9">
        <v>6574.11</v>
      </c>
      <c r="D9">
        <v>6501.39</v>
      </c>
      <c r="E9">
        <v>2017.25</v>
      </c>
      <c r="F9">
        <v>695.17399999999998</v>
      </c>
      <c r="G9">
        <v>0</v>
      </c>
      <c r="H9">
        <v>695.17399999999998</v>
      </c>
      <c r="I9">
        <v>1.23117E-3</v>
      </c>
      <c r="J9">
        <v>1</v>
      </c>
      <c r="K9">
        <v>0</v>
      </c>
    </row>
    <row r="10" spans="1:17" x14ac:dyDescent="0.25">
      <c r="A10" t="s">
        <v>34</v>
      </c>
      <c r="B10">
        <v>6698.23</v>
      </c>
      <c r="C10">
        <v>6573.44</v>
      </c>
      <c r="D10">
        <v>6501.5</v>
      </c>
      <c r="E10">
        <v>2017.35</v>
      </c>
      <c r="F10">
        <v>695.14800000000002</v>
      </c>
      <c r="G10">
        <v>0</v>
      </c>
      <c r="H10">
        <v>695.14800000000002</v>
      </c>
      <c r="I10">
        <v>1.78988E-3</v>
      </c>
      <c r="J10">
        <v>1</v>
      </c>
      <c r="K10">
        <v>0</v>
      </c>
    </row>
    <row r="11" spans="1:17" x14ac:dyDescent="0.25">
      <c r="A11" t="s">
        <v>34</v>
      </c>
      <c r="B11">
        <v>6697.03</v>
      </c>
      <c r="C11">
        <v>6574.13</v>
      </c>
      <c r="D11">
        <v>6501.25</v>
      </c>
      <c r="E11">
        <v>2017.16</v>
      </c>
      <c r="F11">
        <v>695.09</v>
      </c>
      <c r="G11">
        <v>0</v>
      </c>
      <c r="H11">
        <v>695.09</v>
      </c>
      <c r="I11">
        <v>2.8395500000000001E-3</v>
      </c>
      <c r="J11">
        <v>1</v>
      </c>
      <c r="K11">
        <v>0</v>
      </c>
    </row>
    <row r="12" spans="1:17" x14ac:dyDescent="0.25">
      <c r="A12" t="s">
        <v>34</v>
      </c>
      <c r="B12">
        <v>6696.33</v>
      </c>
      <c r="C12">
        <v>6573.16</v>
      </c>
      <c r="D12">
        <v>6502.15</v>
      </c>
      <c r="E12">
        <v>2017.27</v>
      </c>
      <c r="F12">
        <v>695.09699999999998</v>
      </c>
      <c r="G12">
        <v>0</v>
      </c>
      <c r="H12">
        <v>695.09699999999998</v>
      </c>
      <c r="I12">
        <v>5.4234699999999997E-3</v>
      </c>
      <c r="J12">
        <v>1</v>
      </c>
      <c r="K12">
        <v>0</v>
      </c>
    </row>
    <row r="13" spans="1:17" x14ac:dyDescent="0.25">
      <c r="A13" t="s">
        <v>34</v>
      </c>
      <c r="B13">
        <v>6692.66</v>
      </c>
      <c r="C13">
        <v>6570.19</v>
      </c>
      <c r="D13">
        <v>6499.42</v>
      </c>
      <c r="E13">
        <v>2016.36</v>
      </c>
      <c r="F13">
        <v>694.976</v>
      </c>
      <c r="G13">
        <v>0</v>
      </c>
      <c r="H13">
        <v>694.976</v>
      </c>
      <c r="I13">
        <v>1.0407700000000001E-2</v>
      </c>
      <c r="J13">
        <v>1</v>
      </c>
      <c r="K13">
        <v>0</v>
      </c>
    </row>
    <row r="14" spans="1:17" x14ac:dyDescent="0.25">
      <c r="A14" t="s">
        <v>34</v>
      </c>
      <c r="B14">
        <v>6697.36</v>
      </c>
      <c r="C14">
        <v>6575.25</v>
      </c>
      <c r="D14">
        <v>6501.19</v>
      </c>
      <c r="E14">
        <v>2016.94</v>
      </c>
      <c r="F14">
        <v>695.05</v>
      </c>
      <c r="G14">
        <v>0</v>
      </c>
      <c r="H14">
        <v>695.05</v>
      </c>
      <c r="I14">
        <v>1.36878E-3</v>
      </c>
      <c r="J14">
        <v>1</v>
      </c>
      <c r="K14">
        <v>0</v>
      </c>
    </row>
    <row r="15" spans="1:17" x14ac:dyDescent="0.25">
      <c r="A15" t="s">
        <v>34</v>
      </c>
      <c r="B15">
        <v>6698.74</v>
      </c>
      <c r="C15">
        <v>6575.29</v>
      </c>
      <c r="D15">
        <v>6501.48</v>
      </c>
      <c r="E15">
        <v>2017.24</v>
      </c>
      <c r="F15">
        <v>695.17</v>
      </c>
      <c r="G15">
        <v>0</v>
      </c>
      <c r="H15">
        <v>695.17</v>
      </c>
      <c r="I15">
        <v>1.23043E-3</v>
      </c>
      <c r="J15">
        <v>1</v>
      </c>
      <c r="K15">
        <v>0</v>
      </c>
    </row>
    <row r="16" spans="1:17" x14ac:dyDescent="0.25">
      <c r="A16" t="s">
        <v>34</v>
      </c>
      <c r="B16">
        <v>6696.58</v>
      </c>
      <c r="C16">
        <v>6573.84</v>
      </c>
      <c r="D16">
        <v>6500.79</v>
      </c>
      <c r="E16">
        <v>2016.89</v>
      </c>
      <c r="F16">
        <v>694.98699999999997</v>
      </c>
      <c r="G16">
        <v>0</v>
      </c>
      <c r="H16">
        <v>694.98699999999997</v>
      </c>
      <c r="I16">
        <v>2.4163100000000001E-3</v>
      </c>
      <c r="J16">
        <v>1</v>
      </c>
      <c r="K16">
        <v>0</v>
      </c>
    </row>
    <row r="17" spans="1:11" x14ac:dyDescent="0.25">
      <c r="A17" t="s">
        <v>34</v>
      </c>
      <c r="B17">
        <v>6727</v>
      </c>
      <c r="C17">
        <v>6604.26</v>
      </c>
      <c r="D17">
        <v>6529.32</v>
      </c>
      <c r="E17">
        <v>2024.65</v>
      </c>
      <c r="F17">
        <v>697.18799999999999</v>
      </c>
      <c r="G17">
        <v>0</v>
      </c>
      <c r="H17">
        <v>697.18799999999999</v>
      </c>
      <c r="I17">
        <v>3.6270299999999998E-3</v>
      </c>
      <c r="J17">
        <v>1</v>
      </c>
      <c r="K17">
        <v>0</v>
      </c>
    </row>
    <row r="18" spans="1:11" x14ac:dyDescent="0.25">
      <c r="A18" t="s">
        <v>34</v>
      </c>
      <c r="B18">
        <v>6736.52</v>
      </c>
      <c r="C18">
        <v>6614.17</v>
      </c>
      <c r="D18">
        <v>6542.18</v>
      </c>
      <c r="E18">
        <v>2028.52</v>
      </c>
      <c r="F18">
        <v>698.15099999999995</v>
      </c>
      <c r="G18">
        <v>0</v>
      </c>
      <c r="H18">
        <v>698.15099999999995</v>
      </c>
      <c r="I18">
        <v>1.90883E-3</v>
      </c>
      <c r="J18">
        <v>1</v>
      </c>
      <c r="K18">
        <v>0</v>
      </c>
    </row>
    <row r="19" spans="1:11" x14ac:dyDescent="0.25">
      <c r="A19" t="s">
        <v>34</v>
      </c>
      <c r="B19">
        <v>6737.07</v>
      </c>
      <c r="C19">
        <v>6614.77</v>
      </c>
      <c r="D19">
        <v>6542.38</v>
      </c>
      <c r="E19">
        <v>2028.4</v>
      </c>
      <c r="F19">
        <v>698.08900000000006</v>
      </c>
      <c r="G19">
        <v>0</v>
      </c>
      <c r="H19">
        <v>698.08900000000006</v>
      </c>
      <c r="I19">
        <v>4.0361700000000004E-3</v>
      </c>
      <c r="J19">
        <v>1</v>
      </c>
      <c r="K19">
        <v>0</v>
      </c>
    </row>
    <row r="20" spans="1:11" x14ac:dyDescent="0.25">
      <c r="A20" t="s">
        <v>34</v>
      </c>
      <c r="B20">
        <v>6740</v>
      </c>
      <c r="C20">
        <v>6616.84</v>
      </c>
      <c r="D20">
        <v>6542.75</v>
      </c>
      <c r="E20">
        <v>2028.71</v>
      </c>
      <c r="F20">
        <v>698.22900000000004</v>
      </c>
      <c r="G20">
        <v>0</v>
      </c>
      <c r="H20">
        <v>698.22900000000004</v>
      </c>
      <c r="I20">
        <v>1.3112200000000001E-3</v>
      </c>
      <c r="J20">
        <v>1</v>
      </c>
      <c r="K20">
        <v>0</v>
      </c>
    </row>
    <row r="21" spans="1:11" x14ac:dyDescent="0.25">
      <c r="A21" t="s">
        <v>34</v>
      </c>
      <c r="B21">
        <v>6738.58</v>
      </c>
      <c r="C21">
        <v>6615.09</v>
      </c>
      <c r="D21">
        <v>6542.56</v>
      </c>
      <c r="E21">
        <v>2028.53</v>
      </c>
      <c r="F21">
        <v>698.18299999999999</v>
      </c>
      <c r="G21">
        <v>0</v>
      </c>
      <c r="H21">
        <v>698.18299999999999</v>
      </c>
      <c r="I21">
        <v>1.5825699999999999E-3</v>
      </c>
      <c r="J21">
        <v>1</v>
      </c>
      <c r="K21">
        <v>0</v>
      </c>
    </row>
    <row r="22" spans="1:11" x14ac:dyDescent="0.25">
      <c r="A22" t="s">
        <v>34</v>
      </c>
      <c r="B22">
        <v>6738.85</v>
      </c>
      <c r="C22">
        <v>6616.58</v>
      </c>
      <c r="D22">
        <v>6542.93</v>
      </c>
      <c r="E22">
        <v>2028.47</v>
      </c>
      <c r="F22">
        <v>698.11800000000005</v>
      </c>
      <c r="G22">
        <v>0</v>
      </c>
      <c r="H22">
        <v>698.11800000000005</v>
      </c>
      <c r="I22">
        <v>1.87203E-3</v>
      </c>
      <c r="J22">
        <v>1</v>
      </c>
      <c r="K22">
        <v>0</v>
      </c>
    </row>
    <row r="23" spans="1:11" x14ac:dyDescent="0.25">
      <c r="A23" t="s">
        <v>34</v>
      </c>
      <c r="B23">
        <v>6739.53</v>
      </c>
      <c r="C23">
        <v>6617.19</v>
      </c>
      <c r="D23">
        <v>6542.97</v>
      </c>
      <c r="E23">
        <v>2028.34</v>
      </c>
      <c r="F23">
        <v>698.21900000000005</v>
      </c>
      <c r="G23">
        <v>0</v>
      </c>
      <c r="H23">
        <v>698.21900000000005</v>
      </c>
      <c r="I23">
        <v>6.4419000000000004E-3</v>
      </c>
      <c r="J23">
        <v>1</v>
      </c>
      <c r="K23">
        <v>0</v>
      </c>
    </row>
    <row r="24" spans="1:11" x14ac:dyDescent="0.25">
      <c r="A24" t="s">
        <v>34</v>
      </c>
      <c r="B24">
        <v>6746.89</v>
      </c>
      <c r="C24">
        <v>6623.27</v>
      </c>
      <c r="D24">
        <v>6546.08</v>
      </c>
      <c r="E24">
        <v>2028.76</v>
      </c>
      <c r="F24">
        <v>698.18200000000002</v>
      </c>
      <c r="G24">
        <v>0</v>
      </c>
      <c r="H24">
        <v>698.18200000000002</v>
      </c>
      <c r="I24">
        <v>1.69892E-3</v>
      </c>
      <c r="J24">
        <v>1</v>
      </c>
      <c r="K24">
        <v>0</v>
      </c>
    </row>
    <row r="25" spans="1:11" x14ac:dyDescent="0.25">
      <c r="A25" t="s">
        <v>34</v>
      </c>
      <c r="B25">
        <v>6752.7</v>
      </c>
      <c r="C25">
        <v>6628.57</v>
      </c>
      <c r="D25">
        <v>6548.82</v>
      </c>
      <c r="E25">
        <v>2028.81</v>
      </c>
      <c r="F25">
        <v>698.17600000000004</v>
      </c>
      <c r="G25">
        <v>0</v>
      </c>
      <c r="H25">
        <v>698.17600000000004</v>
      </c>
      <c r="I25">
        <v>2.24369E-3</v>
      </c>
      <c r="J25">
        <v>1</v>
      </c>
      <c r="K25">
        <v>0</v>
      </c>
    </row>
    <row r="26" spans="1:11" x14ac:dyDescent="0.25">
      <c r="A26" t="s">
        <v>34</v>
      </c>
      <c r="B26">
        <v>6756.49</v>
      </c>
      <c r="C26">
        <v>6633.19</v>
      </c>
      <c r="D26">
        <v>6547.48</v>
      </c>
      <c r="E26">
        <v>2027.87</v>
      </c>
      <c r="F26">
        <v>698.1</v>
      </c>
      <c r="G26">
        <v>0</v>
      </c>
      <c r="H26">
        <v>698.1</v>
      </c>
      <c r="I26">
        <v>1.25421E-3</v>
      </c>
      <c r="J26">
        <v>1</v>
      </c>
      <c r="K26">
        <v>0</v>
      </c>
    </row>
    <row r="27" spans="1:11" x14ac:dyDescent="0.25">
      <c r="A27" t="s">
        <v>34</v>
      </c>
      <c r="B27">
        <v>6749.8</v>
      </c>
      <c r="C27">
        <v>6626.99</v>
      </c>
      <c r="D27">
        <v>6548.48</v>
      </c>
      <c r="E27">
        <v>2028.46</v>
      </c>
      <c r="F27">
        <v>698.19899999999996</v>
      </c>
      <c r="G27">
        <v>0</v>
      </c>
      <c r="H27">
        <v>698.19899999999996</v>
      </c>
      <c r="I27">
        <v>1.29346E-3</v>
      </c>
      <c r="J27">
        <v>1</v>
      </c>
      <c r="K27">
        <v>0</v>
      </c>
    </row>
    <row r="28" spans="1:11" x14ac:dyDescent="0.25">
      <c r="A28" t="s">
        <v>34</v>
      </c>
      <c r="B28">
        <v>6753.75</v>
      </c>
      <c r="C28">
        <v>6629.36</v>
      </c>
      <c r="D28">
        <v>6548.17</v>
      </c>
      <c r="E28">
        <v>2028.22</v>
      </c>
      <c r="F28">
        <v>698.072</v>
      </c>
      <c r="G28">
        <v>0</v>
      </c>
      <c r="H28">
        <v>698.072</v>
      </c>
      <c r="I28">
        <v>1.51347E-3</v>
      </c>
      <c r="J28">
        <v>1</v>
      </c>
      <c r="K28">
        <v>0</v>
      </c>
    </row>
    <row r="29" spans="1:11" x14ac:dyDescent="0.25">
      <c r="A29" t="s">
        <v>34</v>
      </c>
      <c r="B29">
        <v>6746.28</v>
      </c>
      <c r="C29">
        <v>6622.79</v>
      </c>
      <c r="D29">
        <v>6542.97</v>
      </c>
      <c r="E29">
        <v>2028.11</v>
      </c>
      <c r="F29">
        <v>698.05700000000002</v>
      </c>
      <c r="G29">
        <v>0</v>
      </c>
      <c r="H29">
        <v>698.05700000000002</v>
      </c>
      <c r="I29">
        <v>2.4025000000000001E-3</v>
      </c>
      <c r="J29">
        <v>1</v>
      </c>
      <c r="K29">
        <v>0</v>
      </c>
    </row>
    <row r="30" spans="1:11" x14ac:dyDescent="0.25">
      <c r="A30" t="s">
        <v>34</v>
      </c>
      <c r="B30">
        <v>6753.72</v>
      </c>
      <c r="C30">
        <v>6629.79</v>
      </c>
      <c r="D30">
        <v>6548.16</v>
      </c>
      <c r="E30">
        <v>2028.03</v>
      </c>
      <c r="F30">
        <v>698.16499999999996</v>
      </c>
      <c r="G30">
        <v>0</v>
      </c>
      <c r="H30">
        <v>698.16499999999996</v>
      </c>
      <c r="I30">
        <v>3.0411800000000001E-3</v>
      </c>
      <c r="J30">
        <v>1</v>
      </c>
      <c r="K30">
        <v>0</v>
      </c>
    </row>
    <row r="31" spans="1:11" x14ac:dyDescent="0.25">
      <c r="A31" t="s">
        <v>34</v>
      </c>
      <c r="B31">
        <v>6744.03</v>
      </c>
      <c r="C31">
        <v>6621.22</v>
      </c>
      <c r="D31">
        <v>6542.54</v>
      </c>
      <c r="E31">
        <v>2027.89</v>
      </c>
      <c r="F31">
        <v>698.03599999999994</v>
      </c>
      <c r="G31">
        <v>0</v>
      </c>
      <c r="H31">
        <v>698.03599999999994</v>
      </c>
      <c r="I31">
        <v>1.2902300000000001E-3</v>
      </c>
      <c r="J31">
        <v>1</v>
      </c>
      <c r="K31">
        <v>0</v>
      </c>
    </row>
    <row r="32" spans="1:11" x14ac:dyDescent="0.25">
      <c r="A32" t="s">
        <v>34</v>
      </c>
      <c r="B32">
        <v>6755.69</v>
      </c>
      <c r="C32">
        <v>6627.71</v>
      </c>
      <c r="D32">
        <v>6544.93</v>
      </c>
      <c r="E32">
        <v>2028.85</v>
      </c>
      <c r="F32">
        <v>698.10900000000004</v>
      </c>
      <c r="G32">
        <v>0</v>
      </c>
      <c r="H32">
        <v>698.10900000000004</v>
      </c>
      <c r="I32">
        <v>1.61717E-3</v>
      </c>
      <c r="J32">
        <v>1</v>
      </c>
      <c r="K32">
        <v>0</v>
      </c>
    </row>
    <row r="33" spans="1:11" x14ac:dyDescent="0.25">
      <c r="A33" t="s">
        <v>34</v>
      </c>
      <c r="B33">
        <v>6749.27</v>
      </c>
      <c r="C33">
        <v>6625.37</v>
      </c>
      <c r="D33">
        <v>6548.88</v>
      </c>
      <c r="E33">
        <v>2028.33</v>
      </c>
      <c r="F33">
        <v>698.16700000000003</v>
      </c>
      <c r="G33">
        <v>0</v>
      </c>
      <c r="H33">
        <v>698.16700000000003</v>
      </c>
      <c r="I33">
        <v>4.4343100000000003E-3</v>
      </c>
      <c r="J33">
        <v>1</v>
      </c>
      <c r="K33">
        <v>0</v>
      </c>
    </row>
    <row r="34" spans="1:11" x14ac:dyDescent="0.25">
      <c r="A34" t="s">
        <v>34</v>
      </c>
      <c r="B34">
        <v>6749.77</v>
      </c>
      <c r="C34">
        <v>6627.51</v>
      </c>
      <c r="D34">
        <v>6549.8</v>
      </c>
      <c r="E34">
        <v>2028.33</v>
      </c>
      <c r="F34">
        <v>698.005</v>
      </c>
      <c r="G34">
        <v>0</v>
      </c>
      <c r="H34">
        <v>698.005</v>
      </c>
      <c r="I34">
        <v>2.05682E-3</v>
      </c>
      <c r="J34">
        <v>1</v>
      </c>
      <c r="K34">
        <v>0</v>
      </c>
    </row>
    <row r="35" spans="1:11" x14ac:dyDescent="0.25">
      <c r="A35" t="s">
        <v>34</v>
      </c>
      <c r="B35">
        <v>6749.09</v>
      </c>
      <c r="C35">
        <v>6626.74</v>
      </c>
      <c r="D35">
        <v>6549.88</v>
      </c>
      <c r="E35">
        <v>2028.78</v>
      </c>
      <c r="F35">
        <v>698.18700000000001</v>
      </c>
      <c r="G35">
        <v>0</v>
      </c>
      <c r="H35">
        <v>698.18700000000001</v>
      </c>
      <c r="I35">
        <v>1.1187900000000001E-2</v>
      </c>
      <c r="J35">
        <v>1</v>
      </c>
      <c r="K35">
        <v>0</v>
      </c>
    </row>
    <row r="36" spans="1:11" x14ac:dyDescent="0.25">
      <c r="A36" t="s">
        <v>34</v>
      </c>
      <c r="B36">
        <v>6749.29</v>
      </c>
      <c r="C36">
        <v>6623.91</v>
      </c>
      <c r="D36">
        <v>6549.5</v>
      </c>
      <c r="E36">
        <v>2028.42</v>
      </c>
      <c r="F36">
        <v>698.08900000000006</v>
      </c>
      <c r="G36">
        <v>0</v>
      </c>
      <c r="H36">
        <v>698.08900000000006</v>
      </c>
      <c r="I36">
        <v>1.51144E-3</v>
      </c>
      <c r="J36">
        <v>1</v>
      </c>
      <c r="K36">
        <v>0</v>
      </c>
    </row>
    <row r="37" spans="1:11" x14ac:dyDescent="0.25">
      <c r="A37" t="s">
        <v>34</v>
      </c>
      <c r="B37">
        <v>6747.29</v>
      </c>
      <c r="C37">
        <v>6622.59</v>
      </c>
      <c r="D37">
        <v>6548.95</v>
      </c>
      <c r="E37">
        <v>2028.32</v>
      </c>
      <c r="F37">
        <v>697.99900000000002</v>
      </c>
      <c r="G37">
        <v>0</v>
      </c>
      <c r="H37">
        <v>697.99900000000002</v>
      </c>
      <c r="I37">
        <v>1.5224500000000001E-3</v>
      </c>
      <c r="J37">
        <v>1</v>
      </c>
      <c r="K37">
        <v>0</v>
      </c>
    </row>
    <row r="38" spans="1:11" x14ac:dyDescent="0.25">
      <c r="A38" t="s">
        <v>34</v>
      </c>
      <c r="B38">
        <v>6747.62</v>
      </c>
      <c r="C38">
        <v>6625.41</v>
      </c>
      <c r="D38">
        <v>6549.41</v>
      </c>
      <c r="E38">
        <v>2028.26</v>
      </c>
      <c r="F38">
        <v>698.15</v>
      </c>
      <c r="G38">
        <v>0</v>
      </c>
      <c r="H38">
        <v>698.15</v>
      </c>
      <c r="I38">
        <v>2.9875499999999998E-3</v>
      </c>
      <c r="J38">
        <v>1</v>
      </c>
      <c r="K38">
        <v>0</v>
      </c>
    </row>
    <row r="39" spans="1:11" x14ac:dyDescent="0.25">
      <c r="A39" t="s">
        <v>34</v>
      </c>
      <c r="B39">
        <v>6746.32</v>
      </c>
      <c r="C39">
        <v>6624.21</v>
      </c>
      <c r="D39">
        <v>6549.01</v>
      </c>
      <c r="E39">
        <v>2027.85</v>
      </c>
      <c r="F39">
        <v>698.07799999999997</v>
      </c>
      <c r="G39">
        <v>0</v>
      </c>
      <c r="H39">
        <v>698.07799999999997</v>
      </c>
      <c r="I39">
        <v>1.42753E-3</v>
      </c>
      <c r="J39">
        <v>1</v>
      </c>
      <c r="K39">
        <v>0</v>
      </c>
    </row>
    <row r="40" spans="1:11" x14ac:dyDescent="0.25">
      <c r="A40" t="s">
        <v>34</v>
      </c>
      <c r="B40">
        <v>6750.34</v>
      </c>
      <c r="C40">
        <v>6626.07</v>
      </c>
      <c r="D40">
        <v>6548.65</v>
      </c>
      <c r="E40">
        <v>2028.38</v>
      </c>
      <c r="F40">
        <v>698.07799999999997</v>
      </c>
      <c r="G40">
        <v>0</v>
      </c>
      <c r="H40">
        <v>698.07799999999997</v>
      </c>
      <c r="I40">
        <v>1.8019399999999999E-3</v>
      </c>
      <c r="J40">
        <v>1</v>
      </c>
      <c r="K40">
        <v>0</v>
      </c>
    </row>
    <row r="41" spans="1:11" x14ac:dyDescent="0.25">
      <c r="A41" t="s">
        <v>34</v>
      </c>
      <c r="B41">
        <v>6750.72</v>
      </c>
      <c r="C41">
        <v>6625.54</v>
      </c>
      <c r="D41">
        <v>6545.98</v>
      </c>
      <c r="E41">
        <v>2028.42</v>
      </c>
      <c r="F41">
        <v>698.17399999999998</v>
      </c>
      <c r="G41">
        <v>0</v>
      </c>
      <c r="H41">
        <v>698.17399999999998</v>
      </c>
      <c r="I41">
        <v>1.24143E-3</v>
      </c>
      <c r="J41">
        <v>1</v>
      </c>
      <c r="K41">
        <v>0</v>
      </c>
    </row>
    <row r="42" spans="1:11" x14ac:dyDescent="0.25">
      <c r="A42" t="s">
        <v>34</v>
      </c>
      <c r="B42">
        <v>6747.58</v>
      </c>
      <c r="C42">
        <v>6624.27</v>
      </c>
      <c r="D42">
        <v>6545.94</v>
      </c>
      <c r="E42">
        <v>2028.78</v>
      </c>
      <c r="F42">
        <v>698.17600000000004</v>
      </c>
      <c r="G42">
        <v>0</v>
      </c>
      <c r="H42">
        <v>698.17600000000004</v>
      </c>
      <c r="I42">
        <v>3.5287500000000002E-3</v>
      </c>
      <c r="J42">
        <v>1</v>
      </c>
      <c r="K42">
        <v>0</v>
      </c>
    </row>
    <row r="43" spans="1:11" x14ac:dyDescent="0.25">
      <c r="A43" t="s">
        <v>34</v>
      </c>
      <c r="B43">
        <v>6758.18</v>
      </c>
      <c r="C43">
        <v>6624.66</v>
      </c>
      <c r="D43">
        <v>6545.42</v>
      </c>
      <c r="E43">
        <v>2028.36</v>
      </c>
      <c r="F43">
        <v>698.09400000000005</v>
      </c>
      <c r="G43">
        <v>0</v>
      </c>
      <c r="H43">
        <v>698.09400000000005</v>
      </c>
      <c r="I43">
        <v>1.2866900000000001E-3</v>
      </c>
      <c r="J43">
        <v>1</v>
      </c>
      <c r="K43">
        <v>0</v>
      </c>
    </row>
    <row r="44" spans="1:11" x14ac:dyDescent="0.25">
      <c r="A44" t="s">
        <v>34</v>
      </c>
      <c r="B44">
        <v>6742.51</v>
      </c>
      <c r="C44">
        <v>6618.83</v>
      </c>
      <c r="D44">
        <v>6544.94</v>
      </c>
      <c r="E44">
        <v>2028.1</v>
      </c>
      <c r="F44">
        <v>698.11800000000005</v>
      </c>
      <c r="G44">
        <v>0</v>
      </c>
      <c r="H44">
        <v>698.11800000000005</v>
      </c>
      <c r="I44">
        <v>1.3275299999999999E-3</v>
      </c>
      <c r="J44">
        <v>1</v>
      </c>
      <c r="K44">
        <v>0</v>
      </c>
    </row>
    <row r="45" spans="1:11" x14ac:dyDescent="0.25">
      <c r="A45" t="s">
        <v>34</v>
      </c>
      <c r="B45">
        <v>6730.43</v>
      </c>
      <c r="C45">
        <v>6601.82</v>
      </c>
      <c r="D45">
        <v>6545</v>
      </c>
      <c r="E45">
        <v>2028.25</v>
      </c>
      <c r="F45">
        <v>698.12300000000005</v>
      </c>
      <c r="G45">
        <v>0</v>
      </c>
      <c r="H45">
        <v>698.12300000000005</v>
      </c>
      <c r="I45">
        <v>1.23762E-3</v>
      </c>
      <c r="J45">
        <v>1</v>
      </c>
      <c r="K45">
        <v>0</v>
      </c>
    </row>
    <row r="46" spans="1:11" x14ac:dyDescent="0.25">
      <c r="A46" t="s">
        <v>34</v>
      </c>
      <c r="B46">
        <v>6741.85</v>
      </c>
      <c r="C46">
        <v>6611.86</v>
      </c>
      <c r="D46">
        <v>6547.09</v>
      </c>
      <c r="E46">
        <v>2028.59</v>
      </c>
      <c r="F46">
        <v>698.30399999999997</v>
      </c>
      <c r="G46">
        <v>0</v>
      </c>
      <c r="H46">
        <v>698.30399999999997</v>
      </c>
      <c r="I46">
        <v>9.1235499999999994E-3</v>
      </c>
      <c r="J46">
        <v>1</v>
      </c>
      <c r="K46">
        <v>0</v>
      </c>
    </row>
    <row r="47" spans="1:11" x14ac:dyDescent="0.25">
      <c r="A47" t="s">
        <v>34</v>
      </c>
      <c r="B47">
        <v>6731.2</v>
      </c>
      <c r="C47">
        <v>6602.56</v>
      </c>
      <c r="D47">
        <v>6545.66</v>
      </c>
      <c r="E47">
        <v>2028.39</v>
      </c>
      <c r="F47">
        <v>698.15</v>
      </c>
      <c r="G47">
        <v>0</v>
      </c>
      <c r="H47">
        <v>698.15</v>
      </c>
      <c r="I47">
        <v>6.7616899999999999E-3</v>
      </c>
      <c r="J47">
        <v>1</v>
      </c>
      <c r="K47">
        <v>0</v>
      </c>
    </row>
    <row r="48" spans="1:11" x14ac:dyDescent="0.25">
      <c r="A48" t="s">
        <v>34</v>
      </c>
      <c r="B48">
        <v>6732.43</v>
      </c>
      <c r="C48">
        <v>6602.48</v>
      </c>
      <c r="D48">
        <v>6544.97</v>
      </c>
      <c r="E48">
        <v>2028.26</v>
      </c>
      <c r="F48">
        <v>698.18499999999995</v>
      </c>
      <c r="G48">
        <v>0</v>
      </c>
      <c r="H48">
        <v>698.18499999999995</v>
      </c>
      <c r="I48">
        <v>5.9618199999999996E-3</v>
      </c>
      <c r="J48">
        <v>1</v>
      </c>
      <c r="K48">
        <v>0</v>
      </c>
    </row>
    <row r="49" spans="1:25" x14ac:dyDescent="0.25">
      <c r="A49" t="s">
        <v>34</v>
      </c>
      <c r="B49">
        <v>6738.14</v>
      </c>
      <c r="C49">
        <v>6610.35</v>
      </c>
      <c r="D49">
        <v>6545.87</v>
      </c>
      <c r="E49">
        <v>2028.54</v>
      </c>
      <c r="F49">
        <v>698.21500000000003</v>
      </c>
      <c r="G49">
        <v>0</v>
      </c>
      <c r="H49">
        <v>698.21500000000003</v>
      </c>
      <c r="I49">
        <v>1.3970600000000001E-3</v>
      </c>
      <c r="J49">
        <v>1</v>
      </c>
      <c r="K49">
        <v>0</v>
      </c>
    </row>
    <row r="50" spans="1:25" x14ac:dyDescent="0.25">
      <c r="A50" t="s">
        <v>34</v>
      </c>
      <c r="B50">
        <v>6737.07</v>
      </c>
      <c r="C50">
        <v>6607.45</v>
      </c>
      <c r="D50">
        <v>6546.26</v>
      </c>
      <c r="E50">
        <v>2028.51</v>
      </c>
      <c r="F50">
        <v>698.08500000000004</v>
      </c>
      <c r="G50">
        <v>0</v>
      </c>
      <c r="H50">
        <v>698.08500000000004</v>
      </c>
      <c r="I50">
        <v>1.2330500000000001E-3</v>
      </c>
      <c r="J50">
        <v>1</v>
      </c>
      <c r="K50">
        <v>0</v>
      </c>
    </row>
    <row r="51" spans="1:25" x14ac:dyDescent="0.25">
      <c r="A51" t="s">
        <v>34</v>
      </c>
      <c r="B51">
        <v>6735.64</v>
      </c>
      <c r="C51">
        <v>6606.26</v>
      </c>
      <c r="D51">
        <v>6546.07</v>
      </c>
      <c r="E51">
        <v>2028.48</v>
      </c>
      <c r="F51">
        <v>698.274</v>
      </c>
      <c r="G51">
        <v>0</v>
      </c>
      <c r="H51">
        <v>698.274</v>
      </c>
      <c r="I51">
        <v>3.1942400000000001E-3</v>
      </c>
      <c r="J51">
        <v>1</v>
      </c>
      <c r="K51">
        <v>0</v>
      </c>
    </row>
    <row r="52" spans="1:25" x14ac:dyDescent="0.25">
      <c r="A52" t="s">
        <v>34</v>
      </c>
      <c r="B52">
        <v>6732.99</v>
      </c>
      <c r="C52">
        <v>6601.99</v>
      </c>
      <c r="D52">
        <v>6545.65</v>
      </c>
      <c r="E52">
        <v>2028.35</v>
      </c>
      <c r="F52">
        <v>698.15700000000004</v>
      </c>
      <c r="G52">
        <v>0</v>
      </c>
      <c r="H52">
        <v>698.15700000000004</v>
      </c>
      <c r="I52">
        <v>5.1463200000000002E-3</v>
      </c>
      <c r="J52">
        <v>1</v>
      </c>
      <c r="K52">
        <v>0</v>
      </c>
    </row>
    <row r="53" spans="1:25" x14ac:dyDescent="0.25">
      <c r="A53" t="s">
        <v>34</v>
      </c>
      <c r="B53">
        <v>6738.91</v>
      </c>
      <c r="C53">
        <v>6608.07</v>
      </c>
      <c r="D53">
        <v>6546.5</v>
      </c>
      <c r="E53">
        <v>2028.48</v>
      </c>
      <c r="F53">
        <v>698.13</v>
      </c>
      <c r="G53">
        <v>0</v>
      </c>
      <c r="H53">
        <v>698.13</v>
      </c>
      <c r="I53">
        <v>3.2073700000000002E-3</v>
      </c>
      <c r="J53">
        <v>1</v>
      </c>
      <c r="K53">
        <v>0</v>
      </c>
    </row>
    <row r="54" spans="1:25" x14ac:dyDescent="0.25">
      <c r="A54" t="s">
        <v>34</v>
      </c>
      <c r="B54">
        <v>6734.94</v>
      </c>
      <c r="C54">
        <v>6604.57</v>
      </c>
      <c r="D54">
        <v>6545.93</v>
      </c>
      <c r="E54">
        <v>2028.41</v>
      </c>
      <c r="F54">
        <v>698.16499999999996</v>
      </c>
      <c r="G54">
        <v>0</v>
      </c>
      <c r="H54">
        <v>698.16499999999996</v>
      </c>
      <c r="I54">
        <v>1.30349E-2</v>
      </c>
      <c r="J54">
        <v>1</v>
      </c>
      <c r="K54">
        <v>0</v>
      </c>
    </row>
    <row r="55" spans="1:25" x14ac:dyDescent="0.25">
      <c r="A55" t="s">
        <v>34</v>
      </c>
      <c r="B55">
        <v>6736.04</v>
      </c>
      <c r="C55">
        <v>6606.89</v>
      </c>
      <c r="D55">
        <v>6546.39</v>
      </c>
      <c r="E55">
        <v>2028.4</v>
      </c>
      <c r="F55">
        <v>698.19100000000003</v>
      </c>
      <c r="G55">
        <v>0</v>
      </c>
      <c r="H55">
        <v>698.19100000000003</v>
      </c>
      <c r="I55">
        <v>2.6288399999999999E-3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6736.36</v>
      </c>
      <c r="C56">
        <v>6608.18</v>
      </c>
      <c r="D56">
        <v>6546.37</v>
      </c>
      <c r="E56">
        <v>2028.25</v>
      </c>
      <c r="F56">
        <v>698.13400000000001</v>
      </c>
      <c r="G56">
        <v>0</v>
      </c>
      <c r="H56">
        <v>698.13400000000001</v>
      </c>
      <c r="I56">
        <v>6.4239199999999996E-3</v>
      </c>
      <c r="J56">
        <v>1</v>
      </c>
      <c r="K56">
        <v>0</v>
      </c>
      <c r="R56">
        <f>AVERAGE(B7:B56)</f>
        <v>6733.9151999999995</v>
      </c>
      <c r="S56">
        <f>AVERAGE(C7:C56)</f>
        <v>6608.8809999999994</v>
      </c>
      <c r="U56">
        <f>_xlfn.VAR.P(B7:B56)</f>
        <v>400.79585696000186</v>
      </c>
      <c r="V56">
        <f>_xlfn.VAR.P(C7:C56)</f>
        <v>383.71168500000175</v>
      </c>
      <c r="X56">
        <f>1.96*SQRT(U56)/50</f>
        <v>0.78477955225592955</v>
      </c>
      <c r="Y56">
        <f>1.96*SQRT(V56)/50</f>
        <v>0.76787155412764363</v>
      </c>
    </row>
    <row r="57" spans="1:25" x14ac:dyDescent="0.25">
      <c r="A57" t="s">
        <v>102</v>
      </c>
      <c r="B57">
        <v>336763.28690000001</v>
      </c>
      <c r="C57" t="s">
        <v>36</v>
      </c>
    </row>
    <row r="58" spans="1:25" x14ac:dyDescent="0.25">
      <c r="A58" t="s">
        <v>35</v>
      </c>
      <c r="B58">
        <v>6730.04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6.1342000000000002E-3</v>
      </c>
      <c r="J58">
        <v>1</v>
      </c>
      <c r="K58">
        <v>0</v>
      </c>
    </row>
    <row r="59" spans="1:25" x14ac:dyDescent="0.25">
      <c r="A59" t="s">
        <v>35</v>
      </c>
      <c r="B59">
        <v>6730.96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1.57149E-3</v>
      </c>
      <c r="J59">
        <v>1</v>
      </c>
      <c r="K59">
        <v>0</v>
      </c>
    </row>
    <row r="60" spans="1:25" x14ac:dyDescent="0.25">
      <c r="A60" t="s">
        <v>35</v>
      </c>
      <c r="B60">
        <v>6732.99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1.3318E-3</v>
      </c>
      <c r="J60">
        <v>1</v>
      </c>
      <c r="K60">
        <v>0</v>
      </c>
    </row>
    <row r="61" spans="1:25" x14ac:dyDescent="0.25">
      <c r="A61" t="s">
        <v>35</v>
      </c>
      <c r="B61">
        <v>6734.69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1.6122199999999999E-3</v>
      </c>
      <c r="J61">
        <v>1</v>
      </c>
      <c r="K61">
        <v>0</v>
      </c>
    </row>
    <row r="62" spans="1:25" x14ac:dyDescent="0.25">
      <c r="A62" t="s">
        <v>35</v>
      </c>
      <c r="B62">
        <v>6729.21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2.2897799999999999E-3</v>
      </c>
      <c r="J62">
        <v>1</v>
      </c>
      <c r="K62">
        <v>0</v>
      </c>
    </row>
    <row r="63" spans="1:25" x14ac:dyDescent="0.25">
      <c r="A63" t="s">
        <v>35</v>
      </c>
      <c r="B63">
        <v>6729.39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3.1390799999999998E-3</v>
      </c>
      <c r="J63">
        <v>1</v>
      </c>
      <c r="K63">
        <v>0</v>
      </c>
    </row>
    <row r="64" spans="1:25" x14ac:dyDescent="0.25">
      <c r="A64" t="s">
        <v>35</v>
      </c>
      <c r="B64">
        <v>6737.99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1.30204E-3</v>
      </c>
      <c r="J64">
        <v>1</v>
      </c>
      <c r="K64">
        <v>0</v>
      </c>
    </row>
    <row r="65" spans="1:11" x14ac:dyDescent="0.25">
      <c r="A65" t="s">
        <v>35</v>
      </c>
      <c r="B65">
        <v>6731.48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1.2300499999999999E-3</v>
      </c>
      <c r="J65">
        <v>1</v>
      </c>
      <c r="K65">
        <v>0</v>
      </c>
    </row>
    <row r="66" spans="1:11" x14ac:dyDescent="0.25">
      <c r="A66" t="s">
        <v>35</v>
      </c>
      <c r="B66">
        <v>6729.43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2.3613499999999999E-3</v>
      </c>
      <c r="J66">
        <v>1</v>
      </c>
      <c r="K66">
        <v>0</v>
      </c>
    </row>
    <row r="67" spans="1:11" x14ac:dyDescent="0.25">
      <c r="A67" t="s">
        <v>35</v>
      </c>
      <c r="B67">
        <v>6731.98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1.98167E-3</v>
      </c>
      <c r="J67">
        <v>1</v>
      </c>
      <c r="K67">
        <v>0</v>
      </c>
    </row>
    <row r="68" spans="1:11" x14ac:dyDescent="0.25">
      <c r="A68" t="s">
        <v>35</v>
      </c>
      <c r="B68">
        <v>6734.41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9.7249299999999997E-3</v>
      </c>
      <c r="J68">
        <v>1</v>
      </c>
      <c r="K68">
        <v>0</v>
      </c>
    </row>
    <row r="69" spans="1:11" x14ac:dyDescent="0.25">
      <c r="A69" t="s">
        <v>35</v>
      </c>
      <c r="B69">
        <v>6734.66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1.29199E-3</v>
      </c>
      <c r="J69">
        <v>1</v>
      </c>
      <c r="K69">
        <v>0</v>
      </c>
    </row>
    <row r="70" spans="1:11" x14ac:dyDescent="0.25">
      <c r="A70" t="s">
        <v>35</v>
      </c>
      <c r="B70">
        <v>6726.63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4.3276599999999997E-3</v>
      </c>
      <c r="J70">
        <v>1</v>
      </c>
      <c r="K70">
        <v>0</v>
      </c>
    </row>
    <row r="71" spans="1:11" x14ac:dyDescent="0.25">
      <c r="A71" t="s">
        <v>35</v>
      </c>
      <c r="B71">
        <v>6730.16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1.2367999999999999E-3</v>
      </c>
      <c r="J71">
        <v>1</v>
      </c>
      <c r="K71">
        <v>0</v>
      </c>
    </row>
    <row r="72" spans="1:11" x14ac:dyDescent="0.25">
      <c r="A72" t="s">
        <v>35</v>
      </c>
      <c r="B72">
        <v>6727.52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1.72336E-3</v>
      </c>
      <c r="J72">
        <v>1</v>
      </c>
      <c r="K72">
        <v>0</v>
      </c>
    </row>
    <row r="73" spans="1:11" x14ac:dyDescent="0.25">
      <c r="A73" t="s">
        <v>35</v>
      </c>
      <c r="B73">
        <v>6729.05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3.71719E-3</v>
      </c>
      <c r="J73">
        <v>1</v>
      </c>
      <c r="K73">
        <v>0</v>
      </c>
    </row>
    <row r="74" spans="1:11" x14ac:dyDescent="0.25">
      <c r="A74" t="s">
        <v>35</v>
      </c>
      <c r="B74">
        <v>6728.98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1.69604E-3</v>
      </c>
      <c r="J74">
        <v>1</v>
      </c>
      <c r="K74">
        <v>0</v>
      </c>
    </row>
    <row r="75" spans="1:11" x14ac:dyDescent="0.25">
      <c r="A75" t="s">
        <v>35</v>
      </c>
      <c r="B75">
        <v>6727.58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1.8253799999999999E-3</v>
      </c>
      <c r="J75">
        <v>1</v>
      </c>
      <c r="K75">
        <v>0</v>
      </c>
    </row>
    <row r="76" spans="1:11" x14ac:dyDescent="0.25">
      <c r="A76" t="s">
        <v>35</v>
      </c>
      <c r="B76">
        <v>6730.09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1.4893699999999999E-2</v>
      </c>
      <c r="J76">
        <v>1</v>
      </c>
      <c r="K76">
        <v>0</v>
      </c>
    </row>
    <row r="77" spans="1:11" x14ac:dyDescent="0.25">
      <c r="A77" t="s">
        <v>35</v>
      </c>
      <c r="B77">
        <v>6727.8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3.4354400000000001E-3</v>
      </c>
      <c r="J77">
        <v>1</v>
      </c>
      <c r="K77">
        <v>0</v>
      </c>
    </row>
    <row r="78" spans="1:11" x14ac:dyDescent="0.25">
      <c r="A78" t="s">
        <v>35</v>
      </c>
      <c r="B78">
        <v>6736.66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1.5849E-3</v>
      </c>
      <c r="J78">
        <v>1</v>
      </c>
      <c r="K78">
        <v>0</v>
      </c>
    </row>
    <row r="79" spans="1:11" x14ac:dyDescent="0.25">
      <c r="A79" t="s">
        <v>35</v>
      </c>
      <c r="B79">
        <v>6719.3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2.1170400000000002E-3</v>
      </c>
      <c r="J79">
        <v>1</v>
      </c>
      <c r="K79">
        <v>0</v>
      </c>
    </row>
    <row r="80" spans="1:11" x14ac:dyDescent="0.25">
      <c r="A80" t="s">
        <v>35</v>
      </c>
      <c r="B80">
        <v>6716.74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1.7954799999999999E-3</v>
      </c>
      <c r="J80">
        <v>1</v>
      </c>
      <c r="K80">
        <v>0</v>
      </c>
    </row>
    <row r="81" spans="1:11" x14ac:dyDescent="0.25">
      <c r="A81" t="s">
        <v>35</v>
      </c>
      <c r="B81">
        <v>6722.95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1.4448200000000001E-3</v>
      </c>
      <c r="J81">
        <v>1</v>
      </c>
      <c r="K81">
        <v>0</v>
      </c>
    </row>
    <row r="82" spans="1:11" x14ac:dyDescent="0.25">
      <c r="A82" t="s">
        <v>35</v>
      </c>
      <c r="B82">
        <v>6724.31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4.4791800000000001E-3</v>
      </c>
      <c r="J82">
        <v>1</v>
      </c>
      <c r="K82">
        <v>0</v>
      </c>
    </row>
    <row r="83" spans="1:11" x14ac:dyDescent="0.25">
      <c r="A83" t="s">
        <v>35</v>
      </c>
      <c r="B83">
        <v>6725.19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1.10337E-2</v>
      </c>
      <c r="J83">
        <v>1</v>
      </c>
      <c r="K83">
        <v>0</v>
      </c>
    </row>
    <row r="84" spans="1:11" x14ac:dyDescent="0.25">
      <c r="A84" t="s">
        <v>35</v>
      </c>
      <c r="B84">
        <v>6718.55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1.3625200000000001E-3</v>
      </c>
      <c r="J84">
        <v>1</v>
      </c>
      <c r="K84">
        <v>0</v>
      </c>
    </row>
    <row r="85" spans="1:11" x14ac:dyDescent="0.25">
      <c r="A85" t="s">
        <v>35</v>
      </c>
      <c r="B85">
        <v>6721.3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1.2390400000000001E-3</v>
      </c>
      <c r="J85">
        <v>1</v>
      </c>
      <c r="K85">
        <v>0</v>
      </c>
    </row>
    <row r="86" spans="1:11" x14ac:dyDescent="0.25">
      <c r="A86" t="s">
        <v>35</v>
      </c>
      <c r="B86">
        <v>6728.03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4.4215699999999997E-3</v>
      </c>
      <c r="J86">
        <v>1</v>
      </c>
      <c r="K86">
        <v>0</v>
      </c>
    </row>
    <row r="87" spans="1:11" x14ac:dyDescent="0.25">
      <c r="A87" t="s">
        <v>35</v>
      </c>
      <c r="B87">
        <v>6720.4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1.7773000000000001E-3</v>
      </c>
      <c r="J87">
        <v>1</v>
      </c>
      <c r="K87">
        <v>0</v>
      </c>
    </row>
    <row r="88" spans="1:11" x14ac:dyDescent="0.25">
      <c r="A88" t="s">
        <v>35</v>
      </c>
      <c r="B88">
        <v>6729.2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3.49753E-3</v>
      </c>
      <c r="J88">
        <v>1</v>
      </c>
      <c r="K88">
        <v>0</v>
      </c>
    </row>
    <row r="89" spans="1:11" x14ac:dyDescent="0.25">
      <c r="A89" t="s">
        <v>35</v>
      </c>
      <c r="B89">
        <v>6730.23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1.8052299999999999E-3</v>
      </c>
      <c r="J89">
        <v>1</v>
      </c>
      <c r="K89">
        <v>0</v>
      </c>
    </row>
    <row r="90" spans="1:11" x14ac:dyDescent="0.25">
      <c r="A90" t="s">
        <v>35</v>
      </c>
      <c r="B90">
        <v>6728.32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3.4443899999999999E-3</v>
      </c>
      <c r="J90">
        <v>1</v>
      </c>
      <c r="K90">
        <v>0</v>
      </c>
    </row>
    <row r="91" spans="1:11" x14ac:dyDescent="0.25">
      <c r="A91" t="s">
        <v>35</v>
      </c>
      <c r="B91">
        <v>6728.11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8.8888600000000002E-3</v>
      </c>
      <c r="J91">
        <v>1</v>
      </c>
      <c r="K91">
        <v>0</v>
      </c>
    </row>
    <row r="92" spans="1:11" x14ac:dyDescent="0.25">
      <c r="A92" t="s">
        <v>35</v>
      </c>
      <c r="B92">
        <v>6732.19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1.2616000000000001E-3</v>
      </c>
      <c r="J92">
        <v>1</v>
      </c>
      <c r="K92">
        <v>0</v>
      </c>
    </row>
    <row r="93" spans="1:11" x14ac:dyDescent="0.25">
      <c r="A93" t="s">
        <v>35</v>
      </c>
      <c r="B93">
        <v>6721.07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1.24598E-3</v>
      </c>
      <c r="J93">
        <v>1</v>
      </c>
      <c r="K93">
        <v>0</v>
      </c>
    </row>
    <row r="94" spans="1:11" x14ac:dyDescent="0.25">
      <c r="A94" t="s">
        <v>35</v>
      </c>
      <c r="B94">
        <v>6728.38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1.2505400000000001E-3</v>
      </c>
      <c r="J94">
        <v>1</v>
      </c>
      <c r="K94">
        <v>0</v>
      </c>
    </row>
    <row r="95" spans="1:11" x14ac:dyDescent="0.25">
      <c r="A95" t="s">
        <v>35</v>
      </c>
      <c r="B95">
        <v>6726.43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1.2692999999999999E-3</v>
      </c>
      <c r="J95">
        <v>1</v>
      </c>
      <c r="K95">
        <v>0</v>
      </c>
    </row>
    <row r="96" spans="1:11" x14ac:dyDescent="0.25">
      <c r="A96" t="s">
        <v>35</v>
      </c>
      <c r="B96">
        <v>6729.62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4.99972E-3</v>
      </c>
      <c r="J96">
        <v>1</v>
      </c>
      <c r="K96">
        <v>0</v>
      </c>
    </row>
    <row r="97" spans="1:25" x14ac:dyDescent="0.25">
      <c r="A97" t="s">
        <v>35</v>
      </c>
      <c r="B97">
        <v>6743.4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1.27633E-3</v>
      </c>
      <c r="J97">
        <v>1</v>
      </c>
      <c r="K97">
        <v>0</v>
      </c>
    </row>
    <row r="98" spans="1:25" x14ac:dyDescent="0.25">
      <c r="A98" t="s">
        <v>35</v>
      </c>
      <c r="B98">
        <v>6741.95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1.25091E-3</v>
      </c>
      <c r="J98">
        <v>1</v>
      </c>
      <c r="K98">
        <v>0</v>
      </c>
    </row>
    <row r="99" spans="1:25" x14ac:dyDescent="0.25">
      <c r="A99" t="s">
        <v>35</v>
      </c>
      <c r="B99">
        <v>6741.47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1.66698E-3</v>
      </c>
      <c r="J99">
        <v>1</v>
      </c>
      <c r="K99">
        <v>0</v>
      </c>
    </row>
    <row r="100" spans="1:25" x14ac:dyDescent="0.25">
      <c r="A100" t="s">
        <v>35</v>
      </c>
      <c r="B100">
        <v>6741.59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1.01847E-2</v>
      </c>
      <c r="J100">
        <v>1</v>
      </c>
      <c r="K100">
        <v>0</v>
      </c>
    </row>
    <row r="101" spans="1:25" x14ac:dyDescent="0.25">
      <c r="A101" t="s">
        <v>35</v>
      </c>
      <c r="B101">
        <v>6740.91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1.8247599999999999E-3</v>
      </c>
      <c r="J101">
        <v>1</v>
      </c>
      <c r="K101">
        <v>0</v>
      </c>
    </row>
    <row r="102" spans="1:25" x14ac:dyDescent="0.25">
      <c r="A102" t="s">
        <v>35</v>
      </c>
      <c r="B102">
        <v>6742.5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2.8741399999999999E-3</v>
      </c>
      <c r="J102">
        <v>1</v>
      </c>
      <c r="K102">
        <v>0</v>
      </c>
    </row>
    <row r="103" spans="1:25" x14ac:dyDescent="0.25">
      <c r="A103" t="s">
        <v>35</v>
      </c>
      <c r="B103">
        <v>6739.79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1.26066E-3</v>
      </c>
      <c r="J103">
        <v>1</v>
      </c>
      <c r="K103">
        <v>0</v>
      </c>
    </row>
    <row r="104" spans="1:25" x14ac:dyDescent="0.25">
      <c r="A104" t="s">
        <v>35</v>
      </c>
      <c r="B104">
        <v>6741.26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1.2560399999999999E-3</v>
      </c>
      <c r="J104">
        <v>1</v>
      </c>
      <c r="K104">
        <v>0</v>
      </c>
    </row>
    <row r="105" spans="1:25" x14ac:dyDescent="0.25">
      <c r="A105" t="s">
        <v>35</v>
      </c>
      <c r="B105">
        <v>6738.86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3.2491999999999998E-3</v>
      </c>
      <c r="J105">
        <v>1</v>
      </c>
      <c r="K105">
        <v>0</v>
      </c>
    </row>
    <row r="106" spans="1:25" x14ac:dyDescent="0.25">
      <c r="A106" t="s">
        <v>35</v>
      </c>
      <c r="B106">
        <v>6740.69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3.1699400000000003E-2</v>
      </c>
      <c r="J106">
        <v>1</v>
      </c>
      <c r="K106">
        <v>0</v>
      </c>
    </row>
    <row r="107" spans="1:25" x14ac:dyDescent="0.25">
      <c r="A107" t="s">
        <v>35</v>
      </c>
      <c r="B107">
        <v>6737.52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1.29948E-3</v>
      </c>
      <c r="J107">
        <v>1</v>
      </c>
      <c r="K107">
        <v>0</v>
      </c>
    </row>
    <row r="108" spans="1:25" x14ac:dyDescent="0.25">
      <c r="A108" t="s">
        <v>35</v>
      </c>
      <c r="B108">
        <v>6739.13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1.23025E-3</v>
      </c>
      <c r="J108">
        <v>1</v>
      </c>
      <c r="K108">
        <v>0</v>
      </c>
    </row>
    <row r="109" spans="1:25" x14ac:dyDescent="0.25">
      <c r="A109" t="s">
        <v>35</v>
      </c>
      <c r="B109">
        <v>6738.61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5.2115E-3</v>
      </c>
      <c r="J109">
        <v>1</v>
      </c>
      <c r="K109">
        <v>0</v>
      </c>
    </row>
    <row r="110" spans="1:25" x14ac:dyDescent="0.25">
      <c r="A110" t="s">
        <v>35</v>
      </c>
      <c r="B110">
        <v>6739.3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3.6277599999999998E-3</v>
      </c>
      <c r="J110">
        <v>1</v>
      </c>
      <c r="K110">
        <v>0</v>
      </c>
    </row>
    <row r="111" spans="1:25" x14ac:dyDescent="0.25">
      <c r="A111" t="s">
        <v>35</v>
      </c>
      <c r="B111">
        <v>6740.16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1.7691E-3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6741.43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1.4104899999999999E-3</v>
      </c>
      <c r="J112">
        <v>1</v>
      </c>
      <c r="K112">
        <v>0</v>
      </c>
      <c r="R112">
        <f>AVERAGE(B63:B112)</f>
        <v>6731.8539999999994</v>
      </c>
      <c r="S112">
        <f>AVERAGE(C63:C112)</f>
        <v>0</v>
      </c>
      <c r="U112">
        <f>_xlfn.VAR.P(B63:B112)</f>
        <v>52.666527999999929</v>
      </c>
      <c r="V112">
        <f>_xlfn.VAR.P(C63:C112)</f>
        <v>0</v>
      </c>
      <c r="X112">
        <f>1.96*SQRT(U112)/50</f>
        <v>0.28448109530497784</v>
      </c>
      <c r="Y112">
        <f>1.96*SQRT(V112)/50</f>
        <v>0</v>
      </c>
    </row>
    <row r="113" spans="1:9" x14ac:dyDescent="0.25">
      <c r="A113" t="s">
        <v>35</v>
      </c>
      <c r="B113">
        <v>336669.60129999998</v>
      </c>
      <c r="C113" t="s">
        <v>36</v>
      </c>
    </row>
    <row r="114" spans="1:9" x14ac:dyDescent="0.25">
      <c r="A114" t="s">
        <v>37</v>
      </c>
      <c r="B114">
        <v>6229.52</v>
      </c>
      <c r="C114">
        <v>6108.02</v>
      </c>
      <c r="D114">
        <v>6052.7</v>
      </c>
      <c r="E114">
        <v>1534.01</v>
      </c>
      <c r="F114">
        <v>697.81899999999996</v>
      </c>
      <c r="G114">
        <v>3.4390200000000001E-3</v>
      </c>
      <c r="H114">
        <v>1</v>
      </c>
      <c r="I114">
        <v>0</v>
      </c>
    </row>
    <row r="115" spans="1:9" x14ac:dyDescent="0.25">
      <c r="A115" t="s">
        <v>37</v>
      </c>
      <c r="B115">
        <v>6222.57</v>
      </c>
      <c r="C115">
        <v>6105.68</v>
      </c>
      <c r="D115">
        <v>6057</v>
      </c>
      <c r="E115">
        <v>1539.85</v>
      </c>
      <c r="F115">
        <v>697.97699999999998</v>
      </c>
      <c r="G115">
        <v>1.6324E-3</v>
      </c>
      <c r="H115">
        <v>1</v>
      </c>
      <c r="I115">
        <v>0</v>
      </c>
    </row>
    <row r="116" spans="1:9" x14ac:dyDescent="0.25">
      <c r="A116" t="s">
        <v>37</v>
      </c>
      <c r="B116">
        <v>6222.96</v>
      </c>
      <c r="C116">
        <v>6104.98</v>
      </c>
      <c r="D116">
        <v>6069.26</v>
      </c>
      <c r="E116">
        <v>1556.13</v>
      </c>
      <c r="F116">
        <v>697.976</v>
      </c>
      <c r="G116">
        <v>2.7045099999999998E-3</v>
      </c>
      <c r="H116">
        <v>1</v>
      </c>
      <c r="I116">
        <v>0</v>
      </c>
    </row>
    <row r="117" spans="1:9" x14ac:dyDescent="0.25">
      <c r="A117" t="s">
        <v>37</v>
      </c>
      <c r="B117">
        <v>6220.12</v>
      </c>
      <c r="C117">
        <v>6102.91</v>
      </c>
      <c r="D117">
        <v>6071.15</v>
      </c>
      <c r="E117">
        <v>1558.41</v>
      </c>
      <c r="F117">
        <v>697.86199999999997</v>
      </c>
      <c r="G117">
        <v>6.3796399999999998E-3</v>
      </c>
      <c r="H117">
        <v>1</v>
      </c>
      <c r="I117">
        <v>0</v>
      </c>
    </row>
    <row r="118" spans="1:9" x14ac:dyDescent="0.25">
      <c r="A118" t="s">
        <v>37</v>
      </c>
      <c r="B118">
        <v>6220.59</v>
      </c>
      <c r="C118">
        <v>6101.36</v>
      </c>
      <c r="D118">
        <v>6068.8</v>
      </c>
      <c r="E118">
        <v>1555.84</v>
      </c>
      <c r="F118">
        <v>697.73400000000004</v>
      </c>
      <c r="G118">
        <v>4.92626E-3</v>
      </c>
      <c r="H118">
        <v>1</v>
      </c>
      <c r="I118">
        <v>0</v>
      </c>
    </row>
    <row r="119" spans="1:9" x14ac:dyDescent="0.25">
      <c r="A119" t="s">
        <v>37</v>
      </c>
      <c r="B119">
        <v>6219.27</v>
      </c>
      <c r="C119">
        <v>6101.1</v>
      </c>
      <c r="D119">
        <v>6070.56</v>
      </c>
      <c r="E119">
        <v>1558.52</v>
      </c>
      <c r="F119">
        <v>697.96199999999999</v>
      </c>
      <c r="G119">
        <v>7.8127800000000001E-3</v>
      </c>
      <c r="H119">
        <v>1</v>
      </c>
      <c r="I119">
        <v>0</v>
      </c>
    </row>
    <row r="120" spans="1:9" x14ac:dyDescent="0.25">
      <c r="A120" t="s">
        <v>37</v>
      </c>
      <c r="B120">
        <v>6221.11</v>
      </c>
      <c r="C120">
        <v>6103.48</v>
      </c>
      <c r="D120">
        <v>6070.89</v>
      </c>
      <c r="E120">
        <v>1557.85</v>
      </c>
      <c r="F120">
        <v>697.80200000000002</v>
      </c>
      <c r="G120">
        <v>4.0377299999999998E-3</v>
      </c>
      <c r="H120">
        <v>1</v>
      </c>
      <c r="I120">
        <v>0</v>
      </c>
    </row>
    <row r="121" spans="1:9" x14ac:dyDescent="0.25">
      <c r="A121" t="s">
        <v>37</v>
      </c>
      <c r="B121">
        <v>6221.24</v>
      </c>
      <c r="C121">
        <v>6103.97</v>
      </c>
      <c r="D121">
        <v>6072.74</v>
      </c>
      <c r="E121">
        <v>1560.46</v>
      </c>
      <c r="F121">
        <v>697.99300000000005</v>
      </c>
      <c r="G121">
        <v>1.6776499999999999E-3</v>
      </c>
      <c r="H121">
        <v>1</v>
      </c>
      <c r="I121">
        <v>0</v>
      </c>
    </row>
    <row r="122" spans="1:9" x14ac:dyDescent="0.25">
      <c r="A122" t="s">
        <v>37</v>
      </c>
      <c r="B122">
        <v>6222.45</v>
      </c>
      <c r="C122">
        <v>6105.29</v>
      </c>
      <c r="D122">
        <v>6073.16</v>
      </c>
      <c r="E122">
        <v>1560.17</v>
      </c>
      <c r="F122">
        <v>698.01099999999997</v>
      </c>
      <c r="G122">
        <v>1.2303800000000001E-3</v>
      </c>
      <c r="H122">
        <v>1</v>
      </c>
      <c r="I122">
        <v>0</v>
      </c>
    </row>
    <row r="123" spans="1:9" x14ac:dyDescent="0.25">
      <c r="A123" t="s">
        <v>37</v>
      </c>
      <c r="B123">
        <v>6224.94</v>
      </c>
      <c r="C123">
        <v>6104.62</v>
      </c>
      <c r="D123">
        <v>6070.71</v>
      </c>
      <c r="E123">
        <v>1557.29</v>
      </c>
      <c r="F123">
        <v>697.79499999999996</v>
      </c>
      <c r="G123">
        <v>1.7174E-3</v>
      </c>
      <c r="H123">
        <v>1</v>
      </c>
      <c r="I123">
        <v>0</v>
      </c>
    </row>
    <row r="124" spans="1:9" x14ac:dyDescent="0.25">
      <c r="A124" t="s">
        <v>37</v>
      </c>
      <c r="B124">
        <v>6229.73</v>
      </c>
      <c r="C124">
        <v>6111.42</v>
      </c>
      <c r="D124">
        <v>6072.91</v>
      </c>
      <c r="E124">
        <v>1558.8</v>
      </c>
      <c r="F124">
        <v>697.78200000000004</v>
      </c>
      <c r="G124">
        <v>1.6480100000000001E-3</v>
      </c>
      <c r="H124">
        <v>1</v>
      </c>
      <c r="I124">
        <v>0</v>
      </c>
    </row>
    <row r="125" spans="1:9" x14ac:dyDescent="0.25">
      <c r="A125" t="s">
        <v>37</v>
      </c>
      <c r="B125">
        <v>6220.41</v>
      </c>
      <c r="C125">
        <v>6103.44</v>
      </c>
      <c r="D125">
        <v>6071.08</v>
      </c>
      <c r="E125">
        <v>1558.48</v>
      </c>
      <c r="F125">
        <v>697.86099999999999</v>
      </c>
      <c r="G125">
        <v>1.2362E-3</v>
      </c>
      <c r="H125">
        <v>1</v>
      </c>
      <c r="I125">
        <v>0</v>
      </c>
    </row>
    <row r="126" spans="1:9" x14ac:dyDescent="0.25">
      <c r="A126" t="s">
        <v>37</v>
      </c>
      <c r="B126">
        <v>6221.92</v>
      </c>
      <c r="C126">
        <v>6103.46</v>
      </c>
      <c r="D126">
        <v>6071.46</v>
      </c>
      <c r="E126">
        <v>1558.81</v>
      </c>
      <c r="F126">
        <v>698.00400000000002</v>
      </c>
      <c r="G126">
        <v>1.5949099999999999E-3</v>
      </c>
      <c r="H126">
        <v>1</v>
      </c>
      <c r="I126">
        <v>0</v>
      </c>
    </row>
    <row r="127" spans="1:9" x14ac:dyDescent="0.25">
      <c r="A127" t="s">
        <v>37</v>
      </c>
      <c r="B127">
        <v>6220.9</v>
      </c>
      <c r="C127">
        <v>6103.69</v>
      </c>
      <c r="D127">
        <v>6070.9</v>
      </c>
      <c r="E127">
        <v>1557.91</v>
      </c>
      <c r="F127">
        <v>697.91099999999994</v>
      </c>
      <c r="G127">
        <v>1.37583E-3</v>
      </c>
      <c r="H127">
        <v>1</v>
      </c>
      <c r="I127">
        <v>0</v>
      </c>
    </row>
    <row r="128" spans="1:9" x14ac:dyDescent="0.25">
      <c r="A128" t="s">
        <v>37</v>
      </c>
      <c r="B128">
        <v>6221.27</v>
      </c>
      <c r="C128">
        <v>6104.31</v>
      </c>
      <c r="D128">
        <v>6071.02</v>
      </c>
      <c r="E128">
        <v>1557.91</v>
      </c>
      <c r="F128">
        <v>697.79899999999998</v>
      </c>
      <c r="G128">
        <v>1.2957299999999999E-3</v>
      </c>
      <c r="H128">
        <v>1</v>
      </c>
      <c r="I128">
        <v>0</v>
      </c>
    </row>
    <row r="129" spans="1:9" x14ac:dyDescent="0.25">
      <c r="A129" t="s">
        <v>37</v>
      </c>
      <c r="B129">
        <v>6220.29</v>
      </c>
      <c r="C129">
        <v>6102.59</v>
      </c>
      <c r="D129">
        <v>6070.91</v>
      </c>
      <c r="E129">
        <v>1558.35</v>
      </c>
      <c r="F129">
        <v>697.97799999999995</v>
      </c>
      <c r="G129">
        <v>1.23102E-3</v>
      </c>
      <c r="H129">
        <v>1</v>
      </c>
      <c r="I129">
        <v>0</v>
      </c>
    </row>
    <row r="130" spans="1:9" x14ac:dyDescent="0.25">
      <c r="A130" t="s">
        <v>37</v>
      </c>
      <c r="B130">
        <v>6221.92</v>
      </c>
      <c r="C130">
        <v>6104.73</v>
      </c>
      <c r="D130">
        <v>6071.62</v>
      </c>
      <c r="E130">
        <v>1558.66</v>
      </c>
      <c r="F130">
        <v>697.98800000000006</v>
      </c>
      <c r="G130">
        <v>5.3300300000000004E-3</v>
      </c>
      <c r="H130">
        <v>1</v>
      </c>
      <c r="I130">
        <v>0</v>
      </c>
    </row>
    <row r="131" spans="1:9" x14ac:dyDescent="0.25">
      <c r="A131" t="s">
        <v>37</v>
      </c>
      <c r="B131">
        <v>6220.22</v>
      </c>
      <c r="C131">
        <v>6101.84</v>
      </c>
      <c r="D131">
        <v>6068.78</v>
      </c>
      <c r="E131">
        <v>1555.78</v>
      </c>
      <c r="F131">
        <v>697.80700000000002</v>
      </c>
      <c r="G131">
        <v>1.2579799999999999E-3</v>
      </c>
      <c r="H131">
        <v>1</v>
      </c>
      <c r="I131">
        <v>0</v>
      </c>
    </row>
    <row r="132" spans="1:9" x14ac:dyDescent="0.25">
      <c r="A132" t="s">
        <v>37</v>
      </c>
      <c r="B132">
        <v>6228.71</v>
      </c>
      <c r="C132">
        <v>6108.33</v>
      </c>
      <c r="D132">
        <v>6071.12</v>
      </c>
      <c r="E132">
        <v>1557.84</v>
      </c>
      <c r="F132">
        <v>697.97299999999996</v>
      </c>
      <c r="G132">
        <v>1.2338200000000001E-3</v>
      </c>
      <c r="H132">
        <v>1</v>
      </c>
      <c r="I132">
        <v>0</v>
      </c>
    </row>
    <row r="133" spans="1:9" x14ac:dyDescent="0.25">
      <c r="A133" t="s">
        <v>37</v>
      </c>
      <c r="B133">
        <v>6222.07</v>
      </c>
      <c r="C133">
        <v>6104.25</v>
      </c>
      <c r="D133">
        <v>6069.87</v>
      </c>
      <c r="E133">
        <v>1556.37</v>
      </c>
      <c r="F133">
        <v>698.05</v>
      </c>
      <c r="G133">
        <v>7.9507699999999994E-3</v>
      </c>
      <c r="H133">
        <v>1</v>
      </c>
      <c r="I133">
        <v>0</v>
      </c>
    </row>
    <row r="134" spans="1:9" x14ac:dyDescent="0.25">
      <c r="A134" t="s">
        <v>37</v>
      </c>
      <c r="B134">
        <v>6224.26</v>
      </c>
      <c r="C134">
        <v>6104.84</v>
      </c>
      <c r="D134">
        <v>6069.13</v>
      </c>
      <c r="E134">
        <v>1555.45</v>
      </c>
      <c r="F134">
        <v>698.00900000000001</v>
      </c>
      <c r="G134">
        <v>1.23671E-3</v>
      </c>
      <c r="H134">
        <v>1</v>
      </c>
      <c r="I134">
        <v>0</v>
      </c>
    </row>
    <row r="135" spans="1:9" x14ac:dyDescent="0.25">
      <c r="A135" t="s">
        <v>37</v>
      </c>
      <c r="B135">
        <v>6228.05</v>
      </c>
      <c r="C135">
        <v>6109.61</v>
      </c>
      <c r="D135">
        <v>6051.2</v>
      </c>
      <c r="E135">
        <v>1531</v>
      </c>
      <c r="F135">
        <v>697.96600000000001</v>
      </c>
      <c r="G135">
        <v>1.2386299999999999E-3</v>
      </c>
      <c r="H135">
        <v>1</v>
      </c>
      <c r="I135">
        <v>0</v>
      </c>
    </row>
    <row r="136" spans="1:9" x14ac:dyDescent="0.25">
      <c r="A136" t="s">
        <v>37</v>
      </c>
      <c r="B136">
        <v>6225.95</v>
      </c>
      <c r="C136">
        <v>6107.34</v>
      </c>
      <c r="D136">
        <v>6049.02</v>
      </c>
      <c r="E136">
        <v>1529.14</v>
      </c>
      <c r="F136">
        <v>697.81299999999999</v>
      </c>
      <c r="G136">
        <v>1.4397999999999999E-2</v>
      </c>
      <c r="H136">
        <v>1</v>
      </c>
      <c r="I136">
        <v>0</v>
      </c>
    </row>
    <row r="137" spans="1:9" x14ac:dyDescent="0.25">
      <c r="A137" t="s">
        <v>37</v>
      </c>
      <c r="B137">
        <v>6225.41</v>
      </c>
      <c r="C137">
        <v>6108.26</v>
      </c>
      <c r="D137">
        <v>6053.41</v>
      </c>
      <c r="E137">
        <v>1534.66</v>
      </c>
      <c r="F137">
        <v>697.86400000000003</v>
      </c>
      <c r="G137">
        <v>2.96028E-3</v>
      </c>
      <c r="H137">
        <v>1</v>
      </c>
      <c r="I137">
        <v>0</v>
      </c>
    </row>
    <row r="138" spans="1:9" x14ac:dyDescent="0.25">
      <c r="A138" t="s">
        <v>37</v>
      </c>
      <c r="B138">
        <v>6226.13</v>
      </c>
      <c r="C138">
        <v>6108.98</v>
      </c>
      <c r="D138">
        <v>6055.14</v>
      </c>
      <c r="E138">
        <v>1537.26</v>
      </c>
      <c r="F138">
        <v>697.98099999999999</v>
      </c>
      <c r="G138">
        <v>1.3026100000000001E-3</v>
      </c>
      <c r="H138">
        <v>1</v>
      </c>
      <c r="I138">
        <v>0</v>
      </c>
    </row>
    <row r="139" spans="1:9" x14ac:dyDescent="0.25">
      <c r="A139" t="s">
        <v>37</v>
      </c>
      <c r="B139">
        <v>6226.15</v>
      </c>
      <c r="C139">
        <v>6108.57</v>
      </c>
      <c r="D139">
        <v>6056.59</v>
      </c>
      <c r="E139">
        <v>1539.57</v>
      </c>
      <c r="F139">
        <v>697.83799999999997</v>
      </c>
      <c r="G139">
        <v>4.00147E-3</v>
      </c>
      <c r="H139">
        <v>1</v>
      </c>
      <c r="I139">
        <v>0</v>
      </c>
    </row>
    <row r="140" spans="1:9" x14ac:dyDescent="0.25">
      <c r="A140" t="s">
        <v>37</v>
      </c>
      <c r="B140">
        <v>6231.12</v>
      </c>
      <c r="C140">
        <v>6112.64</v>
      </c>
      <c r="D140">
        <v>6057</v>
      </c>
      <c r="E140">
        <v>1538.59</v>
      </c>
      <c r="F140">
        <v>697.77800000000002</v>
      </c>
      <c r="G140">
        <v>1.32671E-3</v>
      </c>
      <c r="H140">
        <v>1</v>
      </c>
      <c r="I140">
        <v>0</v>
      </c>
    </row>
    <row r="141" spans="1:9" x14ac:dyDescent="0.25">
      <c r="A141" t="s">
        <v>37</v>
      </c>
      <c r="B141">
        <v>6226.95</v>
      </c>
      <c r="C141">
        <v>6108.85</v>
      </c>
      <c r="D141">
        <v>6056.41</v>
      </c>
      <c r="E141">
        <v>1539.23</v>
      </c>
      <c r="F141">
        <v>697.94799999999998</v>
      </c>
      <c r="G141">
        <v>1.3939200000000001E-3</v>
      </c>
      <c r="H141">
        <v>1</v>
      </c>
      <c r="I141">
        <v>0</v>
      </c>
    </row>
    <row r="142" spans="1:9" x14ac:dyDescent="0.25">
      <c r="A142" t="s">
        <v>37</v>
      </c>
      <c r="B142">
        <v>6230.29</v>
      </c>
      <c r="C142">
        <v>6112.61</v>
      </c>
      <c r="D142">
        <v>6057.89</v>
      </c>
      <c r="E142">
        <v>1540</v>
      </c>
      <c r="F142">
        <v>697.85799999999995</v>
      </c>
      <c r="G142">
        <v>2.1151500000000001E-3</v>
      </c>
      <c r="H142">
        <v>1</v>
      </c>
      <c r="I142">
        <v>0</v>
      </c>
    </row>
    <row r="143" spans="1:9" x14ac:dyDescent="0.25">
      <c r="A143" t="s">
        <v>37</v>
      </c>
      <c r="B143">
        <v>6224.71</v>
      </c>
      <c r="C143">
        <v>6107.32</v>
      </c>
      <c r="D143">
        <v>6056.52</v>
      </c>
      <c r="E143">
        <v>1539.67</v>
      </c>
      <c r="F143">
        <v>697.94299999999998</v>
      </c>
      <c r="G143">
        <v>5.85441E-3</v>
      </c>
      <c r="H143">
        <v>1</v>
      </c>
      <c r="I143">
        <v>0</v>
      </c>
    </row>
    <row r="144" spans="1:9" x14ac:dyDescent="0.25">
      <c r="A144" t="s">
        <v>37</v>
      </c>
      <c r="B144">
        <v>6227.96</v>
      </c>
      <c r="C144">
        <v>6110.43</v>
      </c>
      <c r="D144">
        <v>6055.49</v>
      </c>
      <c r="E144">
        <v>1537.24</v>
      </c>
      <c r="F144">
        <v>697.96199999999999</v>
      </c>
      <c r="G144">
        <v>2.0510699999999999E-3</v>
      </c>
      <c r="H144">
        <v>1</v>
      </c>
      <c r="I144">
        <v>0</v>
      </c>
    </row>
    <row r="145" spans="1:9" x14ac:dyDescent="0.25">
      <c r="A145" t="s">
        <v>37</v>
      </c>
      <c r="B145">
        <v>6223.49</v>
      </c>
      <c r="C145">
        <v>6102.75</v>
      </c>
      <c r="D145">
        <v>6046.55</v>
      </c>
      <c r="E145">
        <v>1527.14</v>
      </c>
      <c r="F145">
        <v>697.87699999999995</v>
      </c>
      <c r="G145">
        <v>2.3538600000000002E-3</v>
      </c>
      <c r="H145">
        <v>1</v>
      </c>
      <c r="I145">
        <v>0</v>
      </c>
    </row>
    <row r="146" spans="1:9" x14ac:dyDescent="0.25">
      <c r="A146" t="s">
        <v>37</v>
      </c>
      <c r="B146">
        <v>6223.81</v>
      </c>
      <c r="C146">
        <v>6105.99</v>
      </c>
      <c r="D146">
        <v>6048.37</v>
      </c>
      <c r="E146">
        <v>1529.26</v>
      </c>
      <c r="F146">
        <v>697.96900000000005</v>
      </c>
      <c r="G146">
        <v>1.28145E-3</v>
      </c>
      <c r="H146">
        <v>1</v>
      </c>
      <c r="I146">
        <v>0</v>
      </c>
    </row>
    <row r="147" spans="1:9" x14ac:dyDescent="0.25">
      <c r="A147" t="s">
        <v>37</v>
      </c>
      <c r="B147">
        <v>6222.07</v>
      </c>
      <c r="C147">
        <v>6103.82</v>
      </c>
      <c r="D147">
        <v>6046.37</v>
      </c>
      <c r="E147">
        <v>1526.91</v>
      </c>
      <c r="F147">
        <v>697.85900000000004</v>
      </c>
      <c r="G147">
        <v>1.28104E-3</v>
      </c>
      <c r="H147">
        <v>1</v>
      </c>
      <c r="I147">
        <v>0</v>
      </c>
    </row>
    <row r="148" spans="1:9" x14ac:dyDescent="0.25">
      <c r="A148" t="s">
        <v>37</v>
      </c>
      <c r="B148">
        <v>6223.13</v>
      </c>
      <c r="C148">
        <v>6105.41</v>
      </c>
      <c r="D148">
        <v>6047.24</v>
      </c>
      <c r="E148">
        <v>1527.62</v>
      </c>
      <c r="F148">
        <v>697.779</v>
      </c>
      <c r="G148">
        <v>3.4516E-3</v>
      </c>
      <c r="H148">
        <v>1</v>
      </c>
      <c r="I148">
        <v>0</v>
      </c>
    </row>
    <row r="149" spans="1:9" x14ac:dyDescent="0.25">
      <c r="A149" t="s">
        <v>37</v>
      </c>
      <c r="B149">
        <v>6222.59</v>
      </c>
      <c r="C149">
        <v>6104.07</v>
      </c>
      <c r="D149">
        <v>6045.5</v>
      </c>
      <c r="E149">
        <v>1525.93</v>
      </c>
      <c r="F149">
        <v>697.98199999999997</v>
      </c>
      <c r="G149">
        <v>1.8739E-3</v>
      </c>
      <c r="H149">
        <v>1</v>
      </c>
      <c r="I149">
        <v>0</v>
      </c>
    </row>
    <row r="150" spans="1:9" x14ac:dyDescent="0.25">
      <c r="A150" t="s">
        <v>37</v>
      </c>
      <c r="B150">
        <v>6223.21</v>
      </c>
      <c r="C150">
        <v>6105.73</v>
      </c>
      <c r="D150">
        <v>6048.17</v>
      </c>
      <c r="E150">
        <v>1528.55</v>
      </c>
      <c r="F150">
        <v>697.93899999999996</v>
      </c>
      <c r="G150">
        <v>1.7194000000000001E-3</v>
      </c>
      <c r="H150">
        <v>1</v>
      </c>
      <c r="I150">
        <v>0</v>
      </c>
    </row>
    <row r="151" spans="1:9" x14ac:dyDescent="0.25">
      <c r="A151" t="s">
        <v>37</v>
      </c>
      <c r="B151">
        <v>6221.95</v>
      </c>
      <c r="C151">
        <v>6104.56</v>
      </c>
      <c r="D151">
        <v>6048.34</v>
      </c>
      <c r="E151">
        <v>1529.24</v>
      </c>
      <c r="F151">
        <v>697.96500000000003</v>
      </c>
      <c r="G151">
        <v>1.3347299999999999E-3</v>
      </c>
      <c r="H151">
        <v>1</v>
      </c>
      <c r="I151">
        <v>0</v>
      </c>
    </row>
    <row r="152" spans="1:9" x14ac:dyDescent="0.25">
      <c r="A152" t="s">
        <v>37</v>
      </c>
      <c r="B152">
        <v>6227.73</v>
      </c>
      <c r="C152">
        <v>6110.83</v>
      </c>
      <c r="D152">
        <v>6055.75</v>
      </c>
      <c r="E152">
        <v>1537.29</v>
      </c>
      <c r="F152">
        <v>697.947</v>
      </c>
      <c r="G152">
        <v>2.11188E-3</v>
      </c>
      <c r="H152">
        <v>1</v>
      </c>
      <c r="I152">
        <v>0</v>
      </c>
    </row>
    <row r="153" spans="1:9" x14ac:dyDescent="0.25">
      <c r="A153" t="s">
        <v>37</v>
      </c>
      <c r="B153">
        <v>6243.88</v>
      </c>
      <c r="C153">
        <v>6111.83</v>
      </c>
      <c r="D153">
        <v>6050.92</v>
      </c>
      <c r="E153">
        <v>1531.56</v>
      </c>
      <c r="F153">
        <v>697.98</v>
      </c>
      <c r="G153">
        <v>1.31843E-3</v>
      </c>
      <c r="H153">
        <v>1</v>
      </c>
      <c r="I153">
        <v>0</v>
      </c>
    </row>
    <row r="154" spans="1:9" x14ac:dyDescent="0.25">
      <c r="A154" t="s">
        <v>37</v>
      </c>
      <c r="B154">
        <v>6223.81</v>
      </c>
      <c r="C154">
        <v>6104.94</v>
      </c>
      <c r="D154">
        <v>6065.87</v>
      </c>
      <c r="E154">
        <v>1551.84</v>
      </c>
      <c r="F154">
        <v>697.98299999999995</v>
      </c>
      <c r="G154">
        <v>1.2300600000000001E-3</v>
      </c>
      <c r="H154">
        <v>1</v>
      </c>
      <c r="I154">
        <v>0</v>
      </c>
    </row>
    <row r="155" spans="1:9" x14ac:dyDescent="0.25">
      <c r="A155" t="s">
        <v>37</v>
      </c>
      <c r="B155">
        <v>6222.24</v>
      </c>
      <c r="C155">
        <v>6104.51</v>
      </c>
      <c r="D155">
        <v>6072.03</v>
      </c>
      <c r="E155">
        <v>1559.08</v>
      </c>
      <c r="F155">
        <v>697.92200000000003</v>
      </c>
      <c r="G155">
        <v>1.2559100000000001E-3</v>
      </c>
      <c r="H155">
        <v>1</v>
      </c>
      <c r="I155">
        <v>0</v>
      </c>
    </row>
    <row r="156" spans="1:9" x14ac:dyDescent="0.25">
      <c r="A156" t="s">
        <v>37</v>
      </c>
      <c r="B156">
        <v>6220.35</v>
      </c>
      <c r="C156">
        <v>6102.39</v>
      </c>
      <c r="D156">
        <v>6069.42</v>
      </c>
      <c r="E156">
        <v>1556.37</v>
      </c>
      <c r="F156">
        <v>698.03099999999995</v>
      </c>
      <c r="G156">
        <v>5.2255499999999998E-3</v>
      </c>
      <c r="H156">
        <v>1</v>
      </c>
      <c r="I156">
        <v>0</v>
      </c>
    </row>
    <row r="157" spans="1:9" x14ac:dyDescent="0.25">
      <c r="A157" t="s">
        <v>37</v>
      </c>
      <c r="B157">
        <v>6223.24</v>
      </c>
      <c r="C157">
        <v>6105.65</v>
      </c>
      <c r="D157">
        <v>6070.75</v>
      </c>
      <c r="E157">
        <v>1557.17</v>
      </c>
      <c r="F157">
        <v>697.81399999999996</v>
      </c>
      <c r="G157">
        <v>2.1466300000000001E-2</v>
      </c>
      <c r="H157">
        <v>1</v>
      </c>
      <c r="I157">
        <v>0</v>
      </c>
    </row>
    <row r="158" spans="1:9" x14ac:dyDescent="0.25">
      <c r="A158" t="s">
        <v>37</v>
      </c>
      <c r="B158">
        <v>6222.13</v>
      </c>
      <c r="C158">
        <v>6102.47</v>
      </c>
      <c r="D158">
        <v>6070.59</v>
      </c>
      <c r="E158">
        <v>1558.01</v>
      </c>
      <c r="F158">
        <v>697.87300000000005</v>
      </c>
      <c r="G158">
        <v>1.38433E-3</v>
      </c>
      <c r="H158">
        <v>1</v>
      </c>
      <c r="I158">
        <v>0</v>
      </c>
    </row>
    <row r="159" spans="1:9" x14ac:dyDescent="0.25">
      <c r="A159" t="s">
        <v>37</v>
      </c>
      <c r="B159">
        <v>6222.4</v>
      </c>
      <c r="C159">
        <v>6105.01</v>
      </c>
      <c r="D159">
        <v>6072.48</v>
      </c>
      <c r="E159">
        <v>1559.39</v>
      </c>
      <c r="F159">
        <v>697.77099999999996</v>
      </c>
      <c r="G159">
        <v>3.8469200000000002E-3</v>
      </c>
      <c r="H159">
        <v>1</v>
      </c>
      <c r="I159">
        <v>0</v>
      </c>
    </row>
    <row r="160" spans="1:9" x14ac:dyDescent="0.25">
      <c r="A160" t="s">
        <v>37</v>
      </c>
      <c r="B160">
        <v>6224.57</v>
      </c>
      <c r="C160">
        <v>6104.74</v>
      </c>
      <c r="D160">
        <v>6069.44</v>
      </c>
      <c r="E160">
        <v>1556.1</v>
      </c>
      <c r="F160">
        <v>697.97900000000004</v>
      </c>
      <c r="G160">
        <v>1.4751300000000001E-3</v>
      </c>
      <c r="H160">
        <v>1</v>
      </c>
      <c r="I160">
        <v>0</v>
      </c>
    </row>
    <row r="161" spans="1:25" x14ac:dyDescent="0.25">
      <c r="A161" t="s">
        <v>37</v>
      </c>
      <c r="B161">
        <v>6223.29</v>
      </c>
      <c r="C161">
        <v>6105.59</v>
      </c>
      <c r="D161">
        <v>6073.95</v>
      </c>
      <c r="E161">
        <v>1561.83</v>
      </c>
      <c r="F161">
        <v>697.88800000000003</v>
      </c>
      <c r="G161">
        <v>3.63146E-3</v>
      </c>
      <c r="H161">
        <v>1</v>
      </c>
      <c r="I161">
        <v>0</v>
      </c>
    </row>
    <row r="162" spans="1:25" x14ac:dyDescent="0.25">
      <c r="A162" t="s">
        <v>37</v>
      </c>
      <c r="B162">
        <v>6217.47</v>
      </c>
      <c r="C162">
        <v>6099.59</v>
      </c>
      <c r="D162">
        <v>6067.21</v>
      </c>
      <c r="E162">
        <v>1554.38</v>
      </c>
      <c r="F162">
        <v>697.79200000000003</v>
      </c>
      <c r="G162">
        <v>7.1722399999999999E-3</v>
      </c>
      <c r="H162">
        <v>1</v>
      </c>
      <c r="I162">
        <v>0</v>
      </c>
    </row>
    <row r="163" spans="1:25" x14ac:dyDescent="0.25">
      <c r="A163" t="s">
        <v>37</v>
      </c>
      <c r="B163">
        <v>6222.87</v>
      </c>
      <c r="C163">
        <v>6104.94</v>
      </c>
      <c r="D163">
        <v>6072</v>
      </c>
      <c r="E163">
        <v>1558.91</v>
      </c>
      <c r="F163">
        <v>697.74800000000005</v>
      </c>
      <c r="G163">
        <v>7.3599399999999997E-3</v>
      </c>
      <c r="H163">
        <v>1</v>
      </c>
      <c r="I163">
        <v>0</v>
      </c>
    </row>
    <row r="164" spans="1:25" x14ac:dyDescent="0.25">
      <c r="A164" t="s">
        <v>37</v>
      </c>
      <c r="B164">
        <v>6222.58</v>
      </c>
      <c r="C164">
        <v>6104.69</v>
      </c>
      <c r="D164">
        <v>6071.22</v>
      </c>
      <c r="E164">
        <v>1558.51</v>
      </c>
      <c r="F164">
        <v>697.85199999999998</v>
      </c>
      <c r="G164">
        <v>1.2391800000000001E-3</v>
      </c>
      <c r="H164">
        <v>1</v>
      </c>
      <c r="I164">
        <v>0</v>
      </c>
    </row>
    <row r="165" spans="1:25" x14ac:dyDescent="0.25">
      <c r="A165" t="s">
        <v>37</v>
      </c>
      <c r="B165">
        <v>6220.7</v>
      </c>
      <c r="C165">
        <v>6102.44</v>
      </c>
      <c r="D165">
        <v>6067.05</v>
      </c>
      <c r="E165">
        <v>1553.38</v>
      </c>
      <c r="F165">
        <v>697.93100000000004</v>
      </c>
      <c r="G165">
        <v>3.3123599999999999E-3</v>
      </c>
      <c r="H165">
        <v>1</v>
      </c>
      <c r="I165">
        <v>0</v>
      </c>
    </row>
    <row r="166" spans="1:25" x14ac:dyDescent="0.25">
      <c r="A166" t="s">
        <v>37</v>
      </c>
      <c r="B166">
        <v>6220.61</v>
      </c>
      <c r="C166">
        <v>6103.08</v>
      </c>
      <c r="D166">
        <v>6070.34</v>
      </c>
      <c r="E166">
        <v>1557.42</v>
      </c>
      <c r="F166">
        <v>697.98</v>
      </c>
      <c r="G166">
        <v>1.23234E-3</v>
      </c>
      <c r="H166">
        <v>1</v>
      </c>
      <c r="I166">
        <v>0</v>
      </c>
    </row>
    <row r="167" spans="1:25" x14ac:dyDescent="0.25">
      <c r="A167" t="s">
        <v>37</v>
      </c>
      <c r="B167">
        <v>6227.93</v>
      </c>
      <c r="C167">
        <v>6107.28</v>
      </c>
      <c r="D167">
        <v>6069.57</v>
      </c>
      <c r="E167">
        <v>1556.05</v>
      </c>
      <c r="F167">
        <v>697.79899999999998</v>
      </c>
      <c r="G167">
        <v>3.0855199999999999E-2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6224.56</v>
      </c>
      <c r="C168">
        <v>6106.18</v>
      </c>
      <c r="D168">
        <v>6071.75</v>
      </c>
      <c r="E168">
        <v>1558.62</v>
      </c>
      <c r="F168">
        <v>697.87900000000002</v>
      </c>
      <c r="G168">
        <v>1.61469E-3</v>
      </c>
      <c r="H168">
        <v>1</v>
      </c>
      <c r="I168">
        <v>0</v>
      </c>
      <c r="R168">
        <f>AVERAGE(B119:B168)</f>
        <v>6224.0807999999997</v>
      </c>
      <c r="S168">
        <f>AVERAGE(C119:C168)</f>
        <v>6105.6892000000016</v>
      </c>
      <c r="U168">
        <f>_xlfn.VAR.P(B119:B168)</f>
        <v>16.83963535999991</v>
      </c>
      <c r="V168">
        <f>_xlfn.VAR.P(C119:C168)</f>
        <v>9.0611073599999106</v>
      </c>
      <c r="X168">
        <f>1.96*SQRT(U168)/50</f>
        <v>0.16086160909176017</v>
      </c>
      <c r="Y168">
        <f>1.96*SQRT(V168)/50</f>
        <v>0.11799855937116463</v>
      </c>
    </row>
    <row r="169" spans="1:25" x14ac:dyDescent="0.25">
      <c r="A169" t="s">
        <v>37</v>
      </c>
      <c r="B169">
        <v>311301.6973</v>
      </c>
      <c r="C169" t="s">
        <v>36</v>
      </c>
    </row>
    <row r="170" spans="1:25" x14ac:dyDescent="0.25">
      <c r="A170" t="s">
        <v>87</v>
      </c>
      <c r="B170">
        <v>16978.8</v>
      </c>
      <c r="C170">
        <v>16855.599999999999</v>
      </c>
      <c r="D170">
        <v>16766.599999999999</v>
      </c>
      <c r="E170">
        <v>12558.1</v>
      </c>
      <c r="F170">
        <v>726.14700000000005</v>
      </c>
      <c r="G170">
        <v>6.0373999999999997E-2</v>
      </c>
      <c r="H170">
        <v>0.93183499999999997</v>
      </c>
      <c r="I170">
        <v>0</v>
      </c>
    </row>
    <row r="171" spans="1:25" x14ac:dyDescent="0.25">
      <c r="A171" t="s">
        <v>87</v>
      </c>
      <c r="B171">
        <v>16984.7</v>
      </c>
      <c r="C171">
        <v>16861.7</v>
      </c>
      <c r="D171">
        <v>16769.8</v>
      </c>
      <c r="E171">
        <v>12557.5</v>
      </c>
      <c r="F171">
        <v>725.97</v>
      </c>
      <c r="G171">
        <v>6.8383799999999995E-2</v>
      </c>
      <c r="H171">
        <v>0.93136600000000003</v>
      </c>
      <c r="I171">
        <v>0</v>
      </c>
    </row>
    <row r="172" spans="1:25" x14ac:dyDescent="0.25">
      <c r="A172" t="s">
        <v>87</v>
      </c>
      <c r="B172">
        <v>16986.8</v>
      </c>
      <c r="C172">
        <v>16863.900000000001</v>
      </c>
      <c r="D172">
        <v>16770.900000000001</v>
      </c>
      <c r="E172">
        <v>12557.5</v>
      </c>
      <c r="F172">
        <v>725.9</v>
      </c>
      <c r="G172">
        <v>8.3255999999999997E-2</v>
      </c>
      <c r="H172">
        <v>0.94772000000000001</v>
      </c>
      <c r="I172">
        <v>0</v>
      </c>
    </row>
    <row r="173" spans="1:25" x14ac:dyDescent="0.25">
      <c r="A173" t="s">
        <v>87</v>
      </c>
      <c r="B173">
        <v>16992.2</v>
      </c>
      <c r="C173">
        <v>16865.900000000001</v>
      </c>
      <c r="D173">
        <v>16772.900000000001</v>
      </c>
      <c r="E173">
        <v>12557.6</v>
      </c>
      <c r="F173">
        <v>725.98900000000003</v>
      </c>
      <c r="G173">
        <v>5.8739100000000002E-2</v>
      </c>
      <c r="H173">
        <v>0.93176300000000001</v>
      </c>
      <c r="I173">
        <v>0</v>
      </c>
    </row>
    <row r="174" spans="1:25" x14ac:dyDescent="0.25">
      <c r="A174" t="s">
        <v>87</v>
      </c>
      <c r="B174">
        <v>16989.400000000001</v>
      </c>
      <c r="C174">
        <v>16866.2</v>
      </c>
      <c r="D174">
        <v>16771.7</v>
      </c>
      <c r="E174">
        <v>12557.5</v>
      </c>
      <c r="F174">
        <v>725.87900000000002</v>
      </c>
      <c r="G174">
        <v>5.5155900000000001E-2</v>
      </c>
      <c r="H174">
        <v>0.93179500000000004</v>
      </c>
      <c r="I174">
        <v>0</v>
      </c>
    </row>
    <row r="175" spans="1:25" x14ac:dyDescent="0.25">
      <c r="A175" t="s">
        <v>87</v>
      </c>
      <c r="B175">
        <v>16985.400000000001</v>
      </c>
      <c r="C175">
        <v>16862.8</v>
      </c>
      <c r="D175">
        <v>16772.400000000001</v>
      </c>
      <c r="E175">
        <v>12557.7</v>
      </c>
      <c r="F175">
        <v>725.92700000000002</v>
      </c>
      <c r="G175">
        <v>5.5261999999999999E-2</v>
      </c>
      <c r="H175">
        <v>0.93619399999999997</v>
      </c>
      <c r="I175">
        <v>0</v>
      </c>
    </row>
    <row r="176" spans="1:25" x14ac:dyDescent="0.25">
      <c r="A176" t="s">
        <v>87</v>
      </c>
      <c r="B176">
        <v>16984.7</v>
      </c>
      <c r="C176">
        <v>16861.3</v>
      </c>
      <c r="D176">
        <v>16772.8</v>
      </c>
      <c r="E176">
        <v>12557.7</v>
      </c>
      <c r="F176">
        <v>725.91600000000005</v>
      </c>
      <c r="G176">
        <v>6.8333400000000002E-2</v>
      </c>
      <c r="H176">
        <v>0.959202</v>
      </c>
      <c r="I176">
        <v>0</v>
      </c>
    </row>
    <row r="177" spans="1:9" x14ac:dyDescent="0.25">
      <c r="A177" t="s">
        <v>87</v>
      </c>
      <c r="B177">
        <v>16988.5</v>
      </c>
      <c r="C177">
        <v>16864.099999999999</v>
      </c>
      <c r="D177">
        <v>16773.599999999999</v>
      </c>
      <c r="E177">
        <v>12557.2</v>
      </c>
      <c r="F177">
        <v>725.91800000000001</v>
      </c>
      <c r="G177">
        <v>5.6191699999999997E-2</v>
      </c>
      <c r="H177">
        <v>0.93161400000000005</v>
      </c>
      <c r="I177">
        <v>0</v>
      </c>
    </row>
    <row r="178" spans="1:9" x14ac:dyDescent="0.25">
      <c r="A178" t="s">
        <v>87</v>
      </c>
      <c r="B178">
        <v>16984.400000000001</v>
      </c>
      <c r="C178">
        <v>16861.7</v>
      </c>
      <c r="D178">
        <v>16770</v>
      </c>
      <c r="E178">
        <v>12558</v>
      </c>
      <c r="F178">
        <v>725.89499999999998</v>
      </c>
      <c r="G178">
        <v>5.8990000000000001E-2</v>
      </c>
      <c r="H178">
        <v>0.931836</v>
      </c>
      <c r="I178">
        <v>0</v>
      </c>
    </row>
    <row r="179" spans="1:9" x14ac:dyDescent="0.25">
      <c r="A179" t="s">
        <v>87</v>
      </c>
      <c r="B179">
        <v>16974.8</v>
      </c>
      <c r="C179">
        <v>16851.2</v>
      </c>
      <c r="D179">
        <v>16763.8</v>
      </c>
      <c r="E179">
        <v>12557.3</v>
      </c>
      <c r="F179">
        <v>725.89</v>
      </c>
      <c r="G179">
        <v>7.7900399999999995E-2</v>
      </c>
      <c r="H179">
        <v>0.931755</v>
      </c>
      <c r="I179">
        <v>0</v>
      </c>
    </row>
    <row r="180" spans="1:9" x14ac:dyDescent="0.25">
      <c r="A180" t="s">
        <v>87</v>
      </c>
      <c r="B180">
        <v>16972.599999999999</v>
      </c>
      <c r="C180">
        <v>16849.3</v>
      </c>
      <c r="D180">
        <v>16762.599999999999</v>
      </c>
      <c r="E180">
        <v>12557.6</v>
      </c>
      <c r="F180">
        <v>725.92399999999998</v>
      </c>
      <c r="G180">
        <v>8.32561E-2</v>
      </c>
      <c r="H180">
        <v>0.93155600000000005</v>
      </c>
      <c r="I180">
        <v>0</v>
      </c>
    </row>
    <row r="181" spans="1:9" x14ac:dyDescent="0.25">
      <c r="A181" t="s">
        <v>87</v>
      </c>
      <c r="B181">
        <v>16978.400000000001</v>
      </c>
      <c r="C181">
        <v>16855.599999999999</v>
      </c>
      <c r="D181">
        <v>16766.599999999999</v>
      </c>
      <c r="E181">
        <v>12557.5</v>
      </c>
      <c r="F181">
        <v>725.90499999999997</v>
      </c>
      <c r="G181">
        <v>5.5522299999999997E-2</v>
      </c>
      <c r="H181">
        <v>0.93134600000000001</v>
      </c>
      <c r="I181">
        <v>0</v>
      </c>
    </row>
    <row r="182" spans="1:9" x14ac:dyDescent="0.25">
      <c r="A182" t="s">
        <v>87</v>
      </c>
      <c r="B182">
        <v>16975.8</v>
      </c>
      <c r="C182">
        <v>16852.599999999999</v>
      </c>
      <c r="D182">
        <v>16765.099999999999</v>
      </c>
      <c r="E182">
        <v>12557.6</v>
      </c>
      <c r="F182">
        <v>725.96699999999998</v>
      </c>
      <c r="G182">
        <v>5.5532699999999997E-2</v>
      </c>
      <c r="H182">
        <v>0.93135199999999996</v>
      </c>
      <c r="I182">
        <v>0</v>
      </c>
    </row>
    <row r="183" spans="1:9" x14ac:dyDescent="0.25">
      <c r="A183" t="s">
        <v>87</v>
      </c>
      <c r="B183">
        <v>16977.099999999999</v>
      </c>
      <c r="C183">
        <v>16854.400000000001</v>
      </c>
      <c r="D183">
        <v>16765.8</v>
      </c>
      <c r="E183">
        <v>12557.6</v>
      </c>
      <c r="F183">
        <v>725.89300000000003</v>
      </c>
      <c r="G183">
        <v>5.88826E-2</v>
      </c>
      <c r="H183">
        <v>0.93161799999999995</v>
      </c>
      <c r="I183">
        <v>0</v>
      </c>
    </row>
    <row r="184" spans="1:9" x14ac:dyDescent="0.25">
      <c r="A184" t="s">
        <v>87</v>
      </c>
      <c r="B184">
        <v>16974.599999999999</v>
      </c>
      <c r="C184">
        <v>16850.900000000001</v>
      </c>
      <c r="D184">
        <v>16763.400000000001</v>
      </c>
      <c r="E184">
        <v>12557.3</v>
      </c>
      <c r="F184">
        <v>725.85299999999995</v>
      </c>
      <c r="G184">
        <v>5.5442499999999999E-2</v>
      </c>
      <c r="H184">
        <v>0.931836</v>
      </c>
      <c r="I184">
        <v>0</v>
      </c>
    </row>
    <row r="185" spans="1:9" x14ac:dyDescent="0.25">
      <c r="A185" t="s">
        <v>87</v>
      </c>
      <c r="B185">
        <v>16987.5</v>
      </c>
      <c r="C185">
        <v>16864.599999999999</v>
      </c>
      <c r="D185">
        <v>16768</v>
      </c>
      <c r="E185">
        <v>12557.6</v>
      </c>
      <c r="F185">
        <v>725.92100000000005</v>
      </c>
      <c r="G185">
        <v>5.4805800000000002E-2</v>
      </c>
      <c r="H185">
        <v>0.941438</v>
      </c>
      <c r="I185">
        <v>0</v>
      </c>
    </row>
    <row r="186" spans="1:9" x14ac:dyDescent="0.25">
      <c r="A186" t="s">
        <v>87</v>
      </c>
      <c r="B186">
        <v>16989.400000000001</v>
      </c>
      <c r="C186">
        <v>16866.599999999999</v>
      </c>
      <c r="D186">
        <v>16773.099999999999</v>
      </c>
      <c r="E186">
        <v>12557.6</v>
      </c>
      <c r="F186">
        <v>725.90599999999995</v>
      </c>
      <c r="G186">
        <v>5.4221800000000001E-2</v>
      </c>
      <c r="H186">
        <v>0.93166400000000005</v>
      </c>
      <c r="I186">
        <v>0</v>
      </c>
    </row>
    <row r="187" spans="1:9" x14ac:dyDescent="0.25">
      <c r="A187" t="s">
        <v>87</v>
      </c>
      <c r="B187">
        <v>16988.2</v>
      </c>
      <c r="C187">
        <v>16865.599999999999</v>
      </c>
      <c r="D187">
        <v>16773.7</v>
      </c>
      <c r="E187">
        <v>12557.5</v>
      </c>
      <c r="F187">
        <v>725.87</v>
      </c>
      <c r="G187">
        <v>6.06895E-2</v>
      </c>
      <c r="H187">
        <v>0.93155200000000005</v>
      </c>
      <c r="I187">
        <v>0</v>
      </c>
    </row>
    <row r="188" spans="1:9" x14ac:dyDescent="0.25">
      <c r="A188" t="s">
        <v>87</v>
      </c>
      <c r="B188">
        <v>16984.099999999999</v>
      </c>
      <c r="C188">
        <v>16861.599999999999</v>
      </c>
      <c r="D188">
        <v>16769.900000000001</v>
      </c>
      <c r="E188">
        <v>12557.5</v>
      </c>
      <c r="F188">
        <v>725.904</v>
      </c>
      <c r="G188">
        <v>8.3256399999999994E-2</v>
      </c>
      <c r="H188">
        <v>0.93170600000000003</v>
      </c>
      <c r="I188">
        <v>0</v>
      </c>
    </row>
    <row r="189" spans="1:9" x14ac:dyDescent="0.25">
      <c r="A189" t="s">
        <v>87</v>
      </c>
      <c r="B189">
        <v>16988.3</v>
      </c>
      <c r="C189">
        <v>16864</v>
      </c>
      <c r="D189">
        <v>16772.5</v>
      </c>
      <c r="E189">
        <v>12557.5</v>
      </c>
      <c r="F189">
        <v>725.93799999999999</v>
      </c>
      <c r="G189">
        <v>6.0573399999999999E-2</v>
      </c>
      <c r="H189">
        <v>0.93177699999999997</v>
      </c>
      <c r="I189">
        <v>0</v>
      </c>
    </row>
    <row r="190" spans="1:9" x14ac:dyDescent="0.25">
      <c r="A190" t="s">
        <v>87</v>
      </c>
      <c r="B190">
        <v>16984.5</v>
      </c>
      <c r="C190">
        <v>16861.5</v>
      </c>
      <c r="D190">
        <v>16772.5</v>
      </c>
      <c r="E190">
        <v>12557.3</v>
      </c>
      <c r="F190">
        <v>725.94299999999998</v>
      </c>
      <c r="G190">
        <v>6.6341999999999998E-2</v>
      </c>
      <c r="H190">
        <v>0.93175300000000005</v>
      </c>
      <c r="I190">
        <v>0</v>
      </c>
    </row>
    <row r="191" spans="1:9" x14ac:dyDescent="0.25">
      <c r="A191" t="s">
        <v>87</v>
      </c>
      <c r="B191">
        <v>16987.2</v>
      </c>
      <c r="C191">
        <v>16863.099999999999</v>
      </c>
      <c r="D191">
        <v>16773.8</v>
      </c>
      <c r="E191">
        <v>12557.4</v>
      </c>
      <c r="F191">
        <v>725.83399999999995</v>
      </c>
      <c r="G191">
        <v>8.3259799999999995E-2</v>
      </c>
      <c r="H191">
        <v>0.93169500000000005</v>
      </c>
      <c r="I191">
        <v>0</v>
      </c>
    </row>
    <row r="192" spans="1:9" x14ac:dyDescent="0.25">
      <c r="A192" t="s">
        <v>87</v>
      </c>
      <c r="B192">
        <v>16985.3</v>
      </c>
      <c r="C192">
        <v>16861.400000000001</v>
      </c>
      <c r="D192">
        <v>16771.400000000001</v>
      </c>
      <c r="E192">
        <v>12557.7</v>
      </c>
      <c r="F192">
        <v>725.89800000000002</v>
      </c>
      <c r="G192">
        <v>5.3978699999999998E-2</v>
      </c>
      <c r="H192">
        <v>0.93164800000000003</v>
      </c>
      <c r="I192">
        <v>0</v>
      </c>
    </row>
    <row r="193" spans="1:9" x14ac:dyDescent="0.25">
      <c r="A193" t="s">
        <v>87</v>
      </c>
      <c r="B193">
        <v>16976.099999999999</v>
      </c>
      <c r="C193">
        <v>16853.2</v>
      </c>
      <c r="D193">
        <v>16765</v>
      </c>
      <c r="E193">
        <v>12557.6</v>
      </c>
      <c r="F193">
        <v>725.904</v>
      </c>
      <c r="G193">
        <v>5.4133599999999997E-2</v>
      </c>
      <c r="H193">
        <v>0.93183400000000005</v>
      </c>
      <c r="I193">
        <v>0</v>
      </c>
    </row>
    <row r="194" spans="1:9" x14ac:dyDescent="0.25">
      <c r="A194" t="s">
        <v>87</v>
      </c>
      <c r="B194">
        <v>16978.900000000001</v>
      </c>
      <c r="C194">
        <v>16855.099999999999</v>
      </c>
      <c r="D194">
        <v>16766.2</v>
      </c>
      <c r="E194">
        <v>12557.5</v>
      </c>
      <c r="F194">
        <v>725.851</v>
      </c>
      <c r="G194">
        <v>6.9456500000000004E-2</v>
      </c>
      <c r="H194">
        <v>0.93176800000000004</v>
      </c>
      <c r="I194">
        <v>0</v>
      </c>
    </row>
    <row r="195" spans="1:9" x14ac:dyDescent="0.25">
      <c r="A195" t="s">
        <v>87</v>
      </c>
      <c r="B195">
        <v>16979.400000000001</v>
      </c>
      <c r="C195">
        <v>16855.3</v>
      </c>
      <c r="D195">
        <v>16765.599999999999</v>
      </c>
      <c r="E195">
        <v>12557.6</v>
      </c>
      <c r="F195">
        <v>725.89200000000005</v>
      </c>
      <c r="G195">
        <v>5.3911800000000003E-2</v>
      </c>
      <c r="H195">
        <v>0.93181700000000001</v>
      </c>
      <c r="I195">
        <v>0</v>
      </c>
    </row>
    <row r="196" spans="1:9" x14ac:dyDescent="0.25">
      <c r="A196" t="s">
        <v>87</v>
      </c>
      <c r="B196">
        <v>16980</v>
      </c>
      <c r="C196">
        <v>16855.5</v>
      </c>
      <c r="D196">
        <v>16765.599999999999</v>
      </c>
      <c r="E196">
        <v>12557.7</v>
      </c>
      <c r="F196">
        <v>725.95899999999995</v>
      </c>
      <c r="G196">
        <v>5.9722799999999999E-2</v>
      </c>
      <c r="H196">
        <v>0.93180499999999999</v>
      </c>
      <c r="I196">
        <v>0</v>
      </c>
    </row>
    <row r="197" spans="1:9" x14ac:dyDescent="0.25">
      <c r="A197" t="s">
        <v>87</v>
      </c>
      <c r="B197">
        <v>16984.099999999999</v>
      </c>
      <c r="C197">
        <v>16854.2</v>
      </c>
      <c r="D197">
        <v>16764.7</v>
      </c>
      <c r="E197">
        <v>12557.7</v>
      </c>
      <c r="F197">
        <v>725.90300000000002</v>
      </c>
      <c r="G197">
        <v>7.68591E-2</v>
      </c>
      <c r="H197">
        <v>0.93181400000000003</v>
      </c>
      <c r="I197">
        <v>0</v>
      </c>
    </row>
    <row r="198" spans="1:9" x14ac:dyDescent="0.25">
      <c r="A198" t="s">
        <v>87</v>
      </c>
      <c r="B198">
        <v>16980</v>
      </c>
      <c r="C198">
        <v>16854.2</v>
      </c>
      <c r="D198">
        <v>16765.400000000001</v>
      </c>
      <c r="E198">
        <v>12557.3</v>
      </c>
      <c r="F198">
        <v>725.92600000000004</v>
      </c>
      <c r="G198">
        <v>5.3953000000000001E-2</v>
      </c>
      <c r="H198">
        <v>0.931809</v>
      </c>
      <c r="I198">
        <v>0</v>
      </c>
    </row>
    <row r="199" spans="1:9" x14ac:dyDescent="0.25">
      <c r="A199" t="s">
        <v>87</v>
      </c>
      <c r="B199">
        <v>16983.5</v>
      </c>
      <c r="C199">
        <v>16857.599999999999</v>
      </c>
      <c r="D199">
        <v>16767.5</v>
      </c>
      <c r="E199">
        <v>12557.5</v>
      </c>
      <c r="F199">
        <v>725.90800000000002</v>
      </c>
      <c r="G199">
        <v>8.3255700000000002E-2</v>
      </c>
      <c r="H199">
        <v>0.93183700000000003</v>
      </c>
      <c r="I199">
        <v>0</v>
      </c>
    </row>
    <row r="200" spans="1:9" x14ac:dyDescent="0.25">
      <c r="A200" t="s">
        <v>87</v>
      </c>
      <c r="B200">
        <v>16989.5</v>
      </c>
      <c r="C200">
        <v>16862.3</v>
      </c>
      <c r="D200">
        <v>16771.5</v>
      </c>
      <c r="E200">
        <v>12557.6</v>
      </c>
      <c r="F200">
        <v>725.91099999999994</v>
      </c>
      <c r="G200">
        <v>5.3912599999999998E-2</v>
      </c>
      <c r="H200">
        <v>0.93018199999999995</v>
      </c>
      <c r="I200">
        <v>0</v>
      </c>
    </row>
    <row r="201" spans="1:9" x14ac:dyDescent="0.25">
      <c r="A201" t="s">
        <v>87</v>
      </c>
      <c r="B201">
        <v>16990.900000000001</v>
      </c>
      <c r="C201">
        <v>16865</v>
      </c>
      <c r="D201">
        <v>16771.5</v>
      </c>
      <c r="E201">
        <v>12557.6</v>
      </c>
      <c r="F201">
        <v>725.88199999999995</v>
      </c>
      <c r="G201">
        <v>5.4038799999999998E-2</v>
      </c>
      <c r="H201">
        <v>0.95802900000000002</v>
      </c>
      <c r="I201">
        <v>0</v>
      </c>
    </row>
    <row r="202" spans="1:9" x14ac:dyDescent="0.25">
      <c r="A202" t="s">
        <v>87</v>
      </c>
      <c r="B202">
        <v>16988.2</v>
      </c>
      <c r="C202">
        <v>16862.099999999999</v>
      </c>
      <c r="D202">
        <v>16771.5</v>
      </c>
      <c r="E202">
        <v>12557.6</v>
      </c>
      <c r="F202">
        <v>725.89800000000002</v>
      </c>
      <c r="G202">
        <v>6.1822099999999998E-2</v>
      </c>
      <c r="H202">
        <v>0.93132800000000004</v>
      </c>
      <c r="I202">
        <v>0</v>
      </c>
    </row>
    <row r="203" spans="1:9" x14ac:dyDescent="0.25">
      <c r="A203" t="s">
        <v>87</v>
      </c>
      <c r="B203">
        <v>16984.400000000001</v>
      </c>
      <c r="C203">
        <v>16860.5</v>
      </c>
      <c r="D203">
        <v>16772.8</v>
      </c>
      <c r="E203">
        <v>12557.9</v>
      </c>
      <c r="F203">
        <v>725.91300000000001</v>
      </c>
      <c r="G203">
        <v>8.3272399999999996E-2</v>
      </c>
      <c r="H203">
        <v>0.931836</v>
      </c>
      <c r="I203">
        <v>0</v>
      </c>
    </row>
    <row r="204" spans="1:9" x14ac:dyDescent="0.25">
      <c r="A204" t="s">
        <v>87</v>
      </c>
      <c r="B204">
        <v>16983.5</v>
      </c>
      <c r="C204">
        <v>16859.2</v>
      </c>
      <c r="D204">
        <v>16771.900000000001</v>
      </c>
      <c r="E204">
        <v>12557.5</v>
      </c>
      <c r="F204">
        <v>725.87300000000005</v>
      </c>
      <c r="G204">
        <v>5.4387499999999998E-2</v>
      </c>
      <c r="H204">
        <v>0.95860199999999995</v>
      </c>
      <c r="I204">
        <v>0</v>
      </c>
    </row>
    <row r="205" spans="1:9" x14ac:dyDescent="0.25">
      <c r="A205" t="s">
        <v>87</v>
      </c>
      <c r="B205">
        <v>16986.3</v>
      </c>
      <c r="C205">
        <v>16862.8</v>
      </c>
      <c r="D205">
        <v>16773.7</v>
      </c>
      <c r="E205">
        <v>12557.6</v>
      </c>
      <c r="F205">
        <v>725.85799999999995</v>
      </c>
      <c r="G205">
        <v>5.3909800000000001E-2</v>
      </c>
      <c r="H205">
        <v>0.93113800000000002</v>
      </c>
      <c r="I205">
        <v>0</v>
      </c>
    </row>
    <row r="206" spans="1:9" x14ac:dyDescent="0.25">
      <c r="A206" t="s">
        <v>87</v>
      </c>
      <c r="B206">
        <v>16988.400000000001</v>
      </c>
      <c r="C206">
        <v>16865.400000000001</v>
      </c>
      <c r="D206">
        <v>16771.7</v>
      </c>
      <c r="E206">
        <v>12557.6</v>
      </c>
      <c r="F206">
        <v>725.92700000000002</v>
      </c>
      <c r="G206">
        <v>5.8856499999999999E-2</v>
      </c>
      <c r="H206">
        <v>0.93174500000000005</v>
      </c>
      <c r="I206">
        <v>0</v>
      </c>
    </row>
    <row r="207" spans="1:9" x14ac:dyDescent="0.25">
      <c r="A207" t="s">
        <v>87</v>
      </c>
      <c r="B207">
        <v>16976</v>
      </c>
      <c r="C207">
        <v>16852.599999999999</v>
      </c>
      <c r="D207">
        <v>16764.599999999999</v>
      </c>
      <c r="E207">
        <v>12557.9</v>
      </c>
      <c r="F207">
        <v>725.90300000000002</v>
      </c>
      <c r="G207">
        <v>6.1354199999999998E-2</v>
      </c>
      <c r="H207">
        <v>0.93183099999999996</v>
      </c>
      <c r="I207">
        <v>0</v>
      </c>
    </row>
    <row r="208" spans="1:9" x14ac:dyDescent="0.25">
      <c r="A208" t="s">
        <v>87</v>
      </c>
      <c r="B208">
        <v>16975.7</v>
      </c>
      <c r="C208">
        <v>16851.2</v>
      </c>
      <c r="D208">
        <v>16763.2</v>
      </c>
      <c r="E208">
        <v>12557.2</v>
      </c>
      <c r="F208">
        <v>725.87800000000004</v>
      </c>
      <c r="G208">
        <v>5.4562399999999997E-2</v>
      </c>
      <c r="H208">
        <v>0.931813</v>
      </c>
      <c r="I208">
        <v>0</v>
      </c>
    </row>
    <row r="209" spans="1:25" x14ac:dyDescent="0.25">
      <c r="A209" t="s">
        <v>87</v>
      </c>
      <c r="B209">
        <v>16977</v>
      </c>
      <c r="C209">
        <v>16853.599999999999</v>
      </c>
      <c r="D209">
        <v>16765.8</v>
      </c>
      <c r="E209">
        <v>12557.4</v>
      </c>
      <c r="F209">
        <v>725.89</v>
      </c>
      <c r="G209">
        <v>5.4062100000000002E-2</v>
      </c>
      <c r="H209">
        <v>0.93183000000000005</v>
      </c>
      <c r="I209">
        <v>0</v>
      </c>
    </row>
    <row r="210" spans="1:25" x14ac:dyDescent="0.25">
      <c r="A210" t="s">
        <v>87</v>
      </c>
      <c r="B210">
        <v>16975.3</v>
      </c>
      <c r="C210">
        <v>16851.3</v>
      </c>
      <c r="D210">
        <v>16762</v>
      </c>
      <c r="E210">
        <v>12557.4</v>
      </c>
      <c r="F210">
        <v>725.86599999999999</v>
      </c>
      <c r="G210">
        <v>6.6492899999999994E-2</v>
      </c>
      <c r="H210">
        <v>0.93119600000000002</v>
      </c>
      <c r="I210">
        <v>0</v>
      </c>
    </row>
    <row r="211" spans="1:25" x14ac:dyDescent="0.25">
      <c r="A211" t="s">
        <v>87</v>
      </c>
      <c r="B211">
        <v>16977.8</v>
      </c>
      <c r="C211">
        <v>16854.2</v>
      </c>
      <c r="D211">
        <v>16765.7</v>
      </c>
      <c r="E211">
        <v>12557.3</v>
      </c>
      <c r="F211">
        <v>725.87699999999995</v>
      </c>
      <c r="G211">
        <v>6.5488599999999994E-2</v>
      </c>
      <c r="H211">
        <v>0.93169100000000005</v>
      </c>
      <c r="I211">
        <v>0</v>
      </c>
    </row>
    <row r="212" spans="1:25" x14ac:dyDescent="0.25">
      <c r="A212" t="s">
        <v>87</v>
      </c>
      <c r="B212">
        <v>16976.599999999999</v>
      </c>
      <c r="C212">
        <v>16852</v>
      </c>
      <c r="D212">
        <v>16765.099999999999</v>
      </c>
      <c r="E212">
        <v>12557.4</v>
      </c>
      <c r="F212">
        <v>725.91600000000005</v>
      </c>
      <c r="G212">
        <v>7.6186400000000001E-2</v>
      </c>
      <c r="H212">
        <v>0.93178000000000005</v>
      </c>
      <c r="I212">
        <v>0</v>
      </c>
    </row>
    <row r="213" spans="1:25" x14ac:dyDescent="0.25">
      <c r="A213" t="s">
        <v>87</v>
      </c>
      <c r="B213">
        <v>16981.599999999999</v>
      </c>
      <c r="C213">
        <v>16856.599999999999</v>
      </c>
      <c r="D213">
        <v>16767</v>
      </c>
      <c r="E213">
        <v>12557.6</v>
      </c>
      <c r="F213">
        <v>725.92600000000004</v>
      </c>
      <c r="G213">
        <v>5.63414E-2</v>
      </c>
      <c r="H213">
        <v>0.93183199999999999</v>
      </c>
      <c r="I213">
        <v>0</v>
      </c>
    </row>
    <row r="214" spans="1:25" x14ac:dyDescent="0.25">
      <c r="A214" t="s">
        <v>87</v>
      </c>
      <c r="B214">
        <v>16986.8</v>
      </c>
      <c r="C214">
        <v>16862.400000000001</v>
      </c>
      <c r="D214">
        <v>16771</v>
      </c>
      <c r="E214">
        <v>12557.3</v>
      </c>
      <c r="F214">
        <v>725.9</v>
      </c>
      <c r="G214">
        <v>5.54259E-2</v>
      </c>
      <c r="H214">
        <v>0.93182399999999999</v>
      </c>
      <c r="I214">
        <v>0</v>
      </c>
    </row>
    <row r="215" spans="1:25" x14ac:dyDescent="0.25">
      <c r="A215" t="s">
        <v>87</v>
      </c>
      <c r="B215">
        <v>16987.900000000001</v>
      </c>
      <c r="C215">
        <v>16864.7</v>
      </c>
      <c r="D215">
        <v>16774.2</v>
      </c>
      <c r="E215">
        <v>12557.6</v>
      </c>
      <c r="F215">
        <v>725.92600000000004</v>
      </c>
      <c r="G215">
        <v>8.3255700000000002E-2</v>
      </c>
      <c r="H215">
        <v>0.93161099999999997</v>
      </c>
      <c r="I215">
        <v>0</v>
      </c>
    </row>
    <row r="216" spans="1:25" x14ac:dyDescent="0.25">
      <c r="A216" t="s">
        <v>87</v>
      </c>
      <c r="B216">
        <v>16988.599999999999</v>
      </c>
      <c r="C216">
        <v>16864.599999999999</v>
      </c>
      <c r="D216">
        <v>16769.8</v>
      </c>
      <c r="E216">
        <v>12557.5</v>
      </c>
      <c r="F216">
        <v>725.88599999999997</v>
      </c>
      <c r="G216">
        <v>5.3999600000000002E-2</v>
      </c>
      <c r="H216">
        <v>0.93165900000000001</v>
      </c>
      <c r="I216">
        <v>0</v>
      </c>
    </row>
    <row r="217" spans="1:25" x14ac:dyDescent="0.25">
      <c r="A217" t="s">
        <v>87</v>
      </c>
      <c r="B217">
        <v>16989.099999999999</v>
      </c>
      <c r="C217">
        <v>16865.7</v>
      </c>
      <c r="D217">
        <v>16770</v>
      </c>
      <c r="E217">
        <v>12557.4</v>
      </c>
      <c r="F217">
        <v>725.93200000000002</v>
      </c>
      <c r="G217">
        <v>8.3264500000000005E-2</v>
      </c>
      <c r="H217">
        <v>0.93104799999999999</v>
      </c>
      <c r="I217">
        <v>0</v>
      </c>
    </row>
    <row r="218" spans="1:25" x14ac:dyDescent="0.25">
      <c r="A218" t="s">
        <v>87</v>
      </c>
      <c r="B218">
        <v>16989.099999999999</v>
      </c>
      <c r="C218">
        <v>16864.7</v>
      </c>
      <c r="D218">
        <v>16774.5</v>
      </c>
      <c r="E218">
        <v>12557.6</v>
      </c>
      <c r="F218">
        <v>725.92700000000002</v>
      </c>
      <c r="G218">
        <v>6.0534299999999999E-2</v>
      </c>
      <c r="H218">
        <v>0.93181499999999995</v>
      </c>
      <c r="I218">
        <v>0</v>
      </c>
    </row>
    <row r="219" spans="1:25" x14ac:dyDescent="0.25">
      <c r="A219" t="s">
        <v>87</v>
      </c>
      <c r="B219">
        <v>16986.900000000001</v>
      </c>
      <c r="C219">
        <v>16862.7</v>
      </c>
      <c r="D219">
        <v>16773.8</v>
      </c>
      <c r="E219">
        <v>12557.5</v>
      </c>
      <c r="F219">
        <v>725.95699999999999</v>
      </c>
      <c r="G219">
        <v>5.68233E-2</v>
      </c>
      <c r="H219">
        <v>0.93179699999999999</v>
      </c>
      <c r="I219">
        <v>0</v>
      </c>
    </row>
    <row r="220" spans="1:25" x14ac:dyDescent="0.25">
      <c r="A220" t="s">
        <v>87</v>
      </c>
      <c r="B220">
        <v>17014.5</v>
      </c>
      <c r="C220">
        <v>16891.2</v>
      </c>
      <c r="D220">
        <v>16800.8</v>
      </c>
      <c r="E220">
        <v>12575</v>
      </c>
      <c r="F220">
        <v>727.63400000000001</v>
      </c>
      <c r="G220">
        <v>5.4660500000000001E-2</v>
      </c>
      <c r="H220">
        <v>0.93183300000000002</v>
      </c>
      <c r="I220">
        <v>0</v>
      </c>
    </row>
    <row r="221" spans="1:25" x14ac:dyDescent="0.25">
      <c r="A221" t="s">
        <v>87</v>
      </c>
      <c r="B221">
        <v>17029.5</v>
      </c>
      <c r="C221">
        <v>16905.5</v>
      </c>
      <c r="D221">
        <v>16815.3</v>
      </c>
      <c r="E221">
        <v>12588.7</v>
      </c>
      <c r="F221">
        <v>729.00599999999997</v>
      </c>
      <c r="G221">
        <v>7.1633100000000005E-2</v>
      </c>
      <c r="H221">
        <v>0.931836</v>
      </c>
      <c r="I221">
        <v>0</v>
      </c>
    </row>
    <row r="222" spans="1:25" x14ac:dyDescent="0.25">
      <c r="A222" t="s">
        <v>87</v>
      </c>
      <c r="B222">
        <v>17022.3</v>
      </c>
      <c r="C222">
        <v>16898</v>
      </c>
      <c r="D222">
        <v>16811.2</v>
      </c>
      <c r="E222">
        <v>12588.6</v>
      </c>
      <c r="F222">
        <v>728.87400000000002</v>
      </c>
      <c r="G222">
        <v>6.4180200000000007E-2</v>
      </c>
      <c r="H222">
        <v>0.93109699999999995</v>
      </c>
      <c r="I222">
        <v>0</v>
      </c>
    </row>
    <row r="223" spans="1:25" x14ac:dyDescent="0.25">
      <c r="A223" t="s">
        <v>87</v>
      </c>
      <c r="B223">
        <v>17023.5</v>
      </c>
      <c r="C223">
        <v>16899.099999999999</v>
      </c>
      <c r="D223">
        <v>16811.900000000001</v>
      </c>
      <c r="E223">
        <v>12588.5</v>
      </c>
      <c r="F223">
        <v>728.88199999999995</v>
      </c>
      <c r="G223">
        <v>6.2840099999999996E-2</v>
      </c>
      <c r="H223">
        <v>0.93124399999999996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17024.3</v>
      </c>
      <c r="C224">
        <v>16899.900000000001</v>
      </c>
      <c r="D224">
        <v>16811</v>
      </c>
      <c r="E224">
        <v>12588.4</v>
      </c>
      <c r="F224">
        <v>728.96600000000001</v>
      </c>
      <c r="G224">
        <v>7.3774900000000004E-2</v>
      </c>
      <c r="H224">
        <v>0.93159899999999995</v>
      </c>
      <c r="I224">
        <v>0</v>
      </c>
      <c r="R224">
        <f>AVERAGE(B175:B224)</f>
        <v>16986.930000000004</v>
      </c>
      <c r="S224">
        <f>AVERAGE(C175:C224)</f>
        <v>16862.893999999993</v>
      </c>
      <c r="U224">
        <f>_xlfn.VAR.P(B175:B224)</f>
        <v>170.15650000000124</v>
      </c>
      <c r="V224">
        <f>_xlfn.VAR.P(C175:C224)</f>
        <v>169.09616400000181</v>
      </c>
      <c r="X224">
        <f>1.96*SQRT(U224)/50</f>
        <v>0.51134067328934629</v>
      </c>
      <c r="Y224">
        <f>1.96*SQRT(V224)/50</f>
        <v>0.50974496510408296</v>
      </c>
    </row>
    <row r="225" spans="1:9" x14ac:dyDescent="0.25">
      <c r="A225" t="s">
        <v>87</v>
      </c>
      <c r="B225">
        <v>849439.97699999996</v>
      </c>
      <c r="C225" t="s">
        <v>36</v>
      </c>
    </row>
    <row r="226" spans="1:9" x14ac:dyDescent="0.25">
      <c r="A226" t="s">
        <v>103</v>
      </c>
      <c r="B226">
        <v>16415.5</v>
      </c>
      <c r="C226">
        <v>16291.2</v>
      </c>
      <c r="D226">
        <v>16202</v>
      </c>
      <c r="E226">
        <v>11662</v>
      </c>
      <c r="F226">
        <v>813.95600000000002</v>
      </c>
      <c r="G226">
        <v>8.3258200000000004E-2</v>
      </c>
      <c r="H226">
        <v>0.931836</v>
      </c>
      <c r="I226">
        <v>0</v>
      </c>
    </row>
    <row r="227" spans="1:9" x14ac:dyDescent="0.25">
      <c r="A227" t="s">
        <v>103</v>
      </c>
      <c r="B227">
        <v>16413.900000000001</v>
      </c>
      <c r="C227">
        <v>16289.5</v>
      </c>
      <c r="D227">
        <v>16202.2</v>
      </c>
      <c r="E227">
        <v>11662.4</v>
      </c>
      <c r="F227">
        <v>813.77</v>
      </c>
      <c r="G227">
        <v>5.3921999999999998E-2</v>
      </c>
      <c r="H227">
        <v>0.93181800000000004</v>
      </c>
      <c r="I227">
        <v>0</v>
      </c>
    </row>
    <row r="228" spans="1:9" x14ac:dyDescent="0.25">
      <c r="A228" t="s">
        <v>103</v>
      </c>
      <c r="B228">
        <v>16419.5</v>
      </c>
      <c r="C228">
        <v>16294.9</v>
      </c>
      <c r="D228">
        <v>16203.2</v>
      </c>
      <c r="E228">
        <v>11662</v>
      </c>
      <c r="F228">
        <v>813.78300000000002</v>
      </c>
      <c r="G228">
        <v>8.3269399999999993E-2</v>
      </c>
      <c r="H228">
        <v>0.931809</v>
      </c>
      <c r="I228">
        <v>0</v>
      </c>
    </row>
    <row r="229" spans="1:9" x14ac:dyDescent="0.25">
      <c r="A229" t="s">
        <v>103</v>
      </c>
      <c r="B229">
        <v>16425.3</v>
      </c>
      <c r="C229">
        <v>16299.2</v>
      </c>
      <c r="D229">
        <v>16208.6</v>
      </c>
      <c r="E229">
        <v>11662.2</v>
      </c>
      <c r="F229">
        <v>813.745</v>
      </c>
      <c r="G229">
        <v>8.14024E-2</v>
      </c>
      <c r="H229">
        <v>0.939361</v>
      </c>
      <c r="I229">
        <v>0</v>
      </c>
    </row>
    <row r="230" spans="1:9" x14ac:dyDescent="0.25">
      <c r="A230" t="s">
        <v>103</v>
      </c>
      <c r="B230">
        <v>16425.7</v>
      </c>
      <c r="C230">
        <v>16299.7</v>
      </c>
      <c r="D230">
        <v>16211.4</v>
      </c>
      <c r="E230">
        <v>11663.2</v>
      </c>
      <c r="F230">
        <v>813.78800000000001</v>
      </c>
      <c r="G230">
        <v>5.9028499999999998E-2</v>
      </c>
      <c r="H230">
        <v>0.95281700000000003</v>
      </c>
      <c r="I230">
        <v>0</v>
      </c>
    </row>
    <row r="231" spans="1:9" x14ac:dyDescent="0.25">
      <c r="A231" t="s">
        <v>103</v>
      </c>
      <c r="B231">
        <v>16427</v>
      </c>
      <c r="C231">
        <v>16301.8</v>
      </c>
      <c r="D231">
        <v>16211</v>
      </c>
      <c r="E231">
        <v>11662.9</v>
      </c>
      <c r="F231">
        <v>813.78300000000002</v>
      </c>
      <c r="G231">
        <v>7.57496E-2</v>
      </c>
      <c r="H231">
        <v>0.931836</v>
      </c>
      <c r="I231">
        <v>0</v>
      </c>
    </row>
    <row r="232" spans="1:9" x14ac:dyDescent="0.25">
      <c r="A232" t="s">
        <v>103</v>
      </c>
      <c r="B232">
        <v>16427.900000000001</v>
      </c>
      <c r="C232">
        <v>16304.3</v>
      </c>
      <c r="D232">
        <v>16211.3</v>
      </c>
      <c r="E232">
        <v>11662.9</v>
      </c>
      <c r="F232">
        <v>813.78300000000002</v>
      </c>
      <c r="G232">
        <v>5.5018600000000001E-2</v>
      </c>
      <c r="H232">
        <v>0.94697900000000002</v>
      </c>
      <c r="I232">
        <v>0</v>
      </c>
    </row>
    <row r="233" spans="1:9" x14ac:dyDescent="0.25">
      <c r="A233" t="s">
        <v>103</v>
      </c>
      <c r="B233">
        <v>16425.900000000001</v>
      </c>
      <c r="C233">
        <v>16301.9</v>
      </c>
      <c r="D233">
        <v>16208.3</v>
      </c>
      <c r="E233">
        <v>11662.3</v>
      </c>
      <c r="F233">
        <v>813.75400000000002</v>
      </c>
      <c r="G233">
        <v>5.4020899999999997E-2</v>
      </c>
      <c r="H233">
        <v>0.93173600000000001</v>
      </c>
      <c r="I233">
        <v>0</v>
      </c>
    </row>
    <row r="234" spans="1:9" x14ac:dyDescent="0.25">
      <c r="A234" t="s">
        <v>103</v>
      </c>
      <c r="B234">
        <v>16422.8</v>
      </c>
      <c r="C234">
        <v>16298.8</v>
      </c>
      <c r="D234">
        <v>16207.6</v>
      </c>
      <c r="E234">
        <v>11662.1</v>
      </c>
      <c r="F234">
        <v>813.73500000000001</v>
      </c>
      <c r="G234">
        <v>5.5076600000000003E-2</v>
      </c>
      <c r="H234">
        <v>0.93183099999999996</v>
      </c>
      <c r="I234">
        <v>0</v>
      </c>
    </row>
    <row r="235" spans="1:9" x14ac:dyDescent="0.25">
      <c r="A235" t="s">
        <v>103</v>
      </c>
      <c r="B235">
        <v>16426.599999999999</v>
      </c>
      <c r="C235">
        <v>16302.7</v>
      </c>
      <c r="D235">
        <v>16211</v>
      </c>
      <c r="E235">
        <v>11663</v>
      </c>
      <c r="F235">
        <v>813.77200000000005</v>
      </c>
      <c r="G235">
        <v>5.3986899999999997E-2</v>
      </c>
      <c r="H235">
        <v>0.93174500000000005</v>
      </c>
      <c r="I235">
        <v>0</v>
      </c>
    </row>
    <row r="236" spans="1:9" x14ac:dyDescent="0.25">
      <c r="A236" t="s">
        <v>103</v>
      </c>
      <c r="B236">
        <v>16430.2</v>
      </c>
      <c r="C236">
        <v>16299.7</v>
      </c>
      <c r="D236">
        <v>16203</v>
      </c>
      <c r="E236">
        <v>11661.9</v>
      </c>
      <c r="F236">
        <v>813.72500000000002</v>
      </c>
      <c r="G236">
        <v>5.4809299999999998E-2</v>
      </c>
      <c r="H236">
        <v>0.93149899999999997</v>
      </c>
      <c r="I236">
        <v>0</v>
      </c>
    </row>
    <row r="237" spans="1:9" x14ac:dyDescent="0.25">
      <c r="A237" t="s">
        <v>103</v>
      </c>
      <c r="B237">
        <v>16411.5</v>
      </c>
      <c r="C237">
        <v>16288.4</v>
      </c>
      <c r="D237">
        <v>16200.7</v>
      </c>
      <c r="E237">
        <v>11661.5</v>
      </c>
      <c r="F237">
        <v>813.67200000000003</v>
      </c>
      <c r="G237">
        <v>5.39976E-2</v>
      </c>
      <c r="H237">
        <v>0.93180399999999997</v>
      </c>
      <c r="I237">
        <v>0</v>
      </c>
    </row>
    <row r="238" spans="1:9" x14ac:dyDescent="0.25">
      <c r="A238" t="s">
        <v>103</v>
      </c>
      <c r="B238">
        <v>16414.099999999999</v>
      </c>
      <c r="C238">
        <v>16289.1</v>
      </c>
      <c r="D238">
        <v>16201.1</v>
      </c>
      <c r="E238">
        <v>11661.7</v>
      </c>
      <c r="F238">
        <v>813.72900000000004</v>
      </c>
      <c r="G238">
        <v>5.4157900000000002E-2</v>
      </c>
      <c r="H238">
        <v>0.931589</v>
      </c>
      <c r="I238">
        <v>0</v>
      </c>
    </row>
    <row r="239" spans="1:9" x14ac:dyDescent="0.25">
      <c r="A239" t="s">
        <v>103</v>
      </c>
      <c r="B239">
        <v>16414.599999999999</v>
      </c>
      <c r="C239">
        <v>16289.8</v>
      </c>
      <c r="D239">
        <v>16200.9</v>
      </c>
      <c r="E239">
        <v>11661.4</v>
      </c>
      <c r="F239">
        <v>813.71199999999999</v>
      </c>
      <c r="G239">
        <v>6.9967100000000004E-2</v>
      </c>
      <c r="H239">
        <v>0.931836</v>
      </c>
      <c r="I239">
        <v>0</v>
      </c>
    </row>
    <row r="240" spans="1:9" x14ac:dyDescent="0.25">
      <c r="A240" t="s">
        <v>103</v>
      </c>
      <c r="B240">
        <v>16416.7</v>
      </c>
      <c r="C240">
        <v>16290.7</v>
      </c>
      <c r="D240">
        <v>16201.1</v>
      </c>
      <c r="E240">
        <v>11661.5</v>
      </c>
      <c r="F240">
        <v>813.75800000000004</v>
      </c>
      <c r="G240">
        <v>5.7041000000000001E-2</v>
      </c>
      <c r="H240">
        <v>0.93182500000000001</v>
      </c>
      <c r="I240">
        <v>0</v>
      </c>
    </row>
    <row r="241" spans="1:9" x14ac:dyDescent="0.25">
      <c r="A241" t="s">
        <v>103</v>
      </c>
      <c r="B241">
        <v>16413.7</v>
      </c>
      <c r="C241">
        <v>16289.7</v>
      </c>
      <c r="D241">
        <v>16201.5</v>
      </c>
      <c r="E241">
        <v>11661.9</v>
      </c>
      <c r="F241">
        <v>813.73299999999995</v>
      </c>
      <c r="G241">
        <v>8.3256300000000005E-2</v>
      </c>
      <c r="H241">
        <v>0.931836</v>
      </c>
      <c r="I241">
        <v>0</v>
      </c>
    </row>
    <row r="242" spans="1:9" x14ac:dyDescent="0.25">
      <c r="A242" t="s">
        <v>103</v>
      </c>
      <c r="B242">
        <v>16412.7</v>
      </c>
      <c r="C242">
        <v>16288.5</v>
      </c>
      <c r="D242">
        <v>16200.9</v>
      </c>
      <c r="E242">
        <v>11661.5</v>
      </c>
      <c r="F242">
        <v>813.75300000000004</v>
      </c>
      <c r="G242">
        <v>5.4394699999999997E-2</v>
      </c>
      <c r="H242">
        <v>0.93166499999999997</v>
      </c>
      <c r="I242">
        <v>0</v>
      </c>
    </row>
    <row r="243" spans="1:9" x14ac:dyDescent="0.25">
      <c r="A243" t="s">
        <v>103</v>
      </c>
      <c r="B243">
        <v>16420.3</v>
      </c>
      <c r="C243">
        <v>16292.7</v>
      </c>
      <c r="D243">
        <v>16202.6</v>
      </c>
      <c r="E243">
        <v>11661.3</v>
      </c>
      <c r="F243">
        <v>813.721</v>
      </c>
      <c r="G243">
        <v>6.7489499999999994E-2</v>
      </c>
      <c r="H243">
        <v>0.93177699999999997</v>
      </c>
      <c r="I243">
        <v>0</v>
      </c>
    </row>
    <row r="244" spans="1:9" x14ac:dyDescent="0.25">
      <c r="A244" t="s">
        <v>103</v>
      </c>
      <c r="B244">
        <v>16422.5</v>
      </c>
      <c r="C244">
        <v>16298.7</v>
      </c>
      <c r="D244">
        <v>16210.3</v>
      </c>
      <c r="E244">
        <v>11662.2</v>
      </c>
      <c r="F244">
        <v>813.71100000000001</v>
      </c>
      <c r="G244">
        <v>5.4782400000000002E-2</v>
      </c>
      <c r="H244">
        <v>0.93165799999999999</v>
      </c>
      <c r="I244">
        <v>0</v>
      </c>
    </row>
    <row r="245" spans="1:9" x14ac:dyDescent="0.25">
      <c r="A245" t="s">
        <v>103</v>
      </c>
      <c r="B245">
        <v>16423.900000000001</v>
      </c>
      <c r="C245">
        <v>16300.3</v>
      </c>
      <c r="D245">
        <v>16209.4</v>
      </c>
      <c r="E245">
        <v>11662</v>
      </c>
      <c r="F245">
        <v>813.75400000000002</v>
      </c>
      <c r="G245">
        <v>6.8559899999999993E-2</v>
      </c>
      <c r="H245">
        <v>0.93174999999999997</v>
      </c>
      <c r="I245">
        <v>0</v>
      </c>
    </row>
    <row r="246" spans="1:9" x14ac:dyDescent="0.25">
      <c r="A246" t="s">
        <v>103</v>
      </c>
      <c r="B246">
        <v>16423.099999999999</v>
      </c>
      <c r="C246">
        <v>16299.7</v>
      </c>
      <c r="D246">
        <v>16209.6</v>
      </c>
      <c r="E246">
        <v>11661.8</v>
      </c>
      <c r="F246">
        <v>813.73099999999999</v>
      </c>
      <c r="G246">
        <v>6.3655000000000003E-2</v>
      </c>
      <c r="H246">
        <v>0.93181899999999995</v>
      </c>
      <c r="I246">
        <v>0</v>
      </c>
    </row>
    <row r="247" spans="1:9" x14ac:dyDescent="0.25">
      <c r="A247" t="s">
        <v>103</v>
      </c>
      <c r="B247">
        <v>16432.7</v>
      </c>
      <c r="C247">
        <v>16300.8</v>
      </c>
      <c r="D247">
        <v>16209.3</v>
      </c>
      <c r="E247">
        <v>11661.5</v>
      </c>
      <c r="F247">
        <v>813.69200000000001</v>
      </c>
      <c r="G247">
        <v>6.8134E-2</v>
      </c>
      <c r="H247">
        <v>0.931091</v>
      </c>
      <c r="I247">
        <v>0</v>
      </c>
    </row>
    <row r="248" spans="1:9" x14ac:dyDescent="0.25">
      <c r="A248" t="s">
        <v>103</v>
      </c>
      <c r="B248">
        <v>16423.099999999999</v>
      </c>
      <c r="C248">
        <v>16298</v>
      </c>
      <c r="D248">
        <v>16209.2</v>
      </c>
      <c r="E248">
        <v>11661.8</v>
      </c>
      <c r="F248">
        <v>813.726</v>
      </c>
      <c r="G248">
        <v>5.9663599999999997E-2</v>
      </c>
      <c r="H248">
        <v>0.93181800000000004</v>
      </c>
      <c r="I248">
        <v>0</v>
      </c>
    </row>
    <row r="249" spans="1:9" x14ac:dyDescent="0.25">
      <c r="A249" t="s">
        <v>103</v>
      </c>
      <c r="B249">
        <v>16420.5</v>
      </c>
      <c r="C249">
        <v>16296</v>
      </c>
      <c r="D249">
        <v>16209.6</v>
      </c>
      <c r="E249">
        <v>11661.7</v>
      </c>
      <c r="F249">
        <v>813.70399999999995</v>
      </c>
      <c r="G249">
        <v>2.9042800000000001E-2</v>
      </c>
      <c r="H249">
        <v>0.93143500000000001</v>
      </c>
      <c r="I249">
        <v>0</v>
      </c>
    </row>
    <row r="250" spans="1:9" x14ac:dyDescent="0.25">
      <c r="A250" t="s">
        <v>103</v>
      </c>
      <c r="B250">
        <v>16426.099999999999</v>
      </c>
      <c r="C250">
        <v>16300.4</v>
      </c>
      <c r="D250">
        <v>16209.8</v>
      </c>
      <c r="E250">
        <v>11662.3</v>
      </c>
      <c r="F250">
        <v>813.78200000000004</v>
      </c>
      <c r="G250">
        <v>7.3998300000000003E-2</v>
      </c>
      <c r="H250">
        <v>0.924925</v>
      </c>
      <c r="I250">
        <v>0</v>
      </c>
    </row>
    <row r="251" spans="1:9" x14ac:dyDescent="0.25">
      <c r="A251" t="s">
        <v>103</v>
      </c>
      <c r="B251">
        <v>16422.900000000001</v>
      </c>
      <c r="C251">
        <v>16299.4</v>
      </c>
      <c r="D251">
        <v>16204.4</v>
      </c>
      <c r="E251">
        <v>11662.8</v>
      </c>
      <c r="F251">
        <v>813.80399999999997</v>
      </c>
      <c r="G251">
        <v>5.4144400000000002E-2</v>
      </c>
      <c r="H251">
        <v>0.93181800000000004</v>
      </c>
      <c r="I251">
        <v>0</v>
      </c>
    </row>
    <row r="252" spans="1:9" x14ac:dyDescent="0.25">
      <c r="A252" t="s">
        <v>103</v>
      </c>
      <c r="B252">
        <v>16415.5</v>
      </c>
      <c r="C252">
        <v>16289.5</v>
      </c>
      <c r="D252">
        <v>16201.2</v>
      </c>
      <c r="E252">
        <v>11662.1</v>
      </c>
      <c r="F252">
        <v>813.74400000000003</v>
      </c>
      <c r="G252">
        <v>8.3255599999999999E-2</v>
      </c>
      <c r="H252">
        <v>0.93182299999999996</v>
      </c>
      <c r="I252">
        <v>0</v>
      </c>
    </row>
    <row r="253" spans="1:9" x14ac:dyDescent="0.25">
      <c r="A253" t="s">
        <v>103</v>
      </c>
      <c r="B253">
        <v>16412</v>
      </c>
      <c r="C253">
        <v>16287.7</v>
      </c>
      <c r="D253">
        <v>16201</v>
      </c>
      <c r="E253">
        <v>11661.9</v>
      </c>
      <c r="F253">
        <v>813.72400000000005</v>
      </c>
      <c r="G253">
        <v>6.0463500000000003E-2</v>
      </c>
      <c r="H253">
        <v>0.93174299999999999</v>
      </c>
      <c r="I253">
        <v>0</v>
      </c>
    </row>
    <row r="254" spans="1:9" x14ac:dyDescent="0.25">
      <c r="A254" t="s">
        <v>103</v>
      </c>
      <c r="B254">
        <v>16416.599999999999</v>
      </c>
      <c r="C254">
        <v>16292.1</v>
      </c>
      <c r="D254">
        <v>16201.9</v>
      </c>
      <c r="E254">
        <v>11661.6</v>
      </c>
      <c r="F254">
        <v>813.68700000000001</v>
      </c>
      <c r="G254">
        <v>6.19532E-2</v>
      </c>
      <c r="H254">
        <v>0.93168499999999999</v>
      </c>
      <c r="I254">
        <v>0</v>
      </c>
    </row>
    <row r="255" spans="1:9" x14ac:dyDescent="0.25">
      <c r="A255" t="s">
        <v>103</v>
      </c>
      <c r="B255">
        <v>16416.7</v>
      </c>
      <c r="C255">
        <v>16290.2</v>
      </c>
      <c r="D255">
        <v>16201.5</v>
      </c>
      <c r="E255">
        <v>11661.8</v>
      </c>
      <c r="F255">
        <v>813.72400000000005</v>
      </c>
      <c r="G255">
        <v>7.0058400000000007E-2</v>
      </c>
      <c r="H255">
        <v>0.93173300000000003</v>
      </c>
      <c r="I255">
        <v>0</v>
      </c>
    </row>
    <row r="256" spans="1:9" x14ac:dyDescent="0.25">
      <c r="A256" t="s">
        <v>103</v>
      </c>
      <c r="B256">
        <v>16413.400000000001</v>
      </c>
      <c r="C256">
        <v>16289.6</v>
      </c>
      <c r="D256">
        <v>16202.2</v>
      </c>
      <c r="E256">
        <v>11662.7</v>
      </c>
      <c r="F256">
        <v>813.80200000000002</v>
      </c>
      <c r="G256">
        <v>6.8862599999999996E-2</v>
      </c>
      <c r="H256">
        <v>0.940716</v>
      </c>
      <c r="I256">
        <v>0</v>
      </c>
    </row>
    <row r="257" spans="1:9" x14ac:dyDescent="0.25">
      <c r="A257" t="s">
        <v>103</v>
      </c>
      <c r="B257">
        <v>16418.7</v>
      </c>
      <c r="C257">
        <v>16294.7</v>
      </c>
      <c r="D257">
        <v>16204.1</v>
      </c>
      <c r="E257">
        <v>11663.2</v>
      </c>
      <c r="F257">
        <v>813.80799999999999</v>
      </c>
      <c r="G257">
        <v>5.4058000000000002E-2</v>
      </c>
      <c r="H257">
        <v>0.93180499999999999</v>
      </c>
      <c r="I257">
        <v>0</v>
      </c>
    </row>
    <row r="258" spans="1:9" x14ac:dyDescent="0.25">
      <c r="A258" t="s">
        <v>103</v>
      </c>
      <c r="B258">
        <v>16423</v>
      </c>
      <c r="C258">
        <v>16297.8</v>
      </c>
      <c r="D258">
        <v>16207.5</v>
      </c>
      <c r="E258">
        <v>11662.7</v>
      </c>
      <c r="F258">
        <v>813.74900000000002</v>
      </c>
      <c r="G258">
        <v>5.4757199999999999E-2</v>
      </c>
      <c r="H258">
        <v>0.93171700000000002</v>
      </c>
      <c r="I258">
        <v>0</v>
      </c>
    </row>
    <row r="259" spans="1:9" x14ac:dyDescent="0.25">
      <c r="A259" t="s">
        <v>103</v>
      </c>
      <c r="B259">
        <v>16424.8</v>
      </c>
      <c r="C259">
        <v>16301.3</v>
      </c>
      <c r="D259">
        <v>16212.3</v>
      </c>
      <c r="E259">
        <v>11663.4</v>
      </c>
      <c r="F259">
        <v>813.79399999999998</v>
      </c>
      <c r="G259">
        <v>5.3968700000000001E-2</v>
      </c>
      <c r="H259">
        <v>0.94321699999999997</v>
      </c>
      <c r="I259">
        <v>0</v>
      </c>
    </row>
    <row r="260" spans="1:9" x14ac:dyDescent="0.25">
      <c r="A260" t="s">
        <v>103</v>
      </c>
      <c r="B260">
        <v>16424.099999999999</v>
      </c>
      <c r="C260">
        <v>16300.8</v>
      </c>
      <c r="D260">
        <v>16211.5</v>
      </c>
      <c r="E260">
        <v>11663.2</v>
      </c>
      <c r="F260">
        <v>813.78200000000004</v>
      </c>
      <c r="G260">
        <v>5.3911199999999999E-2</v>
      </c>
      <c r="H260">
        <v>0.93037099999999995</v>
      </c>
      <c r="I260">
        <v>0</v>
      </c>
    </row>
    <row r="261" spans="1:9" x14ac:dyDescent="0.25">
      <c r="A261" t="s">
        <v>103</v>
      </c>
      <c r="B261">
        <v>16428.5</v>
      </c>
      <c r="C261">
        <v>16305.1</v>
      </c>
      <c r="D261">
        <v>16211.7</v>
      </c>
      <c r="E261">
        <v>11663.4</v>
      </c>
      <c r="F261">
        <v>813.80600000000004</v>
      </c>
      <c r="G261">
        <v>5.4059200000000002E-2</v>
      </c>
      <c r="H261">
        <v>0.93127499999999996</v>
      </c>
      <c r="I261">
        <v>0</v>
      </c>
    </row>
    <row r="262" spans="1:9" x14ac:dyDescent="0.25">
      <c r="A262" t="s">
        <v>103</v>
      </c>
      <c r="B262">
        <v>16430.3</v>
      </c>
      <c r="C262">
        <v>16303.6</v>
      </c>
      <c r="D262">
        <v>16211.7</v>
      </c>
      <c r="E262">
        <v>11663</v>
      </c>
      <c r="F262">
        <v>813.79200000000003</v>
      </c>
      <c r="G262">
        <v>5.4202E-2</v>
      </c>
      <c r="H262">
        <v>0.93179699999999999</v>
      </c>
      <c r="I262">
        <v>0</v>
      </c>
    </row>
    <row r="263" spans="1:9" x14ac:dyDescent="0.25">
      <c r="A263" t="s">
        <v>103</v>
      </c>
      <c r="B263">
        <v>16425</v>
      </c>
      <c r="C263">
        <v>16300.7</v>
      </c>
      <c r="D263">
        <v>16211.5</v>
      </c>
      <c r="E263">
        <v>11663.2</v>
      </c>
      <c r="F263">
        <v>813.78099999999995</v>
      </c>
      <c r="G263">
        <v>6.73179E-2</v>
      </c>
      <c r="H263">
        <v>0.93181700000000001</v>
      </c>
      <c r="I263">
        <v>0</v>
      </c>
    </row>
    <row r="264" spans="1:9" x14ac:dyDescent="0.25">
      <c r="A264" t="s">
        <v>103</v>
      </c>
      <c r="B264">
        <v>16429.7</v>
      </c>
      <c r="C264">
        <v>16303.3</v>
      </c>
      <c r="D264">
        <v>16205.8</v>
      </c>
      <c r="E264">
        <v>11663.6</v>
      </c>
      <c r="F264">
        <v>813.82</v>
      </c>
      <c r="G264">
        <v>5.4731399999999999E-2</v>
      </c>
      <c r="H264">
        <v>0.93448399999999998</v>
      </c>
      <c r="I264">
        <v>0</v>
      </c>
    </row>
    <row r="265" spans="1:9" x14ac:dyDescent="0.25">
      <c r="A265" t="s">
        <v>103</v>
      </c>
      <c r="B265">
        <v>16422.8</v>
      </c>
      <c r="C265">
        <v>16297.9</v>
      </c>
      <c r="D265">
        <v>16210</v>
      </c>
      <c r="E265">
        <v>11663.8</v>
      </c>
      <c r="F265">
        <v>813.83100000000002</v>
      </c>
      <c r="G265">
        <v>6.1589600000000001E-2</v>
      </c>
      <c r="H265">
        <v>0.95866300000000004</v>
      </c>
      <c r="I265">
        <v>0</v>
      </c>
    </row>
    <row r="266" spans="1:9" x14ac:dyDescent="0.25">
      <c r="A266" t="s">
        <v>103</v>
      </c>
      <c r="B266">
        <v>16418.099999999999</v>
      </c>
      <c r="C266">
        <v>16292.6</v>
      </c>
      <c r="D266">
        <v>16203.2</v>
      </c>
      <c r="E266">
        <v>11663.1</v>
      </c>
      <c r="F266">
        <v>813.774</v>
      </c>
      <c r="G266">
        <v>6.6256300000000004E-2</v>
      </c>
      <c r="H266">
        <v>0.93093099999999995</v>
      </c>
      <c r="I266">
        <v>0</v>
      </c>
    </row>
    <row r="267" spans="1:9" x14ac:dyDescent="0.25">
      <c r="A267" t="s">
        <v>103</v>
      </c>
      <c r="B267">
        <v>16416.7</v>
      </c>
      <c r="C267">
        <v>16292.1</v>
      </c>
      <c r="D267">
        <v>16203.7</v>
      </c>
      <c r="E267">
        <v>11663.2</v>
      </c>
      <c r="F267">
        <v>813.84400000000005</v>
      </c>
      <c r="G267">
        <v>5.5395800000000002E-2</v>
      </c>
      <c r="H267">
        <v>0.93182299999999996</v>
      </c>
      <c r="I267">
        <v>0</v>
      </c>
    </row>
    <row r="268" spans="1:9" x14ac:dyDescent="0.25">
      <c r="A268" t="s">
        <v>103</v>
      </c>
      <c r="B268">
        <v>16413.900000000001</v>
      </c>
      <c r="C268">
        <v>16289.6</v>
      </c>
      <c r="D268">
        <v>16203.2</v>
      </c>
      <c r="E268">
        <v>11663.4</v>
      </c>
      <c r="F268">
        <v>813.75900000000001</v>
      </c>
      <c r="G268">
        <v>5.4739799999999998E-2</v>
      </c>
      <c r="H268">
        <v>0.93181099999999994</v>
      </c>
      <c r="I268">
        <v>0</v>
      </c>
    </row>
    <row r="269" spans="1:9" x14ac:dyDescent="0.25">
      <c r="A269" t="s">
        <v>103</v>
      </c>
      <c r="B269">
        <v>16421.7</v>
      </c>
      <c r="C269">
        <v>16294.6</v>
      </c>
      <c r="D269">
        <v>16204.9</v>
      </c>
      <c r="E269">
        <v>11663.5</v>
      </c>
      <c r="F269">
        <v>813.80499999999995</v>
      </c>
      <c r="G269">
        <v>7.5023199999999998E-2</v>
      </c>
      <c r="H269">
        <v>0.93177399999999999</v>
      </c>
      <c r="I269">
        <v>0</v>
      </c>
    </row>
    <row r="270" spans="1:9" x14ac:dyDescent="0.25">
      <c r="A270" t="s">
        <v>103</v>
      </c>
      <c r="B270">
        <v>16418.099999999999</v>
      </c>
      <c r="C270">
        <v>16292.3</v>
      </c>
      <c r="D270">
        <v>16203.6</v>
      </c>
      <c r="E270">
        <v>11663.1</v>
      </c>
      <c r="F270">
        <v>813.77099999999996</v>
      </c>
      <c r="G270">
        <v>6.4999199999999993E-2</v>
      </c>
      <c r="H270">
        <v>0.931836</v>
      </c>
      <c r="I270">
        <v>0</v>
      </c>
    </row>
    <row r="271" spans="1:9" x14ac:dyDescent="0.25">
      <c r="A271" t="s">
        <v>103</v>
      </c>
      <c r="B271">
        <v>16417.5</v>
      </c>
      <c r="C271">
        <v>16292.6</v>
      </c>
      <c r="D271">
        <v>16203.6</v>
      </c>
      <c r="E271">
        <v>11663.2</v>
      </c>
      <c r="F271">
        <v>813.8</v>
      </c>
      <c r="G271">
        <v>6.3138700000000006E-2</v>
      </c>
      <c r="H271">
        <v>0.93182799999999999</v>
      </c>
      <c r="I271">
        <v>0</v>
      </c>
    </row>
    <row r="272" spans="1:9" x14ac:dyDescent="0.25">
      <c r="A272" t="s">
        <v>103</v>
      </c>
      <c r="B272">
        <v>16416.900000000001</v>
      </c>
      <c r="C272">
        <v>16291.3</v>
      </c>
      <c r="D272">
        <v>16203.5</v>
      </c>
      <c r="E272">
        <v>11663</v>
      </c>
      <c r="F272">
        <v>813.76199999999994</v>
      </c>
      <c r="G272">
        <v>6.2344799999999999E-2</v>
      </c>
      <c r="H272">
        <v>0.93181899999999995</v>
      </c>
      <c r="I272">
        <v>0</v>
      </c>
    </row>
    <row r="273" spans="1:25" x14ac:dyDescent="0.25">
      <c r="A273" t="s">
        <v>103</v>
      </c>
      <c r="B273">
        <v>16428.099999999999</v>
      </c>
      <c r="C273">
        <v>16302.8</v>
      </c>
      <c r="D273">
        <v>16211</v>
      </c>
      <c r="E273">
        <v>11662.8</v>
      </c>
      <c r="F273">
        <v>813.77800000000002</v>
      </c>
      <c r="G273">
        <v>5.40198E-2</v>
      </c>
      <c r="H273">
        <v>0.931836</v>
      </c>
      <c r="I273">
        <v>0</v>
      </c>
    </row>
    <row r="274" spans="1:25" x14ac:dyDescent="0.25">
      <c r="A274" t="s">
        <v>103</v>
      </c>
      <c r="B274">
        <v>16425.900000000001</v>
      </c>
      <c r="C274">
        <v>16300.5</v>
      </c>
      <c r="D274">
        <v>16210.6</v>
      </c>
      <c r="E274">
        <v>11662.4</v>
      </c>
      <c r="F274">
        <v>813.73599999999999</v>
      </c>
      <c r="G274">
        <v>8.3256800000000006E-2</v>
      </c>
      <c r="H274">
        <v>0.93137300000000001</v>
      </c>
      <c r="I274">
        <v>0</v>
      </c>
    </row>
    <row r="275" spans="1:25" x14ac:dyDescent="0.25">
      <c r="A275" t="s">
        <v>103</v>
      </c>
      <c r="B275">
        <v>16422.2</v>
      </c>
      <c r="C275">
        <v>16299.1</v>
      </c>
      <c r="D275">
        <v>16208.8</v>
      </c>
      <c r="E275">
        <v>11662.2</v>
      </c>
      <c r="F275">
        <v>813.74099999999999</v>
      </c>
      <c r="G275">
        <v>5.4642200000000002E-2</v>
      </c>
      <c r="H275">
        <v>0.93182100000000001</v>
      </c>
      <c r="I275">
        <v>0</v>
      </c>
    </row>
    <row r="276" spans="1:25" x14ac:dyDescent="0.25">
      <c r="A276" t="s">
        <v>103</v>
      </c>
      <c r="B276">
        <v>16426.5</v>
      </c>
      <c r="C276">
        <v>16300.3</v>
      </c>
      <c r="D276">
        <v>16210.1</v>
      </c>
      <c r="E276">
        <v>11662.5</v>
      </c>
      <c r="F276">
        <v>813.80399999999997</v>
      </c>
      <c r="G276">
        <v>5.6974999999999998E-2</v>
      </c>
      <c r="H276">
        <v>0.931755</v>
      </c>
      <c r="I276">
        <v>0</v>
      </c>
    </row>
    <row r="277" spans="1:25" x14ac:dyDescent="0.25">
      <c r="A277" t="s">
        <v>103</v>
      </c>
      <c r="B277">
        <v>16425.099999999999</v>
      </c>
      <c r="C277">
        <v>16300.1</v>
      </c>
      <c r="D277">
        <v>16210.3</v>
      </c>
      <c r="E277">
        <v>11662.6</v>
      </c>
      <c r="F277">
        <v>813.73800000000006</v>
      </c>
      <c r="G277">
        <v>5.3918599999999997E-2</v>
      </c>
      <c r="H277">
        <v>0.93153900000000001</v>
      </c>
      <c r="I277">
        <v>0</v>
      </c>
    </row>
    <row r="278" spans="1:25" x14ac:dyDescent="0.25">
      <c r="A278" t="s">
        <v>103</v>
      </c>
      <c r="B278">
        <v>16427.2</v>
      </c>
      <c r="C278">
        <v>16300.7</v>
      </c>
      <c r="D278">
        <v>16211.2</v>
      </c>
      <c r="E278">
        <v>11662.9</v>
      </c>
      <c r="F278">
        <v>813.79200000000003</v>
      </c>
      <c r="G278">
        <v>7.3898599999999995E-2</v>
      </c>
      <c r="H278">
        <v>0.93183400000000005</v>
      </c>
      <c r="I278">
        <v>0</v>
      </c>
    </row>
    <row r="279" spans="1:25" x14ac:dyDescent="0.25">
      <c r="A279" t="s">
        <v>103</v>
      </c>
      <c r="B279">
        <v>16426.3</v>
      </c>
      <c r="C279">
        <v>16302</v>
      </c>
      <c r="D279">
        <v>16211.4</v>
      </c>
      <c r="E279">
        <v>11662.9</v>
      </c>
      <c r="F279">
        <v>813.81799999999998</v>
      </c>
      <c r="G279">
        <v>5.5166399999999997E-2</v>
      </c>
      <c r="H279">
        <v>0.93183499999999997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16418.3</v>
      </c>
      <c r="C280">
        <v>16294.3</v>
      </c>
      <c r="D280">
        <v>16205.8</v>
      </c>
      <c r="E280">
        <v>11662.5</v>
      </c>
      <c r="F280">
        <v>813.74400000000003</v>
      </c>
      <c r="G280">
        <v>5.4138499999999999E-2</v>
      </c>
      <c r="H280">
        <v>0.93167</v>
      </c>
      <c r="I280">
        <v>0</v>
      </c>
      <c r="R280">
        <f>AVERAGE(B231:B280)</f>
        <v>16421.647999999997</v>
      </c>
      <c r="S280">
        <f>AVERAGE(C231:C280)</f>
        <v>16296.612000000001</v>
      </c>
      <c r="U280">
        <f>_xlfn.VAR.P(B231:B280)</f>
        <v>30.039295999999549</v>
      </c>
      <c r="V280">
        <f>_xlfn.VAR.P(C231:C280)</f>
        <v>26.543455999998443</v>
      </c>
      <c r="X280">
        <f>1.96*SQRT(U280)/50</f>
        <v>0.21484781545419376</v>
      </c>
      <c r="Y280">
        <f>1.96*SQRT(V280)/50</f>
        <v>0.20195973912598919</v>
      </c>
    </row>
    <row r="281" spans="1:25" x14ac:dyDescent="0.25">
      <c r="A281" t="s">
        <v>103</v>
      </c>
      <c r="B281">
        <v>821175.05519999994</v>
      </c>
      <c r="C281" t="s">
        <v>36</v>
      </c>
    </row>
    <row r="282" spans="1:25" x14ac:dyDescent="0.25">
      <c r="A282" t="s">
        <v>88</v>
      </c>
      <c r="B282">
        <v>16928.900000000001</v>
      </c>
      <c r="C282">
        <v>16809.400000000001</v>
      </c>
      <c r="D282">
        <v>16722.5</v>
      </c>
      <c r="E282">
        <v>12498.2</v>
      </c>
      <c r="F282">
        <v>728.84500000000003</v>
      </c>
      <c r="G282">
        <v>7.2976100000000002E-2</v>
      </c>
      <c r="H282">
        <v>0.94060500000000002</v>
      </c>
      <c r="I282">
        <v>0</v>
      </c>
    </row>
    <row r="283" spans="1:25" x14ac:dyDescent="0.25">
      <c r="A283" t="s">
        <v>88</v>
      </c>
      <c r="B283">
        <v>16936.099999999999</v>
      </c>
      <c r="C283">
        <v>16815</v>
      </c>
      <c r="D283">
        <v>16724.5</v>
      </c>
      <c r="E283">
        <v>12498.5</v>
      </c>
      <c r="F283">
        <v>728.89200000000005</v>
      </c>
      <c r="G283">
        <v>5.5038999999999998E-2</v>
      </c>
      <c r="H283">
        <v>0.92988000000000004</v>
      </c>
      <c r="I283">
        <v>0</v>
      </c>
    </row>
    <row r="284" spans="1:25" x14ac:dyDescent="0.25">
      <c r="A284" t="s">
        <v>88</v>
      </c>
      <c r="B284">
        <v>16936.599999999999</v>
      </c>
      <c r="C284">
        <v>16817.400000000001</v>
      </c>
      <c r="D284">
        <v>16724.599999999999</v>
      </c>
      <c r="E284">
        <v>12498.7</v>
      </c>
      <c r="F284">
        <v>728.88300000000004</v>
      </c>
      <c r="G284">
        <v>5.9103700000000002E-2</v>
      </c>
      <c r="H284">
        <v>0.94777500000000003</v>
      </c>
      <c r="I284">
        <v>0</v>
      </c>
    </row>
    <row r="285" spans="1:25" x14ac:dyDescent="0.25">
      <c r="A285" t="s">
        <v>88</v>
      </c>
      <c r="B285">
        <v>16930.8</v>
      </c>
      <c r="C285">
        <v>16811.2</v>
      </c>
      <c r="D285">
        <v>16723.5</v>
      </c>
      <c r="E285">
        <v>12498.1</v>
      </c>
      <c r="F285">
        <v>728.82500000000005</v>
      </c>
      <c r="G285">
        <v>5.5717200000000001E-2</v>
      </c>
      <c r="H285">
        <v>0.93181599999999998</v>
      </c>
      <c r="I285">
        <v>0</v>
      </c>
    </row>
    <row r="286" spans="1:25" x14ac:dyDescent="0.25">
      <c r="A286" t="s">
        <v>88</v>
      </c>
      <c r="B286">
        <v>16933.8</v>
      </c>
      <c r="C286">
        <v>16814</v>
      </c>
      <c r="D286">
        <v>16723.900000000001</v>
      </c>
      <c r="E286">
        <v>12498.4</v>
      </c>
      <c r="F286">
        <v>728.87199999999996</v>
      </c>
      <c r="G286">
        <v>7.1562000000000001E-2</v>
      </c>
      <c r="H286">
        <v>0.93177299999999996</v>
      </c>
      <c r="I286">
        <v>0</v>
      </c>
    </row>
    <row r="287" spans="1:25" x14ac:dyDescent="0.25">
      <c r="A287" t="s">
        <v>88</v>
      </c>
      <c r="B287">
        <v>16933</v>
      </c>
      <c r="C287">
        <v>16812.7</v>
      </c>
      <c r="D287">
        <v>16724.3</v>
      </c>
      <c r="E287">
        <v>12498.5</v>
      </c>
      <c r="F287">
        <v>728.89</v>
      </c>
      <c r="G287">
        <v>5.8015900000000002E-2</v>
      </c>
      <c r="H287">
        <v>0.93174000000000001</v>
      </c>
      <c r="I287">
        <v>0</v>
      </c>
    </row>
    <row r="288" spans="1:25" x14ac:dyDescent="0.25">
      <c r="A288" t="s">
        <v>88</v>
      </c>
      <c r="B288">
        <v>16943.400000000001</v>
      </c>
      <c r="C288">
        <v>16818.2</v>
      </c>
      <c r="D288">
        <v>16727.8</v>
      </c>
      <c r="E288">
        <v>12498.6</v>
      </c>
      <c r="F288">
        <v>728.85900000000004</v>
      </c>
      <c r="G288">
        <v>5.4024000000000003E-2</v>
      </c>
      <c r="H288">
        <v>0.93180600000000002</v>
      </c>
      <c r="I288">
        <v>0</v>
      </c>
    </row>
    <row r="289" spans="1:9" x14ac:dyDescent="0.25">
      <c r="A289" t="s">
        <v>88</v>
      </c>
      <c r="B289">
        <v>16937.3</v>
      </c>
      <c r="C289">
        <v>16819.400000000001</v>
      </c>
      <c r="D289">
        <v>16730.7</v>
      </c>
      <c r="E289">
        <v>12498.1</v>
      </c>
      <c r="F289">
        <v>728.846</v>
      </c>
      <c r="G289">
        <v>5.4873100000000001E-2</v>
      </c>
      <c r="H289">
        <v>0.933334</v>
      </c>
      <c r="I289">
        <v>0</v>
      </c>
    </row>
    <row r="290" spans="1:9" x14ac:dyDescent="0.25">
      <c r="A290" t="s">
        <v>88</v>
      </c>
      <c r="B290">
        <v>16940.099999999999</v>
      </c>
      <c r="C290">
        <v>16822</v>
      </c>
      <c r="D290">
        <v>16730.3</v>
      </c>
      <c r="E290">
        <v>12497.9</v>
      </c>
      <c r="F290">
        <v>728.846</v>
      </c>
      <c r="G290">
        <v>5.5306099999999997E-2</v>
      </c>
      <c r="H290">
        <v>0.93180600000000002</v>
      </c>
      <c r="I290">
        <v>0</v>
      </c>
    </row>
    <row r="291" spans="1:9" x14ac:dyDescent="0.25">
      <c r="A291" t="s">
        <v>88</v>
      </c>
      <c r="B291">
        <v>16941.7</v>
      </c>
      <c r="C291">
        <v>16822.7</v>
      </c>
      <c r="D291">
        <v>16729.7</v>
      </c>
      <c r="E291">
        <v>12497.9</v>
      </c>
      <c r="F291">
        <v>728.774</v>
      </c>
      <c r="G291">
        <v>8.3255700000000002E-2</v>
      </c>
      <c r="H291">
        <v>0.93182500000000001</v>
      </c>
      <c r="I291">
        <v>0</v>
      </c>
    </row>
    <row r="292" spans="1:9" x14ac:dyDescent="0.25">
      <c r="A292" t="s">
        <v>88</v>
      </c>
      <c r="B292">
        <v>16937.099999999999</v>
      </c>
      <c r="C292">
        <v>16819.8</v>
      </c>
      <c r="D292">
        <v>16731.3</v>
      </c>
      <c r="E292">
        <v>12498.1</v>
      </c>
      <c r="F292">
        <v>728.82100000000003</v>
      </c>
      <c r="G292">
        <v>6.0717E-2</v>
      </c>
      <c r="H292">
        <v>0.931836</v>
      </c>
      <c r="I292">
        <v>0</v>
      </c>
    </row>
    <row r="293" spans="1:9" x14ac:dyDescent="0.25">
      <c r="A293" t="s">
        <v>88</v>
      </c>
      <c r="B293">
        <v>16937.8</v>
      </c>
      <c r="C293">
        <v>16819</v>
      </c>
      <c r="D293">
        <v>16731.5</v>
      </c>
      <c r="E293">
        <v>12498</v>
      </c>
      <c r="F293">
        <v>728.83799999999997</v>
      </c>
      <c r="G293">
        <v>5.7742500000000002E-2</v>
      </c>
      <c r="H293">
        <v>0.93182699999999996</v>
      </c>
      <c r="I293">
        <v>0</v>
      </c>
    </row>
    <row r="294" spans="1:9" x14ac:dyDescent="0.25">
      <c r="A294" t="s">
        <v>88</v>
      </c>
      <c r="B294">
        <v>16936.7</v>
      </c>
      <c r="C294">
        <v>16818.099999999999</v>
      </c>
      <c r="D294">
        <v>16730.5</v>
      </c>
      <c r="E294">
        <v>12498</v>
      </c>
      <c r="F294">
        <v>728.81200000000001</v>
      </c>
      <c r="G294">
        <v>5.3912599999999998E-2</v>
      </c>
      <c r="H294">
        <v>0.931728</v>
      </c>
      <c r="I294">
        <v>0</v>
      </c>
    </row>
    <row r="295" spans="1:9" x14ac:dyDescent="0.25">
      <c r="A295" t="s">
        <v>88</v>
      </c>
      <c r="B295">
        <v>16941.900000000001</v>
      </c>
      <c r="C295">
        <v>16822</v>
      </c>
      <c r="D295">
        <v>16726.900000000001</v>
      </c>
      <c r="E295">
        <v>12498.1</v>
      </c>
      <c r="F295">
        <v>728.774</v>
      </c>
      <c r="G295">
        <v>5.3988000000000001E-2</v>
      </c>
      <c r="H295">
        <v>0.93182299999999996</v>
      </c>
      <c r="I295">
        <v>0</v>
      </c>
    </row>
    <row r="296" spans="1:9" x14ac:dyDescent="0.25">
      <c r="A296" t="s">
        <v>88</v>
      </c>
      <c r="B296">
        <v>16930.8</v>
      </c>
      <c r="C296">
        <v>16809.599999999999</v>
      </c>
      <c r="D296">
        <v>16722.599999999999</v>
      </c>
      <c r="E296">
        <v>12498.1</v>
      </c>
      <c r="F296">
        <v>728.85599999999999</v>
      </c>
      <c r="G296">
        <v>7.7569700000000005E-2</v>
      </c>
      <c r="H296">
        <v>0.93179999999999996</v>
      </c>
      <c r="I296">
        <v>0</v>
      </c>
    </row>
    <row r="297" spans="1:9" x14ac:dyDescent="0.25">
      <c r="A297" t="s">
        <v>88</v>
      </c>
      <c r="B297">
        <v>16929.5</v>
      </c>
      <c r="C297">
        <v>16809.8</v>
      </c>
      <c r="D297">
        <v>16722.599999999999</v>
      </c>
      <c r="E297">
        <v>12498.4</v>
      </c>
      <c r="F297">
        <v>728.87199999999996</v>
      </c>
      <c r="G297">
        <v>7.9572900000000002E-2</v>
      </c>
      <c r="H297">
        <v>0.93140699999999998</v>
      </c>
      <c r="I297">
        <v>0</v>
      </c>
    </row>
    <row r="298" spans="1:9" x14ac:dyDescent="0.25">
      <c r="A298" t="s">
        <v>88</v>
      </c>
      <c r="B298">
        <v>16931.099999999999</v>
      </c>
      <c r="C298">
        <v>16811.900000000001</v>
      </c>
      <c r="D298">
        <v>16723.400000000001</v>
      </c>
      <c r="E298">
        <v>12498.5</v>
      </c>
      <c r="F298">
        <v>728.904</v>
      </c>
      <c r="G298">
        <v>5.4386799999999999E-2</v>
      </c>
      <c r="H298">
        <v>0.93516600000000005</v>
      </c>
      <c r="I298">
        <v>0</v>
      </c>
    </row>
    <row r="299" spans="1:9" x14ac:dyDescent="0.25">
      <c r="A299" t="s">
        <v>88</v>
      </c>
      <c r="B299">
        <v>16936.599999999999</v>
      </c>
      <c r="C299">
        <v>16814.400000000001</v>
      </c>
      <c r="D299">
        <v>16724.099999999999</v>
      </c>
      <c r="E299">
        <v>12498.7</v>
      </c>
      <c r="F299">
        <v>728.91</v>
      </c>
      <c r="G299">
        <v>5.4110800000000001E-2</v>
      </c>
      <c r="H299">
        <v>0.950797</v>
      </c>
      <c r="I299">
        <v>0</v>
      </c>
    </row>
    <row r="300" spans="1:9" x14ac:dyDescent="0.25">
      <c r="A300" t="s">
        <v>88</v>
      </c>
      <c r="B300">
        <v>16934.2</v>
      </c>
      <c r="C300">
        <v>16812.3</v>
      </c>
      <c r="D300">
        <v>16723.599999999999</v>
      </c>
      <c r="E300">
        <v>12498.6</v>
      </c>
      <c r="F300">
        <v>728.87400000000002</v>
      </c>
      <c r="G300">
        <v>8.3256300000000005E-2</v>
      </c>
      <c r="H300">
        <v>0.93171700000000002</v>
      </c>
      <c r="I300">
        <v>0</v>
      </c>
    </row>
    <row r="301" spans="1:9" x14ac:dyDescent="0.25">
      <c r="A301" t="s">
        <v>88</v>
      </c>
      <c r="B301">
        <v>16930.8</v>
      </c>
      <c r="C301">
        <v>16810.8</v>
      </c>
      <c r="D301">
        <v>16722.900000000001</v>
      </c>
      <c r="E301">
        <v>12498.4</v>
      </c>
      <c r="F301">
        <v>728.85799999999995</v>
      </c>
      <c r="G301">
        <v>8.32561E-2</v>
      </c>
      <c r="H301">
        <v>0.931836</v>
      </c>
      <c r="I301">
        <v>0</v>
      </c>
    </row>
    <row r="302" spans="1:9" x14ac:dyDescent="0.25">
      <c r="A302" t="s">
        <v>88</v>
      </c>
      <c r="B302">
        <v>16934.8</v>
      </c>
      <c r="C302">
        <v>16816</v>
      </c>
      <c r="D302">
        <v>16726.5</v>
      </c>
      <c r="E302">
        <v>12498.3</v>
      </c>
      <c r="F302">
        <v>728.85599999999999</v>
      </c>
      <c r="G302">
        <v>5.6272500000000003E-2</v>
      </c>
      <c r="H302">
        <v>0.93179599999999996</v>
      </c>
      <c r="I302">
        <v>0</v>
      </c>
    </row>
    <row r="303" spans="1:9" x14ac:dyDescent="0.25">
      <c r="A303" t="s">
        <v>88</v>
      </c>
      <c r="B303">
        <v>16940</v>
      </c>
      <c r="C303">
        <v>16820.8</v>
      </c>
      <c r="D303">
        <v>16731</v>
      </c>
      <c r="E303">
        <v>12498</v>
      </c>
      <c r="F303">
        <v>728.90099999999995</v>
      </c>
      <c r="G303">
        <v>5.3933599999999998E-2</v>
      </c>
      <c r="H303">
        <v>0.93042899999999995</v>
      </c>
      <c r="I303">
        <v>0</v>
      </c>
    </row>
    <row r="304" spans="1:9" x14ac:dyDescent="0.25">
      <c r="A304" t="s">
        <v>88</v>
      </c>
      <c r="B304">
        <v>16939.8</v>
      </c>
      <c r="C304">
        <v>16821</v>
      </c>
      <c r="D304">
        <v>16730.7</v>
      </c>
      <c r="E304">
        <v>12498.2</v>
      </c>
      <c r="F304">
        <v>728.80799999999999</v>
      </c>
      <c r="G304">
        <v>5.4268400000000001E-2</v>
      </c>
      <c r="H304">
        <v>0.93162800000000001</v>
      </c>
      <c r="I304">
        <v>0</v>
      </c>
    </row>
    <row r="305" spans="1:9" x14ac:dyDescent="0.25">
      <c r="A305" t="s">
        <v>88</v>
      </c>
      <c r="B305">
        <v>16943</v>
      </c>
      <c r="C305">
        <v>16821.7</v>
      </c>
      <c r="D305">
        <v>16730.900000000001</v>
      </c>
      <c r="E305">
        <v>12498.3</v>
      </c>
      <c r="F305">
        <v>728.83699999999999</v>
      </c>
      <c r="G305">
        <v>5.3946099999999997E-2</v>
      </c>
      <c r="H305">
        <v>0.93146799999999996</v>
      </c>
      <c r="I305">
        <v>0</v>
      </c>
    </row>
    <row r="306" spans="1:9" x14ac:dyDescent="0.25">
      <c r="A306" t="s">
        <v>88</v>
      </c>
      <c r="B306">
        <v>16942.3</v>
      </c>
      <c r="C306">
        <v>16821.8</v>
      </c>
      <c r="D306">
        <v>16730.7</v>
      </c>
      <c r="E306">
        <v>12498</v>
      </c>
      <c r="F306">
        <v>728.80200000000002</v>
      </c>
      <c r="G306">
        <v>5.4179600000000001E-2</v>
      </c>
      <c r="H306">
        <v>0.93182200000000004</v>
      </c>
      <c r="I306">
        <v>0</v>
      </c>
    </row>
    <row r="307" spans="1:9" x14ac:dyDescent="0.25">
      <c r="A307" t="s">
        <v>88</v>
      </c>
      <c r="B307">
        <v>16941.099999999999</v>
      </c>
      <c r="C307">
        <v>16821.8</v>
      </c>
      <c r="D307">
        <v>16731.8</v>
      </c>
      <c r="E307">
        <v>12498.3</v>
      </c>
      <c r="F307">
        <v>728.79700000000003</v>
      </c>
      <c r="G307">
        <v>5.4405700000000001E-2</v>
      </c>
      <c r="H307">
        <v>0.931813</v>
      </c>
      <c r="I307">
        <v>0</v>
      </c>
    </row>
    <row r="308" spans="1:9" x14ac:dyDescent="0.25">
      <c r="A308" t="s">
        <v>88</v>
      </c>
      <c r="B308">
        <v>16940.2</v>
      </c>
      <c r="C308">
        <v>16821.2</v>
      </c>
      <c r="D308">
        <v>16730.7</v>
      </c>
      <c r="E308">
        <v>12497.7</v>
      </c>
      <c r="F308">
        <v>728.82799999999997</v>
      </c>
      <c r="G308">
        <v>5.46892E-2</v>
      </c>
      <c r="H308">
        <v>0.93154400000000004</v>
      </c>
      <c r="I308">
        <v>0</v>
      </c>
    </row>
    <row r="309" spans="1:9" x14ac:dyDescent="0.25">
      <c r="A309" t="s">
        <v>88</v>
      </c>
      <c r="B309">
        <v>16938.8</v>
      </c>
      <c r="C309">
        <v>16819.599999999999</v>
      </c>
      <c r="D309">
        <v>16727.900000000001</v>
      </c>
      <c r="E309">
        <v>12497.6</v>
      </c>
      <c r="F309">
        <v>728.74800000000005</v>
      </c>
      <c r="G309">
        <v>5.6192400000000003E-2</v>
      </c>
      <c r="H309">
        <v>0.93173499999999998</v>
      </c>
      <c r="I309">
        <v>0</v>
      </c>
    </row>
    <row r="310" spans="1:9" x14ac:dyDescent="0.25">
      <c r="A310" t="s">
        <v>88</v>
      </c>
      <c r="B310">
        <v>16930.400000000001</v>
      </c>
      <c r="C310">
        <v>16811</v>
      </c>
      <c r="D310">
        <v>16722.3</v>
      </c>
      <c r="E310">
        <v>12497.7</v>
      </c>
      <c r="F310">
        <v>728.73699999999997</v>
      </c>
      <c r="G310">
        <v>6.1070199999999998E-2</v>
      </c>
      <c r="H310">
        <v>0.93152400000000002</v>
      </c>
      <c r="I310">
        <v>0</v>
      </c>
    </row>
    <row r="311" spans="1:9" x14ac:dyDescent="0.25">
      <c r="A311" t="s">
        <v>88</v>
      </c>
      <c r="B311">
        <v>16934.8</v>
      </c>
      <c r="C311">
        <v>16814.900000000001</v>
      </c>
      <c r="D311">
        <v>16723</v>
      </c>
      <c r="E311">
        <v>12497.7</v>
      </c>
      <c r="F311">
        <v>728.78300000000002</v>
      </c>
      <c r="G311">
        <v>5.4295299999999998E-2</v>
      </c>
      <c r="H311">
        <v>0.95896099999999995</v>
      </c>
      <c r="I311">
        <v>0</v>
      </c>
    </row>
    <row r="312" spans="1:9" x14ac:dyDescent="0.25">
      <c r="A312" t="s">
        <v>88</v>
      </c>
      <c r="B312">
        <v>16934.8</v>
      </c>
      <c r="C312">
        <v>16811.900000000001</v>
      </c>
      <c r="D312">
        <v>16722.5</v>
      </c>
      <c r="E312">
        <v>12497.4</v>
      </c>
      <c r="F312">
        <v>728.74300000000005</v>
      </c>
      <c r="G312">
        <v>8.3255599999999999E-2</v>
      </c>
      <c r="H312">
        <v>0.93183300000000002</v>
      </c>
      <c r="I312">
        <v>0</v>
      </c>
    </row>
    <row r="313" spans="1:9" x14ac:dyDescent="0.25">
      <c r="A313" t="s">
        <v>88</v>
      </c>
      <c r="B313">
        <v>16931.7</v>
      </c>
      <c r="C313">
        <v>16810.8</v>
      </c>
      <c r="D313">
        <v>16722.3</v>
      </c>
      <c r="E313">
        <v>12497.9</v>
      </c>
      <c r="F313">
        <v>728.77</v>
      </c>
      <c r="G313">
        <v>5.5293099999999998E-2</v>
      </c>
      <c r="H313">
        <v>0.93069800000000003</v>
      </c>
      <c r="I313">
        <v>0</v>
      </c>
    </row>
    <row r="314" spans="1:9" x14ac:dyDescent="0.25">
      <c r="A314" t="s">
        <v>88</v>
      </c>
      <c r="B314">
        <v>16933.8</v>
      </c>
      <c r="C314">
        <v>16812.3</v>
      </c>
      <c r="D314">
        <v>16722.900000000001</v>
      </c>
      <c r="E314">
        <v>12497.9</v>
      </c>
      <c r="F314">
        <v>728.76599999999996</v>
      </c>
      <c r="G314">
        <v>5.4075199999999997E-2</v>
      </c>
      <c r="H314">
        <v>0.93147899999999995</v>
      </c>
      <c r="I314">
        <v>0</v>
      </c>
    </row>
    <row r="315" spans="1:9" x14ac:dyDescent="0.25">
      <c r="A315" t="s">
        <v>88</v>
      </c>
      <c r="B315">
        <v>16935.400000000001</v>
      </c>
      <c r="C315">
        <v>16814.2</v>
      </c>
      <c r="D315">
        <v>16723.099999999999</v>
      </c>
      <c r="E315">
        <v>12497.8</v>
      </c>
      <c r="F315">
        <v>728.78599999999994</v>
      </c>
      <c r="G315">
        <v>5.6845399999999997E-2</v>
      </c>
      <c r="H315">
        <v>0.93157199999999996</v>
      </c>
      <c r="I315">
        <v>0</v>
      </c>
    </row>
    <row r="316" spans="1:9" x14ac:dyDescent="0.25">
      <c r="A316" t="s">
        <v>88</v>
      </c>
      <c r="B316">
        <v>16935.8</v>
      </c>
      <c r="C316">
        <v>16813.599999999999</v>
      </c>
      <c r="D316">
        <v>16723.900000000001</v>
      </c>
      <c r="E316">
        <v>12497.5</v>
      </c>
      <c r="F316">
        <v>728.73900000000003</v>
      </c>
      <c r="G316">
        <v>5.6025100000000001E-2</v>
      </c>
      <c r="H316">
        <v>0.93181599999999998</v>
      </c>
      <c r="I316">
        <v>0</v>
      </c>
    </row>
    <row r="317" spans="1:9" x14ac:dyDescent="0.25">
      <c r="A317" t="s">
        <v>88</v>
      </c>
      <c r="B317">
        <v>16935.7</v>
      </c>
      <c r="C317">
        <v>16818.099999999999</v>
      </c>
      <c r="D317">
        <v>16729.5</v>
      </c>
      <c r="E317">
        <v>12497.6</v>
      </c>
      <c r="F317">
        <v>728.79700000000003</v>
      </c>
      <c r="G317">
        <v>5.4433799999999997E-2</v>
      </c>
      <c r="H317">
        <v>0.95127499999999998</v>
      </c>
      <c r="I317">
        <v>0</v>
      </c>
    </row>
    <row r="318" spans="1:9" x14ac:dyDescent="0.25">
      <c r="A318" t="s">
        <v>88</v>
      </c>
      <c r="B318">
        <v>16938.2</v>
      </c>
      <c r="C318">
        <v>16819.599999999999</v>
      </c>
      <c r="D318">
        <v>16729.8</v>
      </c>
      <c r="E318">
        <v>12497.3</v>
      </c>
      <c r="F318">
        <v>728.74300000000005</v>
      </c>
      <c r="G318">
        <v>5.3933599999999998E-2</v>
      </c>
      <c r="H318">
        <v>0.93180200000000002</v>
      </c>
      <c r="I318">
        <v>0</v>
      </c>
    </row>
    <row r="319" spans="1:9" x14ac:dyDescent="0.25">
      <c r="A319" t="s">
        <v>88</v>
      </c>
      <c r="B319">
        <v>16937.099999999999</v>
      </c>
      <c r="C319">
        <v>16818.099999999999</v>
      </c>
      <c r="D319">
        <v>16729</v>
      </c>
      <c r="E319">
        <v>12497.6</v>
      </c>
      <c r="F319">
        <v>728.74400000000003</v>
      </c>
      <c r="G319">
        <v>6.5963499999999994E-2</v>
      </c>
      <c r="H319">
        <v>0.940832</v>
      </c>
      <c r="I319">
        <v>0</v>
      </c>
    </row>
    <row r="320" spans="1:9" x14ac:dyDescent="0.25">
      <c r="A320" t="s">
        <v>88</v>
      </c>
      <c r="B320">
        <v>16936.3</v>
      </c>
      <c r="C320">
        <v>16818.8</v>
      </c>
      <c r="D320">
        <v>16729.8</v>
      </c>
      <c r="E320">
        <v>12497.5</v>
      </c>
      <c r="F320">
        <v>728.74699999999996</v>
      </c>
      <c r="G320">
        <v>5.8033599999999998E-2</v>
      </c>
      <c r="H320">
        <v>0.93182699999999996</v>
      </c>
      <c r="I320">
        <v>0</v>
      </c>
    </row>
    <row r="321" spans="1:25" x14ac:dyDescent="0.25">
      <c r="A321" t="s">
        <v>88</v>
      </c>
      <c r="B321">
        <v>16937.5</v>
      </c>
      <c r="C321">
        <v>16818.900000000001</v>
      </c>
      <c r="D321">
        <v>16731.599999999999</v>
      </c>
      <c r="E321">
        <v>12498.5</v>
      </c>
      <c r="F321">
        <v>728.89300000000003</v>
      </c>
      <c r="G321">
        <v>8.3265199999999998E-2</v>
      </c>
      <c r="H321">
        <v>0.93183400000000005</v>
      </c>
      <c r="I321">
        <v>0</v>
      </c>
    </row>
    <row r="322" spans="1:25" x14ac:dyDescent="0.25">
      <c r="A322" t="s">
        <v>88</v>
      </c>
      <c r="B322">
        <v>16939.7</v>
      </c>
      <c r="C322">
        <v>16820.5</v>
      </c>
      <c r="D322">
        <v>16731.5</v>
      </c>
      <c r="E322">
        <v>12498.4</v>
      </c>
      <c r="F322">
        <v>728.90300000000002</v>
      </c>
      <c r="G322">
        <v>5.9862699999999998E-2</v>
      </c>
      <c r="H322">
        <v>0.93182399999999999</v>
      </c>
      <c r="I322">
        <v>0</v>
      </c>
    </row>
    <row r="323" spans="1:25" x14ac:dyDescent="0.25">
      <c r="A323" t="s">
        <v>88</v>
      </c>
      <c r="B323">
        <v>16939.3</v>
      </c>
      <c r="C323">
        <v>16820.599999999999</v>
      </c>
      <c r="D323">
        <v>16730.099999999999</v>
      </c>
      <c r="E323">
        <v>12498</v>
      </c>
      <c r="F323">
        <v>728.80899999999997</v>
      </c>
      <c r="G323">
        <v>5.5946999999999997E-2</v>
      </c>
      <c r="H323">
        <v>0.93183199999999999</v>
      </c>
      <c r="I323">
        <v>0</v>
      </c>
    </row>
    <row r="324" spans="1:25" x14ac:dyDescent="0.25">
      <c r="A324" t="s">
        <v>88</v>
      </c>
      <c r="B324">
        <v>16931.3</v>
      </c>
      <c r="C324">
        <v>16811.099999999999</v>
      </c>
      <c r="D324">
        <v>16722.8</v>
      </c>
      <c r="E324">
        <v>12498.2</v>
      </c>
      <c r="F324">
        <v>728.822</v>
      </c>
      <c r="G324">
        <v>8.3256999999999998E-2</v>
      </c>
      <c r="H324">
        <v>0.93174000000000001</v>
      </c>
      <c r="I324">
        <v>0</v>
      </c>
    </row>
    <row r="325" spans="1:25" x14ac:dyDescent="0.25">
      <c r="A325" t="s">
        <v>88</v>
      </c>
      <c r="B325">
        <v>16930.900000000001</v>
      </c>
      <c r="C325">
        <v>16811.5</v>
      </c>
      <c r="D325">
        <v>16723</v>
      </c>
      <c r="E325">
        <v>12498.3</v>
      </c>
      <c r="F325">
        <v>728.84400000000005</v>
      </c>
      <c r="G325">
        <v>5.9337599999999997E-2</v>
      </c>
      <c r="H325">
        <v>0.93171400000000004</v>
      </c>
      <c r="I325">
        <v>0</v>
      </c>
    </row>
    <row r="326" spans="1:25" x14ac:dyDescent="0.25">
      <c r="A326" t="s">
        <v>88</v>
      </c>
      <c r="B326">
        <v>16931.8</v>
      </c>
      <c r="C326">
        <v>16812.099999999999</v>
      </c>
      <c r="D326">
        <v>16723</v>
      </c>
      <c r="E326">
        <v>12497.9</v>
      </c>
      <c r="F326">
        <v>728.83500000000004</v>
      </c>
      <c r="G326">
        <v>8.3258200000000004E-2</v>
      </c>
      <c r="H326">
        <v>0.92811200000000005</v>
      </c>
      <c r="I326">
        <v>0</v>
      </c>
    </row>
    <row r="327" spans="1:25" x14ac:dyDescent="0.25">
      <c r="A327" t="s">
        <v>88</v>
      </c>
      <c r="B327">
        <v>16943</v>
      </c>
      <c r="C327">
        <v>16822.8</v>
      </c>
      <c r="D327">
        <v>16725.2</v>
      </c>
      <c r="E327">
        <v>12498</v>
      </c>
      <c r="F327">
        <v>728.77599999999995</v>
      </c>
      <c r="G327">
        <v>5.4758099999999997E-2</v>
      </c>
      <c r="H327">
        <v>0.93182200000000004</v>
      </c>
      <c r="I327">
        <v>0</v>
      </c>
    </row>
    <row r="328" spans="1:25" x14ac:dyDescent="0.25">
      <c r="A328" t="s">
        <v>88</v>
      </c>
      <c r="B328">
        <v>16928.7</v>
      </c>
      <c r="C328">
        <v>16810.2</v>
      </c>
      <c r="D328">
        <v>16722.400000000001</v>
      </c>
      <c r="E328">
        <v>12497.9</v>
      </c>
      <c r="F328">
        <v>728.83199999999999</v>
      </c>
      <c r="G328">
        <v>5.47898E-2</v>
      </c>
      <c r="H328">
        <v>0.93177100000000002</v>
      </c>
      <c r="I328">
        <v>0</v>
      </c>
    </row>
    <row r="329" spans="1:25" x14ac:dyDescent="0.25">
      <c r="A329" t="s">
        <v>88</v>
      </c>
      <c r="B329">
        <v>16930</v>
      </c>
      <c r="C329">
        <v>16810.400000000001</v>
      </c>
      <c r="D329">
        <v>16722.5</v>
      </c>
      <c r="E329">
        <v>12497.9</v>
      </c>
      <c r="F329">
        <v>728.80700000000002</v>
      </c>
      <c r="G329">
        <v>5.6142400000000002E-2</v>
      </c>
      <c r="H329">
        <v>0.93146399999999996</v>
      </c>
      <c r="I329">
        <v>0</v>
      </c>
    </row>
    <row r="330" spans="1:25" x14ac:dyDescent="0.25">
      <c r="A330" t="s">
        <v>88</v>
      </c>
      <c r="B330">
        <v>16934.900000000001</v>
      </c>
      <c r="C330">
        <v>16815.099999999999</v>
      </c>
      <c r="D330">
        <v>16723.900000000001</v>
      </c>
      <c r="E330">
        <v>12497.8</v>
      </c>
      <c r="F330">
        <v>728.75099999999998</v>
      </c>
      <c r="G330">
        <v>5.4427200000000002E-2</v>
      </c>
      <c r="H330">
        <v>0.93140100000000003</v>
      </c>
      <c r="I330">
        <v>0</v>
      </c>
    </row>
    <row r="331" spans="1:25" x14ac:dyDescent="0.25">
      <c r="A331" t="s">
        <v>88</v>
      </c>
      <c r="B331">
        <v>16941.8</v>
      </c>
      <c r="C331">
        <v>16820.3</v>
      </c>
      <c r="D331">
        <v>16729.099999999999</v>
      </c>
      <c r="E331">
        <v>12497.4</v>
      </c>
      <c r="F331">
        <v>728.74300000000005</v>
      </c>
      <c r="G331">
        <v>5.4773099999999998E-2</v>
      </c>
      <c r="H331">
        <v>0.93120700000000001</v>
      </c>
      <c r="I331">
        <v>0</v>
      </c>
    </row>
    <row r="332" spans="1:25" x14ac:dyDescent="0.25">
      <c r="A332" t="s">
        <v>88</v>
      </c>
      <c r="B332">
        <v>16941.7</v>
      </c>
      <c r="C332">
        <v>16821.7</v>
      </c>
      <c r="D332">
        <v>16729</v>
      </c>
      <c r="E332">
        <v>12497.3</v>
      </c>
      <c r="F332">
        <v>728.75099999999998</v>
      </c>
      <c r="G332">
        <v>6.1844799999999998E-2</v>
      </c>
      <c r="H332">
        <v>0.95192600000000005</v>
      </c>
      <c r="I332">
        <v>0</v>
      </c>
    </row>
    <row r="333" spans="1:25" x14ac:dyDescent="0.25">
      <c r="A333" t="s">
        <v>88</v>
      </c>
      <c r="B333">
        <v>16942.3</v>
      </c>
      <c r="C333">
        <v>16824.2</v>
      </c>
      <c r="D333">
        <v>16729.7</v>
      </c>
      <c r="E333">
        <v>12497.5</v>
      </c>
      <c r="F333">
        <v>728.74099999999999</v>
      </c>
      <c r="G333">
        <v>6.3884200000000002E-2</v>
      </c>
      <c r="H333">
        <v>0.931585</v>
      </c>
      <c r="I333">
        <v>0</v>
      </c>
    </row>
    <row r="334" spans="1:25" x14ac:dyDescent="0.25">
      <c r="A334" t="s">
        <v>88</v>
      </c>
      <c r="B334">
        <v>16942.3</v>
      </c>
      <c r="C334">
        <v>16821.2</v>
      </c>
      <c r="D334">
        <v>16729.3</v>
      </c>
      <c r="E334">
        <v>12497.1</v>
      </c>
      <c r="F334">
        <v>728.64099999999996</v>
      </c>
      <c r="G334">
        <v>6.6164100000000003E-2</v>
      </c>
      <c r="H334">
        <v>0.94259899999999996</v>
      </c>
      <c r="I334">
        <v>0</v>
      </c>
    </row>
    <row r="335" spans="1:25" x14ac:dyDescent="0.25">
      <c r="A335" t="s">
        <v>88</v>
      </c>
      <c r="B335">
        <v>16938.3</v>
      </c>
      <c r="C335">
        <v>16819.400000000001</v>
      </c>
      <c r="D335">
        <v>16730.7</v>
      </c>
      <c r="E335">
        <v>12497.5</v>
      </c>
      <c r="F335">
        <v>728.75699999999995</v>
      </c>
      <c r="G335">
        <v>5.4884799999999997E-2</v>
      </c>
      <c r="H335">
        <v>0.931836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16937.2</v>
      </c>
      <c r="C336">
        <v>16818.900000000001</v>
      </c>
      <c r="D336">
        <v>16730.099999999999</v>
      </c>
      <c r="E336">
        <v>12497.3</v>
      </c>
      <c r="F336">
        <v>728.67700000000002</v>
      </c>
      <c r="G336">
        <v>5.5986000000000001E-2</v>
      </c>
      <c r="H336">
        <v>0.93182600000000004</v>
      </c>
      <c r="I336">
        <v>0</v>
      </c>
      <c r="R336">
        <f>AVERAGE(B287:B336)</f>
        <v>16936.734</v>
      </c>
      <c r="S336">
        <f>AVERAGE(C287:C336)</f>
        <v>16816.975999999995</v>
      </c>
      <c r="U336">
        <f>_xlfn.VAR.P(B287:B336)</f>
        <v>17.44144399999967</v>
      </c>
      <c r="V336">
        <f>_xlfn.VAR.P(C287:C336)</f>
        <v>19.213024000000487</v>
      </c>
      <c r="X336">
        <f>1.96*SQRT(U336)/50</f>
        <v>0.16371078311510057</v>
      </c>
      <c r="Y336">
        <f>1.96*SQRT(V336)/50</f>
        <v>0.17182404138932583</v>
      </c>
    </row>
    <row r="337" spans="1:9" x14ac:dyDescent="0.25">
      <c r="A337" t="s">
        <v>88</v>
      </c>
      <c r="B337">
        <v>846935.98289999994</v>
      </c>
      <c r="C337" t="s">
        <v>36</v>
      </c>
    </row>
    <row r="338" spans="1:9" x14ac:dyDescent="0.25">
      <c r="A338" t="s">
        <v>104</v>
      </c>
      <c r="B338">
        <v>12083.6</v>
      </c>
      <c r="C338">
        <v>11959.9</v>
      </c>
      <c r="D338">
        <v>11911.9</v>
      </c>
      <c r="E338">
        <v>11611.3</v>
      </c>
      <c r="F338">
        <v>130.946</v>
      </c>
      <c r="G338">
        <v>6.2955800000000006E-2</v>
      </c>
      <c r="H338">
        <v>0.93178000000000005</v>
      </c>
      <c r="I338">
        <v>0</v>
      </c>
    </row>
    <row r="339" spans="1:9" x14ac:dyDescent="0.25">
      <c r="A339" t="s">
        <v>104</v>
      </c>
      <c r="B339">
        <v>12071.2</v>
      </c>
      <c r="C339">
        <v>11945</v>
      </c>
      <c r="D339">
        <v>11909</v>
      </c>
      <c r="E339">
        <v>11612.2</v>
      </c>
      <c r="F339">
        <v>129.14400000000001</v>
      </c>
      <c r="G339">
        <v>5.4143999999999998E-2</v>
      </c>
      <c r="H339">
        <v>0.95311699999999999</v>
      </c>
      <c r="I339">
        <v>0</v>
      </c>
    </row>
    <row r="340" spans="1:9" x14ac:dyDescent="0.25">
      <c r="A340" t="s">
        <v>104</v>
      </c>
      <c r="B340">
        <v>12055.3</v>
      </c>
      <c r="C340">
        <v>11927</v>
      </c>
      <c r="D340">
        <v>11905.1</v>
      </c>
      <c r="E340">
        <v>11611.6</v>
      </c>
      <c r="F340">
        <v>128.34800000000001</v>
      </c>
      <c r="G340">
        <v>6.6928000000000001E-2</v>
      </c>
      <c r="H340">
        <v>0.93182699999999996</v>
      </c>
      <c r="I340">
        <v>0</v>
      </c>
    </row>
    <row r="341" spans="1:9" x14ac:dyDescent="0.25">
      <c r="A341" t="s">
        <v>104</v>
      </c>
      <c r="B341">
        <v>12047.7</v>
      </c>
      <c r="C341">
        <v>11921.7</v>
      </c>
      <c r="D341">
        <v>11900.1</v>
      </c>
      <c r="E341">
        <v>11606.5</v>
      </c>
      <c r="F341">
        <v>126.07299999999999</v>
      </c>
      <c r="G341">
        <v>5.3923499999999999E-2</v>
      </c>
      <c r="H341">
        <v>0.931836</v>
      </c>
      <c r="I341">
        <v>0</v>
      </c>
    </row>
    <row r="342" spans="1:9" x14ac:dyDescent="0.25">
      <c r="A342" t="s">
        <v>104</v>
      </c>
      <c r="B342">
        <v>12059.4</v>
      </c>
      <c r="C342">
        <v>11932.1</v>
      </c>
      <c r="D342">
        <v>11909.2</v>
      </c>
      <c r="E342">
        <v>11613.7</v>
      </c>
      <c r="F342">
        <v>129.816</v>
      </c>
      <c r="G342">
        <v>5.5038400000000001E-2</v>
      </c>
      <c r="H342">
        <v>0.93166300000000002</v>
      </c>
      <c r="I342">
        <v>0</v>
      </c>
    </row>
    <row r="343" spans="1:9" x14ac:dyDescent="0.25">
      <c r="A343" t="s">
        <v>104</v>
      </c>
      <c r="B343">
        <v>12050.4</v>
      </c>
      <c r="C343">
        <v>11924.3</v>
      </c>
      <c r="D343">
        <v>11902.6</v>
      </c>
      <c r="E343">
        <v>11608.4</v>
      </c>
      <c r="F343">
        <v>129.07900000000001</v>
      </c>
      <c r="G343">
        <v>7.5411800000000001E-2</v>
      </c>
      <c r="H343">
        <v>0.95906499999999995</v>
      </c>
      <c r="I343">
        <v>0</v>
      </c>
    </row>
    <row r="344" spans="1:9" x14ac:dyDescent="0.25">
      <c r="A344" t="s">
        <v>104</v>
      </c>
      <c r="B344">
        <v>12053.5</v>
      </c>
      <c r="C344">
        <v>11925.3</v>
      </c>
      <c r="D344">
        <v>11901.6</v>
      </c>
      <c r="E344">
        <v>11607.4</v>
      </c>
      <c r="F344">
        <v>129.029</v>
      </c>
      <c r="G344">
        <v>5.3912300000000003E-2</v>
      </c>
      <c r="H344">
        <v>0.93182799999999999</v>
      </c>
      <c r="I344">
        <v>0</v>
      </c>
    </row>
    <row r="345" spans="1:9" x14ac:dyDescent="0.25">
      <c r="A345" t="s">
        <v>104</v>
      </c>
      <c r="B345">
        <v>12046.9</v>
      </c>
      <c r="C345">
        <v>11920.4</v>
      </c>
      <c r="D345">
        <v>11897.8</v>
      </c>
      <c r="E345">
        <v>11606.7</v>
      </c>
      <c r="F345">
        <v>126.565</v>
      </c>
      <c r="G345">
        <v>5.6686899999999998E-2</v>
      </c>
      <c r="H345">
        <v>0.931836</v>
      </c>
      <c r="I345">
        <v>0</v>
      </c>
    </row>
    <row r="346" spans="1:9" x14ac:dyDescent="0.25">
      <c r="A346" t="s">
        <v>104</v>
      </c>
      <c r="B346">
        <v>12064.2</v>
      </c>
      <c r="C346">
        <v>11939.2</v>
      </c>
      <c r="D346">
        <v>11915.2</v>
      </c>
      <c r="E346">
        <v>11617.9</v>
      </c>
      <c r="F346">
        <v>130.816</v>
      </c>
      <c r="G346">
        <v>5.86618E-2</v>
      </c>
      <c r="H346">
        <v>0.93104799999999999</v>
      </c>
      <c r="I346">
        <v>0</v>
      </c>
    </row>
    <row r="347" spans="1:9" x14ac:dyDescent="0.25">
      <c r="A347" t="s">
        <v>104</v>
      </c>
      <c r="B347">
        <v>12055.3</v>
      </c>
      <c r="C347">
        <v>11930.6</v>
      </c>
      <c r="D347">
        <v>11905.4</v>
      </c>
      <c r="E347">
        <v>11610.8</v>
      </c>
      <c r="F347">
        <v>128.934</v>
      </c>
      <c r="G347">
        <v>6.7713899999999994E-2</v>
      </c>
      <c r="H347">
        <v>0.95906199999999997</v>
      </c>
      <c r="I347">
        <v>0</v>
      </c>
    </row>
    <row r="348" spans="1:9" x14ac:dyDescent="0.25">
      <c r="A348" t="s">
        <v>104</v>
      </c>
      <c r="B348">
        <v>12059.7</v>
      </c>
      <c r="C348">
        <v>11935</v>
      </c>
      <c r="D348">
        <v>11908</v>
      </c>
      <c r="E348">
        <v>11612.7</v>
      </c>
      <c r="F348">
        <v>130.459</v>
      </c>
      <c r="G348">
        <v>5.5348599999999998E-2</v>
      </c>
      <c r="H348">
        <v>0.931836</v>
      </c>
      <c r="I348">
        <v>0</v>
      </c>
    </row>
    <row r="349" spans="1:9" x14ac:dyDescent="0.25">
      <c r="A349" t="s">
        <v>104</v>
      </c>
      <c r="B349">
        <v>12056.7</v>
      </c>
      <c r="C349">
        <v>11933.2</v>
      </c>
      <c r="D349">
        <v>11899.7</v>
      </c>
      <c r="E349">
        <v>11604.4</v>
      </c>
      <c r="F349">
        <v>128.148</v>
      </c>
      <c r="G349">
        <v>8.3256200000000002E-2</v>
      </c>
      <c r="H349">
        <v>0.93019099999999999</v>
      </c>
      <c r="I349">
        <v>0</v>
      </c>
    </row>
    <row r="350" spans="1:9" x14ac:dyDescent="0.25">
      <c r="A350" t="s">
        <v>104</v>
      </c>
      <c r="B350">
        <v>12080.5</v>
      </c>
      <c r="C350">
        <v>11956.1</v>
      </c>
      <c r="D350">
        <v>11912.3</v>
      </c>
      <c r="E350">
        <v>11611.5</v>
      </c>
      <c r="F350">
        <v>130.74199999999999</v>
      </c>
      <c r="G350">
        <v>8.1722600000000006E-2</v>
      </c>
      <c r="H350">
        <v>0.93107899999999999</v>
      </c>
      <c r="I350">
        <v>0</v>
      </c>
    </row>
    <row r="351" spans="1:9" x14ac:dyDescent="0.25">
      <c r="A351" t="s">
        <v>104</v>
      </c>
      <c r="B351">
        <v>12074.5</v>
      </c>
      <c r="C351">
        <v>11951.4</v>
      </c>
      <c r="D351">
        <v>11908.6</v>
      </c>
      <c r="E351">
        <v>11608.9</v>
      </c>
      <c r="F351">
        <v>131.17099999999999</v>
      </c>
      <c r="G351">
        <v>5.8362999999999998E-2</v>
      </c>
      <c r="H351">
        <v>0.93102300000000004</v>
      </c>
      <c r="I351">
        <v>0</v>
      </c>
    </row>
    <row r="352" spans="1:9" x14ac:dyDescent="0.25">
      <c r="A352" t="s">
        <v>104</v>
      </c>
      <c r="B352">
        <v>12079.3</v>
      </c>
      <c r="C352">
        <v>11955</v>
      </c>
      <c r="D352">
        <v>11913.9</v>
      </c>
      <c r="E352">
        <v>11613.7</v>
      </c>
      <c r="F352">
        <v>132.834</v>
      </c>
      <c r="G352">
        <v>7.7164700000000003E-2</v>
      </c>
      <c r="H352">
        <v>0.95915700000000004</v>
      </c>
      <c r="I352">
        <v>0</v>
      </c>
    </row>
    <row r="353" spans="1:9" x14ac:dyDescent="0.25">
      <c r="A353" t="s">
        <v>104</v>
      </c>
      <c r="B353">
        <v>12087.2</v>
      </c>
      <c r="C353">
        <v>11961</v>
      </c>
      <c r="D353">
        <v>11921.3</v>
      </c>
      <c r="E353">
        <v>11620.7</v>
      </c>
      <c r="F353">
        <v>132.71100000000001</v>
      </c>
      <c r="G353">
        <v>6.7642499999999994E-2</v>
      </c>
      <c r="H353">
        <v>0.93091400000000002</v>
      </c>
      <c r="I353">
        <v>0</v>
      </c>
    </row>
    <row r="354" spans="1:9" x14ac:dyDescent="0.25">
      <c r="A354" t="s">
        <v>104</v>
      </c>
      <c r="B354">
        <v>12075.1</v>
      </c>
      <c r="C354">
        <v>11949</v>
      </c>
      <c r="D354">
        <v>11925.2</v>
      </c>
      <c r="E354">
        <v>11624</v>
      </c>
      <c r="F354">
        <v>134.09100000000001</v>
      </c>
      <c r="G354">
        <v>8.3256800000000006E-2</v>
      </c>
      <c r="H354">
        <v>0.93129600000000001</v>
      </c>
      <c r="I354">
        <v>0</v>
      </c>
    </row>
    <row r="355" spans="1:9" x14ac:dyDescent="0.25">
      <c r="A355" t="s">
        <v>104</v>
      </c>
      <c r="B355">
        <v>12082</v>
      </c>
      <c r="C355">
        <v>11957.9</v>
      </c>
      <c r="D355">
        <v>11909.9</v>
      </c>
      <c r="E355">
        <v>11609.4</v>
      </c>
      <c r="F355">
        <v>130.494</v>
      </c>
      <c r="G355">
        <v>6.6273600000000002E-2</v>
      </c>
      <c r="H355">
        <v>0.93174699999999999</v>
      </c>
      <c r="I355">
        <v>0</v>
      </c>
    </row>
    <row r="356" spans="1:9" x14ac:dyDescent="0.25">
      <c r="A356" t="s">
        <v>104</v>
      </c>
      <c r="B356">
        <v>12079.9</v>
      </c>
      <c r="C356">
        <v>11955.9</v>
      </c>
      <c r="D356">
        <v>11907.7</v>
      </c>
      <c r="E356">
        <v>11608</v>
      </c>
      <c r="F356">
        <v>130.97200000000001</v>
      </c>
      <c r="G356">
        <v>5.79123E-2</v>
      </c>
      <c r="H356">
        <v>0.93176499999999995</v>
      </c>
      <c r="I356">
        <v>0</v>
      </c>
    </row>
    <row r="357" spans="1:9" x14ac:dyDescent="0.25">
      <c r="A357" t="s">
        <v>104</v>
      </c>
      <c r="B357">
        <v>12080.4</v>
      </c>
      <c r="C357">
        <v>11954</v>
      </c>
      <c r="D357">
        <v>11904.5</v>
      </c>
      <c r="E357">
        <v>11604.7</v>
      </c>
      <c r="F357">
        <v>128.88800000000001</v>
      </c>
      <c r="G357">
        <v>5.42032E-2</v>
      </c>
      <c r="H357">
        <v>0.93401400000000001</v>
      </c>
      <c r="I357">
        <v>0</v>
      </c>
    </row>
    <row r="358" spans="1:9" x14ac:dyDescent="0.25">
      <c r="A358" t="s">
        <v>104</v>
      </c>
      <c r="B358">
        <v>12085.9</v>
      </c>
      <c r="C358">
        <v>11960.3</v>
      </c>
      <c r="D358">
        <v>11911.5</v>
      </c>
      <c r="E358">
        <v>11610.6</v>
      </c>
      <c r="F358">
        <v>130.97999999999999</v>
      </c>
      <c r="G358">
        <v>5.9481699999999998E-2</v>
      </c>
      <c r="H358">
        <v>0.93178000000000005</v>
      </c>
      <c r="I358">
        <v>0</v>
      </c>
    </row>
    <row r="359" spans="1:9" x14ac:dyDescent="0.25">
      <c r="A359" t="s">
        <v>104</v>
      </c>
      <c r="B359">
        <v>12067.9</v>
      </c>
      <c r="C359">
        <v>11942</v>
      </c>
      <c r="D359">
        <v>11906.2</v>
      </c>
      <c r="E359">
        <v>11609.6</v>
      </c>
      <c r="F359">
        <v>130.24</v>
      </c>
      <c r="G359">
        <v>5.39322E-2</v>
      </c>
      <c r="H359">
        <v>0.93168399999999996</v>
      </c>
      <c r="I359">
        <v>0</v>
      </c>
    </row>
    <row r="360" spans="1:9" x14ac:dyDescent="0.25">
      <c r="A360" t="s">
        <v>104</v>
      </c>
      <c r="B360">
        <v>12043.9</v>
      </c>
      <c r="C360">
        <v>11915.3</v>
      </c>
      <c r="D360">
        <v>11894</v>
      </c>
      <c r="E360">
        <v>11602.7</v>
      </c>
      <c r="F360">
        <v>125.55200000000001</v>
      </c>
      <c r="G360">
        <v>5.3909499999999999E-2</v>
      </c>
      <c r="H360">
        <v>0.95816199999999996</v>
      </c>
      <c r="I360">
        <v>0</v>
      </c>
    </row>
    <row r="361" spans="1:9" x14ac:dyDescent="0.25">
      <c r="A361" t="s">
        <v>104</v>
      </c>
      <c r="B361">
        <v>12037.9</v>
      </c>
      <c r="C361">
        <v>11914.6</v>
      </c>
      <c r="D361">
        <v>11893.4</v>
      </c>
      <c r="E361">
        <v>11602.2</v>
      </c>
      <c r="F361">
        <v>125.16500000000001</v>
      </c>
      <c r="G361">
        <v>8.2275600000000004E-2</v>
      </c>
      <c r="H361">
        <v>0.93215000000000003</v>
      </c>
      <c r="I361">
        <v>0</v>
      </c>
    </row>
    <row r="362" spans="1:9" x14ac:dyDescent="0.25">
      <c r="A362" t="s">
        <v>104</v>
      </c>
      <c r="B362">
        <v>12050</v>
      </c>
      <c r="C362">
        <v>11925.2</v>
      </c>
      <c r="D362">
        <v>11902</v>
      </c>
      <c r="E362">
        <v>11609.7</v>
      </c>
      <c r="F362">
        <v>126.87</v>
      </c>
      <c r="G362">
        <v>5.5375500000000001E-2</v>
      </c>
      <c r="H362">
        <v>0.931809</v>
      </c>
      <c r="I362">
        <v>0</v>
      </c>
    </row>
    <row r="363" spans="1:9" x14ac:dyDescent="0.25">
      <c r="A363" t="s">
        <v>104</v>
      </c>
      <c r="B363">
        <v>12054.5</v>
      </c>
      <c r="C363">
        <v>11931</v>
      </c>
      <c r="D363">
        <v>11907.2</v>
      </c>
      <c r="E363">
        <v>11612.6</v>
      </c>
      <c r="F363">
        <v>129.34800000000001</v>
      </c>
      <c r="G363">
        <v>5.5544499999999997E-2</v>
      </c>
      <c r="H363">
        <v>0.93158399999999997</v>
      </c>
      <c r="I363">
        <v>0</v>
      </c>
    </row>
    <row r="364" spans="1:9" x14ac:dyDescent="0.25">
      <c r="A364" t="s">
        <v>104</v>
      </c>
      <c r="B364">
        <v>12056</v>
      </c>
      <c r="C364">
        <v>11926.2</v>
      </c>
      <c r="D364">
        <v>11902.6</v>
      </c>
      <c r="E364">
        <v>11608.5</v>
      </c>
      <c r="F364">
        <v>128.334</v>
      </c>
      <c r="G364">
        <v>5.4620599999999998E-2</v>
      </c>
      <c r="H364">
        <v>0.93180099999999999</v>
      </c>
      <c r="I364">
        <v>0</v>
      </c>
    </row>
    <row r="365" spans="1:9" x14ac:dyDescent="0.25">
      <c r="A365" t="s">
        <v>104</v>
      </c>
      <c r="B365">
        <v>12049.1</v>
      </c>
      <c r="C365">
        <v>11923.8</v>
      </c>
      <c r="D365">
        <v>11900.6</v>
      </c>
      <c r="E365">
        <v>11606.8</v>
      </c>
      <c r="F365">
        <v>128.10300000000001</v>
      </c>
      <c r="G365">
        <v>6.0226300000000003E-2</v>
      </c>
      <c r="H365">
        <v>0.95409999999999995</v>
      </c>
      <c r="I365">
        <v>0</v>
      </c>
    </row>
    <row r="366" spans="1:9" x14ac:dyDescent="0.25">
      <c r="A366" t="s">
        <v>104</v>
      </c>
      <c r="B366">
        <v>12050.4</v>
      </c>
      <c r="C366">
        <v>11923.3</v>
      </c>
      <c r="D366">
        <v>11899.2</v>
      </c>
      <c r="E366">
        <v>11607.3</v>
      </c>
      <c r="F366">
        <v>126.4</v>
      </c>
      <c r="G366">
        <v>5.44479E-2</v>
      </c>
      <c r="H366">
        <v>0.93181700000000001</v>
      </c>
      <c r="I366">
        <v>0</v>
      </c>
    </row>
    <row r="367" spans="1:9" x14ac:dyDescent="0.25">
      <c r="A367" t="s">
        <v>104</v>
      </c>
      <c r="B367">
        <v>12043.9</v>
      </c>
      <c r="C367">
        <v>11919.2</v>
      </c>
      <c r="D367">
        <v>11896.6</v>
      </c>
      <c r="E367">
        <v>11603.4</v>
      </c>
      <c r="F367">
        <v>127.51300000000001</v>
      </c>
      <c r="G367">
        <v>5.7659700000000001E-2</v>
      </c>
      <c r="H367">
        <v>0.93095799999999995</v>
      </c>
      <c r="I367">
        <v>0</v>
      </c>
    </row>
    <row r="368" spans="1:9" x14ac:dyDescent="0.25">
      <c r="A368" t="s">
        <v>104</v>
      </c>
      <c r="B368">
        <v>12057.3</v>
      </c>
      <c r="C368">
        <v>11933.2</v>
      </c>
      <c r="D368">
        <v>11908.4</v>
      </c>
      <c r="E368">
        <v>11613</v>
      </c>
      <c r="F368">
        <v>129.90899999999999</v>
      </c>
      <c r="G368">
        <v>5.5386100000000001E-2</v>
      </c>
      <c r="H368">
        <v>0.93180700000000005</v>
      </c>
      <c r="I368">
        <v>0</v>
      </c>
    </row>
    <row r="369" spans="1:9" x14ac:dyDescent="0.25">
      <c r="A369" t="s">
        <v>104</v>
      </c>
      <c r="B369">
        <v>12072.9</v>
      </c>
      <c r="C369">
        <v>11947.7</v>
      </c>
      <c r="D369">
        <v>11922.6</v>
      </c>
      <c r="E369">
        <v>11622.8</v>
      </c>
      <c r="F369">
        <v>132.48099999999999</v>
      </c>
      <c r="G369">
        <v>5.8097200000000002E-2</v>
      </c>
      <c r="H369">
        <v>0.93127700000000002</v>
      </c>
      <c r="I369">
        <v>0</v>
      </c>
    </row>
    <row r="370" spans="1:9" x14ac:dyDescent="0.25">
      <c r="A370" t="s">
        <v>104</v>
      </c>
      <c r="B370">
        <v>12076.3</v>
      </c>
      <c r="C370">
        <v>11953.5</v>
      </c>
      <c r="D370">
        <v>11903.8</v>
      </c>
      <c r="E370">
        <v>11601.9</v>
      </c>
      <c r="F370">
        <v>128.86000000000001</v>
      </c>
      <c r="G370">
        <v>5.43984E-2</v>
      </c>
      <c r="H370">
        <v>0.93172999999999995</v>
      </c>
      <c r="I370">
        <v>0</v>
      </c>
    </row>
    <row r="371" spans="1:9" x14ac:dyDescent="0.25">
      <c r="A371" t="s">
        <v>104</v>
      </c>
      <c r="B371">
        <v>12072.9</v>
      </c>
      <c r="C371">
        <v>11948.6</v>
      </c>
      <c r="D371">
        <v>11900.2</v>
      </c>
      <c r="E371">
        <v>11599.3</v>
      </c>
      <c r="F371">
        <v>128.691</v>
      </c>
      <c r="G371">
        <v>5.7987799999999999E-2</v>
      </c>
      <c r="H371">
        <v>0.93150299999999997</v>
      </c>
      <c r="I371">
        <v>0</v>
      </c>
    </row>
    <row r="372" spans="1:9" x14ac:dyDescent="0.25">
      <c r="A372" t="s">
        <v>104</v>
      </c>
      <c r="B372">
        <v>12074.1</v>
      </c>
      <c r="C372">
        <v>11951.7</v>
      </c>
      <c r="D372">
        <v>11901.1</v>
      </c>
      <c r="E372">
        <v>11601</v>
      </c>
      <c r="F372">
        <v>127.413</v>
      </c>
      <c r="G372">
        <v>8.3255999999999997E-2</v>
      </c>
      <c r="H372">
        <v>0.93183300000000002</v>
      </c>
      <c r="I372">
        <v>0</v>
      </c>
    </row>
    <row r="373" spans="1:9" x14ac:dyDescent="0.25">
      <c r="A373" t="s">
        <v>104</v>
      </c>
      <c r="B373">
        <v>12079.3</v>
      </c>
      <c r="C373">
        <v>11954.2</v>
      </c>
      <c r="D373">
        <v>11927.4</v>
      </c>
      <c r="E373">
        <v>11625.6</v>
      </c>
      <c r="F373">
        <v>134.91800000000001</v>
      </c>
      <c r="G373">
        <v>7.8673499999999993E-2</v>
      </c>
      <c r="H373">
        <v>0.951233</v>
      </c>
      <c r="I373">
        <v>0</v>
      </c>
    </row>
    <row r="374" spans="1:9" x14ac:dyDescent="0.25">
      <c r="A374" t="s">
        <v>104</v>
      </c>
      <c r="B374">
        <v>12091.9</v>
      </c>
      <c r="C374">
        <v>11965.4</v>
      </c>
      <c r="D374">
        <v>11916.6</v>
      </c>
      <c r="E374">
        <v>11617.7</v>
      </c>
      <c r="F374">
        <v>132.411</v>
      </c>
      <c r="G374">
        <v>5.6464599999999997E-2</v>
      </c>
      <c r="H374">
        <v>0.93183300000000002</v>
      </c>
      <c r="I374">
        <v>0</v>
      </c>
    </row>
    <row r="375" spans="1:9" x14ac:dyDescent="0.25">
      <c r="A375" t="s">
        <v>104</v>
      </c>
      <c r="B375">
        <v>12082.6</v>
      </c>
      <c r="C375">
        <v>11958.1</v>
      </c>
      <c r="D375">
        <v>11933.2</v>
      </c>
      <c r="E375">
        <v>11631.6</v>
      </c>
      <c r="F375">
        <v>134.40899999999999</v>
      </c>
      <c r="G375">
        <v>5.4223199999999999E-2</v>
      </c>
      <c r="H375">
        <v>0.95834200000000003</v>
      </c>
      <c r="I375">
        <v>0</v>
      </c>
    </row>
    <row r="376" spans="1:9" x14ac:dyDescent="0.25">
      <c r="A376" t="s">
        <v>104</v>
      </c>
      <c r="B376">
        <v>12080.5</v>
      </c>
      <c r="C376">
        <v>11956.5</v>
      </c>
      <c r="D376">
        <v>11908.1</v>
      </c>
      <c r="E376">
        <v>11609.5</v>
      </c>
      <c r="F376">
        <v>130.09299999999999</v>
      </c>
      <c r="G376">
        <v>6.5542100000000006E-2</v>
      </c>
      <c r="H376">
        <v>0.93182399999999999</v>
      </c>
      <c r="I376">
        <v>0</v>
      </c>
    </row>
    <row r="377" spans="1:9" x14ac:dyDescent="0.25">
      <c r="A377" t="s">
        <v>104</v>
      </c>
      <c r="B377">
        <v>12083.1</v>
      </c>
      <c r="C377">
        <v>11958.9</v>
      </c>
      <c r="D377">
        <v>11910.7</v>
      </c>
      <c r="E377">
        <v>11608.9</v>
      </c>
      <c r="F377">
        <v>131.1</v>
      </c>
      <c r="G377">
        <v>5.7891499999999999E-2</v>
      </c>
      <c r="H377">
        <v>0.93139700000000003</v>
      </c>
      <c r="I377">
        <v>0</v>
      </c>
    </row>
    <row r="378" spans="1:9" x14ac:dyDescent="0.25">
      <c r="A378" t="s">
        <v>104</v>
      </c>
      <c r="B378">
        <v>12082.6</v>
      </c>
      <c r="C378">
        <v>11958.4</v>
      </c>
      <c r="D378">
        <v>11914.7</v>
      </c>
      <c r="E378">
        <v>11613.8</v>
      </c>
      <c r="F378">
        <v>134.417</v>
      </c>
      <c r="G378">
        <v>5.4041499999999999E-2</v>
      </c>
      <c r="H378">
        <v>0.93096400000000001</v>
      </c>
      <c r="I378">
        <v>0</v>
      </c>
    </row>
    <row r="379" spans="1:9" x14ac:dyDescent="0.25">
      <c r="A379" t="s">
        <v>104</v>
      </c>
      <c r="B379">
        <v>12057.6</v>
      </c>
      <c r="C379">
        <v>11933.2</v>
      </c>
      <c r="D379">
        <v>11903.2</v>
      </c>
      <c r="E379">
        <v>11607.9</v>
      </c>
      <c r="F379">
        <v>128.31899999999999</v>
      </c>
      <c r="G379">
        <v>5.5419799999999998E-2</v>
      </c>
      <c r="H379">
        <v>0.93157800000000002</v>
      </c>
      <c r="I379">
        <v>0</v>
      </c>
    </row>
    <row r="380" spans="1:9" x14ac:dyDescent="0.25">
      <c r="A380" t="s">
        <v>104</v>
      </c>
      <c r="B380">
        <v>12044.5</v>
      </c>
      <c r="C380">
        <v>11917.7</v>
      </c>
      <c r="D380">
        <v>11895.2</v>
      </c>
      <c r="E380">
        <v>11602.9</v>
      </c>
      <c r="F380">
        <v>126.706</v>
      </c>
      <c r="G380">
        <v>8.3255800000000005E-2</v>
      </c>
      <c r="H380">
        <v>0.93176899999999996</v>
      </c>
      <c r="I380">
        <v>0</v>
      </c>
    </row>
    <row r="381" spans="1:9" x14ac:dyDescent="0.25">
      <c r="A381" t="s">
        <v>104</v>
      </c>
      <c r="B381">
        <v>12043.5</v>
      </c>
      <c r="C381">
        <v>11916.2</v>
      </c>
      <c r="D381">
        <v>11894.6</v>
      </c>
      <c r="E381">
        <v>11603</v>
      </c>
      <c r="F381">
        <v>125.71599999999999</v>
      </c>
      <c r="G381">
        <v>5.96299E-2</v>
      </c>
      <c r="H381">
        <v>0.93116600000000005</v>
      </c>
      <c r="I381">
        <v>0</v>
      </c>
    </row>
    <row r="382" spans="1:9" x14ac:dyDescent="0.25">
      <c r="A382" t="s">
        <v>104</v>
      </c>
      <c r="B382">
        <v>12040.3</v>
      </c>
      <c r="C382">
        <v>11915.2</v>
      </c>
      <c r="D382">
        <v>11894.9</v>
      </c>
      <c r="E382">
        <v>11602.5</v>
      </c>
      <c r="F382">
        <v>124.852</v>
      </c>
      <c r="G382">
        <v>5.5653500000000002E-2</v>
      </c>
      <c r="H382">
        <v>0.93181199999999997</v>
      </c>
      <c r="I382">
        <v>0</v>
      </c>
    </row>
    <row r="383" spans="1:9" x14ac:dyDescent="0.25">
      <c r="A383" t="s">
        <v>104</v>
      </c>
      <c r="B383">
        <v>12058.7</v>
      </c>
      <c r="C383">
        <v>11934</v>
      </c>
      <c r="D383">
        <v>11910.3</v>
      </c>
      <c r="E383">
        <v>11615.8</v>
      </c>
      <c r="F383">
        <v>129.762</v>
      </c>
      <c r="G383">
        <v>5.3982500000000003E-2</v>
      </c>
      <c r="H383">
        <v>0.93170799999999998</v>
      </c>
      <c r="I383">
        <v>0</v>
      </c>
    </row>
    <row r="384" spans="1:9" x14ac:dyDescent="0.25">
      <c r="A384" t="s">
        <v>104</v>
      </c>
      <c r="B384">
        <v>12046.3</v>
      </c>
      <c r="C384">
        <v>11921.8</v>
      </c>
      <c r="D384">
        <v>11898.8</v>
      </c>
      <c r="E384">
        <v>11605.9</v>
      </c>
      <c r="F384">
        <v>128.19900000000001</v>
      </c>
      <c r="G384">
        <v>5.9183800000000002E-2</v>
      </c>
      <c r="H384">
        <v>0.93183099999999996</v>
      </c>
      <c r="I384">
        <v>0</v>
      </c>
    </row>
    <row r="385" spans="1:25" x14ac:dyDescent="0.25">
      <c r="A385" t="s">
        <v>104</v>
      </c>
      <c r="B385">
        <v>12054.2</v>
      </c>
      <c r="C385">
        <v>11930.5</v>
      </c>
      <c r="D385">
        <v>11906</v>
      </c>
      <c r="E385">
        <v>11611.5</v>
      </c>
      <c r="F385">
        <v>128.715</v>
      </c>
      <c r="G385">
        <v>8.3274100000000004E-2</v>
      </c>
      <c r="H385">
        <v>0.93182799999999999</v>
      </c>
      <c r="I385">
        <v>0</v>
      </c>
    </row>
    <row r="386" spans="1:25" x14ac:dyDescent="0.25">
      <c r="A386" t="s">
        <v>104</v>
      </c>
      <c r="B386">
        <v>12037.3</v>
      </c>
      <c r="C386">
        <v>11912.5</v>
      </c>
      <c r="D386">
        <v>11890.9</v>
      </c>
      <c r="E386">
        <v>11600.2</v>
      </c>
      <c r="F386">
        <v>125.806</v>
      </c>
      <c r="G386">
        <v>6.8456100000000006E-2</v>
      </c>
      <c r="H386">
        <v>0.93174800000000002</v>
      </c>
      <c r="I386">
        <v>0</v>
      </c>
    </row>
    <row r="387" spans="1:25" x14ac:dyDescent="0.25">
      <c r="A387" t="s">
        <v>104</v>
      </c>
      <c r="B387">
        <v>12047.6</v>
      </c>
      <c r="C387">
        <v>11923.1</v>
      </c>
      <c r="D387">
        <v>11900.5</v>
      </c>
      <c r="E387">
        <v>11606.1</v>
      </c>
      <c r="F387">
        <v>128.29599999999999</v>
      </c>
      <c r="G387">
        <v>6.8503999999999995E-2</v>
      </c>
      <c r="H387">
        <v>0.93174100000000004</v>
      </c>
      <c r="I387">
        <v>0</v>
      </c>
    </row>
    <row r="388" spans="1:25" x14ac:dyDescent="0.25">
      <c r="A388" t="s">
        <v>104</v>
      </c>
      <c r="B388">
        <v>12052.1</v>
      </c>
      <c r="C388">
        <v>11928.6</v>
      </c>
      <c r="D388">
        <v>11904.5</v>
      </c>
      <c r="E388">
        <v>11610.2</v>
      </c>
      <c r="F388">
        <v>127.871</v>
      </c>
      <c r="G388">
        <v>5.5093499999999997E-2</v>
      </c>
      <c r="H388">
        <v>0.93181400000000003</v>
      </c>
      <c r="I388">
        <v>0</v>
      </c>
    </row>
    <row r="389" spans="1:25" x14ac:dyDescent="0.25">
      <c r="A389" t="s">
        <v>104</v>
      </c>
      <c r="B389">
        <v>12075</v>
      </c>
      <c r="C389">
        <v>11949.3</v>
      </c>
      <c r="D389">
        <v>11914.1</v>
      </c>
      <c r="E389">
        <v>11616.2</v>
      </c>
      <c r="F389">
        <v>131.226</v>
      </c>
      <c r="G389">
        <v>5.6662200000000003E-2</v>
      </c>
      <c r="H389">
        <v>0.93940500000000005</v>
      </c>
      <c r="I389">
        <v>0</v>
      </c>
    </row>
    <row r="390" spans="1:25" x14ac:dyDescent="0.25">
      <c r="A390" t="s">
        <v>104</v>
      </c>
      <c r="B390">
        <v>12084.8</v>
      </c>
      <c r="C390">
        <v>11959.2</v>
      </c>
      <c r="D390">
        <v>11921.7</v>
      </c>
      <c r="E390">
        <v>11621.4</v>
      </c>
      <c r="F390">
        <v>132.14500000000001</v>
      </c>
      <c r="G390">
        <v>5.8947399999999997E-2</v>
      </c>
      <c r="H390">
        <v>0.934056</v>
      </c>
      <c r="I390">
        <v>0</v>
      </c>
    </row>
    <row r="391" spans="1:25" x14ac:dyDescent="0.25">
      <c r="A391" t="s">
        <v>104</v>
      </c>
      <c r="B391">
        <v>12079.6</v>
      </c>
      <c r="C391">
        <v>11953.7</v>
      </c>
      <c r="D391">
        <v>11917.5</v>
      </c>
      <c r="E391">
        <v>11617.3</v>
      </c>
      <c r="F391">
        <v>133.155</v>
      </c>
      <c r="G391">
        <v>7.0270399999999997E-2</v>
      </c>
      <c r="H391">
        <v>0.93181599999999998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12081.5</v>
      </c>
      <c r="C392">
        <v>11957.5</v>
      </c>
      <c r="D392">
        <v>11914.9</v>
      </c>
      <c r="E392">
        <v>11613</v>
      </c>
      <c r="F392">
        <v>133.428</v>
      </c>
      <c r="G392">
        <v>7.7393600000000007E-2</v>
      </c>
      <c r="H392">
        <v>0.95129200000000003</v>
      </c>
      <c r="I392">
        <v>0</v>
      </c>
      <c r="R392">
        <f>AVERAGE(B343:B392)</f>
        <v>12064.431999999997</v>
      </c>
      <c r="S392">
        <f>AVERAGE(C343:C392)</f>
        <v>11939.357999999998</v>
      </c>
      <c r="U392">
        <f>_xlfn.VAR.P(B343:B392)</f>
        <v>249.1249760000014</v>
      </c>
      <c r="V392">
        <f>_xlfn.VAR.P(C343:C392)</f>
        <v>259.44003599999866</v>
      </c>
      <c r="X392">
        <f>1.96*SQRT(U392)/50</f>
        <v>0.61872077960954419</v>
      </c>
      <c r="Y392">
        <f>1.96*SQRT(V392)/50</f>
        <v>0.63139998172239276</v>
      </c>
    </row>
    <row r="393" spans="1:25" x14ac:dyDescent="0.25">
      <c r="A393" t="s">
        <v>104</v>
      </c>
      <c r="B393">
        <v>603313.52179999999</v>
      </c>
      <c r="C393" t="s">
        <v>36</v>
      </c>
    </row>
    <row r="394" spans="1:25" x14ac:dyDescent="0.25">
      <c r="A394" t="s">
        <v>107</v>
      </c>
      <c r="B394">
        <v>10883.3</v>
      </c>
      <c r="C394">
        <v>10717.8</v>
      </c>
      <c r="D394">
        <v>10709.5</v>
      </c>
      <c r="E394">
        <v>6171.85</v>
      </c>
      <c r="F394">
        <v>814.64</v>
      </c>
      <c r="G394">
        <v>2.9448100000000001E-2</v>
      </c>
      <c r="H394">
        <v>0.95176899999999998</v>
      </c>
      <c r="I394">
        <v>0</v>
      </c>
    </row>
    <row r="395" spans="1:25" x14ac:dyDescent="0.25">
      <c r="A395" t="s">
        <v>107</v>
      </c>
      <c r="B395">
        <v>10778.7</v>
      </c>
      <c r="C395">
        <v>10614.1</v>
      </c>
      <c r="D395">
        <v>10601.9</v>
      </c>
      <c r="E395">
        <v>6061.37</v>
      </c>
      <c r="F395">
        <v>819.04100000000005</v>
      </c>
      <c r="G395">
        <v>8.3255999999999997E-2</v>
      </c>
      <c r="H395">
        <v>0.93180099999999999</v>
      </c>
      <c r="I395">
        <v>0</v>
      </c>
    </row>
    <row r="396" spans="1:25" x14ac:dyDescent="0.25">
      <c r="A396" t="s">
        <v>107</v>
      </c>
      <c r="B396">
        <v>10795</v>
      </c>
      <c r="C396">
        <v>10628.7</v>
      </c>
      <c r="D396">
        <v>10616.2</v>
      </c>
      <c r="E396">
        <v>6073.6</v>
      </c>
      <c r="F396">
        <v>819.25800000000004</v>
      </c>
      <c r="G396">
        <v>5.3919599999999998E-2</v>
      </c>
      <c r="H396">
        <v>0.93178799999999995</v>
      </c>
      <c r="I396">
        <v>0</v>
      </c>
    </row>
    <row r="397" spans="1:25" x14ac:dyDescent="0.25">
      <c r="A397" t="s">
        <v>107</v>
      </c>
      <c r="B397">
        <v>10739.8</v>
      </c>
      <c r="C397">
        <v>10576.5</v>
      </c>
      <c r="D397">
        <v>10564</v>
      </c>
      <c r="E397">
        <v>6022.44</v>
      </c>
      <c r="F397">
        <v>819.13199999999995</v>
      </c>
      <c r="G397">
        <v>8.3256899999999995E-2</v>
      </c>
      <c r="H397">
        <v>0.93180200000000002</v>
      </c>
      <c r="I397">
        <v>0</v>
      </c>
    </row>
    <row r="398" spans="1:25" x14ac:dyDescent="0.25">
      <c r="A398" t="s">
        <v>107</v>
      </c>
      <c r="B398">
        <v>10697.7</v>
      </c>
      <c r="C398">
        <v>10529.3</v>
      </c>
      <c r="D398">
        <v>10516.6</v>
      </c>
      <c r="E398">
        <v>5974.82</v>
      </c>
      <c r="F398">
        <v>820.18</v>
      </c>
      <c r="G398">
        <v>5.5924700000000001E-2</v>
      </c>
      <c r="H398">
        <v>0.95921199999999995</v>
      </c>
      <c r="I398">
        <v>0</v>
      </c>
    </row>
    <row r="399" spans="1:25" x14ac:dyDescent="0.25">
      <c r="A399" t="s">
        <v>107</v>
      </c>
      <c r="B399">
        <v>10793.3</v>
      </c>
      <c r="C399">
        <v>10626.3</v>
      </c>
      <c r="D399">
        <v>10613.9</v>
      </c>
      <c r="E399">
        <v>6072.46</v>
      </c>
      <c r="F399">
        <v>819.447</v>
      </c>
      <c r="G399">
        <v>5.39409E-2</v>
      </c>
      <c r="H399">
        <v>0.931836</v>
      </c>
      <c r="I399">
        <v>0</v>
      </c>
    </row>
    <row r="400" spans="1:25" x14ac:dyDescent="0.25">
      <c r="A400" t="s">
        <v>107</v>
      </c>
      <c r="B400">
        <v>10807.4</v>
      </c>
      <c r="C400">
        <v>10641.7</v>
      </c>
      <c r="D400">
        <v>10629.8</v>
      </c>
      <c r="E400">
        <v>6089.38</v>
      </c>
      <c r="F400">
        <v>818.69</v>
      </c>
      <c r="G400">
        <v>6.6961800000000002E-2</v>
      </c>
      <c r="H400">
        <v>0.931836</v>
      </c>
      <c r="I400">
        <v>0</v>
      </c>
    </row>
    <row r="401" spans="1:9" x14ac:dyDescent="0.25">
      <c r="A401" t="s">
        <v>107</v>
      </c>
      <c r="B401">
        <v>10633.4</v>
      </c>
      <c r="C401">
        <v>10468.4</v>
      </c>
      <c r="D401">
        <v>10462.1</v>
      </c>
      <c r="E401">
        <v>5926.75</v>
      </c>
      <c r="F401">
        <v>813.29700000000003</v>
      </c>
      <c r="G401">
        <v>5.4506199999999998E-2</v>
      </c>
      <c r="H401">
        <v>0.93154000000000003</v>
      </c>
      <c r="I401">
        <v>0</v>
      </c>
    </row>
    <row r="402" spans="1:9" x14ac:dyDescent="0.25">
      <c r="A402" t="s">
        <v>107</v>
      </c>
      <c r="B402">
        <v>10621.6</v>
      </c>
      <c r="C402">
        <v>10458.200000000001</v>
      </c>
      <c r="D402">
        <v>10452.1</v>
      </c>
      <c r="E402">
        <v>5916.94</v>
      </c>
      <c r="F402">
        <v>813.05700000000002</v>
      </c>
      <c r="G402">
        <v>5.4150499999999997E-2</v>
      </c>
      <c r="H402">
        <v>0.931836</v>
      </c>
      <c r="I402">
        <v>0</v>
      </c>
    </row>
    <row r="403" spans="1:9" x14ac:dyDescent="0.25">
      <c r="A403" t="s">
        <v>107</v>
      </c>
      <c r="B403">
        <v>10588.6</v>
      </c>
      <c r="C403">
        <v>10424.6</v>
      </c>
      <c r="D403">
        <v>10418.6</v>
      </c>
      <c r="E403">
        <v>5883.25</v>
      </c>
      <c r="F403">
        <v>812.94799999999998</v>
      </c>
      <c r="G403">
        <v>6.5059699999999998E-2</v>
      </c>
      <c r="H403">
        <v>0.93034399999999995</v>
      </c>
      <c r="I403">
        <v>0</v>
      </c>
    </row>
    <row r="404" spans="1:9" x14ac:dyDescent="0.25">
      <c r="A404" t="s">
        <v>107</v>
      </c>
      <c r="B404">
        <v>10636.4</v>
      </c>
      <c r="C404">
        <v>10474.299999999999</v>
      </c>
      <c r="D404">
        <v>10467.9</v>
      </c>
      <c r="E404">
        <v>5931.45</v>
      </c>
      <c r="F404">
        <v>813.71</v>
      </c>
      <c r="G404">
        <v>5.3917199999999998E-2</v>
      </c>
      <c r="H404">
        <v>0.93815800000000005</v>
      </c>
      <c r="I404">
        <v>0</v>
      </c>
    </row>
    <row r="405" spans="1:9" x14ac:dyDescent="0.25">
      <c r="A405" t="s">
        <v>107</v>
      </c>
      <c r="B405">
        <v>10728.2</v>
      </c>
      <c r="C405">
        <v>10563.3</v>
      </c>
      <c r="D405">
        <v>10556.7</v>
      </c>
      <c r="E405">
        <v>6020.82</v>
      </c>
      <c r="F405">
        <v>813.625</v>
      </c>
      <c r="G405">
        <v>6.5782400000000005E-2</v>
      </c>
      <c r="H405">
        <v>0.95582599999999995</v>
      </c>
      <c r="I405">
        <v>0</v>
      </c>
    </row>
    <row r="406" spans="1:9" x14ac:dyDescent="0.25">
      <c r="A406" t="s">
        <v>107</v>
      </c>
      <c r="B406">
        <v>10817</v>
      </c>
      <c r="C406">
        <v>10648.7</v>
      </c>
      <c r="D406">
        <v>10638.6</v>
      </c>
      <c r="E406">
        <v>6102.05</v>
      </c>
      <c r="F406">
        <v>814.01099999999997</v>
      </c>
      <c r="G406">
        <v>5.5263E-2</v>
      </c>
      <c r="H406">
        <v>0.93179800000000002</v>
      </c>
      <c r="I406">
        <v>0</v>
      </c>
    </row>
    <row r="407" spans="1:9" x14ac:dyDescent="0.25">
      <c r="A407" t="s">
        <v>107</v>
      </c>
      <c r="B407">
        <v>10761.3</v>
      </c>
      <c r="C407">
        <v>10599.1</v>
      </c>
      <c r="D407">
        <v>10592</v>
      </c>
      <c r="E407">
        <v>6055.25</v>
      </c>
      <c r="F407">
        <v>814.55600000000004</v>
      </c>
      <c r="G407">
        <v>5.7049000000000002E-2</v>
      </c>
      <c r="H407">
        <v>0.93181800000000004</v>
      </c>
      <c r="I407">
        <v>0</v>
      </c>
    </row>
    <row r="408" spans="1:9" x14ac:dyDescent="0.25">
      <c r="A408" t="s">
        <v>107</v>
      </c>
      <c r="B408">
        <v>10699.1</v>
      </c>
      <c r="C408">
        <v>10533.8</v>
      </c>
      <c r="D408">
        <v>10526.8</v>
      </c>
      <c r="E408">
        <v>5990.39</v>
      </c>
      <c r="F408">
        <v>814.10199999999998</v>
      </c>
      <c r="G408">
        <v>5.4717000000000002E-2</v>
      </c>
      <c r="H408">
        <v>0.93182600000000004</v>
      </c>
      <c r="I408">
        <v>0</v>
      </c>
    </row>
    <row r="409" spans="1:9" x14ac:dyDescent="0.25">
      <c r="A409" t="s">
        <v>107</v>
      </c>
      <c r="B409">
        <v>10703.2</v>
      </c>
      <c r="C409">
        <v>10541.2</v>
      </c>
      <c r="D409">
        <v>10534.3</v>
      </c>
      <c r="E409">
        <v>5997.55</v>
      </c>
      <c r="F409">
        <v>814.15</v>
      </c>
      <c r="G409">
        <v>6.0733500000000003E-2</v>
      </c>
      <c r="H409">
        <v>0.93161899999999997</v>
      </c>
      <c r="I409">
        <v>0</v>
      </c>
    </row>
    <row r="410" spans="1:9" x14ac:dyDescent="0.25">
      <c r="A410" t="s">
        <v>107</v>
      </c>
      <c r="B410">
        <v>10719.8</v>
      </c>
      <c r="C410">
        <v>10556</v>
      </c>
      <c r="D410">
        <v>10549.2</v>
      </c>
      <c r="E410">
        <v>6012.6</v>
      </c>
      <c r="F410">
        <v>813.61900000000003</v>
      </c>
      <c r="G410">
        <v>8.3255700000000002E-2</v>
      </c>
      <c r="H410">
        <v>0.95387999999999995</v>
      </c>
      <c r="I410">
        <v>0</v>
      </c>
    </row>
    <row r="411" spans="1:9" x14ac:dyDescent="0.25">
      <c r="A411" t="s">
        <v>107</v>
      </c>
      <c r="B411">
        <v>10648.1</v>
      </c>
      <c r="C411">
        <v>10485.200000000001</v>
      </c>
      <c r="D411">
        <v>10478.4</v>
      </c>
      <c r="E411">
        <v>5941.83</v>
      </c>
      <c r="F411">
        <v>813.94799999999998</v>
      </c>
      <c r="G411">
        <v>5.6452099999999998E-2</v>
      </c>
      <c r="H411">
        <v>0.92956899999999998</v>
      </c>
      <c r="I411">
        <v>0</v>
      </c>
    </row>
    <row r="412" spans="1:9" x14ac:dyDescent="0.25">
      <c r="A412" t="s">
        <v>107</v>
      </c>
      <c r="B412">
        <v>10810.3</v>
      </c>
      <c r="C412">
        <v>10644.9</v>
      </c>
      <c r="D412">
        <v>10633.9</v>
      </c>
      <c r="E412">
        <v>6093.99</v>
      </c>
      <c r="F412">
        <v>818.17200000000003</v>
      </c>
      <c r="G412">
        <v>5.5442499999999999E-2</v>
      </c>
      <c r="H412">
        <v>0.93145599999999995</v>
      </c>
      <c r="I412">
        <v>0</v>
      </c>
    </row>
    <row r="413" spans="1:9" x14ac:dyDescent="0.25">
      <c r="A413" t="s">
        <v>107</v>
      </c>
      <c r="B413">
        <v>10810.6</v>
      </c>
      <c r="C413">
        <v>10647.8</v>
      </c>
      <c r="D413">
        <v>10636.4</v>
      </c>
      <c r="E413">
        <v>6096.07</v>
      </c>
      <c r="F413">
        <v>818.33299999999997</v>
      </c>
      <c r="G413">
        <v>5.3909699999999998E-2</v>
      </c>
      <c r="H413">
        <v>0.93166400000000005</v>
      </c>
      <c r="I413">
        <v>0</v>
      </c>
    </row>
    <row r="414" spans="1:9" x14ac:dyDescent="0.25">
      <c r="A414" t="s">
        <v>107</v>
      </c>
      <c r="B414">
        <v>10808.3</v>
      </c>
      <c r="C414">
        <v>10643.6</v>
      </c>
      <c r="D414">
        <v>10631.8</v>
      </c>
      <c r="E414">
        <v>6091.42</v>
      </c>
      <c r="F414">
        <v>818.95699999999999</v>
      </c>
      <c r="G414">
        <v>5.5262499999999999E-2</v>
      </c>
      <c r="H414">
        <v>0.93170799999999998</v>
      </c>
      <c r="I414">
        <v>0</v>
      </c>
    </row>
    <row r="415" spans="1:9" x14ac:dyDescent="0.25">
      <c r="A415" t="s">
        <v>107</v>
      </c>
      <c r="B415">
        <v>10797.8</v>
      </c>
      <c r="C415">
        <v>10632</v>
      </c>
      <c r="D415">
        <v>10620.4</v>
      </c>
      <c r="E415">
        <v>6079.99</v>
      </c>
      <c r="F415">
        <v>818.53200000000004</v>
      </c>
      <c r="G415">
        <v>5.3934900000000001E-2</v>
      </c>
      <c r="H415">
        <v>0.93168899999999999</v>
      </c>
      <c r="I415">
        <v>0</v>
      </c>
    </row>
    <row r="416" spans="1:9" x14ac:dyDescent="0.25">
      <c r="A416" t="s">
        <v>107</v>
      </c>
      <c r="B416">
        <v>10869.1</v>
      </c>
      <c r="C416">
        <v>10706.2</v>
      </c>
      <c r="D416">
        <v>10696.8</v>
      </c>
      <c r="E416">
        <v>6156.98</v>
      </c>
      <c r="F416">
        <v>816.52099999999996</v>
      </c>
      <c r="G416">
        <v>5.4752299999999997E-2</v>
      </c>
      <c r="H416">
        <v>0.93163300000000004</v>
      </c>
      <c r="I416">
        <v>0</v>
      </c>
    </row>
    <row r="417" spans="1:9" x14ac:dyDescent="0.25">
      <c r="A417" t="s">
        <v>107</v>
      </c>
      <c r="B417">
        <v>10818</v>
      </c>
      <c r="C417">
        <v>10653</v>
      </c>
      <c r="D417">
        <v>10643.1</v>
      </c>
      <c r="E417">
        <v>6103.88</v>
      </c>
      <c r="F417">
        <v>816.41300000000001</v>
      </c>
      <c r="G417">
        <v>6.0205099999999998E-2</v>
      </c>
      <c r="H417">
        <v>0.93978300000000004</v>
      </c>
      <c r="I417">
        <v>0</v>
      </c>
    </row>
    <row r="418" spans="1:9" x14ac:dyDescent="0.25">
      <c r="A418" t="s">
        <v>107</v>
      </c>
      <c r="B418">
        <v>10759.8</v>
      </c>
      <c r="C418">
        <v>10590.2</v>
      </c>
      <c r="D418">
        <v>10576.8</v>
      </c>
      <c r="E418">
        <v>6034.01</v>
      </c>
      <c r="F418">
        <v>820.80799999999999</v>
      </c>
      <c r="G418">
        <v>6.4300399999999994E-2</v>
      </c>
      <c r="H418">
        <v>0.93153600000000003</v>
      </c>
      <c r="I418">
        <v>0</v>
      </c>
    </row>
    <row r="419" spans="1:9" x14ac:dyDescent="0.25">
      <c r="A419" t="s">
        <v>107</v>
      </c>
      <c r="B419">
        <v>10781.8</v>
      </c>
      <c r="C419">
        <v>10616.8</v>
      </c>
      <c r="D419">
        <v>10604.5</v>
      </c>
      <c r="E419">
        <v>6062.57</v>
      </c>
      <c r="F419">
        <v>820.21500000000003</v>
      </c>
      <c r="G419">
        <v>5.90047E-2</v>
      </c>
      <c r="H419">
        <v>0.931836</v>
      </c>
      <c r="I419">
        <v>0</v>
      </c>
    </row>
    <row r="420" spans="1:9" x14ac:dyDescent="0.25">
      <c r="A420" t="s">
        <v>107</v>
      </c>
      <c r="B420">
        <v>10662.6</v>
      </c>
      <c r="C420">
        <v>10497.7</v>
      </c>
      <c r="D420">
        <v>10485.1</v>
      </c>
      <c r="E420">
        <v>5942.07</v>
      </c>
      <c r="F420">
        <v>820.96900000000005</v>
      </c>
      <c r="G420">
        <v>8.3273299999999995E-2</v>
      </c>
      <c r="H420">
        <v>0.93177299999999996</v>
      </c>
      <c r="I420">
        <v>0</v>
      </c>
    </row>
    <row r="421" spans="1:9" x14ac:dyDescent="0.25">
      <c r="A421" t="s">
        <v>107</v>
      </c>
      <c r="B421">
        <v>10783.8</v>
      </c>
      <c r="C421">
        <v>10623.1</v>
      </c>
      <c r="D421">
        <v>10611.2</v>
      </c>
      <c r="E421">
        <v>6068.68</v>
      </c>
      <c r="F421">
        <v>820.03700000000003</v>
      </c>
      <c r="G421">
        <v>8.3259399999999997E-2</v>
      </c>
      <c r="H421">
        <v>0.93183499999999997</v>
      </c>
      <c r="I421">
        <v>0</v>
      </c>
    </row>
    <row r="422" spans="1:9" x14ac:dyDescent="0.25">
      <c r="A422" t="s">
        <v>107</v>
      </c>
      <c r="B422">
        <v>10790.5</v>
      </c>
      <c r="C422">
        <v>10627.8</v>
      </c>
      <c r="D422">
        <v>10615</v>
      </c>
      <c r="E422">
        <v>6072.05</v>
      </c>
      <c r="F422">
        <v>819.04300000000001</v>
      </c>
      <c r="G422">
        <v>7.4276700000000001E-2</v>
      </c>
      <c r="H422">
        <v>0.93178499999999997</v>
      </c>
      <c r="I422">
        <v>0</v>
      </c>
    </row>
    <row r="423" spans="1:9" x14ac:dyDescent="0.25">
      <c r="A423" t="s">
        <v>107</v>
      </c>
      <c r="B423">
        <v>10655.7</v>
      </c>
      <c r="C423">
        <v>10496.2</v>
      </c>
      <c r="D423">
        <v>10487.6</v>
      </c>
      <c r="E423">
        <v>5949.34</v>
      </c>
      <c r="F423">
        <v>815.00099999999998</v>
      </c>
      <c r="G423">
        <v>8.3255599999999999E-2</v>
      </c>
      <c r="H423">
        <v>0.93182900000000002</v>
      </c>
      <c r="I423">
        <v>0</v>
      </c>
    </row>
    <row r="424" spans="1:9" x14ac:dyDescent="0.25">
      <c r="A424" t="s">
        <v>107</v>
      </c>
      <c r="B424">
        <v>10673.6</v>
      </c>
      <c r="C424">
        <v>10509.6</v>
      </c>
      <c r="D424">
        <v>10503.2</v>
      </c>
      <c r="E424">
        <v>5966.8</v>
      </c>
      <c r="F424">
        <v>813.20500000000004</v>
      </c>
      <c r="G424">
        <v>5.4795700000000003E-2</v>
      </c>
      <c r="H424">
        <v>0.95868399999999998</v>
      </c>
      <c r="I424">
        <v>0</v>
      </c>
    </row>
    <row r="425" spans="1:9" x14ac:dyDescent="0.25">
      <c r="A425" t="s">
        <v>107</v>
      </c>
      <c r="B425">
        <v>10643.4</v>
      </c>
      <c r="C425">
        <v>10475.9</v>
      </c>
      <c r="D425">
        <v>10469.799999999999</v>
      </c>
      <c r="E425">
        <v>5933.13</v>
      </c>
      <c r="F425">
        <v>813.26800000000003</v>
      </c>
      <c r="G425">
        <v>5.47237E-2</v>
      </c>
      <c r="H425">
        <v>0.95783499999999999</v>
      </c>
      <c r="I425">
        <v>0</v>
      </c>
    </row>
    <row r="426" spans="1:9" x14ac:dyDescent="0.25">
      <c r="A426" t="s">
        <v>107</v>
      </c>
      <c r="B426">
        <v>10625.2</v>
      </c>
      <c r="C426">
        <v>10462.9</v>
      </c>
      <c r="D426">
        <v>10456.5</v>
      </c>
      <c r="E426">
        <v>5920.34</v>
      </c>
      <c r="F426">
        <v>813.43200000000002</v>
      </c>
      <c r="G426">
        <v>5.6158E-2</v>
      </c>
      <c r="H426">
        <v>0.93173499999999998</v>
      </c>
      <c r="I426">
        <v>0</v>
      </c>
    </row>
    <row r="427" spans="1:9" x14ac:dyDescent="0.25">
      <c r="A427" t="s">
        <v>107</v>
      </c>
      <c r="B427">
        <v>10645</v>
      </c>
      <c r="C427">
        <v>10482.5</v>
      </c>
      <c r="D427">
        <v>10475.9</v>
      </c>
      <c r="E427">
        <v>5939.74</v>
      </c>
      <c r="F427">
        <v>813.71799999999996</v>
      </c>
      <c r="G427">
        <v>5.4032400000000001E-2</v>
      </c>
      <c r="H427">
        <v>0.93181499999999995</v>
      </c>
      <c r="I427">
        <v>0</v>
      </c>
    </row>
    <row r="428" spans="1:9" x14ac:dyDescent="0.25">
      <c r="A428" t="s">
        <v>107</v>
      </c>
      <c r="B428">
        <v>10717.8</v>
      </c>
      <c r="C428">
        <v>10552.4</v>
      </c>
      <c r="D428">
        <v>10545.9</v>
      </c>
      <c r="E428">
        <v>6009.61</v>
      </c>
      <c r="F428">
        <v>813.76499999999999</v>
      </c>
      <c r="G428">
        <v>5.3965699999999998E-2</v>
      </c>
      <c r="H428">
        <v>0.93167199999999994</v>
      </c>
      <c r="I428">
        <v>0</v>
      </c>
    </row>
    <row r="429" spans="1:9" x14ac:dyDescent="0.25">
      <c r="A429" t="s">
        <v>107</v>
      </c>
      <c r="B429">
        <v>10680</v>
      </c>
      <c r="C429">
        <v>10514.5</v>
      </c>
      <c r="D429">
        <v>10507.3</v>
      </c>
      <c r="E429">
        <v>5970.57</v>
      </c>
      <c r="F429">
        <v>814.20600000000002</v>
      </c>
      <c r="G429">
        <v>6.00814E-2</v>
      </c>
      <c r="H429">
        <v>0.93179599999999996</v>
      </c>
      <c r="I429">
        <v>0</v>
      </c>
    </row>
    <row r="430" spans="1:9" x14ac:dyDescent="0.25">
      <c r="A430" t="s">
        <v>107</v>
      </c>
      <c r="B430">
        <v>10648.1</v>
      </c>
      <c r="C430">
        <v>10482.799999999999</v>
      </c>
      <c r="D430">
        <v>10475.799999999999</v>
      </c>
      <c r="E430">
        <v>5939.13</v>
      </c>
      <c r="F430">
        <v>813.82600000000002</v>
      </c>
      <c r="G430">
        <v>5.4041899999999997E-2</v>
      </c>
      <c r="H430">
        <v>0.95919200000000004</v>
      </c>
      <c r="I430">
        <v>0</v>
      </c>
    </row>
    <row r="431" spans="1:9" x14ac:dyDescent="0.25">
      <c r="A431" t="s">
        <v>107</v>
      </c>
      <c r="B431">
        <v>10669.8</v>
      </c>
      <c r="C431">
        <v>10504.3</v>
      </c>
      <c r="D431">
        <v>10497.4</v>
      </c>
      <c r="E431">
        <v>5960.6</v>
      </c>
      <c r="F431">
        <v>813.92499999999995</v>
      </c>
      <c r="G431">
        <v>5.4040499999999998E-2</v>
      </c>
      <c r="H431">
        <v>0.93163899999999999</v>
      </c>
      <c r="I431">
        <v>0</v>
      </c>
    </row>
    <row r="432" spans="1:9" x14ac:dyDescent="0.25">
      <c r="A432" t="s">
        <v>107</v>
      </c>
      <c r="B432">
        <v>10613.4</v>
      </c>
      <c r="C432">
        <v>10450.299999999999</v>
      </c>
      <c r="D432">
        <v>10444.200000000001</v>
      </c>
      <c r="E432">
        <v>5908.46</v>
      </c>
      <c r="F432">
        <v>813.07399999999996</v>
      </c>
      <c r="G432">
        <v>5.6628499999999998E-2</v>
      </c>
      <c r="H432">
        <v>0.93180200000000002</v>
      </c>
      <c r="I432">
        <v>0</v>
      </c>
    </row>
    <row r="433" spans="1:25" x14ac:dyDescent="0.25">
      <c r="A433" t="s">
        <v>107</v>
      </c>
      <c r="B433">
        <v>10752.9</v>
      </c>
      <c r="C433">
        <v>10590.9</v>
      </c>
      <c r="D433">
        <v>10582.9</v>
      </c>
      <c r="E433">
        <v>6045.98</v>
      </c>
      <c r="F433">
        <v>814.55499999999995</v>
      </c>
      <c r="G433">
        <v>5.4114200000000001E-2</v>
      </c>
      <c r="H433">
        <v>0.93164800000000003</v>
      </c>
      <c r="I433">
        <v>0</v>
      </c>
    </row>
    <row r="434" spans="1:25" x14ac:dyDescent="0.25">
      <c r="A434" t="s">
        <v>107</v>
      </c>
      <c r="B434">
        <v>10717.6</v>
      </c>
      <c r="C434">
        <v>10553.1</v>
      </c>
      <c r="D434">
        <v>10544.1</v>
      </c>
      <c r="E434">
        <v>6006.44</v>
      </c>
      <c r="F434">
        <v>815.60699999999997</v>
      </c>
      <c r="G434">
        <v>5.4199400000000002E-2</v>
      </c>
      <c r="H434">
        <v>0.93177900000000002</v>
      </c>
      <c r="I434">
        <v>0</v>
      </c>
    </row>
    <row r="435" spans="1:25" x14ac:dyDescent="0.25">
      <c r="A435" t="s">
        <v>107</v>
      </c>
      <c r="B435">
        <v>10787.3</v>
      </c>
      <c r="C435">
        <v>10626.2</v>
      </c>
      <c r="D435">
        <v>10614.8</v>
      </c>
      <c r="E435">
        <v>6074.23</v>
      </c>
      <c r="F435">
        <v>818.04899999999998</v>
      </c>
      <c r="G435">
        <v>6.4351699999999998E-2</v>
      </c>
      <c r="H435">
        <v>0.93173700000000004</v>
      </c>
      <c r="I435">
        <v>0</v>
      </c>
    </row>
    <row r="436" spans="1:25" x14ac:dyDescent="0.25">
      <c r="A436" t="s">
        <v>107</v>
      </c>
      <c r="B436">
        <v>10807.5</v>
      </c>
      <c r="C436">
        <v>10642.7</v>
      </c>
      <c r="D436">
        <v>10631.4</v>
      </c>
      <c r="E436">
        <v>6090.7</v>
      </c>
      <c r="F436">
        <v>818.37599999999998</v>
      </c>
      <c r="G436">
        <v>5.3911500000000001E-2</v>
      </c>
      <c r="H436">
        <v>0.93174900000000005</v>
      </c>
      <c r="I436">
        <v>0</v>
      </c>
    </row>
    <row r="437" spans="1:25" x14ac:dyDescent="0.25">
      <c r="A437" t="s">
        <v>107</v>
      </c>
      <c r="B437">
        <v>10830.5</v>
      </c>
      <c r="C437">
        <v>10667</v>
      </c>
      <c r="D437">
        <v>10654.8</v>
      </c>
      <c r="E437">
        <v>6113.16</v>
      </c>
      <c r="F437">
        <v>818.50599999999997</v>
      </c>
      <c r="G437">
        <v>5.4435999999999998E-2</v>
      </c>
      <c r="H437">
        <v>0.931778</v>
      </c>
      <c r="I437">
        <v>0</v>
      </c>
    </row>
    <row r="438" spans="1:25" x14ac:dyDescent="0.25">
      <c r="A438" t="s">
        <v>107</v>
      </c>
      <c r="B438">
        <v>10797.8</v>
      </c>
      <c r="C438">
        <v>10634.9</v>
      </c>
      <c r="D438">
        <v>10623</v>
      </c>
      <c r="E438">
        <v>6082.39</v>
      </c>
      <c r="F438">
        <v>817.923</v>
      </c>
      <c r="G438">
        <v>5.4296799999999999E-2</v>
      </c>
      <c r="H438">
        <v>0.93172999999999995</v>
      </c>
      <c r="I438">
        <v>0</v>
      </c>
    </row>
    <row r="439" spans="1:25" x14ac:dyDescent="0.25">
      <c r="A439" t="s">
        <v>107</v>
      </c>
      <c r="B439">
        <v>10861.1</v>
      </c>
      <c r="C439">
        <v>10683.9</v>
      </c>
      <c r="D439">
        <v>10671.8</v>
      </c>
      <c r="E439">
        <v>6130.45</v>
      </c>
      <c r="F439">
        <v>818.04700000000003</v>
      </c>
      <c r="G439">
        <v>5.8892300000000002E-2</v>
      </c>
      <c r="H439">
        <v>0.93161700000000003</v>
      </c>
      <c r="I439">
        <v>0</v>
      </c>
    </row>
    <row r="440" spans="1:25" x14ac:dyDescent="0.25">
      <c r="A440" t="s">
        <v>107</v>
      </c>
      <c r="B440">
        <v>10778.5</v>
      </c>
      <c r="C440">
        <v>10613.4</v>
      </c>
      <c r="D440">
        <v>10600.6</v>
      </c>
      <c r="E440">
        <v>6058.56</v>
      </c>
      <c r="F440">
        <v>819.81299999999999</v>
      </c>
      <c r="G440">
        <v>5.4091100000000003E-2</v>
      </c>
      <c r="H440">
        <v>0.931836</v>
      </c>
      <c r="I440">
        <v>0</v>
      </c>
    </row>
    <row r="441" spans="1:25" x14ac:dyDescent="0.25">
      <c r="A441" t="s">
        <v>107</v>
      </c>
      <c r="B441">
        <v>10875.6</v>
      </c>
      <c r="C441">
        <v>10655.7</v>
      </c>
      <c r="D441">
        <v>10646.4</v>
      </c>
      <c r="E441">
        <v>6107.06</v>
      </c>
      <c r="F441">
        <v>815.69399999999996</v>
      </c>
      <c r="G441">
        <v>5.4338200000000003E-2</v>
      </c>
      <c r="H441">
        <v>0.95240599999999997</v>
      </c>
      <c r="I441">
        <v>0</v>
      </c>
    </row>
    <row r="442" spans="1:25" x14ac:dyDescent="0.25">
      <c r="A442" t="s">
        <v>107</v>
      </c>
      <c r="B442">
        <v>10805.1</v>
      </c>
      <c r="C442">
        <v>10637.9</v>
      </c>
      <c r="D442">
        <v>10626.7</v>
      </c>
      <c r="E442">
        <v>6086.18</v>
      </c>
      <c r="F442">
        <v>817.96299999999997</v>
      </c>
      <c r="G442">
        <v>6.4987699999999995E-2</v>
      </c>
      <c r="H442">
        <v>0.93178899999999998</v>
      </c>
      <c r="I442">
        <v>0</v>
      </c>
    </row>
    <row r="443" spans="1:25" x14ac:dyDescent="0.25">
      <c r="A443" t="s">
        <v>107</v>
      </c>
      <c r="B443">
        <v>10796.5</v>
      </c>
      <c r="C443">
        <v>10597.3</v>
      </c>
      <c r="D443">
        <v>10584.4</v>
      </c>
      <c r="E443">
        <v>6041.59</v>
      </c>
      <c r="F443">
        <v>820.68700000000001</v>
      </c>
      <c r="G443">
        <v>6.2031299999999998E-2</v>
      </c>
      <c r="H443">
        <v>0.95831599999999995</v>
      </c>
      <c r="I443">
        <v>0</v>
      </c>
    </row>
    <row r="444" spans="1:25" x14ac:dyDescent="0.25">
      <c r="A444" t="s">
        <v>107</v>
      </c>
      <c r="B444">
        <v>10755.7</v>
      </c>
      <c r="C444">
        <v>10592.5</v>
      </c>
      <c r="D444">
        <v>10579.4</v>
      </c>
      <c r="E444">
        <v>6036.88</v>
      </c>
      <c r="F444">
        <v>820.04600000000005</v>
      </c>
      <c r="G444">
        <v>8.3257600000000001E-2</v>
      </c>
      <c r="H444">
        <v>0.93178399999999995</v>
      </c>
      <c r="I444">
        <v>0</v>
      </c>
    </row>
    <row r="445" spans="1:25" x14ac:dyDescent="0.25">
      <c r="A445" t="s">
        <v>107</v>
      </c>
      <c r="B445">
        <v>10777.9</v>
      </c>
      <c r="C445">
        <v>10572.5</v>
      </c>
      <c r="D445">
        <v>10562.2</v>
      </c>
      <c r="E445">
        <v>6022.67</v>
      </c>
      <c r="F445">
        <v>817.37099999999998</v>
      </c>
      <c r="G445">
        <v>6.5282800000000002E-2</v>
      </c>
      <c r="H445">
        <v>0.93136099999999999</v>
      </c>
      <c r="I445">
        <v>0</v>
      </c>
    </row>
    <row r="446" spans="1:25" x14ac:dyDescent="0.25">
      <c r="A446" t="s">
        <v>107</v>
      </c>
      <c r="B446">
        <v>10613.1</v>
      </c>
      <c r="C446">
        <v>10452.799999999999</v>
      </c>
      <c r="D446">
        <v>10447.1</v>
      </c>
      <c r="E446">
        <v>5911.82</v>
      </c>
      <c r="F446">
        <v>812.72400000000005</v>
      </c>
      <c r="G446">
        <v>5.4098800000000002E-2</v>
      </c>
      <c r="H446">
        <v>0.95695600000000003</v>
      </c>
      <c r="I446">
        <v>0</v>
      </c>
    </row>
    <row r="447" spans="1:25" x14ac:dyDescent="0.25">
      <c r="A447" t="s">
        <v>107</v>
      </c>
      <c r="B447">
        <v>10606</v>
      </c>
      <c r="C447">
        <v>10444.700000000001</v>
      </c>
      <c r="D447">
        <v>10439.1</v>
      </c>
      <c r="E447">
        <v>5903.65</v>
      </c>
      <c r="F447">
        <v>812.87300000000005</v>
      </c>
      <c r="G447">
        <v>5.6363499999999997E-2</v>
      </c>
      <c r="H447">
        <v>0.93183199999999999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10727.9</v>
      </c>
      <c r="C448">
        <v>10542.2</v>
      </c>
      <c r="D448">
        <v>10535.7</v>
      </c>
      <c r="E448">
        <v>5999.65</v>
      </c>
      <c r="F448">
        <v>813.31899999999996</v>
      </c>
      <c r="G448">
        <v>5.5291399999999997E-2</v>
      </c>
      <c r="H448">
        <v>0.93181700000000001</v>
      </c>
      <c r="I448">
        <v>0</v>
      </c>
      <c r="R448">
        <f>AVERAGE(B399:B448)</f>
        <v>10734.259999999998</v>
      </c>
      <c r="S448">
        <f>AVERAGE(C399:C448)</f>
        <v>10566.860000000002</v>
      </c>
      <c r="U448">
        <f>_xlfn.VAR.P(B399:B448)</f>
        <v>6196.9911999999822</v>
      </c>
      <c r="V448">
        <f>_xlfn.VAR.P(C399:C448)</f>
        <v>5713.6104000000059</v>
      </c>
      <c r="X448">
        <f>1.96*SQRT(U448)/50</f>
        <v>3.0858620444809213</v>
      </c>
      <c r="Y448">
        <f>1.96*SQRT(V448)/50</f>
        <v>2.9630663652804015</v>
      </c>
    </row>
    <row r="449" spans="1:9" x14ac:dyDescent="0.25">
      <c r="A449" t="s">
        <v>108</v>
      </c>
      <c r="B449">
        <v>536819.83629999997</v>
      </c>
      <c r="C449" t="s">
        <v>36</v>
      </c>
    </row>
    <row r="450" spans="1:9" x14ac:dyDescent="0.25">
      <c r="A450" t="s">
        <v>38</v>
      </c>
      <c r="B450">
        <v>6778.46</v>
      </c>
      <c r="C450">
        <v>0</v>
      </c>
      <c r="D450">
        <v>0</v>
      </c>
      <c r="E450">
        <v>0</v>
      </c>
      <c r="F450">
        <v>0</v>
      </c>
      <c r="G450">
        <v>2.3969500000000001E-3</v>
      </c>
      <c r="H450">
        <v>1</v>
      </c>
      <c r="I450">
        <v>0</v>
      </c>
    </row>
    <row r="451" spans="1:9" x14ac:dyDescent="0.25">
      <c r="A451" t="s">
        <v>38</v>
      </c>
      <c r="B451">
        <v>6769.67</v>
      </c>
      <c r="C451">
        <v>0</v>
      </c>
      <c r="D451">
        <v>0</v>
      </c>
      <c r="E451">
        <v>0</v>
      </c>
      <c r="F451">
        <v>0</v>
      </c>
      <c r="G451">
        <v>1.45144E-3</v>
      </c>
      <c r="H451">
        <v>1</v>
      </c>
      <c r="I451">
        <v>0</v>
      </c>
    </row>
    <row r="452" spans="1:9" x14ac:dyDescent="0.25">
      <c r="A452" t="s">
        <v>38</v>
      </c>
      <c r="B452">
        <v>6772.22</v>
      </c>
      <c r="C452">
        <v>0</v>
      </c>
      <c r="D452">
        <v>0</v>
      </c>
      <c r="E452">
        <v>0</v>
      </c>
      <c r="F452">
        <v>0</v>
      </c>
      <c r="G452">
        <v>2.6550299999999999E-2</v>
      </c>
      <c r="H452">
        <v>1</v>
      </c>
      <c r="I452">
        <v>0</v>
      </c>
    </row>
    <row r="453" spans="1:9" x14ac:dyDescent="0.25">
      <c r="A453" t="s">
        <v>38</v>
      </c>
      <c r="B453">
        <v>6773.52</v>
      </c>
      <c r="C453">
        <v>0</v>
      </c>
      <c r="D453">
        <v>0</v>
      </c>
      <c r="E453">
        <v>0</v>
      </c>
      <c r="F453">
        <v>0</v>
      </c>
      <c r="G453">
        <v>2.7021900000000001E-3</v>
      </c>
      <c r="H453">
        <v>1</v>
      </c>
      <c r="I453">
        <v>0</v>
      </c>
    </row>
    <row r="454" spans="1:9" x14ac:dyDescent="0.25">
      <c r="A454" t="s">
        <v>38</v>
      </c>
      <c r="B454">
        <v>6772.3</v>
      </c>
      <c r="C454">
        <v>0</v>
      </c>
      <c r="D454">
        <v>0</v>
      </c>
      <c r="E454">
        <v>0</v>
      </c>
      <c r="F454">
        <v>0</v>
      </c>
      <c r="G454">
        <v>1.28652E-2</v>
      </c>
      <c r="H454">
        <v>1</v>
      </c>
      <c r="I454">
        <v>0</v>
      </c>
    </row>
    <row r="455" spans="1:9" x14ac:dyDescent="0.25">
      <c r="A455" t="s">
        <v>38</v>
      </c>
      <c r="B455">
        <v>6774.01</v>
      </c>
      <c r="C455">
        <v>0</v>
      </c>
      <c r="D455">
        <v>0</v>
      </c>
      <c r="E455">
        <v>0</v>
      </c>
      <c r="F455">
        <v>0</v>
      </c>
      <c r="G455">
        <v>6.17551E-2</v>
      </c>
      <c r="H455">
        <v>1</v>
      </c>
      <c r="I455">
        <v>0</v>
      </c>
    </row>
    <row r="456" spans="1:9" x14ac:dyDescent="0.25">
      <c r="A456" t="s">
        <v>38</v>
      </c>
      <c r="B456">
        <v>6774.02</v>
      </c>
      <c r="C456">
        <v>0</v>
      </c>
      <c r="D456">
        <v>0</v>
      </c>
      <c r="E456">
        <v>0</v>
      </c>
      <c r="F456">
        <v>0</v>
      </c>
      <c r="G456">
        <v>5.3079199999999998E-3</v>
      </c>
      <c r="H456">
        <v>1</v>
      </c>
      <c r="I456">
        <v>0</v>
      </c>
    </row>
    <row r="457" spans="1:9" x14ac:dyDescent="0.25">
      <c r="A457" t="s">
        <v>38</v>
      </c>
      <c r="B457">
        <v>6770.79</v>
      </c>
      <c r="C457">
        <v>0</v>
      </c>
      <c r="D457">
        <v>0</v>
      </c>
      <c r="E457">
        <v>0</v>
      </c>
      <c r="F457">
        <v>0</v>
      </c>
      <c r="G457">
        <v>1.2308600000000001E-3</v>
      </c>
      <c r="H457">
        <v>1</v>
      </c>
      <c r="I457">
        <v>0</v>
      </c>
    </row>
    <row r="458" spans="1:9" x14ac:dyDescent="0.25">
      <c r="A458" t="s">
        <v>38</v>
      </c>
      <c r="B458">
        <v>6775.82</v>
      </c>
      <c r="C458">
        <v>0</v>
      </c>
      <c r="D458">
        <v>0</v>
      </c>
      <c r="E458">
        <v>0</v>
      </c>
      <c r="F458">
        <v>0</v>
      </c>
      <c r="G458">
        <v>3.10455E-2</v>
      </c>
      <c r="H458">
        <v>1</v>
      </c>
      <c r="I458">
        <v>0</v>
      </c>
    </row>
    <row r="459" spans="1:9" x14ac:dyDescent="0.25">
      <c r="A459" t="s">
        <v>38</v>
      </c>
      <c r="B459">
        <v>6774.93</v>
      </c>
      <c r="C459">
        <v>0</v>
      </c>
      <c r="D459">
        <v>0</v>
      </c>
      <c r="E459">
        <v>0</v>
      </c>
      <c r="F459">
        <v>0</v>
      </c>
      <c r="G459">
        <v>6.9105199999999999E-3</v>
      </c>
      <c r="H459">
        <v>1</v>
      </c>
      <c r="I459">
        <v>0</v>
      </c>
    </row>
    <row r="460" spans="1:9" x14ac:dyDescent="0.25">
      <c r="A460" t="s">
        <v>38</v>
      </c>
      <c r="B460">
        <v>6777.4</v>
      </c>
      <c r="C460">
        <v>0</v>
      </c>
      <c r="D460">
        <v>0</v>
      </c>
      <c r="E460">
        <v>0</v>
      </c>
      <c r="F460">
        <v>0</v>
      </c>
      <c r="G460">
        <v>2.0183699999999999E-2</v>
      </c>
      <c r="H460">
        <v>1</v>
      </c>
      <c r="I460">
        <v>0</v>
      </c>
    </row>
    <row r="461" spans="1:9" x14ac:dyDescent="0.25">
      <c r="A461" t="s">
        <v>38</v>
      </c>
      <c r="B461">
        <v>6784.06</v>
      </c>
      <c r="C461">
        <v>0</v>
      </c>
      <c r="D461">
        <v>0</v>
      </c>
      <c r="E461">
        <v>0</v>
      </c>
      <c r="F461">
        <v>0</v>
      </c>
      <c r="G461">
        <v>1.7370700000000001E-3</v>
      </c>
      <c r="H461">
        <v>1</v>
      </c>
      <c r="I461">
        <v>0</v>
      </c>
    </row>
    <row r="462" spans="1:9" x14ac:dyDescent="0.25">
      <c r="A462" t="s">
        <v>38</v>
      </c>
      <c r="B462">
        <v>6777.56</v>
      </c>
      <c r="C462">
        <v>0</v>
      </c>
      <c r="D462">
        <v>0</v>
      </c>
      <c r="E462">
        <v>0</v>
      </c>
      <c r="F462">
        <v>0</v>
      </c>
      <c r="G462">
        <v>2.8320900000000002E-3</v>
      </c>
      <c r="H462">
        <v>1</v>
      </c>
      <c r="I462">
        <v>0</v>
      </c>
    </row>
    <row r="463" spans="1:9" x14ac:dyDescent="0.25">
      <c r="A463" t="s">
        <v>38</v>
      </c>
      <c r="B463">
        <v>6782.23</v>
      </c>
      <c r="C463">
        <v>0</v>
      </c>
      <c r="D463">
        <v>0</v>
      </c>
      <c r="E463">
        <v>0</v>
      </c>
      <c r="F463">
        <v>0</v>
      </c>
      <c r="G463">
        <v>1.3018500000000001E-2</v>
      </c>
      <c r="H463">
        <v>1</v>
      </c>
      <c r="I463">
        <v>0</v>
      </c>
    </row>
    <row r="464" spans="1:9" x14ac:dyDescent="0.25">
      <c r="A464" t="s">
        <v>38</v>
      </c>
      <c r="B464">
        <v>6783.31</v>
      </c>
      <c r="C464">
        <v>0</v>
      </c>
      <c r="D464">
        <v>0</v>
      </c>
      <c r="E464">
        <v>0</v>
      </c>
      <c r="F464">
        <v>0</v>
      </c>
      <c r="G464">
        <v>6.0297299999999998E-2</v>
      </c>
      <c r="H464">
        <v>1</v>
      </c>
      <c r="I464">
        <v>0</v>
      </c>
    </row>
    <row r="465" spans="1:9" x14ac:dyDescent="0.25">
      <c r="A465" t="s">
        <v>38</v>
      </c>
      <c r="B465">
        <v>6783.99</v>
      </c>
      <c r="C465">
        <v>0</v>
      </c>
      <c r="D465">
        <v>0</v>
      </c>
      <c r="E465">
        <v>0</v>
      </c>
      <c r="F465">
        <v>0</v>
      </c>
      <c r="G465">
        <v>0.118425</v>
      </c>
      <c r="H465">
        <v>1</v>
      </c>
      <c r="I465">
        <v>0</v>
      </c>
    </row>
    <row r="466" spans="1:9" x14ac:dyDescent="0.25">
      <c r="A466" t="s">
        <v>38</v>
      </c>
      <c r="B466">
        <v>6780.17</v>
      </c>
      <c r="C466">
        <v>0</v>
      </c>
      <c r="D466">
        <v>0</v>
      </c>
      <c r="E466">
        <v>0</v>
      </c>
      <c r="F466">
        <v>0</v>
      </c>
      <c r="G466">
        <v>1.95042E-3</v>
      </c>
      <c r="H466">
        <v>1</v>
      </c>
      <c r="I466">
        <v>0</v>
      </c>
    </row>
    <row r="467" spans="1:9" x14ac:dyDescent="0.25">
      <c r="A467" t="s">
        <v>38</v>
      </c>
      <c r="B467">
        <v>6780.74</v>
      </c>
      <c r="C467">
        <v>0</v>
      </c>
      <c r="D467">
        <v>0</v>
      </c>
      <c r="E467">
        <v>0</v>
      </c>
      <c r="F467">
        <v>0</v>
      </c>
      <c r="G467">
        <v>1.2560200000000001E-3</v>
      </c>
      <c r="H467">
        <v>1</v>
      </c>
      <c r="I467">
        <v>0</v>
      </c>
    </row>
    <row r="468" spans="1:9" x14ac:dyDescent="0.25">
      <c r="A468" t="s">
        <v>38</v>
      </c>
      <c r="B468">
        <v>6780.52</v>
      </c>
      <c r="C468">
        <v>0</v>
      </c>
      <c r="D468">
        <v>0</v>
      </c>
      <c r="E468">
        <v>0</v>
      </c>
      <c r="F468">
        <v>0</v>
      </c>
      <c r="G468">
        <v>1.42947E-3</v>
      </c>
      <c r="H468">
        <v>1</v>
      </c>
      <c r="I468">
        <v>0</v>
      </c>
    </row>
    <row r="469" spans="1:9" x14ac:dyDescent="0.25">
      <c r="A469" t="s">
        <v>38</v>
      </c>
      <c r="B469">
        <v>6782.88</v>
      </c>
      <c r="C469">
        <v>0</v>
      </c>
      <c r="D469">
        <v>0</v>
      </c>
      <c r="E469">
        <v>0</v>
      </c>
      <c r="F469">
        <v>0</v>
      </c>
      <c r="G469">
        <v>0.329233</v>
      </c>
      <c r="H469">
        <v>1</v>
      </c>
      <c r="I469">
        <v>0</v>
      </c>
    </row>
    <row r="470" spans="1:9" x14ac:dyDescent="0.25">
      <c r="A470" t="s">
        <v>38</v>
      </c>
      <c r="B470">
        <v>6788.45</v>
      </c>
      <c r="C470">
        <v>0</v>
      </c>
      <c r="D470">
        <v>0</v>
      </c>
      <c r="E470">
        <v>0</v>
      </c>
      <c r="F470">
        <v>0</v>
      </c>
      <c r="G470">
        <v>1.12464E-2</v>
      </c>
      <c r="H470">
        <v>1</v>
      </c>
      <c r="I470">
        <v>0</v>
      </c>
    </row>
    <row r="471" spans="1:9" x14ac:dyDescent="0.25">
      <c r="A471" t="s">
        <v>38</v>
      </c>
      <c r="B471">
        <v>6784.93</v>
      </c>
      <c r="C471">
        <v>0</v>
      </c>
      <c r="D471">
        <v>0</v>
      </c>
      <c r="E471">
        <v>0</v>
      </c>
      <c r="F471">
        <v>0</v>
      </c>
      <c r="G471">
        <v>2.38365E-2</v>
      </c>
      <c r="H471">
        <v>1</v>
      </c>
      <c r="I471">
        <v>0</v>
      </c>
    </row>
    <row r="472" spans="1:9" x14ac:dyDescent="0.25">
      <c r="A472" t="s">
        <v>38</v>
      </c>
      <c r="B472">
        <v>6782.15</v>
      </c>
      <c r="C472">
        <v>0</v>
      </c>
      <c r="D472">
        <v>0</v>
      </c>
      <c r="E472">
        <v>0</v>
      </c>
      <c r="F472">
        <v>0</v>
      </c>
      <c r="G472">
        <v>0.17260800000000001</v>
      </c>
      <c r="H472">
        <v>1</v>
      </c>
      <c r="I472">
        <v>0</v>
      </c>
    </row>
    <row r="473" spans="1:9" x14ac:dyDescent="0.25">
      <c r="A473" t="s">
        <v>38</v>
      </c>
      <c r="B473">
        <v>6782.19</v>
      </c>
      <c r="C473">
        <v>0</v>
      </c>
      <c r="D473">
        <v>0</v>
      </c>
      <c r="E473">
        <v>0</v>
      </c>
      <c r="F473">
        <v>0</v>
      </c>
      <c r="G473">
        <v>0.41815400000000003</v>
      </c>
      <c r="H473">
        <v>1</v>
      </c>
      <c r="I473">
        <v>0</v>
      </c>
    </row>
    <row r="474" spans="1:9" x14ac:dyDescent="0.25">
      <c r="A474" t="s">
        <v>38</v>
      </c>
      <c r="B474">
        <v>6780.07</v>
      </c>
      <c r="C474">
        <v>0</v>
      </c>
      <c r="D474">
        <v>0</v>
      </c>
      <c r="E474">
        <v>0</v>
      </c>
      <c r="F474">
        <v>0</v>
      </c>
      <c r="G474">
        <v>2.7773099999999998E-3</v>
      </c>
      <c r="H474">
        <v>1</v>
      </c>
      <c r="I474">
        <v>0</v>
      </c>
    </row>
    <row r="475" spans="1:9" x14ac:dyDescent="0.25">
      <c r="A475" t="s">
        <v>38</v>
      </c>
      <c r="B475">
        <v>6780.05</v>
      </c>
      <c r="C475">
        <v>0</v>
      </c>
      <c r="D475">
        <v>0</v>
      </c>
      <c r="E475">
        <v>0</v>
      </c>
      <c r="F475">
        <v>0</v>
      </c>
      <c r="G475">
        <v>8.0259300000000006E-3</v>
      </c>
      <c r="H475">
        <v>1</v>
      </c>
      <c r="I475">
        <v>0</v>
      </c>
    </row>
    <row r="476" spans="1:9" x14ac:dyDescent="0.25">
      <c r="A476" t="s">
        <v>38</v>
      </c>
      <c r="B476">
        <v>6775.64</v>
      </c>
      <c r="C476">
        <v>0</v>
      </c>
      <c r="D476">
        <v>0</v>
      </c>
      <c r="E476">
        <v>0</v>
      </c>
      <c r="F476">
        <v>0</v>
      </c>
      <c r="G476">
        <v>3.96735E-2</v>
      </c>
      <c r="H476">
        <v>1</v>
      </c>
      <c r="I476">
        <v>0</v>
      </c>
    </row>
    <row r="477" spans="1:9" x14ac:dyDescent="0.25">
      <c r="A477" t="s">
        <v>38</v>
      </c>
      <c r="B477">
        <v>6778.77</v>
      </c>
      <c r="C477">
        <v>0</v>
      </c>
      <c r="D477">
        <v>0</v>
      </c>
      <c r="E477">
        <v>0</v>
      </c>
      <c r="F477">
        <v>0</v>
      </c>
      <c r="G477">
        <v>2.1765899999999999E-3</v>
      </c>
      <c r="H477">
        <v>1</v>
      </c>
      <c r="I477">
        <v>0</v>
      </c>
    </row>
    <row r="478" spans="1:9" x14ac:dyDescent="0.25">
      <c r="A478" t="s">
        <v>38</v>
      </c>
      <c r="B478">
        <v>6780.21</v>
      </c>
      <c r="C478">
        <v>0</v>
      </c>
      <c r="D478">
        <v>0</v>
      </c>
      <c r="E478">
        <v>0</v>
      </c>
      <c r="F478">
        <v>0</v>
      </c>
      <c r="G478">
        <v>3.0198300000000001E-2</v>
      </c>
      <c r="H478">
        <v>1</v>
      </c>
      <c r="I478">
        <v>0</v>
      </c>
    </row>
    <row r="479" spans="1:9" x14ac:dyDescent="0.25">
      <c r="A479" t="s">
        <v>38</v>
      </c>
      <c r="B479">
        <v>6782.29</v>
      </c>
      <c r="C479">
        <v>0</v>
      </c>
      <c r="D479">
        <v>0</v>
      </c>
      <c r="E479">
        <v>0</v>
      </c>
      <c r="F479">
        <v>0</v>
      </c>
      <c r="G479">
        <v>2.69754E-3</v>
      </c>
      <c r="H479">
        <v>1</v>
      </c>
      <c r="I479">
        <v>0</v>
      </c>
    </row>
    <row r="480" spans="1:9" x14ac:dyDescent="0.25">
      <c r="A480" t="s">
        <v>38</v>
      </c>
      <c r="B480">
        <v>6774.26</v>
      </c>
      <c r="C480">
        <v>0</v>
      </c>
      <c r="D480">
        <v>0</v>
      </c>
      <c r="E480">
        <v>0</v>
      </c>
      <c r="F480">
        <v>0</v>
      </c>
      <c r="G480">
        <v>1.4825700000000001E-2</v>
      </c>
      <c r="H480">
        <v>1</v>
      </c>
      <c r="I480">
        <v>0</v>
      </c>
    </row>
    <row r="481" spans="1:9" x14ac:dyDescent="0.25">
      <c r="A481" t="s">
        <v>38</v>
      </c>
      <c r="B481">
        <v>6779.32</v>
      </c>
      <c r="C481">
        <v>0</v>
      </c>
      <c r="D481">
        <v>0</v>
      </c>
      <c r="E481">
        <v>0</v>
      </c>
      <c r="F481">
        <v>0</v>
      </c>
      <c r="G481">
        <v>9.6626699999999996E-2</v>
      </c>
      <c r="H481">
        <v>1</v>
      </c>
      <c r="I481">
        <v>0</v>
      </c>
    </row>
    <row r="482" spans="1:9" x14ac:dyDescent="0.25">
      <c r="A482" t="s">
        <v>38</v>
      </c>
      <c r="B482">
        <v>6776.34</v>
      </c>
      <c r="C482">
        <v>0</v>
      </c>
      <c r="D482">
        <v>0</v>
      </c>
      <c r="E482">
        <v>0</v>
      </c>
      <c r="F482">
        <v>0</v>
      </c>
      <c r="G482">
        <v>1.57109E-2</v>
      </c>
      <c r="H482">
        <v>1</v>
      </c>
      <c r="I482">
        <v>0</v>
      </c>
    </row>
    <row r="483" spans="1:9" x14ac:dyDescent="0.25">
      <c r="A483" t="s">
        <v>38</v>
      </c>
      <c r="B483">
        <v>6777.81</v>
      </c>
      <c r="C483">
        <v>0</v>
      </c>
      <c r="D483">
        <v>0</v>
      </c>
      <c r="E483">
        <v>0</v>
      </c>
      <c r="F483">
        <v>0</v>
      </c>
      <c r="G483">
        <v>1.16814E-2</v>
      </c>
      <c r="H483">
        <v>1</v>
      </c>
      <c r="I483">
        <v>0</v>
      </c>
    </row>
    <row r="484" spans="1:9" x14ac:dyDescent="0.25">
      <c r="A484" t="s">
        <v>38</v>
      </c>
      <c r="B484">
        <v>6771.45</v>
      </c>
      <c r="C484">
        <v>0</v>
      </c>
      <c r="D484">
        <v>0</v>
      </c>
      <c r="E484">
        <v>0</v>
      </c>
      <c r="F484">
        <v>0</v>
      </c>
      <c r="G484">
        <v>2.7338000000000001E-2</v>
      </c>
      <c r="H484">
        <v>1</v>
      </c>
      <c r="I484">
        <v>0</v>
      </c>
    </row>
    <row r="485" spans="1:9" x14ac:dyDescent="0.25">
      <c r="A485" t="s">
        <v>38</v>
      </c>
      <c r="B485">
        <v>6772.2</v>
      </c>
      <c r="C485">
        <v>0</v>
      </c>
      <c r="D485">
        <v>0</v>
      </c>
      <c r="E485">
        <v>0</v>
      </c>
      <c r="F485">
        <v>0</v>
      </c>
      <c r="G485">
        <v>5.6989699999999997E-2</v>
      </c>
      <c r="H485">
        <v>1</v>
      </c>
      <c r="I485">
        <v>0</v>
      </c>
    </row>
    <row r="486" spans="1:9" x14ac:dyDescent="0.25">
      <c r="A486" t="s">
        <v>38</v>
      </c>
      <c r="B486">
        <v>6772.57</v>
      </c>
      <c r="C486">
        <v>0</v>
      </c>
      <c r="D486">
        <v>0</v>
      </c>
      <c r="E486">
        <v>0</v>
      </c>
      <c r="F486">
        <v>0</v>
      </c>
      <c r="G486">
        <v>5.7593699999999998E-3</v>
      </c>
      <c r="H486">
        <v>1</v>
      </c>
      <c r="I486">
        <v>0</v>
      </c>
    </row>
    <row r="487" spans="1:9" x14ac:dyDescent="0.25">
      <c r="A487" t="s">
        <v>38</v>
      </c>
      <c r="B487">
        <v>6778</v>
      </c>
      <c r="C487">
        <v>0</v>
      </c>
      <c r="D487">
        <v>0</v>
      </c>
      <c r="E487">
        <v>0</v>
      </c>
      <c r="F487">
        <v>0</v>
      </c>
      <c r="G487">
        <v>5.9901499999999996E-3</v>
      </c>
      <c r="H487">
        <v>1</v>
      </c>
      <c r="I487">
        <v>0</v>
      </c>
    </row>
    <row r="488" spans="1:9" x14ac:dyDescent="0.25">
      <c r="A488" t="s">
        <v>38</v>
      </c>
      <c r="B488">
        <v>6782.71</v>
      </c>
      <c r="C488">
        <v>0</v>
      </c>
      <c r="D488">
        <v>0</v>
      </c>
      <c r="E488">
        <v>0</v>
      </c>
      <c r="F488">
        <v>0</v>
      </c>
      <c r="G488">
        <v>5.7925499999999998E-2</v>
      </c>
      <c r="H488">
        <v>1</v>
      </c>
      <c r="I488">
        <v>0</v>
      </c>
    </row>
    <row r="489" spans="1:9" x14ac:dyDescent="0.25">
      <c r="A489" t="s">
        <v>38</v>
      </c>
      <c r="B489">
        <v>6777.26</v>
      </c>
      <c r="C489">
        <v>0</v>
      </c>
      <c r="D489">
        <v>0</v>
      </c>
      <c r="E489">
        <v>0</v>
      </c>
      <c r="F489">
        <v>0</v>
      </c>
      <c r="G489">
        <v>3.0870399999999999E-2</v>
      </c>
      <c r="H489">
        <v>1</v>
      </c>
      <c r="I489">
        <v>0</v>
      </c>
    </row>
    <row r="490" spans="1:9" x14ac:dyDescent="0.25">
      <c r="A490" t="s">
        <v>38</v>
      </c>
      <c r="B490">
        <v>6772.8</v>
      </c>
      <c r="C490">
        <v>0</v>
      </c>
      <c r="D490">
        <v>0</v>
      </c>
      <c r="E490">
        <v>0</v>
      </c>
      <c r="F490">
        <v>0</v>
      </c>
      <c r="G490">
        <v>2.1932800000000001E-3</v>
      </c>
      <c r="H490">
        <v>1</v>
      </c>
      <c r="I490">
        <v>0</v>
      </c>
    </row>
    <row r="491" spans="1:9" x14ac:dyDescent="0.25">
      <c r="A491" t="s">
        <v>38</v>
      </c>
      <c r="B491">
        <v>6777.12</v>
      </c>
      <c r="C491">
        <v>0</v>
      </c>
      <c r="D491">
        <v>0</v>
      </c>
      <c r="E491">
        <v>0</v>
      </c>
      <c r="F491">
        <v>0</v>
      </c>
      <c r="G491">
        <v>9.7779700000000004E-3</v>
      </c>
      <c r="H491">
        <v>1</v>
      </c>
      <c r="I491">
        <v>0</v>
      </c>
    </row>
    <row r="492" spans="1:9" x14ac:dyDescent="0.25">
      <c r="A492" t="s">
        <v>38</v>
      </c>
      <c r="B492">
        <v>6769.78</v>
      </c>
      <c r="C492">
        <v>0</v>
      </c>
      <c r="D492">
        <v>0</v>
      </c>
      <c r="E492">
        <v>0</v>
      </c>
      <c r="F492">
        <v>0</v>
      </c>
      <c r="G492">
        <v>7.8751199999999993E-2</v>
      </c>
      <c r="H492">
        <v>1</v>
      </c>
      <c r="I492">
        <v>0</v>
      </c>
    </row>
    <row r="493" spans="1:9" x14ac:dyDescent="0.25">
      <c r="A493" t="s">
        <v>38</v>
      </c>
      <c r="B493">
        <v>6774.19</v>
      </c>
      <c r="C493">
        <v>0</v>
      </c>
      <c r="D493">
        <v>0</v>
      </c>
      <c r="E493">
        <v>0</v>
      </c>
      <c r="F493">
        <v>0</v>
      </c>
      <c r="G493">
        <v>1.66004E-3</v>
      </c>
      <c r="H493">
        <v>1</v>
      </c>
      <c r="I493">
        <v>0</v>
      </c>
    </row>
    <row r="494" spans="1:9" x14ac:dyDescent="0.25">
      <c r="A494" t="s">
        <v>38</v>
      </c>
      <c r="B494">
        <v>6773.75</v>
      </c>
      <c r="C494">
        <v>0</v>
      </c>
      <c r="D494">
        <v>0</v>
      </c>
      <c r="E494">
        <v>0</v>
      </c>
      <c r="F494">
        <v>0</v>
      </c>
      <c r="G494">
        <v>8.8847100000000005E-3</v>
      </c>
      <c r="H494">
        <v>1</v>
      </c>
      <c r="I494">
        <v>0</v>
      </c>
    </row>
    <row r="495" spans="1:9" x14ac:dyDescent="0.25">
      <c r="A495" t="s">
        <v>38</v>
      </c>
      <c r="B495">
        <v>6774.68</v>
      </c>
      <c r="C495">
        <v>0</v>
      </c>
      <c r="D495">
        <v>0</v>
      </c>
      <c r="E495">
        <v>0</v>
      </c>
      <c r="F495">
        <v>0</v>
      </c>
      <c r="G495">
        <v>1.26706E-3</v>
      </c>
      <c r="H495">
        <v>1</v>
      </c>
      <c r="I495">
        <v>0</v>
      </c>
    </row>
    <row r="496" spans="1:9" x14ac:dyDescent="0.25">
      <c r="A496" t="s">
        <v>38</v>
      </c>
      <c r="B496">
        <v>6773.65</v>
      </c>
      <c r="C496">
        <v>0</v>
      </c>
      <c r="D496">
        <v>0</v>
      </c>
      <c r="E496">
        <v>0</v>
      </c>
      <c r="F496">
        <v>0</v>
      </c>
      <c r="G496">
        <v>4.5375099999999998E-3</v>
      </c>
      <c r="H496">
        <v>1</v>
      </c>
      <c r="I496">
        <v>0</v>
      </c>
    </row>
    <row r="497" spans="1:25" x14ac:dyDescent="0.25">
      <c r="A497" t="s">
        <v>38</v>
      </c>
      <c r="B497">
        <v>6777.66</v>
      </c>
      <c r="C497">
        <v>0</v>
      </c>
      <c r="D497">
        <v>0</v>
      </c>
      <c r="E497">
        <v>0</v>
      </c>
      <c r="F497">
        <v>0</v>
      </c>
      <c r="G497">
        <v>1.1785800000000001E-2</v>
      </c>
      <c r="H497">
        <v>1</v>
      </c>
      <c r="I497">
        <v>0</v>
      </c>
    </row>
    <row r="498" spans="1:25" x14ac:dyDescent="0.25">
      <c r="A498" t="s">
        <v>38</v>
      </c>
      <c r="B498">
        <v>6779.33</v>
      </c>
      <c r="C498">
        <v>0</v>
      </c>
      <c r="D498">
        <v>0</v>
      </c>
      <c r="E498">
        <v>0</v>
      </c>
      <c r="F498">
        <v>0</v>
      </c>
      <c r="G498">
        <v>5.5902699999999996E-3</v>
      </c>
      <c r="H498">
        <v>1</v>
      </c>
      <c r="I498">
        <v>0</v>
      </c>
    </row>
    <row r="499" spans="1:25" x14ac:dyDescent="0.25">
      <c r="A499" t="s">
        <v>38</v>
      </c>
      <c r="B499">
        <v>6782.69</v>
      </c>
      <c r="C499">
        <v>0</v>
      </c>
      <c r="D499">
        <v>0</v>
      </c>
      <c r="E499">
        <v>0</v>
      </c>
      <c r="F499">
        <v>0</v>
      </c>
      <c r="G499">
        <v>7.8924200000000007E-3</v>
      </c>
      <c r="H499">
        <v>1</v>
      </c>
      <c r="I499">
        <v>0</v>
      </c>
    </row>
    <row r="500" spans="1:25" x14ac:dyDescent="0.25">
      <c r="A500" t="s">
        <v>38</v>
      </c>
      <c r="B500">
        <v>6785.28</v>
      </c>
      <c r="C500">
        <v>0</v>
      </c>
      <c r="D500">
        <v>0</v>
      </c>
      <c r="E500">
        <v>0</v>
      </c>
      <c r="F500">
        <v>0</v>
      </c>
      <c r="G500">
        <v>8.4505499999999994E-3</v>
      </c>
      <c r="H500">
        <v>1</v>
      </c>
      <c r="I500">
        <v>0</v>
      </c>
    </row>
    <row r="501" spans="1:25" x14ac:dyDescent="0.25">
      <c r="A501" t="s">
        <v>38</v>
      </c>
      <c r="B501">
        <v>6779.21</v>
      </c>
      <c r="C501">
        <v>0</v>
      </c>
      <c r="D501">
        <v>0</v>
      </c>
      <c r="E501">
        <v>0</v>
      </c>
      <c r="F501">
        <v>0</v>
      </c>
      <c r="G501">
        <v>3.1541399999999997E-2</v>
      </c>
      <c r="H501">
        <v>1</v>
      </c>
      <c r="I501">
        <v>0</v>
      </c>
    </row>
    <row r="502" spans="1:25" x14ac:dyDescent="0.25">
      <c r="A502" t="s">
        <v>38</v>
      </c>
      <c r="B502">
        <v>6781.68</v>
      </c>
      <c r="C502">
        <v>0</v>
      </c>
      <c r="D502">
        <v>0</v>
      </c>
      <c r="E502">
        <v>0</v>
      </c>
      <c r="F502">
        <v>0</v>
      </c>
      <c r="G502">
        <v>5.2822700000000004E-3</v>
      </c>
      <c r="H502">
        <v>1</v>
      </c>
      <c r="I502">
        <v>0</v>
      </c>
    </row>
    <row r="503" spans="1:25" x14ac:dyDescent="0.25">
      <c r="A503" t="s">
        <v>38</v>
      </c>
      <c r="B503">
        <v>6780.53</v>
      </c>
      <c r="C503">
        <v>0</v>
      </c>
      <c r="D503">
        <v>0</v>
      </c>
      <c r="E503">
        <v>0</v>
      </c>
      <c r="F503">
        <v>0</v>
      </c>
      <c r="G503">
        <v>5.6314599999999999E-2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6780.45</v>
      </c>
      <c r="C504">
        <v>0</v>
      </c>
      <c r="D504">
        <v>0</v>
      </c>
      <c r="E504">
        <v>0</v>
      </c>
      <c r="F504">
        <v>0</v>
      </c>
      <c r="G504">
        <v>5.4038099999999999E-2</v>
      </c>
      <c r="H504">
        <v>1</v>
      </c>
      <c r="I504">
        <v>0</v>
      </c>
      <c r="R504">
        <f>AVERAGE(B455:B504)</f>
        <v>6778.4380000000019</v>
      </c>
      <c r="S504">
        <f>AVERAGE(C455:C504)</f>
        <v>0</v>
      </c>
      <c r="U504">
        <f>_xlfn.VAR.P(B455:B504)</f>
        <v>17.78754799999993</v>
      </c>
      <c r="V504">
        <f>_xlfn.VAR.P(C455:C504)</f>
        <v>0</v>
      </c>
      <c r="X504">
        <f>1.96*SQRT(U504)/50</f>
        <v>0.16532712348165951</v>
      </c>
      <c r="Y504">
        <f>1.96*SQRT(V504)/50</f>
        <v>0</v>
      </c>
    </row>
    <row r="505" spans="1:25" x14ac:dyDescent="0.25">
      <c r="A505" t="s">
        <v>38</v>
      </c>
      <c r="B505">
        <v>338992.3823</v>
      </c>
      <c r="C505" t="s">
        <v>36</v>
      </c>
    </row>
    <row r="506" spans="1:25" x14ac:dyDescent="0.25">
      <c r="A506" t="s">
        <v>39</v>
      </c>
      <c r="B506">
        <v>6789.37</v>
      </c>
      <c r="C506">
        <v>6663.8</v>
      </c>
      <c r="D506">
        <v>6580.74</v>
      </c>
      <c r="E506">
        <v>1336.06</v>
      </c>
      <c r="F506">
        <v>0</v>
      </c>
      <c r="G506">
        <v>0.109754</v>
      </c>
      <c r="H506">
        <v>1</v>
      </c>
      <c r="I506">
        <v>0</v>
      </c>
    </row>
    <row r="507" spans="1:25" x14ac:dyDescent="0.25">
      <c r="A507" t="s">
        <v>39</v>
      </c>
      <c r="B507">
        <v>6787.56</v>
      </c>
      <c r="C507">
        <v>6662.66</v>
      </c>
      <c r="D507">
        <v>6581.76</v>
      </c>
      <c r="E507">
        <v>1335.65</v>
      </c>
      <c r="F507">
        <v>0</v>
      </c>
      <c r="G507">
        <v>1.55043E-2</v>
      </c>
      <c r="H507">
        <v>1</v>
      </c>
      <c r="I507">
        <v>0</v>
      </c>
    </row>
    <row r="508" spans="1:25" x14ac:dyDescent="0.25">
      <c r="A508" t="s">
        <v>39</v>
      </c>
      <c r="B508">
        <v>6790.52</v>
      </c>
      <c r="C508">
        <v>6663.79</v>
      </c>
      <c r="D508">
        <v>6581.75</v>
      </c>
      <c r="E508">
        <v>1335.54</v>
      </c>
      <c r="F508">
        <v>0</v>
      </c>
      <c r="G508">
        <v>8.3264299999999992E-3</v>
      </c>
      <c r="H508">
        <v>1</v>
      </c>
      <c r="I508">
        <v>0</v>
      </c>
    </row>
    <row r="509" spans="1:25" x14ac:dyDescent="0.25">
      <c r="A509" t="s">
        <v>39</v>
      </c>
      <c r="B509">
        <v>6792.36</v>
      </c>
      <c r="C509">
        <v>6664.43</v>
      </c>
      <c r="D509">
        <v>6582.64</v>
      </c>
      <c r="E509">
        <v>1335.83</v>
      </c>
      <c r="F509">
        <v>0</v>
      </c>
      <c r="G509">
        <v>4.57387E-2</v>
      </c>
      <c r="H509">
        <v>1</v>
      </c>
      <c r="I509">
        <v>0</v>
      </c>
    </row>
    <row r="510" spans="1:25" x14ac:dyDescent="0.25">
      <c r="A510" t="s">
        <v>39</v>
      </c>
      <c r="B510">
        <v>6792.74</v>
      </c>
      <c r="C510">
        <v>6664.56</v>
      </c>
      <c r="D510">
        <v>6583.71</v>
      </c>
      <c r="E510">
        <v>1336.01</v>
      </c>
      <c r="F510">
        <v>0</v>
      </c>
      <c r="G510">
        <v>1.7677299999999999E-3</v>
      </c>
      <c r="H510">
        <v>1</v>
      </c>
      <c r="I510">
        <v>0</v>
      </c>
    </row>
    <row r="511" spans="1:25" x14ac:dyDescent="0.25">
      <c r="A511" t="s">
        <v>39</v>
      </c>
      <c r="B511">
        <v>6783.73</v>
      </c>
      <c r="C511">
        <v>6657.7</v>
      </c>
      <c r="D511">
        <v>6581.29</v>
      </c>
      <c r="E511">
        <v>1335.64</v>
      </c>
      <c r="F511">
        <v>0</v>
      </c>
      <c r="G511">
        <v>2.63664E-3</v>
      </c>
      <c r="H511">
        <v>1</v>
      </c>
      <c r="I511">
        <v>0</v>
      </c>
    </row>
    <row r="512" spans="1:25" x14ac:dyDescent="0.25">
      <c r="A512" t="s">
        <v>39</v>
      </c>
      <c r="B512">
        <v>6787.11</v>
      </c>
      <c r="C512">
        <v>6661.26</v>
      </c>
      <c r="D512">
        <v>6582.41</v>
      </c>
      <c r="E512">
        <v>1335.88</v>
      </c>
      <c r="F512">
        <v>0</v>
      </c>
      <c r="G512">
        <v>5.4946600000000002E-3</v>
      </c>
      <c r="H512">
        <v>1</v>
      </c>
      <c r="I512">
        <v>0</v>
      </c>
    </row>
    <row r="513" spans="1:9" x14ac:dyDescent="0.25">
      <c r="A513" t="s">
        <v>39</v>
      </c>
      <c r="B513">
        <v>6789.58</v>
      </c>
      <c r="C513">
        <v>6662.68</v>
      </c>
      <c r="D513">
        <v>6583.19</v>
      </c>
      <c r="E513">
        <v>1336.31</v>
      </c>
      <c r="F513">
        <v>0</v>
      </c>
      <c r="G513">
        <v>1.5582800000000001E-2</v>
      </c>
      <c r="H513">
        <v>1</v>
      </c>
      <c r="I513">
        <v>0</v>
      </c>
    </row>
    <row r="514" spans="1:9" x14ac:dyDescent="0.25">
      <c r="A514" t="s">
        <v>39</v>
      </c>
      <c r="B514">
        <v>6788.93</v>
      </c>
      <c r="C514">
        <v>6662.32</v>
      </c>
      <c r="D514">
        <v>6582.93</v>
      </c>
      <c r="E514">
        <v>1336.04</v>
      </c>
      <c r="F514">
        <v>0</v>
      </c>
      <c r="G514">
        <v>1.2771900000000001E-3</v>
      </c>
      <c r="H514">
        <v>1</v>
      </c>
      <c r="I514">
        <v>0</v>
      </c>
    </row>
    <row r="515" spans="1:9" x14ac:dyDescent="0.25">
      <c r="A515" t="s">
        <v>39</v>
      </c>
      <c r="B515">
        <v>6789.62</v>
      </c>
      <c r="C515">
        <v>6661.94</v>
      </c>
      <c r="D515">
        <v>6581.34</v>
      </c>
      <c r="E515">
        <v>1335.49</v>
      </c>
      <c r="F515">
        <v>0</v>
      </c>
      <c r="G515">
        <v>1.51279E-3</v>
      </c>
      <c r="H515">
        <v>1</v>
      </c>
      <c r="I515">
        <v>0</v>
      </c>
    </row>
    <row r="516" spans="1:9" x14ac:dyDescent="0.25">
      <c r="A516" t="s">
        <v>39</v>
      </c>
      <c r="B516">
        <v>6781.24</v>
      </c>
      <c r="C516">
        <v>6656.81</v>
      </c>
      <c r="D516">
        <v>6579.32</v>
      </c>
      <c r="E516">
        <v>1336.25</v>
      </c>
      <c r="F516">
        <v>0</v>
      </c>
      <c r="G516">
        <v>7.41978E-3</v>
      </c>
      <c r="H516">
        <v>1</v>
      </c>
      <c r="I516">
        <v>0</v>
      </c>
    </row>
    <row r="517" spans="1:9" x14ac:dyDescent="0.25">
      <c r="A517" t="s">
        <v>39</v>
      </c>
      <c r="B517">
        <v>6779.58</v>
      </c>
      <c r="C517">
        <v>6653.08</v>
      </c>
      <c r="D517">
        <v>6575.79</v>
      </c>
      <c r="E517">
        <v>1336.04</v>
      </c>
      <c r="F517">
        <v>0</v>
      </c>
      <c r="G517">
        <v>6.3022900000000003E-3</v>
      </c>
      <c r="H517">
        <v>1</v>
      </c>
      <c r="I517">
        <v>0</v>
      </c>
    </row>
    <row r="518" spans="1:9" x14ac:dyDescent="0.25">
      <c r="A518" t="s">
        <v>39</v>
      </c>
      <c r="B518">
        <v>6776.37</v>
      </c>
      <c r="C518">
        <v>6648.41</v>
      </c>
      <c r="D518">
        <v>6574.84</v>
      </c>
      <c r="E518">
        <v>1335.88</v>
      </c>
      <c r="F518">
        <v>0</v>
      </c>
      <c r="G518">
        <v>2.9588800000000001E-3</v>
      </c>
      <c r="H518">
        <v>1</v>
      </c>
      <c r="I518">
        <v>0</v>
      </c>
    </row>
    <row r="519" spans="1:9" x14ac:dyDescent="0.25">
      <c r="A519" t="s">
        <v>39</v>
      </c>
      <c r="B519">
        <v>6777.8</v>
      </c>
      <c r="C519">
        <v>6649.57</v>
      </c>
      <c r="D519">
        <v>6575.21</v>
      </c>
      <c r="E519">
        <v>1336.33</v>
      </c>
      <c r="F519">
        <v>0</v>
      </c>
      <c r="G519">
        <v>3.0407199999999999E-2</v>
      </c>
      <c r="H519">
        <v>1</v>
      </c>
      <c r="I519">
        <v>0</v>
      </c>
    </row>
    <row r="520" spans="1:9" x14ac:dyDescent="0.25">
      <c r="A520" t="s">
        <v>39</v>
      </c>
      <c r="B520">
        <v>6777.38</v>
      </c>
      <c r="C520">
        <v>6649.28</v>
      </c>
      <c r="D520">
        <v>6575.04</v>
      </c>
      <c r="E520">
        <v>1336.23</v>
      </c>
      <c r="F520">
        <v>0</v>
      </c>
      <c r="G520">
        <v>1.39945E-2</v>
      </c>
      <c r="H520">
        <v>1</v>
      </c>
      <c r="I520">
        <v>0</v>
      </c>
    </row>
    <row r="521" spans="1:9" x14ac:dyDescent="0.25">
      <c r="A521" t="s">
        <v>39</v>
      </c>
      <c r="B521">
        <v>6779.81</v>
      </c>
      <c r="C521">
        <v>6650.16</v>
      </c>
      <c r="D521">
        <v>6574.76</v>
      </c>
      <c r="E521">
        <v>1335.69</v>
      </c>
      <c r="F521">
        <v>0</v>
      </c>
      <c r="G521">
        <v>6.5667000000000003E-2</v>
      </c>
      <c r="H521">
        <v>1</v>
      </c>
      <c r="I521">
        <v>0</v>
      </c>
    </row>
    <row r="522" spans="1:9" x14ac:dyDescent="0.25">
      <c r="A522" t="s">
        <v>39</v>
      </c>
      <c r="B522">
        <v>6780.5</v>
      </c>
      <c r="C522">
        <v>6648.77</v>
      </c>
      <c r="D522">
        <v>6574.91</v>
      </c>
      <c r="E522">
        <v>1335.88</v>
      </c>
      <c r="F522">
        <v>0</v>
      </c>
      <c r="G522">
        <v>1.2411200000000001E-3</v>
      </c>
      <c r="H522">
        <v>1</v>
      </c>
      <c r="I522">
        <v>0</v>
      </c>
    </row>
    <row r="523" spans="1:9" x14ac:dyDescent="0.25">
      <c r="A523" t="s">
        <v>39</v>
      </c>
      <c r="B523">
        <v>6774.37</v>
      </c>
      <c r="C523">
        <v>6649.13</v>
      </c>
      <c r="D523">
        <v>6575.11</v>
      </c>
      <c r="E523">
        <v>1336.13</v>
      </c>
      <c r="F523">
        <v>0</v>
      </c>
      <c r="G523">
        <v>2.53718E-2</v>
      </c>
      <c r="H523">
        <v>1</v>
      </c>
      <c r="I523">
        <v>0</v>
      </c>
    </row>
    <row r="524" spans="1:9" x14ac:dyDescent="0.25">
      <c r="A524" t="s">
        <v>39</v>
      </c>
      <c r="B524">
        <v>6786.54</v>
      </c>
      <c r="C524">
        <v>6650.32</v>
      </c>
      <c r="D524">
        <v>6575.5</v>
      </c>
      <c r="E524">
        <v>1335.85</v>
      </c>
      <c r="F524">
        <v>0</v>
      </c>
      <c r="G524">
        <v>1.27653E-2</v>
      </c>
      <c r="H524">
        <v>1</v>
      </c>
      <c r="I524">
        <v>0</v>
      </c>
    </row>
    <row r="525" spans="1:9" x14ac:dyDescent="0.25">
      <c r="A525" t="s">
        <v>39</v>
      </c>
      <c r="B525">
        <v>6777.87</v>
      </c>
      <c r="C525">
        <v>6651.33</v>
      </c>
      <c r="D525">
        <v>6576.06</v>
      </c>
      <c r="E525">
        <v>1335.91</v>
      </c>
      <c r="F525">
        <v>0</v>
      </c>
      <c r="G525">
        <v>1.9009999999999999E-3</v>
      </c>
      <c r="H525">
        <v>1</v>
      </c>
      <c r="I525">
        <v>0</v>
      </c>
    </row>
    <row r="526" spans="1:9" x14ac:dyDescent="0.25">
      <c r="A526" t="s">
        <v>39</v>
      </c>
      <c r="B526">
        <v>6777.09</v>
      </c>
      <c r="C526">
        <v>6649.84</v>
      </c>
      <c r="D526">
        <v>6575.74</v>
      </c>
      <c r="E526">
        <v>1336.02</v>
      </c>
      <c r="F526">
        <v>0</v>
      </c>
      <c r="G526">
        <v>0.13461000000000001</v>
      </c>
      <c r="H526">
        <v>1</v>
      </c>
      <c r="I526">
        <v>0</v>
      </c>
    </row>
    <row r="527" spans="1:9" x14ac:dyDescent="0.25">
      <c r="A527" t="s">
        <v>39</v>
      </c>
      <c r="B527">
        <v>6777.94</v>
      </c>
      <c r="C527">
        <v>6649.81</v>
      </c>
      <c r="D527">
        <v>6575.72</v>
      </c>
      <c r="E527">
        <v>1336</v>
      </c>
      <c r="F527">
        <v>0</v>
      </c>
      <c r="G527">
        <v>1.7078099999999999E-2</v>
      </c>
      <c r="H527">
        <v>1</v>
      </c>
      <c r="I527">
        <v>0</v>
      </c>
    </row>
    <row r="528" spans="1:9" x14ac:dyDescent="0.25">
      <c r="A528" t="s">
        <v>39</v>
      </c>
      <c r="B528">
        <v>6778.13</v>
      </c>
      <c r="C528">
        <v>6648.62</v>
      </c>
      <c r="D528">
        <v>6575.56</v>
      </c>
      <c r="E528">
        <v>1335.87</v>
      </c>
      <c r="F528">
        <v>0</v>
      </c>
      <c r="G528">
        <v>9.7235700000000008E-3</v>
      </c>
      <c r="H528">
        <v>1</v>
      </c>
      <c r="I528">
        <v>0</v>
      </c>
    </row>
    <row r="529" spans="1:9" x14ac:dyDescent="0.25">
      <c r="A529" t="s">
        <v>39</v>
      </c>
      <c r="B529">
        <v>6779.39</v>
      </c>
      <c r="C529">
        <v>6650.39</v>
      </c>
      <c r="D529">
        <v>6576.14</v>
      </c>
      <c r="E529">
        <v>1336.17</v>
      </c>
      <c r="F529">
        <v>0</v>
      </c>
      <c r="G529">
        <v>1.2551699999999999E-3</v>
      </c>
      <c r="H529">
        <v>1</v>
      </c>
      <c r="I529">
        <v>0</v>
      </c>
    </row>
    <row r="530" spans="1:9" x14ac:dyDescent="0.25">
      <c r="A530" t="s">
        <v>39</v>
      </c>
      <c r="B530">
        <v>6776.6</v>
      </c>
      <c r="C530">
        <v>6650.61</v>
      </c>
      <c r="D530">
        <v>6576.29</v>
      </c>
      <c r="E530">
        <v>1336.05</v>
      </c>
      <c r="F530">
        <v>0</v>
      </c>
      <c r="G530">
        <v>2.08259E-3</v>
      </c>
      <c r="H530">
        <v>1</v>
      </c>
      <c r="I530">
        <v>0</v>
      </c>
    </row>
    <row r="531" spans="1:9" x14ac:dyDescent="0.25">
      <c r="A531" t="s">
        <v>39</v>
      </c>
      <c r="B531">
        <v>6774.71</v>
      </c>
      <c r="C531">
        <v>6649</v>
      </c>
      <c r="D531">
        <v>6575.94</v>
      </c>
      <c r="E531">
        <v>1335.95</v>
      </c>
      <c r="F531">
        <v>0</v>
      </c>
      <c r="G531">
        <v>0.16422800000000001</v>
      </c>
      <c r="H531">
        <v>1</v>
      </c>
      <c r="I531">
        <v>0</v>
      </c>
    </row>
    <row r="532" spans="1:9" x14ac:dyDescent="0.25">
      <c r="A532" t="s">
        <v>39</v>
      </c>
      <c r="B532">
        <v>6776.14</v>
      </c>
      <c r="C532">
        <v>6651.39</v>
      </c>
      <c r="D532">
        <v>6576.61</v>
      </c>
      <c r="E532">
        <v>1335.77</v>
      </c>
      <c r="F532">
        <v>0</v>
      </c>
      <c r="G532">
        <v>2.08224E-3</v>
      </c>
      <c r="H532">
        <v>1</v>
      </c>
      <c r="I532">
        <v>0</v>
      </c>
    </row>
    <row r="533" spans="1:9" x14ac:dyDescent="0.25">
      <c r="A533" t="s">
        <v>39</v>
      </c>
      <c r="B533">
        <v>6785.17</v>
      </c>
      <c r="C533">
        <v>6656.88</v>
      </c>
      <c r="D533">
        <v>6576.55</v>
      </c>
      <c r="E533">
        <v>1335.83</v>
      </c>
      <c r="F533">
        <v>0</v>
      </c>
      <c r="G533">
        <v>8.6770300000000005E-3</v>
      </c>
      <c r="H533">
        <v>1</v>
      </c>
      <c r="I533">
        <v>0</v>
      </c>
    </row>
    <row r="534" spans="1:9" x14ac:dyDescent="0.25">
      <c r="A534" t="s">
        <v>39</v>
      </c>
      <c r="B534">
        <v>6784.49</v>
      </c>
      <c r="C534">
        <v>6660.03</v>
      </c>
      <c r="D534">
        <v>6581.26</v>
      </c>
      <c r="E534">
        <v>1336.42</v>
      </c>
      <c r="F534">
        <v>0</v>
      </c>
      <c r="G534">
        <v>4.0674799999999997E-2</v>
      </c>
      <c r="H534">
        <v>1</v>
      </c>
      <c r="I534">
        <v>0</v>
      </c>
    </row>
    <row r="535" spans="1:9" x14ac:dyDescent="0.25">
      <c r="A535" t="s">
        <v>39</v>
      </c>
      <c r="B535">
        <v>6789.55</v>
      </c>
      <c r="C535">
        <v>6665.73</v>
      </c>
      <c r="D535">
        <v>6582.16</v>
      </c>
      <c r="E535">
        <v>1335.93</v>
      </c>
      <c r="F535">
        <v>0</v>
      </c>
      <c r="G535">
        <v>1.25684E-3</v>
      </c>
      <c r="H535">
        <v>1</v>
      </c>
      <c r="I535">
        <v>0</v>
      </c>
    </row>
    <row r="536" spans="1:9" x14ac:dyDescent="0.25">
      <c r="A536" t="s">
        <v>39</v>
      </c>
      <c r="B536">
        <v>6789.75</v>
      </c>
      <c r="C536">
        <v>6666.28</v>
      </c>
      <c r="D536">
        <v>6582.57</v>
      </c>
      <c r="E536">
        <v>1335.99</v>
      </c>
      <c r="F536">
        <v>0</v>
      </c>
      <c r="G536">
        <v>8.5018899999999994E-2</v>
      </c>
      <c r="H536">
        <v>1</v>
      </c>
      <c r="I536">
        <v>0</v>
      </c>
    </row>
    <row r="537" spans="1:9" x14ac:dyDescent="0.25">
      <c r="A537" t="s">
        <v>39</v>
      </c>
      <c r="B537">
        <v>6784.64</v>
      </c>
      <c r="C537">
        <v>6660.25</v>
      </c>
      <c r="D537">
        <v>6578.24</v>
      </c>
      <c r="E537">
        <v>1336.16</v>
      </c>
      <c r="F537">
        <v>0</v>
      </c>
      <c r="G537">
        <v>0.238728</v>
      </c>
      <c r="H537">
        <v>1</v>
      </c>
      <c r="I537">
        <v>0</v>
      </c>
    </row>
    <row r="538" spans="1:9" x14ac:dyDescent="0.25">
      <c r="A538" t="s">
        <v>39</v>
      </c>
      <c r="B538">
        <v>6795.08</v>
      </c>
      <c r="C538">
        <v>6667.32</v>
      </c>
      <c r="D538">
        <v>6582.37</v>
      </c>
      <c r="E538">
        <v>1335.82</v>
      </c>
      <c r="F538">
        <v>0</v>
      </c>
      <c r="G538">
        <v>1.61038E-3</v>
      </c>
      <c r="H538">
        <v>1</v>
      </c>
      <c r="I538">
        <v>0</v>
      </c>
    </row>
    <row r="539" spans="1:9" x14ac:dyDescent="0.25">
      <c r="A539" t="s">
        <v>39</v>
      </c>
      <c r="B539">
        <v>6791.41</v>
      </c>
      <c r="C539">
        <v>6665.86</v>
      </c>
      <c r="D539">
        <v>6583.65</v>
      </c>
      <c r="E539">
        <v>1336.17</v>
      </c>
      <c r="F539">
        <v>0</v>
      </c>
      <c r="G539">
        <v>7.8083099999999997E-3</v>
      </c>
      <c r="H539">
        <v>1</v>
      </c>
      <c r="I539">
        <v>0</v>
      </c>
    </row>
    <row r="540" spans="1:9" x14ac:dyDescent="0.25">
      <c r="A540" t="s">
        <v>39</v>
      </c>
      <c r="B540">
        <v>6792.77</v>
      </c>
      <c r="C540">
        <v>6666.2</v>
      </c>
      <c r="D540">
        <v>6581.31</v>
      </c>
      <c r="E540">
        <v>1336.33</v>
      </c>
      <c r="F540">
        <v>0</v>
      </c>
      <c r="G540">
        <v>3.1539099999999998E-3</v>
      </c>
      <c r="H540">
        <v>1</v>
      </c>
      <c r="I540">
        <v>0</v>
      </c>
    </row>
    <row r="541" spans="1:9" x14ac:dyDescent="0.25">
      <c r="A541" t="s">
        <v>39</v>
      </c>
      <c r="B541">
        <v>6796.57</v>
      </c>
      <c r="C541">
        <v>6668.68</v>
      </c>
      <c r="D541">
        <v>6582.52</v>
      </c>
      <c r="E541">
        <v>1336.01</v>
      </c>
      <c r="F541">
        <v>0</v>
      </c>
      <c r="G541">
        <v>3.0100499999999998E-3</v>
      </c>
      <c r="H541">
        <v>1</v>
      </c>
      <c r="I541">
        <v>0</v>
      </c>
    </row>
    <row r="542" spans="1:9" x14ac:dyDescent="0.25">
      <c r="A542" t="s">
        <v>39</v>
      </c>
      <c r="B542">
        <v>6794.32</v>
      </c>
      <c r="C542">
        <v>6668.03</v>
      </c>
      <c r="D542">
        <v>6583.43</v>
      </c>
      <c r="E542">
        <v>1336.13</v>
      </c>
      <c r="F542">
        <v>0</v>
      </c>
      <c r="G542">
        <v>1.4298E-3</v>
      </c>
      <c r="H542">
        <v>1</v>
      </c>
      <c r="I542">
        <v>0</v>
      </c>
    </row>
    <row r="543" spans="1:9" x14ac:dyDescent="0.25">
      <c r="A543" t="s">
        <v>39</v>
      </c>
      <c r="B543">
        <v>6792.05</v>
      </c>
      <c r="C543">
        <v>6664.37</v>
      </c>
      <c r="D543">
        <v>6583.73</v>
      </c>
      <c r="E543">
        <v>1335.86</v>
      </c>
      <c r="F543">
        <v>0</v>
      </c>
      <c r="G543">
        <v>8.0431400000000007E-3</v>
      </c>
      <c r="H543">
        <v>1</v>
      </c>
      <c r="I543">
        <v>0</v>
      </c>
    </row>
    <row r="544" spans="1:9" x14ac:dyDescent="0.25">
      <c r="A544" t="s">
        <v>39</v>
      </c>
      <c r="B544">
        <v>6789.58</v>
      </c>
      <c r="C544">
        <v>6663.8</v>
      </c>
      <c r="D544">
        <v>6584.2</v>
      </c>
      <c r="E544">
        <v>1336.08</v>
      </c>
      <c r="F544">
        <v>0</v>
      </c>
      <c r="G544">
        <v>1.0576E-2</v>
      </c>
      <c r="H544">
        <v>1</v>
      </c>
      <c r="I544">
        <v>0</v>
      </c>
    </row>
    <row r="545" spans="1:25" x14ac:dyDescent="0.25">
      <c r="A545" t="s">
        <v>39</v>
      </c>
      <c r="B545">
        <v>6787.82</v>
      </c>
      <c r="C545">
        <v>6663.38</v>
      </c>
      <c r="D545">
        <v>6583.49</v>
      </c>
      <c r="E545">
        <v>1336.17</v>
      </c>
      <c r="F545">
        <v>0</v>
      </c>
      <c r="G545">
        <v>7.5969499999999999E-3</v>
      </c>
      <c r="H545">
        <v>1</v>
      </c>
      <c r="I545">
        <v>0</v>
      </c>
    </row>
    <row r="546" spans="1:25" x14ac:dyDescent="0.25">
      <c r="A546" t="s">
        <v>39</v>
      </c>
      <c r="B546">
        <v>6792.16</v>
      </c>
      <c r="C546">
        <v>6665.89</v>
      </c>
      <c r="D546">
        <v>6582.44</v>
      </c>
      <c r="E546">
        <v>1335.93</v>
      </c>
      <c r="F546">
        <v>0</v>
      </c>
      <c r="G546">
        <v>2.2490499999999998E-3</v>
      </c>
      <c r="H546">
        <v>1</v>
      </c>
      <c r="I546">
        <v>0</v>
      </c>
    </row>
    <row r="547" spans="1:25" x14ac:dyDescent="0.25">
      <c r="A547" t="s">
        <v>39</v>
      </c>
      <c r="B547">
        <v>6788.88</v>
      </c>
      <c r="C547">
        <v>6660.62</v>
      </c>
      <c r="D547">
        <v>6582.56</v>
      </c>
      <c r="E547">
        <v>1335.91</v>
      </c>
      <c r="F547">
        <v>0</v>
      </c>
      <c r="G547">
        <v>8.2039399999999998E-3</v>
      </c>
      <c r="H547">
        <v>1</v>
      </c>
      <c r="I547">
        <v>0</v>
      </c>
    </row>
    <row r="548" spans="1:25" x14ac:dyDescent="0.25">
      <c r="A548" t="s">
        <v>39</v>
      </c>
      <c r="B548">
        <v>6788.51</v>
      </c>
      <c r="C548">
        <v>6662.45</v>
      </c>
      <c r="D548">
        <v>6583.1</v>
      </c>
      <c r="E548">
        <v>1335.87</v>
      </c>
      <c r="F548">
        <v>0</v>
      </c>
      <c r="G548">
        <v>1.12075E-2</v>
      </c>
      <c r="H548">
        <v>1</v>
      </c>
      <c r="I548">
        <v>0</v>
      </c>
    </row>
    <row r="549" spans="1:25" x14ac:dyDescent="0.25">
      <c r="A549" t="s">
        <v>39</v>
      </c>
      <c r="B549">
        <v>6788.63</v>
      </c>
      <c r="C549">
        <v>6662.89</v>
      </c>
      <c r="D549">
        <v>6583.54</v>
      </c>
      <c r="E549">
        <v>1336.35</v>
      </c>
      <c r="F549">
        <v>0</v>
      </c>
      <c r="G549">
        <v>6.7390899999999997E-3</v>
      </c>
      <c r="H549">
        <v>1</v>
      </c>
      <c r="I549">
        <v>0</v>
      </c>
    </row>
    <row r="550" spans="1:25" x14ac:dyDescent="0.25">
      <c r="A550" t="s">
        <v>39</v>
      </c>
      <c r="B550">
        <v>6786.34</v>
      </c>
      <c r="C550">
        <v>6661.38</v>
      </c>
      <c r="D550">
        <v>6582.69</v>
      </c>
      <c r="E550">
        <v>1336.04</v>
      </c>
      <c r="F550">
        <v>0</v>
      </c>
      <c r="G550">
        <v>3.41603E-3</v>
      </c>
      <c r="H550">
        <v>1</v>
      </c>
      <c r="I550">
        <v>0</v>
      </c>
    </row>
    <row r="551" spans="1:25" x14ac:dyDescent="0.25">
      <c r="A551" t="s">
        <v>39</v>
      </c>
      <c r="B551">
        <v>6786.83</v>
      </c>
      <c r="C551">
        <v>6662.15</v>
      </c>
      <c r="D551">
        <v>6582.02</v>
      </c>
      <c r="E551">
        <v>1336.15</v>
      </c>
      <c r="F551">
        <v>0</v>
      </c>
      <c r="G551">
        <v>1.1273E-2</v>
      </c>
      <c r="H551">
        <v>1</v>
      </c>
      <c r="I551">
        <v>0</v>
      </c>
    </row>
    <row r="552" spans="1:25" x14ac:dyDescent="0.25">
      <c r="A552" t="s">
        <v>39</v>
      </c>
      <c r="B552">
        <v>6780.71</v>
      </c>
      <c r="C552">
        <v>6651.07</v>
      </c>
      <c r="D552">
        <v>6575.02</v>
      </c>
      <c r="E552">
        <v>1335.84</v>
      </c>
      <c r="F552">
        <v>0</v>
      </c>
      <c r="G552">
        <v>7.32426E-3</v>
      </c>
      <c r="H552">
        <v>1</v>
      </c>
      <c r="I552">
        <v>0</v>
      </c>
    </row>
    <row r="553" spans="1:25" x14ac:dyDescent="0.25">
      <c r="A553" t="s">
        <v>39</v>
      </c>
      <c r="B553">
        <v>6776.04</v>
      </c>
      <c r="C553">
        <v>6649.1</v>
      </c>
      <c r="D553">
        <v>6574.68</v>
      </c>
      <c r="E553">
        <v>1335.66</v>
      </c>
      <c r="F553">
        <v>0</v>
      </c>
      <c r="G553">
        <v>0.227497</v>
      </c>
      <c r="H553">
        <v>1</v>
      </c>
      <c r="I553">
        <v>0</v>
      </c>
    </row>
    <row r="554" spans="1:25" x14ac:dyDescent="0.25">
      <c r="A554" t="s">
        <v>39</v>
      </c>
      <c r="B554">
        <v>6778.65</v>
      </c>
      <c r="C554">
        <v>6649.73</v>
      </c>
      <c r="D554">
        <v>6575.14</v>
      </c>
      <c r="E554">
        <v>1335.91</v>
      </c>
      <c r="F554">
        <v>0</v>
      </c>
      <c r="G554">
        <v>1.5485E-3</v>
      </c>
      <c r="H554">
        <v>1</v>
      </c>
      <c r="I554">
        <v>0</v>
      </c>
    </row>
    <row r="555" spans="1:25" x14ac:dyDescent="0.25">
      <c r="A555" t="s">
        <v>39</v>
      </c>
      <c r="B555">
        <v>6776.49</v>
      </c>
      <c r="C555">
        <v>6647.81</v>
      </c>
      <c r="D555">
        <v>6574.52</v>
      </c>
      <c r="E555">
        <v>1335.88</v>
      </c>
      <c r="F555">
        <v>0</v>
      </c>
      <c r="G555">
        <v>3.635E-2</v>
      </c>
      <c r="H555">
        <v>1</v>
      </c>
      <c r="I555">
        <v>0</v>
      </c>
    </row>
    <row r="556" spans="1:25" x14ac:dyDescent="0.25">
      <c r="A556" t="s">
        <v>39</v>
      </c>
      <c r="B556">
        <v>6781.46</v>
      </c>
      <c r="C556">
        <v>6648.31</v>
      </c>
      <c r="D556">
        <v>6574.81</v>
      </c>
      <c r="E556">
        <v>1335.92</v>
      </c>
      <c r="F556">
        <v>0</v>
      </c>
      <c r="G556">
        <v>1.2823299999999999E-3</v>
      </c>
      <c r="H556">
        <v>1</v>
      </c>
      <c r="I556">
        <v>0</v>
      </c>
    </row>
    <row r="557" spans="1:25" x14ac:dyDescent="0.25">
      <c r="A557" t="s">
        <v>39</v>
      </c>
      <c r="B557">
        <v>6781.51</v>
      </c>
      <c r="C557">
        <v>6652.99</v>
      </c>
      <c r="D557">
        <v>6575.73</v>
      </c>
      <c r="E557">
        <v>1336.49</v>
      </c>
      <c r="F557">
        <v>0</v>
      </c>
      <c r="G557">
        <v>2.6098900000000001E-2</v>
      </c>
      <c r="H557">
        <v>1</v>
      </c>
      <c r="I557">
        <v>0</v>
      </c>
    </row>
    <row r="558" spans="1:25" x14ac:dyDescent="0.25">
      <c r="A558" t="s">
        <v>39</v>
      </c>
      <c r="B558">
        <v>6775.76</v>
      </c>
      <c r="C558">
        <v>6651.48</v>
      </c>
      <c r="D558">
        <v>6575.38</v>
      </c>
      <c r="E558">
        <v>1335.66</v>
      </c>
      <c r="F558">
        <v>0</v>
      </c>
      <c r="G558">
        <v>9.7606399999999992E-3</v>
      </c>
      <c r="H558">
        <v>1</v>
      </c>
      <c r="I558">
        <v>0</v>
      </c>
    </row>
    <row r="559" spans="1:25" x14ac:dyDescent="0.25">
      <c r="A559" t="s">
        <v>39</v>
      </c>
      <c r="B559">
        <v>6781.62</v>
      </c>
      <c r="C559">
        <v>6649.78</v>
      </c>
      <c r="D559">
        <v>6576.23</v>
      </c>
      <c r="E559">
        <v>1336.14</v>
      </c>
      <c r="F559">
        <v>0</v>
      </c>
      <c r="G559">
        <v>7.8320899999999999E-3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6785.52</v>
      </c>
      <c r="C560">
        <v>6656.53</v>
      </c>
      <c r="D560">
        <v>6577.5</v>
      </c>
      <c r="E560">
        <v>1336.32</v>
      </c>
      <c r="F560">
        <v>0</v>
      </c>
      <c r="G560">
        <v>1.57603E-3</v>
      </c>
      <c r="H560">
        <v>1</v>
      </c>
      <c r="I560">
        <v>0</v>
      </c>
      <c r="R560">
        <f>AVERAGE(B511:B560)</f>
        <v>6783.8548000000019</v>
      </c>
      <c r="S560">
        <f>AVERAGE(C511:C560)</f>
        <v>6656.628200000001</v>
      </c>
      <c r="U560">
        <f>_xlfn.VAR.P(B511:B560)</f>
        <v>37.237024959999729</v>
      </c>
      <c r="V560">
        <f>_xlfn.VAR.P(C511:C560)</f>
        <v>47.394214759999471</v>
      </c>
      <c r="X560">
        <f>1.96*SQRT(U560)/50</f>
        <v>0.23920681853687611</v>
      </c>
      <c r="Y560">
        <f>1.96*SQRT(V560)/50</f>
        <v>0.26986634871507337</v>
      </c>
    </row>
    <row r="561" spans="1:9" x14ac:dyDescent="0.25">
      <c r="A561" t="s">
        <v>38</v>
      </c>
      <c r="B561">
        <v>339275.43190000003</v>
      </c>
      <c r="C561" t="s">
        <v>36</v>
      </c>
    </row>
    <row r="562" spans="1:9" x14ac:dyDescent="0.25">
      <c r="A562" t="s">
        <v>40</v>
      </c>
      <c r="B562">
        <v>6201.12</v>
      </c>
      <c r="C562">
        <v>6075.98</v>
      </c>
      <c r="D562">
        <v>6007.63</v>
      </c>
      <c r="E562">
        <v>771.10500000000002</v>
      </c>
      <c r="F562">
        <v>0</v>
      </c>
      <c r="G562">
        <v>2.2370200000000002E-3</v>
      </c>
      <c r="H562">
        <v>1</v>
      </c>
      <c r="I562">
        <v>0</v>
      </c>
    </row>
    <row r="563" spans="1:9" x14ac:dyDescent="0.25">
      <c r="A563" t="s">
        <v>40</v>
      </c>
      <c r="B563">
        <v>6200.09</v>
      </c>
      <c r="C563">
        <v>6076.79</v>
      </c>
      <c r="D563">
        <v>6007.33</v>
      </c>
      <c r="E563">
        <v>770.92700000000002</v>
      </c>
      <c r="F563">
        <v>0</v>
      </c>
      <c r="G563">
        <v>3.0581599999999999E-3</v>
      </c>
      <c r="H563">
        <v>1</v>
      </c>
      <c r="I563">
        <v>0</v>
      </c>
    </row>
    <row r="564" spans="1:9" x14ac:dyDescent="0.25">
      <c r="A564" t="s">
        <v>40</v>
      </c>
      <c r="B564">
        <v>6195.15</v>
      </c>
      <c r="C564">
        <v>6075.84</v>
      </c>
      <c r="D564">
        <v>6008.55</v>
      </c>
      <c r="E564">
        <v>771.19200000000001</v>
      </c>
      <c r="F564">
        <v>0</v>
      </c>
      <c r="G564">
        <v>1.4093300000000001E-3</v>
      </c>
      <c r="H564">
        <v>1</v>
      </c>
      <c r="I564">
        <v>0</v>
      </c>
    </row>
    <row r="565" spans="1:9" x14ac:dyDescent="0.25">
      <c r="A565" t="s">
        <v>40</v>
      </c>
      <c r="B565">
        <v>6202.37</v>
      </c>
      <c r="C565">
        <v>6079.56</v>
      </c>
      <c r="D565">
        <v>6008.64</v>
      </c>
      <c r="E565">
        <v>770.73699999999997</v>
      </c>
      <c r="F565">
        <v>0</v>
      </c>
      <c r="G565">
        <v>7.1406500000000001E-3</v>
      </c>
      <c r="H565">
        <v>1</v>
      </c>
      <c r="I565">
        <v>0</v>
      </c>
    </row>
    <row r="566" spans="1:9" x14ac:dyDescent="0.25">
      <c r="A566" t="s">
        <v>40</v>
      </c>
      <c r="B566">
        <v>6202.72</v>
      </c>
      <c r="C566">
        <v>6078.65</v>
      </c>
      <c r="D566">
        <v>6008.73</v>
      </c>
      <c r="E566">
        <v>771.10699999999997</v>
      </c>
      <c r="F566">
        <v>0</v>
      </c>
      <c r="G566">
        <v>3.1663699999999999E-3</v>
      </c>
      <c r="H566">
        <v>1</v>
      </c>
      <c r="I566">
        <v>0</v>
      </c>
    </row>
    <row r="567" spans="1:9" x14ac:dyDescent="0.25">
      <c r="A567" t="s">
        <v>40</v>
      </c>
      <c r="B567">
        <v>6200.41</v>
      </c>
      <c r="C567">
        <v>6078.11</v>
      </c>
      <c r="D567">
        <v>6008.89</v>
      </c>
      <c r="E567">
        <v>771.01300000000003</v>
      </c>
      <c r="F567">
        <v>0</v>
      </c>
      <c r="G567">
        <v>3.8299499999999999E-3</v>
      </c>
      <c r="H567">
        <v>1</v>
      </c>
      <c r="I567">
        <v>0</v>
      </c>
    </row>
    <row r="568" spans="1:9" x14ac:dyDescent="0.25">
      <c r="A568" t="s">
        <v>40</v>
      </c>
      <c r="B568">
        <v>6196.62</v>
      </c>
      <c r="C568">
        <v>6077.14</v>
      </c>
      <c r="D568">
        <v>6007.85</v>
      </c>
      <c r="E568">
        <v>770.81</v>
      </c>
      <c r="F568">
        <v>0</v>
      </c>
      <c r="G568">
        <v>1.4335800000000001E-3</v>
      </c>
      <c r="H568">
        <v>1</v>
      </c>
      <c r="I568">
        <v>0</v>
      </c>
    </row>
    <row r="569" spans="1:9" x14ac:dyDescent="0.25">
      <c r="A569" t="s">
        <v>40</v>
      </c>
      <c r="B569">
        <v>6199.21</v>
      </c>
      <c r="C569">
        <v>6077.32</v>
      </c>
      <c r="D569">
        <v>6008.44</v>
      </c>
      <c r="E569">
        <v>771.06200000000001</v>
      </c>
      <c r="F569">
        <v>0</v>
      </c>
      <c r="G569">
        <v>2.2698200000000001E-3</v>
      </c>
      <c r="H569">
        <v>1</v>
      </c>
      <c r="I569">
        <v>0</v>
      </c>
    </row>
    <row r="570" spans="1:9" x14ac:dyDescent="0.25">
      <c r="A570" t="s">
        <v>40</v>
      </c>
      <c r="B570">
        <v>6206.39</v>
      </c>
      <c r="C570">
        <v>6078.93</v>
      </c>
      <c r="D570">
        <v>6008.43</v>
      </c>
      <c r="E570">
        <v>771.23400000000004</v>
      </c>
      <c r="F570">
        <v>0</v>
      </c>
      <c r="G570">
        <v>7.3980799999999996E-3</v>
      </c>
      <c r="H570">
        <v>1</v>
      </c>
      <c r="I570">
        <v>0</v>
      </c>
    </row>
    <row r="571" spans="1:9" x14ac:dyDescent="0.25">
      <c r="A571" t="s">
        <v>40</v>
      </c>
      <c r="B571">
        <v>6209.07</v>
      </c>
      <c r="C571">
        <v>6086.23</v>
      </c>
      <c r="D571">
        <v>6012.03</v>
      </c>
      <c r="E571">
        <v>771.08600000000001</v>
      </c>
      <c r="F571">
        <v>0</v>
      </c>
      <c r="G571">
        <v>4.8365300000000003E-3</v>
      </c>
      <c r="H571">
        <v>1</v>
      </c>
      <c r="I571">
        <v>0</v>
      </c>
    </row>
    <row r="572" spans="1:9" x14ac:dyDescent="0.25">
      <c r="A572" t="s">
        <v>40</v>
      </c>
      <c r="B572">
        <v>6210.14</v>
      </c>
      <c r="C572">
        <v>6090.77</v>
      </c>
      <c r="D572">
        <v>6015.57</v>
      </c>
      <c r="E572">
        <v>770.89499999999998</v>
      </c>
      <c r="F572">
        <v>0</v>
      </c>
      <c r="G572">
        <v>1.86228E-3</v>
      </c>
      <c r="H572">
        <v>1</v>
      </c>
      <c r="I572">
        <v>0</v>
      </c>
    </row>
    <row r="573" spans="1:9" x14ac:dyDescent="0.25">
      <c r="A573" t="s">
        <v>40</v>
      </c>
      <c r="B573">
        <v>6212.07</v>
      </c>
      <c r="C573">
        <v>6092.72</v>
      </c>
      <c r="D573">
        <v>6015.75</v>
      </c>
      <c r="E573">
        <v>770.80899999999997</v>
      </c>
      <c r="F573">
        <v>0</v>
      </c>
      <c r="G573">
        <v>1.34045E-3</v>
      </c>
      <c r="H573">
        <v>1</v>
      </c>
      <c r="I573">
        <v>0</v>
      </c>
    </row>
    <row r="574" spans="1:9" x14ac:dyDescent="0.25">
      <c r="A574" t="s">
        <v>40</v>
      </c>
      <c r="B574">
        <v>6217.44</v>
      </c>
      <c r="C574">
        <v>6095.67</v>
      </c>
      <c r="D574">
        <v>6016.16</v>
      </c>
      <c r="E574">
        <v>771.274</v>
      </c>
      <c r="F574">
        <v>0</v>
      </c>
      <c r="G574">
        <v>1.31967E-3</v>
      </c>
      <c r="H574">
        <v>1</v>
      </c>
      <c r="I574">
        <v>0</v>
      </c>
    </row>
    <row r="575" spans="1:9" x14ac:dyDescent="0.25">
      <c r="A575" t="s">
        <v>40</v>
      </c>
      <c r="B575">
        <v>6211.23</v>
      </c>
      <c r="C575">
        <v>6092.7</v>
      </c>
      <c r="D575">
        <v>6015.58</v>
      </c>
      <c r="E575">
        <v>770.81600000000003</v>
      </c>
      <c r="F575">
        <v>0</v>
      </c>
      <c r="G575">
        <v>2.1270299999999998E-3</v>
      </c>
      <c r="H575">
        <v>1</v>
      </c>
      <c r="I575">
        <v>0</v>
      </c>
    </row>
    <row r="576" spans="1:9" x14ac:dyDescent="0.25">
      <c r="A576" t="s">
        <v>40</v>
      </c>
      <c r="B576">
        <v>6214.48</v>
      </c>
      <c r="C576">
        <v>6093.27</v>
      </c>
      <c r="D576">
        <v>6015.79</v>
      </c>
      <c r="E576">
        <v>770.97799999999995</v>
      </c>
      <c r="F576">
        <v>0</v>
      </c>
      <c r="G576">
        <v>2.5355E-3</v>
      </c>
      <c r="H576">
        <v>1</v>
      </c>
      <c r="I576">
        <v>0</v>
      </c>
    </row>
    <row r="577" spans="1:9" x14ac:dyDescent="0.25">
      <c r="A577" t="s">
        <v>40</v>
      </c>
      <c r="B577">
        <v>6208.34</v>
      </c>
      <c r="C577">
        <v>6089.99</v>
      </c>
      <c r="D577">
        <v>6014.49</v>
      </c>
      <c r="E577">
        <v>770.78700000000003</v>
      </c>
      <c r="F577">
        <v>0</v>
      </c>
      <c r="G577">
        <v>1.32434E-3</v>
      </c>
      <c r="H577">
        <v>1</v>
      </c>
      <c r="I577">
        <v>0</v>
      </c>
    </row>
    <row r="578" spans="1:9" x14ac:dyDescent="0.25">
      <c r="A578" t="s">
        <v>40</v>
      </c>
      <c r="B578">
        <v>6218.31</v>
      </c>
      <c r="C578">
        <v>6096.72</v>
      </c>
      <c r="D578">
        <v>6015.39</v>
      </c>
      <c r="E578">
        <v>770.91600000000005</v>
      </c>
      <c r="F578">
        <v>0</v>
      </c>
      <c r="G578">
        <v>1.2918000000000001E-3</v>
      </c>
      <c r="H578">
        <v>1</v>
      </c>
      <c r="I578">
        <v>0</v>
      </c>
    </row>
    <row r="579" spans="1:9" x14ac:dyDescent="0.25">
      <c r="A579" t="s">
        <v>40</v>
      </c>
      <c r="B579">
        <v>6209.06</v>
      </c>
      <c r="C579">
        <v>6089.25</v>
      </c>
      <c r="D579">
        <v>6014.44</v>
      </c>
      <c r="E579">
        <v>771.11599999999999</v>
      </c>
      <c r="F579">
        <v>0</v>
      </c>
      <c r="G579">
        <v>1.2477600000000001E-3</v>
      </c>
      <c r="H579">
        <v>1</v>
      </c>
      <c r="I579">
        <v>0</v>
      </c>
    </row>
    <row r="580" spans="1:9" x14ac:dyDescent="0.25">
      <c r="A580" t="s">
        <v>40</v>
      </c>
      <c r="B580">
        <v>6210.52</v>
      </c>
      <c r="C580">
        <v>6091.12</v>
      </c>
      <c r="D580">
        <v>6014.89</v>
      </c>
      <c r="E580">
        <v>770.96500000000003</v>
      </c>
      <c r="F580">
        <v>0</v>
      </c>
      <c r="G580">
        <v>2.2822900000000002E-3</v>
      </c>
      <c r="H580">
        <v>1</v>
      </c>
      <c r="I580">
        <v>0</v>
      </c>
    </row>
    <row r="581" spans="1:9" x14ac:dyDescent="0.25">
      <c r="A581" t="s">
        <v>40</v>
      </c>
      <c r="B581">
        <v>6211.83</v>
      </c>
      <c r="C581">
        <v>6091.93</v>
      </c>
      <c r="D581">
        <v>6016.58</v>
      </c>
      <c r="E581">
        <v>770.88699999999994</v>
      </c>
      <c r="F581">
        <v>0</v>
      </c>
      <c r="G581">
        <v>1.40921E-2</v>
      </c>
      <c r="H581">
        <v>1</v>
      </c>
      <c r="I581">
        <v>0</v>
      </c>
    </row>
    <row r="582" spans="1:9" x14ac:dyDescent="0.25">
      <c r="A582" t="s">
        <v>40</v>
      </c>
      <c r="B582">
        <v>6208.65</v>
      </c>
      <c r="C582">
        <v>6089.96</v>
      </c>
      <c r="D582">
        <v>6016.75</v>
      </c>
      <c r="E582">
        <v>771.25400000000002</v>
      </c>
      <c r="F582">
        <v>0</v>
      </c>
      <c r="G582">
        <v>1.71043E-3</v>
      </c>
      <c r="H582">
        <v>1</v>
      </c>
      <c r="I582">
        <v>0</v>
      </c>
    </row>
    <row r="583" spans="1:9" x14ac:dyDescent="0.25">
      <c r="A583" t="s">
        <v>40</v>
      </c>
      <c r="B583">
        <v>6209.25</v>
      </c>
      <c r="C583">
        <v>6090.34</v>
      </c>
      <c r="D583">
        <v>6016.37</v>
      </c>
      <c r="E583">
        <v>771.22199999999998</v>
      </c>
      <c r="F583">
        <v>0</v>
      </c>
      <c r="G583">
        <v>1.34464E-3</v>
      </c>
      <c r="H583">
        <v>1</v>
      </c>
      <c r="I583">
        <v>0</v>
      </c>
    </row>
    <row r="584" spans="1:9" x14ac:dyDescent="0.25">
      <c r="A584" t="s">
        <v>40</v>
      </c>
      <c r="B584">
        <v>6209.2</v>
      </c>
      <c r="C584">
        <v>6089.42</v>
      </c>
      <c r="D584">
        <v>6015.63</v>
      </c>
      <c r="E584">
        <v>771.27599999999995</v>
      </c>
      <c r="F584">
        <v>0</v>
      </c>
      <c r="G584">
        <v>1.43304E-3</v>
      </c>
      <c r="H584">
        <v>1</v>
      </c>
      <c r="I584">
        <v>0</v>
      </c>
    </row>
    <row r="585" spans="1:9" x14ac:dyDescent="0.25">
      <c r="A585" t="s">
        <v>40</v>
      </c>
      <c r="B585">
        <v>6208.75</v>
      </c>
      <c r="C585">
        <v>6088.81</v>
      </c>
      <c r="D585">
        <v>6015.81</v>
      </c>
      <c r="E585">
        <v>771.07500000000005</v>
      </c>
      <c r="F585">
        <v>0</v>
      </c>
      <c r="G585">
        <v>2.4705E-3</v>
      </c>
      <c r="H585">
        <v>1</v>
      </c>
      <c r="I585">
        <v>0</v>
      </c>
    </row>
    <row r="586" spans="1:9" x14ac:dyDescent="0.25">
      <c r="A586" t="s">
        <v>40</v>
      </c>
      <c r="B586">
        <v>6208.08</v>
      </c>
      <c r="C586">
        <v>6087.63</v>
      </c>
      <c r="D586">
        <v>6015.18</v>
      </c>
      <c r="E586">
        <v>770.84100000000001</v>
      </c>
      <c r="F586">
        <v>0</v>
      </c>
      <c r="G586">
        <v>4.3985600000000001E-3</v>
      </c>
      <c r="H586">
        <v>1</v>
      </c>
      <c r="I586">
        <v>0</v>
      </c>
    </row>
    <row r="587" spans="1:9" x14ac:dyDescent="0.25">
      <c r="A587" t="s">
        <v>40</v>
      </c>
      <c r="B587">
        <v>6208.04</v>
      </c>
      <c r="C587">
        <v>6088.64</v>
      </c>
      <c r="D587">
        <v>6015.51</v>
      </c>
      <c r="E587">
        <v>771.05100000000004</v>
      </c>
      <c r="F587">
        <v>0</v>
      </c>
      <c r="G587">
        <v>1.15663E-2</v>
      </c>
      <c r="H587">
        <v>1</v>
      </c>
      <c r="I587">
        <v>0</v>
      </c>
    </row>
    <row r="588" spans="1:9" x14ac:dyDescent="0.25">
      <c r="A588" t="s">
        <v>40</v>
      </c>
      <c r="B588">
        <v>6208.97</v>
      </c>
      <c r="C588">
        <v>6089.68</v>
      </c>
      <c r="D588">
        <v>6014.99</v>
      </c>
      <c r="E588">
        <v>770.71</v>
      </c>
      <c r="F588">
        <v>0</v>
      </c>
      <c r="G588">
        <v>1.4152500000000001E-3</v>
      </c>
      <c r="H588">
        <v>1</v>
      </c>
      <c r="I588">
        <v>0</v>
      </c>
    </row>
    <row r="589" spans="1:9" x14ac:dyDescent="0.25">
      <c r="A589" t="s">
        <v>40</v>
      </c>
      <c r="B589">
        <v>6209.26</v>
      </c>
      <c r="C589">
        <v>6089.62</v>
      </c>
      <c r="D589">
        <v>6013.95</v>
      </c>
      <c r="E589">
        <v>770.79899999999998</v>
      </c>
      <c r="F589">
        <v>0</v>
      </c>
      <c r="G589">
        <v>2.4895899999999999E-3</v>
      </c>
      <c r="H589">
        <v>1</v>
      </c>
      <c r="I589">
        <v>0</v>
      </c>
    </row>
    <row r="590" spans="1:9" x14ac:dyDescent="0.25">
      <c r="A590" t="s">
        <v>40</v>
      </c>
      <c r="B590">
        <v>6208.29</v>
      </c>
      <c r="C590">
        <v>6084.8</v>
      </c>
      <c r="D590">
        <v>6011.69</v>
      </c>
      <c r="E590">
        <v>770.928</v>
      </c>
      <c r="F590">
        <v>0</v>
      </c>
      <c r="G590">
        <v>1.10449E-2</v>
      </c>
      <c r="H590">
        <v>1</v>
      </c>
      <c r="I590">
        <v>0</v>
      </c>
    </row>
    <row r="591" spans="1:9" x14ac:dyDescent="0.25">
      <c r="A591" t="s">
        <v>40</v>
      </c>
      <c r="B591">
        <v>6197.67</v>
      </c>
      <c r="C591">
        <v>6074.33</v>
      </c>
      <c r="D591">
        <v>6007.52</v>
      </c>
      <c r="E591">
        <v>770.99900000000002</v>
      </c>
      <c r="F591">
        <v>0</v>
      </c>
      <c r="G591">
        <v>1.27852E-3</v>
      </c>
      <c r="H591">
        <v>1</v>
      </c>
      <c r="I591">
        <v>0</v>
      </c>
    </row>
    <row r="592" spans="1:9" x14ac:dyDescent="0.25">
      <c r="A592" t="s">
        <v>40</v>
      </c>
      <c r="B592">
        <v>6199.59</v>
      </c>
      <c r="C592">
        <v>6076.94</v>
      </c>
      <c r="D592">
        <v>6008.27</v>
      </c>
      <c r="E592">
        <v>771.25300000000004</v>
      </c>
      <c r="F592">
        <v>0</v>
      </c>
      <c r="G592">
        <v>1.2342200000000001E-3</v>
      </c>
      <c r="H592">
        <v>1</v>
      </c>
      <c r="I592">
        <v>0</v>
      </c>
    </row>
    <row r="593" spans="1:9" x14ac:dyDescent="0.25">
      <c r="A593" t="s">
        <v>40</v>
      </c>
      <c r="B593">
        <v>6200.18</v>
      </c>
      <c r="C593">
        <v>6077.23</v>
      </c>
      <c r="D593">
        <v>6008.01</v>
      </c>
      <c r="E593">
        <v>771.45500000000004</v>
      </c>
      <c r="F593">
        <v>0</v>
      </c>
      <c r="G593">
        <v>2.9625400000000001E-3</v>
      </c>
      <c r="H593">
        <v>1</v>
      </c>
      <c r="I593">
        <v>0</v>
      </c>
    </row>
    <row r="594" spans="1:9" x14ac:dyDescent="0.25">
      <c r="A594" t="s">
        <v>40</v>
      </c>
      <c r="B594">
        <v>6195.66</v>
      </c>
      <c r="C594">
        <v>6076.56</v>
      </c>
      <c r="D594">
        <v>6006.98</v>
      </c>
      <c r="E594">
        <v>771.05200000000002</v>
      </c>
      <c r="F594">
        <v>0</v>
      </c>
      <c r="G594">
        <v>6.71596E-3</v>
      </c>
      <c r="H594">
        <v>1</v>
      </c>
      <c r="I594">
        <v>0</v>
      </c>
    </row>
    <row r="595" spans="1:9" x14ac:dyDescent="0.25">
      <c r="A595" t="s">
        <v>40</v>
      </c>
      <c r="B595">
        <v>6201.93</v>
      </c>
      <c r="C595">
        <v>6076.83</v>
      </c>
      <c r="D595">
        <v>6007.33</v>
      </c>
      <c r="E595">
        <v>770.76400000000001</v>
      </c>
      <c r="F595">
        <v>0</v>
      </c>
      <c r="G595">
        <v>1.3267000000000001E-3</v>
      </c>
      <c r="H595">
        <v>1</v>
      </c>
      <c r="I595">
        <v>0</v>
      </c>
    </row>
    <row r="596" spans="1:9" x14ac:dyDescent="0.25">
      <c r="A596" t="s">
        <v>40</v>
      </c>
      <c r="B596">
        <v>6199.49</v>
      </c>
      <c r="C596">
        <v>6076.93</v>
      </c>
      <c r="D596">
        <v>6007.62</v>
      </c>
      <c r="E596">
        <v>770.57899999999995</v>
      </c>
      <c r="F596">
        <v>0</v>
      </c>
      <c r="G596">
        <v>2.8353599999999999E-3</v>
      </c>
      <c r="H596">
        <v>1</v>
      </c>
      <c r="I596">
        <v>0</v>
      </c>
    </row>
    <row r="597" spans="1:9" x14ac:dyDescent="0.25">
      <c r="A597" t="s">
        <v>40</v>
      </c>
      <c r="B597">
        <v>6201.97</v>
      </c>
      <c r="C597">
        <v>6077.59</v>
      </c>
      <c r="D597">
        <v>6008.35</v>
      </c>
      <c r="E597">
        <v>770.77099999999996</v>
      </c>
      <c r="F597">
        <v>0</v>
      </c>
      <c r="G597">
        <v>4.5094000000000002E-3</v>
      </c>
      <c r="H597">
        <v>1</v>
      </c>
      <c r="I597">
        <v>0</v>
      </c>
    </row>
    <row r="598" spans="1:9" x14ac:dyDescent="0.25">
      <c r="A598" t="s">
        <v>40</v>
      </c>
      <c r="B598">
        <v>6202.81</v>
      </c>
      <c r="C598">
        <v>6076.67</v>
      </c>
      <c r="D598">
        <v>6008.7</v>
      </c>
      <c r="E598">
        <v>771.22799999999995</v>
      </c>
      <c r="F598">
        <v>0</v>
      </c>
      <c r="G598">
        <v>2.8416600000000002E-3</v>
      </c>
      <c r="H598">
        <v>1</v>
      </c>
      <c r="I598">
        <v>0</v>
      </c>
    </row>
    <row r="599" spans="1:9" x14ac:dyDescent="0.25">
      <c r="A599" t="s">
        <v>40</v>
      </c>
      <c r="B599">
        <v>6200.98</v>
      </c>
      <c r="C599">
        <v>6080.54</v>
      </c>
      <c r="D599">
        <v>6009.24</v>
      </c>
      <c r="E599">
        <v>771.05700000000002</v>
      </c>
      <c r="F599">
        <v>0</v>
      </c>
      <c r="G599">
        <v>1.5140900000000001E-3</v>
      </c>
      <c r="H599">
        <v>1</v>
      </c>
      <c r="I599">
        <v>0</v>
      </c>
    </row>
    <row r="600" spans="1:9" x14ac:dyDescent="0.25">
      <c r="A600" t="s">
        <v>40</v>
      </c>
      <c r="B600">
        <v>6201.43</v>
      </c>
      <c r="C600">
        <v>6077.04</v>
      </c>
      <c r="D600">
        <v>6008</v>
      </c>
      <c r="E600">
        <v>771.03099999999995</v>
      </c>
      <c r="F600">
        <v>0</v>
      </c>
      <c r="G600">
        <v>1.4526299999999999E-3</v>
      </c>
      <c r="H600">
        <v>1</v>
      </c>
      <c r="I600">
        <v>0</v>
      </c>
    </row>
    <row r="601" spans="1:9" x14ac:dyDescent="0.25">
      <c r="A601" t="s">
        <v>40</v>
      </c>
      <c r="B601">
        <v>6198.87</v>
      </c>
      <c r="C601">
        <v>6078.38</v>
      </c>
      <c r="D601">
        <v>6009.12</v>
      </c>
      <c r="E601">
        <v>770.98199999999997</v>
      </c>
      <c r="F601">
        <v>0</v>
      </c>
      <c r="G601">
        <v>8.6045900000000005E-3</v>
      </c>
      <c r="H601">
        <v>1</v>
      </c>
      <c r="I601">
        <v>0</v>
      </c>
    </row>
    <row r="602" spans="1:9" x14ac:dyDescent="0.25">
      <c r="A602" t="s">
        <v>40</v>
      </c>
      <c r="B602">
        <v>6201.29</v>
      </c>
      <c r="C602">
        <v>6080.53</v>
      </c>
      <c r="D602">
        <v>6009.19</v>
      </c>
      <c r="E602">
        <v>770.81899999999996</v>
      </c>
      <c r="F602">
        <v>0</v>
      </c>
      <c r="G602">
        <v>1.5463600000000001E-3</v>
      </c>
      <c r="H602">
        <v>1</v>
      </c>
      <c r="I602">
        <v>0</v>
      </c>
    </row>
    <row r="603" spans="1:9" x14ac:dyDescent="0.25">
      <c r="A603" t="s">
        <v>40</v>
      </c>
      <c r="B603">
        <v>6201.03</v>
      </c>
      <c r="C603">
        <v>6079.64</v>
      </c>
      <c r="D603">
        <v>6008.83</v>
      </c>
      <c r="E603">
        <v>771.19500000000005</v>
      </c>
      <c r="F603">
        <v>0</v>
      </c>
      <c r="G603">
        <v>1.3026800000000001E-3</v>
      </c>
      <c r="H603">
        <v>1</v>
      </c>
      <c r="I603">
        <v>0</v>
      </c>
    </row>
    <row r="604" spans="1:9" x14ac:dyDescent="0.25">
      <c r="A604" t="s">
        <v>40</v>
      </c>
      <c r="B604">
        <v>6197.25</v>
      </c>
      <c r="C604">
        <v>6078.44</v>
      </c>
      <c r="D604">
        <v>6009.57</v>
      </c>
      <c r="E604">
        <v>770.85799999999995</v>
      </c>
      <c r="F604">
        <v>0</v>
      </c>
      <c r="G604">
        <v>1.27753E-3</v>
      </c>
      <c r="H604">
        <v>1</v>
      </c>
      <c r="I604">
        <v>0</v>
      </c>
    </row>
    <row r="605" spans="1:9" x14ac:dyDescent="0.25">
      <c r="A605" t="s">
        <v>40</v>
      </c>
      <c r="B605">
        <v>6202.24</v>
      </c>
      <c r="C605">
        <v>6080.54</v>
      </c>
      <c r="D605">
        <v>6009.6</v>
      </c>
      <c r="E605">
        <v>770.94399999999996</v>
      </c>
      <c r="F605">
        <v>0</v>
      </c>
      <c r="G605">
        <v>8.3517499999999998E-3</v>
      </c>
      <c r="H605">
        <v>1</v>
      </c>
      <c r="I605">
        <v>0</v>
      </c>
    </row>
    <row r="606" spans="1:9" x14ac:dyDescent="0.25">
      <c r="A606" t="s">
        <v>40</v>
      </c>
      <c r="B606">
        <v>6194.31</v>
      </c>
      <c r="C606">
        <v>6076.77</v>
      </c>
      <c r="D606">
        <v>6008.28</v>
      </c>
      <c r="E606">
        <v>770.97900000000004</v>
      </c>
      <c r="F606">
        <v>0</v>
      </c>
      <c r="G606">
        <v>1.2743100000000001E-3</v>
      </c>
      <c r="H606">
        <v>1</v>
      </c>
      <c r="I606">
        <v>0</v>
      </c>
    </row>
    <row r="607" spans="1:9" x14ac:dyDescent="0.25">
      <c r="A607" t="s">
        <v>40</v>
      </c>
      <c r="B607">
        <v>6195.81</v>
      </c>
      <c r="C607">
        <v>6076.76</v>
      </c>
      <c r="D607">
        <v>6008.73</v>
      </c>
      <c r="E607">
        <v>770.62400000000002</v>
      </c>
      <c r="F607">
        <v>0</v>
      </c>
      <c r="G607">
        <v>1.3907699999999999E-3</v>
      </c>
      <c r="H607">
        <v>1</v>
      </c>
      <c r="I607">
        <v>0</v>
      </c>
    </row>
    <row r="608" spans="1:9" x14ac:dyDescent="0.25">
      <c r="A608" t="s">
        <v>40</v>
      </c>
      <c r="B608">
        <v>6202.97</v>
      </c>
      <c r="C608">
        <v>6081.65</v>
      </c>
      <c r="D608">
        <v>6010.28</v>
      </c>
      <c r="E608">
        <v>771.02599999999995</v>
      </c>
      <c r="F608">
        <v>0</v>
      </c>
      <c r="G608">
        <v>1.71024E-3</v>
      </c>
      <c r="H608">
        <v>1</v>
      </c>
      <c r="I608">
        <v>0</v>
      </c>
    </row>
    <row r="609" spans="1:25" x14ac:dyDescent="0.25">
      <c r="A609" t="s">
        <v>40</v>
      </c>
      <c r="B609">
        <v>6199.13</v>
      </c>
      <c r="C609">
        <v>6079.48</v>
      </c>
      <c r="D609">
        <v>6008.38</v>
      </c>
      <c r="E609">
        <v>771.04200000000003</v>
      </c>
      <c r="F609">
        <v>0</v>
      </c>
      <c r="G609">
        <v>4.2464900000000003E-3</v>
      </c>
      <c r="H609">
        <v>1</v>
      </c>
      <c r="I609">
        <v>0</v>
      </c>
    </row>
    <row r="610" spans="1:25" x14ac:dyDescent="0.25">
      <c r="A610" t="s">
        <v>40</v>
      </c>
      <c r="B610">
        <v>6215.99</v>
      </c>
      <c r="C610">
        <v>6092.88</v>
      </c>
      <c r="D610">
        <v>6016.79</v>
      </c>
      <c r="E610">
        <v>771.27300000000002</v>
      </c>
      <c r="F610">
        <v>0</v>
      </c>
      <c r="G610">
        <v>1.2939E-3</v>
      </c>
      <c r="H610">
        <v>1</v>
      </c>
      <c r="I610">
        <v>0</v>
      </c>
    </row>
    <row r="611" spans="1:25" x14ac:dyDescent="0.25">
      <c r="A611" t="s">
        <v>40</v>
      </c>
      <c r="B611">
        <v>6208.68</v>
      </c>
      <c r="C611">
        <v>6091.35</v>
      </c>
      <c r="D611">
        <v>6016.39</v>
      </c>
      <c r="E611">
        <v>771.31600000000003</v>
      </c>
      <c r="F611">
        <v>0</v>
      </c>
      <c r="G611">
        <v>8.72707E-3</v>
      </c>
      <c r="H611">
        <v>1</v>
      </c>
      <c r="I611">
        <v>0</v>
      </c>
    </row>
    <row r="612" spans="1:25" x14ac:dyDescent="0.25">
      <c r="A612" t="s">
        <v>40</v>
      </c>
      <c r="B612">
        <v>6213.02</v>
      </c>
      <c r="C612">
        <v>6095.09</v>
      </c>
      <c r="D612">
        <v>6017.31</v>
      </c>
      <c r="E612">
        <v>771.16</v>
      </c>
      <c r="F612">
        <v>0</v>
      </c>
      <c r="G612">
        <v>1.5793700000000001E-3</v>
      </c>
      <c r="H612">
        <v>1</v>
      </c>
      <c r="I612">
        <v>0</v>
      </c>
    </row>
    <row r="613" spans="1:25" x14ac:dyDescent="0.25">
      <c r="A613" t="s">
        <v>40</v>
      </c>
      <c r="B613">
        <v>6211.13</v>
      </c>
      <c r="C613">
        <v>6092.54</v>
      </c>
      <c r="D613">
        <v>6014.54</v>
      </c>
      <c r="E613">
        <v>771.12199999999996</v>
      </c>
      <c r="F613">
        <v>0</v>
      </c>
      <c r="G613">
        <v>4.04077E-3</v>
      </c>
      <c r="H613">
        <v>1</v>
      </c>
      <c r="I613">
        <v>0</v>
      </c>
    </row>
    <row r="614" spans="1:25" x14ac:dyDescent="0.25">
      <c r="A614" t="s">
        <v>40</v>
      </c>
      <c r="B614">
        <v>6211.31</v>
      </c>
      <c r="C614">
        <v>6090.13</v>
      </c>
      <c r="D614">
        <v>6013.58</v>
      </c>
      <c r="E614">
        <v>770.84900000000005</v>
      </c>
      <c r="F614">
        <v>0</v>
      </c>
      <c r="G614">
        <v>1.6868499999999999E-3</v>
      </c>
      <c r="H614">
        <v>1</v>
      </c>
      <c r="I614">
        <v>0</v>
      </c>
    </row>
    <row r="615" spans="1:25" x14ac:dyDescent="0.25">
      <c r="A615" t="s">
        <v>40</v>
      </c>
      <c r="B615">
        <v>6213.44</v>
      </c>
      <c r="C615">
        <v>6094.73</v>
      </c>
      <c r="D615">
        <v>6015.3</v>
      </c>
      <c r="E615">
        <v>770.904</v>
      </c>
      <c r="F615">
        <v>0</v>
      </c>
      <c r="G615">
        <v>1.56244E-3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6212.51</v>
      </c>
      <c r="C616">
        <v>6092.93</v>
      </c>
      <c r="D616">
        <v>6016.34</v>
      </c>
      <c r="E616">
        <v>771.23400000000004</v>
      </c>
      <c r="F616">
        <v>0</v>
      </c>
      <c r="G616">
        <v>1.2424599999999999E-3</v>
      </c>
      <c r="H616">
        <v>1</v>
      </c>
      <c r="I616">
        <v>0</v>
      </c>
      <c r="R616">
        <f>AVERAGE(B567:B616)</f>
        <v>6205.8859999999995</v>
      </c>
      <c r="S616">
        <f>AVERAGE(C567:C616)</f>
        <v>6085.0653999999995</v>
      </c>
      <c r="U616">
        <f>_xlfn.VAR.P(B567:B616)</f>
        <v>38.485235999999617</v>
      </c>
      <c r="V616">
        <f>_xlfn.VAR.P(C567:C616)</f>
        <v>47.696044840000738</v>
      </c>
      <c r="X616">
        <f>1.96*SQRT(U616)/50</f>
        <v>0.24318296208213147</v>
      </c>
      <c r="Y616">
        <f>1.96*SQRT(V616)/50</f>
        <v>0.27072430689344967</v>
      </c>
    </row>
    <row r="617" spans="1:25" x14ac:dyDescent="0.25">
      <c r="A617" t="s">
        <v>40</v>
      </c>
      <c r="B617">
        <v>310381.2683</v>
      </c>
      <c r="C617" t="s">
        <v>36</v>
      </c>
    </row>
    <row r="618" spans="1:25" x14ac:dyDescent="0.25">
      <c r="A618" t="s">
        <v>89</v>
      </c>
      <c r="B618">
        <v>17017.7</v>
      </c>
      <c r="C618">
        <v>16888.8</v>
      </c>
      <c r="D618">
        <v>16784.400000000001</v>
      </c>
      <c r="E618">
        <v>11860</v>
      </c>
      <c r="F618">
        <v>0</v>
      </c>
      <c r="G618">
        <v>5.4454700000000002E-2</v>
      </c>
      <c r="H618">
        <v>0.93150200000000005</v>
      </c>
      <c r="I618">
        <v>0</v>
      </c>
    </row>
    <row r="619" spans="1:25" x14ac:dyDescent="0.25">
      <c r="A619" t="s">
        <v>89</v>
      </c>
      <c r="B619">
        <v>17010.7</v>
      </c>
      <c r="C619">
        <v>16884.7</v>
      </c>
      <c r="D619">
        <v>16787.599999999999</v>
      </c>
      <c r="E619">
        <v>11860.3</v>
      </c>
      <c r="F619">
        <v>0</v>
      </c>
      <c r="G619">
        <v>5.3933300000000003E-2</v>
      </c>
      <c r="H619">
        <v>0.93175399999999997</v>
      </c>
      <c r="I619">
        <v>0</v>
      </c>
    </row>
    <row r="620" spans="1:25" x14ac:dyDescent="0.25">
      <c r="A620" t="s">
        <v>89</v>
      </c>
      <c r="B620">
        <v>17012</v>
      </c>
      <c r="C620">
        <v>16884.5</v>
      </c>
      <c r="D620">
        <v>16786.5</v>
      </c>
      <c r="E620">
        <v>11860.7</v>
      </c>
      <c r="F620">
        <v>0</v>
      </c>
      <c r="G620">
        <v>5.3920599999999999E-2</v>
      </c>
      <c r="H620">
        <v>0.93166800000000005</v>
      </c>
      <c r="I620">
        <v>0</v>
      </c>
    </row>
    <row r="621" spans="1:25" x14ac:dyDescent="0.25">
      <c r="A621" t="s">
        <v>89</v>
      </c>
      <c r="B621">
        <v>17013.599999999999</v>
      </c>
      <c r="C621">
        <v>16889.099999999999</v>
      </c>
      <c r="D621">
        <v>16788.2</v>
      </c>
      <c r="E621">
        <v>11860.9</v>
      </c>
      <c r="F621">
        <v>0</v>
      </c>
      <c r="G621">
        <v>5.5740600000000001E-2</v>
      </c>
      <c r="H621">
        <v>0.93181099999999994</v>
      </c>
      <c r="I621">
        <v>0</v>
      </c>
    </row>
    <row r="622" spans="1:25" x14ac:dyDescent="0.25">
      <c r="A622" t="s">
        <v>89</v>
      </c>
      <c r="B622">
        <v>17004.8</v>
      </c>
      <c r="C622">
        <v>16874.7</v>
      </c>
      <c r="D622">
        <v>16780.3</v>
      </c>
      <c r="E622">
        <v>11859.7</v>
      </c>
      <c r="F622">
        <v>0</v>
      </c>
      <c r="G622">
        <v>7.1559899999999996E-2</v>
      </c>
      <c r="H622">
        <v>0.93132999999999999</v>
      </c>
      <c r="I622">
        <v>0</v>
      </c>
    </row>
    <row r="623" spans="1:25" x14ac:dyDescent="0.25">
      <c r="A623" t="s">
        <v>89</v>
      </c>
      <c r="B623">
        <v>16998.3</v>
      </c>
      <c r="C623">
        <v>16872</v>
      </c>
      <c r="D623">
        <v>16778.599999999999</v>
      </c>
      <c r="E623">
        <v>11859.9</v>
      </c>
      <c r="F623">
        <v>0</v>
      </c>
      <c r="G623">
        <v>5.4529500000000002E-2</v>
      </c>
      <c r="H623">
        <v>0.93182900000000002</v>
      </c>
      <c r="I623">
        <v>0</v>
      </c>
    </row>
    <row r="624" spans="1:25" x14ac:dyDescent="0.25">
      <c r="A624" t="s">
        <v>89</v>
      </c>
      <c r="B624">
        <v>17000.400000000001</v>
      </c>
      <c r="C624">
        <v>16874.900000000001</v>
      </c>
      <c r="D624">
        <v>16777.400000000001</v>
      </c>
      <c r="E624">
        <v>11859.6</v>
      </c>
      <c r="F624">
        <v>0</v>
      </c>
      <c r="G624">
        <v>8.3259100000000003E-2</v>
      </c>
      <c r="H624">
        <v>0.93183000000000005</v>
      </c>
      <c r="I624">
        <v>0</v>
      </c>
    </row>
    <row r="625" spans="1:9" x14ac:dyDescent="0.25">
      <c r="A625" t="s">
        <v>89</v>
      </c>
      <c r="B625">
        <v>17003.900000000001</v>
      </c>
      <c r="C625">
        <v>16873.7</v>
      </c>
      <c r="D625">
        <v>16777.400000000001</v>
      </c>
      <c r="E625">
        <v>11860</v>
      </c>
      <c r="F625">
        <v>0</v>
      </c>
      <c r="G625">
        <v>5.4135000000000003E-2</v>
      </c>
      <c r="H625">
        <v>0.93171700000000002</v>
      </c>
      <c r="I625">
        <v>0</v>
      </c>
    </row>
    <row r="626" spans="1:9" x14ac:dyDescent="0.25">
      <c r="A626" t="s">
        <v>89</v>
      </c>
      <c r="B626">
        <v>17002.3</v>
      </c>
      <c r="C626">
        <v>16872.599999999999</v>
      </c>
      <c r="D626">
        <v>16780.400000000001</v>
      </c>
      <c r="E626">
        <v>11860.7</v>
      </c>
      <c r="F626">
        <v>0</v>
      </c>
      <c r="G626">
        <v>5.4056399999999998E-2</v>
      </c>
      <c r="H626">
        <v>0.95848500000000003</v>
      </c>
      <c r="I626">
        <v>0</v>
      </c>
    </row>
    <row r="627" spans="1:9" x14ac:dyDescent="0.25">
      <c r="A627" t="s">
        <v>89</v>
      </c>
      <c r="B627">
        <v>17001.8</v>
      </c>
      <c r="C627">
        <v>16872.8</v>
      </c>
      <c r="D627">
        <v>16778.2</v>
      </c>
      <c r="E627">
        <v>11860.2</v>
      </c>
      <c r="F627">
        <v>0</v>
      </c>
      <c r="G627">
        <v>5.39274E-2</v>
      </c>
      <c r="H627">
        <v>0.93183199999999999</v>
      </c>
      <c r="I627">
        <v>0</v>
      </c>
    </row>
    <row r="628" spans="1:9" x14ac:dyDescent="0.25">
      <c r="A628" t="s">
        <v>89</v>
      </c>
      <c r="B628">
        <v>16995.099999999999</v>
      </c>
      <c r="C628">
        <v>16870.099999999999</v>
      </c>
      <c r="D628">
        <v>16777.400000000001</v>
      </c>
      <c r="E628">
        <v>11859.9</v>
      </c>
      <c r="F628">
        <v>0</v>
      </c>
      <c r="G628">
        <v>5.5145800000000002E-2</v>
      </c>
      <c r="H628">
        <v>0.93180200000000002</v>
      </c>
      <c r="I628">
        <v>0</v>
      </c>
    </row>
    <row r="629" spans="1:9" x14ac:dyDescent="0.25">
      <c r="A629" t="s">
        <v>89</v>
      </c>
      <c r="B629">
        <v>17007.5</v>
      </c>
      <c r="C629">
        <v>16881.599999999999</v>
      </c>
      <c r="D629">
        <v>16783.400000000001</v>
      </c>
      <c r="E629">
        <v>11859.7</v>
      </c>
      <c r="F629">
        <v>0</v>
      </c>
      <c r="G629">
        <v>8.3267099999999997E-2</v>
      </c>
      <c r="H629">
        <v>0.93149199999999999</v>
      </c>
      <c r="I629">
        <v>0</v>
      </c>
    </row>
    <row r="630" spans="1:9" x14ac:dyDescent="0.25">
      <c r="A630" t="s">
        <v>89</v>
      </c>
      <c r="B630">
        <v>17010.099999999999</v>
      </c>
      <c r="C630">
        <v>16886</v>
      </c>
      <c r="D630">
        <v>16783.099999999999</v>
      </c>
      <c r="E630">
        <v>11859.2</v>
      </c>
      <c r="F630">
        <v>0</v>
      </c>
      <c r="G630">
        <v>8.3255700000000002E-2</v>
      </c>
      <c r="H630">
        <v>0.94048299999999996</v>
      </c>
      <c r="I630">
        <v>0</v>
      </c>
    </row>
    <row r="631" spans="1:9" x14ac:dyDescent="0.25">
      <c r="A631" t="s">
        <v>89</v>
      </c>
      <c r="B631">
        <v>17011.7</v>
      </c>
      <c r="C631">
        <v>16887.599999999999</v>
      </c>
      <c r="D631">
        <v>16784</v>
      </c>
      <c r="E631">
        <v>11859.6</v>
      </c>
      <c r="F631">
        <v>0</v>
      </c>
      <c r="G631">
        <v>8.3262500000000003E-2</v>
      </c>
      <c r="H631">
        <v>0.93171400000000004</v>
      </c>
      <c r="I631">
        <v>0</v>
      </c>
    </row>
    <row r="632" spans="1:9" x14ac:dyDescent="0.25">
      <c r="A632" t="s">
        <v>89</v>
      </c>
      <c r="B632">
        <v>17013</v>
      </c>
      <c r="C632">
        <v>16889.3</v>
      </c>
      <c r="D632">
        <v>16786.5</v>
      </c>
      <c r="E632">
        <v>11859.9</v>
      </c>
      <c r="F632">
        <v>0</v>
      </c>
      <c r="G632">
        <v>5.4630900000000003E-2</v>
      </c>
      <c r="H632">
        <v>0.931585</v>
      </c>
      <c r="I632">
        <v>0</v>
      </c>
    </row>
    <row r="633" spans="1:9" x14ac:dyDescent="0.25">
      <c r="A633" t="s">
        <v>89</v>
      </c>
      <c r="B633">
        <v>17007.400000000001</v>
      </c>
      <c r="C633">
        <v>16884</v>
      </c>
      <c r="D633">
        <v>16785.099999999999</v>
      </c>
      <c r="E633">
        <v>11860</v>
      </c>
      <c r="F633">
        <v>0</v>
      </c>
      <c r="G633">
        <v>6.92247E-2</v>
      </c>
      <c r="H633">
        <v>0.93171599999999999</v>
      </c>
      <c r="I633">
        <v>0</v>
      </c>
    </row>
    <row r="634" spans="1:9" x14ac:dyDescent="0.25">
      <c r="A634" t="s">
        <v>89</v>
      </c>
      <c r="B634">
        <v>17009.599999999999</v>
      </c>
      <c r="C634">
        <v>16886</v>
      </c>
      <c r="D634">
        <v>16786.599999999999</v>
      </c>
      <c r="E634">
        <v>11860</v>
      </c>
      <c r="F634">
        <v>0</v>
      </c>
      <c r="G634">
        <v>5.6204700000000003E-2</v>
      </c>
      <c r="H634">
        <v>0.93166599999999999</v>
      </c>
      <c r="I634">
        <v>0</v>
      </c>
    </row>
    <row r="635" spans="1:9" x14ac:dyDescent="0.25">
      <c r="A635" t="s">
        <v>89</v>
      </c>
      <c r="B635">
        <v>17011.3</v>
      </c>
      <c r="C635">
        <v>16885.3</v>
      </c>
      <c r="D635">
        <v>16785.400000000001</v>
      </c>
      <c r="E635">
        <v>11859.8</v>
      </c>
      <c r="F635">
        <v>0</v>
      </c>
      <c r="G635">
        <v>5.41168E-2</v>
      </c>
      <c r="H635">
        <v>0.931836</v>
      </c>
      <c r="I635">
        <v>0</v>
      </c>
    </row>
    <row r="636" spans="1:9" x14ac:dyDescent="0.25">
      <c r="A636" t="s">
        <v>89</v>
      </c>
      <c r="B636">
        <v>17010.099999999999</v>
      </c>
      <c r="C636">
        <v>16881.5</v>
      </c>
      <c r="D636">
        <v>16784.599999999999</v>
      </c>
      <c r="E636">
        <v>11860.2</v>
      </c>
      <c r="F636">
        <v>0</v>
      </c>
      <c r="G636">
        <v>6.7942199999999994E-2</v>
      </c>
      <c r="H636">
        <v>0.93153799999999998</v>
      </c>
      <c r="I636">
        <v>0</v>
      </c>
    </row>
    <row r="637" spans="1:9" x14ac:dyDescent="0.25">
      <c r="A637" t="s">
        <v>89</v>
      </c>
      <c r="B637">
        <v>16996.8</v>
      </c>
      <c r="C637">
        <v>16866.5</v>
      </c>
      <c r="D637">
        <v>16776.400000000001</v>
      </c>
      <c r="E637">
        <v>11860.1</v>
      </c>
      <c r="F637">
        <v>0</v>
      </c>
      <c r="G637">
        <v>2.93157E-2</v>
      </c>
      <c r="H637">
        <v>0.931836</v>
      </c>
      <c r="I637">
        <v>0</v>
      </c>
    </row>
    <row r="638" spans="1:9" x14ac:dyDescent="0.25">
      <c r="A638" t="s">
        <v>89</v>
      </c>
      <c r="B638">
        <v>17006.8</v>
      </c>
      <c r="C638">
        <v>16876.3</v>
      </c>
      <c r="D638">
        <v>16780</v>
      </c>
      <c r="E638">
        <v>11860</v>
      </c>
      <c r="F638">
        <v>0</v>
      </c>
      <c r="G638">
        <v>6.0775900000000001E-2</v>
      </c>
      <c r="H638">
        <v>0.93169299999999999</v>
      </c>
      <c r="I638">
        <v>0</v>
      </c>
    </row>
    <row r="639" spans="1:9" x14ac:dyDescent="0.25">
      <c r="A639" t="s">
        <v>89</v>
      </c>
      <c r="B639">
        <v>16999.900000000001</v>
      </c>
      <c r="C639">
        <v>16872.400000000001</v>
      </c>
      <c r="D639">
        <v>16778.099999999999</v>
      </c>
      <c r="E639">
        <v>11860.1</v>
      </c>
      <c r="F639">
        <v>0</v>
      </c>
      <c r="G639">
        <v>6.43788E-2</v>
      </c>
      <c r="H639">
        <v>0.93181000000000003</v>
      </c>
      <c r="I639">
        <v>0</v>
      </c>
    </row>
    <row r="640" spans="1:9" x14ac:dyDescent="0.25">
      <c r="A640" t="s">
        <v>89</v>
      </c>
      <c r="B640">
        <v>16998.599999999999</v>
      </c>
      <c r="C640">
        <v>16873.5</v>
      </c>
      <c r="D640">
        <v>16780.400000000001</v>
      </c>
      <c r="E640">
        <v>11860.4</v>
      </c>
      <c r="F640">
        <v>0</v>
      </c>
      <c r="G640">
        <v>8.3255899999999994E-2</v>
      </c>
      <c r="H640">
        <v>0.931836</v>
      </c>
      <c r="I640">
        <v>0</v>
      </c>
    </row>
    <row r="641" spans="1:9" x14ac:dyDescent="0.25">
      <c r="A641" t="s">
        <v>89</v>
      </c>
      <c r="B641">
        <v>16996</v>
      </c>
      <c r="C641">
        <v>16870.5</v>
      </c>
      <c r="D641">
        <v>16777.099999999999</v>
      </c>
      <c r="E641">
        <v>11859.8</v>
      </c>
      <c r="F641">
        <v>0</v>
      </c>
      <c r="G641">
        <v>5.4055300000000001E-2</v>
      </c>
      <c r="H641">
        <v>0.93180499999999999</v>
      </c>
      <c r="I641">
        <v>0</v>
      </c>
    </row>
    <row r="642" spans="1:9" x14ac:dyDescent="0.25">
      <c r="A642" t="s">
        <v>89</v>
      </c>
      <c r="B642">
        <v>17007.099999999999</v>
      </c>
      <c r="C642">
        <v>16879</v>
      </c>
      <c r="D642">
        <v>16780.400000000001</v>
      </c>
      <c r="E642">
        <v>11860.1</v>
      </c>
      <c r="F642">
        <v>0</v>
      </c>
      <c r="G642">
        <v>6.9818400000000003E-2</v>
      </c>
      <c r="H642">
        <v>0.93174400000000002</v>
      </c>
      <c r="I642">
        <v>0</v>
      </c>
    </row>
    <row r="643" spans="1:9" x14ac:dyDescent="0.25">
      <c r="A643" t="s">
        <v>89</v>
      </c>
      <c r="B643">
        <v>17001.400000000001</v>
      </c>
      <c r="C643">
        <v>16875.599999999999</v>
      </c>
      <c r="D643">
        <v>16777.7</v>
      </c>
      <c r="E643">
        <v>11859.5</v>
      </c>
      <c r="F643">
        <v>0</v>
      </c>
      <c r="G643">
        <v>5.4548699999999999E-2</v>
      </c>
      <c r="H643">
        <v>0.95902900000000002</v>
      </c>
      <c r="I643">
        <v>0</v>
      </c>
    </row>
    <row r="644" spans="1:9" x14ac:dyDescent="0.25">
      <c r="A644" t="s">
        <v>89</v>
      </c>
      <c r="B644">
        <v>17011.2</v>
      </c>
      <c r="C644">
        <v>16887.3</v>
      </c>
      <c r="D644">
        <v>16786.599999999999</v>
      </c>
      <c r="E644">
        <v>11860</v>
      </c>
      <c r="F644">
        <v>0</v>
      </c>
      <c r="G644">
        <v>5.3920299999999997E-2</v>
      </c>
      <c r="H644">
        <v>0.93103000000000002</v>
      </c>
      <c r="I644">
        <v>0</v>
      </c>
    </row>
    <row r="645" spans="1:9" x14ac:dyDescent="0.25">
      <c r="A645" t="s">
        <v>89</v>
      </c>
      <c r="B645">
        <v>17007.400000000001</v>
      </c>
      <c r="C645">
        <v>16883.7</v>
      </c>
      <c r="D645">
        <v>16782.7</v>
      </c>
      <c r="E645">
        <v>11859.1</v>
      </c>
      <c r="F645">
        <v>0</v>
      </c>
      <c r="G645">
        <v>5.4371299999999997E-2</v>
      </c>
      <c r="H645">
        <v>0.95052999999999999</v>
      </c>
      <c r="I645">
        <v>0</v>
      </c>
    </row>
    <row r="646" spans="1:9" x14ac:dyDescent="0.25">
      <c r="A646" t="s">
        <v>89</v>
      </c>
      <c r="B646">
        <v>17012.599999999999</v>
      </c>
      <c r="C646">
        <v>16887.7</v>
      </c>
      <c r="D646">
        <v>16785.2</v>
      </c>
      <c r="E646">
        <v>11859.4</v>
      </c>
      <c r="F646">
        <v>0</v>
      </c>
      <c r="G646">
        <v>5.8374299999999997E-2</v>
      </c>
      <c r="H646">
        <v>0.953237</v>
      </c>
      <c r="I646">
        <v>0</v>
      </c>
    </row>
    <row r="647" spans="1:9" x14ac:dyDescent="0.25">
      <c r="A647" t="s">
        <v>89</v>
      </c>
      <c r="B647">
        <v>17006</v>
      </c>
      <c r="C647">
        <v>16882</v>
      </c>
      <c r="D647">
        <v>16783.5</v>
      </c>
      <c r="E647">
        <v>11859.3</v>
      </c>
      <c r="F647">
        <v>0</v>
      </c>
      <c r="G647">
        <v>7.0605200000000007E-2</v>
      </c>
      <c r="H647">
        <v>0.93166499999999997</v>
      </c>
      <c r="I647">
        <v>0</v>
      </c>
    </row>
    <row r="648" spans="1:9" x14ac:dyDescent="0.25">
      <c r="A648" t="s">
        <v>89</v>
      </c>
      <c r="B648">
        <v>17007</v>
      </c>
      <c r="C648">
        <v>16883.5</v>
      </c>
      <c r="D648">
        <v>16785.8</v>
      </c>
      <c r="E648">
        <v>11859.4</v>
      </c>
      <c r="F648">
        <v>0</v>
      </c>
      <c r="G648">
        <v>6.2103600000000002E-2</v>
      </c>
      <c r="H648">
        <v>0.931836</v>
      </c>
      <c r="I648">
        <v>0</v>
      </c>
    </row>
    <row r="649" spans="1:9" x14ac:dyDescent="0.25">
      <c r="A649" t="s">
        <v>89</v>
      </c>
      <c r="B649">
        <v>17008.8</v>
      </c>
      <c r="C649">
        <v>16883</v>
      </c>
      <c r="D649">
        <v>16784</v>
      </c>
      <c r="E649">
        <v>11859.4</v>
      </c>
      <c r="F649">
        <v>0</v>
      </c>
      <c r="G649">
        <v>8.3255599999999999E-2</v>
      </c>
      <c r="H649">
        <v>0.93183499999999997</v>
      </c>
      <c r="I649">
        <v>0</v>
      </c>
    </row>
    <row r="650" spans="1:9" x14ac:dyDescent="0.25">
      <c r="A650" t="s">
        <v>89</v>
      </c>
      <c r="B650">
        <v>17003.599999999999</v>
      </c>
      <c r="C650">
        <v>16878.3</v>
      </c>
      <c r="D650">
        <v>16781.599999999999</v>
      </c>
      <c r="E650">
        <v>11859.9</v>
      </c>
      <c r="F650">
        <v>0</v>
      </c>
      <c r="G650">
        <v>5.3914400000000001E-2</v>
      </c>
      <c r="H650">
        <v>0.931419</v>
      </c>
      <c r="I650">
        <v>0</v>
      </c>
    </row>
    <row r="651" spans="1:9" x14ac:dyDescent="0.25">
      <c r="A651" t="s">
        <v>89</v>
      </c>
      <c r="B651">
        <v>17001.3</v>
      </c>
      <c r="C651">
        <v>16869.3</v>
      </c>
      <c r="D651">
        <v>16777.900000000001</v>
      </c>
      <c r="E651">
        <v>11859.5</v>
      </c>
      <c r="F651">
        <v>0</v>
      </c>
      <c r="G651">
        <v>5.6780299999999999E-2</v>
      </c>
      <c r="H651">
        <v>0.93167</v>
      </c>
      <c r="I651">
        <v>0</v>
      </c>
    </row>
    <row r="652" spans="1:9" x14ac:dyDescent="0.25">
      <c r="A652" t="s">
        <v>89</v>
      </c>
      <c r="B652">
        <v>16989.099999999999</v>
      </c>
      <c r="C652">
        <v>16865.400000000001</v>
      </c>
      <c r="D652">
        <v>16775.400000000001</v>
      </c>
      <c r="E652">
        <v>11859.4</v>
      </c>
      <c r="F652">
        <v>0</v>
      </c>
      <c r="G652">
        <v>5.4628099999999999E-2</v>
      </c>
      <c r="H652">
        <v>0.93178000000000005</v>
      </c>
      <c r="I652">
        <v>0</v>
      </c>
    </row>
    <row r="653" spans="1:9" x14ac:dyDescent="0.25">
      <c r="A653" t="s">
        <v>89</v>
      </c>
      <c r="B653">
        <v>16992.2</v>
      </c>
      <c r="C653">
        <v>16868.2</v>
      </c>
      <c r="D653">
        <v>16776.400000000001</v>
      </c>
      <c r="E653">
        <v>11859.6</v>
      </c>
      <c r="F653">
        <v>0</v>
      </c>
      <c r="G653">
        <v>5.6327599999999999E-2</v>
      </c>
      <c r="H653">
        <v>0.93171899999999996</v>
      </c>
      <c r="I653">
        <v>0</v>
      </c>
    </row>
    <row r="654" spans="1:9" x14ac:dyDescent="0.25">
      <c r="A654" t="s">
        <v>89</v>
      </c>
      <c r="B654">
        <v>16995.2</v>
      </c>
      <c r="C654">
        <v>16871</v>
      </c>
      <c r="D654">
        <v>16778.599999999999</v>
      </c>
      <c r="E654">
        <v>11859.7</v>
      </c>
      <c r="F654">
        <v>0</v>
      </c>
      <c r="G654">
        <v>8.3260899999999999E-2</v>
      </c>
      <c r="H654">
        <v>0.93166499999999997</v>
      </c>
      <c r="I654">
        <v>0</v>
      </c>
    </row>
    <row r="655" spans="1:9" x14ac:dyDescent="0.25">
      <c r="A655" t="s">
        <v>89</v>
      </c>
      <c r="B655">
        <v>16995.7</v>
      </c>
      <c r="C655">
        <v>16871.5</v>
      </c>
      <c r="D655">
        <v>16775.900000000001</v>
      </c>
      <c r="E655">
        <v>11859.2</v>
      </c>
      <c r="F655">
        <v>0</v>
      </c>
      <c r="G655">
        <v>8.3270999999999998E-2</v>
      </c>
      <c r="H655">
        <v>0.931836</v>
      </c>
      <c r="I655">
        <v>0</v>
      </c>
    </row>
    <row r="656" spans="1:9" x14ac:dyDescent="0.25">
      <c r="A656" t="s">
        <v>89</v>
      </c>
      <c r="B656">
        <v>17000.900000000001</v>
      </c>
      <c r="C656">
        <v>16876.5</v>
      </c>
      <c r="D656">
        <v>16778.3</v>
      </c>
      <c r="E656">
        <v>11859.6</v>
      </c>
      <c r="F656">
        <v>0</v>
      </c>
      <c r="G656">
        <v>5.6697999999999998E-2</v>
      </c>
      <c r="H656">
        <v>0.93181499999999995</v>
      </c>
      <c r="I656">
        <v>0</v>
      </c>
    </row>
    <row r="657" spans="1:25" x14ac:dyDescent="0.25">
      <c r="A657" t="s">
        <v>89</v>
      </c>
      <c r="B657">
        <v>17004.599999999999</v>
      </c>
      <c r="C657">
        <v>16878.400000000001</v>
      </c>
      <c r="D657">
        <v>16781.8</v>
      </c>
      <c r="E657">
        <v>11860</v>
      </c>
      <c r="F657">
        <v>0</v>
      </c>
      <c r="G657">
        <v>6.0332200000000002E-2</v>
      </c>
      <c r="H657">
        <v>0.93171599999999999</v>
      </c>
      <c r="I657">
        <v>0</v>
      </c>
    </row>
    <row r="658" spans="1:25" x14ac:dyDescent="0.25">
      <c r="A658" t="s">
        <v>89</v>
      </c>
      <c r="B658">
        <v>17002.099999999999</v>
      </c>
      <c r="C658">
        <v>16878</v>
      </c>
      <c r="D658">
        <v>16784.5</v>
      </c>
      <c r="E658">
        <v>11859.7</v>
      </c>
      <c r="F658">
        <v>0</v>
      </c>
      <c r="G658">
        <v>5.3922400000000002E-2</v>
      </c>
      <c r="H658">
        <v>0.95523499999999995</v>
      </c>
      <c r="I658">
        <v>0</v>
      </c>
    </row>
    <row r="659" spans="1:25" x14ac:dyDescent="0.25">
      <c r="A659" t="s">
        <v>89</v>
      </c>
      <c r="B659">
        <v>17011</v>
      </c>
      <c r="C659">
        <v>16885.8</v>
      </c>
      <c r="D659">
        <v>16782.099999999999</v>
      </c>
      <c r="E659">
        <v>11859.7</v>
      </c>
      <c r="F659">
        <v>0</v>
      </c>
      <c r="G659">
        <v>5.3910100000000002E-2</v>
      </c>
      <c r="H659">
        <v>0.931836</v>
      </c>
      <c r="I659">
        <v>0</v>
      </c>
    </row>
    <row r="660" spans="1:25" x14ac:dyDescent="0.25">
      <c r="A660" t="s">
        <v>89</v>
      </c>
      <c r="B660">
        <v>17006.599999999999</v>
      </c>
      <c r="C660">
        <v>16881.599999999999</v>
      </c>
      <c r="D660">
        <v>16783</v>
      </c>
      <c r="E660">
        <v>11859.3</v>
      </c>
      <c r="F660">
        <v>0</v>
      </c>
      <c r="G660">
        <v>5.40162E-2</v>
      </c>
      <c r="H660">
        <v>0.93154499999999996</v>
      </c>
      <c r="I660">
        <v>0</v>
      </c>
    </row>
    <row r="661" spans="1:25" x14ac:dyDescent="0.25">
      <c r="A661" t="s">
        <v>89</v>
      </c>
      <c r="B661">
        <v>17007.900000000001</v>
      </c>
      <c r="C661">
        <v>16883.8</v>
      </c>
      <c r="D661">
        <v>16780.599999999999</v>
      </c>
      <c r="E661">
        <v>11859.4</v>
      </c>
      <c r="F661">
        <v>0</v>
      </c>
      <c r="G661">
        <v>5.4084199999999999E-2</v>
      </c>
      <c r="H661">
        <v>0.93178799999999995</v>
      </c>
      <c r="I661">
        <v>0</v>
      </c>
    </row>
    <row r="662" spans="1:25" x14ac:dyDescent="0.25">
      <c r="A662" t="s">
        <v>89</v>
      </c>
      <c r="B662">
        <v>17006.099999999999</v>
      </c>
      <c r="C662">
        <v>16881</v>
      </c>
      <c r="D662">
        <v>16777.599999999999</v>
      </c>
      <c r="E662">
        <v>11859.2</v>
      </c>
      <c r="F662">
        <v>0</v>
      </c>
      <c r="G662">
        <v>5.8681900000000002E-2</v>
      </c>
      <c r="H662">
        <v>0.93174699999999999</v>
      </c>
      <c r="I662">
        <v>0</v>
      </c>
    </row>
    <row r="663" spans="1:25" x14ac:dyDescent="0.25">
      <c r="A663" t="s">
        <v>89</v>
      </c>
      <c r="B663">
        <v>17009.599999999999</v>
      </c>
      <c r="C663">
        <v>16885.099999999999</v>
      </c>
      <c r="D663">
        <v>16786.400000000001</v>
      </c>
      <c r="E663">
        <v>11859.3</v>
      </c>
      <c r="F663">
        <v>0</v>
      </c>
      <c r="G663">
        <v>5.5259799999999998E-2</v>
      </c>
      <c r="H663">
        <v>0.93167699999999998</v>
      </c>
      <c r="I663">
        <v>0</v>
      </c>
    </row>
    <row r="664" spans="1:25" x14ac:dyDescent="0.25">
      <c r="A664" t="s">
        <v>89</v>
      </c>
      <c r="B664">
        <v>17006.3</v>
      </c>
      <c r="C664">
        <v>16881.599999999999</v>
      </c>
      <c r="D664">
        <v>16782.8</v>
      </c>
      <c r="E664">
        <v>11859.3</v>
      </c>
      <c r="F664">
        <v>0</v>
      </c>
      <c r="G664">
        <v>5.5312399999999998E-2</v>
      </c>
      <c r="H664">
        <v>0.93183499999999997</v>
      </c>
      <c r="I664">
        <v>0</v>
      </c>
    </row>
    <row r="665" spans="1:25" x14ac:dyDescent="0.25">
      <c r="A665" t="s">
        <v>89</v>
      </c>
      <c r="B665">
        <v>17000.2</v>
      </c>
      <c r="C665">
        <v>16870.5</v>
      </c>
      <c r="D665">
        <v>16778.599999999999</v>
      </c>
      <c r="E665">
        <v>11859.7</v>
      </c>
      <c r="F665">
        <v>0</v>
      </c>
      <c r="G665">
        <v>5.4070500000000001E-2</v>
      </c>
      <c r="H665">
        <v>0.93062800000000001</v>
      </c>
      <c r="I665">
        <v>0</v>
      </c>
    </row>
    <row r="666" spans="1:25" x14ac:dyDescent="0.25">
      <c r="A666" t="s">
        <v>89</v>
      </c>
      <c r="B666">
        <v>16991.3</v>
      </c>
      <c r="C666">
        <v>16865</v>
      </c>
      <c r="D666">
        <v>16774.2</v>
      </c>
      <c r="E666">
        <v>11858.8</v>
      </c>
      <c r="F666">
        <v>0</v>
      </c>
      <c r="G666">
        <v>5.3984400000000002E-2</v>
      </c>
      <c r="H666">
        <v>0.956229</v>
      </c>
      <c r="I666">
        <v>0</v>
      </c>
    </row>
    <row r="667" spans="1:25" x14ac:dyDescent="0.25">
      <c r="A667" t="s">
        <v>89</v>
      </c>
      <c r="B667">
        <v>16997.599999999999</v>
      </c>
      <c r="C667">
        <v>16872.3</v>
      </c>
      <c r="D667">
        <v>16778.8</v>
      </c>
      <c r="E667">
        <v>11859.7</v>
      </c>
      <c r="F667">
        <v>0</v>
      </c>
      <c r="G667">
        <v>5.6877200000000003E-2</v>
      </c>
      <c r="H667">
        <v>0.931732</v>
      </c>
      <c r="I667">
        <v>0</v>
      </c>
    </row>
    <row r="668" spans="1:25" x14ac:dyDescent="0.25">
      <c r="A668" t="s">
        <v>89</v>
      </c>
      <c r="B668">
        <v>16995</v>
      </c>
      <c r="C668">
        <v>16869.7</v>
      </c>
      <c r="D668">
        <v>16779.2</v>
      </c>
      <c r="E668">
        <v>11860</v>
      </c>
      <c r="F668">
        <v>0</v>
      </c>
      <c r="G668">
        <v>5.5721300000000001E-2</v>
      </c>
      <c r="H668">
        <v>0.93160900000000002</v>
      </c>
      <c r="I668">
        <v>0</v>
      </c>
    </row>
    <row r="669" spans="1:25" x14ac:dyDescent="0.25">
      <c r="A669" t="s">
        <v>89</v>
      </c>
      <c r="B669">
        <v>16995.7</v>
      </c>
      <c r="C669">
        <v>16871.400000000001</v>
      </c>
      <c r="D669">
        <v>16777.099999999999</v>
      </c>
      <c r="E669">
        <v>11859.9</v>
      </c>
      <c r="F669">
        <v>0</v>
      </c>
      <c r="G669">
        <v>5.44983E-2</v>
      </c>
      <c r="H669">
        <v>0.93182200000000004</v>
      </c>
      <c r="I669">
        <v>0</v>
      </c>
    </row>
    <row r="670" spans="1:25" x14ac:dyDescent="0.25">
      <c r="A670" t="s">
        <v>89</v>
      </c>
      <c r="B670">
        <v>16996.2</v>
      </c>
      <c r="C670">
        <v>16871.5</v>
      </c>
      <c r="D670">
        <v>16778.900000000001</v>
      </c>
      <c r="E670">
        <v>11859.8</v>
      </c>
      <c r="F670">
        <v>0</v>
      </c>
      <c r="G670">
        <v>5.7759400000000002E-2</v>
      </c>
      <c r="H670">
        <v>0.93174699999999999</v>
      </c>
      <c r="I670">
        <v>0</v>
      </c>
    </row>
    <row r="671" spans="1:25" x14ac:dyDescent="0.25">
      <c r="A671" t="s">
        <v>89</v>
      </c>
      <c r="B671">
        <v>17001.099999999999</v>
      </c>
      <c r="C671">
        <v>16876</v>
      </c>
      <c r="D671">
        <v>16777.5</v>
      </c>
      <c r="E671">
        <v>11859.4</v>
      </c>
      <c r="F671">
        <v>0</v>
      </c>
      <c r="G671">
        <v>5.39964E-2</v>
      </c>
      <c r="H671">
        <v>0.93168399999999996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17010.5</v>
      </c>
      <c r="C672">
        <v>16883.099999999999</v>
      </c>
      <c r="D672">
        <v>16786</v>
      </c>
      <c r="E672">
        <v>11859.5</v>
      </c>
      <c r="F672">
        <v>0</v>
      </c>
      <c r="G672">
        <v>8.3258499999999999E-2</v>
      </c>
      <c r="H672">
        <v>0.93183700000000003</v>
      </c>
      <c r="I672">
        <v>0</v>
      </c>
      <c r="R672">
        <f>AVERAGE(B623:B672)</f>
        <v>17003.237999999994</v>
      </c>
      <c r="S672">
        <f>AVERAGE(C623:C672)</f>
        <v>16877.468000000004</v>
      </c>
      <c r="U672">
        <f>_xlfn.VAR.P(B623:B672)</f>
        <v>38.09355599999892</v>
      </c>
      <c r="V672">
        <f>_xlfn.VAR.P(C623:C672)</f>
        <v>44.229775999996406</v>
      </c>
      <c r="X672">
        <f>1.96*SQRT(U672)/50</f>
        <v>0.24194231108228742</v>
      </c>
      <c r="Y672">
        <f>1.96*SQRT(V672)/50</f>
        <v>0.26070144417059615</v>
      </c>
    </row>
    <row r="673" spans="1:9" x14ac:dyDescent="0.25">
      <c r="A673" t="s">
        <v>89</v>
      </c>
      <c r="B673">
        <v>850241.04779999994</v>
      </c>
      <c r="C673" t="s">
        <v>36</v>
      </c>
    </row>
    <row r="674" spans="1:9" x14ac:dyDescent="0.25">
      <c r="A674" t="s">
        <v>90</v>
      </c>
      <c r="B674">
        <v>16913.7</v>
      </c>
      <c r="C674">
        <v>16794.400000000001</v>
      </c>
      <c r="D674">
        <v>16694.5</v>
      </c>
      <c r="E674">
        <v>11768.6</v>
      </c>
      <c r="F674">
        <v>0</v>
      </c>
      <c r="G674">
        <v>5.40502E-2</v>
      </c>
      <c r="H674">
        <v>0.93175200000000002</v>
      </c>
      <c r="I674">
        <v>0</v>
      </c>
    </row>
    <row r="675" spans="1:9" x14ac:dyDescent="0.25">
      <c r="A675" t="s">
        <v>90</v>
      </c>
      <c r="B675">
        <v>16915.599999999999</v>
      </c>
      <c r="C675">
        <v>16796.5</v>
      </c>
      <c r="D675">
        <v>16694.599999999999</v>
      </c>
      <c r="E675">
        <v>11768.7</v>
      </c>
      <c r="F675">
        <v>0</v>
      </c>
      <c r="G675">
        <v>7.7197399999999999E-2</v>
      </c>
      <c r="H675">
        <v>0.93164100000000005</v>
      </c>
      <c r="I675">
        <v>0</v>
      </c>
    </row>
    <row r="676" spans="1:9" x14ac:dyDescent="0.25">
      <c r="A676" t="s">
        <v>90</v>
      </c>
      <c r="B676">
        <v>16907.8</v>
      </c>
      <c r="C676">
        <v>16791.2</v>
      </c>
      <c r="D676">
        <v>16694.3</v>
      </c>
      <c r="E676">
        <v>11768.4</v>
      </c>
      <c r="F676">
        <v>0</v>
      </c>
      <c r="G676">
        <v>5.40987E-2</v>
      </c>
      <c r="H676">
        <v>0.94037700000000002</v>
      </c>
      <c r="I676">
        <v>0</v>
      </c>
    </row>
    <row r="677" spans="1:9" x14ac:dyDescent="0.25">
      <c r="A677" t="s">
        <v>90</v>
      </c>
      <c r="B677">
        <v>16913.400000000001</v>
      </c>
      <c r="C677">
        <v>16793.900000000001</v>
      </c>
      <c r="D677">
        <v>16695.7</v>
      </c>
      <c r="E677">
        <v>11769</v>
      </c>
      <c r="F677">
        <v>0</v>
      </c>
      <c r="G677">
        <v>5.39602E-2</v>
      </c>
      <c r="H677">
        <v>0.936195</v>
      </c>
      <c r="I677">
        <v>0</v>
      </c>
    </row>
    <row r="678" spans="1:9" x14ac:dyDescent="0.25">
      <c r="A678" t="s">
        <v>90</v>
      </c>
      <c r="B678">
        <v>16912.3</v>
      </c>
      <c r="C678">
        <v>16793.3</v>
      </c>
      <c r="D678">
        <v>16696.400000000001</v>
      </c>
      <c r="E678">
        <v>11769.2</v>
      </c>
      <c r="F678">
        <v>0</v>
      </c>
      <c r="G678">
        <v>5.6221100000000003E-2</v>
      </c>
      <c r="H678">
        <v>0.95669800000000005</v>
      </c>
      <c r="I678">
        <v>0</v>
      </c>
    </row>
    <row r="679" spans="1:9" x14ac:dyDescent="0.25">
      <c r="A679" t="s">
        <v>90</v>
      </c>
      <c r="B679">
        <v>16911.900000000001</v>
      </c>
      <c r="C679">
        <v>16794.3</v>
      </c>
      <c r="D679">
        <v>16694.8</v>
      </c>
      <c r="E679">
        <v>11769.1</v>
      </c>
      <c r="F679">
        <v>0</v>
      </c>
      <c r="G679">
        <v>6.4373E-2</v>
      </c>
      <c r="H679">
        <v>0.93177299999999996</v>
      </c>
      <c r="I679">
        <v>0</v>
      </c>
    </row>
    <row r="680" spans="1:9" x14ac:dyDescent="0.25">
      <c r="A680" t="s">
        <v>90</v>
      </c>
      <c r="B680">
        <v>16895.7</v>
      </c>
      <c r="C680">
        <v>16777.099999999999</v>
      </c>
      <c r="D680">
        <v>16686.8</v>
      </c>
      <c r="E680">
        <v>11768.4</v>
      </c>
      <c r="F680">
        <v>0</v>
      </c>
      <c r="G680">
        <v>5.9896499999999998E-2</v>
      </c>
      <c r="H680">
        <v>0.93152800000000002</v>
      </c>
      <c r="I680">
        <v>0</v>
      </c>
    </row>
    <row r="681" spans="1:9" x14ac:dyDescent="0.25">
      <c r="A681" t="s">
        <v>90</v>
      </c>
      <c r="B681">
        <v>16898.599999999999</v>
      </c>
      <c r="C681">
        <v>16778.900000000001</v>
      </c>
      <c r="D681">
        <v>16687.400000000001</v>
      </c>
      <c r="E681">
        <v>11769</v>
      </c>
      <c r="F681">
        <v>0</v>
      </c>
      <c r="G681">
        <v>5.2193999999999997E-2</v>
      </c>
      <c r="H681">
        <v>0.93181000000000003</v>
      </c>
      <c r="I681">
        <v>0</v>
      </c>
    </row>
    <row r="682" spans="1:9" x14ac:dyDescent="0.25">
      <c r="A682" t="s">
        <v>90</v>
      </c>
      <c r="B682">
        <v>16897.8</v>
      </c>
      <c r="C682">
        <v>16778.7</v>
      </c>
      <c r="D682">
        <v>16687</v>
      </c>
      <c r="E682">
        <v>11768.5</v>
      </c>
      <c r="F682">
        <v>0</v>
      </c>
      <c r="G682">
        <v>6.1694800000000001E-2</v>
      </c>
      <c r="H682">
        <v>0.93182799999999999</v>
      </c>
      <c r="I682">
        <v>0</v>
      </c>
    </row>
    <row r="683" spans="1:9" x14ac:dyDescent="0.25">
      <c r="A683" t="s">
        <v>90</v>
      </c>
      <c r="B683">
        <v>16909.2</v>
      </c>
      <c r="C683">
        <v>16781.900000000001</v>
      </c>
      <c r="D683">
        <v>16688.400000000001</v>
      </c>
      <c r="E683">
        <v>11768.9</v>
      </c>
      <c r="F683">
        <v>0</v>
      </c>
      <c r="G683">
        <v>5.39496E-2</v>
      </c>
      <c r="H683">
        <v>0.92369100000000004</v>
      </c>
      <c r="I683">
        <v>0</v>
      </c>
    </row>
    <row r="684" spans="1:9" x14ac:dyDescent="0.25">
      <c r="A684" t="s">
        <v>90</v>
      </c>
      <c r="B684">
        <v>16898.2</v>
      </c>
      <c r="C684">
        <v>16779.400000000001</v>
      </c>
      <c r="D684">
        <v>16688.3</v>
      </c>
      <c r="E684">
        <v>11769.2</v>
      </c>
      <c r="F684">
        <v>0</v>
      </c>
      <c r="G684">
        <v>5.8861299999999998E-2</v>
      </c>
      <c r="H684">
        <v>0.93177500000000002</v>
      </c>
      <c r="I684">
        <v>0</v>
      </c>
    </row>
    <row r="685" spans="1:9" x14ac:dyDescent="0.25">
      <c r="A685" t="s">
        <v>90</v>
      </c>
      <c r="B685">
        <v>16900.599999999999</v>
      </c>
      <c r="C685">
        <v>16781.8</v>
      </c>
      <c r="D685">
        <v>16688.7</v>
      </c>
      <c r="E685">
        <v>11769.5</v>
      </c>
      <c r="F685">
        <v>0</v>
      </c>
      <c r="G685">
        <v>7.5760099999999997E-2</v>
      </c>
      <c r="H685">
        <v>0.93162500000000004</v>
      </c>
      <c r="I685">
        <v>0</v>
      </c>
    </row>
    <row r="686" spans="1:9" x14ac:dyDescent="0.25">
      <c r="A686" t="s">
        <v>90</v>
      </c>
      <c r="B686">
        <v>16905.2</v>
      </c>
      <c r="C686">
        <v>16785.3</v>
      </c>
      <c r="D686">
        <v>16689</v>
      </c>
      <c r="E686">
        <v>11768.8</v>
      </c>
      <c r="F686">
        <v>0</v>
      </c>
      <c r="G686">
        <v>5.5489400000000001E-2</v>
      </c>
      <c r="H686">
        <v>0.93182399999999999</v>
      </c>
      <c r="I686">
        <v>0</v>
      </c>
    </row>
    <row r="687" spans="1:9" x14ac:dyDescent="0.25">
      <c r="A687" t="s">
        <v>90</v>
      </c>
      <c r="B687">
        <v>16914.099999999999</v>
      </c>
      <c r="C687">
        <v>16793.7</v>
      </c>
      <c r="D687">
        <v>16695.2</v>
      </c>
      <c r="E687">
        <v>11769.4</v>
      </c>
      <c r="F687">
        <v>0</v>
      </c>
      <c r="G687">
        <v>6.01504E-2</v>
      </c>
      <c r="H687">
        <v>0.931836</v>
      </c>
      <c r="I687">
        <v>0</v>
      </c>
    </row>
    <row r="688" spans="1:9" x14ac:dyDescent="0.25">
      <c r="A688" t="s">
        <v>90</v>
      </c>
      <c r="B688">
        <v>16911.900000000001</v>
      </c>
      <c r="C688">
        <v>16794.5</v>
      </c>
      <c r="D688">
        <v>16691.8</v>
      </c>
      <c r="E688">
        <v>11769.1</v>
      </c>
      <c r="F688">
        <v>0</v>
      </c>
      <c r="G688">
        <v>5.8782099999999997E-2</v>
      </c>
      <c r="H688">
        <v>0.93176199999999998</v>
      </c>
      <c r="I688">
        <v>0</v>
      </c>
    </row>
    <row r="689" spans="1:9" x14ac:dyDescent="0.25">
      <c r="A689" t="s">
        <v>90</v>
      </c>
      <c r="B689">
        <v>16913.099999999999</v>
      </c>
      <c r="C689">
        <v>16795.400000000001</v>
      </c>
      <c r="D689">
        <v>16694.2</v>
      </c>
      <c r="E689">
        <v>11768.4</v>
      </c>
      <c r="F689">
        <v>0</v>
      </c>
      <c r="G689">
        <v>6.2913399999999994E-2</v>
      </c>
      <c r="H689">
        <v>0.93183099999999996</v>
      </c>
      <c r="I689">
        <v>0</v>
      </c>
    </row>
    <row r="690" spans="1:9" x14ac:dyDescent="0.25">
      <c r="A690" t="s">
        <v>90</v>
      </c>
      <c r="B690">
        <v>16917.8</v>
      </c>
      <c r="C690">
        <v>16797.7</v>
      </c>
      <c r="D690">
        <v>16694.7</v>
      </c>
      <c r="E690">
        <v>11768.4</v>
      </c>
      <c r="F690">
        <v>0</v>
      </c>
      <c r="G690">
        <v>5.4258599999999997E-2</v>
      </c>
      <c r="H690">
        <v>0.93182600000000004</v>
      </c>
      <c r="I690">
        <v>0</v>
      </c>
    </row>
    <row r="691" spans="1:9" x14ac:dyDescent="0.25">
      <c r="A691" t="s">
        <v>90</v>
      </c>
      <c r="B691">
        <v>16914.8</v>
      </c>
      <c r="C691">
        <v>16793</v>
      </c>
      <c r="D691">
        <v>16695.599999999999</v>
      </c>
      <c r="E691">
        <v>11768.5</v>
      </c>
      <c r="F691">
        <v>0</v>
      </c>
      <c r="G691">
        <v>8.3255599999999999E-2</v>
      </c>
      <c r="H691">
        <v>0.931732</v>
      </c>
      <c r="I691">
        <v>0</v>
      </c>
    </row>
    <row r="692" spans="1:9" x14ac:dyDescent="0.25">
      <c r="A692" t="s">
        <v>90</v>
      </c>
      <c r="B692">
        <v>16915.599999999999</v>
      </c>
      <c r="C692">
        <v>16794.8</v>
      </c>
      <c r="D692">
        <v>16695.400000000001</v>
      </c>
      <c r="E692">
        <v>11768.6</v>
      </c>
      <c r="F692">
        <v>0</v>
      </c>
      <c r="G692">
        <v>7.1312500000000001E-2</v>
      </c>
      <c r="H692">
        <v>0.93157199999999996</v>
      </c>
      <c r="I692">
        <v>0</v>
      </c>
    </row>
    <row r="693" spans="1:9" x14ac:dyDescent="0.25">
      <c r="A693" t="s">
        <v>90</v>
      </c>
      <c r="B693">
        <v>16915.099999999999</v>
      </c>
      <c r="C693">
        <v>16793.900000000001</v>
      </c>
      <c r="D693">
        <v>16695.400000000001</v>
      </c>
      <c r="E693">
        <v>11768.7</v>
      </c>
      <c r="F693">
        <v>0</v>
      </c>
      <c r="G693">
        <v>5.54365E-2</v>
      </c>
      <c r="H693">
        <v>0.93179800000000002</v>
      </c>
      <c r="I693">
        <v>0</v>
      </c>
    </row>
    <row r="694" spans="1:9" x14ac:dyDescent="0.25">
      <c r="A694" t="s">
        <v>90</v>
      </c>
      <c r="B694">
        <v>16902.599999999999</v>
      </c>
      <c r="C694">
        <v>16782.099999999999</v>
      </c>
      <c r="D694">
        <v>16688.7</v>
      </c>
      <c r="E694">
        <v>11768.5</v>
      </c>
      <c r="F694">
        <v>0</v>
      </c>
      <c r="G694">
        <v>5.60895E-2</v>
      </c>
      <c r="H694">
        <v>0.93163799999999997</v>
      </c>
      <c r="I694">
        <v>0</v>
      </c>
    </row>
    <row r="695" spans="1:9" x14ac:dyDescent="0.25">
      <c r="A695" t="s">
        <v>90</v>
      </c>
      <c r="B695">
        <v>16903.400000000001</v>
      </c>
      <c r="C695">
        <v>16780.599999999999</v>
      </c>
      <c r="D695">
        <v>16688.2</v>
      </c>
      <c r="E695">
        <v>11769.2</v>
      </c>
      <c r="F695">
        <v>0</v>
      </c>
      <c r="G695">
        <v>7.3277099999999998E-2</v>
      </c>
      <c r="H695">
        <v>0.93182399999999999</v>
      </c>
      <c r="I695">
        <v>0</v>
      </c>
    </row>
    <row r="696" spans="1:9" x14ac:dyDescent="0.25">
      <c r="A696" t="s">
        <v>90</v>
      </c>
      <c r="B696">
        <v>16903.5</v>
      </c>
      <c r="C696">
        <v>16781.900000000001</v>
      </c>
      <c r="D696">
        <v>16689.2</v>
      </c>
      <c r="E696">
        <v>11769.8</v>
      </c>
      <c r="F696">
        <v>0</v>
      </c>
      <c r="G696">
        <v>5.7635199999999998E-2</v>
      </c>
      <c r="H696">
        <v>0.931427</v>
      </c>
      <c r="I696">
        <v>0</v>
      </c>
    </row>
    <row r="697" spans="1:9" x14ac:dyDescent="0.25">
      <c r="A697" t="s">
        <v>90</v>
      </c>
      <c r="B697">
        <v>16902.5</v>
      </c>
      <c r="C697">
        <v>16783.900000000001</v>
      </c>
      <c r="D697">
        <v>16689.3</v>
      </c>
      <c r="E697">
        <v>11769.3</v>
      </c>
      <c r="F697">
        <v>0</v>
      </c>
      <c r="G697">
        <v>5.4265500000000001E-2</v>
      </c>
      <c r="H697">
        <v>0.93140000000000001</v>
      </c>
      <c r="I697">
        <v>0</v>
      </c>
    </row>
    <row r="698" spans="1:9" x14ac:dyDescent="0.25">
      <c r="A698" t="s">
        <v>90</v>
      </c>
      <c r="B698">
        <v>16903.5</v>
      </c>
      <c r="C698">
        <v>16779.099999999999</v>
      </c>
      <c r="D698">
        <v>16688.2</v>
      </c>
      <c r="E698">
        <v>11769.2</v>
      </c>
      <c r="F698">
        <v>0</v>
      </c>
      <c r="G698">
        <v>5.3998400000000002E-2</v>
      </c>
      <c r="H698">
        <v>0.95464099999999996</v>
      </c>
      <c r="I698">
        <v>0</v>
      </c>
    </row>
    <row r="699" spans="1:9" x14ac:dyDescent="0.25">
      <c r="A699" t="s">
        <v>90</v>
      </c>
      <c r="B699">
        <v>16900.2</v>
      </c>
      <c r="C699">
        <v>16783.400000000001</v>
      </c>
      <c r="D699">
        <v>16689.7</v>
      </c>
      <c r="E699">
        <v>11770</v>
      </c>
      <c r="F699">
        <v>0</v>
      </c>
      <c r="G699">
        <v>5.64594E-2</v>
      </c>
      <c r="H699">
        <v>0.93183199999999999</v>
      </c>
      <c r="I699">
        <v>0</v>
      </c>
    </row>
    <row r="700" spans="1:9" x14ac:dyDescent="0.25">
      <c r="A700" t="s">
        <v>90</v>
      </c>
      <c r="B700">
        <v>16902.900000000001</v>
      </c>
      <c r="C700">
        <v>16783.5</v>
      </c>
      <c r="D700">
        <v>16689.7</v>
      </c>
      <c r="E700">
        <v>11769.8</v>
      </c>
      <c r="F700">
        <v>0</v>
      </c>
      <c r="G700">
        <v>6.3854099999999997E-2</v>
      </c>
      <c r="H700">
        <v>0.93183099999999996</v>
      </c>
      <c r="I700">
        <v>0</v>
      </c>
    </row>
    <row r="701" spans="1:9" x14ac:dyDescent="0.25">
      <c r="A701" t="s">
        <v>90</v>
      </c>
      <c r="B701">
        <v>16909.599999999999</v>
      </c>
      <c r="C701">
        <v>16790.3</v>
      </c>
      <c r="D701">
        <v>16694.400000000001</v>
      </c>
      <c r="E701">
        <v>11769.4</v>
      </c>
      <c r="F701">
        <v>0</v>
      </c>
      <c r="G701">
        <v>5.9439699999999998E-2</v>
      </c>
      <c r="H701">
        <v>0.93180200000000002</v>
      </c>
      <c r="I701">
        <v>0</v>
      </c>
    </row>
    <row r="702" spans="1:9" x14ac:dyDescent="0.25">
      <c r="A702" t="s">
        <v>90</v>
      </c>
      <c r="B702">
        <v>16911.099999999999</v>
      </c>
      <c r="C702">
        <v>16790.5</v>
      </c>
      <c r="D702">
        <v>16696.099999999999</v>
      </c>
      <c r="E702">
        <v>11769.2</v>
      </c>
      <c r="F702">
        <v>0</v>
      </c>
      <c r="G702">
        <v>8.3256899999999995E-2</v>
      </c>
      <c r="H702">
        <v>0.931836</v>
      </c>
      <c r="I702">
        <v>0</v>
      </c>
    </row>
    <row r="703" spans="1:9" x14ac:dyDescent="0.25">
      <c r="A703" t="s">
        <v>90</v>
      </c>
      <c r="B703">
        <v>16912.2</v>
      </c>
      <c r="C703">
        <v>16791.7</v>
      </c>
      <c r="D703">
        <v>16695.900000000001</v>
      </c>
      <c r="E703">
        <v>11768.9</v>
      </c>
      <c r="F703">
        <v>0</v>
      </c>
      <c r="G703">
        <v>5.4912700000000002E-2</v>
      </c>
      <c r="H703">
        <v>0.93183400000000005</v>
      </c>
      <c r="I703">
        <v>0</v>
      </c>
    </row>
    <row r="704" spans="1:9" x14ac:dyDescent="0.25">
      <c r="A704" t="s">
        <v>90</v>
      </c>
      <c r="B704">
        <v>16921.400000000001</v>
      </c>
      <c r="C704">
        <v>16799</v>
      </c>
      <c r="D704">
        <v>16691.099999999999</v>
      </c>
      <c r="E704">
        <v>11768.5</v>
      </c>
      <c r="F704">
        <v>0</v>
      </c>
      <c r="G704">
        <v>5.5724999999999997E-2</v>
      </c>
      <c r="H704">
        <v>0.93139799999999995</v>
      </c>
      <c r="I704">
        <v>0</v>
      </c>
    </row>
    <row r="705" spans="1:9" x14ac:dyDescent="0.25">
      <c r="A705" t="s">
        <v>90</v>
      </c>
      <c r="B705">
        <v>16911.599999999999</v>
      </c>
      <c r="C705">
        <v>16793</v>
      </c>
      <c r="D705">
        <v>16695.8</v>
      </c>
      <c r="E705">
        <v>11768.8</v>
      </c>
      <c r="F705">
        <v>0</v>
      </c>
      <c r="G705">
        <v>5.4081299999999999E-2</v>
      </c>
      <c r="H705">
        <v>0.93175600000000003</v>
      </c>
      <c r="I705">
        <v>0</v>
      </c>
    </row>
    <row r="706" spans="1:9" x14ac:dyDescent="0.25">
      <c r="A706" t="s">
        <v>90</v>
      </c>
      <c r="B706">
        <v>16915.599999999999</v>
      </c>
      <c r="C706">
        <v>16797.7</v>
      </c>
      <c r="D706">
        <v>16696.900000000001</v>
      </c>
      <c r="E706">
        <v>11769.3</v>
      </c>
      <c r="F706">
        <v>0</v>
      </c>
      <c r="G706">
        <v>5.4678600000000001E-2</v>
      </c>
      <c r="H706">
        <v>0.931836</v>
      </c>
      <c r="I706">
        <v>0</v>
      </c>
    </row>
    <row r="707" spans="1:9" x14ac:dyDescent="0.25">
      <c r="A707" t="s">
        <v>90</v>
      </c>
      <c r="B707">
        <v>16914.900000000001</v>
      </c>
      <c r="C707">
        <v>16797.400000000001</v>
      </c>
      <c r="D707">
        <v>16696.400000000001</v>
      </c>
      <c r="E707">
        <v>11769.2</v>
      </c>
      <c r="F707">
        <v>0</v>
      </c>
      <c r="G707">
        <v>8.3257700000000004E-2</v>
      </c>
      <c r="H707">
        <v>0.93183000000000005</v>
      </c>
      <c r="I707">
        <v>0</v>
      </c>
    </row>
    <row r="708" spans="1:9" x14ac:dyDescent="0.25">
      <c r="A708" t="s">
        <v>90</v>
      </c>
      <c r="B708">
        <v>16905.8</v>
      </c>
      <c r="C708">
        <v>16786.5</v>
      </c>
      <c r="D708">
        <v>16691.8</v>
      </c>
      <c r="E708">
        <v>11769.4</v>
      </c>
      <c r="F708">
        <v>0</v>
      </c>
      <c r="G708">
        <v>5.3988800000000003E-2</v>
      </c>
      <c r="H708">
        <v>0.93167100000000003</v>
      </c>
      <c r="I708">
        <v>0</v>
      </c>
    </row>
    <row r="709" spans="1:9" x14ac:dyDescent="0.25">
      <c r="A709" t="s">
        <v>90</v>
      </c>
      <c r="B709">
        <v>16900.7</v>
      </c>
      <c r="C709">
        <v>16778.900000000001</v>
      </c>
      <c r="D709">
        <v>16688.099999999999</v>
      </c>
      <c r="E709">
        <v>11769.2</v>
      </c>
      <c r="F709">
        <v>0</v>
      </c>
      <c r="G709">
        <v>5.5146599999999997E-2</v>
      </c>
      <c r="H709">
        <v>0.93158600000000003</v>
      </c>
      <c r="I709">
        <v>0</v>
      </c>
    </row>
    <row r="710" spans="1:9" x14ac:dyDescent="0.25">
      <c r="A710" t="s">
        <v>90</v>
      </c>
      <c r="B710">
        <v>16899.099999999999</v>
      </c>
      <c r="C710">
        <v>16780.099999999999</v>
      </c>
      <c r="D710">
        <v>16688.3</v>
      </c>
      <c r="E710">
        <v>11769.4</v>
      </c>
      <c r="F710">
        <v>0</v>
      </c>
      <c r="G710">
        <v>5.5017400000000001E-2</v>
      </c>
      <c r="H710">
        <v>0.93162400000000001</v>
      </c>
      <c r="I710">
        <v>0</v>
      </c>
    </row>
    <row r="711" spans="1:9" x14ac:dyDescent="0.25">
      <c r="A711" t="s">
        <v>90</v>
      </c>
      <c r="B711">
        <v>16900.900000000001</v>
      </c>
      <c r="C711">
        <v>16782.3</v>
      </c>
      <c r="D711">
        <v>16688.5</v>
      </c>
      <c r="E711">
        <v>11769.3</v>
      </c>
      <c r="F711">
        <v>0</v>
      </c>
      <c r="G711">
        <v>5.4217099999999997E-2</v>
      </c>
      <c r="H711">
        <v>0.93978899999999999</v>
      </c>
      <c r="I711">
        <v>0</v>
      </c>
    </row>
    <row r="712" spans="1:9" x14ac:dyDescent="0.25">
      <c r="A712" t="s">
        <v>90</v>
      </c>
      <c r="B712">
        <v>16899.900000000001</v>
      </c>
      <c r="C712">
        <v>16781.7</v>
      </c>
      <c r="D712">
        <v>16689.2</v>
      </c>
      <c r="E712">
        <v>11769.5</v>
      </c>
      <c r="F712">
        <v>0</v>
      </c>
      <c r="G712">
        <v>5.4931899999999999E-2</v>
      </c>
      <c r="H712">
        <v>0.93163600000000002</v>
      </c>
      <c r="I712">
        <v>0</v>
      </c>
    </row>
    <row r="713" spans="1:9" x14ac:dyDescent="0.25">
      <c r="A713" t="s">
        <v>90</v>
      </c>
      <c r="B713">
        <v>16898.400000000001</v>
      </c>
      <c r="C713">
        <v>16779</v>
      </c>
      <c r="D713">
        <v>16689.099999999999</v>
      </c>
      <c r="E713">
        <v>11769.9</v>
      </c>
      <c r="F713">
        <v>0</v>
      </c>
      <c r="G713">
        <v>5.3987500000000001E-2</v>
      </c>
      <c r="H713">
        <v>0.95784000000000002</v>
      </c>
      <c r="I713">
        <v>0</v>
      </c>
    </row>
    <row r="714" spans="1:9" x14ac:dyDescent="0.25">
      <c r="A714" t="s">
        <v>90</v>
      </c>
      <c r="B714">
        <v>16901</v>
      </c>
      <c r="C714">
        <v>16781.2</v>
      </c>
      <c r="D714">
        <v>16689.3</v>
      </c>
      <c r="E714">
        <v>11769.5</v>
      </c>
      <c r="F714">
        <v>0</v>
      </c>
      <c r="G714">
        <v>5.7931400000000001E-2</v>
      </c>
      <c r="H714">
        <v>0.93119200000000002</v>
      </c>
      <c r="I714">
        <v>0</v>
      </c>
    </row>
    <row r="715" spans="1:9" x14ac:dyDescent="0.25">
      <c r="A715" t="s">
        <v>90</v>
      </c>
      <c r="B715">
        <v>16911.3</v>
      </c>
      <c r="C715">
        <v>16789.7</v>
      </c>
      <c r="D715">
        <v>16692.5</v>
      </c>
      <c r="E715">
        <v>11769</v>
      </c>
      <c r="F715">
        <v>0</v>
      </c>
      <c r="G715">
        <v>8.3259100000000003E-2</v>
      </c>
      <c r="H715">
        <v>0.93167299999999997</v>
      </c>
      <c r="I715">
        <v>0</v>
      </c>
    </row>
    <row r="716" spans="1:9" x14ac:dyDescent="0.25">
      <c r="A716" t="s">
        <v>90</v>
      </c>
      <c r="B716">
        <v>16915.7</v>
      </c>
      <c r="C716">
        <v>16796.900000000001</v>
      </c>
      <c r="D716">
        <v>16697.2</v>
      </c>
      <c r="E716">
        <v>11769.4</v>
      </c>
      <c r="F716">
        <v>0</v>
      </c>
      <c r="G716">
        <v>5.4010000000000002E-2</v>
      </c>
      <c r="H716">
        <v>0.93181800000000004</v>
      </c>
      <c r="I716">
        <v>0</v>
      </c>
    </row>
    <row r="717" spans="1:9" x14ac:dyDescent="0.25">
      <c r="A717" t="s">
        <v>90</v>
      </c>
      <c r="B717">
        <v>16916.8</v>
      </c>
      <c r="C717">
        <v>16797.8</v>
      </c>
      <c r="D717">
        <v>16698.099999999999</v>
      </c>
      <c r="E717">
        <v>11769.9</v>
      </c>
      <c r="F717">
        <v>0</v>
      </c>
      <c r="G717">
        <v>5.5531700000000003E-2</v>
      </c>
      <c r="H717">
        <v>0.93127700000000002</v>
      </c>
      <c r="I717">
        <v>0</v>
      </c>
    </row>
    <row r="718" spans="1:9" x14ac:dyDescent="0.25">
      <c r="A718" t="s">
        <v>90</v>
      </c>
      <c r="B718">
        <v>16918.2</v>
      </c>
      <c r="C718">
        <v>16800.5</v>
      </c>
      <c r="D718">
        <v>16697.099999999999</v>
      </c>
      <c r="E718">
        <v>11769.4</v>
      </c>
      <c r="F718">
        <v>0</v>
      </c>
      <c r="G718">
        <v>5.5769800000000001E-2</v>
      </c>
      <c r="H718">
        <v>0.931836</v>
      </c>
      <c r="I718">
        <v>0</v>
      </c>
    </row>
    <row r="719" spans="1:9" x14ac:dyDescent="0.25">
      <c r="A719" t="s">
        <v>90</v>
      </c>
      <c r="B719">
        <v>16911.599999999999</v>
      </c>
      <c r="C719">
        <v>16794</v>
      </c>
      <c r="D719">
        <v>16695.8</v>
      </c>
      <c r="E719">
        <v>11769.3</v>
      </c>
      <c r="F719">
        <v>0</v>
      </c>
      <c r="G719">
        <v>5.80711E-2</v>
      </c>
      <c r="H719">
        <v>0.931782</v>
      </c>
      <c r="I719">
        <v>0</v>
      </c>
    </row>
    <row r="720" spans="1:9" x14ac:dyDescent="0.25">
      <c r="A720" t="s">
        <v>90</v>
      </c>
      <c r="B720">
        <v>16916</v>
      </c>
      <c r="C720">
        <v>16795.599999999999</v>
      </c>
      <c r="D720">
        <v>16694.099999999999</v>
      </c>
      <c r="E720">
        <v>11768.7</v>
      </c>
      <c r="F720">
        <v>0</v>
      </c>
      <c r="G720">
        <v>6.5201099999999998E-2</v>
      </c>
      <c r="H720">
        <v>0.931809</v>
      </c>
      <c r="I720">
        <v>0</v>
      </c>
    </row>
    <row r="721" spans="1:25" x14ac:dyDescent="0.25">
      <c r="A721" t="s">
        <v>90</v>
      </c>
      <c r="B721">
        <v>16915.099999999999</v>
      </c>
      <c r="C721">
        <v>16795.5</v>
      </c>
      <c r="D721">
        <v>16695.599999999999</v>
      </c>
      <c r="E721">
        <v>11768.7</v>
      </c>
      <c r="F721">
        <v>0</v>
      </c>
      <c r="G721">
        <v>5.3977499999999998E-2</v>
      </c>
      <c r="H721">
        <v>0.93167199999999994</v>
      </c>
      <c r="I721">
        <v>0</v>
      </c>
    </row>
    <row r="722" spans="1:25" x14ac:dyDescent="0.25">
      <c r="A722" t="s">
        <v>90</v>
      </c>
      <c r="B722">
        <v>16906.900000000001</v>
      </c>
      <c r="C722">
        <v>16786.8</v>
      </c>
      <c r="D722">
        <v>16691</v>
      </c>
      <c r="E722">
        <v>11768.7</v>
      </c>
      <c r="F722">
        <v>0</v>
      </c>
      <c r="G722">
        <v>5.49411E-2</v>
      </c>
      <c r="H722">
        <v>0.93159400000000003</v>
      </c>
      <c r="I722">
        <v>0</v>
      </c>
    </row>
    <row r="723" spans="1:25" x14ac:dyDescent="0.25">
      <c r="A723" t="s">
        <v>90</v>
      </c>
      <c r="B723">
        <v>16897.8</v>
      </c>
      <c r="C723">
        <v>16778.5</v>
      </c>
      <c r="D723">
        <v>16687</v>
      </c>
      <c r="E723">
        <v>11768.9</v>
      </c>
      <c r="F723">
        <v>0</v>
      </c>
      <c r="G723">
        <v>5.9617999999999997E-2</v>
      </c>
      <c r="H723">
        <v>0.93182299999999996</v>
      </c>
      <c r="I723">
        <v>0</v>
      </c>
    </row>
    <row r="724" spans="1:25" x14ac:dyDescent="0.25">
      <c r="A724" t="s">
        <v>90</v>
      </c>
      <c r="B724">
        <v>16897.7</v>
      </c>
      <c r="C724">
        <v>16778.8</v>
      </c>
      <c r="D724">
        <v>16687.7</v>
      </c>
      <c r="E724">
        <v>11769.2</v>
      </c>
      <c r="F724">
        <v>0</v>
      </c>
      <c r="G724">
        <v>5.9733799999999997E-2</v>
      </c>
      <c r="H724">
        <v>0.956121</v>
      </c>
      <c r="I724">
        <v>0</v>
      </c>
    </row>
    <row r="725" spans="1:25" x14ac:dyDescent="0.25">
      <c r="A725" t="s">
        <v>90</v>
      </c>
      <c r="B725">
        <v>16900.8</v>
      </c>
      <c r="C725">
        <v>16781.8</v>
      </c>
      <c r="D725">
        <v>16688.7</v>
      </c>
      <c r="E725">
        <v>11769.4</v>
      </c>
      <c r="F725">
        <v>0</v>
      </c>
      <c r="G725">
        <v>5.5447900000000001E-2</v>
      </c>
      <c r="H725">
        <v>0.93059999999999998</v>
      </c>
      <c r="I725">
        <v>0</v>
      </c>
    </row>
    <row r="726" spans="1:25" x14ac:dyDescent="0.25">
      <c r="A726" t="s">
        <v>90</v>
      </c>
      <c r="B726">
        <v>16898.599999999999</v>
      </c>
      <c r="C726">
        <v>16779</v>
      </c>
      <c r="D726">
        <v>16687.900000000001</v>
      </c>
      <c r="E726">
        <v>11768.9</v>
      </c>
      <c r="F726">
        <v>0</v>
      </c>
      <c r="G726">
        <v>8.3256200000000002E-2</v>
      </c>
      <c r="H726">
        <v>0.931809</v>
      </c>
      <c r="I726">
        <v>0</v>
      </c>
    </row>
    <row r="727" spans="1:25" x14ac:dyDescent="0.25">
      <c r="A727" t="s">
        <v>90</v>
      </c>
      <c r="B727">
        <v>16902.400000000001</v>
      </c>
      <c r="C727">
        <v>16781.7</v>
      </c>
      <c r="D727">
        <v>16687.8</v>
      </c>
      <c r="E727">
        <v>11768.9</v>
      </c>
      <c r="F727">
        <v>0</v>
      </c>
      <c r="G727">
        <v>5.4610600000000002E-2</v>
      </c>
      <c r="H727">
        <v>0.93183000000000005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16899.2</v>
      </c>
      <c r="C728">
        <v>16780.3</v>
      </c>
      <c r="D728">
        <v>16688.2</v>
      </c>
      <c r="E728">
        <v>11769.2</v>
      </c>
      <c r="F728">
        <v>0</v>
      </c>
      <c r="G728">
        <v>3.03929E-2</v>
      </c>
      <c r="H728">
        <v>0.93174999999999997</v>
      </c>
      <c r="I728">
        <v>0</v>
      </c>
      <c r="R728">
        <f>AVERAGE(B679:B728)</f>
        <v>16906.97</v>
      </c>
      <c r="S728">
        <f>AVERAGE(C679:C728)</f>
        <v>16787.222000000005</v>
      </c>
      <c r="U728">
        <f>_xlfn.VAR.P(B679:B728)</f>
        <v>51.286499999997368</v>
      </c>
      <c r="V728">
        <f>_xlfn.VAR.P(C679:C728)</f>
        <v>52.560116000001642</v>
      </c>
      <c r="X728">
        <f>1.96*SQRT(U728)/50</f>
        <v>0.28072920646059601</v>
      </c>
      <c r="Y728">
        <f>1.96*SQRT(V728)/50</f>
        <v>0.28419355490623377</v>
      </c>
    </row>
    <row r="729" spans="1:25" x14ac:dyDescent="0.25">
      <c r="A729" t="s">
        <v>90</v>
      </c>
      <c r="B729">
        <v>845436.34920000006</v>
      </c>
      <c r="C729" t="s">
        <v>36</v>
      </c>
      <c r="U729" t="s">
        <v>75</v>
      </c>
    </row>
    <row r="730" spans="1:25" x14ac:dyDescent="0.25">
      <c r="A730" t="s">
        <v>109</v>
      </c>
      <c r="B730">
        <v>16421.599999999999</v>
      </c>
      <c r="C730">
        <v>16297.4</v>
      </c>
      <c r="D730">
        <v>16198.7</v>
      </c>
      <c r="E730">
        <v>10848.4</v>
      </c>
      <c r="F730">
        <v>0</v>
      </c>
      <c r="G730">
        <v>8.0821599999999993E-2</v>
      </c>
      <c r="H730">
        <v>0.93182799999999999</v>
      </c>
      <c r="I730">
        <v>0</v>
      </c>
      <c r="U730">
        <f>_xlfn.STDEV.P(B679:B728)</f>
        <v>7.161459348484593</v>
      </c>
      <c r="V730">
        <f>_xlfn.STDEV.P(C679:C728)</f>
        <v>7.2498355843426987</v>
      </c>
    </row>
    <row r="731" spans="1:25" x14ac:dyDescent="0.25">
      <c r="A731" t="s">
        <v>109</v>
      </c>
      <c r="B731">
        <v>16424.7</v>
      </c>
      <c r="C731">
        <v>16301</v>
      </c>
      <c r="D731">
        <v>16205</v>
      </c>
      <c r="E731">
        <v>10848.8</v>
      </c>
      <c r="F731">
        <v>0</v>
      </c>
      <c r="G731">
        <v>6.2023099999999998E-2</v>
      </c>
      <c r="H731">
        <v>0.93182799999999999</v>
      </c>
      <c r="I731">
        <v>0</v>
      </c>
    </row>
    <row r="732" spans="1:25" x14ac:dyDescent="0.25">
      <c r="A732" t="s">
        <v>109</v>
      </c>
      <c r="B732">
        <v>16426.8</v>
      </c>
      <c r="C732">
        <v>16302.7</v>
      </c>
      <c r="D732">
        <v>16202.8</v>
      </c>
      <c r="E732">
        <v>10847.8</v>
      </c>
      <c r="F732">
        <v>0</v>
      </c>
      <c r="G732">
        <v>6.6356499999999999E-2</v>
      </c>
      <c r="H732">
        <v>0.931809</v>
      </c>
      <c r="I732">
        <v>0</v>
      </c>
    </row>
    <row r="733" spans="1:25" x14ac:dyDescent="0.25">
      <c r="A733" t="s">
        <v>109</v>
      </c>
      <c r="B733">
        <v>16433.400000000001</v>
      </c>
      <c r="C733">
        <v>16305.5</v>
      </c>
      <c r="D733">
        <v>16203.2</v>
      </c>
      <c r="E733">
        <v>10848.4</v>
      </c>
      <c r="F733">
        <v>0</v>
      </c>
      <c r="G733">
        <v>5.46168E-2</v>
      </c>
      <c r="H733">
        <v>0.93139700000000003</v>
      </c>
      <c r="I733">
        <v>0</v>
      </c>
    </row>
    <row r="734" spans="1:25" x14ac:dyDescent="0.25">
      <c r="A734" t="s">
        <v>109</v>
      </c>
      <c r="B734">
        <v>16426</v>
      </c>
      <c r="C734">
        <v>16303.5</v>
      </c>
      <c r="D734">
        <v>16203.2</v>
      </c>
      <c r="E734">
        <v>10847.9</v>
      </c>
      <c r="F734">
        <v>0</v>
      </c>
      <c r="G734">
        <v>5.3981599999999998E-2</v>
      </c>
      <c r="H734">
        <v>0.95538999999999996</v>
      </c>
      <c r="I734">
        <v>0</v>
      </c>
    </row>
    <row r="735" spans="1:25" x14ac:dyDescent="0.25">
      <c r="A735" t="s">
        <v>109</v>
      </c>
      <c r="B735">
        <v>16430.099999999999</v>
      </c>
      <c r="C735">
        <v>16304.9</v>
      </c>
      <c r="D735">
        <v>16206.6</v>
      </c>
      <c r="E735">
        <v>10851.2</v>
      </c>
      <c r="F735">
        <v>0</v>
      </c>
      <c r="G735">
        <v>5.4721699999999998E-2</v>
      </c>
      <c r="H735">
        <v>0.95677100000000004</v>
      </c>
      <c r="I735">
        <v>0</v>
      </c>
    </row>
    <row r="736" spans="1:25" x14ac:dyDescent="0.25">
      <c r="A736" t="s">
        <v>109</v>
      </c>
      <c r="B736">
        <v>16429.3</v>
      </c>
      <c r="C736">
        <v>16304.4</v>
      </c>
      <c r="D736">
        <v>16205.6</v>
      </c>
      <c r="E736">
        <v>10849.1</v>
      </c>
      <c r="F736">
        <v>0</v>
      </c>
      <c r="G736">
        <v>5.4572500000000003E-2</v>
      </c>
      <c r="H736">
        <v>0.93150699999999997</v>
      </c>
      <c r="I736">
        <v>0</v>
      </c>
    </row>
    <row r="737" spans="1:9" x14ac:dyDescent="0.25">
      <c r="A737" t="s">
        <v>109</v>
      </c>
      <c r="B737">
        <v>16432.599999999999</v>
      </c>
      <c r="C737">
        <v>16306.7</v>
      </c>
      <c r="D737">
        <v>16207.8</v>
      </c>
      <c r="E737">
        <v>10852.1</v>
      </c>
      <c r="F737">
        <v>0</v>
      </c>
      <c r="G737">
        <v>5.4084500000000001E-2</v>
      </c>
      <c r="H737">
        <v>0.931759</v>
      </c>
      <c r="I737">
        <v>0</v>
      </c>
    </row>
    <row r="738" spans="1:9" x14ac:dyDescent="0.25">
      <c r="A738" t="s">
        <v>109</v>
      </c>
      <c r="B738">
        <v>16410.8</v>
      </c>
      <c r="C738">
        <v>16286.3</v>
      </c>
      <c r="D738">
        <v>16196.1</v>
      </c>
      <c r="E738">
        <v>10849.2</v>
      </c>
      <c r="F738">
        <v>0</v>
      </c>
      <c r="G738">
        <v>8.3257200000000003E-2</v>
      </c>
      <c r="H738">
        <v>0.93171700000000002</v>
      </c>
      <c r="I738">
        <v>0</v>
      </c>
    </row>
    <row r="739" spans="1:9" x14ac:dyDescent="0.25">
      <c r="A739" t="s">
        <v>109</v>
      </c>
      <c r="B739">
        <v>16409.900000000001</v>
      </c>
      <c r="C739">
        <v>16285.7</v>
      </c>
      <c r="D739">
        <v>16194.9</v>
      </c>
      <c r="E739">
        <v>10848</v>
      </c>
      <c r="F739">
        <v>0</v>
      </c>
      <c r="G739">
        <v>5.4084E-2</v>
      </c>
      <c r="H739">
        <v>0.93179500000000004</v>
      </c>
      <c r="I739">
        <v>0</v>
      </c>
    </row>
    <row r="740" spans="1:9" x14ac:dyDescent="0.25">
      <c r="A740" t="s">
        <v>109</v>
      </c>
      <c r="B740">
        <v>16413.2</v>
      </c>
      <c r="C740">
        <v>16286.7</v>
      </c>
      <c r="D740">
        <v>16195.4</v>
      </c>
      <c r="E740">
        <v>10848.5</v>
      </c>
      <c r="F740">
        <v>0</v>
      </c>
      <c r="G740">
        <v>8.1872399999999998E-2</v>
      </c>
      <c r="H740">
        <v>0.93183700000000003</v>
      </c>
      <c r="I740">
        <v>0</v>
      </c>
    </row>
    <row r="741" spans="1:9" x14ac:dyDescent="0.25">
      <c r="A741" t="s">
        <v>109</v>
      </c>
      <c r="B741">
        <v>16408.8</v>
      </c>
      <c r="C741">
        <v>16284.7</v>
      </c>
      <c r="D741">
        <v>16194.4</v>
      </c>
      <c r="E741">
        <v>10847.4</v>
      </c>
      <c r="F741">
        <v>0</v>
      </c>
      <c r="G741">
        <v>5.3953599999999997E-2</v>
      </c>
      <c r="H741">
        <v>0.93176300000000001</v>
      </c>
      <c r="I741">
        <v>0</v>
      </c>
    </row>
    <row r="742" spans="1:9" x14ac:dyDescent="0.25">
      <c r="A742" t="s">
        <v>109</v>
      </c>
      <c r="B742">
        <v>16415.3</v>
      </c>
      <c r="C742">
        <v>16290.7</v>
      </c>
      <c r="D742">
        <v>16199.3</v>
      </c>
      <c r="E742">
        <v>10851.6</v>
      </c>
      <c r="F742">
        <v>0</v>
      </c>
      <c r="G742">
        <v>5.3911399999999998E-2</v>
      </c>
      <c r="H742">
        <v>0.95185200000000003</v>
      </c>
      <c r="I742">
        <v>0</v>
      </c>
    </row>
    <row r="743" spans="1:9" x14ac:dyDescent="0.25">
      <c r="A743" t="s">
        <v>109</v>
      </c>
      <c r="B743">
        <v>16414.099999999999</v>
      </c>
      <c r="C743">
        <v>16288.5</v>
      </c>
      <c r="D743">
        <v>16196.5</v>
      </c>
      <c r="E743">
        <v>10848.6</v>
      </c>
      <c r="F743">
        <v>0</v>
      </c>
      <c r="G743">
        <v>5.4802799999999999E-2</v>
      </c>
      <c r="H743">
        <v>0.93183499999999997</v>
      </c>
      <c r="I743">
        <v>0</v>
      </c>
    </row>
    <row r="744" spans="1:9" x14ac:dyDescent="0.25">
      <c r="A744" t="s">
        <v>109</v>
      </c>
      <c r="B744">
        <v>16422.900000000001</v>
      </c>
      <c r="C744">
        <v>16297.6</v>
      </c>
      <c r="D744">
        <v>16200.1</v>
      </c>
      <c r="E744">
        <v>10850.7</v>
      </c>
      <c r="F744">
        <v>0</v>
      </c>
      <c r="G744">
        <v>6.1464600000000001E-2</v>
      </c>
      <c r="H744">
        <v>0.93001699999999998</v>
      </c>
      <c r="I744">
        <v>0</v>
      </c>
    </row>
    <row r="745" spans="1:9" x14ac:dyDescent="0.25">
      <c r="A745" t="s">
        <v>109</v>
      </c>
      <c r="B745">
        <v>16422</v>
      </c>
      <c r="C745">
        <v>16297.3</v>
      </c>
      <c r="D745">
        <v>16201.5</v>
      </c>
      <c r="E745">
        <v>10848.5</v>
      </c>
      <c r="F745">
        <v>0</v>
      </c>
      <c r="G745">
        <v>5.3910199999999998E-2</v>
      </c>
      <c r="H745">
        <v>0.93182399999999999</v>
      </c>
      <c r="I745">
        <v>0</v>
      </c>
    </row>
    <row r="746" spans="1:9" x14ac:dyDescent="0.25">
      <c r="A746" t="s">
        <v>109</v>
      </c>
      <c r="B746">
        <v>16428.5</v>
      </c>
      <c r="C746">
        <v>16305.2</v>
      </c>
      <c r="D746">
        <v>16205</v>
      </c>
      <c r="E746">
        <v>10850.5</v>
      </c>
      <c r="F746">
        <v>0</v>
      </c>
      <c r="G746">
        <v>7.8773099999999999E-2</v>
      </c>
      <c r="H746">
        <v>0.93041399999999996</v>
      </c>
      <c r="I746">
        <v>0</v>
      </c>
    </row>
    <row r="747" spans="1:9" x14ac:dyDescent="0.25">
      <c r="A747" t="s">
        <v>109</v>
      </c>
      <c r="B747">
        <v>16430.3</v>
      </c>
      <c r="C747">
        <v>16303.5</v>
      </c>
      <c r="D747">
        <v>16203.4</v>
      </c>
      <c r="E747">
        <v>10848.4</v>
      </c>
      <c r="F747">
        <v>0</v>
      </c>
      <c r="G747">
        <v>7.2086399999999995E-2</v>
      </c>
      <c r="H747">
        <v>0.93151899999999999</v>
      </c>
      <c r="I747">
        <v>0</v>
      </c>
    </row>
    <row r="748" spans="1:9" x14ac:dyDescent="0.25">
      <c r="A748" t="s">
        <v>109</v>
      </c>
      <c r="B748">
        <v>16425.3</v>
      </c>
      <c r="C748">
        <v>16302.4</v>
      </c>
      <c r="D748">
        <v>16202.1</v>
      </c>
      <c r="E748">
        <v>10847.4</v>
      </c>
      <c r="F748">
        <v>0</v>
      </c>
      <c r="G748">
        <v>5.4096100000000001E-2</v>
      </c>
      <c r="H748">
        <v>0.93181599999999998</v>
      </c>
      <c r="I748">
        <v>0</v>
      </c>
    </row>
    <row r="749" spans="1:9" x14ac:dyDescent="0.25">
      <c r="A749" t="s">
        <v>109</v>
      </c>
      <c r="B749">
        <v>16430</v>
      </c>
      <c r="C749">
        <v>16305.9</v>
      </c>
      <c r="D749">
        <v>16206.4</v>
      </c>
      <c r="E749">
        <v>10850.9</v>
      </c>
      <c r="F749">
        <v>0</v>
      </c>
      <c r="G749">
        <v>5.6357400000000002E-2</v>
      </c>
      <c r="H749">
        <v>0.93183499999999997</v>
      </c>
      <c r="I749">
        <v>0</v>
      </c>
    </row>
    <row r="750" spans="1:9" x14ac:dyDescent="0.25">
      <c r="A750" t="s">
        <v>109</v>
      </c>
      <c r="B750">
        <v>16426</v>
      </c>
      <c r="C750">
        <v>16301.3</v>
      </c>
      <c r="D750">
        <v>16203.7</v>
      </c>
      <c r="E750">
        <v>10848.3</v>
      </c>
      <c r="F750">
        <v>0</v>
      </c>
      <c r="G750">
        <v>5.6804199999999999E-2</v>
      </c>
      <c r="H750">
        <v>0.93203199999999997</v>
      </c>
      <c r="I750">
        <v>0</v>
      </c>
    </row>
    <row r="751" spans="1:9" x14ac:dyDescent="0.25">
      <c r="A751" t="s">
        <v>109</v>
      </c>
      <c r="B751">
        <v>16430</v>
      </c>
      <c r="C751">
        <v>16303.7</v>
      </c>
      <c r="D751">
        <v>16200.4</v>
      </c>
      <c r="E751">
        <v>10850.8</v>
      </c>
      <c r="F751">
        <v>0</v>
      </c>
      <c r="G751">
        <v>5.4408499999999999E-2</v>
      </c>
      <c r="H751">
        <v>0.93183000000000005</v>
      </c>
      <c r="I751">
        <v>0</v>
      </c>
    </row>
    <row r="752" spans="1:9" x14ac:dyDescent="0.25">
      <c r="A752" t="s">
        <v>109</v>
      </c>
      <c r="B752">
        <v>16423.099999999999</v>
      </c>
      <c r="C752">
        <v>16298.8</v>
      </c>
      <c r="D752">
        <v>16200.9</v>
      </c>
      <c r="E752">
        <v>10848.8</v>
      </c>
      <c r="F752">
        <v>0</v>
      </c>
      <c r="G752">
        <v>5.8169699999999998E-2</v>
      </c>
      <c r="H752">
        <v>0.93163499999999999</v>
      </c>
      <c r="I752">
        <v>0</v>
      </c>
    </row>
    <row r="753" spans="1:9" x14ac:dyDescent="0.25">
      <c r="A753" t="s">
        <v>109</v>
      </c>
      <c r="B753">
        <v>16424</v>
      </c>
      <c r="C753">
        <v>16295.4</v>
      </c>
      <c r="D753">
        <v>16200.6</v>
      </c>
      <c r="E753">
        <v>10851.7</v>
      </c>
      <c r="F753">
        <v>0</v>
      </c>
      <c r="G753">
        <v>5.4788799999999999E-2</v>
      </c>
      <c r="H753">
        <v>0.93144099999999996</v>
      </c>
      <c r="I753">
        <v>0</v>
      </c>
    </row>
    <row r="754" spans="1:9" x14ac:dyDescent="0.25">
      <c r="A754" t="s">
        <v>109</v>
      </c>
      <c r="B754">
        <v>16418</v>
      </c>
      <c r="C754">
        <v>16292.1</v>
      </c>
      <c r="D754">
        <v>16198.3</v>
      </c>
      <c r="E754">
        <v>10849.6</v>
      </c>
      <c r="F754">
        <v>0</v>
      </c>
      <c r="G754">
        <v>8.3256700000000003E-2</v>
      </c>
      <c r="H754">
        <v>0.93183400000000005</v>
      </c>
      <c r="I754">
        <v>0</v>
      </c>
    </row>
    <row r="755" spans="1:9" x14ac:dyDescent="0.25">
      <c r="A755" t="s">
        <v>109</v>
      </c>
      <c r="B755">
        <v>16413.5</v>
      </c>
      <c r="C755">
        <v>16288.3</v>
      </c>
      <c r="D755">
        <v>16196.2</v>
      </c>
      <c r="E755">
        <v>10848.7</v>
      </c>
      <c r="F755">
        <v>0</v>
      </c>
      <c r="G755">
        <v>4.37501E-2</v>
      </c>
      <c r="H755">
        <v>0.93158200000000002</v>
      </c>
      <c r="I755">
        <v>0</v>
      </c>
    </row>
    <row r="756" spans="1:9" x14ac:dyDescent="0.25">
      <c r="A756" t="s">
        <v>109</v>
      </c>
      <c r="B756">
        <v>16416</v>
      </c>
      <c r="C756">
        <v>16290.1</v>
      </c>
      <c r="D756">
        <v>16198.8</v>
      </c>
      <c r="E756">
        <v>10851.3</v>
      </c>
      <c r="F756">
        <v>0</v>
      </c>
      <c r="G756">
        <v>5.39385E-2</v>
      </c>
      <c r="H756">
        <v>0.93147800000000003</v>
      </c>
      <c r="I756">
        <v>0</v>
      </c>
    </row>
    <row r="757" spans="1:9" x14ac:dyDescent="0.25">
      <c r="A757" t="s">
        <v>109</v>
      </c>
      <c r="B757">
        <v>16412.599999999999</v>
      </c>
      <c r="C757">
        <v>16288.2</v>
      </c>
      <c r="D757">
        <v>16198</v>
      </c>
      <c r="E757">
        <v>10849.8</v>
      </c>
      <c r="F757">
        <v>0</v>
      </c>
      <c r="G757">
        <v>5.3983700000000003E-2</v>
      </c>
      <c r="H757">
        <v>0.93181000000000003</v>
      </c>
      <c r="I757">
        <v>0</v>
      </c>
    </row>
    <row r="758" spans="1:9" x14ac:dyDescent="0.25">
      <c r="A758" t="s">
        <v>109</v>
      </c>
      <c r="B758">
        <v>16417.2</v>
      </c>
      <c r="C758">
        <v>16292.2</v>
      </c>
      <c r="D758">
        <v>16199.4</v>
      </c>
      <c r="E758">
        <v>10851.3</v>
      </c>
      <c r="F758">
        <v>0</v>
      </c>
      <c r="G758">
        <v>5.5290100000000002E-2</v>
      </c>
      <c r="H758">
        <v>0.93172500000000003</v>
      </c>
      <c r="I758">
        <v>0</v>
      </c>
    </row>
    <row r="759" spans="1:9" x14ac:dyDescent="0.25">
      <c r="A759" t="s">
        <v>109</v>
      </c>
      <c r="B759">
        <v>16419</v>
      </c>
      <c r="C759">
        <v>16291.4</v>
      </c>
      <c r="D759">
        <v>16197.1</v>
      </c>
      <c r="E759">
        <v>10848.3</v>
      </c>
      <c r="F759">
        <v>0</v>
      </c>
      <c r="G759">
        <v>5.7783500000000002E-2</v>
      </c>
      <c r="H759">
        <v>0.93138399999999999</v>
      </c>
      <c r="I759">
        <v>0</v>
      </c>
    </row>
    <row r="760" spans="1:9" x14ac:dyDescent="0.25">
      <c r="A760" t="s">
        <v>109</v>
      </c>
      <c r="B760">
        <v>16424.3</v>
      </c>
      <c r="C760">
        <v>16300.7</v>
      </c>
      <c r="D760">
        <v>16206.3</v>
      </c>
      <c r="E760">
        <v>10850.5</v>
      </c>
      <c r="F760">
        <v>0</v>
      </c>
      <c r="G760">
        <v>6.0586899999999999E-2</v>
      </c>
      <c r="H760">
        <v>0.93148200000000003</v>
      </c>
      <c r="I760">
        <v>0</v>
      </c>
    </row>
    <row r="761" spans="1:9" x14ac:dyDescent="0.25">
      <c r="A761" t="s">
        <v>109</v>
      </c>
      <c r="B761">
        <v>16426.5</v>
      </c>
      <c r="C761">
        <v>16302</v>
      </c>
      <c r="D761">
        <v>16198.8</v>
      </c>
      <c r="E761">
        <v>10848.4</v>
      </c>
      <c r="F761">
        <v>0</v>
      </c>
      <c r="G761">
        <v>6.4280000000000004E-2</v>
      </c>
      <c r="H761">
        <v>0.93142100000000005</v>
      </c>
      <c r="I761">
        <v>0</v>
      </c>
    </row>
    <row r="762" spans="1:9" x14ac:dyDescent="0.25">
      <c r="A762" t="s">
        <v>109</v>
      </c>
      <c r="B762">
        <v>16428.5</v>
      </c>
      <c r="C762">
        <v>16304.2</v>
      </c>
      <c r="D762">
        <v>16206.3</v>
      </c>
      <c r="E762">
        <v>10850.5</v>
      </c>
      <c r="F762">
        <v>0</v>
      </c>
      <c r="G762">
        <v>5.7109800000000002E-2</v>
      </c>
      <c r="H762">
        <v>0.93167800000000001</v>
      </c>
      <c r="I762">
        <v>0</v>
      </c>
    </row>
    <row r="763" spans="1:9" x14ac:dyDescent="0.25">
      <c r="A763" t="s">
        <v>109</v>
      </c>
      <c r="B763">
        <v>16430.599999999999</v>
      </c>
      <c r="C763">
        <v>16300.5</v>
      </c>
      <c r="D763">
        <v>16202.6</v>
      </c>
      <c r="E763">
        <v>10847.6</v>
      </c>
      <c r="F763">
        <v>0</v>
      </c>
      <c r="G763">
        <v>6.6500000000000004E-2</v>
      </c>
      <c r="H763">
        <v>0.93183700000000003</v>
      </c>
      <c r="I763">
        <v>0</v>
      </c>
    </row>
    <row r="764" spans="1:9" x14ac:dyDescent="0.25">
      <c r="A764" t="s">
        <v>109</v>
      </c>
      <c r="B764">
        <v>16431</v>
      </c>
      <c r="C764">
        <v>16303.2</v>
      </c>
      <c r="D764">
        <v>16206</v>
      </c>
      <c r="E764">
        <v>10850.4</v>
      </c>
      <c r="F764">
        <v>0</v>
      </c>
      <c r="G764">
        <v>5.4443800000000001E-2</v>
      </c>
      <c r="H764">
        <v>0.93179199999999995</v>
      </c>
      <c r="I764">
        <v>0</v>
      </c>
    </row>
    <row r="765" spans="1:9" x14ac:dyDescent="0.25">
      <c r="A765" t="s">
        <v>109</v>
      </c>
      <c r="B765">
        <v>16426.7</v>
      </c>
      <c r="C765">
        <v>16302.7</v>
      </c>
      <c r="D765">
        <v>16203.7</v>
      </c>
      <c r="E765">
        <v>10848.3</v>
      </c>
      <c r="F765">
        <v>0</v>
      </c>
      <c r="G765">
        <v>8.3256800000000006E-2</v>
      </c>
      <c r="H765">
        <v>0.93183400000000005</v>
      </c>
      <c r="I765">
        <v>0</v>
      </c>
    </row>
    <row r="766" spans="1:9" x14ac:dyDescent="0.25">
      <c r="A766" t="s">
        <v>109</v>
      </c>
      <c r="B766">
        <v>16430.400000000001</v>
      </c>
      <c r="C766">
        <v>16304.7</v>
      </c>
      <c r="D766">
        <v>16205.2</v>
      </c>
      <c r="E766">
        <v>10850</v>
      </c>
      <c r="F766">
        <v>0</v>
      </c>
      <c r="G766">
        <v>2.92725E-2</v>
      </c>
      <c r="H766">
        <v>0.93117499999999997</v>
      </c>
      <c r="I766">
        <v>0</v>
      </c>
    </row>
    <row r="767" spans="1:9" x14ac:dyDescent="0.25">
      <c r="A767" t="s">
        <v>109</v>
      </c>
      <c r="B767">
        <v>16416.900000000001</v>
      </c>
      <c r="C767">
        <v>16293</v>
      </c>
      <c r="D767">
        <v>16197.9</v>
      </c>
      <c r="E767">
        <v>10848.4</v>
      </c>
      <c r="F767">
        <v>0</v>
      </c>
      <c r="G767">
        <v>5.8902900000000001E-2</v>
      </c>
      <c r="H767">
        <v>0.95777800000000002</v>
      </c>
      <c r="I767">
        <v>0</v>
      </c>
    </row>
    <row r="768" spans="1:9" x14ac:dyDescent="0.25">
      <c r="A768" t="s">
        <v>109</v>
      </c>
      <c r="B768">
        <v>16406.8</v>
      </c>
      <c r="C768">
        <v>16283.6</v>
      </c>
      <c r="D768">
        <v>16193.2</v>
      </c>
      <c r="E768">
        <v>10846.9</v>
      </c>
      <c r="F768">
        <v>0</v>
      </c>
      <c r="G768">
        <v>5.7146299999999997E-2</v>
      </c>
      <c r="H768">
        <v>0.93179500000000004</v>
      </c>
      <c r="I768">
        <v>0</v>
      </c>
    </row>
    <row r="769" spans="1:25" x14ac:dyDescent="0.25">
      <c r="A769" t="s">
        <v>109</v>
      </c>
      <c r="B769">
        <v>16416.8</v>
      </c>
      <c r="C769">
        <v>16293.2</v>
      </c>
      <c r="D769">
        <v>16196.9</v>
      </c>
      <c r="E769">
        <v>10848.5</v>
      </c>
      <c r="F769">
        <v>0</v>
      </c>
      <c r="G769">
        <v>5.4616900000000003E-2</v>
      </c>
      <c r="H769">
        <v>0.93180600000000002</v>
      </c>
      <c r="I769">
        <v>0</v>
      </c>
    </row>
    <row r="770" spans="1:25" x14ac:dyDescent="0.25">
      <c r="A770" t="s">
        <v>109</v>
      </c>
      <c r="B770">
        <v>16417.099999999999</v>
      </c>
      <c r="C770">
        <v>16292.8</v>
      </c>
      <c r="D770">
        <v>16196.8</v>
      </c>
      <c r="E770">
        <v>10848.3</v>
      </c>
      <c r="F770">
        <v>0</v>
      </c>
      <c r="G770">
        <v>8.3255599999999999E-2</v>
      </c>
      <c r="H770">
        <v>0.93179400000000001</v>
      </c>
      <c r="I770">
        <v>0</v>
      </c>
    </row>
    <row r="771" spans="1:25" x14ac:dyDescent="0.25">
      <c r="A771" t="s">
        <v>109</v>
      </c>
      <c r="B771">
        <v>16416.2</v>
      </c>
      <c r="C771">
        <v>16289.1</v>
      </c>
      <c r="D771">
        <v>16198.1</v>
      </c>
      <c r="E771">
        <v>10850.9</v>
      </c>
      <c r="F771">
        <v>0</v>
      </c>
      <c r="G771">
        <v>5.4024999999999997E-2</v>
      </c>
      <c r="H771">
        <v>0.93149899999999997</v>
      </c>
      <c r="I771">
        <v>0</v>
      </c>
    </row>
    <row r="772" spans="1:25" x14ac:dyDescent="0.25">
      <c r="A772" t="s">
        <v>109</v>
      </c>
      <c r="B772">
        <v>16413.7</v>
      </c>
      <c r="C772">
        <v>16288.2</v>
      </c>
      <c r="D772">
        <v>16196.3</v>
      </c>
      <c r="E772">
        <v>10848.4</v>
      </c>
      <c r="F772">
        <v>0</v>
      </c>
      <c r="G772">
        <v>5.8549700000000003E-2</v>
      </c>
      <c r="H772">
        <v>0.93174400000000002</v>
      </c>
      <c r="I772">
        <v>0</v>
      </c>
    </row>
    <row r="773" spans="1:25" x14ac:dyDescent="0.25">
      <c r="A773" t="s">
        <v>109</v>
      </c>
      <c r="B773">
        <v>16418.400000000001</v>
      </c>
      <c r="C773">
        <v>16290.7</v>
      </c>
      <c r="D773">
        <v>16199.1</v>
      </c>
      <c r="E773">
        <v>10851</v>
      </c>
      <c r="F773">
        <v>0</v>
      </c>
      <c r="G773">
        <v>5.39397E-2</v>
      </c>
      <c r="H773">
        <v>0.93140299999999998</v>
      </c>
      <c r="I773">
        <v>0</v>
      </c>
    </row>
    <row r="774" spans="1:25" x14ac:dyDescent="0.25">
      <c r="A774" t="s">
        <v>109</v>
      </c>
      <c r="B774">
        <v>16426</v>
      </c>
      <c r="C774">
        <v>16298.3</v>
      </c>
      <c r="D774">
        <v>16200.9</v>
      </c>
      <c r="E774">
        <v>10848.7</v>
      </c>
      <c r="F774">
        <v>0</v>
      </c>
      <c r="G774">
        <v>8.3259799999999995E-2</v>
      </c>
      <c r="H774">
        <v>0.93151200000000001</v>
      </c>
      <c r="I774">
        <v>0</v>
      </c>
    </row>
    <row r="775" spans="1:25" x14ac:dyDescent="0.25">
      <c r="A775" t="s">
        <v>109</v>
      </c>
      <c r="B775">
        <v>16427.099999999999</v>
      </c>
      <c r="C775">
        <v>16303</v>
      </c>
      <c r="D775">
        <v>16206.8</v>
      </c>
      <c r="E775">
        <v>10850.6</v>
      </c>
      <c r="F775">
        <v>0</v>
      </c>
      <c r="G775">
        <v>6.1348E-2</v>
      </c>
      <c r="H775">
        <v>0.93174900000000005</v>
      </c>
      <c r="I775">
        <v>0</v>
      </c>
    </row>
    <row r="776" spans="1:25" x14ac:dyDescent="0.25">
      <c r="A776" t="s">
        <v>109</v>
      </c>
      <c r="B776">
        <v>16425.2</v>
      </c>
      <c r="C776">
        <v>16301.9</v>
      </c>
      <c r="D776">
        <v>16205</v>
      </c>
      <c r="E776">
        <v>10848.8</v>
      </c>
      <c r="F776">
        <v>0</v>
      </c>
      <c r="G776">
        <v>5.4179100000000001E-2</v>
      </c>
      <c r="H776">
        <v>0.93144400000000005</v>
      </c>
      <c r="I776">
        <v>0</v>
      </c>
    </row>
    <row r="777" spans="1:25" x14ac:dyDescent="0.25">
      <c r="A777" t="s">
        <v>109</v>
      </c>
      <c r="B777">
        <v>16429.599999999999</v>
      </c>
      <c r="C777">
        <v>16303</v>
      </c>
      <c r="D777">
        <v>16205.5</v>
      </c>
      <c r="E777">
        <v>10850.6</v>
      </c>
      <c r="F777">
        <v>0</v>
      </c>
      <c r="G777">
        <v>5.4435400000000002E-2</v>
      </c>
      <c r="H777">
        <v>0.95154099999999997</v>
      </c>
      <c r="I777">
        <v>0</v>
      </c>
    </row>
    <row r="778" spans="1:25" x14ac:dyDescent="0.25">
      <c r="A778" t="s">
        <v>109</v>
      </c>
      <c r="B778">
        <v>16425.599999999999</v>
      </c>
      <c r="C778">
        <v>16301.8</v>
      </c>
      <c r="D778">
        <v>16204.3</v>
      </c>
      <c r="E778">
        <v>10848.4</v>
      </c>
      <c r="F778">
        <v>0</v>
      </c>
      <c r="G778">
        <v>5.5266500000000003E-2</v>
      </c>
      <c r="H778">
        <v>0.93168399999999996</v>
      </c>
      <c r="I778">
        <v>0</v>
      </c>
    </row>
    <row r="779" spans="1:25" x14ac:dyDescent="0.25">
      <c r="A779" t="s">
        <v>109</v>
      </c>
      <c r="B779">
        <v>16428.599999999999</v>
      </c>
      <c r="C779">
        <v>16302.6</v>
      </c>
      <c r="D779">
        <v>16206.1</v>
      </c>
      <c r="E779">
        <v>10850.7</v>
      </c>
      <c r="F779">
        <v>0</v>
      </c>
      <c r="G779">
        <v>5.4316299999999998E-2</v>
      </c>
      <c r="H779">
        <v>0.93138100000000001</v>
      </c>
      <c r="I779">
        <v>0</v>
      </c>
    </row>
    <row r="780" spans="1:25" x14ac:dyDescent="0.25">
      <c r="A780" t="s">
        <v>109</v>
      </c>
      <c r="B780">
        <v>16427.099999999999</v>
      </c>
      <c r="C780">
        <v>16302.4</v>
      </c>
      <c r="D780">
        <v>16204.7</v>
      </c>
      <c r="E780">
        <v>10848.8</v>
      </c>
      <c r="F780">
        <v>0</v>
      </c>
      <c r="G780">
        <v>6.0721499999999998E-2</v>
      </c>
      <c r="H780">
        <v>0.93155600000000005</v>
      </c>
      <c r="I780">
        <v>0</v>
      </c>
    </row>
    <row r="781" spans="1:25" x14ac:dyDescent="0.25">
      <c r="A781" t="s">
        <v>109</v>
      </c>
      <c r="B781">
        <v>16427.5</v>
      </c>
      <c r="C781">
        <v>16304</v>
      </c>
      <c r="D781">
        <v>16205.1</v>
      </c>
      <c r="E781">
        <v>10851.1</v>
      </c>
      <c r="F781">
        <v>0</v>
      </c>
      <c r="G781">
        <v>5.3910399999999997E-2</v>
      </c>
      <c r="H781">
        <v>0.93180300000000005</v>
      </c>
      <c r="I781">
        <v>0</v>
      </c>
    </row>
    <row r="782" spans="1:25" x14ac:dyDescent="0.25">
      <c r="A782" t="s">
        <v>109</v>
      </c>
      <c r="B782">
        <v>16412.900000000001</v>
      </c>
      <c r="C782">
        <v>16285.6</v>
      </c>
      <c r="D782">
        <v>16195.6</v>
      </c>
      <c r="E782">
        <v>10848.7</v>
      </c>
      <c r="F782">
        <v>0</v>
      </c>
      <c r="G782">
        <v>7.2650800000000001E-2</v>
      </c>
      <c r="H782">
        <v>0.93166400000000005</v>
      </c>
      <c r="I782">
        <v>0</v>
      </c>
    </row>
    <row r="783" spans="1:25" x14ac:dyDescent="0.25">
      <c r="A783" t="s">
        <v>109</v>
      </c>
      <c r="B783">
        <v>16412.400000000001</v>
      </c>
      <c r="C783">
        <v>16288.1</v>
      </c>
      <c r="D783">
        <v>16195.3</v>
      </c>
      <c r="E783">
        <v>10848</v>
      </c>
      <c r="F783">
        <v>0</v>
      </c>
      <c r="G783">
        <v>5.9422299999999997E-2</v>
      </c>
      <c r="H783">
        <v>0.93171400000000004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16415.599999999999</v>
      </c>
      <c r="C784">
        <v>16289.5</v>
      </c>
      <c r="D784">
        <v>16196.6</v>
      </c>
      <c r="E784">
        <v>10848.8</v>
      </c>
      <c r="F784">
        <v>0</v>
      </c>
      <c r="G784">
        <v>5.4768699999999997E-2</v>
      </c>
      <c r="H784">
        <v>0.93179100000000004</v>
      </c>
      <c r="I784">
        <v>0</v>
      </c>
      <c r="R784">
        <f>AVERAGE(B735:B784)</f>
        <v>16421.679999999997</v>
      </c>
      <c r="S784">
        <f>AVERAGE(C735:C784)</f>
        <v>16296.415999999999</v>
      </c>
      <c r="U784">
        <f>_xlfn.VAR.P(B735:B784)</f>
        <v>51.027599999996774</v>
      </c>
      <c r="V784">
        <f>_xlfn.VAR.P(C735:C784)</f>
        <v>50.164143999998778</v>
      </c>
      <c r="X784">
        <f>1.96*SQRT(U784)/50</f>
        <v>0.28001973370459993</v>
      </c>
      <c r="Y784">
        <f>1.96*SQRT(V784)/50</f>
        <v>0.27764046937749931</v>
      </c>
    </row>
    <row r="785" spans="1:15" x14ac:dyDescent="0.25">
      <c r="A785" t="s">
        <v>109</v>
      </c>
      <c r="B785">
        <v>821164.14560000005</v>
      </c>
      <c r="C785" t="s">
        <v>36</v>
      </c>
    </row>
    <row r="786" spans="1:15" x14ac:dyDescent="0.25">
      <c r="A786" t="s">
        <v>41</v>
      </c>
      <c r="B786">
        <v>6941.96</v>
      </c>
      <c r="C786">
        <v>6749.29</v>
      </c>
      <c r="D786">
        <v>6749.12</v>
      </c>
      <c r="E786">
        <v>6441.83</v>
      </c>
      <c r="F786">
        <v>128.92500000000001</v>
      </c>
      <c r="G786">
        <v>182.97499999999999</v>
      </c>
      <c r="H786">
        <v>40.495800000000003</v>
      </c>
      <c r="I786">
        <v>30.8352</v>
      </c>
      <c r="J786">
        <v>85.655100000000004</v>
      </c>
      <c r="K786">
        <v>6109.51</v>
      </c>
      <c r="L786">
        <v>5.5592599999999999E-2</v>
      </c>
      <c r="M786">
        <v>0.93182100000000001</v>
      </c>
      <c r="N786">
        <v>0</v>
      </c>
      <c r="O786" t="s">
        <v>42</v>
      </c>
    </row>
    <row r="787" spans="1:15" x14ac:dyDescent="0.25">
      <c r="A787" t="s">
        <v>41</v>
      </c>
      <c r="B787">
        <v>6871.03</v>
      </c>
      <c r="C787">
        <v>6652.89</v>
      </c>
      <c r="D787">
        <v>6652.74</v>
      </c>
      <c r="E787">
        <v>6347.12</v>
      </c>
      <c r="F787">
        <v>125.959</v>
      </c>
      <c r="G787">
        <v>181.03</v>
      </c>
      <c r="H787">
        <v>40.187600000000003</v>
      </c>
      <c r="I787">
        <v>30.599</v>
      </c>
      <c r="J787">
        <v>84.2928</v>
      </c>
      <c r="K787">
        <v>6019.58</v>
      </c>
      <c r="L787">
        <v>5.3928200000000003E-2</v>
      </c>
      <c r="M787">
        <v>0.93182100000000001</v>
      </c>
      <c r="N787">
        <v>0</v>
      </c>
      <c r="O787" t="s">
        <v>42</v>
      </c>
    </row>
    <row r="788" spans="1:15" x14ac:dyDescent="0.25">
      <c r="A788" t="s">
        <v>41</v>
      </c>
      <c r="B788">
        <v>6668.13</v>
      </c>
      <c r="C788">
        <v>6466.9</v>
      </c>
      <c r="D788">
        <v>6466.75</v>
      </c>
      <c r="E788">
        <v>6168.35</v>
      </c>
      <c r="F788">
        <v>121.509</v>
      </c>
      <c r="G788">
        <v>176.56399999999999</v>
      </c>
      <c r="H788">
        <v>39.198</v>
      </c>
      <c r="I788">
        <v>29.941299999999998</v>
      </c>
      <c r="J788">
        <v>82.080600000000004</v>
      </c>
      <c r="K788">
        <v>5851.07</v>
      </c>
      <c r="L788">
        <v>6.1319899999999997E-2</v>
      </c>
      <c r="M788">
        <v>0.93171099999999996</v>
      </c>
      <c r="N788">
        <v>0</v>
      </c>
      <c r="O788" t="s">
        <v>42</v>
      </c>
    </row>
    <row r="789" spans="1:15" x14ac:dyDescent="0.25">
      <c r="A789" t="s">
        <v>41</v>
      </c>
      <c r="B789">
        <v>6587.75</v>
      </c>
      <c r="C789">
        <v>6410.91</v>
      </c>
      <c r="D789">
        <v>6410.75</v>
      </c>
      <c r="E789">
        <v>6116.19</v>
      </c>
      <c r="F789">
        <v>119.009</v>
      </c>
      <c r="G789">
        <v>174.22200000000001</v>
      </c>
      <c r="H789">
        <v>38.773699999999998</v>
      </c>
      <c r="I789">
        <v>29.593299999999999</v>
      </c>
      <c r="J789">
        <v>80.762600000000006</v>
      </c>
      <c r="K789">
        <v>5803.06</v>
      </c>
      <c r="L789">
        <v>5.4898299999999997E-2</v>
      </c>
      <c r="M789">
        <v>0.93182900000000002</v>
      </c>
      <c r="N789">
        <v>0</v>
      </c>
      <c r="O789" t="s">
        <v>42</v>
      </c>
    </row>
    <row r="790" spans="1:15" x14ac:dyDescent="0.25">
      <c r="A790" t="s">
        <v>41</v>
      </c>
      <c r="B790">
        <v>6553.81</v>
      </c>
      <c r="C790">
        <v>6378.79</v>
      </c>
      <c r="D790">
        <v>6378.64</v>
      </c>
      <c r="E790">
        <v>6085.98</v>
      </c>
      <c r="F790">
        <v>118.544</v>
      </c>
      <c r="G790">
        <v>173.30500000000001</v>
      </c>
      <c r="H790">
        <v>38.551299999999998</v>
      </c>
      <c r="I790">
        <v>29.2746</v>
      </c>
      <c r="J790">
        <v>80.624899999999997</v>
      </c>
      <c r="K790">
        <v>5775.31</v>
      </c>
      <c r="L790">
        <v>5.4241999999999999E-2</v>
      </c>
      <c r="M790">
        <v>0.93183400000000005</v>
      </c>
      <c r="N790">
        <v>0</v>
      </c>
      <c r="O790" t="s">
        <v>42</v>
      </c>
    </row>
    <row r="791" spans="1:15" x14ac:dyDescent="0.25">
      <c r="A791" t="s">
        <v>41</v>
      </c>
      <c r="B791">
        <v>6479.61</v>
      </c>
      <c r="C791">
        <v>6304.73</v>
      </c>
      <c r="D791">
        <v>6304.57</v>
      </c>
      <c r="E791">
        <v>6013.51</v>
      </c>
      <c r="F791">
        <v>119.285</v>
      </c>
      <c r="G791">
        <v>172.75700000000001</v>
      </c>
      <c r="H791">
        <v>38.322800000000001</v>
      </c>
      <c r="I791">
        <v>29.217400000000001</v>
      </c>
      <c r="J791">
        <v>80.382900000000006</v>
      </c>
      <c r="K791">
        <v>5701.95</v>
      </c>
      <c r="L791">
        <v>5.4318199999999997E-2</v>
      </c>
      <c r="M791">
        <v>0.95801499999999995</v>
      </c>
      <c r="N791">
        <v>0</v>
      </c>
      <c r="O791" t="s">
        <v>42</v>
      </c>
    </row>
    <row r="792" spans="1:15" x14ac:dyDescent="0.25">
      <c r="A792" t="s">
        <v>41</v>
      </c>
      <c r="B792">
        <v>6471.6</v>
      </c>
      <c r="C792">
        <v>6296.75</v>
      </c>
      <c r="D792">
        <v>6296.6</v>
      </c>
      <c r="E792">
        <v>6006.5</v>
      </c>
      <c r="F792">
        <v>117.928</v>
      </c>
      <c r="G792">
        <v>172.88300000000001</v>
      </c>
      <c r="H792">
        <v>38.544699999999999</v>
      </c>
      <c r="I792">
        <v>29.0715</v>
      </c>
      <c r="J792">
        <v>80.570499999999996</v>
      </c>
      <c r="K792">
        <v>5696.98</v>
      </c>
      <c r="L792">
        <v>6.3543799999999998E-2</v>
      </c>
      <c r="M792">
        <v>0.93170299999999995</v>
      </c>
      <c r="N792">
        <v>0</v>
      </c>
      <c r="O792" t="s">
        <v>42</v>
      </c>
    </row>
    <row r="793" spans="1:15" x14ac:dyDescent="0.25">
      <c r="A793" t="s">
        <v>41</v>
      </c>
      <c r="B793">
        <v>6471.96</v>
      </c>
      <c r="C793">
        <v>6296.4</v>
      </c>
      <c r="D793">
        <v>6296.26</v>
      </c>
      <c r="E793">
        <v>6007.47</v>
      </c>
      <c r="F793">
        <v>116.923</v>
      </c>
      <c r="G793">
        <v>172.21799999999999</v>
      </c>
      <c r="H793">
        <v>38.170400000000001</v>
      </c>
      <c r="I793">
        <v>29.101199999999999</v>
      </c>
      <c r="J793">
        <v>80.153999999999996</v>
      </c>
      <c r="K793">
        <v>5698.82</v>
      </c>
      <c r="L793">
        <v>5.7779900000000002E-2</v>
      </c>
      <c r="M793">
        <v>0.93182100000000001</v>
      </c>
      <c r="N793">
        <v>0</v>
      </c>
      <c r="O793" t="s">
        <v>42</v>
      </c>
    </row>
    <row r="794" spans="1:15" x14ac:dyDescent="0.25">
      <c r="A794" t="s">
        <v>41</v>
      </c>
      <c r="B794">
        <v>6468.38</v>
      </c>
      <c r="C794">
        <v>6291.75</v>
      </c>
      <c r="D794">
        <v>6291.59</v>
      </c>
      <c r="E794">
        <v>6000.08</v>
      </c>
      <c r="F794">
        <v>120.43899999999999</v>
      </c>
      <c r="G794">
        <v>173.50399999999999</v>
      </c>
      <c r="H794">
        <v>38.553800000000003</v>
      </c>
      <c r="I794">
        <v>29.209900000000001</v>
      </c>
      <c r="J794">
        <v>80.833100000000002</v>
      </c>
      <c r="K794">
        <v>5687.17</v>
      </c>
      <c r="L794">
        <v>5.45934E-2</v>
      </c>
      <c r="M794">
        <v>0.931836</v>
      </c>
      <c r="N794">
        <v>0</v>
      </c>
      <c r="O794" t="s">
        <v>42</v>
      </c>
    </row>
    <row r="795" spans="1:15" x14ac:dyDescent="0.25">
      <c r="A795" t="s">
        <v>41</v>
      </c>
      <c r="B795">
        <v>6513.17</v>
      </c>
      <c r="C795">
        <v>6332.06</v>
      </c>
      <c r="D795">
        <v>6331.88</v>
      </c>
      <c r="E795">
        <v>6043.97</v>
      </c>
      <c r="F795">
        <v>117.55500000000001</v>
      </c>
      <c r="G795">
        <v>173.054</v>
      </c>
      <c r="H795">
        <v>38.273800000000001</v>
      </c>
      <c r="I795">
        <v>29.287600000000001</v>
      </c>
      <c r="J795">
        <v>80.757499999999993</v>
      </c>
      <c r="K795">
        <v>5733.74</v>
      </c>
      <c r="L795">
        <v>6.5990300000000002E-2</v>
      </c>
      <c r="M795">
        <v>0.93107700000000004</v>
      </c>
      <c r="N795">
        <v>0</v>
      </c>
      <c r="O795" t="s">
        <v>42</v>
      </c>
    </row>
    <row r="796" spans="1:15" x14ac:dyDescent="0.25">
      <c r="A796" t="s">
        <v>41</v>
      </c>
      <c r="B796">
        <v>6485.92</v>
      </c>
      <c r="C796">
        <v>6311.67</v>
      </c>
      <c r="D796">
        <v>6311.52</v>
      </c>
      <c r="E796">
        <v>6022.33</v>
      </c>
      <c r="F796">
        <v>116.991</v>
      </c>
      <c r="G796">
        <v>170.858</v>
      </c>
      <c r="H796">
        <v>38.316899999999997</v>
      </c>
      <c r="I796">
        <v>29.026199999999999</v>
      </c>
      <c r="J796">
        <v>78.682299999999998</v>
      </c>
      <c r="K796">
        <v>5715.89</v>
      </c>
      <c r="L796">
        <v>6.5405199999999997E-2</v>
      </c>
      <c r="M796">
        <v>0.93166700000000002</v>
      </c>
      <c r="N796">
        <v>0</v>
      </c>
      <c r="O796" t="s">
        <v>42</v>
      </c>
    </row>
    <row r="797" spans="1:15" x14ac:dyDescent="0.25">
      <c r="A797" t="s">
        <v>41</v>
      </c>
      <c r="B797">
        <v>6487.74</v>
      </c>
      <c r="C797">
        <v>6312.25</v>
      </c>
      <c r="D797">
        <v>6312.12</v>
      </c>
      <c r="E797">
        <v>6021.89</v>
      </c>
      <c r="F797">
        <v>117.21299999999999</v>
      </c>
      <c r="G797">
        <v>170.096</v>
      </c>
      <c r="H797">
        <v>38.154600000000002</v>
      </c>
      <c r="I797">
        <v>28.955400000000001</v>
      </c>
      <c r="J797">
        <v>78.263800000000003</v>
      </c>
      <c r="K797">
        <v>5715.03</v>
      </c>
      <c r="L797">
        <v>5.5337200000000003E-2</v>
      </c>
      <c r="M797">
        <v>0.931836</v>
      </c>
      <c r="N797">
        <v>0</v>
      </c>
      <c r="O797" t="s">
        <v>42</v>
      </c>
    </row>
    <row r="798" spans="1:15" x14ac:dyDescent="0.25">
      <c r="A798" t="s">
        <v>41</v>
      </c>
      <c r="B798">
        <v>6531.73</v>
      </c>
      <c r="C798">
        <v>6354.01</v>
      </c>
      <c r="D798">
        <v>6353.87</v>
      </c>
      <c r="E798">
        <v>6065.93</v>
      </c>
      <c r="F798">
        <v>116.85899999999999</v>
      </c>
      <c r="G798">
        <v>169.511</v>
      </c>
      <c r="H798">
        <v>37.994</v>
      </c>
      <c r="I798">
        <v>28.8736</v>
      </c>
      <c r="J798">
        <v>77.879499999999993</v>
      </c>
      <c r="K798">
        <v>5761.04</v>
      </c>
      <c r="L798">
        <v>5.4823799999999999E-2</v>
      </c>
      <c r="M798">
        <v>0.93128699999999998</v>
      </c>
      <c r="N798">
        <v>0</v>
      </c>
      <c r="O798" t="s">
        <v>42</v>
      </c>
    </row>
    <row r="799" spans="1:15" x14ac:dyDescent="0.25">
      <c r="A799" t="s">
        <v>41</v>
      </c>
      <c r="B799">
        <v>6491.19</v>
      </c>
      <c r="C799">
        <v>6316.1</v>
      </c>
      <c r="D799">
        <v>6315.97</v>
      </c>
      <c r="E799">
        <v>6028.72</v>
      </c>
      <c r="F799">
        <v>115.247</v>
      </c>
      <c r="G799">
        <v>170.03800000000001</v>
      </c>
      <c r="H799">
        <v>38.307000000000002</v>
      </c>
      <c r="I799">
        <v>29.416899999999998</v>
      </c>
      <c r="J799">
        <v>77.701899999999995</v>
      </c>
      <c r="K799">
        <v>5724.08</v>
      </c>
      <c r="L799">
        <v>5.4147300000000002E-2</v>
      </c>
      <c r="M799">
        <v>0.93873899999999999</v>
      </c>
      <c r="N799">
        <v>0</v>
      </c>
      <c r="O799" t="s">
        <v>42</v>
      </c>
    </row>
    <row r="800" spans="1:15" x14ac:dyDescent="0.25">
      <c r="A800" t="s">
        <v>41</v>
      </c>
      <c r="B800">
        <v>6538.16</v>
      </c>
      <c r="C800">
        <v>6358.53</v>
      </c>
      <c r="D800">
        <v>6358.39</v>
      </c>
      <c r="E800">
        <v>6070</v>
      </c>
      <c r="F800">
        <v>117.80800000000001</v>
      </c>
      <c r="G800">
        <v>169.12100000000001</v>
      </c>
      <c r="H800">
        <v>38.145899999999997</v>
      </c>
      <c r="I800">
        <v>28.851099999999999</v>
      </c>
      <c r="J800">
        <v>77.609300000000005</v>
      </c>
      <c r="K800">
        <v>5764.48</v>
      </c>
      <c r="L800">
        <v>5.3914400000000001E-2</v>
      </c>
      <c r="M800">
        <v>0.931836</v>
      </c>
      <c r="N800">
        <v>0</v>
      </c>
      <c r="O800" t="s">
        <v>42</v>
      </c>
    </row>
    <row r="801" spans="1:15" x14ac:dyDescent="0.25">
      <c r="A801" t="s">
        <v>41</v>
      </c>
      <c r="B801">
        <v>6488.7</v>
      </c>
      <c r="C801">
        <v>6313.99</v>
      </c>
      <c r="D801">
        <v>6313.84</v>
      </c>
      <c r="E801">
        <v>6025.8</v>
      </c>
      <c r="F801">
        <v>117.282</v>
      </c>
      <c r="G801">
        <v>171.404</v>
      </c>
      <c r="H801">
        <v>38.703000000000003</v>
      </c>
      <c r="I801">
        <v>29.1158</v>
      </c>
      <c r="J801">
        <v>78.976500000000001</v>
      </c>
      <c r="K801">
        <v>5717.35</v>
      </c>
      <c r="L801">
        <v>8.3271800000000007E-2</v>
      </c>
      <c r="M801">
        <v>0.931836</v>
      </c>
      <c r="N801">
        <v>0</v>
      </c>
      <c r="O801" t="s">
        <v>42</v>
      </c>
    </row>
    <row r="802" spans="1:15" x14ac:dyDescent="0.25">
      <c r="A802" t="s">
        <v>41</v>
      </c>
      <c r="B802">
        <v>6412.16</v>
      </c>
      <c r="C802">
        <v>6236.3</v>
      </c>
      <c r="D802">
        <v>6236.17</v>
      </c>
      <c r="E802">
        <v>5948.74</v>
      </c>
      <c r="F802">
        <v>114.483</v>
      </c>
      <c r="G802">
        <v>169.66800000000001</v>
      </c>
      <c r="H802">
        <v>38.197899999999997</v>
      </c>
      <c r="I802">
        <v>28.923500000000001</v>
      </c>
      <c r="J802">
        <v>77.747200000000007</v>
      </c>
      <c r="K802">
        <v>5645.17</v>
      </c>
      <c r="L802">
        <v>5.4046900000000002E-2</v>
      </c>
      <c r="M802">
        <v>0.931284</v>
      </c>
      <c r="N802">
        <v>0</v>
      </c>
      <c r="O802" t="s">
        <v>42</v>
      </c>
    </row>
    <row r="803" spans="1:15" x14ac:dyDescent="0.25">
      <c r="A803" t="s">
        <v>41</v>
      </c>
      <c r="B803">
        <v>6381.65</v>
      </c>
      <c r="C803">
        <v>6207.24</v>
      </c>
      <c r="D803">
        <v>6207.11</v>
      </c>
      <c r="E803">
        <v>5920</v>
      </c>
      <c r="F803">
        <v>116.39400000000001</v>
      </c>
      <c r="G803">
        <v>171.304</v>
      </c>
      <c r="H803">
        <v>38.409599999999998</v>
      </c>
      <c r="I803">
        <v>29.102900000000002</v>
      </c>
      <c r="J803">
        <v>79.252799999999993</v>
      </c>
      <c r="K803">
        <v>5612.73</v>
      </c>
      <c r="L803">
        <v>5.3910399999999997E-2</v>
      </c>
      <c r="M803">
        <v>0.93181199999999997</v>
      </c>
      <c r="N803">
        <v>0</v>
      </c>
      <c r="O803" t="s">
        <v>42</v>
      </c>
    </row>
    <row r="804" spans="1:15" x14ac:dyDescent="0.25">
      <c r="A804" t="s">
        <v>41</v>
      </c>
      <c r="B804">
        <v>6533.02</v>
      </c>
      <c r="C804">
        <v>6351.46</v>
      </c>
      <c r="D804">
        <v>6351.32</v>
      </c>
      <c r="E804">
        <v>6062.23</v>
      </c>
      <c r="F804">
        <v>118.79900000000001</v>
      </c>
      <c r="G804">
        <v>173.779</v>
      </c>
      <c r="H804">
        <v>38.642200000000003</v>
      </c>
      <c r="I804">
        <v>29.603899999999999</v>
      </c>
      <c r="J804">
        <v>80.298400000000001</v>
      </c>
      <c r="K804">
        <v>5749.97</v>
      </c>
      <c r="L804">
        <v>5.4213299999999999E-2</v>
      </c>
      <c r="M804">
        <v>0.93181400000000003</v>
      </c>
      <c r="N804">
        <v>0</v>
      </c>
      <c r="O804" t="s">
        <v>42</v>
      </c>
    </row>
    <row r="805" spans="1:15" x14ac:dyDescent="0.25">
      <c r="A805" t="s">
        <v>41</v>
      </c>
      <c r="B805">
        <v>6548.2</v>
      </c>
      <c r="C805">
        <v>6371.06</v>
      </c>
      <c r="D805">
        <v>6370.92</v>
      </c>
      <c r="E805">
        <v>6081.04</v>
      </c>
      <c r="F805">
        <v>117.09399999999999</v>
      </c>
      <c r="G805">
        <v>171.70599999999999</v>
      </c>
      <c r="H805">
        <v>38.363700000000001</v>
      </c>
      <c r="I805">
        <v>29.1035</v>
      </c>
      <c r="J805">
        <v>79.584800000000001</v>
      </c>
      <c r="K805">
        <v>5772.72</v>
      </c>
      <c r="L805">
        <v>6.0734799999999999E-2</v>
      </c>
      <c r="M805">
        <v>0.93942099999999995</v>
      </c>
      <c r="N805">
        <v>0</v>
      </c>
      <c r="O805" t="s">
        <v>42</v>
      </c>
    </row>
    <row r="806" spans="1:15" x14ac:dyDescent="0.25">
      <c r="A806" t="s">
        <v>41</v>
      </c>
      <c r="B806">
        <v>6622.19</v>
      </c>
      <c r="C806">
        <v>6446.4</v>
      </c>
      <c r="D806">
        <v>6446.26</v>
      </c>
      <c r="E806">
        <v>6151.33</v>
      </c>
      <c r="F806">
        <v>120.054</v>
      </c>
      <c r="G806">
        <v>173.297</v>
      </c>
      <c r="H806">
        <v>39.162700000000001</v>
      </c>
      <c r="I806">
        <v>29.245999999999999</v>
      </c>
      <c r="J806">
        <v>80.342399999999998</v>
      </c>
      <c r="K806">
        <v>5839.51</v>
      </c>
      <c r="L806">
        <v>7.9449199999999998E-2</v>
      </c>
      <c r="M806">
        <v>0.93183400000000005</v>
      </c>
      <c r="N806">
        <v>0</v>
      </c>
      <c r="O806" t="s">
        <v>42</v>
      </c>
    </row>
    <row r="807" spans="1:15" x14ac:dyDescent="0.25">
      <c r="A807" t="s">
        <v>41</v>
      </c>
      <c r="B807">
        <v>6591.04</v>
      </c>
      <c r="C807">
        <v>6415.32</v>
      </c>
      <c r="D807">
        <v>6415.15</v>
      </c>
      <c r="E807">
        <v>6125.95</v>
      </c>
      <c r="F807">
        <v>117.884</v>
      </c>
      <c r="G807">
        <v>173.511</v>
      </c>
      <c r="H807">
        <v>38.519199999999998</v>
      </c>
      <c r="I807">
        <v>29.4512</v>
      </c>
      <c r="J807">
        <v>80.832700000000003</v>
      </c>
      <c r="K807">
        <v>5814.78</v>
      </c>
      <c r="L807">
        <v>5.7319099999999998E-2</v>
      </c>
      <c r="M807">
        <v>0.93172500000000003</v>
      </c>
      <c r="N807">
        <v>0</v>
      </c>
      <c r="O807" t="s">
        <v>42</v>
      </c>
    </row>
    <row r="808" spans="1:15" x14ac:dyDescent="0.25">
      <c r="A808" t="s">
        <v>41</v>
      </c>
      <c r="B808">
        <v>6599.47</v>
      </c>
      <c r="C808">
        <v>6421.44</v>
      </c>
      <c r="D808">
        <v>6421.29</v>
      </c>
      <c r="E808">
        <v>6128.13</v>
      </c>
      <c r="F808">
        <v>120.098</v>
      </c>
      <c r="G808">
        <v>173.054</v>
      </c>
      <c r="H808">
        <v>38.376100000000001</v>
      </c>
      <c r="I808">
        <v>29.402200000000001</v>
      </c>
      <c r="J808">
        <v>80.598799999999997</v>
      </c>
      <c r="K808">
        <v>5816.3</v>
      </c>
      <c r="L808">
        <v>5.5633500000000002E-2</v>
      </c>
      <c r="M808">
        <v>0.931836</v>
      </c>
      <c r="N808">
        <v>0</v>
      </c>
      <c r="O808" t="s">
        <v>42</v>
      </c>
    </row>
    <row r="809" spans="1:15" x14ac:dyDescent="0.25">
      <c r="A809" t="s">
        <v>41</v>
      </c>
      <c r="B809">
        <v>6594.03</v>
      </c>
      <c r="C809">
        <v>6418.51</v>
      </c>
      <c r="D809">
        <v>6418.37</v>
      </c>
      <c r="E809">
        <v>6127.51</v>
      </c>
      <c r="F809">
        <v>118.652</v>
      </c>
      <c r="G809">
        <v>173.36099999999999</v>
      </c>
      <c r="H809">
        <v>38.729500000000002</v>
      </c>
      <c r="I809">
        <v>29.240600000000001</v>
      </c>
      <c r="J809">
        <v>80.5154</v>
      </c>
      <c r="K809">
        <v>5815.88</v>
      </c>
      <c r="L809">
        <v>5.40688E-2</v>
      </c>
      <c r="M809">
        <v>0.93162900000000004</v>
      </c>
      <c r="N809">
        <v>0</v>
      </c>
      <c r="O809" t="s">
        <v>42</v>
      </c>
    </row>
    <row r="810" spans="1:15" x14ac:dyDescent="0.25">
      <c r="A810" t="s">
        <v>41</v>
      </c>
      <c r="B810">
        <v>6582.37</v>
      </c>
      <c r="C810">
        <v>6399.96</v>
      </c>
      <c r="D810">
        <v>6399.81</v>
      </c>
      <c r="E810">
        <v>6110.98</v>
      </c>
      <c r="F810">
        <v>119.854</v>
      </c>
      <c r="G810">
        <v>172.792</v>
      </c>
      <c r="H810">
        <v>38.456899999999997</v>
      </c>
      <c r="I810">
        <v>29.156300000000002</v>
      </c>
      <c r="J810">
        <v>80.498999999999995</v>
      </c>
      <c r="K810">
        <v>5799.58</v>
      </c>
      <c r="L810">
        <v>5.4180199999999998E-2</v>
      </c>
      <c r="M810">
        <v>0.931836</v>
      </c>
      <c r="N810">
        <v>0</v>
      </c>
      <c r="O810" t="s">
        <v>42</v>
      </c>
    </row>
    <row r="811" spans="1:15" x14ac:dyDescent="0.25">
      <c r="A811" t="s">
        <v>41</v>
      </c>
      <c r="B811">
        <v>6600.64</v>
      </c>
      <c r="C811">
        <v>6420.5</v>
      </c>
      <c r="D811">
        <v>6420.36</v>
      </c>
      <c r="E811">
        <v>6127.67</v>
      </c>
      <c r="F811">
        <v>119.92700000000001</v>
      </c>
      <c r="G811">
        <v>172.19</v>
      </c>
      <c r="H811">
        <v>38.340699999999998</v>
      </c>
      <c r="I811">
        <v>29.078399999999998</v>
      </c>
      <c r="J811">
        <v>79.892899999999997</v>
      </c>
      <c r="K811">
        <v>5816.21</v>
      </c>
      <c r="L811">
        <v>5.88756E-2</v>
      </c>
      <c r="M811">
        <v>0.931836</v>
      </c>
      <c r="N811">
        <v>0</v>
      </c>
      <c r="O811" t="s">
        <v>42</v>
      </c>
    </row>
    <row r="812" spans="1:15" x14ac:dyDescent="0.25">
      <c r="A812" t="s">
        <v>41</v>
      </c>
      <c r="B812">
        <v>6584.36</v>
      </c>
      <c r="C812">
        <v>6406.58</v>
      </c>
      <c r="D812">
        <v>6406.43</v>
      </c>
      <c r="E812">
        <v>6114.89</v>
      </c>
      <c r="F812">
        <v>123.64400000000001</v>
      </c>
      <c r="G812">
        <v>173.56</v>
      </c>
      <c r="H812">
        <v>38.385199999999998</v>
      </c>
      <c r="I812">
        <v>28.934000000000001</v>
      </c>
      <c r="J812">
        <v>81.355099999999993</v>
      </c>
      <c r="K812">
        <v>5799.01</v>
      </c>
      <c r="L812">
        <v>5.43393E-2</v>
      </c>
      <c r="M812">
        <v>0.931836</v>
      </c>
      <c r="N812">
        <v>0</v>
      </c>
      <c r="O812" t="s">
        <v>42</v>
      </c>
    </row>
    <row r="813" spans="1:15" x14ac:dyDescent="0.25">
      <c r="A813" t="s">
        <v>41</v>
      </c>
      <c r="B813">
        <v>6653.54</v>
      </c>
      <c r="C813">
        <v>6475.11</v>
      </c>
      <c r="D813">
        <v>6474.96</v>
      </c>
      <c r="E813">
        <v>6181.23</v>
      </c>
      <c r="F813">
        <v>124.026</v>
      </c>
      <c r="G813">
        <v>174.358</v>
      </c>
      <c r="H813">
        <v>38.716500000000003</v>
      </c>
      <c r="I813">
        <v>29.290199999999999</v>
      </c>
      <c r="J813">
        <v>81.489999999999995</v>
      </c>
      <c r="K813">
        <v>5863.12</v>
      </c>
      <c r="L813">
        <v>5.4025999999999998E-2</v>
      </c>
      <c r="M813">
        <v>0.93108199999999997</v>
      </c>
      <c r="N813">
        <v>0</v>
      </c>
      <c r="O813" t="s">
        <v>42</v>
      </c>
    </row>
    <row r="814" spans="1:15" x14ac:dyDescent="0.25">
      <c r="A814" t="s">
        <v>41</v>
      </c>
      <c r="B814">
        <v>6560.78</v>
      </c>
      <c r="C814">
        <v>6379.66</v>
      </c>
      <c r="D814">
        <v>6379.5</v>
      </c>
      <c r="E814">
        <v>6089.21</v>
      </c>
      <c r="F814">
        <v>119.292</v>
      </c>
      <c r="G814">
        <v>172.386</v>
      </c>
      <c r="H814">
        <v>38.803400000000003</v>
      </c>
      <c r="I814">
        <v>29.023299999999999</v>
      </c>
      <c r="J814">
        <v>79.818399999999997</v>
      </c>
      <c r="K814">
        <v>5778.94</v>
      </c>
      <c r="L814">
        <v>5.39544E-2</v>
      </c>
      <c r="M814">
        <v>0.95467199999999997</v>
      </c>
      <c r="N814">
        <v>0</v>
      </c>
      <c r="O814" t="s">
        <v>42</v>
      </c>
    </row>
    <row r="815" spans="1:15" x14ac:dyDescent="0.25">
      <c r="A815" t="s">
        <v>41</v>
      </c>
      <c r="B815">
        <v>6416.53</v>
      </c>
      <c r="C815">
        <v>6241.96</v>
      </c>
      <c r="D815">
        <v>6241.81</v>
      </c>
      <c r="E815">
        <v>5955.06</v>
      </c>
      <c r="F815">
        <v>116.413</v>
      </c>
      <c r="G815">
        <v>170.66399999999999</v>
      </c>
      <c r="H815">
        <v>37.942500000000003</v>
      </c>
      <c r="I815">
        <v>28.908999999999999</v>
      </c>
      <c r="J815">
        <v>79.260999999999996</v>
      </c>
      <c r="K815">
        <v>5648.54</v>
      </c>
      <c r="L815">
        <v>5.4096699999999998E-2</v>
      </c>
      <c r="M815">
        <v>0.93178399999999995</v>
      </c>
      <c r="N815">
        <v>0</v>
      </c>
      <c r="O815" t="s">
        <v>42</v>
      </c>
    </row>
    <row r="816" spans="1:15" x14ac:dyDescent="0.25">
      <c r="A816" t="s">
        <v>41</v>
      </c>
      <c r="B816">
        <v>6425.57</v>
      </c>
      <c r="C816">
        <v>6250.48</v>
      </c>
      <c r="D816">
        <v>6250.33</v>
      </c>
      <c r="E816">
        <v>5962.28</v>
      </c>
      <c r="F816">
        <v>118.23</v>
      </c>
      <c r="G816">
        <v>170.63</v>
      </c>
      <c r="H816">
        <v>38.004300000000001</v>
      </c>
      <c r="I816">
        <v>28.717300000000002</v>
      </c>
      <c r="J816">
        <v>79.3874</v>
      </c>
      <c r="K816">
        <v>5655.01</v>
      </c>
      <c r="L816">
        <v>5.8004399999999998E-2</v>
      </c>
      <c r="M816">
        <v>0.931836</v>
      </c>
      <c r="N816">
        <v>0</v>
      </c>
      <c r="O816" t="s">
        <v>42</v>
      </c>
    </row>
    <row r="817" spans="1:15" x14ac:dyDescent="0.25">
      <c r="A817" t="s">
        <v>41</v>
      </c>
      <c r="B817">
        <v>6402.68</v>
      </c>
      <c r="C817">
        <v>6226.64</v>
      </c>
      <c r="D817">
        <v>6226.49</v>
      </c>
      <c r="E817">
        <v>5938.5</v>
      </c>
      <c r="F817">
        <v>117.675</v>
      </c>
      <c r="G817">
        <v>170.81899999999999</v>
      </c>
      <c r="H817">
        <v>37.9146</v>
      </c>
      <c r="I817">
        <v>28.834399999999999</v>
      </c>
      <c r="J817">
        <v>79.536699999999996</v>
      </c>
      <c r="K817">
        <v>5630.64</v>
      </c>
      <c r="L817">
        <v>5.6458099999999997E-2</v>
      </c>
      <c r="M817">
        <v>0.93144400000000005</v>
      </c>
      <c r="N817">
        <v>0</v>
      </c>
      <c r="O817" t="s">
        <v>42</v>
      </c>
    </row>
    <row r="818" spans="1:15" x14ac:dyDescent="0.25">
      <c r="A818" t="s">
        <v>41</v>
      </c>
      <c r="B818">
        <v>6404.47</v>
      </c>
      <c r="C818">
        <v>6226.87</v>
      </c>
      <c r="D818">
        <v>6226.72</v>
      </c>
      <c r="E818">
        <v>5939.23</v>
      </c>
      <c r="F818">
        <v>117.262</v>
      </c>
      <c r="G818">
        <v>171.27500000000001</v>
      </c>
      <c r="H818">
        <v>38.0732</v>
      </c>
      <c r="I818">
        <v>28.8687</v>
      </c>
      <c r="J818">
        <v>79.769599999999997</v>
      </c>
      <c r="K818">
        <v>5632.19</v>
      </c>
      <c r="L818">
        <v>5.5720699999999998E-2</v>
      </c>
      <c r="M818">
        <v>0.93182600000000004</v>
      </c>
      <c r="N818">
        <v>0</v>
      </c>
      <c r="O818" t="s">
        <v>42</v>
      </c>
    </row>
    <row r="819" spans="1:15" x14ac:dyDescent="0.25">
      <c r="A819" t="s">
        <v>41</v>
      </c>
      <c r="B819">
        <v>6467.03</v>
      </c>
      <c r="C819">
        <v>6291.1</v>
      </c>
      <c r="D819">
        <v>6290.95</v>
      </c>
      <c r="E819">
        <v>6003.54</v>
      </c>
      <c r="F819">
        <v>117.18899999999999</v>
      </c>
      <c r="G819">
        <v>171.334</v>
      </c>
      <c r="H819">
        <v>37.848599999999998</v>
      </c>
      <c r="I819">
        <v>28.869199999999999</v>
      </c>
      <c r="J819">
        <v>80.108800000000002</v>
      </c>
      <c r="K819">
        <v>5695.64</v>
      </c>
      <c r="L819">
        <v>5.3920799999999998E-2</v>
      </c>
      <c r="M819">
        <v>0.93117000000000005</v>
      </c>
      <c r="N819">
        <v>0</v>
      </c>
      <c r="O819" t="s">
        <v>42</v>
      </c>
    </row>
    <row r="820" spans="1:15" x14ac:dyDescent="0.25">
      <c r="A820" t="s">
        <v>41</v>
      </c>
      <c r="B820">
        <v>6409.13</v>
      </c>
      <c r="C820">
        <v>6232.18</v>
      </c>
      <c r="D820">
        <v>6232.04</v>
      </c>
      <c r="E820">
        <v>5944.69</v>
      </c>
      <c r="F820">
        <v>116.95099999999999</v>
      </c>
      <c r="G820">
        <v>171.34700000000001</v>
      </c>
      <c r="H820">
        <v>38.067700000000002</v>
      </c>
      <c r="I820">
        <v>28.910699999999999</v>
      </c>
      <c r="J820">
        <v>79.765000000000001</v>
      </c>
      <c r="K820">
        <v>5637.63</v>
      </c>
      <c r="L820">
        <v>5.5813599999999998E-2</v>
      </c>
      <c r="M820">
        <v>0.93176400000000004</v>
      </c>
      <c r="N820">
        <v>0</v>
      </c>
      <c r="O820" t="s">
        <v>42</v>
      </c>
    </row>
    <row r="821" spans="1:15" x14ac:dyDescent="0.25">
      <c r="A821" t="s">
        <v>41</v>
      </c>
      <c r="B821">
        <v>6457.47</v>
      </c>
      <c r="C821">
        <v>6279.2</v>
      </c>
      <c r="D821">
        <v>6279.05</v>
      </c>
      <c r="E821">
        <v>5991.24</v>
      </c>
      <c r="F821">
        <v>117.807</v>
      </c>
      <c r="G821">
        <v>171.15100000000001</v>
      </c>
      <c r="H821">
        <v>38.009599999999999</v>
      </c>
      <c r="I821">
        <v>28.818000000000001</v>
      </c>
      <c r="J821">
        <v>79.773799999999994</v>
      </c>
      <c r="K821">
        <v>5682.87</v>
      </c>
      <c r="L821">
        <v>5.4218599999999999E-2</v>
      </c>
      <c r="M821">
        <v>0.93157100000000004</v>
      </c>
      <c r="N821">
        <v>0</v>
      </c>
      <c r="O821" t="s">
        <v>42</v>
      </c>
    </row>
    <row r="822" spans="1:15" x14ac:dyDescent="0.25">
      <c r="A822" t="s">
        <v>41</v>
      </c>
      <c r="B822">
        <v>6504.63</v>
      </c>
      <c r="C822">
        <v>6328.05</v>
      </c>
      <c r="D822">
        <v>6327.72</v>
      </c>
      <c r="E822">
        <v>6037.41</v>
      </c>
      <c r="F822">
        <v>120.124</v>
      </c>
      <c r="G822">
        <v>172.97900000000001</v>
      </c>
      <c r="H822">
        <v>38.4131</v>
      </c>
      <c r="I822">
        <v>29.0382</v>
      </c>
      <c r="J822">
        <v>80.706000000000003</v>
      </c>
      <c r="K822">
        <v>5725.6</v>
      </c>
      <c r="L822">
        <v>5.4015300000000002E-2</v>
      </c>
      <c r="M822">
        <v>0.93156899999999998</v>
      </c>
      <c r="N822">
        <v>0</v>
      </c>
      <c r="O822" t="s">
        <v>42</v>
      </c>
    </row>
    <row r="823" spans="1:15" x14ac:dyDescent="0.25">
      <c r="A823" t="s">
        <v>41</v>
      </c>
      <c r="B823">
        <v>6693.21</v>
      </c>
      <c r="C823">
        <v>6512.93</v>
      </c>
      <c r="D823">
        <v>6512.78</v>
      </c>
      <c r="E823">
        <v>6216.87</v>
      </c>
      <c r="F823">
        <v>125.26900000000001</v>
      </c>
      <c r="G823">
        <v>176.614</v>
      </c>
      <c r="H823">
        <v>39.313899999999997</v>
      </c>
      <c r="I823">
        <v>29.834900000000001</v>
      </c>
      <c r="J823">
        <v>82.582999999999998</v>
      </c>
      <c r="K823">
        <v>5894.4</v>
      </c>
      <c r="L823">
        <v>5.5304899999999997E-2</v>
      </c>
      <c r="M823">
        <v>0.93182399999999999</v>
      </c>
      <c r="N823">
        <v>0</v>
      </c>
      <c r="O823" t="s">
        <v>42</v>
      </c>
    </row>
    <row r="824" spans="1:15" x14ac:dyDescent="0.25">
      <c r="A824" t="s">
        <v>41</v>
      </c>
      <c r="B824">
        <v>6544.28</v>
      </c>
      <c r="C824">
        <v>6365.45</v>
      </c>
      <c r="D824">
        <v>6365.3</v>
      </c>
      <c r="E824">
        <v>6077.74</v>
      </c>
      <c r="F824">
        <v>117.63800000000001</v>
      </c>
      <c r="G824">
        <v>172.185</v>
      </c>
      <c r="H824">
        <v>37.936300000000003</v>
      </c>
      <c r="I824">
        <v>29.081299999999999</v>
      </c>
      <c r="J824">
        <v>80.656599999999997</v>
      </c>
      <c r="K824">
        <v>5769.46</v>
      </c>
      <c r="L824">
        <v>5.6861500000000002E-2</v>
      </c>
      <c r="M824">
        <v>0.931786</v>
      </c>
      <c r="N824">
        <v>0</v>
      </c>
      <c r="O824" t="s">
        <v>42</v>
      </c>
    </row>
    <row r="825" spans="1:15" x14ac:dyDescent="0.25">
      <c r="A825" t="s">
        <v>41</v>
      </c>
      <c r="B825">
        <v>6465.77</v>
      </c>
      <c r="C825">
        <v>6288.55</v>
      </c>
      <c r="D825">
        <v>6288.4</v>
      </c>
      <c r="E825">
        <v>6000.57</v>
      </c>
      <c r="F825">
        <v>117.002</v>
      </c>
      <c r="G825">
        <v>171.12100000000001</v>
      </c>
      <c r="H825">
        <v>38.026000000000003</v>
      </c>
      <c r="I825">
        <v>28.953499999999998</v>
      </c>
      <c r="J825">
        <v>79.574799999999996</v>
      </c>
      <c r="K825">
        <v>5693.06</v>
      </c>
      <c r="L825">
        <v>8.3256800000000006E-2</v>
      </c>
      <c r="M825">
        <v>0.95880100000000001</v>
      </c>
      <c r="N825">
        <v>0</v>
      </c>
      <c r="O825" t="s">
        <v>42</v>
      </c>
    </row>
    <row r="826" spans="1:15" x14ac:dyDescent="0.25">
      <c r="A826" t="s">
        <v>41</v>
      </c>
      <c r="B826">
        <v>6425.5</v>
      </c>
      <c r="C826">
        <v>6246.81</v>
      </c>
      <c r="D826">
        <v>6246.67</v>
      </c>
      <c r="E826">
        <v>5959.47</v>
      </c>
      <c r="F826">
        <v>117.32899999999999</v>
      </c>
      <c r="G826">
        <v>171.49600000000001</v>
      </c>
      <c r="H826">
        <v>38.011499999999998</v>
      </c>
      <c r="I826">
        <v>28.922000000000001</v>
      </c>
      <c r="J826">
        <v>79.963099999999997</v>
      </c>
      <c r="K826">
        <v>5652.22</v>
      </c>
      <c r="L826">
        <v>5.3912599999999998E-2</v>
      </c>
      <c r="M826">
        <v>0.93182100000000001</v>
      </c>
      <c r="N826">
        <v>0</v>
      </c>
      <c r="O826" t="s">
        <v>42</v>
      </c>
    </row>
    <row r="827" spans="1:15" x14ac:dyDescent="0.25">
      <c r="A827" t="s">
        <v>41</v>
      </c>
      <c r="B827">
        <v>6464.29</v>
      </c>
      <c r="C827">
        <v>6285.7</v>
      </c>
      <c r="D827">
        <v>6285.56</v>
      </c>
      <c r="E827">
        <v>5997.75</v>
      </c>
      <c r="F827">
        <v>116.455</v>
      </c>
      <c r="G827">
        <v>171.059</v>
      </c>
      <c r="H827">
        <v>37.783900000000003</v>
      </c>
      <c r="I827">
        <v>28.824100000000001</v>
      </c>
      <c r="J827">
        <v>79.860900000000001</v>
      </c>
      <c r="K827">
        <v>5690.85</v>
      </c>
      <c r="L827">
        <v>5.5192699999999997E-2</v>
      </c>
      <c r="M827">
        <v>0.93792699999999996</v>
      </c>
      <c r="N827">
        <v>0</v>
      </c>
      <c r="O827" t="s">
        <v>42</v>
      </c>
    </row>
    <row r="828" spans="1:15" x14ac:dyDescent="0.25">
      <c r="A828" t="s">
        <v>41</v>
      </c>
      <c r="B828">
        <v>6456.23</v>
      </c>
      <c r="C828">
        <v>6280.82</v>
      </c>
      <c r="D828">
        <v>6280.68</v>
      </c>
      <c r="E828">
        <v>5994.23</v>
      </c>
      <c r="F828">
        <v>117.405</v>
      </c>
      <c r="G828">
        <v>170.85</v>
      </c>
      <c r="H828">
        <v>37.945700000000002</v>
      </c>
      <c r="I828">
        <v>28.877400000000002</v>
      </c>
      <c r="J828">
        <v>79.560199999999995</v>
      </c>
      <c r="K828">
        <v>5687.54</v>
      </c>
      <c r="L828">
        <v>6.3026799999999994E-2</v>
      </c>
      <c r="M828">
        <v>0.93182600000000004</v>
      </c>
      <c r="N828">
        <v>0</v>
      </c>
      <c r="O828" t="s">
        <v>42</v>
      </c>
    </row>
    <row r="829" spans="1:15" x14ac:dyDescent="0.25">
      <c r="A829" t="s">
        <v>41</v>
      </c>
      <c r="B829">
        <v>6452.89</v>
      </c>
      <c r="C829">
        <v>6273.14</v>
      </c>
      <c r="D829">
        <v>6273</v>
      </c>
      <c r="E829">
        <v>5986.39</v>
      </c>
      <c r="F829">
        <v>115.851</v>
      </c>
      <c r="G829">
        <v>171.24600000000001</v>
      </c>
      <c r="H829">
        <v>37.916800000000002</v>
      </c>
      <c r="I829">
        <v>28.9238</v>
      </c>
      <c r="J829">
        <v>79.616799999999998</v>
      </c>
      <c r="K829">
        <v>5679.95</v>
      </c>
      <c r="L829">
        <v>5.4229800000000002E-2</v>
      </c>
      <c r="M829">
        <v>0.92948600000000003</v>
      </c>
      <c r="N829">
        <v>0</v>
      </c>
      <c r="O829" t="s">
        <v>42</v>
      </c>
    </row>
    <row r="830" spans="1:15" x14ac:dyDescent="0.25">
      <c r="A830" t="s">
        <v>41</v>
      </c>
      <c r="B830">
        <v>6426.36</v>
      </c>
      <c r="C830">
        <v>6251.5</v>
      </c>
      <c r="D830">
        <v>6251.36</v>
      </c>
      <c r="E830">
        <v>5965.07</v>
      </c>
      <c r="F830">
        <v>115.617</v>
      </c>
      <c r="G830">
        <v>171.029</v>
      </c>
      <c r="H830">
        <v>37.788699999999999</v>
      </c>
      <c r="I830">
        <v>28.8293</v>
      </c>
      <c r="J830">
        <v>79.946899999999999</v>
      </c>
      <c r="K830">
        <v>5659.95</v>
      </c>
      <c r="L830">
        <v>5.62169E-2</v>
      </c>
      <c r="M830">
        <v>0.93082299999999996</v>
      </c>
      <c r="N830">
        <v>0</v>
      </c>
      <c r="O830" t="s">
        <v>42</v>
      </c>
    </row>
    <row r="831" spans="1:15" x14ac:dyDescent="0.25">
      <c r="A831" t="s">
        <v>41</v>
      </c>
      <c r="B831">
        <v>6512.13</v>
      </c>
      <c r="C831">
        <v>6333.43</v>
      </c>
      <c r="D831">
        <v>6333.27</v>
      </c>
      <c r="E831">
        <v>6042.69</v>
      </c>
      <c r="F831">
        <v>120.65900000000001</v>
      </c>
      <c r="G831">
        <v>172.84100000000001</v>
      </c>
      <c r="H831">
        <v>38.222000000000001</v>
      </c>
      <c r="I831">
        <v>29.2348</v>
      </c>
      <c r="J831">
        <v>80.876999999999995</v>
      </c>
      <c r="K831">
        <v>5729.66</v>
      </c>
      <c r="L831">
        <v>8.3255700000000002E-2</v>
      </c>
      <c r="M831">
        <v>0.93171199999999998</v>
      </c>
      <c r="N831">
        <v>0</v>
      </c>
      <c r="O831" t="s">
        <v>42</v>
      </c>
    </row>
    <row r="832" spans="1:15" x14ac:dyDescent="0.25">
      <c r="A832" t="s">
        <v>41</v>
      </c>
      <c r="B832">
        <v>6459.67</v>
      </c>
      <c r="C832">
        <v>6285.03</v>
      </c>
      <c r="D832">
        <v>6284.89</v>
      </c>
      <c r="E832">
        <v>5997.62</v>
      </c>
      <c r="F832">
        <v>116.858</v>
      </c>
      <c r="G832">
        <v>171.16499999999999</v>
      </c>
      <c r="H832">
        <v>37.917400000000001</v>
      </c>
      <c r="I832">
        <v>28.885400000000001</v>
      </c>
      <c r="J832">
        <v>79.729299999999995</v>
      </c>
      <c r="K832">
        <v>5691.19</v>
      </c>
      <c r="L832">
        <v>5.3977999999999998E-2</v>
      </c>
      <c r="M832">
        <v>0.93149899999999997</v>
      </c>
      <c r="N832">
        <v>0</v>
      </c>
      <c r="O832" t="s">
        <v>42</v>
      </c>
    </row>
    <row r="833" spans="1:25" x14ac:dyDescent="0.25">
      <c r="A833" t="s">
        <v>41</v>
      </c>
      <c r="B833">
        <v>6477.39</v>
      </c>
      <c r="C833">
        <v>6301.03</v>
      </c>
      <c r="D833">
        <v>6300.9</v>
      </c>
      <c r="E833">
        <v>6013.41</v>
      </c>
      <c r="F833">
        <v>116.10899999999999</v>
      </c>
      <c r="G833">
        <v>169.738</v>
      </c>
      <c r="H833">
        <v>38.275199999999998</v>
      </c>
      <c r="I833">
        <v>28.947099999999999</v>
      </c>
      <c r="J833">
        <v>77.855199999999996</v>
      </c>
      <c r="K833">
        <v>5708.28</v>
      </c>
      <c r="L833">
        <v>5.5881300000000002E-2</v>
      </c>
      <c r="M833">
        <v>0.93176599999999998</v>
      </c>
      <c r="N833">
        <v>0</v>
      </c>
      <c r="O833" t="s">
        <v>42</v>
      </c>
    </row>
    <row r="834" spans="1:25" x14ac:dyDescent="0.25">
      <c r="A834" t="s">
        <v>41</v>
      </c>
      <c r="B834">
        <v>6589.54</v>
      </c>
      <c r="C834">
        <v>6406.95</v>
      </c>
      <c r="D834">
        <v>6406.83</v>
      </c>
      <c r="E834">
        <v>6118.73</v>
      </c>
      <c r="F834">
        <v>116.578</v>
      </c>
      <c r="G834">
        <v>169.535</v>
      </c>
      <c r="H834">
        <v>38.0139</v>
      </c>
      <c r="I834">
        <v>28.9405</v>
      </c>
      <c r="J834">
        <v>77.992199999999997</v>
      </c>
      <c r="K834">
        <v>5814.15</v>
      </c>
      <c r="L834">
        <v>8.3256300000000005E-2</v>
      </c>
      <c r="M834">
        <v>0.931176</v>
      </c>
      <c r="N834">
        <v>0</v>
      </c>
      <c r="O834" t="s">
        <v>42</v>
      </c>
    </row>
    <row r="835" spans="1:25" x14ac:dyDescent="0.25">
      <c r="A835" t="s">
        <v>41</v>
      </c>
      <c r="B835">
        <v>6490.97</v>
      </c>
      <c r="C835">
        <v>6312.89</v>
      </c>
      <c r="D835">
        <v>6312.77</v>
      </c>
      <c r="E835">
        <v>6025.31</v>
      </c>
      <c r="F835">
        <v>115.57599999999999</v>
      </c>
      <c r="G835">
        <v>168.38300000000001</v>
      </c>
      <c r="H835">
        <v>38.016300000000001</v>
      </c>
      <c r="I835">
        <v>28.8917</v>
      </c>
      <c r="J835">
        <v>76.918599999999998</v>
      </c>
      <c r="K835">
        <v>5722.09</v>
      </c>
      <c r="L835">
        <v>5.3952300000000002E-2</v>
      </c>
      <c r="M835">
        <v>0.93181400000000003</v>
      </c>
      <c r="N835">
        <v>0</v>
      </c>
      <c r="O835" t="s">
        <v>42</v>
      </c>
    </row>
    <row r="836" spans="1:25" x14ac:dyDescent="0.25">
      <c r="A836" t="s">
        <v>41</v>
      </c>
      <c r="B836">
        <v>6474.94</v>
      </c>
      <c r="C836">
        <v>6299.14</v>
      </c>
      <c r="D836">
        <v>6299.01</v>
      </c>
      <c r="E836">
        <v>6011.77</v>
      </c>
      <c r="F836">
        <v>114.878</v>
      </c>
      <c r="G836">
        <v>169.53299999999999</v>
      </c>
      <c r="H836">
        <v>38.256100000000004</v>
      </c>
      <c r="I836">
        <v>29.048500000000001</v>
      </c>
      <c r="J836">
        <v>77.538200000000003</v>
      </c>
      <c r="K836">
        <v>5709</v>
      </c>
      <c r="L836">
        <v>7.8885800000000006E-2</v>
      </c>
      <c r="M836">
        <v>0.93163700000000005</v>
      </c>
      <c r="N836">
        <v>0</v>
      </c>
      <c r="O836" t="s">
        <v>42</v>
      </c>
    </row>
    <row r="837" spans="1:25" x14ac:dyDescent="0.25">
      <c r="A837" t="s">
        <v>41</v>
      </c>
      <c r="B837">
        <v>6494.03</v>
      </c>
      <c r="C837">
        <v>6318.23</v>
      </c>
      <c r="D837">
        <v>6318.09</v>
      </c>
      <c r="E837">
        <v>6028.88</v>
      </c>
      <c r="F837">
        <v>116.333</v>
      </c>
      <c r="G837">
        <v>169.13</v>
      </c>
      <c r="H837">
        <v>38.1312</v>
      </c>
      <c r="I837">
        <v>29.039899999999999</v>
      </c>
      <c r="J837">
        <v>77.214699999999993</v>
      </c>
      <c r="K837">
        <v>5723.84</v>
      </c>
      <c r="L837">
        <v>5.9170500000000001E-2</v>
      </c>
      <c r="M837">
        <v>0.93179999999999996</v>
      </c>
      <c r="N837">
        <v>0</v>
      </c>
      <c r="O837" t="s">
        <v>42</v>
      </c>
    </row>
    <row r="838" spans="1:25" x14ac:dyDescent="0.25">
      <c r="A838" t="s">
        <v>41</v>
      </c>
      <c r="B838">
        <v>6425.1</v>
      </c>
      <c r="C838">
        <v>6250.97</v>
      </c>
      <c r="D838">
        <v>6250.84</v>
      </c>
      <c r="E838">
        <v>5964.84</v>
      </c>
      <c r="F838">
        <v>114.455</v>
      </c>
      <c r="G838">
        <v>169.27500000000001</v>
      </c>
      <c r="H838">
        <v>38.284700000000001</v>
      </c>
      <c r="I838">
        <v>29.305399999999999</v>
      </c>
      <c r="J838">
        <v>77.127799999999993</v>
      </c>
      <c r="K838">
        <v>5661.7</v>
      </c>
      <c r="L838">
        <v>5.4283999999999999E-2</v>
      </c>
      <c r="M838">
        <v>0.93172999999999995</v>
      </c>
      <c r="N838">
        <v>0</v>
      </c>
      <c r="O838" t="s">
        <v>42</v>
      </c>
    </row>
    <row r="839" spans="1:25" x14ac:dyDescent="0.25">
      <c r="A839" t="s">
        <v>41</v>
      </c>
      <c r="B839">
        <v>6417.24</v>
      </c>
      <c r="C839">
        <v>6241.93</v>
      </c>
      <c r="D839">
        <v>6241.79</v>
      </c>
      <c r="E839">
        <v>5955.11</v>
      </c>
      <c r="F839">
        <v>115.536</v>
      </c>
      <c r="G839">
        <v>170.096</v>
      </c>
      <c r="H839">
        <v>38.267200000000003</v>
      </c>
      <c r="I839">
        <v>29.167100000000001</v>
      </c>
      <c r="J839">
        <v>77.965400000000002</v>
      </c>
      <c r="K839">
        <v>5649.86</v>
      </c>
      <c r="L839">
        <v>5.4332699999999998E-2</v>
      </c>
      <c r="M839">
        <v>0.93957999999999997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6426.32</v>
      </c>
      <c r="C840">
        <v>6248.17</v>
      </c>
      <c r="D840">
        <v>6248.03</v>
      </c>
      <c r="E840">
        <v>5961.13</v>
      </c>
      <c r="F840">
        <v>115.929</v>
      </c>
      <c r="G840">
        <v>170.673</v>
      </c>
      <c r="H840">
        <v>38.414200000000001</v>
      </c>
      <c r="I840">
        <v>28.995999999999999</v>
      </c>
      <c r="J840">
        <v>78.615099999999998</v>
      </c>
      <c r="K840">
        <v>5655.23</v>
      </c>
      <c r="L840">
        <v>5.5234400000000003E-2</v>
      </c>
      <c r="M840">
        <v>0.93181999999999998</v>
      </c>
      <c r="N840">
        <v>0</v>
      </c>
      <c r="O840" t="s">
        <v>42</v>
      </c>
      <c r="R840">
        <f>AVERAGE(B791:B840)</f>
        <v>6497.4995999999983</v>
      </c>
      <c r="S840">
        <f>AVERAGE(C791:C840)</f>
        <v>6320.338600000001</v>
      </c>
      <c r="U840">
        <f>_xlfn.VAR.P(B791:B840)</f>
        <v>5046.7128678399986</v>
      </c>
      <c r="V840">
        <f>_xlfn.VAR.P(C791:C840)</f>
        <v>4894.5611200399926</v>
      </c>
      <c r="X840">
        <f>1.96*SQRT(U840)/50</f>
        <v>2.7847766268118623</v>
      </c>
      <c r="Y840">
        <f>1.96*SQRT(V840)/50</f>
        <v>2.7424766907848555</v>
      </c>
    </row>
    <row r="841" spans="1:25" x14ac:dyDescent="0.25">
      <c r="A841" t="s">
        <v>43</v>
      </c>
      <c r="B841">
        <v>325039.82919999998</v>
      </c>
      <c r="C841" t="s">
        <v>36</v>
      </c>
    </row>
    <row r="842" spans="1:25" x14ac:dyDescent="0.25">
      <c r="A842" t="s">
        <v>44</v>
      </c>
      <c r="B842">
        <v>5629.85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5.5845499999999999E-2</v>
      </c>
      <c r="L842">
        <v>0.93171499999999996</v>
      </c>
      <c r="M842">
        <v>0</v>
      </c>
      <c r="N842" t="s">
        <v>42</v>
      </c>
    </row>
    <row r="843" spans="1:25" x14ac:dyDescent="0.25">
      <c r="A843" t="s">
        <v>44</v>
      </c>
      <c r="B843">
        <v>5574.81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5.8224199999999997E-2</v>
      </c>
      <c r="L843">
        <v>0.93177399999999999</v>
      </c>
      <c r="M843">
        <v>0</v>
      </c>
      <c r="N843" t="s">
        <v>42</v>
      </c>
    </row>
    <row r="844" spans="1:25" x14ac:dyDescent="0.25">
      <c r="A844" t="s">
        <v>44</v>
      </c>
      <c r="B844">
        <v>5530.25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5.4449400000000002E-2</v>
      </c>
      <c r="L844">
        <v>0.93175699999999995</v>
      </c>
      <c r="M844">
        <v>0</v>
      </c>
      <c r="N844" t="s">
        <v>42</v>
      </c>
    </row>
    <row r="845" spans="1:25" x14ac:dyDescent="0.25">
      <c r="A845" t="s">
        <v>44</v>
      </c>
      <c r="B845">
        <v>5538.62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5.7807699999999997E-2</v>
      </c>
      <c r="L845">
        <v>0.93176899999999996</v>
      </c>
      <c r="M845">
        <v>0</v>
      </c>
      <c r="N845" t="s">
        <v>42</v>
      </c>
    </row>
    <row r="846" spans="1:25" x14ac:dyDescent="0.25">
      <c r="A846" t="s">
        <v>44</v>
      </c>
      <c r="B846">
        <v>5548.53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6.1021400000000003E-2</v>
      </c>
      <c r="L846">
        <v>0.93172699999999997</v>
      </c>
      <c r="M846">
        <v>0</v>
      </c>
      <c r="N846" t="s">
        <v>42</v>
      </c>
    </row>
    <row r="847" spans="1:25" x14ac:dyDescent="0.25">
      <c r="A847" t="s">
        <v>44</v>
      </c>
      <c r="B847">
        <v>5535.56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7.0683599999999999E-2</v>
      </c>
      <c r="L847">
        <v>0.93182699999999996</v>
      </c>
      <c r="M847">
        <v>0</v>
      </c>
      <c r="N847" t="s">
        <v>42</v>
      </c>
    </row>
    <row r="848" spans="1:25" x14ac:dyDescent="0.25">
      <c r="A848" t="s">
        <v>44</v>
      </c>
      <c r="B848">
        <v>5492.1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5.43376E-2</v>
      </c>
      <c r="L848">
        <v>0.93816699999999997</v>
      </c>
      <c r="M848">
        <v>0</v>
      </c>
      <c r="N848" t="s">
        <v>42</v>
      </c>
    </row>
    <row r="849" spans="1:14" x14ac:dyDescent="0.25">
      <c r="A849" t="s">
        <v>44</v>
      </c>
      <c r="B849">
        <v>5574.02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5.5095400000000003E-2</v>
      </c>
      <c r="L849">
        <v>0.95423999999999998</v>
      </c>
      <c r="M849">
        <v>0</v>
      </c>
      <c r="N849" t="s">
        <v>42</v>
      </c>
    </row>
    <row r="850" spans="1:14" x14ac:dyDescent="0.25">
      <c r="A850" t="s">
        <v>44</v>
      </c>
      <c r="B850">
        <v>5478.6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5.5602899999999997E-2</v>
      </c>
      <c r="L850">
        <v>0.936226</v>
      </c>
      <c r="M850">
        <v>0</v>
      </c>
      <c r="N850" t="s">
        <v>42</v>
      </c>
    </row>
    <row r="851" spans="1:14" x14ac:dyDescent="0.25">
      <c r="A851" t="s">
        <v>44</v>
      </c>
      <c r="B851">
        <v>5474.68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5.3958100000000002E-2</v>
      </c>
      <c r="L851">
        <v>0.95509200000000005</v>
      </c>
      <c r="M851">
        <v>0</v>
      </c>
      <c r="N851" t="s">
        <v>42</v>
      </c>
    </row>
    <row r="852" spans="1:14" x14ac:dyDescent="0.25">
      <c r="A852" t="s">
        <v>44</v>
      </c>
      <c r="B852">
        <v>5534.73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5.4343500000000003E-2</v>
      </c>
      <c r="L852">
        <v>0.93182100000000001</v>
      </c>
      <c r="M852">
        <v>0</v>
      </c>
      <c r="N852" t="s">
        <v>42</v>
      </c>
    </row>
    <row r="853" spans="1:14" x14ac:dyDescent="0.25">
      <c r="A853" t="s">
        <v>44</v>
      </c>
      <c r="B853">
        <v>5524.17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5.3912500000000002E-2</v>
      </c>
      <c r="L853">
        <v>0.93172299999999997</v>
      </c>
      <c r="M853">
        <v>0</v>
      </c>
      <c r="N853" t="s">
        <v>42</v>
      </c>
    </row>
    <row r="854" spans="1:14" x14ac:dyDescent="0.25">
      <c r="A854" t="s">
        <v>44</v>
      </c>
      <c r="B854">
        <v>5437.17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5.4174199999999999E-2</v>
      </c>
      <c r="L854">
        <v>0.931782</v>
      </c>
      <c r="M854">
        <v>0</v>
      </c>
      <c r="N854" t="s">
        <v>42</v>
      </c>
    </row>
    <row r="855" spans="1:14" x14ac:dyDescent="0.25">
      <c r="A855" t="s">
        <v>44</v>
      </c>
      <c r="B855">
        <v>5400.1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5.3914299999999998E-2</v>
      </c>
      <c r="L855">
        <v>0.94975299999999996</v>
      </c>
      <c r="M855">
        <v>0</v>
      </c>
      <c r="N855" t="s">
        <v>42</v>
      </c>
    </row>
    <row r="856" spans="1:14" x14ac:dyDescent="0.25">
      <c r="A856" t="s">
        <v>44</v>
      </c>
      <c r="B856">
        <v>5357.64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5.6427100000000001E-2</v>
      </c>
      <c r="L856">
        <v>0.93047800000000003</v>
      </c>
      <c r="M856">
        <v>0</v>
      </c>
      <c r="N856" t="s">
        <v>42</v>
      </c>
    </row>
    <row r="857" spans="1:14" x14ac:dyDescent="0.25">
      <c r="A857" t="s">
        <v>44</v>
      </c>
      <c r="B857">
        <v>5508.39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5.98594E-2</v>
      </c>
      <c r="L857">
        <v>0.93180399999999997</v>
      </c>
      <c r="M857">
        <v>0</v>
      </c>
      <c r="N857" t="s">
        <v>42</v>
      </c>
    </row>
    <row r="858" spans="1:14" x14ac:dyDescent="0.25">
      <c r="A858" t="s">
        <v>44</v>
      </c>
      <c r="B858">
        <v>5366.08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5.5519399999999997E-2</v>
      </c>
      <c r="L858">
        <v>0.93374400000000002</v>
      </c>
      <c r="M858">
        <v>0</v>
      </c>
      <c r="N858" t="s">
        <v>42</v>
      </c>
    </row>
    <row r="859" spans="1:14" x14ac:dyDescent="0.25">
      <c r="A859" t="s">
        <v>44</v>
      </c>
      <c r="B859">
        <v>5356.76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5.4432500000000002E-2</v>
      </c>
      <c r="L859">
        <v>0.93152400000000002</v>
      </c>
      <c r="M859">
        <v>0</v>
      </c>
      <c r="N859" t="s">
        <v>42</v>
      </c>
    </row>
    <row r="860" spans="1:14" x14ac:dyDescent="0.25">
      <c r="A860" t="s">
        <v>44</v>
      </c>
      <c r="B860">
        <v>5364.52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5.4158699999999997E-2</v>
      </c>
      <c r="L860">
        <v>0.93110599999999999</v>
      </c>
      <c r="M860">
        <v>0</v>
      </c>
      <c r="N860" t="s">
        <v>42</v>
      </c>
    </row>
    <row r="861" spans="1:14" x14ac:dyDescent="0.25">
      <c r="A861" t="s">
        <v>44</v>
      </c>
      <c r="B861">
        <v>5438.02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5.4911000000000001E-2</v>
      </c>
      <c r="L861">
        <v>0.93183400000000005</v>
      </c>
      <c r="M861">
        <v>0</v>
      </c>
      <c r="N861" t="s">
        <v>42</v>
      </c>
    </row>
    <row r="862" spans="1:14" x14ac:dyDescent="0.25">
      <c r="A862" t="s">
        <v>44</v>
      </c>
      <c r="B862">
        <v>5445.12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5.8255399999999999E-2</v>
      </c>
      <c r="L862">
        <v>0.93163200000000002</v>
      </c>
      <c r="M862">
        <v>0</v>
      </c>
      <c r="N862" t="s">
        <v>42</v>
      </c>
    </row>
    <row r="863" spans="1:14" x14ac:dyDescent="0.25">
      <c r="A863" t="s">
        <v>44</v>
      </c>
      <c r="B863">
        <v>5518.38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7.5840299999999999E-2</v>
      </c>
      <c r="L863">
        <v>0.931836</v>
      </c>
      <c r="M863">
        <v>0</v>
      </c>
      <c r="N863" t="s">
        <v>42</v>
      </c>
    </row>
    <row r="864" spans="1:14" x14ac:dyDescent="0.25">
      <c r="A864" t="s">
        <v>44</v>
      </c>
      <c r="B864">
        <v>5505.36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6.3863100000000006E-2</v>
      </c>
      <c r="L864">
        <v>0.93183499999999997</v>
      </c>
      <c r="M864">
        <v>0</v>
      </c>
      <c r="N864" t="s">
        <v>42</v>
      </c>
    </row>
    <row r="865" spans="1:14" x14ac:dyDescent="0.25">
      <c r="A865" t="s">
        <v>44</v>
      </c>
      <c r="B865">
        <v>5371.12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5.8778799999999999E-2</v>
      </c>
      <c r="L865">
        <v>0.93181999999999998</v>
      </c>
      <c r="M865">
        <v>0</v>
      </c>
      <c r="N865" t="s">
        <v>42</v>
      </c>
    </row>
    <row r="866" spans="1:14" x14ac:dyDescent="0.25">
      <c r="A866" t="s">
        <v>44</v>
      </c>
      <c r="B866">
        <v>5409.54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5.3943600000000001E-2</v>
      </c>
      <c r="L866">
        <v>0.931836</v>
      </c>
      <c r="M866">
        <v>0</v>
      </c>
      <c r="N866" t="s">
        <v>42</v>
      </c>
    </row>
    <row r="867" spans="1:14" x14ac:dyDescent="0.25">
      <c r="A867" t="s">
        <v>44</v>
      </c>
      <c r="B867">
        <v>5327.82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5.6625399999999999E-2</v>
      </c>
      <c r="L867">
        <v>0.931836</v>
      </c>
      <c r="M867">
        <v>0</v>
      </c>
      <c r="N867" t="s">
        <v>42</v>
      </c>
    </row>
    <row r="868" spans="1:14" x14ac:dyDescent="0.25">
      <c r="A868" t="s">
        <v>44</v>
      </c>
      <c r="B868">
        <v>5435.47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5.4381899999999997E-2</v>
      </c>
      <c r="L868">
        <v>0.94522099999999998</v>
      </c>
      <c r="M868">
        <v>0</v>
      </c>
      <c r="N868" t="s">
        <v>42</v>
      </c>
    </row>
    <row r="869" spans="1:14" x14ac:dyDescent="0.25">
      <c r="A869" t="s">
        <v>44</v>
      </c>
      <c r="B869">
        <v>5408.22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4.0950899999999998E-2</v>
      </c>
      <c r="L869">
        <v>0.93174299999999999</v>
      </c>
      <c r="M869">
        <v>0</v>
      </c>
      <c r="N869" t="s">
        <v>42</v>
      </c>
    </row>
    <row r="870" spans="1:14" x14ac:dyDescent="0.25">
      <c r="A870" t="s">
        <v>44</v>
      </c>
      <c r="B870">
        <v>5363.63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7.1058700000000002E-2</v>
      </c>
      <c r="L870">
        <v>0.93079999999999996</v>
      </c>
      <c r="M870">
        <v>0</v>
      </c>
      <c r="N870" t="s">
        <v>42</v>
      </c>
    </row>
    <row r="871" spans="1:14" x14ac:dyDescent="0.25">
      <c r="A871" t="s">
        <v>44</v>
      </c>
      <c r="B871">
        <v>5343.7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5.3915999999999999E-2</v>
      </c>
      <c r="L871">
        <v>0.93150900000000003</v>
      </c>
      <c r="M871">
        <v>0</v>
      </c>
      <c r="N871" t="s">
        <v>42</v>
      </c>
    </row>
    <row r="872" spans="1:14" x14ac:dyDescent="0.25">
      <c r="A872" t="s">
        <v>44</v>
      </c>
      <c r="B872">
        <v>5430.87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7.9586299999999999E-2</v>
      </c>
      <c r="L872">
        <v>0.93181899999999995</v>
      </c>
      <c r="M872">
        <v>0</v>
      </c>
      <c r="N872" t="s">
        <v>42</v>
      </c>
    </row>
    <row r="873" spans="1:14" x14ac:dyDescent="0.25">
      <c r="A873" t="s">
        <v>44</v>
      </c>
      <c r="B873">
        <v>5391.69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5.4339999999999999E-2</v>
      </c>
      <c r="L873">
        <v>0.93095000000000006</v>
      </c>
      <c r="M873">
        <v>0</v>
      </c>
      <c r="N873" t="s">
        <v>42</v>
      </c>
    </row>
    <row r="874" spans="1:14" x14ac:dyDescent="0.25">
      <c r="A874" t="s">
        <v>44</v>
      </c>
      <c r="B874">
        <v>5437.08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6.0324599999999999E-2</v>
      </c>
      <c r="L874">
        <v>0.93152999999999997</v>
      </c>
      <c r="M874">
        <v>0</v>
      </c>
      <c r="N874" t="s">
        <v>42</v>
      </c>
    </row>
    <row r="875" spans="1:14" x14ac:dyDescent="0.25">
      <c r="A875" t="s">
        <v>44</v>
      </c>
      <c r="B875">
        <v>5423.2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8.3256899999999995E-2</v>
      </c>
      <c r="L875">
        <v>0.93167299999999997</v>
      </c>
      <c r="M875">
        <v>0</v>
      </c>
      <c r="N875" t="s">
        <v>42</v>
      </c>
    </row>
    <row r="876" spans="1:14" x14ac:dyDescent="0.25">
      <c r="A876" t="s">
        <v>44</v>
      </c>
      <c r="B876">
        <v>5418.12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5.3922200000000003E-2</v>
      </c>
      <c r="L876">
        <v>0.93153900000000001</v>
      </c>
      <c r="M876">
        <v>0</v>
      </c>
      <c r="N876" t="s">
        <v>42</v>
      </c>
    </row>
    <row r="877" spans="1:14" x14ac:dyDescent="0.25">
      <c r="A877" t="s">
        <v>44</v>
      </c>
      <c r="B877">
        <v>5393.39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5.3913099999999999E-2</v>
      </c>
      <c r="L877">
        <v>0.93176999999999999</v>
      </c>
      <c r="M877">
        <v>0</v>
      </c>
      <c r="N877" t="s">
        <v>42</v>
      </c>
    </row>
    <row r="878" spans="1:14" x14ac:dyDescent="0.25">
      <c r="A878" t="s">
        <v>44</v>
      </c>
      <c r="B878">
        <v>5487.77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5.4154399999999998E-2</v>
      </c>
      <c r="L878">
        <v>0.92947599999999997</v>
      </c>
      <c r="M878">
        <v>0</v>
      </c>
      <c r="N878" t="s">
        <v>42</v>
      </c>
    </row>
    <row r="879" spans="1:14" x14ac:dyDescent="0.25">
      <c r="A879" t="s">
        <v>44</v>
      </c>
      <c r="B879">
        <v>5542.45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5.39327E-2</v>
      </c>
      <c r="L879">
        <v>0.95878799999999997</v>
      </c>
      <c r="M879">
        <v>0</v>
      </c>
      <c r="N879" t="s">
        <v>42</v>
      </c>
    </row>
    <row r="880" spans="1:14" x14ac:dyDescent="0.25">
      <c r="A880" t="s">
        <v>44</v>
      </c>
      <c r="B880">
        <v>5465.56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8.3255599999999999E-2</v>
      </c>
      <c r="L880">
        <v>0.93181999999999998</v>
      </c>
      <c r="M880">
        <v>0</v>
      </c>
      <c r="N880" t="s">
        <v>42</v>
      </c>
    </row>
    <row r="881" spans="1:25" x14ac:dyDescent="0.25">
      <c r="A881" t="s">
        <v>44</v>
      </c>
      <c r="B881">
        <v>5404.76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5.4434299999999998E-2</v>
      </c>
      <c r="L881">
        <v>0.93182900000000002</v>
      </c>
      <c r="M881">
        <v>0</v>
      </c>
      <c r="N881" t="s">
        <v>42</v>
      </c>
    </row>
    <row r="882" spans="1:25" x14ac:dyDescent="0.25">
      <c r="A882" t="s">
        <v>44</v>
      </c>
      <c r="B882">
        <v>5341.86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5.4803200000000003E-2</v>
      </c>
      <c r="L882">
        <v>0.93079100000000004</v>
      </c>
      <c r="M882">
        <v>0</v>
      </c>
      <c r="N882" t="s">
        <v>42</v>
      </c>
    </row>
    <row r="883" spans="1:25" x14ac:dyDescent="0.25">
      <c r="A883" t="s">
        <v>44</v>
      </c>
      <c r="B883">
        <v>5384.45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6.1569499999999999E-2</v>
      </c>
      <c r="L883">
        <v>0.93171499999999996</v>
      </c>
      <c r="M883">
        <v>0</v>
      </c>
      <c r="N883" t="s">
        <v>42</v>
      </c>
    </row>
    <row r="884" spans="1:25" x14ac:dyDescent="0.25">
      <c r="A884" t="s">
        <v>44</v>
      </c>
      <c r="B884">
        <v>5344.71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5.4017299999999997E-2</v>
      </c>
      <c r="L884">
        <v>0.95766099999999998</v>
      </c>
      <c r="M884">
        <v>0</v>
      </c>
      <c r="N884" t="s">
        <v>42</v>
      </c>
    </row>
    <row r="885" spans="1:25" x14ac:dyDescent="0.25">
      <c r="A885" t="s">
        <v>44</v>
      </c>
      <c r="B885">
        <v>5371.34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5.4288599999999999E-2</v>
      </c>
      <c r="L885">
        <v>0.93183000000000005</v>
      </c>
      <c r="M885">
        <v>0</v>
      </c>
      <c r="N885" t="s">
        <v>42</v>
      </c>
    </row>
    <row r="886" spans="1:25" x14ac:dyDescent="0.25">
      <c r="A886" t="s">
        <v>44</v>
      </c>
      <c r="B886">
        <v>5419.87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5.62181E-2</v>
      </c>
      <c r="L886">
        <v>0.93182799999999999</v>
      </c>
      <c r="M886">
        <v>0</v>
      </c>
      <c r="N886" t="s">
        <v>42</v>
      </c>
    </row>
    <row r="887" spans="1:25" x14ac:dyDescent="0.25">
      <c r="A887" t="s">
        <v>44</v>
      </c>
      <c r="B887">
        <v>5387.39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5.5444199999999999E-2</v>
      </c>
      <c r="L887">
        <v>0.93183199999999999</v>
      </c>
      <c r="M887">
        <v>0</v>
      </c>
      <c r="N887" t="s">
        <v>42</v>
      </c>
    </row>
    <row r="888" spans="1:25" x14ac:dyDescent="0.25">
      <c r="A888" t="s">
        <v>44</v>
      </c>
      <c r="B888">
        <v>5562.31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5.5346800000000002E-2</v>
      </c>
      <c r="L888">
        <v>0.931836</v>
      </c>
      <c r="M888">
        <v>0</v>
      </c>
      <c r="N888" t="s">
        <v>42</v>
      </c>
    </row>
    <row r="889" spans="1:25" x14ac:dyDescent="0.25">
      <c r="A889" t="s">
        <v>44</v>
      </c>
      <c r="B889">
        <v>5512.73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6.2481500000000002E-2</v>
      </c>
      <c r="L889">
        <v>0.95660999999999996</v>
      </c>
      <c r="M889">
        <v>0</v>
      </c>
      <c r="N889" t="s">
        <v>42</v>
      </c>
    </row>
    <row r="890" spans="1:25" x14ac:dyDescent="0.25">
      <c r="A890" t="s">
        <v>44</v>
      </c>
      <c r="B890">
        <v>5588.28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5.4784800000000002E-2</v>
      </c>
      <c r="L890">
        <v>0.93183099999999996</v>
      </c>
      <c r="M890">
        <v>0</v>
      </c>
      <c r="N890" t="s">
        <v>42</v>
      </c>
    </row>
    <row r="891" spans="1:25" x14ac:dyDescent="0.25">
      <c r="A891" t="s">
        <v>44</v>
      </c>
      <c r="B891">
        <v>5483.88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5.4789600000000001E-2</v>
      </c>
      <c r="L891">
        <v>0.93168300000000004</v>
      </c>
      <c r="M891">
        <v>0</v>
      </c>
      <c r="N891" t="s">
        <v>42</v>
      </c>
    </row>
    <row r="892" spans="1:25" x14ac:dyDescent="0.25">
      <c r="A892" t="s">
        <v>44</v>
      </c>
      <c r="B892">
        <v>5534.48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5.4307500000000002E-2</v>
      </c>
      <c r="L892">
        <v>0.93179299999999998</v>
      </c>
      <c r="M892">
        <v>0</v>
      </c>
      <c r="N892" t="s">
        <v>42</v>
      </c>
    </row>
    <row r="893" spans="1:25" x14ac:dyDescent="0.25">
      <c r="A893" t="s">
        <v>44</v>
      </c>
      <c r="B893">
        <v>5501.96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5.5243800000000003E-2</v>
      </c>
      <c r="L893">
        <v>0.93180300000000005</v>
      </c>
      <c r="M893">
        <v>0</v>
      </c>
      <c r="N893" t="s">
        <v>42</v>
      </c>
    </row>
    <row r="894" spans="1:25" x14ac:dyDescent="0.25">
      <c r="A894" t="s">
        <v>44</v>
      </c>
      <c r="B894">
        <v>5511.08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5.3998999999999998E-2</v>
      </c>
      <c r="L894">
        <v>0.93183499999999997</v>
      </c>
      <c r="M894">
        <v>0</v>
      </c>
      <c r="N894" t="s">
        <v>42</v>
      </c>
    </row>
    <row r="895" spans="1:25" x14ac:dyDescent="0.25">
      <c r="A895" t="s">
        <v>44</v>
      </c>
      <c r="B895">
        <v>5556.75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5.5149799999999999E-2</v>
      </c>
      <c r="L895">
        <v>0.93183400000000005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5505.69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8.3255800000000005E-2</v>
      </c>
      <c r="L896">
        <v>0.95849600000000001</v>
      </c>
      <c r="M896">
        <v>0</v>
      </c>
      <c r="N896" t="s">
        <v>42</v>
      </c>
      <c r="R896">
        <f>AVERAGE(B847:B896)</f>
        <v>5447.4513999999999</v>
      </c>
      <c r="S896">
        <f>AVERAGE(C847:C896)</f>
        <v>0</v>
      </c>
      <c r="U896">
        <f>_xlfn.VAR.P(B847:B896)</f>
        <v>5028.2824120400001</v>
      </c>
      <c r="V896">
        <f>_xlfn.VAR.P(C847:C896)</f>
        <v>0</v>
      </c>
      <c r="X896">
        <f>1.96*SQRT(U896)/50</f>
        <v>2.7796870121719</v>
      </c>
      <c r="Y896">
        <f>1.96*SQRT(V896)/50</f>
        <v>0</v>
      </c>
    </row>
    <row r="897" spans="1:13" x14ac:dyDescent="0.25">
      <c r="A897" t="s">
        <v>45</v>
      </c>
      <c r="B897">
        <v>272487.43560000003</v>
      </c>
      <c r="C897" t="s">
        <v>36</v>
      </c>
    </row>
    <row r="898" spans="1:13" x14ac:dyDescent="0.25">
      <c r="A898" t="s">
        <v>46</v>
      </c>
      <c r="B898">
        <v>7302.01</v>
      </c>
      <c r="C898">
        <v>7181.23</v>
      </c>
      <c r="D898">
        <v>7181.1</v>
      </c>
      <c r="E898">
        <v>6889.4</v>
      </c>
      <c r="F898">
        <v>123.301</v>
      </c>
      <c r="G898">
        <v>0</v>
      </c>
      <c r="H898">
        <v>39.377200000000002</v>
      </c>
      <c r="I898">
        <v>0</v>
      </c>
      <c r="J898">
        <v>5.8130099999999997E-2</v>
      </c>
      <c r="K898">
        <v>0.95890600000000004</v>
      </c>
      <c r="L898">
        <v>0</v>
      </c>
      <c r="M898" t="s">
        <v>42</v>
      </c>
    </row>
    <row r="899" spans="1:13" x14ac:dyDescent="0.25">
      <c r="A899" t="s">
        <v>46</v>
      </c>
      <c r="B899">
        <v>7242.57</v>
      </c>
      <c r="C899">
        <v>7126.48</v>
      </c>
      <c r="D899">
        <v>7126.32</v>
      </c>
      <c r="E899">
        <v>6836.33</v>
      </c>
      <c r="F899">
        <v>121.229</v>
      </c>
      <c r="G899">
        <v>0</v>
      </c>
      <c r="H899">
        <v>38.679299999999998</v>
      </c>
      <c r="I899">
        <v>0</v>
      </c>
      <c r="J899">
        <v>5.9463799999999997E-2</v>
      </c>
      <c r="K899">
        <v>0.93183099999999996</v>
      </c>
      <c r="L899">
        <v>0</v>
      </c>
      <c r="M899" t="s">
        <v>42</v>
      </c>
    </row>
    <row r="900" spans="1:13" x14ac:dyDescent="0.25">
      <c r="A900" t="s">
        <v>46</v>
      </c>
      <c r="B900">
        <v>7197.99</v>
      </c>
      <c r="C900">
        <v>7082.89</v>
      </c>
      <c r="D900">
        <v>7082.76</v>
      </c>
      <c r="E900">
        <v>6795.31</v>
      </c>
      <c r="F900">
        <v>119.536</v>
      </c>
      <c r="G900">
        <v>0</v>
      </c>
      <c r="H900">
        <v>38.539000000000001</v>
      </c>
      <c r="I900">
        <v>0</v>
      </c>
      <c r="J900">
        <v>5.4671699999999997E-2</v>
      </c>
      <c r="K900">
        <v>0.93444700000000003</v>
      </c>
      <c r="L900">
        <v>0</v>
      </c>
      <c r="M900" t="s">
        <v>42</v>
      </c>
    </row>
    <row r="901" spans="1:13" x14ac:dyDescent="0.25">
      <c r="A901" t="s">
        <v>46</v>
      </c>
      <c r="B901">
        <v>7086.37</v>
      </c>
      <c r="C901">
        <v>6972.16</v>
      </c>
      <c r="D901">
        <v>6972.04</v>
      </c>
      <c r="E901">
        <v>6685.06</v>
      </c>
      <c r="F901">
        <v>118.461</v>
      </c>
      <c r="G901">
        <v>0</v>
      </c>
      <c r="H901">
        <v>38.381399999999999</v>
      </c>
      <c r="I901">
        <v>0</v>
      </c>
      <c r="J901">
        <v>5.5991100000000002E-2</v>
      </c>
      <c r="K901">
        <v>0.93183199999999999</v>
      </c>
      <c r="L901">
        <v>0</v>
      </c>
      <c r="M901" t="s">
        <v>42</v>
      </c>
    </row>
    <row r="902" spans="1:13" x14ac:dyDescent="0.25">
      <c r="A902" t="s">
        <v>46</v>
      </c>
      <c r="B902">
        <v>7150.19</v>
      </c>
      <c r="C902">
        <v>7034.33</v>
      </c>
      <c r="D902">
        <v>7034.21</v>
      </c>
      <c r="E902">
        <v>6747.98</v>
      </c>
      <c r="F902">
        <v>116.181</v>
      </c>
      <c r="G902">
        <v>0</v>
      </c>
      <c r="H902">
        <v>38.429900000000004</v>
      </c>
      <c r="I902">
        <v>0</v>
      </c>
      <c r="J902">
        <v>5.50193E-2</v>
      </c>
      <c r="K902">
        <v>0.93183099999999996</v>
      </c>
      <c r="L902">
        <v>0</v>
      </c>
      <c r="M902" t="s">
        <v>42</v>
      </c>
    </row>
    <row r="903" spans="1:13" x14ac:dyDescent="0.25">
      <c r="A903" t="s">
        <v>46</v>
      </c>
      <c r="B903">
        <v>7244.55</v>
      </c>
      <c r="C903">
        <v>7129.47</v>
      </c>
      <c r="D903">
        <v>7129.35</v>
      </c>
      <c r="E903">
        <v>6841.88</v>
      </c>
      <c r="F903">
        <v>118.73</v>
      </c>
      <c r="G903">
        <v>0</v>
      </c>
      <c r="H903">
        <v>38.337600000000002</v>
      </c>
      <c r="I903">
        <v>0</v>
      </c>
      <c r="J903">
        <v>7.8650800000000007E-2</v>
      </c>
      <c r="K903">
        <v>0.93181400000000003</v>
      </c>
      <c r="L903">
        <v>0</v>
      </c>
      <c r="M903" t="s">
        <v>42</v>
      </c>
    </row>
    <row r="904" spans="1:13" x14ac:dyDescent="0.25">
      <c r="A904" t="s">
        <v>46</v>
      </c>
      <c r="B904">
        <v>7147.35</v>
      </c>
      <c r="C904">
        <v>7033.08</v>
      </c>
      <c r="D904">
        <v>7032.95</v>
      </c>
      <c r="E904">
        <v>6744.83</v>
      </c>
      <c r="F904">
        <v>119.47</v>
      </c>
      <c r="G904">
        <v>0</v>
      </c>
      <c r="H904">
        <v>38.625799999999998</v>
      </c>
      <c r="I904">
        <v>0</v>
      </c>
      <c r="J904">
        <v>7.2692199999999998E-2</v>
      </c>
      <c r="K904">
        <v>0.93143500000000001</v>
      </c>
      <c r="L904">
        <v>0</v>
      </c>
      <c r="M904" t="s">
        <v>42</v>
      </c>
    </row>
    <row r="905" spans="1:13" x14ac:dyDescent="0.25">
      <c r="A905" t="s">
        <v>46</v>
      </c>
      <c r="B905">
        <v>7130.07</v>
      </c>
      <c r="C905">
        <v>7014.94</v>
      </c>
      <c r="D905">
        <v>7014.82</v>
      </c>
      <c r="E905">
        <v>6728.69</v>
      </c>
      <c r="F905">
        <v>116.625</v>
      </c>
      <c r="G905">
        <v>0</v>
      </c>
      <c r="H905">
        <v>38.3459</v>
      </c>
      <c r="I905">
        <v>0</v>
      </c>
      <c r="J905">
        <v>5.8432499999999998E-2</v>
      </c>
      <c r="K905">
        <v>0.952484</v>
      </c>
      <c r="L905">
        <v>0</v>
      </c>
      <c r="M905" t="s">
        <v>42</v>
      </c>
    </row>
    <row r="906" spans="1:13" x14ac:dyDescent="0.25">
      <c r="A906" t="s">
        <v>46</v>
      </c>
      <c r="B906">
        <v>7201.5</v>
      </c>
      <c r="C906">
        <v>7085.98</v>
      </c>
      <c r="D906">
        <v>7085.85</v>
      </c>
      <c r="E906">
        <v>6796.54</v>
      </c>
      <c r="F906">
        <v>121.48099999999999</v>
      </c>
      <c r="G906">
        <v>0</v>
      </c>
      <c r="H906">
        <v>38.746699999999997</v>
      </c>
      <c r="I906">
        <v>0</v>
      </c>
      <c r="J906">
        <v>5.5437699999999999E-2</v>
      </c>
      <c r="K906">
        <v>0.93183000000000005</v>
      </c>
      <c r="L906">
        <v>0</v>
      </c>
      <c r="M906" t="s">
        <v>42</v>
      </c>
    </row>
    <row r="907" spans="1:13" x14ac:dyDescent="0.25">
      <c r="A907" t="s">
        <v>46</v>
      </c>
      <c r="B907">
        <v>7214.3</v>
      </c>
      <c r="C907">
        <v>7100.07</v>
      </c>
      <c r="D907">
        <v>7099.95</v>
      </c>
      <c r="E907">
        <v>6811.47</v>
      </c>
      <c r="F907">
        <v>118.791</v>
      </c>
      <c r="G907">
        <v>0</v>
      </c>
      <c r="H907">
        <v>38.630499999999998</v>
      </c>
      <c r="I907">
        <v>0</v>
      </c>
      <c r="J907">
        <v>8.3276600000000006E-2</v>
      </c>
      <c r="K907">
        <v>0.93181800000000004</v>
      </c>
      <c r="L907">
        <v>0</v>
      </c>
      <c r="M907" t="s">
        <v>42</v>
      </c>
    </row>
    <row r="908" spans="1:13" x14ac:dyDescent="0.25">
      <c r="A908" t="s">
        <v>46</v>
      </c>
      <c r="B908">
        <v>7153.38</v>
      </c>
      <c r="C908">
        <v>7037.33</v>
      </c>
      <c r="D908">
        <v>7037.21</v>
      </c>
      <c r="E908">
        <v>6749.47</v>
      </c>
      <c r="F908">
        <v>117.254</v>
      </c>
      <c r="G908">
        <v>0</v>
      </c>
      <c r="H908">
        <v>38.318399999999997</v>
      </c>
      <c r="I908">
        <v>0</v>
      </c>
      <c r="J908">
        <v>5.4126599999999997E-2</v>
      </c>
      <c r="K908">
        <v>0.93183499999999997</v>
      </c>
      <c r="L908">
        <v>0</v>
      </c>
      <c r="M908" t="s">
        <v>42</v>
      </c>
    </row>
    <row r="909" spans="1:13" x14ac:dyDescent="0.25">
      <c r="A909" t="s">
        <v>46</v>
      </c>
      <c r="B909">
        <v>7086.59</v>
      </c>
      <c r="C909">
        <v>6972.75</v>
      </c>
      <c r="D909">
        <v>6972.63</v>
      </c>
      <c r="E909">
        <v>6686.11</v>
      </c>
      <c r="F909">
        <v>116.471</v>
      </c>
      <c r="G909">
        <v>0</v>
      </c>
      <c r="H909">
        <v>38.432099999999998</v>
      </c>
      <c r="I909">
        <v>0</v>
      </c>
      <c r="J909">
        <v>5.40092E-2</v>
      </c>
      <c r="K909">
        <v>0.93178399999999995</v>
      </c>
      <c r="L909">
        <v>0</v>
      </c>
      <c r="M909" t="s">
        <v>42</v>
      </c>
    </row>
    <row r="910" spans="1:13" x14ac:dyDescent="0.25">
      <c r="A910" t="s">
        <v>46</v>
      </c>
      <c r="B910">
        <v>7133.87</v>
      </c>
      <c r="C910">
        <v>7019.02</v>
      </c>
      <c r="D910">
        <v>7018.89</v>
      </c>
      <c r="E910">
        <v>6731.29</v>
      </c>
      <c r="F910">
        <v>118.58799999999999</v>
      </c>
      <c r="G910">
        <v>0</v>
      </c>
      <c r="H910">
        <v>38.366700000000002</v>
      </c>
      <c r="I910">
        <v>0</v>
      </c>
      <c r="J910">
        <v>5.5943899999999998E-2</v>
      </c>
      <c r="K910">
        <v>0.93182600000000004</v>
      </c>
      <c r="L910">
        <v>0</v>
      </c>
      <c r="M910" t="s">
        <v>42</v>
      </c>
    </row>
    <row r="911" spans="1:13" x14ac:dyDescent="0.25">
      <c r="A911" t="s">
        <v>46</v>
      </c>
      <c r="B911">
        <v>7035.35</v>
      </c>
      <c r="C911">
        <v>6920.43</v>
      </c>
      <c r="D911">
        <v>6920.31</v>
      </c>
      <c r="E911">
        <v>6632.97</v>
      </c>
      <c r="F911">
        <v>117.90900000000001</v>
      </c>
      <c r="G911">
        <v>0</v>
      </c>
      <c r="H911">
        <v>38.451700000000002</v>
      </c>
      <c r="I911">
        <v>0</v>
      </c>
      <c r="J911">
        <v>8.3267499999999994E-2</v>
      </c>
      <c r="K911">
        <v>0.931732</v>
      </c>
      <c r="L911">
        <v>0</v>
      </c>
      <c r="M911" t="s">
        <v>42</v>
      </c>
    </row>
    <row r="912" spans="1:13" x14ac:dyDescent="0.25">
      <c r="A912" t="s">
        <v>46</v>
      </c>
      <c r="B912">
        <v>7208.26</v>
      </c>
      <c r="C912">
        <v>7094.01</v>
      </c>
      <c r="D912">
        <v>7093.88</v>
      </c>
      <c r="E912">
        <v>6805.64</v>
      </c>
      <c r="F912">
        <v>119.023</v>
      </c>
      <c r="G912">
        <v>0</v>
      </c>
      <c r="H912">
        <v>38.667999999999999</v>
      </c>
      <c r="I912">
        <v>0</v>
      </c>
      <c r="J912">
        <v>5.5136699999999997E-2</v>
      </c>
      <c r="K912">
        <v>0.93183199999999999</v>
      </c>
      <c r="L912">
        <v>0</v>
      </c>
      <c r="M912" t="s">
        <v>42</v>
      </c>
    </row>
    <row r="913" spans="1:13" x14ac:dyDescent="0.25">
      <c r="A913" t="s">
        <v>46</v>
      </c>
      <c r="B913">
        <v>7112.77</v>
      </c>
      <c r="C913">
        <v>6996.82</v>
      </c>
      <c r="D913">
        <v>6996.7</v>
      </c>
      <c r="E913">
        <v>6710.37</v>
      </c>
      <c r="F913">
        <v>116.122</v>
      </c>
      <c r="G913">
        <v>0</v>
      </c>
      <c r="H913">
        <v>38.496099999999998</v>
      </c>
      <c r="I913">
        <v>0</v>
      </c>
      <c r="J913">
        <v>5.7236799999999997E-2</v>
      </c>
      <c r="K913">
        <v>0.93182600000000004</v>
      </c>
      <c r="L913">
        <v>0</v>
      </c>
      <c r="M913" t="s">
        <v>42</v>
      </c>
    </row>
    <row r="914" spans="1:13" x14ac:dyDescent="0.25">
      <c r="A914" t="s">
        <v>46</v>
      </c>
      <c r="B914">
        <v>7137.99</v>
      </c>
      <c r="C914">
        <v>7023.93</v>
      </c>
      <c r="D914">
        <v>7023.8</v>
      </c>
      <c r="E914">
        <v>6734.12</v>
      </c>
      <c r="F914">
        <v>122.184</v>
      </c>
      <c r="G914">
        <v>0</v>
      </c>
      <c r="H914">
        <v>38.837699999999998</v>
      </c>
      <c r="I914">
        <v>0</v>
      </c>
      <c r="J914">
        <v>5.4905000000000002E-2</v>
      </c>
      <c r="K914">
        <v>0.93183199999999999</v>
      </c>
      <c r="L914">
        <v>0</v>
      </c>
      <c r="M914" t="s">
        <v>42</v>
      </c>
    </row>
    <row r="915" spans="1:13" x14ac:dyDescent="0.25">
      <c r="A915" t="s">
        <v>46</v>
      </c>
      <c r="B915">
        <v>7175.58</v>
      </c>
      <c r="C915">
        <v>7061.75</v>
      </c>
      <c r="D915">
        <v>7061.63</v>
      </c>
      <c r="E915">
        <v>6774.59</v>
      </c>
      <c r="F915">
        <v>117.652</v>
      </c>
      <c r="G915">
        <v>0</v>
      </c>
      <c r="H915">
        <v>38.5929</v>
      </c>
      <c r="I915">
        <v>0</v>
      </c>
      <c r="J915">
        <v>5.43632E-2</v>
      </c>
      <c r="K915">
        <v>0.95355100000000004</v>
      </c>
      <c r="L915">
        <v>0</v>
      </c>
      <c r="M915" t="s">
        <v>42</v>
      </c>
    </row>
    <row r="916" spans="1:13" x14ac:dyDescent="0.25">
      <c r="A916" t="s">
        <v>46</v>
      </c>
      <c r="B916">
        <v>7122.85</v>
      </c>
      <c r="C916">
        <v>7007.62</v>
      </c>
      <c r="D916">
        <v>7007.51</v>
      </c>
      <c r="E916">
        <v>6720.1</v>
      </c>
      <c r="F916">
        <v>116.251</v>
      </c>
      <c r="G916">
        <v>0</v>
      </c>
      <c r="H916">
        <v>38.513100000000001</v>
      </c>
      <c r="I916">
        <v>0</v>
      </c>
      <c r="J916">
        <v>5.4571300000000003E-2</v>
      </c>
      <c r="K916">
        <v>0.93183300000000002</v>
      </c>
      <c r="L916">
        <v>0</v>
      </c>
      <c r="M916" t="s">
        <v>42</v>
      </c>
    </row>
    <row r="917" spans="1:13" x14ac:dyDescent="0.25">
      <c r="A917" t="s">
        <v>46</v>
      </c>
      <c r="B917">
        <v>7201.26</v>
      </c>
      <c r="C917">
        <v>7087.45</v>
      </c>
      <c r="D917">
        <v>7087.34</v>
      </c>
      <c r="E917">
        <v>6798.24</v>
      </c>
      <c r="F917">
        <v>118.557</v>
      </c>
      <c r="G917">
        <v>0</v>
      </c>
      <c r="H917">
        <v>38.586500000000001</v>
      </c>
      <c r="I917">
        <v>0</v>
      </c>
      <c r="J917">
        <v>5.3930699999999998E-2</v>
      </c>
      <c r="K917">
        <v>0.93176099999999995</v>
      </c>
      <c r="L917">
        <v>0</v>
      </c>
      <c r="M917" t="s">
        <v>42</v>
      </c>
    </row>
    <row r="918" spans="1:13" x14ac:dyDescent="0.25">
      <c r="A918" t="s">
        <v>46</v>
      </c>
      <c r="B918">
        <v>7260.5</v>
      </c>
      <c r="C918">
        <v>7145.06</v>
      </c>
      <c r="D918">
        <v>7144.95</v>
      </c>
      <c r="E918">
        <v>6856.57</v>
      </c>
      <c r="F918">
        <v>119.479</v>
      </c>
      <c r="G918">
        <v>0</v>
      </c>
      <c r="H918">
        <v>38.814500000000002</v>
      </c>
      <c r="I918">
        <v>0</v>
      </c>
      <c r="J918">
        <v>7.1253999999999998E-2</v>
      </c>
      <c r="K918">
        <v>0.94125999999999999</v>
      </c>
      <c r="L918">
        <v>0</v>
      </c>
      <c r="M918" t="s">
        <v>42</v>
      </c>
    </row>
    <row r="919" spans="1:13" x14ac:dyDescent="0.25">
      <c r="A919" t="s">
        <v>46</v>
      </c>
      <c r="B919">
        <v>7259.62</v>
      </c>
      <c r="C919">
        <v>7145.09</v>
      </c>
      <c r="D919">
        <v>7144.98</v>
      </c>
      <c r="E919">
        <v>6855.02</v>
      </c>
      <c r="F919">
        <v>118.47499999999999</v>
      </c>
      <c r="G919">
        <v>0</v>
      </c>
      <c r="H919">
        <v>38.937199999999997</v>
      </c>
      <c r="I919">
        <v>0</v>
      </c>
      <c r="J919">
        <v>5.3934099999999999E-2</v>
      </c>
      <c r="K919">
        <v>0.93177399999999999</v>
      </c>
      <c r="L919">
        <v>0</v>
      </c>
      <c r="M919" t="s">
        <v>42</v>
      </c>
    </row>
    <row r="920" spans="1:13" x14ac:dyDescent="0.25">
      <c r="A920" t="s">
        <v>46</v>
      </c>
      <c r="B920">
        <v>7094.5</v>
      </c>
      <c r="C920">
        <v>6978.84</v>
      </c>
      <c r="D920">
        <v>6978.73</v>
      </c>
      <c r="E920">
        <v>6690.83</v>
      </c>
      <c r="F920">
        <v>115.90300000000001</v>
      </c>
      <c r="G920">
        <v>0</v>
      </c>
      <c r="H920">
        <v>39.055799999999998</v>
      </c>
      <c r="I920">
        <v>0</v>
      </c>
      <c r="J920">
        <v>5.8423900000000001E-2</v>
      </c>
      <c r="K920">
        <v>0.931836</v>
      </c>
      <c r="L920">
        <v>0</v>
      </c>
      <c r="M920" t="s">
        <v>42</v>
      </c>
    </row>
    <row r="921" spans="1:13" x14ac:dyDescent="0.25">
      <c r="A921" t="s">
        <v>46</v>
      </c>
      <c r="B921">
        <v>7126.59</v>
      </c>
      <c r="C921">
        <v>7008.9</v>
      </c>
      <c r="D921">
        <v>7008.78</v>
      </c>
      <c r="E921">
        <v>6720.69</v>
      </c>
      <c r="F921">
        <v>117.062</v>
      </c>
      <c r="G921">
        <v>0</v>
      </c>
      <c r="H921">
        <v>38.869300000000003</v>
      </c>
      <c r="I921">
        <v>0</v>
      </c>
      <c r="J921">
        <v>6.3965499999999995E-2</v>
      </c>
      <c r="K921">
        <v>0.93120000000000003</v>
      </c>
      <c r="L921">
        <v>0</v>
      </c>
      <c r="M921" t="s">
        <v>42</v>
      </c>
    </row>
    <row r="922" spans="1:13" x14ac:dyDescent="0.25">
      <c r="A922" t="s">
        <v>46</v>
      </c>
      <c r="B922">
        <v>7105.82</v>
      </c>
      <c r="C922">
        <v>6991.87</v>
      </c>
      <c r="D922">
        <v>6991.75</v>
      </c>
      <c r="E922">
        <v>6704.71</v>
      </c>
      <c r="F922">
        <v>116.52200000000001</v>
      </c>
      <c r="G922">
        <v>0</v>
      </c>
      <c r="H922">
        <v>38.918900000000001</v>
      </c>
      <c r="I922">
        <v>0</v>
      </c>
      <c r="J922">
        <v>6.0328100000000003E-2</v>
      </c>
      <c r="K922">
        <v>0.93170399999999998</v>
      </c>
      <c r="L922">
        <v>0</v>
      </c>
      <c r="M922" t="s">
        <v>42</v>
      </c>
    </row>
    <row r="923" spans="1:13" x14ac:dyDescent="0.25">
      <c r="A923" t="s">
        <v>46</v>
      </c>
      <c r="B923">
        <v>7197.73</v>
      </c>
      <c r="C923">
        <v>7083.38</v>
      </c>
      <c r="D923">
        <v>7083.26</v>
      </c>
      <c r="E923">
        <v>6795.29</v>
      </c>
      <c r="F923">
        <v>116.867</v>
      </c>
      <c r="G923">
        <v>0</v>
      </c>
      <c r="H923">
        <v>39.110999999999997</v>
      </c>
      <c r="I923">
        <v>0</v>
      </c>
      <c r="J923">
        <v>4.8642299999999999E-2</v>
      </c>
      <c r="K923">
        <v>0.93182200000000004</v>
      </c>
      <c r="L923">
        <v>0</v>
      </c>
      <c r="M923" t="s">
        <v>42</v>
      </c>
    </row>
    <row r="924" spans="1:13" x14ac:dyDescent="0.25">
      <c r="A924" t="s">
        <v>46</v>
      </c>
      <c r="B924">
        <v>7325.46</v>
      </c>
      <c r="C924">
        <v>7209.81</v>
      </c>
      <c r="D924">
        <v>7209.69</v>
      </c>
      <c r="E924">
        <v>6919.72</v>
      </c>
      <c r="F924">
        <v>119.199</v>
      </c>
      <c r="G924">
        <v>0</v>
      </c>
      <c r="H924">
        <v>38.982900000000001</v>
      </c>
      <c r="I924">
        <v>0</v>
      </c>
      <c r="J924">
        <v>8.3256399999999994E-2</v>
      </c>
      <c r="K924">
        <v>0.931589</v>
      </c>
      <c r="L924">
        <v>0</v>
      </c>
      <c r="M924" t="s">
        <v>42</v>
      </c>
    </row>
    <row r="925" spans="1:13" x14ac:dyDescent="0.25">
      <c r="A925" t="s">
        <v>46</v>
      </c>
      <c r="B925">
        <v>7238.2</v>
      </c>
      <c r="C925">
        <v>7123.87</v>
      </c>
      <c r="D925">
        <v>7123.76</v>
      </c>
      <c r="E925">
        <v>6833.08</v>
      </c>
      <c r="F925">
        <v>120.21</v>
      </c>
      <c r="G925">
        <v>0</v>
      </c>
      <c r="H925">
        <v>38.870800000000003</v>
      </c>
      <c r="I925">
        <v>0</v>
      </c>
      <c r="J925">
        <v>5.9068700000000002E-2</v>
      </c>
      <c r="K925">
        <v>0.93084800000000001</v>
      </c>
      <c r="L925">
        <v>0</v>
      </c>
      <c r="M925" t="s">
        <v>42</v>
      </c>
    </row>
    <row r="926" spans="1:13" x14ac:dyDescent="0.25">
      <c r="A926" t="s">
        <v>46</v>
      </c>
      <c r="B926">
        <v>7353.67</v>
      </c>
      <c r="C926">
        <v>7235.82</v>
      </c>
      <c r="D926">
        <v>7235.71</v>
      </c>
      <c r="E926">
        <v>6945.27</v>
      </c>
      <c r="F926">
        <v>118.69</v>
      </c>
      <c r="G926">
        <v>0</v>
      </c>
      <c r="H926">
        <v>40.337400000000002</v>
      </c>
      <c r="I926">
        <v>0</v>
      </c>
      <c r="J926">
        <v>7.1045899999999995E-2</v>
      </c>
      <c r="K926">
        <v>0.93181000000000003</v>
      </c>
      <c r="L926">
        <v>0</v>
      </c>
      <c r="M926" t="s">
        <v>42</v>
      </c>
    </row>
    <row r="927" spans="1:13" x14ac:dyDescent="0.25">
      <c r="A927" t="s">
        <v>46</v>
      </c>
      <c r="B927">
        <v>7364.18</v>
      </c>
      <c r="C927">
        <v>7249.34</v>
      </c>
      <c r="D927">
        <v>7249.23</v>
      </c>
      <c r="E927">
        <v>6958.48</v>
      </c>
      <c r="F927">
        <v>121.113</v>
      </c>
      <c r="G927">
        <v>0</v>
      </c>
      <c r="H927">
        <v>38.842799999999997</v>
      </c>
      <c r="I927">
        <v>0</v>
      </c>
      <c r="J927">
        <v>5.6837400000000003E-2</v>
      </c>
      <c r="K927">
        <v>0.931836</v>
      </c>
      <c r="L927">
        <v>0</v>
      </c>
      <c r="M927" t="s">
        <v>42</v>
      </c>
    </row>
    <row r="928" spans="1:13" x14ac:dyDescent="0.25">
      <c r="A928" t="s">
        <v>46</v>
      </c>
      <c r="B928">
        <v>7391</v>
      </c>
      <c r="C928">
        <v>7275.49</v>
      </c>
      <c r="D928">
        <v>7275.37</v>
      </c>
      <c r="E928">
        <v>6984.51</v>
      </c>
      <c r="F928">
        <v>120.8</v>
      </c>
      <c r="G928">
        <v>0</v>
      </c>
      <c r="H928">
        <v>38.893500000000003</v>
      </c>
      <c r="I928">
        <v>0</v>
      </c>
      <c r="J928">
        <v>6.7898399999999998E-2</v>
      </c>
      <c r="K928">
        <v>0.94442800000000005</v>
      </c>
      <c r="L928">
        <v>0</v>
      </c>
      <c r="M928" t="s">
        <v>42</v>
      </c>
    </row>
    <row r="929" spans="1:13" x14ac:dyDescent="0.25">
      <c r="A929" t="s">
        <v>46</v>
      </c>
      <c r="B929">
        <v>7255.53</v>
      </c>
      <c r="C929">
        <v>7141.06</v>
      </c>
      <c r="D929">
        <v>7140.94</v>
      </c>
      <c r="E929">
        <v>6850.37</v>
      </c>
      <c r="F929">
        <v>122.39</v>
      </c>
      <c r="G929">
        <v>0</v>
      </c>
      <c r="H929">
        <v>38.938400000000001</v>
      </c>
      <c r="I929">
        <v>0</v>
      </c>
      <c r="J929">
        <v>7.2353299999999995E-2</v>
      </c>
      <c r="K929">
        <v>0.931199</v>
      </c>
      <c r="L929">
        <v>0</v>
      </c>
      <c r="M929" t="s">
        <v>42</v>
      </c>
    </row>
    <row r="930" spans="1:13" x14ac:dyDescent="0.25">
      <c r="A930" t="s">
        <v>46</v>
      </c>
      <c r="B930">
        <v>7191.63</v>
      </c>
      <c r="C930">
        <v>7076.73</v>
      </c>
      <c r="D930">
        <v>7076.61</v>
      </c>
      <c r="E930">
        <v>6784.74</v>
      </c>
      <c r="F930">
        <v>119.718</v>
      </c>
      <c r="G930">
        <v>0</v>
      </c>
      <c r="H930">
        <v>39.532200000000003</v>
      </c>
      <c r="I930">
        <v>0</v>
      </c>
      <c r="J930">
        <v>5.6602899999999998E-2</v>
      </c>
      <c r="K930">
        <v>0.95424500000000001</v>
      </c>
      <c r="L930">
        <v>0</v>
      </c>
      <c r="M930" t="s">
        <v>42</v>
      </c>
    </row>
    <row r="931" spans="1:13" x14ac:dyDescent="0.25">
      <c r="A931" t="s">
        <v>46</v>
      </c>
      <c r="B931">
        <v>7354.37</v>
      </c>
      <c r="C931">
        <v>7240.14</v>
      </c>
      <c r="D931">
        <v>7240.01</v>
      </c>
      <c r="E931">
        <v>6948.89</v>
      </c>
      <c r="F931">
        <v>122.934</v>
      </c>
      <c r="G931">
        <v>0</v>
      </c>
      <c r="H931">
        <v>39.221699999999998</v>
      </c>
      <c r="I931">
        <v>0</v>
      </c>
      <c r="J931">
        <v>6.3852000000000006E-2</v>
      </c>
      <c r="K931">
        <v>0.93179500000000004</v>
      </c>
      <c r="L931">
        <v>0</v>
      </c>
      <c r="M931" t="s">
        <v>42</v>
      </c>
    </row>
    <row r="932" spans="1:13" x14ac:dyDescent="0.25">
      <c r="A932" t="s">
        <v>46</v>
      </c>
      <c r="B932">
        <v>7141.03</v>
      </c>
      <c r="C932">
        <v>7023.44</v>
      </c>
      <c r="D932">
        <v>7023.32</v>
      </c>
      <c r="E932">
        <v>6734.29</v>
      </c>
      <c r="F932">
        <v>119.01600000000001</v>
      </c>
      <c r="G932">
        <v>0</v>
      </c>
      <c r="H932">
        <v>38.740900000000003</v>
      </c>
      <c r="I932">
        <v>0</v>
      </c>
      <c r="J932">
        <v>5.3956400000000002E-2</v>
      </c>
      <c r="K932">
        <v>0.93179500000000004</v>
      </c>
      <c r="L932">
        <v>0</v>
      </c>
      <c r="M932" t="s">
        <v>42</v>
      </c>
    </row>
    <row r="933" spans="1:13" x14ac:dyDescent="0.25">
      <c r="A933" t="s">
        <v>46</v>
      </c>
      <c r="B933">
        <v>7102.49</v>
      </c>
      <c r="C933">
        <v>6987.31</v>
      </c>
      <c r="D933">
        <v>6987.19</v>
      </c>
      <c r="E933">
        <v>6700.65</v>
      </c>
      <c r="F933">
        <v>116.172</v>
      </c>
      <c r="G933">
        <v>0</v>
      </c>
      <c r="H933">
        <v>38.521299999999997</v>
      </c>
      <c r="I933">
        <v>0</v>
      </c>
      <c r="J933">
        <v>8.3260100000000004E-2</v>
      </c>
      <c r="K933">
        <v>0.93182900000000002</v>
      </c>
      <c r="L933">
        <v>0</v>
      </c>
      <c r="M933" t="s">
        <v>42</v>
      </c>
    </row>
    <row r="934" spans="1:13" x14ac:dyDescent="0.25">
      <c r="A934" t="s">
        <v>46</v>
      </c>
      <c r="B934">
        <v>7048.54</v>
      </c>
      <c r="C934">
        <v>6933.56</v>
      </c>
      <c r="D934">
        <v>6933.44</v>
      </c>
      <c r="E934">
        <v>6647.23</v>
      </c>
      <c r="F934">
        <v>116.19</v>
      </c>
      <c r="G934">
        <v>0</v>
      </c>
      <c r="H934">
        <v>38.350700000000003</v>
      </c>
      <c r="I934">
        <v>0</v>
      </c>
      <c r="J934">
        <v>5.81126E-2</v>
      </c>
      <c r="K934">
        <v>0.93045500000000003</v>
      </c>
      <c r="L934">
        <v>0</v>
      </c>
      <c r="M934" t="s">
        <v>42</v>
      </c>
    </row>
    <row r="935" spans="1:13" x14ac:dyDescent="0.25">
      <c r="A935" t="s">
        <v>46</v>
      </c>
      <c r="B935">
        <v>7159.66</v>
      </c>
      <c r="C935">
        <v>7045.19</v>
      </c>
      <c r="D935">
        <v>7045.07</v>
      </c>
      <c r="E935">
        <v>6758.41</v>
      </c>
      <c r="F935">
        <v>116.47</v>
      </c>
      <c r="G935">
        <v>0</v>
      </c>
      <c r="H935">
        <v>38.516500000000001</v>
      </c>
      <c r="I935">
        <v>0</v>
      </c>
      <c r="J935">
        <v>5.5034E-2</v>
      </c>
      <c r="K935">
        <v>0.931836</v>
      </c>
      <c r="L935">
        <v>0</v>
      </c>
      <c r="M935" t="s">
        <v>42</v>
      </c>
    </row>
    <row r="936" spans="1:13" x14ac:dyDescent="0.25">
      <c r="A936" t="s">
        <v>46</v>
      </c>
      <c r="B936">
        <v>7199.26</v>
      </c>
      <c r="C936">
        <v>7084.67</v>
      </c>
      <c r="D936">
        <v>7084.55</v>
      </c>
      <c r="E936">
        <v>6796.39</v>
      </c>
      <c r="F936">
        <v>119.16500000000001</v>
      </c>
      <c r="G936">
        <v>0</v>
      </c>
      <c r="H936">
        <v>38.576900000000002</v>
      </c>
      <c r="I936">
        <v>0</v>
      </c>
      <c r="J936">
        <v>5.4931399999999998E-2</v>
      </c>
      <c r="K936">
        <v>0.95827700000000005</v>
      </c>
      <c r="L936">
        <v>0</v>
      </c>
      <c r="M936" t="s">
        <v>42</v>
      </c>
    </row>
    <row r="937" spans="1:13" x14ac:dyDescent="0.25">
      <c r="A937" t="s">
        <v>46</v>
      </c>
      <c r="B937">
        <v>7123.56</v>
      </c>
      <c r="C937">
        <v>7008.84</v>
      </c>
      <c r="D937">
        <v>7008.72</v>
      </c>
      <c r="E937">
        <v>6721.77</v>
      </c>
      <c r="F937">
        <v>116.919</v>
      </c>
      <c r="G937">
        <v>0</v>
      </c>
      <c r="H937">
        <v>38.481499999999997</v>
      </c>
      <c r="I937">
        <v>0</v>
      </c>
      <c r="J937">
        <v>5.3985999999999999E-2</v>
      </c>
      <c r="K937">
        <v>0.93169599999999997</v>
      </c>
      <c r="L937">
        <v>0</v>
      </c>
      <c r="M937" t="s">
        <v>42</v>
      </c>
    </row>
    <row r="938" spans="1:13" x14ac:dyDescent="0.25">
      <c r="A938" t="s">
        <v>46</v>
      </c>
      <c r="B938">
        <v>7280.96</v>
      </c>
      <c r="C938">
        <v>7166.12</v>
      </c>
      <c r="D938">
        <v>7166</v>
      </c>
      <c r="E938">
        <v>6878.13</v>
      </c>
      <c r="F938">
        <v>118.497</v>
      </c>
      <c r="G938">
        <v>0</v>
      </c>
      <c r="H938">
        <v>38.563699999999997</v>
      </c>
      <c r="I938">
        <v>0</v>
      </c>
      <c r="J938">
        <v>5.47032E-2</v>
      </c>
      <c r="K938">
        <v>0.93180700000000005</v>
      </c>
      <c r="L938">
        <v>0</v>
      </c>
      <c r="M938" t="s">
        <v>42</v>
      </c>
    </row>
    <row r="939" spans="1:13" x14ac:dyDescent="0.25">
      <c r="A939" t="s">
        <v>46</v>
      </c>
      <c r="B939">
        <v>7177.68</v>
      </c>
      <c r="C939">
        <v>7061.27</v>
      </c>
      <c r="D939">
        <v>7061.14</v>
      </c>
      <c r="E939">
        <v>6770.84</v>
      </c>
      <c r="F939">
        <v>121.428</v>
      </c>
      <c r="G939">
        <v>0</v>
      </c>
      <c r="H939">
        <v>38.953600000000002</v>
      </c>
      <c r="I939">
        <v>0</v>
      </c>
      <c r="J939">
        <v>8.3259799999999995E-2</v>
      </c>
      <c r="K939">
        <v>0.93174800000000002</v>
      </c>
      <c r="L939">
        <v>0</v>
      </c>
      <c r="M939" t="s">
        <v>42</v>
      </c>
    </row>
    <row r="940" spans="1:13" x14ac:dyDescent="0.25">
      <c r="A940" t="s">
        <v>46</v>
      </c>
      <c r="B940">
        <v>7222.34</v>
      </c>
      <c r="C940">
        <v>7108.13</v>
      </c>
      <c r="D940">
        <v>7108.01</v>
      </c>
      <c r="E940">
        <v>6819.27</v>
      </c>
      <c r="F940">
        <v>118.72499999999999</v>
      </c>
      <c r="G940">
        <v>0</v>
      </c>
      <c r="H940">
        <v>38.705500000000001</v>
      </c>
      <c r="I940">
        <v>0</v>
      </c>
      <c r="J940">
        <v>5.51076E-2</v>
      </c>
      <c r="K940">
        <v>0.95876499999999998</v>
      </c>
      <c r="L940">
        <v>0</v>
      </c>
      <c r="M940" t="s">
        <v>42</v>
      </c>
    </row>
    <row r="941" spans="1:13" x14ac:dyDescent="0.25">
      <c r="A941" t="s">
        <v>46</v>
      </c>
      <c r="B941">
        <v>7028.51</v>
      </c>
      <c r="C941">
        <v>6914.33</v>
      </c>
      <c r="D941">
        <v>6914.21</v>
      </c>
      <c r="E941">
        <v>6626.33</v>
      </c>
      <c r="F941">
        <v>118.26900000000001</v>
      </c>
      <c r="G941">
        <v>0</v>
      </c>
      <c r="H941">
        <v>38.436300000000003</v>
      </c>
      <c r="I941">
        <v>0</v>
      </c>
      <c r="J941">
        <v>5.73298E-2</v>
      </c>
      <c r="K941">
        <v>0.93183099999999996</v>
      </c>
      <c r="L941">
        <v>0</v>
      </c>
      <c r="M941" t="s">
        <v>42</v>
      </c>
    </row>
    <row r="942" spans="1:13" x14ac:dyDescent="0.25">
      <c r="A942" t="s">
        <v>46</v>
      </c>
      <c r="B942">
        <v>7081.34</v>
      </c>
      <c r="C942">
        <v>6966.37</v>
      </c>
      <c r="D942">
        <v>6966.25</v>
      </c>
      <c r="E942">
        <v>6678.12</v>
      </c>
      <c r="F942">
        <v>117.643</v>
      </c>
      <c r="G942">
        <v>0</v>
      </c>
      <c r="H942">
        <v>38.4893</v>
      </c>
      <c r="I942">
        <v>0</v>
      </c>
      <c r="J942">
        <v>8.3258200000000004E-2</v>
      </c>
      <c r="K942">
        <v>0.93175300000000005</v>
      </c>
      <c r="L942">
        <v>0</v>
      </c>
      <c r="M942" t="s">
        <v>42</v>
      </c>
    </row>
    <row r="943" spans="1:13" x14ac:dyDescent="0.25">
      <c r="A943" t="s">
        <v>46</v>
      </c>
      <c r="B943">
        <v>7123.53</v>
      </c>
      <c r="C943">
        <v>7008.31</v>
      </c>
      <c r="D943">
        <v>7008.2</v>
      </c>
      <c r="E943">
        <v>6720.43</v>
      </c>
      <c r="F943">
        <v>118.803</v>
      </c>
      <c r="G943">
        <v>0</v>
      </c>
      <c r="H943">
        <v>38.526200000000003</v>
      </c>
      <c r="I943">
        <v>0</v>
      </c>
      <c r="J943">
        <v>5.6932999999999997E-2</v>
      </c>
      <c r="K943">
        <v>0.95890299999999995</v>
      </c>
      <c r="L943">
        <v>0</v>
      </c>
      <c r="M943" t="s">
        <v>42</v>
      </c>
    </row>
    <row r="944" spans="1:13" x14ac:dyDescent="0.25">
      <c r="A944" t="s">
        <v>46</v>
      </c>
      <c r="B944">
        <v>7081.67</v>
      </c>
      <c r="C944">
        <v>6966.99</v>
      </c>
      <c r="D944">
        <v>6966.88</v>
      </c>
      <c r="E944">
        <v>6678.63</v>
      </c>
      <c r="F944">
        <v>118.84</v>
      </c>
      <c r="G944">
        <v>0</v>
      </c>
      <c r="H944">
        <v>38.526400000000002</v>
      </c>
      <c r="I944">
        <v>0</v>
      </c>
      <c r="J944">
        <v>5.4072099999999998E-2</v>
      </c>
      <c r="K944">
        <v>0.93123400000000001</v>
      </c>
      <c r="L944">
        <v>0</v>
      </c>
      <c r="M944" t="s">
        <v>42</v>
      </c>
    </row>
    <row r="945" spans="1:25" x14ac:dyDescent="0.25">
      <c r="A945" t="s">
        <v>46</v>
      </c>
      <c r="B945">
        <v>7093.94</v>
      </c>
      <c r="C945">
        <v>6979.18</v>
      </c>
      <c r="D945">
        <v>6979.06</v>
      </c>
      <c r="E945">
        <v>6690.98</v>
      </c>
      <c r="F945">
        <v>119.229</v>
      </c>
      <c r="G945">
        <v>0</v>
      </c>
      <c r="H945">
        <v>38.5931</v>
      </c>
      <c r="I945">
        <v>0</v>
      </c>
      <c r="J945">
        <v>5.4022199999999999E-2</v>
      </c>
      <c r="K945">
        <v>0.93172999999999995</v>
      </c>
      <c r="L945">
        <v>0</v>
      </c>
      <c r="M945" t="s">
        <v>42</v>
      </c>
    </row>
    <row r="946" spans="1:25" x14ac:dyDescent="0.25">
      <c r="A946" t="s">
        <v>46</v>
      </c>
      <c r="B946">
        <v>6981.91</v>
      </c>
      <c r="C946">
        <v>6867.56</v>
      </c>
      <c r="D946">
        <v>6867.44</v>
      </c>
      <c r="E946">
        <v>6580.09</v>
      </c>
      <c r="F946">
        <v>118.289</v>
      </c>
      <c r="G946">
        <v>0</v>
      </c>
      <c r="H946">
        <v>38.625100000000003</v>
      </c>
      <c r="I946">
        <v>0</v>
      </c>
      <c r="J946">
        <v>5.8081899999999999E-2</v>
      </c>
      <c r="K946">
        <v>0.93183099999999996</v>
      </c>
      <c r="L946">
        <v>0</v>
      </c>
      <c r="M946" t="s">
        <v>42</v>
      </c>
    </row>
    <row r="947" spans="1:25" x14ac:dyDescent="0.25">
      <c r="A947" t="s">
        <v>46</v>
      </c>
      <c r="B947">
        <v>7063.48</v>
      </c>
      <c r="C947">
        <v>6948.65</v>
      </c>
      <c r="D947">
        <v>6948.52</v>
      </c>
      <c r="E947">
        <v>6659.54</v>
      </c>
      <c r="F947">
        <v>119.34399999999999</v>
      </c>
      <c r="G947">
        <v>0</v>
      </c>
      <c r="H947">
        <v>38.655700000000003</v>
      </c>
      <c r="I947">
        <v>0</v>
      </c>
      <c r="J947">
        <v>6.3434500000000005E-2</v>
      </c>
      <c r="K947">
        <v>0.931836</v>
      </c>
      <c r="L947">
        <v>0</v>
      </c>
      <c r="M947" t="s">
        <v>42</v>
      </c>
    </row>
    <row r="948" spans="1:25" x14ac:dyDescent="0.25">
      <c r="A948" t="s">
        <v>46</v>
      </c>
      <c r="B948">
        <v>7260.16</v>
      </c>
      <c r="C948">
        <v>7145.58</v>
      </c>
      <c r="D948">
        <v>7145.45</v>
      </c>
      <c r="E948">
        <v>6855.3</v>
      </c>
      <c r="F948">
        <v>121.461</v>
      </c>
      <c r="G948">
        <v>0</v>
      </c>
      <c r="H948">
        <v>39.074800000000003</v>
      </c>
      <c r="I948">
        <v>0</v>
      </c>
      <c r="J948">
        <v>5.3988399999999999E-2</v>
      </c>
      <c r="K948">
        <v>0.931836</v>
      </c>
      <c r="L948">
        <v>0</v>
      </c>
      <c r="M948" t="s">
        <v>42</v>
      </c>
    </row>
    <row r="949" spans="1:25" x14ac:dyDescent="0.25">
      <c r="A949" t="s">
        <v>46</v>
      </c>
      <c r="B949">
        <v>7116.73</v>
      </c>
      <c r="C949">
        <v>7002.25</v>
      </c>
      <c r="D949">
        <v>7002.14</v>
      </c>
      <c r="E949">
        <v>6713.75</v>
      </c>
      <c r="F949">
        <v>116.71</v>
      </c>
      <c r="G949">
        <v>0</v>
      </c>
      <c r="H949">
        <v>38.686700000000002</v>
      </c>
      <c r="I949">
        <v>0</v>
      </c>
      <c r="J949">
        <v>5.8974600000000002E-2</v>
      </c>
      <c r="K949">
        <v>0.93183400000000005</v>
      </c>
      <c r="L949">
        <v>0</v>
      </c>
      <c r="M949" t="s">
        <v>42</v>
      </c>
    </row>
    <row r="950" spans="1:25" x14ac:dyDescent="0.25">
      <c r="A950" t="s">
        <v>46</v>
      </c>
      <c r="B950">
        <v>7145.34</v>
      </c>
      <c r="C950">
        <v>7031.53</v>
      </c>
      <c r="D950">
        <v>7031.42</v>
      </c>
      <c r="E950">
        <v>6743.78</v>
      </c>
      <c r="F950">
        <v>117.624</v>
      </c>
      <c r="G950">
        <v>0</v>
      </c>
      <c r="H950">
        <v>38.545499999999997</v>
      </c>
      <c r="I950">
        <v>0</v>
      </c>
      <c r="J950">
        <v>5.5253299999999998E-2</v>
      </c>
      <c r="K950">
        <v>0.931836</v>
      </c>
      <c r="L950">
        <v>0</v>
      </c>
      <c r="M950" t="s">
        <v>42</v>
      </c>
    </row>
    <row r="951" spans="1:25" x14ac:dyDescent="0.25">
      <c r="A951" t="s">
        <v>46</v>
      </c>
      <c r="B951">
        <v>7095.25</v>
      </c>
      <c r="C951">
        <v>6980.31</v>
      </c>
      <c r="D951">
        <v>6980.21</v>
      </c>
      <c r="E951">
        <v>6692.53</v>
      </c>
      <c r="F951">
        <v>116.697</v>
      </c>
      <c r="G951">
        <v>0</v>
      </c>
      <c r="H951">
        <v>38.793900000000001</v>
      </c>
      <c r="I951">
        <v>0</v>
      </c>
      <c r="J951">
        <v>5.4237100000000003E-2</v>
      </c>
      <c r="K951">
        <v>0.93181800000000004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7234.43</v>
      </c>
      <c r="C952">
        <v>7119.53</v>
      </c>
      <c r="D952">
        <v>7119.42</v>
      </c>
      <c r="E952">
        <v>6831.55</v>
      </c>
      <c r="F952">
        <v>118.31399999999999</v>
      </c>
      <c r="G952">
        <v>0</v>
      </c>
      <c r="H952">
        <v>38.8123</v>
      </c>
      <c r="I952">
        <v>0</v>
      </c>
      <c r="J952">
        <v>5.4261499999999997E-2</v>
      </c>
      <c r="K952">
        <v>0.93168200000000001</v>
      </c>
      <c r="L952">
        <v>0</v>
      </c>
      <c r="M952" t="s">
        <v>42</v>
      </c>
      <c r="R952">
        <f>AVERAGE(B903:B952)</f>
        <v>7171.7256000000007</v>
      </c>
      <c r="S952">
        <f>AVERAGE(C903:C952)</f>
        <v>7056.7834000000012</v>
      </c>
      <c r="U952">
        <f>_xlfn.VAR.P(B903:B952)</f>
        <v>8315.0145526400029</v>
      </c>
      <c r="V952">
        <f>_xlfn.VAR.P(C903:C952)</f>
        <v>8294.6509024399948</v>
      </c>
      <c r="X952">
        <f>1.96*SQRT(U952)/50</f>
        <v>3.5745187035695771</v>
      </c>
      <c r="Y952">
        <f>1.96*SQRT(V952)/50</f>
        <v>3.5701389836707187</v>
      </c>
    </row>
    <row r="953" spans="1:25" x14ac:dyDescent="0.25">
      <c r="A953" t="s">
        <v>46</v>
      </c>
      <c r="B953">
        <v>358706.57290000003</v>
      </c>
      <c r="C953" t="s">
        <v>36</v>
      </c>
    </row>
    <row r="954" spans="1:25" x14ac:dyDescent="0.25">
      <c r="A954" t="s">
        <v>47</v>
      </c>
      <c r="B954">
        <v>192489</v>
      </c>
      <c r="C954">
        <v>187469</v>
      </c>
      <c r="D954">
        <v>187416</v>
      </c>
      <c r="E954">
        <v>186937</v>
      </c>
      <c r="F954">
        <v>386.89800000000002</v>
      </c>
      <c r="G954">
        <v>564.41300000000001</v>
      </c>
      <c r="H954">
        <v>216.083</v>
      </c>
      <c r="I954">
        <v>5.4270400000000003E-2</v>
      </c>
      <c r="J954">
        <v>0.93180200000000002</v>
      </c>
      <c r="K954">
        <v>0</v>
      </c>
      <c r="L954" t="s">
        <v>42</v>
      </c>
    </row>
    <row r="955" spans="1:25" x14ac:dyDescent="0.25">
      <c r="A955" t="s">
        <v>47</v>
      </c>
      <c r="B955">
        <v>192630</v>
      </c>
      <c r="C955">
        <v>187748</v>
      </c>
      <c r="D955">
        <v>187695</v>
      </c>
      <c r="E955">
        <v>187214</v>
      </c>
      <c r="F955">
        <v>390.36900000000003</v>
      </c>
      <c r="G955">
        <v>565.84400000000005</v>
      </c>
      <c r="H955">
        <v>214.114</v>
      </c>
      <c r="I955">
        <v>5.3956700000000003E-2</v>
      </c>
      <c r="J955">
        <v>0.931813</v>
      </c>
      <c r="K955">
        <v>0</v>
      </c>
      <c r="L955" t="s">
        <v>42</v>
      </c>
    </row>
    <row r="956" spans="1:25" x14ac:dyDescent="0.25">
      <c r="A956" t="s">
        <v>47</v>
      </c>
      <c r="B956">
        <v>191867</v>
      </c>
      <c r="C956">
        <v>187161</v>
      </c>
      <c r="D956">
        <v>187110</v>
      </c>
      <c r="E956">
        <v>186639</v>
      </c>
      <c r="F956">
        <v>378.53300000000002</v>
      </c>
      <c r="G956">
        <v>564.52099999999996</v>
      </c>
      <c r="H956">
        <v>216.643</v>
      </c>
      <c r="I956">
        <v>7.1706500000000006E-2</v>
      </c>
      <c r="J956">
        <v>0.93178700000000003</v>
      </c>
      <c r="K956">
        <v>0</v>
      </c>
      <c r="L956" t="s">
        <v>42</v>
      </c>
    </row>
    <row r="957" spans="1:25" x14ac:dyDescent="0.25">
      <c r="A957" t="s">
        <v>47</v>
      </c>
      <c r="B957">
        <v>191843</v>
      </c>
      <c r="C957">
        <v>187109</v>
      </c>
      <c r="D957">
        <v>187058</v>
      </c>
      <c r="E957">
        <v>186586</v>
      </c>
      <c r="F957">
        <v>380.43</v>
      </c>
      <c r="G957">
        <v>569.61800000000005</v>
      </c>
      <c r="H957">
        <v>216.20699999999999</v>
      </c>
      <c r="I957">
        <v>5.3996500000000003E-2</v>
      </c>
      <c r="J957">
        <v>0.931836</v>
      </c>
      <c r="K957">
        <v>0</v>
      </c>
      <c r="L957" t="s">
        <v>42</v>
      </c>
    </row>
    <row r="958" spans="1:25" x14ac:dyDescent="0.25">
      <c r="A958" t="s">
        <v>47</v>
      </c>
      <c r="B958">
        <v>191777</v>
      </c>
      <c r="C958">
        <v>187087</v>
      </c>
      <c r="D958">
        <v>187035</v>
      </c>
      <c r="E958">
        <v>186563</v>
      </c>
      <c r="F958">
        <v>378.93299999999999</v>
      </c>
      <c r="G958">
        <v>567.02700000000004</v>
      </c>
      <c r="H958">
        <v>216.244</v>
      </c>
      <c r="I958">
        <v>5.4169000000000002E-2</v>
      </c>
      <c r="J958">
        <v>0.93183400000000005</v>
      </c>
      <c r="K958">
        <v>0</v>
      </c>
      <c r="L958" t="s">
        <v>42</v>
      </c>
    </row>
    <row r="959" spans="1:25" x14ac:dyDescent="0.25">
      <c r="A959" t="s">
        <v>47</v>
      </c>
      <c r="B959">
        <v>192094</v>
      </c>
      <c r="C959">
        <v>187427</v>
      </c>
      <c r="D959">
        <v>187375</v>
      </c>
      <c r="E959">
        <v>186902</v>
      </c>
      <c r="F959">
        <v>380.78100000000001</v>
      </c>
      <c r="G959">
        <v>579.71500000000003</v>
      </c>
      <c r="H959">
        <v>219.887</v>
      </c>
      <c r="I959">
        <v>5.5162700000000002E-2</v>
      </c>
      <c r="J959">
        <v>0.93118400000000001</v>
      </c>
      <c r="K959">
        <v>0</v>
      </c>
      <c r="L959" t="s">
        <v>42</v>
      </c>
    </row>
    <row r="960" spans="1:25" x14ac:dyDescent="0.25">
      <c r="A960" t="s">
        <v>47</v>
      </c>
      <c r="B960">
        <v>192077</v>
      </c>
      <c r="C960">
        <v>187452</v>
      </c>
      <c r="D960">
        <v>187399</v>
      </c>
      <c r="E960">
        <v>186922</v>
      </c>
      <c r="F960">
        <v>386.18200000000002</v>
      </c>
      <c r="G960">
        <v>579.49</v>
      </c>
      <c r="H960">
        <v>221.71</v>
      </c>
      <c r="I960">
        <v>6.8687600000000001E-2</v>
      </c>
      <c r="J960">
        <v>0.93168200000000001</v>
      </c>
      <c r="K960">
        <v>0</v>
      </c>
      <c r="L960" t="s">
        <v>42</v>
      </c>
    </row>
    <row r="961" spans="1:12" x14ac:dyDescent="0.25">
      <c r="A961" t="s">
        <v>47</v>
      </c>
      <c r="B961">
        <v>191949</v>
      </c>
      <c r="C961">
        <v>187244</v>
      </c>
      <c r="D961">
        <v>187192</v>
      </c>
      <c r="E961">
        <v>186721</v>
      </c>
      <c r="F961">
        <v>376.97399999999999</v>
      </c>
      <c r="G961">
        <v>570.22</v>
      </c>
      <c r="H961">
        <v>217.47900000000001</v>
      </c>
      <c r="I961">
        <v>8.3258499999999999E-2</v>
      </c>
      <c r="J961">
        <v>0.93181099999999994</v>
      </c>
      <c r="K961">
        <v>0</v>
      </c>
      <c r="L961" t="s">
        <v>42</v>
      </c>
    </row>
    <row r="962" spans="1:12" x14ac:dyDescent="0.25">
      <c r="A962" t="s">
        <v>47</v>
      </c>
      <c r="B962">
        <v>191692</v>
      </c>
      <c r="C962">
        <v>186975</v>
      </c>
      <c r="D962">
        <v>186923</v>
      </c>
      <c r="E962">
        <v>186455</v>
      </c>
      <c r="F962">
        <v>374.09300000000002</v>
      </c>
      <c r="G962">
        <v>579.26700000000005</v>
      </c>
      <c r="H962">
        <v>224.97300000000001</v>
      </c>
      <c r="I962">
        <v>7.1955199999999997E-2</v>
      </c>
      <c r="J962">
        <v>0.93183499999999997</v>
      </c>
      <c r="K962">
        <v>0</v>
      </c>
      <c r="L962" t="s">
        <v>42</v>
      </c>
    </row>
    <row r="963" spans="1:12" x14ac:dyDescent="0.25">
      <c r="A963" t="s">
        <v>47</v>
      </c>
      <c r="B963">
        <v>191843</v>
      </c>
      <c r="C963">
        <v>187134</v>
      </c>
      <c r="D963">
        <v>187082</v>
      </c>
      <c r="E963">
        <v>186611</v>
      </c>
      <c r="F963">
        <v>376.88400000000001</v>
      </c>
      <c r="G963">
        <v>571.21699999999998</v>
      </c>
      <c r="H963">
        <v>215.352</v>
      </c>
      <c r="I963">
        <v>6.2292399999999998E-2</v>
      </c>
      <c r="J963">
        <v>0.931674</v>
      </c>
      <c r="K963">
        <v>0</v>
      </c>
      <c r="L963" t="s">
        <v>42</v>
      </c>
    </row>
    <row r="964" spans="1:12" x14ac:dyDescent="0.25">
      <c r="A964" t="s">
        <v>47</v>
      </c>
      <c r="B964">
        <v>191995</v>
      </c>
      <c r="C964">
        <v>187284</v>
      </c>
      <c r="D964">
        <v>187232</v>
      </c>
      <c r="E964">
        <v>186762</v>
      </c>
      <c r="F964">
        <v>378.59800000000001</v>
      </c>
      <c r="G964">
        <v>575.96600000000001</v>
      </c>
      <c r="H964">
        <v>223.32900000000001</v>
      </c>
      <c r="I964">
        <v>3.02375E-2</v>
      </c>
      <c r="J964">
        <v>0.95423500000000006</v>
      </c>
      <c r="K964">
        <v>0</v>
      </c>
      <c r="L964" t="s">
        <v>42</v>
      </c>
    </row>
    <row r="965" spans="1:12" x14ac:dyDescent="0.25">
      <c r="A965" t="s">
        <v>47</v>
      </c>
      <c r="B965">
        <v>191928</v>
      </c>
      <c r="C965">
        <v>187294</v>
      </c>
      <c r="D965">
        <v>187243</v>
      </c>
      <c r="E965">
        <v>186772</v>
      </c>
      <c r="F965">
        <v>380.18599999999998</v>
      </c>
      <c r="G965">
        <v>575.30499999999995</v>
      </c>
      <c r="H965">
        <v>225.28899999999999</v>
      </c>
      <c r="I965">
        <v>5.3909499999999999E-2</v>
      </c>
      <c r="J965">
        <v>0.931813</v>
      </c>
      <c r="K965">
        <v>0</v>
      </c>
      <c r="L965" t="s">
        <v>42</v>
      </c>
    </row>
    <row r="966" spans="1:12" x14ac:dyDescent="0.25">
      <c r="A966" t="s">
        <v>47</v>
      </c>
      <c r="B966">
        <v>192182</v>
      </c>
      <c r="C966">
        <v>187465</v>
      </c>
      <c r="D966">
        <v>187412</v>
      </c>
      <c r="E966">
        <v>186938</v>
      </c>
      <c r="F966">
        <v>382.14100000000002</v>
      </c>
      <c r="G966">
        <v>588.72699999999998</v>
      </c>
      <c r="H966">
        <v>221.203</v>
      </c>
      <c r="I966">
        <v>5.3910300000000001E-2</v>
      </c>
      <c r="J966">
        <v>0.931836</v>
      </c>
      <c r="K966">
        <v>0</v>
      </c>
      <c r="L966" t="s">
        <v>42</v>
      </c>
    </row>
    <row r="967" spans="1:12" x14ac:dyDescent="0.25">
      <c r="A967" t="s">
        <v>47</v>
      </c>
      <c r="B967">
        <v>191809</v>
      </c>
      <c r="C967">
        <v>187098</v>
      </c>
      <c r="D967">
        <v>187046</v>
      </c>
      <c r="E967">
        <v>186574</v>
      </c>
      <c r="F967">
        <v>380.64600000000002</v>
      </c>
      <c r="G967">
        <v>580.875</v>
      </c>
      <c r="H967">
        <v>216.56100000000001</v>
      </c>
      <c r="I967">
        <v>4.40334E-2</v>
      </c>
      <c r="J967">
        <v>0.935419</v>
      </c>
      <c r="K967">
        <v>0</v>
      </c>
      <c r="L967" t="s">
        <v>42</v>
      </c>
    </row>
    <row r="968" spans="1:12" x14ac:dyDescent="0.25">
      <c r="A968" t="s">
        <v>47</v>
      </c>
      <c r="B968">
        <v>191596</v>
      </c>
      <c r="C968">
        <v>186866</v>
      </c>
      <c r="D968">
        <v>186814</v>
      </c>
      <c r="E968">
        <v>186342</v>
      </c>
      <c r="F968">
        <v>378.03699999999998</v>
      </c>
      <c r="G968">
        <v>578.58500000000004</v>
      </c>
      <c r="H968">
        <v>216.137</v>
      </c>
      <c r="I968">
        <v>5.7219300000000001E-2</v>
      </c>
      <c r="J968">
        <v>0.93183499999999997</v>
      </c>
      <c r="K968">
        <v>0</v>
      </c>
      <c r="L968" t="s">
        <v>42</v>
      </c>
    </row>
    <row r="969" spans="1:12" x14ac:dyDescent="0.25">
      <c r="A969" t="s">
        <v>47</v>
      </c>
      <c r="B969">
        <v>191797</v>
      </c>
      <c r="C969">
        <v>187102</v>
      </c>
      <c r="D969">
        <v>187050</v>
      </c>
      <c r="E969">
        <v>186581</v>
      </c>
      <c r="F969">
        <v>377.423</v>
      </c>
      <c r="G969">
        <v>588.94799999999998</v>
      </c>
      <c r="H969">
        <v>218.38300000000001</v>
      </c>
      <c r="I969">
        <v>5.6772499999999997E-2</v>
      </c>
      <c r="J969">
        <v>0.93183400000000005</v>
      </c>
      <c r="K969">
        <v>0</v>
      </c>
      <c r="L969" t="s">
        <v>42</v>
      </c>
    </row>
    <row r="970" spans="1:12" x14ac:dyDescent="0.25">
      <c r="A970" t="s">
        <v>47</v>
      </c>
      <c r="B970">
        <v>191966</v>
      </c>
      <c r="C970">
        <v>187229</v>
      </c>
      <c r="D970">
        <v>187176</v>
      </c>
      <c r="E970">
        <v>186701</v>
      </c>
      <c r="F970">
        <v>383.44799999999998</v>
      </c>
      <c r="G970">
        <v>580.79200000000003</v>
      </c>
      <c r="H970">
        <v>221.56800000000001</v>
      </c>
      <c r="I970">
        <v>5.4161099999999997E-2</v>
      </c>
      <c r="J970">
        <v>0.93181099999999994</v>
      </c>
      <c r="K970">
        <v>0</v>
      </c>
      <c r="L970" t="s">
        <v>42</v>
      </c>
    </row>
    <row r="971" spans="1:12" x14ac:dyDescent="0.25">
      <c r="A971" t="s">
        <v>47</v>
      </c>
      <c r="B971">
        <v>192106</v>
      </c>
      <c r="C971">
        <v>187340</v>
      </c>
      <c r="D971">
        <v>187288</v>
      </c>
      <c r="E971">
        <v>186815</v>
      </c>
      <c r="F971">
        <v>381.83499999999998</v>
      </c>
      <c r="G971">
        <v>580.76900000000001</v>
      </c>
      <c r="H971">
        <v>221.48099999999999</v>
      </c>
      <c r="I971">
        <v>8.3277199999999996E-2</v>
      </c>
      <c r="J971">
        <v>0.93182900000000002</v>
      </c>
      <c r="K971">
        <v>0</v>
      </c>
      <c r="L971" t="s">
        <v>42</v>
      </c>
    </row>
    <row r="972" spans="1:12" x14ac:dyDescent="0.25">
      <c r="A972" t="s">
        <v>47</v>
      </c>
      <c r="B972">
        <v>191606</v>
      </c>
      <c r="C972">
        <v>186950</v>
      </c>
      <c r="D972">
        <v>186898</v>
      </c>
      <c r="E972">
        <v>186427</v>
      </c>
      <c r="F972">
        <v>376.63</v>
      </c>
      <c r="G972">
        <v>588.52</v>
      </c>
      <c r="H972">
        <v>215.48099999999999</v>
      </c>
      <c r="I972">
        <v>5.4130699999999997E-2</v>
      </c>
      <c r="J972">
        <v>0.93156799999999995</v>
      </c>
      <c r="K972">
        <v>0</v>
      </c>
      <c r="L972" t="s">
        <v>42</v>
      </c>
    </row>
    <row r="973" spans="1:12" x14ac:dyDescent="0.25">
      <c r="A973" t="s">
        <v>47</v>
      </c>
      <c r="B973">
        <v>191816</v>
      </c>
      <c r="C973">
        <v>187093</v>
      </c>
      <c r="D973">
        <v>187041</v>
      </c>
      <c r="E973">
        <v>186569</v>
      </c>
      <c r="F973">
        <v>378.14100000000002</v>
      </c>
      <c r="G973">
        <v>591.25800000000004</v>
      </c>
      <c r="H973">
        <v>217.34899999999999</v>
      </c>
      <c r="I973">
        <v>6.61249E-2</v>
      </c>
      <c r="J973">
        <v>0.93183400000000005</v>
      </c>
      <c r="K973">
        <v>0</v>
      </c>
      <c r="L973" t="s">
        <v>42</v>
      </c>
    </row>
    <row r="974" spans="1:12" x14ac:dyDescent="0.25">
      <c r="A974" t="s">
        <v>47</v>
      </c>
      <c r="B974">
        <v>191722</v>
      </c>
      <c r="C974">
        <v>187041</v>
      </c>
      <c r="D974">
        <v>186989</v>
      </c>
      <c r="E974">
        <v>186518</v>
      </c>
      <c r="F974">
        <v>378.36700000000002</v>
      </c>
      <c r="G974">
        <v>590.87900000000002</v>
      </c>
      <c r="H974">
        <v>219.53800000000001</v>
      </c>
      <c r="I974">
        <v>7.3191300000000001E-2</v>
      </c>
      <c r="J974">
        <v>0.931778</v>
      </c>
      <c r="K974">
        <v>0</v>
      </c>
      <c r="L974" t="s">
        <v>42</v>
      </c>
    </row>
    <row r="975" spans="1:12" x14ac:dyDescent="0.25">
      <c r="A975" t="s">
        <v>47</v>
      </c>
      <c r="B975">
        <v>192090</v>
      </c>
      <c r="C975">
        <v>187377</v>
      </c>
      <c r="D975">
        <v>187325</v>
      </c>
      <c r="E975">
        <v>186852</v>
      </c>
      <c r="F975">
        <v>381.274</v>
      </c>
      <c r="G975">
        <v>592.822</v>
      </c>
      <c r="H975">
        <v>220.727</v>
      </c>
      <c r="I975">
        <v>6.3630599999999995E-2</v>
      </c>
      <c r="J975">
        <v>0.93121299999999996</v>
      </c>
      <c r="K975">
        <v>0</v>
      </c>
      <c r="L975" t="s">
        <v>42</v>
      </c>
    </row>
    <row r="976" spans="1:12" x14ac:dyDescent="0.25">
      <c r="A976" t="s">
        <v>47</v>
      </c>
      <c r="B976">
        <v>192176</v>
      </c>
      <c r="C976">
        <v>187350</v>
      </c>
      <c r="D976">
        <v>187298</v>
      </c>
      <c r="E976">
        <v>186824</v>
      </c>
      <c r="F976">
        <v>380.91199999999998</v>
      </c>
      <c r="G976">
        <v>595.93600000000004</v>
      </c>
      <c r="H976">
        <v>218.429</v>
      </c>
      <c r="I976">
        <v>6.7220299999999997E-2</v>
      </c>
      <c r="J976">
        <v>0.931813</v>
      </c>
      <c r="K976">
        <v>0</v>
      </c>
      <c r="L976" t="s">
        <v>42</v>
      </c>
    </row>
    <row r="977" spans="1:12" x14ac:dyDescent="0.25">
      <c r="A977" t="s">
        <v>47</v>
      </c>
      <c r="B977">
        <v>191655</v>
      </c>
      <c r="C977">
        <v>186898</v>
      </c>
      <c r="D977">
        <v>186846</v>
      </c>
      <c r="E977">
        <v>186374</v>
      </c>
      <c r="F977">
        <v>378.21499999999997</v>
      </c>
      <c r="G977">
        <v>583.08699999999999</v>
      </c>
      <c r="H977">
        <v>212.75700000000001</v>
      </c>
      <c r="I977">
        <v>7.1365100000000001E-2</v>
      </c>
      <c r="J977">
        <v>0.93171499999999996</v>
      </c>
      <c r="K977">
        <v>0</v>
      </c>
      <c r="L977" t="s">
        <v>42</v>
      </c>
    </row>
    <row r="978" spans="1:12" x14ac:dyDescent="0.25">
      <c r="A978" t="s">
        <v>47</v>
      </c>
      <c r="B978">
        <v>191468</v>
      </c>
      <c r="C978">
        <v>186772</v>
      </c>
      <c r="D978">
        <v>186720</v>
      </c>
      <c r="E978">
        <v>186252</v>
      </c>
      <c r="F978">
        <v>373.62099999999998</v>
      </c>
      <c r="G978">
        <v>591.38499999999999</v>
      </c>
      <c r="H978">
        <v>214.82</v>
      </c>
      <c r="I978">
        <v>6.2411700000000001E-2</v>
      </c>
      <c r="J978">
        <v>0.93032400000000004</v>
      </c>
      <c r="K978">
        <v>0</v>
      </c>
      <c r="L978" t="s">
        <v>42</v>
      </c>
    </row>
    <row r="979" spans="1:12" x14ac:dyDescent="0.25">
      <c r="A979" t="s">
        <v>47</v>
      </c>
      <c r="B979">
        <v>191609</v>
      </c>
      <c r="C979">
        <v>186931</v>
      </c>
      <c r="D979">
        <v>186879</v>
      </c>
      <c r="E979">
        <v>186411</v>
      </c>
      <c r="F979">
        <v>375.95299999999997</v>
      </c>
      <c r="G979">
        <v>582.67600000000004</v>
      </c>
      <c r="H979">
        <v>215.25299999999999</v>
      </c>
      <c r="I979">
        <v>6.1995300000000003E-2</v>
      </c>
      <c r="J979">
        <v>0.931836</v>
      </c>
      <c r="K979">
        <v>0</v>
      </c>
      <c r="L979" t="s">
        <v>42</v>
      </c>
    </row>
    <row r="980" spans="1:12" x14ac:dyDescent="0.25">
      <c r="A980" t="s">
        <v>47</v>
      </c>
      <c r="B980">
        <v>191946</v>
      </c>
      <c r="C980">
        <v>187195</v>
      </c>
      <c r="D980">
        <v>187143</v>
      </c>
      <c r="E980">
        <v>186672</v>
      </c>
      <c r="F980">
        <v>378.55599999999998</v>
      </c>
      <c r="G980">
        <v>594.85</v>
      </c>
      <c r="H980">
        <v>216.95599999999999</v>
      </c>
      <c r="I980">
        <v>5.8632799999999999E-2</v>
      </c>
      <c r="J980">
        <v>0.93183400000000005</v>
      </c>
      <c r="K980">
        <v>0</v>
      </c>
      <c r="L980" t="s">
        <v>42</v>
      </c>
    </row>
    <row r="981" spans="1:12" x14ac:dyDescent="0.25">
      <c r="A981" t="s">
        <v>47</v>
      </c>
      <c r="B981">
        <v>192259</v>
      </c>
      <c r="C981">
        <v>187438</v>
      </c>
      <c r="D981">
        <v>187385</v>
      </c>
      <c r="E981">
        <v>186912</v>
      </c>
      <c r="F981">
        <v>382.49400000000003</v>
      </c>
      <c r="G981">
        <v>607.62599999999998</v>
      </c>
      <c r="H981">
        <v>217.892</v>
      </c>
      <c r="I981">
        <v>8.3255800000000005E-2</v>
      </c>
      <c r="J981">
        <v>0.95634399999999997</v>
      </c>
      <c r="K981">
        <v>0</v>
      </c>
      <c r="L981" t="s">
        <v>42</v>
      </c>
    </row>
    <row r="982" spans="1:12" x14ac:dyDescent="0.25">
      <c r="A982" t="s">
        <v>47</v>
      </c>
      <c r="B982">
        <v>191596</v>
      </c>
      <c r="C982">
        <v>186891</v>
      </c>
      <c r="D982">
        <v>186839</v>
      </c>
      <c r="E982">
        <v>186371</v>
      </c>
      <c r="F982">
        <v>375.74900000000002</v>
      </c>
      <c r="G982">
        <v>589.07899999999995</v>
      </c>
      <c r="H982">
        <v>215.24100000000001</v>
      </c>
      <c r="I982">
        <v>6.4662600000000001E-2</v>
      </c>
      <c r="J982">
        <v>0.95127799999999996</v>
      </c>
      <c r="K982">
        <v>0</v>
      </c>
      <c r="L982" t="s">
        <v>42</v>
      </c>
    </row>
    <row r="983" spans="1:12" x14ac:dyDescent="0.25">
      <c r="A983" t="s">
        <v>47</v>
      </c>
      <c r="B983">
        <v>191776</v>
      </c>
      <c r="C983">
        <v>187047</v>
      </c>
      <c r="D983">
        <v>186996</v>
      </c>
      <c r="E983">
        <v>186524</v>
      </c>
      <c r="F983">
        <v>379.66699999999997</v>
      </c>
      <c r="G983">
        <v>602.11699999999996</v>
      </c>
      <c r="H983">
        <v>216.57</v>
      </c>
      <c r="I983">
        <v>8.3263699999999996E-2</v>
      </c>
      <c r="J983">
        <v>0.956569</v>
      </c>
      <c r="K983">
        <v>0</v>
      </c>
      <c r="L983" t="s">
        <v>42</v>
      </c>
    </row>
    <row r="984" spans="1:12" x14ac:dyDescent="0.25">
      <c r="A984" t="s">
        <v>47</v>
      </c>
      <c r="B984">
        <v>191865</v>
      </c>
      <c r="C984">
        <v>187133</v>
      </c>
      <c r="D984">
        <v>187081</v>
      </c>
      <c r="E984">
        <v>186610</v>
      </c>
      <c r="F984">
        <v>380.86399999999998</v>
      </c>
      <c r="G984">
        <v>600.47799999999995</v>
      </c>
      <c r="H984">
        <v>216.34399999999999</v>
      </c>
      <c r="I984">
        <v>7.04959E-2</v>
      </c>
      <c r="J984">
        <v>0.93183499999999997</v>
      </c>
      <c r="K984">
        <v>0</v>
      </c>
      <c r="L984" t="s">
        <v>42</v>
      </c>
    </row>
    <row r="985" spans="1:12" x14ac:dyDescent="0.25">
      <c r="A985" t="s">
        <v>47</v>
      </c>
      <c r="B985">
        <v>192153</v>
      </c>
      <c r="C985">
        <v>187446</v>
      </c>
      <c r="D985">
        <v>187393</v>
      </c>
      <c r="E985">
        <v>186920</v>
      </c>
      <c r="F985">
        <v>383.00900000000001</v>
      </c>
      <c r="G985">
        <v>595.68799999999999</v>
      </c>
      <c r="H985">
        <v>221.59399999999999</v>
      </c>
      <c r="I985">
        <v>5.4011799999999999E-2</v>
      </c>
      <c r="J985">
        <v>0.93105000000000004</v>
      </c>
      <c r="K985">
        <v>0</v>
      </c>
      <c r="L985" t="s">
        <v>42</v>
      </c>
    </row>
    <row r="986" spans="1:12" x14ac:dyDescent="0.25">
      <c r="A986" t="s">
        <v>47</v>
      </c>
      <c r="B986">
        <v>192248</v>
      </c>
      <c r="C986">
        <v>187456</v>
      </c>
      <c r="D986">
        <v>187404</v>
      </c>
      <c r="E986">
        <v>186930</v>
      </c>
      <c r="F986">
        <v>382.91899999999998</v>
      </c>
      <c r="G986">
        <v>601.76199999999994</v>
      </c>
      <c r="H986">
        <v>216.81</v>
      </c>
      <c r="I986">
        <v>5.8017100000000002E-2</v>
      </c>
      <c r="J986">
        <v>0.95509100000000002</v>
      </c>
      <c r="K986">
        <v>0</v>
      </c>
      <c r="L986" t="s">
        <v>42</v>
      </c>
    </row>
    <row r="987" spans="1:12" x14ac:dyDescent="0.25">
      <c r="A987" t="s">
        <v>47</v>
      </c>
      <c r="B987">
        <v>191327</v>
      </c>
      <c r="C987">
        <v>186608</v>
      </c>
      <c r="D987">
        <v>186557</v>
      </c>
      <c r="E987">
        <v>186092</v>
      </c>
      <c r="F987">
        <v>369.59</v>
      </c>
      <c r="G987">
        <v>593.15200000000004</v>
      </c>
      <c r="H987">
        <v>210.80500000000001</v>
      </c>
      <c r="I987">
        <v>5.9960699999999999E-2</v>
      </c>
      <c r="J987">
        <v>0.931813</v>
      </c>
      <c r="K987">
        <v>0</v>
      </c>
      <c r="L987" t="s">
        <v>42</v>
      </c>
    </row>
    <row r="988" spans="1:12" x14ac:dyDescent="0.25">
      <c r="A988" t="s">
        <v>47</v>
      </c>
      <c r="B988">
        <v>191594</v>
      </c>
      <c r="C988">
        <v>186833</v>
      </c>
      <c r="D988">
        <v>186781</v>
      </c>
      <c r="E988">
        <v>186315</v>
      </c>
      <c r="F988">
        <v>373.09300000000002</v>
      </c>
      <c r="G988">
        <v>590.41399999999999</v>
      </c>
      <c r="H988">
        <v>214.35300000000001</v>
      </c>
      <c r="I988">
        <v>5.4149599999999999E-2</v>
      </c>
      <c r="J988">
        <v>0.931836</v>
      </c>
      <c r="K988">
        <v>0</v>
      </c>
      <c r="L988" t="s">
        <v>42</v>
      </c>
    </row>
    <row r="989" spans="1:12" x14ac:dyDescent="0.25">
      <c r="A989" t="s">
        <v>47</v>
      </c>
      <c r="B989">
        <v>196116</v>
      </c>
      <c r="C989">
        <v>191378</v>
      </c>
      <c r="D989">
        <v>191326</v>
      </c>
      <c r="E989">
        <v>190851</v>
      </c>
      <c r="F989">
        <v>380.85</v>
      </c>
      <c r="G989">
        <v>599.11900000000003</v>
      </c>
      <c r="H989">
        <v>215.99600000000001</v>
      </c>
      <c r="I989">
        <v>5.5137499999999999E-2</v>
      </c>
      <c r="J989">
        <v>0.93182399999999999</v>
      </c>
      <c r="K989">
        <v>0</v>
      </c>
      <c r="L989" t="s">
        <v>42</v>
      </c>
    </row>
    <row r="990" spans="1:12" x14ac:dyDescent="0.25">
      <c r="A990" t="s">
        <v>47</v>
      </c>
      <c r="B990">
        <v>192063</v>
      </c>
      <c r="C990">
        <v>187332</v>
      </c>
      <c r="D990">
        <v>187280</v>
      </c>
      <c r="E990">
        <v>186807</v>
      </c>
      <c r="F990">
        <v>380.18599999999998</v>
      </c>
      <c r="G990">
        <v>598.49599999999998</v>
      </c>
      <c r="H990">
        <v>220.875</v>
      </c>
      <c r="I990">
        <v>5.5964899999999998E-2</v>
      </c>
      <c r="J990">
        <v>0.95048999999999995</v>
      </c>
      <c r="K990">
        <v>0</v>
      </c>
      <c r="L990" t="s">
        <v>42</v>
      </c>
    </row>
    <row r="991" spans="1:12" x14ac:dyDescent="0.25">
      <c r="A991" t="s">
        <v>47</v>
      </c>
      <c r="B991">
        <v>192233</v>
      </c>
      <c r="C991">
        <v>187381</v>
      </c>
      <c r="D991">
        <v>187329</v>
      </c>
      <c r="E991">
        <v>186854</v>
      </c>
      <c r="F991">
        <v>379.68299999999999</v>
      </c>
      <c r="G991">
        <v>617.52300000000002</v>
      </c>
      <c r="H991">
        <v>218.62</v>
      </c>
      <c r="I991">
        <v>5.8689499999999999E-2</v>
      </c>
      <c r="J991">
        <v>0.93152199999999996</v>
      </c>
      <c r="K991">
        <v>0</v>
      </c>
      <c r="L991" t="s">
        <v>42</v>
      </c>
    </row>
    <row r="992" spans="1:12" x14ac:dyDescent="0.25">
      <c r="A992" t="s">
        <v>47</v>
      </c>
      <c r="B992">
        <v>191739</v>
      </c>
      <c r="C992">
        <v>186982</v>
      </c>
      <c r="D992">
        <v>186930</v>
      </c>
      <c r="E992">
        <v>186460</v>
      </c>
      <c r="F992">
        <v>378.02300000000002</v>
      </c>
      <c r="G992">
        <v>595.33799999999997</v>
      </c>
      <c r="H992">
        <v>215.33500000000001</v>
      </c>
      <c r="I992">
        <v>7.4135300000000001E-2</v>
      </c>
      <c r="J992">
        <v>0.93182500000000001</v>
      </c>
      <c r="K992">
        <v>0</v>
      </c>
      <c r="L992" t="s">
        <v>42</v>
      </c>
    </row>
    <row r="993" spans="1:25" x14ac:dyDescent="0.25">
      <c r="A993" t="s">
        <v>47</v>
      </c>
      <c r="B993">
        <v>191569</v>
      </c>
      <c r="C993">
        <v>186826</v>
      </c>
      <c r="D993">
        <v>186774</v>
      </c>
      <c r="E993">
        <v>186305</v>
      </c>
      <c r="F993">
        <v>374.69600000000003</v>
      </c>
      <c r="G993">
        <v>600.04700000000003</v>
      </c>
      <c r="H993">
        <v>215.67099999999999</v>
      </c>
      <c r="I993">
        <v>5.45678E-2</v>
      </c>
      <c r="J993">
        <v>0.93171400000000004</v>
      </c>
      <c r="K993">
        <v>0</v>
      </c>
      <c r="L993" t="s">
        <v>42</v>
      </c>
    </row>
    <row r="994" spans="1:25" x14ac:dyDescent="0.25">
      <c r="A994" t="s">
        <v>47</v>
      </c>
      <c r="B994">
        <v>191851</v>
      </c>
      <c r="C994">
        <v>187117</v>
      </c>
      <c r="D994">
        <v>187065</v>
      </c>
      <c r="E994">
        <v>186594</v>
      </c>
      <c r="F994">
        <v>377.66899999999998</v>
      </c>
      <c r="G994">
        <v>613.42999999999995</v>
      </c>
      <c r="H994">
        <v>220.21199999999999</v>
      </c>
      <c r="I994">
        <v>5.5585599999999999E-2</v>
      </c>
      <c r="J994">
        <v>0.93183400000000005</v>
      </c>
      <c r="K994">
        <v>0</v>
      </c>
      <c r="L994" t="s">
        <v>42</v>
      </c>
    </row>
    <row r="995" spans="1:25" x14ac:dyDescent="0.25">
      <c r="A995" t="s">
        <v>47</v>
      </c>
      <c r="B995">
        <v>192207</v>
      </c>
      <c r="C995">
        <v>187435</v>
      </c>
      <c r="D995">
        <v>187383</v>
      </c>
      <c r="E995">
        <v>186910</v>
      </c>
      <c r="F995">
        <v>379.62799999999999</v>
      </c>
      <c r="G995">
        <v>610.17700000000002</v>
      </c>
      <c r="H995">
        <v>220.91300000000001</v>
      </c>
      <c r="I995">
        <v>5.3936900000000003E-2</v>
      </c>
      <c r="J995">
        <v>0.93171800000000005</v>
      </c>
      <c r="K995">
        <v>0</v>
      </c>
      <c r="L995" t="s">
        <v>42</v>
      </c>
    </row>
    <row r="996" spans="1:25" x14ac:dyDescent="0.25">
      <c r="A996" t="s">
        <v>47</v>
      </c>
      <c r="B996">
        <v>192299</v>
      </c>
      <c r="C996">
        <v>187456</v>
      </c>
      <c r="D996">
        <v>187404</v>
      </c>
      <c r="E996">
        <v>186929</v>
      </c>
      <c r="F996">
        <v>382.89400000000001</v>
      </c>
      <c r="G996">
        <v>599.87</v>
      </c>
      <c r="H996">
        <v>220.53800000000001</v>
      </c>
      <c r="I996">
        <v>5.459E-2</v>
      </c>
      <c r="J996">
        <v>0.93180799999999997</v>
      </c>
      <c r="K996">
        <v>0</v>
      </c>
      <c r="L996" t="s">
        <v>42</v>
      </c>
    </row>
    <row r="997" spans="1:25" x14ac:dyDescent="0.25">
      <c r="A997" t="s">
        <v>47</v>
      </c>
      <c r="B997">
        <v>191808</v>
      </c>
      <c r="C997">
        <v>187049</v>
      </c>
      <c r="D997">
        <v>186996</v>
      </c>
      <c r="E997">
        <v>186527</v>
      </c>
      <c r="F997">
        <v>377.36799999999999</v>
      </c>
      <c r="G997">
        <v>597.58399999999995</v>
      </c>
      <c r="H997">
        <v>218.22300000000001</v>
      </c>
      <c r="I997">
        <v>5.4259599999999998E-2</v>
      </c>
      <c r="J997">
        <v>0.93181400000000003</v>
      </c>
      <c r="K997">
        <v>0</v>
      </c>
      <c r="L997" t="s">
        <v>42</v>
      </c>
    </row>
    <row r="998" spans="1:25" x14ac:dyDescent="0.25">
      <c r="A998" t="s">
        <v>47</v>
      </c>
      <c r="B998">
        <v>191702</v>
      </c>
      <c r="C998">
        <v>186927</v>
      </c>
      <c r="D998">
        <v>186875</v>
      </c>
      <c r="E998">
        <v>186406</v>
      </c>
      <c r="F998">
        <v>374.98899999999998</v>
      </c>
      <c r="G998">
        <v>597.40599999999995</v>
      </c>
      <c r="H998">
        <v>215.108</v>
      </c>
      <c r="I998">
        <v>5.5535099999999997E-2</v>
      </c>
      <c r="J998">
        <v>0.93158600000000003</v>
      </c>
      <c r="K998">
        <v>0</v>
      </c>
      <c r="L998" t="s">
        <v>42</v>
      </c>
    </row>
    <row r="999" spans="1:25" x14ac:dyDescent="0.25">
      <c r="A999" t="s">
        <v>47</v>
      </c>
      <c r="B999">
        <v>191875</v>
      </c>
      <c r="C999">
        <v>187147</v>
      </c>
      <c r="D999">
        <v>187095</v>
      </c>
      <c r="E999">
        <v>186624</v>
      </c>
      <c r="F999">
        <v>378.58300000000003</v>
      </c>
      <c r="G999">
        <v>606.73199999999997</v>
      </c>
      <c r="H999">
        <v>216.16300000000001</v>
      </c>
      <c r="I999">
        <v>5.7082599999999997E-2</v>
      </c>
      <c r="J999">
        <v>0.93071199999999998</v>
      </c>
      <c r="K999">
        <v>0</v>
      </c>
      <c r="L999" t="s">
        <v>42</v>
      </c>
    </row>
    <row r="1000" spans="1:25" x14ac:dyDescent="0.25">
      <c r="A1000" t="s">
        <v>47</v>
      </c>
      <c r="B1000">
        <v>191835</v>
      </c>
      <c r="C1000">
        <v>187037</v>
      </c>
      <c r="D1000">
        <v>186985</v>
      </c>
      <c r="E1000">
        <v>186519</v>
      </c>
      <c r="F1000">
        <v>373.54199999999997</v>
      </c>
      <c r="G1000">
        <v>602.40899999999999</v>
      </c>
      <c r="H1000">
        <v>220.21100000000001</v>
      </c>
      <c r="I1000">
        <v>5.4461500000000003E-2</v>
      </c>
      <c r="J1000">
        <v>0.95014600000000005</v>
      </c>
      <c r="K1000">
        <v>0</v>
      </c>
      <c r="L1000" t="s">
        <v>42</v>
      </c>
    </row>
    <row r="1001" spans="1:25" x14ac:dyDescent="0.25">
      <c r="A1001" t="s">
        <v>47</v>
      </c>
      <c r="B1001">
        <v>192170</v>
      </c>
      <c r="C1001">
        <v>187314</v>
      </c>
      <c r="D1001">
        <v>187262</v>
      </c>
      <c r="E1001">
        <v>186790</v>
      </c>
      <c r="F1001">
        <v>379.10300000000001</v>
      </c>
      <c r="G1001">
        <v>613.02099999999996</v>
      </c>
      <c r="H1001">
        <v>219.94800000000001</v>
      </c>
      <c r="I1001">
        <v>5.3978600000000002E-2</v>
      </c>
      <c r="J1001">
        <v>0.93155600000000005</v>
      </c>
      <c r="K1001">
        <v>0</v>
      </c>
      <c r="L1001" t="s">
        <v>42</v>
      </c>
    </row>
    <row r="1002" spans="1:25" x14ac:dyDescent="0.25">
      <c r="A1002" t="s">
        <v>47</v>
      </c>
      <c r="B1002">
        <v>191811</v>
      </c>
      <c r="C1002">
        <v>187011</v>
      </c>
      <c r="D1002">
        <v>186959</v>
      </c>
      <c r="E1002">
        <v>186486</v>
      </c>
      <c r="F1002">
        <v>377.31599999999997</v>
      </c>
      <c r="G1002">
        <v>608.68200000000002</v>
      </c>
      <c r="H1002">
        <v>214.833</v>
      </c>
      <c r="I1002">
        <v>8.3255800000000005E-2</v>
      </c>
      <c r="J1002">
        <v>0.93171400000000004</v>
      </c>
      <c r="K1002">
        <v>0</v>
      </c>
      <c r="L1002" t="s">
        <v>42</v>
      </c>
    </row>
    <row r="1003" spans="1:25" x14ac:dyDescent="0.25">
      <c r="A1003" t="s">
        <v>47</v>
      </c>
      <c r="B1003">
        <v>191511</v>
      </c>
      <c r="C1003">
        <v>186749</v>
      </c>
      <c r="D1003">
        <v>186697</v>
      </c>
      <c r="E1003">
        <v>186230</v>
      </c>
      <c r="F1003">
        <v>372.75099999999998</v>
      </c>
      <c r="G1003">
        <v>596.70100000000002</v>
      </c>
      <c r="H1003">
        <v>212.84399999999999</v>
      </c>
      <c r="I1003">
        <v>5.6288199999999997E-2</v>
      </c>
      <c r="J1003">
        <v>0.93164599999999997</v>
      </c>
      <c r="K1003">
        <v>0</v>
      </c>
      <c r="L1003" t="s">
        <v>42</v>
      </c>
    </row>
    <row r="1004" spans="1:25" x14ac:dyDescent="0.25">
      <c r="A1004" t="s">
        <v>47</v>
      </c>
      <c r="B1004">
        <v>191782</v>
      </c>
      <c r="C1004">
        <v>187042</v>
      </c>
      <c r="D1004">
        <v>186990</v>
      </c>
      <c r="E1004">
        <v>186520</v>
      </c>
      <c r="F1004">
        <v>376.38799999999998</v>
      </c>
      <c r="G1004">
        <v>598.50099999999998</v>
      </c>
      <c r="H1004">
        <v>216.078</v>
      </c>
      <c r="I1004">
        <v>5.4165900000000003E-2</v>
      </c>
      <c r="J1004">
        <v>0.93183099999999996</v>
      </c>
      <c r="K1004">
        <v>0</v>
      </c>
      <c r="L1004" t="s">
        <v>42</v>
      </c>
    </row>
    <row r="1005" spans="1:25" x14ac:dyDescent="0.25">
      <c r="A1005" t="s">
        <v>47</v>
      </c>
      <c r="B1005">
        <v>191866</v>
      </c>
      <c r="C1005">
        <v>187117</v>
      </c>
      <c r="D1005">
        <v>187066</v>
      </c>
      <c r="E1005">
        <v>186596</v>
      </c>
      <c r="F1005">
        <v>376.803</v>
      </c>
      <c r="G1005">
        <v>605.46299999999997</v>
      </c>
      <c r="H1005">
        <v>217.35400000000001</v>
      </c>
      <c r="I1005">
        <v>5.6971300000000002E-2</v>
      </c>
      <c r="J1005">
        <v>0.948237</v>
      </c>
      <c r="K1005">
        <v>0</v>
      </c>
      <c r="L1005" t="s">
        <v>42</v>
      </c>
    </row>
    <row r="1006" spans="1:25" x14ac:dyDescent="0.25">
      <c r="A1006" t="s">
        <v>47</v>
      </c>
      <c r="B1006">
        <v>192038</v>
      </c>
      <c r="C1006">
        <v>187127</v>
      </c>
      <c r="D1006">
        <v>187075</v>
      </c>
      <c r="E1006">
        <v>186606</v>
      </c>
      <c r="F1006">
        <v>375.02499999999998</v>
      </c>
      <c r="G1006">
        <v>600.11300000000006</v>
      </c>
      <c r="H1006">
        <v>219.25899999999999</v>
      </c>
      <c r="I1006">
        <v>5.49802E-2</v>
      </c>
      <c r="J1006">
        <v>0.93167900000000003</v>
      </c>
      <c r="K1006">
        <v>0</v>
      </c>
      <c r="L1006" t="s">
        <v>42</v>
      </c>
    </row>
    <row r="1007" spans="1:25" x14ac:dyDescent="0.25">
      <c r="A1007" t="s">
        <v>47</v>
      </c>
      <c r="B1007">
        <v>191657</v>
      </c>
      <c r="C1007">
        <v>186925</v>
      </c>
      <c r="D1007">
        <v>186873</v>
      </c>
      <c r="E1007">
        <v>186400</v>
      </c>
      <c r="F1007">
        <v>377.99900000000002</v>
      </c>
      <c r="G1007">
        <v>608.31200000000001</v>
      </c>
      <c r="H1007">
        <v>215.00399999999999</v>
      </c>
      <c r="I1007">
        <v>6.0659499999999998E-2</v>
      </c>
      <c r="J1007">
        <v>0.948739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191719</v>
      </c>
      <c r="C1008">
        <v>186943</v>
      </c>
      <c r="D1008">
        <v>186891</v>
      </c>
      <c r="E1008">
        <v>186423</v>
      </c>
      <c r="F1008">
        <v>375.096</v>
      </c>
      <c r="G1008">
        <v>599.38199999999995</v>
      </c>
      <c r="H1008">
        <v>214.03899999999999</v>
      </c>
      <c r="I1008">
        <v>5.9082200000000001E-2</v>
      </c>
      <c r="J1008">
        <v>0.93165100000000001</v>
      </c>
      <c r="K1008">
        <v>0</v>
      </c>
      <c r="L1008" t="s">
        <v>42</v>
      </c>
      <c r="R1008">
        <f>AVERAGE(B959:B1008)</f>
        <v>191955.82</v>
      </c>
      <c r="S1008">
        <f>AVERAGE(C959:C1008)</f>
        <v>187213.28</v>
      </c>
      <c r="U1008">
        <f>_xlfn.VAR.P(B959:B1008)</f>
        <v>406788.62760000001</v>
      </c>
      <c r="V1008">
        <f>_xlfn.VAR.P(C959:C1008)</f>
        <v>401418.32159999991</v>
      </c>
      <c r="X1008">
        <f>1.96*SQRT(U1008)/50</f>
        <v>25.001753472811941</v>
      </c>
      <c r="Y1008">
        <f>1.96*SQRT(V1008)/50</f>
        <v>24.836172203127916</v>
      </c>
    </row>
    <row r="1009" spans="1:12" x14ac:dyDescent="0.25">
      <c r="A1009" t="s">
        <v>48</v>
      </c>
      <c r="B1009">
        <v>9597989.0790999997</v>
      </c>
      <c r="C1009" t="s">
        <v>36</v>
      </c>
    </row>
    <row r="1010" spans="1:12" x14ac:dyDescent="0.25">
      <c r="A1010" t="s">
        <v>49</v>
      </c>
      <c r="B1010">
        <v>186911</v>
      </c>
      <c r="C1010">
        <v>186771</v>
      </c>
      <c r="D1010">
        <v>186718</v>
      </c>
      <c r="E1010">
        <v>186250</v>
      </c>
      <c r="F1010">
        <v>379.18299999999999</v>
      </c>
      <c r="G1010">
        <v>0</v>
      </c>
      <c r="H1010">
        <v>218.43899999999999</v>
      </c>
      <c r="I1010">
        <v>5.4458199999999998E-2</v>
      </c>
      <c r="J1010">
        <v>0.93182900000000002</v>
      </c>
      <c r="K1010">
        <v>0</v>
      </c>
      <c r="L1010" t="s">
        <v>42</v>
      </c>
    </row>
    <row r="1011" spans="1:12" x14ac:dyDescent="0.25">
      <c r="A1011" t="s">
        <v>49</v>
      </c>
      <c r="B1011">
        <v>186792</v>
      </c>
      <c r="C1011">
        <v>186651</v>
      </c>
      <c r="D1011">
        <v>186600</v>
      </c>
      <c r="E1011">
        <v>186135</v>
      </c>
      <c r="F1011">
        <v>377.67399999999998</v>
      </c>
      <c r="G1011">
        <v>0</v>
      </c>
      <c r="H1011">
        <v>218.18899999999999</v>
      </c>
      <c r="I1011">
        <v>3.3225400000000002E-2</v>
      </c>
      <c r="J1011">
        <v>0.93181000000000003</v>
      </c>
      <c r="K1011">
        <v>0</v>
      </c>
      <c r="L1011" t="s">
        <v>42</v>
      </c>
    </row>
    <row r="1012" spans="1:12" x14ac:dyDescent="0.25">
      <c r="A1012" t="s">
        <v>49</v>
      </c>
      <c r="B1012">
        <v>187068</v>
      </c>
      <c r="C1012">
        <v>186928</v>
      </c>
      <c r="D1012">
        <v>186877</v>
      </c>
      <c r="E1012">
        <v>186410</v>
      </c>
      <c r="F1012">
        <v>379.62599999999998</v>
      </c>
      <c r="G1012">
        <v>0</v>
      </c>
      <c r="H1012">
        <v>220.48500000000001</v>
      </c>
      <c r="I1012">
        <v>0.06</v>
      </c>
      <c r="J1012">
        <v>0.93145599999999995</v>
      </c>
      <c r="K1012">
        <v>0</v>
      </c>
      <c r="L1012" t="s">
        <v>42</v>
      </c>
    </row>
    <row r="1013" spans="1:12" x14ac:dyDescent="0.25">
      <c r="A1013" t="s">
        <v>49</v>
      </c>
      <c r="B1013">
        <v>186405</v>
      </c>
      <c r="C1013">
        <v>186263</v>
      </c>
      <c r="D1013">
        <v>186212</v>
      </c>
      <c r="E1013">
        <v>185750</v>
      </c>
      <c r="F1013">
        <v>371.42200000000003</v>
      </c>
      <c r="G1013">
        <v>0</v>
      </c>
      <c r="H1013">
        <v>214.19399999999999</v>
      </c>
      <c r="I1013">
        <v>5.4044700000000001E-2</v>
      </c>
      <c r="J1013">
        <v>0.93988799999999995</v>
      </c>
      <c r="K1013">
        <v>0</v>
      </c>
      <c r="L1013" t="s">
        <v>42</v>
      </c>
    </row>
    <row r="1014" spans="1:12" x14ac:dyDescent="0.25">
      <c r="A1014" t="s">
        <v>49</v>
      </c>
      <c r="B1014">
        <v>186616</v>
      </c>
      <c r="C1014">
        <v>186473</v>
      </c>
      <c r="D1014">
        <v>186422</v>
      </c>
      <c r="E1014">
        <v>185959</v>
      </c>
      <c r="F1014">
        <v>376.04</v>
      </c>
      <c r="G1014">
        <v>0</v>
      </c>
      <c r="H1014">
        <v>217.33099999999999</v>
      </c>
      <c r="I1014">
        <v>5.4349399999999999E-2</v>
      </c>
      <c r="J1014">
        <v>0.93171800000000005</v>
      </c>
      <c r="K1014">
        <v>0</v>
      </c>
      <c r="L1014" t="s">
        <v>42</v>
      </c>
    </row>
    <row r="1015" spans="1:12" x14ac:dyDescent="0.25">
      <c r="A1015" t="s">
        <v>49</v>
      </c>
      <c r="B1015">
        <v>187176</v>
      </c>
      <c r="C1015">
        <v>187032</v>
      </c>
      <c r="D1015">
        <v>186981</v>
      </c>
      <c r="E1015">
        <v>186510</v>
      </c>
      <c r="F1015">
        <v>386.24900000000002</v>
      </c>
      <c r="G1015">
        <v>0</v>
      </c>
      <c r="H1015">
        <v>221.18299999999999</v>
      </c>
      <c r="I1015">
        <v>6.15816E-2</v>
      </c>
      <c r="J1015">
        <v>0.94847400000000004</v>
      </c>
      <c r="K1015">
        <v>0</v>
      </c>
      <c r="L1015" t="s">
        <v>42</v>
      </c>
    </row>
    <row r="1016" spans="1:12" x14ac:dyDescent="0.25">
      <c r="A1016" t="s">
        <v>49</v>
      </c>
      <c r="B1016">
        <v>186787</v>
      </c>
      <c r="C1016">
        <v>186647</v>
      </c>
      <c r="D1016">
        <v>186595</v>
      </c>
      <c r="E1016">
        <v>186124</v>
      </c>
      <c r="F1016">
        <v>382.41199999999998</v>
      </c>
      <c r="G1016">
        <v>0</v>
      </c>
      <c r="H1016">
        <v>213.959</v>
      </c>
      <c r="I1016">
        <v>5.8528499999999997E-2</v>
      </c>
      <c r="J1016">
        <v>0.93163600000000002</v>
      </c>
      <c r="K1016">
        <v>0</v>
      </c>
      <c r="L1016" t="s">
        <v>42</v>
      </c>
    </row>
    <row r="1017" spans="1:12" x14ac:dyDescent="0.25">
      <c r="A1017" t="s">
        <v>49</v>
      </c>
      <c r="B1017">
        <v>187015</v>
      </c>
      <c r="C1017">
        <v>186873</v>
      </c>
      <c r="D1017">
        <v>186821</v>
      </c>
      <c r="E1017">
        <v>186349</v>
      </c>
      <c r="F1017">
        <v>388.40300000000002</v>
      </c>
      <c r="G1017">
        <v>0</v>
      </c>
      <c r="H1017">
        <v>215.965</v>
      </c>
      <c r="I1017">
        <v>5.3945100000000003E-2</v>
      </c>
      <c r="J1017">
        <v>0.93183300000000002</v>
      </c>
      <c r="K1017">
        <v>0</v>
      </c>
      <c r="L1017" t="s">
        <v>42</v>
      </c>
    </row>
    <row r="1018" spans="1:12" x14ac:dyDescent="0.25">
      <c r="A1018" t="s">
        <v>49</v>
      </c>
      <c r="B1018">
        <v>186467</v>
      </c>
      <c r="C1018">
        <v>186325</v>
      </c>
      <c r="D1018">
        <v>186274</v>
      </c>
      <c r="E1018">
        <v>185811</v>
      </c>
      <c r="F1018">
        <v>374.12700000000001</v>
      </c>
      <c r="G1018">
        <v>0</v>
      </c>
      <c r="H1018">
        <v>214.64</v>
      </c>
      <c r="I1018">
        <v>5.6704400000000002E-2</v>
      </c>
      <c r="J1018">
        <v>0.95608300000000002</v>
      </c>
      <c r="K1018">
        <v>0</v>
      </c>
      <c r="L1018" t="s">
        <v>42</v>
      </c>
    </row>
    <row r="1019" spans="1:12" x14ac:dyDescent="0.25">
      <c r="A1019" t="s">
        <v>49</v>
      </c>
      <c r="B1019">
        <v>186579</v>
      </c>
      <c r="C1019">
        <v>186439</v>
      </c>
      <c r="D1019">
        <v>186389</v>
      </c>
      <c r="E1019">
        <v>185924</v>
      </c>
      <c r="F1019">
        <v>376.20699999999999</v>
      </c>
      <c r="G1019">
        <v>0</v>
      </c>
      <c r="H1019">
        <v>218.49299999999999</v>
      </c>
      <c r="I1019">
        <v>5.4477600000000001E-2</v>
      </c>
      <c r="J1019">
        <v>0.93102799999999997</v>
      </c>
      <c r="K1019">
        <v>0</v>
      </c>
      <c r="L1019" t="s">
        <v>42</v>
      </c>
    </row>
    <row r="1020" spans="1:12" x14ac:dyDescent="0.25">
      <c r="A1020" t="s">
        <v>49</v>
      </c>
      <c r="B1020">
        <v>186744</v>
      </c>
      <c r="C1020">
        <v>186601</v>
      </c>
      <c r="D1020">
        <v>186550</v>
      </c>
      <c r="E1020">
        <v>186083</v>
      </c>
      <c r="F1020">
        <v>378.35399999999998</v>
      </c>
      <c r="G1020">
        <v>0</v>
      </c>
      <c r="H1020">
        <v>218.09100000000001</v>
      </c>
      <c r="I1020">
        <v>5.5662900000000001E-2</v>
      </c>
      <c r="J1020">
        <v>0.93076700000000001</v>
      </c>
      <c r="K1020">
        <v>0</v>
      </c>
      <c r="L1020" t="s">
        <v>42</v>
      </c>
    </row>
    <row r="1021" spans="1:12" x14ac:dyDescent="0.25">
      <c r="A1021" t="s">
        <v>49</v>
      </c>
      <c r="B1021">
        <v>186694</v>
      </c>
      <c r="C1021">
        <v>186556</v>
      </c>
      <c r="D1021">
        <v>186504</v>
      </c>
      <c r="E1021">
        <v>186039</v>
      </c>
      <c r="F1021">
        <v>377.03399999999999</v>
      </c>
      <c r="G1021">
        <v>0</v>
      </c>
      <c r="H1021">
        <v>221.589</v>
      </c>
      <c r="I1021">
        <v>8.3255700000000002E-2</v>
      </c>
      <c r="J1021">
        <v>0.93092299999999994</v>
      </c>
      <c r="K1021">
        <v>0</v>
      </c>
      <c r="L1021" t="s">
        <v>42</v>
      </c>
    </row>
    <row r="1022" spans="1:12" x14ac:dyDescent="0.25">
      <c r="A1022" t="s">
        <v>49</v>
      </c>
      <c r="B1022">
        <v>186402</v>
      </c>
      <c r="C1022">
        <v>186261</v>
      </c>
      <c r="D1022">
        <v>186211</v>
      </c>
      <c r="E1022">
        <v>185749</v>
      </c>
      <c r="F1022">
        <v>370.95</v>
      </c>
      <c r="G1022">
        <v>0</v>
      </c>
      <c r="H1022">
        <v>213.03</v>
      </c>
      <c r="I1022">
        <v>6.5559599999999996E-2</v>
      </c>
      <c r="J1022">
        <v>0.931307</v>
      </c>
      <c r="K1022">
        <v>0</v>
      </c>
      <c r="L1022" t="s">
        <v>42</v>
      </c>
    </row>
    <row r="1023" spans="1:12" x14ac:dyDescent="0.25">
      <c r="A1023" t="s">
        <v>49</v>
      </c>
      <c r="B1023">
        <v>187090</v>
      </c>
      <c r="C1023">
        <v>186947</v>
      </c>
      <c r="D1023">
        <v>186895</v>
      </c>
      <c r="E1023">
        <v>186422</v>
      </c>
      <c r="F1023">
        <v>393.33300000000003</v>
      </c>
      <c r="G1023">
        <v>0</v>
      </c>
      <c r="H1023">
        <v>214.066</v>
      </c>
      <c r="I1023">
        <v>7.1169999999999997E-2</v>
      </c>
      <c r="J1023">
        <v>0.93174900000000005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186867</v>
      </c>
      <c r="C1024">
        <v>186724</v>
      </c>
      <c r="D1024">
        <v>186673</v>
      </c>
      <c r="E1024">
        <v>186206</v>
      </c>
      <c r="F1024">
        <v>380.20699999999999</v>
      </c>
      <c r="G1024">
        <v>0</v>
      </c>
      <c r="H1024">
        <v>218.113</v>
      </c>
      <c r="I1024">
        <v>5.4123600000000001E-2</v>
      </c>
      <c r="J1024">
        <v>0.931589</v>
      </c>
      <c r="K1024">
        <v>0</v>
      </c>
      <c r="L1024" t="s">
        <v>42</v>
      </c>
    </row>
    <row r="1025" spans="1:12" x14ac:dyDescent="0.25">
      <c r="A1025" t="s">
        <v>49</v>
      </c>
      <c r="B1025">
        <v>186809</v>
      </c>
      <c r="C1025">
        <v>186668</v>
      </c>
      <c r="D1025">
        <v>186617</v>
      </c>
      <c r="E1025">
        <v>186152</v>
      </c>
      <c r="F1025">
        <v>380.39800000000002</v>
      </c>
      <c r="G1025">
        <v>0</v>
      </c>
      <c r="H1025">
        <v>219.77699999999999</v>
      </c>
      <c r="I1025">
        <v>6.1008600000000003E-2</v>
      </c>
      <c r="J1025">
        <v>0.931836</v>
      </c>
      <c r="K1025">
        <v>0</v>
      </c>
      <c r="L1025" t="s">
        <v>42</v>
      </c>
    </row>
    <row r="1026" spans="1:12" x14ac:dyDescent="0.25">
      <c r="A1026" t="s">
        <v>49</v>
      </c>
      <c r="B1026">
        <v>186367</v>
      </c>
      <c r="C1026">
        <v>186227</v>
      </c>
      <c r="D1026">
        <v>186176</v>
      </c>
      <c r="E1026">
        <v>185715</v>
      </c>
      <c r="F1026">
        <v>371.21600000000001</v>
      </c>
      <c r="G1026">
        <v>0</v>
      </c>
      <c r="H1026">
        <v>211.376</v>
      </c>
      <c r="I1026">
        <v>5.6990800000000001E-2</v>
      </c>
      <c r="J1026">
        <v>0.93176800000000004</v>
      </c>
      <c r="K1026">
        <v>0</v>
      </c>
      <c r="L1026" t="s">
        <v>42</v>
      </c>
    </row>
    <row r="1027" spans="1:12" x14ac:dyDescent="0.25">
      <c r="A1027" t="s">
        <v>49</v>
      </c>
      <c r="B1027">
        <v>186532</v>
      </c>
      <c r="C1027">
        <v>186389</v>
      </c>
      <c r="D1027">
        <v>186338</v>
      </c>
      <c r="E1027">
        <v>185875</v>
      </c>
      <c r="F1027">
        <v>373.536</v>
      </c>
      <c r="G1027">
        <v>0</v>
      </c>
      <c r="H1027">
        <v>214.285</v>
      </c>
      <c r="I1027">
        <v>5.5511400000000002E-2</v>
      </c>
      <c r="J1027">
        <v>0.93182699999999996</v>
      </c>
      <c r="K1027">
        <v>0</v>
      </c>
      <c r="L1027" t="s">
        <v>42</v>
      </c>
    </row>
    <row r="1028" spans="1:12" x14ac:dyDescent="0.25">
      <c r="A1028" t="s">
        <v>49</v>
      </c>
      <c r="B1028">
        <v>186685</v>
      </c>
      <c r="C1028">
        <v>186545</v>
      </c>
      <c r="D1028">
        <v>186494</v>
      </c>
      <c r="E1028">
        <v>186030</v>
      </c>
      <c r="F1028">
        <v>378.67399999999998</v>
      </c>
      <c r="G1028">
        <v>0</v>
      </c>
      <c r="H1028">
        <v>217.53899999999999</v>
      </c>
      <c r="I1028">
        <v>5.0647299999999999E-2</v>
      </c>
      <c r="J1028">
        <v>0.931836</v>
      </c>
      <c r="K1028">
        <v>0</v>
      </c>
      <c r="L1028" t="s">
        <v>42</v>
      </c>
    </row>
    <row r="1029" spans="1:12" x14ac:dyDescent="0.25">
      <c r="A1029" t="s">
        <v>49</v>
      </c>
      <c r="B1029">
        <v>186769</v>
      </c>
      <c r="C1029">
        <v>186630</v>
      </c>
      <c r="D1029">
        <v>186579</v>
      </c>
      <c r="E1029">
        <v>186113</v>
      </c>
      <c r="F1029">
        <v>376.464</v>
      </c>
      <c r="G1029">
        <v>0</v>
      </c>
      <c r="H1029">
        <v>216.90299999999999</v>
      </c>
      <c r="I1029">
        <v>8.11746E-2</v>
      </c>
      <c r="J1029">
        <v>0.93174000000000001</v>
      </c>
      <c r="K1029">
        <v>0</v>
      </c>
      <c r="L1029" t="s">
        <v>42</v>
      </c>
    </row>
    <row r="1030" spans="1:12" x14ac:dyDescent="0.25">
      <c r="A1030" t="s">
        <v>49</v>
      </c>
      <c r="B1030">
        <v>186701</v>
      </c>
      <c r="C1030">
        <v>186558</v>
      </c>
      <c r="D1030">
        <v>186507</v>
      </c>
      <c r="E1030">
        <v>186044</v>
      </c>
      <c r="F1030">
        <v>376.05900000000003</v>
      </c>
      <c r="G1030">
        <v>0</v>
      </c>
      <c r="H1030">
        <v>216.13300000000001</v>
      </c>
      <c r="I1030">
        <v>5.47073E-2</v>
      </c>
      <c r="J1030">
        <v>0.93183499999999997</v>
      </c>
      <c r="K1030">
        <v>0</v>
      </c>
      <c r="L1030" t="s">
        <v>42</v>
      </c>
    </row>
    <row r="1031" spans="1:12" x14ac:dyDescent="0.25">
      <c r="A1031" t="s">
        <v>49</v>
      </c>
      <c r="B1031">
        <v>186549</v>
      </c>
      <c r="C1031">
        <v>186408</v>
      </c>
      <c r="D1031">
        <v>186358</v>
      </c>
      <c r="E1031">
        <v>185895</v>
      </c>
      <c r="F1031">
        <v>373.10599999999999</v>
      </c>
      <c r="G1031">
        <v>0</v>
      </c>
      <c r="H1031">
        <v>214.922</v>
      </c>
      <c r="I1031">
        <v>7.4248599999999998E-2</v>
      </c>
      <c r="J1031">
        <v>0.95902299999999996</v>
      </c>
      <c r="K1031">
        <v>0</v>
      </c>
      <c r="L1031" t="s">
        <v>42</v>
      </c>
    </row>
    <row r="1032" spans="1:12" x14ac:dyDescent="0.25">
      <c r="A1032" t="s">
        <v>49</v>
      </c>
      <c r="B1032">
        <v>186630</v>
      </c>
      <c r="C1032">
        <v>186489</v>
      </c>
      <c r="D1032">
        <v>186438</v>
      </c>
      <c r="E1032">
        <v>185974</v>
      </c>
      <c r="F1032">
        <v>374.95600000000002</v>
      </c>
      <c r="G1032">
        <v>0</v>
      </c>
      <c r="H1032">
        <v>215.59299999999999</v>
      </c>
      <c r="I1032">
        <v>5.4540199999999997E-2</v>
      </c>
      <c r="J1032">
        <v>0.93183300000000002</v>
      </c>
      <c r="K1032">
        <v>0</v>
      </c>
      <c r="L1032" t="s">
        <v>42</v>
      </c>
    </row>
    <row r="1033" spans="1:12" x14ac:dyDescent="0.25">
      <c r="A1033" t="s">
        <v>49</v>
      </c>
      <c r="B1033">
        <v>186815</v>
      </c>
      <c r="C1033">
        <v>186675</v>
      </c>
      <c r="D1033">
        <v>186624</v>
      </c>
      <c r="E1033">
        <v>186156</v>
      </c>
      <c r="F1033">
        <v>378.27100000000002</v>
      </c>
      <c r="G1033">
        <v>0</v>
      </c>
      <c r="H1033">
        <v>217.994</v>
      </c>
      <c r="I1033">
        <v>8.2648100000000002E-2</v>
      </c>
      <c r="J1033">
        <v>0.95119100000000001</v>
      </c>
      <c r="K1033">
        <v>0</v>
      </c>
      <c r="L1033" t="s">
        <v>42</v>
      </c>
    </row>
    <row r="1034" spans="1:12" x14ac:dyDescent="0.25">
      <c r="A1034" t="s">
        <v>49</v>
      </c>
      <c r="B1034">
        <v>187075</v>
      </c>
      <c r="C1034">
        <v>186936</v>
      </c>
      <c r="D1034">
        <v>186884</v>
      </c>
      <c r="E1034">
        <v>186416</v>
      </c>
      <c r="F1034">
        <v>382.41399999999999</v>
      </c>
      <c r="G1034">
        <v>0</v>
      </c>
      <c r="H1034">
        <v>222.42099999999999</v>
      </c>
      <c r="I1034">
        <v>5.4231099999999997E-2</v>
      </c>
      <c r="J1034">
        <v>0.93181099999999994</v>
      </c>
      <c r="K1034">
        <v>0</v>
      </c>
      <c r="L1034" t="s">
        <v>42</v>
      </c>
    </row>
    <row r="1035" spans="1:12" x14ac:dyDescent="0.25">
      <c r="A1035" t="s">
        <v>49</v>
      </c>
      <c r="B1035">
        <v>186716</v>
      </c>
      <c r="C1035">
        <v>186575</v>
      </c>
      <c r="D1035">
        <v>186524</v>
      </c>
      <c r="E1035">
        <v>186057</v>
      </c>
      <c r="F1035">
        <v>379.01400000000001</v>
      </c>
      <c r="G1035">
        <v>0</v>
      </c>
      <c r="H1035">
        <v>217.31700000000001</v>
      </c>
      <c r="I1035">
        <v>6.7197599999999996E-2</v>
      </c>
      <c r="J1035">
        <v>0.93200300000000003</v>
      </c>
      <c r="K1035">
        <v>0</v>
      </c>
      <c r="L1035" t="s">
        <v>42</v>
      </c>
    </row>
    <row r="1036" spans="1:12" x14ac:dyDescent="0.25">
      <c r="A1036" t="s">
        <v>49</v>
      </c>
      <c r="B1036">
        <v>186637</v>
      </c>
      <c r="C1036">
        <v>186497</v>
      </c>
      <c r="D1036">
        <v>186444</v>
      </c>
      <c r="E1036">
        <v>185980</v>
      </c>
      <c r="F1036">
        <v>374.71699999999998</v>
      </c>
      <c r="G1036">
        <v>0</v>
      </c>
      <c r="H1036">
        <v>215.76</v>
      </c>
      <c r="I1036">
        <v>5.43591E-2</v>
      </c>
      <c r="J1036">
        <v>0.93150999999999995</v>
      </c>
      <c r="K1036">
        <v>0</v>
      </c>
      <c r="L1036" t="s">
        <v>42</v>
      </c>
    </row>
    <row r="1037" spans="1:12" x14ac:dyDescent="0.25">
      <c r="A1037" t="s">
        <v>49</v>
      </c>
      <c r="B1037">
        <v>186762</v>
      </c>
      <c r="C1037">
        <v>186621</v>
      </c>
      <c r="D1037">
        <v>186570</v>
      </c>
      <c r="E1037">
        <v>186104</v>
      </c>
      <c r="F1037">
        <v>378.05399999999997</v>
      </c>
      <c r="G1037">
        <v>0</v>
      </c>
      <c r="H1037">
        <v>217.01599999999999</v>
      </c>
      <c r="I1037">
        <v>5.6520899999999999E-2</v>
      </c>
      <c r="J1037">
        <v>0.94475500000000001</v>
      </c>
      <c r="K1037">
        <v>0</v>
      </c>
      <c r="L1037" t="s">
        <v>42</v>
      </c>
    </row>
    <row r="1038" spans="1:12" x14ac:dyDescent="0.25">
      <c r="A1038" t="s">
        <v>49</v>
      </c>
      <c r="B1038">
        <v>186977</v>
      </c>
      <c r="C1038">
        <v>186838</v>
      </c>
      <c r="D1038">
        <v>186786</v>
      </c>
      <c r="E1038">
        <v>186321</v>
      </c>
      <c r="F1038">
        <v>376.25299999999999</v>
      </c>
      <c r="G1038">
        <v>0</v>
      </c>
      <c r="H1038">
        <v>219.35499999999999</v>
      </c>
      <c r="I1038">
        <v>8.3255800000000005E-2</v>
      </c>
      <c r="J1038">
        <v>0.93175399999999997</v>
      </c>
      <c r="K1038">
        <v>0</v>
      </c>
      <c r="L1038" t="s">
        <v>42</v>
      </c>
    </row>
    <row r="1039" spans="1:12" x14ac:dyDescent="0.25">
      <c r="A1039" t="s">
        <v>49</v>
      </c>
      <c r="B1039">
        <v>186713</v>
      </c>
      <c r="C1039">
        <v>186573</v>
      </c>
      <c r="D1039">
        <v>186522</v>
      </c>
      <c r="E1039">
        <v>186058</v>
      </c>
      <c r="F1039">
        <v>374.024</v>
      </c>
      <c r="G1039">
        <v>0</v>
      </c>
      <c r="H1039">
        <v>215.43600000000001</v>
      </c>
      <c r="I1039">
        <v>5.5073900000000002E-2</v>
      </c>
      <c r="J1039">
        <v>0.93166400000000005</v>
      </c>
      <c r="K1039">
        <v>0</v>
      </c>
      <c r="L1039" t="s">
        <v>42</v>
      </c>
    </row>
    <row r="1040" spans="1:12" x14ac:dyDescent="0.25">
      <c r="A1040" t="s">
        <v>49</v>
      </c>
      <c r="B1040">
        <v>186373</v>
      </c>
      <c r="C1040">
        <v>186233</v>
      </c>
      <c r="D1040">
        <v>186182</v>
      </c>
      <c r="E1040">
        <v>185719</v>
      </c>
      <c r="F1040">
        <v>372.93900000000002</v>
      </c>
      <c r="G1040">
        <v>0</v>
      </c>
      <c r="H1040">
        <v>213.042</v>
      </c>
      <c r="I1040">
        <v>5.4062100000000002E-2</v>
      </c>
      <c r="J1040">
        <v>0.93149499999999996</v>
      </c>
      <c r="K1040">
        <v>0</v>
      </c>
      <c r="L1040" t="s">
        <v>42</v>
      </c>
    </row>
    <row r="1041" spans="1:12" x14ac:dyDescent="0.25">
      <c r="A1041" t="s">
        <v>49</v>
      </c>
      <c r="B1041">
        <v>186597</v>
      </c>
      <c r="C1041">
        <v>186456</v>
      </c>
      <c r="D1041">
        <v>186405</v>
      </c>
      <c r="E1041">
        <v>185940</v>
      </c>
      <c r="F1041">
        <v>373.52699999999999</v>
      </c>
      <c r="G1041">
        <v>0</v>
      </c>
      <c r="H1041">
        <v>214.93799999999999</v>
      </c>
      <c r="I1041">
        <v>6.2121799999999998E-2</v>
      </c>
      <c r="J1041">
        <v>0.93181199999999997</v>
      </c>
      <c r="K1041">
        <v>0</v>
      </c>
      <c r="L1041" t="s">
        <v>42</v>
      </c>
    </row>
    <row r="1042" spans="1:12" x14ac:dyDescent="0.25">
      <c r="A1042" t="s">
        <v>49</v>
      </c>
      <c r="B1042">
        <v>186752</v>
      </c>
      <c r="C1042">
        <v>186612</v>
      </c>
      <c r="D1042">
        <v>186561</v>
      </c>
      <c r="E1042">
        <v>186094</v>
      </c>
      <c r="F1042">
        <v>378.435</v>
      </c>
      <c r="G1042">
        <v>0</v>
      </c>
      <c r="H1042">
        <v>218.148</v>
      </c>
      <c r="I1042">
        <v>5.4811400000000003E-2</v>
      </c>
      <c r="J1042">
        <v>0.93179999999999996</v>
      </c>
      <c r="K1042">
        <v>0</v>
      </c>
      <c r="L1042" t="s">
        <v>42</v>
      </c>
    </row>
    <row r="1043" spans="1:12" x14ac:dyDescent="0.25">
      <c r="A1043" t="s">
        <v>49</v>
      </c>
      <c r="B1043">
        <v>186802</v>
      </c>
      <c r="C1043">
        <v>186662</v>
      </c>
      <c r="D1043">
        <v>186611</v>
      </c>
      <c r="E1043">
        <v>186146</v>
      </c>
      <c r="F1043">
        <v>377.42399999999998</v>
      </c>
      <c r="G1043">
        <v>0</v>
      </c>
      <c r="H1043">
        <v>218.70099999999999</v>
      </c>
      <c r="I1043">
        <v>8.3267599999999997E-2</v>
      </c>
      <c r="J1043">
        <v>0.93179400000000001</v>
      </c>
      <c r="K1043">
        <v>0</v>
      </c>
      <c r="L1043" t="s">
        <v>42</v>
      </c>
    </row>
    <row r="1044" spans="1:12" x14ac:dyDescent="0.25">
      <c r="A1044" t="s">
        <v>49</v>
      </c>
      <c r="B1044">
        <v>186483</v>
      </c>
      <c r="C1044">
        <v>186342</v>
      </c>
      <c r="D1044">
        <v>186291</v>
      </c>
      <c r="E1044">
        <v>185827</v>
      </c>
      <c r="F1044">
        <v>375.745</v>
      </c>
      <c r="G1044">
        <v>0</v>
      </c>
      <c r="H1044">
        <v>214.73</v>
      </c>
      <c r="I1044">
        <v>5.4542399999999998E-2</v>
      </c>
      <c r="J1044">
        <v>0.93181599999999998</v>
      </c>
      <c r="K1044">
        <v>0</v>
      </c>
      <c r="L1044" t="s">
        <v>42</v>
      </c>
    </row>
    <row r="1045" spans="1:12" x14ac:dyDescent="0.25">
      <c r="A1045" t="s">
        <v>49</v>
      </c>
      <c r="B1045">
        <v>186475</v>
      </c>
      <c r="C1045">
        <v>186336</v>
      </c>
      <c r="D1045">
        <v>186285</v>
      </c>
      <c r="E1045">
        <v>185821</v>
      </c>
      <c r="F1045">
        <v>373.88400000000001</v>
      </c>
      <c r="G1045">
        <v>0</v>
      </c>
      <c r="H1045">
        <v>214.071</v>
      </c>
      <c r="I1045">
        <v>7.8345200000000004E-2</v>
      </c>
      <c r="J1045">
        <v>0.93151499999999998</v>
      </c>
      <c r="K1045">
        <v>0</v>
      </c>
      <c r="L1045" t="s">
        <v>42</v>
      </c>
    </row>
    <row r="1046" spans="1:12" x14ac:dyDescent="0.25">
      <c r="A1046" t="s">
        <v>49</v>
      </c>
      <c r="B1046">
        <v>186854</v>
      </c>
      <c r="C1046">
        <v>186711</v>
      </c>
      <c r="D1046">
        <v>186659</v>
      </c>
      <c r="E1046">
        <v>186188</v>
      </c>
      <c r="F1046">
        <v>384.79</v>
      </c>
      <c r="G1046">
        <v>0</v>
      </c>
      <c r="H1046">
        <v>215.84100000000001</v>
      </c>
      <c r="I1046">
        <v>5.5088400000000003E-2</v>
      </c>
      <c r="J1046">
        <v>0.93179100000000004</v>
      </c>
      <c r="K1046">
        <v>0</v>
      </c>
      <c r="L1046" t="s">
        <v>42</v>
      </c>
    </row>
    <row r="1047" spans="1:12" x14ac:dyDescent="0.25">
      <c r="A1047" t="s">
        <v>49</v>
      </c>
      <c r="B1047">
        <v>186831</v>
      </c>
      <c r="C1047">
        <v>186691</v>
      </c>
      <c r="D1047">
        <v>186639</v>
      </c>
      <c r="E1047">
        <v>186173</v>
      </c>
      <c r="F1047">
        <v>381.685</v>
      </c>
      <c r="G1047">
        <v>0</v>
      </c>
      <c r="H1047">
        <v>222.23099999999999</v>
      </c>
      <c r="I1047">
        <v>6.4445100000000005E-2</v>
      </c>
      <c r="J1047">
        <v>0.93151499999999998</v>
      </c>
      <c r="K1047">
        <v>0</v>
      </c>
      <c r="L1047" t="s">
        <v>42</v>
      </c>
    </row>
    <row r="1048" spans="1:12" x14ac:dyDescent="0.25">
      <c r="A1048" t="s">
        <v>49</v>
      </c>
      <c r="B1048">
        <v>186658</v>
      </c>
      <c r="C1048">
        <v>186519</v>
      </c>
      <c r="D1048">
        <v>186467</v>
      </c>
      <c r="E1048">
        <v>186003</v>
      </c>
      <c r="F1048">
        <v>373.41500000000002</v>
      </c>
      <c r="G1048">
        <v>0</v>
      </c>
      <c r="H1048">
        <v>218.01599999999999</v>
      </c>
      <c r="I1048">
        <v>7.9136100000000001E-2</v>
      </c>
      <c r="J1048">
        <v>0.93183000000000005</v>
      </c>
      <c r="K1048">
        <v>0</v>
      </c>
      <c r="L1048" t="s">
        <v>42</v>
      </c>
    </row>
    <row r="1049" spans="1:12" x14ac:dyDescent="0.25">
      <c r="A1049" t="s">
        <v>49</v>
      </c>
      <c r="B1049">
        <v>186319</v>
      </c>
      <c r="C1049">
        <v>186176</v>
      </c>
      <c r="D1049">
        <v>186126</v>
      </c>
      <c r="E1049">
        <v>185662</v>
      </c>
      <c r="F1049">
        <v>369.97300000000001</v>
      </c>
      <c r="G1049">
        <v>0</v>
      </c>
      <c r="H1049">
        <v>212.15100000000001</v>
      </c>
      <c r="I1049">
        <v>5.6116399999999997E-2</v>
      </c>
      <c r="J1049">
        <v>0.93183300000000002</v>
      </c>
      <c r="K1049">
        <v>0</v>
      </c>
      <c r="L1049" t="s">
        <v>42</v>
      </c>
    </row>
    <row r="1050" spans="1:12" x14ac:dyDescent="0.25">
      <c r="A1050" t="s">
        <v>49</v>
      </c>
      <c r="B1050">
        <v>186568</v>
      </c>
      <c r="C1050">
        <v>186428</v>
      </c>
      <c r="D1050">
        <v>186376</v>
      </c>
      <c r="E1050">
        <v>185913</v>
      </c>
      <c r="F1050">
        <v>373.62799999999999</v>
      </c>
      <c r="G1050">
        <v>0</v>
      </c>
      <c r="H1050">
        <v>216.43899999999999</v>
      </c>
      <c r="I1050">
        <v>7.6412599999999997E-2</v>
      </c>
      <c r="J1050">
        <v>0.93182600000000004</v>
      </c>
      <c r="K1050">
        <v>0</v>
      </c>
      <c r="L1050" t="s">
        <v>42</v>
      </c>
    </row>
    <row r="1051" spans="1:12" x14ac:dyDescent="0.25">
      <c r="A1051" t="s">
        <v>49</v>
      </c>
      <c r="B1051">
        <v>187058</v>
      </c>
      <c r="C1051">
        <v>186918</v>
      </c>
      <c r="D1051">
        <v>186866</v>
      </c>
      <c r="E1051">
        <v>186397</v>
      </c>
      <c r="F1051">
        <v>382.37</v>
      </c>
      <c r="G1051">
        <v>0</v>
      </c>
      <c r="H1051">
        <v>223.65</v>
      </c>
      <c r="I1051">
        <v>5.5979899999999999E-2</v>
      </c>
      <c r="J1051">
        <v>0.93179800000000002</v>
      </c>
      <c r="K1051">
        <v>0</v>
      </c>
      <c r="L1051" t="s">
        <v>42</v>
      </c>
    </row>
    <row r="1052" spans="1:12" x14ac:dyDescent="0.25">
      <c r="A1052" t="s">
        <v>49</v>
      </c>
      <c r="B1052">
        <v>186810</v>
      </c>
      <c r="C1052">
        <v>186669</v>
      </c>
      <c r="D1052">
        <v>186618</v>
      </c>
      <c r="E1052">
        <v>186153</v>
      </c>
      <c r="F1052">
        <v>377.084</v>
      </c>
      <c r="G1052">
        <v>0</v>
      </c>
      <c r="H1052">
        <v>219.10300000000001</v>
      </c>
      <c r="I1052">
        <v>5.6427400000000003E-2</v>
      </c>
      <c r="J1052">
        <v>0.93181400000000003</v>
      </c>
      <c r="K1052">
        <v>0</v>
      </c>
      <c r="L1052" t="s">
        <v>42</v>
      </c>
    </row>
    <row r="1053" spans="1:12" x14ac:dyDescent="0.25">
      <c r="A1053" t="s">
        <v>49</v>
      </c>
      <c r="B1053">
        <v>186593</v>
      </c>
      <c r="C1053">
        <v>186453</v>
      </c>
      <c r="D1053">
        <v>186402</v>
      </c>
      <c r="E1053">
        <v>185938</v>
      </c>
      <c r="F1053">
        <v>376.404</v>
      </c>
      <c r="G1053">
        <v>0</v>
      </c>
      <c r="H1053">
        <v>217.28299999999999</v>
      </c>
      <c r="I1053">
        <v>5.3971900000000003E-2</v>
      </c>
      <c r="J1053">
        <v>0.94397900000000001</v>
      </c>
      <c r="K1053">
        <v>0</v>
      </c>
      <c r="L1053" t="s">
        <v>42</v>
      </c>
    </row>
    <row r="1054" spans="1:12" x14ac:dyDescent="0.25">
      <c r="A1054" t="s">
        <v>49</v>
      </c>
      <c r="B1054">
        <v>186472</v>
      </c>
      <c r="C1054">
        <v>186332</v>
      </c>
      <c r="D1054">
        <v>186282</v>
      </c>
      <c r="E1054">
        <v>185818</v>
      </c>
      <c r="F1054">
        <v>374.29300000000001</v>
      </c>
      <c r="G1054">
        <v>0</v>
      </c>
      <c r="H1054">
        <v>215.071</v>
      </c>
      <c r="I1054">
        <v>5.3912700000000001E-2</v>
      </c>
      <c r="J1054">
        <v>0.93182600000000004</v>
      </c>
      <c r="K1054">
        <v>0</v>
      </c>
      <c r="L1054" t="s">
        <v>42</v>
      </c>
    </row>
    <row r="1055" spans="1:12" x14ac:dyDescent="0.25">
      <c r="A1055" t="s">
        <v>49</v>
      </c>
      <c r="B1055">
        <v>186711</v>
      </c>
      <c r="C1055">
        <v>186572</v>
      </c>
      <c r="D1055">
        <v>186521</v>
      </c>
      <c r="E1055">
        <v>186056</v>
      </c>
      <c r="F1055">
        <v>375.94600000000003</v>
      </c>
      <c r="G1055">
        <v>0</v>
      </c>
      <c r="H1055">
        <v>219.608</v>
      </c>
      <c r="I1055">
        <v>6.7898899999999998E-2</v>
      </c>
      <c r="J1055">
        <v>0.931419</v>
      </c>
      <c r="K1055">
        <v>0</v>
      </c>
      <c r="L1055" t="s">
        <v>42</v>
      </c>
    </row>
    <row r="1056" spans="1:12" x14ac:dyDescent="0.25">
      <c r="A1056" t="s">
        <v>49</v>
      </c>
      <c r="B1056">
        <v>186806</v>
      </c>
      <c r="C1056">
        <v>186666</v>
      </c>
      <c r="D1056">
        <v>186615</v>
      </c>
      <c r="E1056">
        <v>186152</v>
      </c>
      <c r="F1056">
        <v>375.72500000000002</v>
      </c>
      <c r="G1056">
        <v>0</v>
      </c>
      <c r="H1056">
        <v>221.25299999999999</v>
      </c>
      <c r="I1056">
        <v>8.3256399999999994E-2</v>
      </c>
      <c r="J1056">
        <v>0.95708400000000005</v>
      </c>
      <c r="K1056">
        <v>0</v>
      </c>
      <c r="L1056" t="s">
        <v>42</v>
      </c>
    </row>
    <row r="1057" spans="1:25" x14ac:dyDescent="0.25">
      <c r="A1057" t="s">
        <v>49</v>
      </c>
      <c r="B1057">
        <v>186669</v>
      </c>
      <c r="C1057">
        <v>186528</v>
      </c>
      <c r="D1057">
        <v>186478</v>
      </c>
      <c r="E1057">
        <v>186013</v>
      </c>
      <c r="F1057">
        <v>376.38400000000001</v>
      </c>
      <c r="G1057">
        <v>0</v>
      </c>
      <c r="H1057">
        <v>219.58199999999999</v>
      </c>
      <c r="I1057">
        <v>5.4028399999999997E-2</v>
      </c>
      <c r="J1057">
        <v>0.93183300000000002</v>
      </c>
      <c r="K1057">
        <v>0</v>
      </c>
      <c r="L1057" t="s">
        <v>42</v>
      </c>
    </row>
    <row r="1058" spans="1:25" x14ac:dyDescent="0.25">
      <c r="A1058" t="s">
        <v>49</v>
      </c>
      <c r="B1058">
        <v>186474</v>
      </c>
      <c r="C1058">
        <v>186332</v>
      </c>
      <c r="D1058">
        <v>186282</v>
      </c>
      <c r="E1058">
        <v>185817</v>
      </c>
      <c r="F1058">
        <v>374.23500000000001</v>
      </c>
      <c r="G1058">
        <v>0</v>
      </c>
      <c r="H1058">
        <v>215.589</v>
      </c>
      <c r="I1058">
        <v>6.1848300000000002E-2</v>
      </c>
      <c r="J1058">
        <v>0.93074500000000004</v>
      </c>
      <c r="K1058">
        <v>0</v>
      </c>
      <c r="L1058" t="s">
        <v>42</v>
      </c>
    </row>
    <row r="1059" spans="1:25" x14ac:dyDescent="0.25">
      <c r="A1059" t="s">
        <v>49</v>
      </c>
      <c r="B1059">
        <v>186477</v>
      </c>
      <c r="C1059">
        <v>186337</v>
      </c>
      <c r="D1059">
        <v>186286</v>
      </c>
      <c r="E1059">
        <v>185822</v>
      </c>
      <c r="F1059">
        <v>376.697</v>
      </c>
      <c r="G1059">
        <v>0</v>
      </c>
      <c r="H1059">
        <v>215.94300000000001</v>
      </c>
      <c r="I1059">
        <v>5.4025999999999998E-2</v>
      </c>
      <c r="J1059">
        <v>0.931836</v>
      </c>
      <c r="K1059">
        <v>0</v>
      </c>
      <c r="L1059" t="s">
        <v>42</v>
      </c>
    </row>
    <row r="1060" spans="1:25" x14ac:dyDescent="0.25">
      <c r="A1060" t="s">
        <v>49</v>
      </c>
      <c r="B1060">
        <v>186776</v>
      </c>
      <c r="C1060">
        <v>186636</v>
      </c>
      <c r="D1060">
        <v>186584</v>
      </c>
      <c r="E1060">
        <v>186119</v>
      </c>
      <c r="F1060">
        <v>378.47800000000001</v>
      </c>
      <c r="G1060">
        <v>0</v>
      </c>
      <c r="H1060">
        <v>220.60400000000001</v>
      </c>
      <c r="I1060">
        <v>5.4925000000000002E-2</v>
      </c>
      <c r="J1060">
        <v>0.92944700000000002</v>
      </c>
      <c r="K1060">
        <v>0</v>
      </c>
      <c r="L1060" t="s">
        <v>42</v>
      </c>
    </row>
    <row r="1061" spans="1:25" x14ac:dyDescent="0.25">
      <c r="A1061" t="s">
        <v>49</v>
      </c>
      <c r="B1061">
        <v>186824</v>
      </c>
      <c r="C1061">
        <v>186684</v>
      </c>
      <c r="D1061">
        <v>186633</v>
      </c>
      <c r="E1061">
        <v>186167</v>
      </c>
      <c r="F1061">
        <v>381.30399999999997</v>
      </c>
      <c r="G1061">
        <v>0</v>
      </c>
      <c r="H1061">
        <v>219.798</v>
      </c>
      <c r="I1061">
        <v>5.6993000000000002E-2</v>
      </c>
      <c r="J1061">
        <v>0.95468399999999998</v>
      </c>
      <c r="K1061">
        <v>0</v>
      </c>
      <c r="L1061" t="s">
        <v>42</v>
      </c>
    </row>
    <row r="1062" spans="1:25" x14ac:dyDescent="0.25">
      <c r="A1062" t="s">
        <v>49</v>
      </c>
      <c r="B1062">
        <v>186401</v>
      </c>
      <c r="C1062">
        <v>186258</v>
      </c>
      <c r="D1062">
        <v>186208</v>
      </c>
      <c r="E1062">
        <v>185745</v>
      </c>
      <c r="F1062">
        <v>373.05799999999999</v>
      </c>
      <c r="G1062">
        <v>0</v>
      </c>
      <c r="H1062">
        <v>214.78700000000001</v>
      </c>
      <c r="I1062">
        <v>8.3276199999999995E-2</v>
      </c>
      <c r="J1062">
        <v>0.93176400000000004</v>
      </c>
      <c r="K1062">
        <v>0</v>
      </c>
      <c r="L1062" t="s">
        <v>42</v>
      </c>
    </row>
    <row r="1063" spans="1:25" x14ac:dyDescent="0.25">
      <c r="A1063" t="s">
        <v>49</v>
      </c>
      <c r="B1063">
        <v>186408</v>
      </c>
      <c r="C1063">
        <v>186267</v>
      </c>
      <c r="D1063">
        <v>186217</v>
      </c>
      <c r="E1063">
        <v>185754</v>
      </c>
      <c r="F1063">
        <v>371.471</v>
      </c>
      <c r="G1063">
        <v>0</v>
      </c>
      <c r="H1063">
        <v>217.46299999999999</v>
      </c>
      <c r="I1063">
        <v>5.50731E-2</v>
      </c>
      <c r="J1063">
        <v>0.95671399999999995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187030</v>
      </c>
      <c r="C1064">
        <v>186890</v>
      </c>
      <c r="D1064">
        <v>186839</v>
      </c>
      <c r="E1064">
        <v>186373</v>
      </c>
      <c r="F1064">
        <v>375.65899999999999</v>
      </c>
      <c r="G1064">
        <v>0</v>
      </c>
      <c r="H1064">
        <v>219.31100000000001</v>
      </c>
      <c r="I1064">
        <v>5.3973399999999998E-2</v>
      </c>
      <c r="J1064">
        <v>0.93123900000000004</v>
      </c>
      <c r="K1064">
        <v>0</v>
      </c>
      <c r="L1064" t="s">
        <v>42</v>
      </c>
      <c r="R1064">
        <f>AVERAGE(B1015:B1064)</f>
        <v>186695.58</v>
      </c>
      <c r="S1064">
        <f>AVERAGE(C1015:C1064)</f>
        <v>186554.84</v>
      </c>
      <c r="U1064">
        <f>_xlfn.VAR.P(B1015:B1064)</f>
        <v>42994.203600000015</v>
      </c>
      <c r="V1064">
        <f>_xlfn.VAR.P(C1015:C1064)</f>
        <v>42988.654400000021</v>
      </c>
      <c r="X1064">
        <f>1.96*SQRT(U1064)/50</f>
        <v>8.1281371186701818</v>
      </c>
      <c r="Y1064">
        <f>1.96*SQRT(V1064)/50</f>
        <v>8.1276125582618679</v>
      </c>
    </row>
    <row r="1065" spans="1:25" x14ac:dyDescent="0.25">
      <c r="A1065" t="s">
        <v>50</v>
      </c>
      <c r="B1065">
        <v>9334932.3571000006</v>
      </c>
      <c r="C1065" t="s">
        <v>36</v>
      </c>
    </row>
    <row r="1066" spans="1:25" x14ac:dyDescent="0.25">
      <c r="A1066" t="s">
        <v>51</v>
      </c>
      <c r="B1066">
        <v>5386.33</v>
      </c>
      <c r="C1066">
        <v>5211.2</v>
      </c>
      <c r="D1066">
        <v>5211.0600000000004</v>
      </c>
      <c r="E1066">
        <v>4925.87</v>
      </c>
      <c r="F1066">
        <v>114.435</v>
      </c>
      <c r="G1066">
        <v>145.67699999999999</v>
      </c>
      <c r="H1066">
        <v>37.198300000000003</v>
      </c>
      <c r="I1066">
        <v>5.4400900000000002E-2</v>
      </c>
      <c r="J1066">
        <v>0.93181000000000003</v>
      </c>
      <c r="K1066">
        <v>0</v>
      </c>
      <c r="L1066" t="s">
        <v>42</v>
      </c>
    </row>
    <row r="1067" spans="1:25" x14ac:dyDescent="0.25">
      <c r="A1067" t="s">
        <v>51</v>
      </c>
      <c r="B1067">
        <v>5388.56</v>
      </c>
      <c r="C1067">
        <v>5215.24</v>
      </c>
      <c r="D1067">
        <v>5215.12</v>
      </c>
      <c r="E1067">
        <v>4930.1899999999996</v>
      </c>
      <c r="F1067">
        <v>114.114</v>
      </c>
      <c r="G1067">
        <v>145.327</v>
      </c>
      <c r="H1067">
        <v>37.305799999999998</v>
      </c>
      <c r="I1067">
        <v>8.32648E-2</v>
      </c>
      <c r="J1067">
        <v>0.931732</v>
      </c>
      <c r="K1067">
        <v>0</v>
      </c>
      <c r="L1067" t="s">
        <v>42</v>
      </c>
    </row>
    <row r="1068" spans="1:25" x14ac:dyDescent="0.25">
      <c r="A1068" t="s">
        <v>51</v>
      </c>
      <c r="B1068">
        <v>5395.07</v>
      </c>
      <c r="C1068">
        <v>5219.1499999999996</v>
      </c>
      <c r="D1068">
        <v>5219.01</v>
      </c>
      <c r="E1068">
        <v>4933.95</v>
      </c>
      <c r="F1068">
        <v>115.16500000000001</v>
      </c>
      <c r="G1068">
        <v>145.934</v>
      </c>
      <c r="H1068">
        <v>37.238</v>
      </c>
      <c r="I1068">
        <v>5.7019800000000002E-2</v>
      </c>
      <c r="J1068">
        <v>0.959171</v>
      </c>
      <c r="K1068">
        <v>0</v>
      </c>
      <c r="L1068" t="s">
        <v>42</v>
      </c>
    </row>
    <row r="1069" spans="1:25" x14ac:dyDescent="0.25">
      <c r="A1069" t="s">
        <v>51</v>
      </c>
      <c r="B1069">
        <v>5500.67</v>
      </c>
      <c r="C1069">
        <v>5320.46</v>
      </c>
      <c r="D1069">
        <v>5320.31</v>
      </c>
      <c r="E1069">
        <v>5032.3500000000004</v>
      </c>
      <c r="F1069">
        <v>118.539</v>
      </c>
      <c r="G1069">
        <v>147.304</v>
      </c>
      <c r="H1069">
        <v>37.736600000000003</v>
      </c>
      <c r="I1069">
        <v>8.3260600000000004E-2</v>
      </c>
      <c r="J1069">
        <v>0.93178499999999997</v>
      </c>
      <c r="K1069">
        <v>0</v>
      </c>
      <c r="L1069" t="s">
        <v>42</v>
      </c>
    </row>
    <row r="1070" spans="1:25" x14ac:dyDescent="0.25">
      <c r="A1070" t="s">
        <v>51</v>
      </c>
      <c r="B1070">
        <v>5378.57</v>
      </c>
      <c r="C1070">
        <v>5204.87</v>
      </c>
      <c r="D1070">
        <v>5204.75</v>
      </c>
      <c r="E1070">
        <v>4920.21</v>
      </c>
      <c r="F1070">
        <v>113.871</v>
      </c>
      <c r="G1070">
        <v>145.27600000000001</v>
      </c>
      <c r="H1070">
        <v>37.241799999999998</v>
      </c>
      <c r="I1070">
        <v>5.7050999999999998E-2</v>
      </c>
      <c r="J1070">
        <v>0.931836</v>
      </c>
      <c r="K1070">
        <v>0</v>
      </c>
      <c r="L1070" t="s">
        <v>42</v>
      </c>
    </row>
    <row r="1071" spans="1:25" x14ac:dyDescent="0.25">
      <c r="A1071" t="s">
        <v>51</v>
      </c>
      <c r="B1071">
        <v>5538.98</v>
      </c>
      <c r="C1071">
        <v>5364.25</v>
      </c>
      <c r="D1071">
        <v>5364.13</v>
      </c>
      <c r="E1071">
        <v>5076.9799999999996</v>
      </c>
      <c r="F1071">
        <v>118.161</v>
      </c>
      <c r="G1071">
        <v>144.86199999999999</v>
      </c>
      <c r="H1071">
        <v>37.926900000000003</v>
      </c>
      <c r="I1071">
        <v>5.4064500000000001E-2</v>
      </c>
      <c r="J1071">
        <v>0.93182500000000001</v>
      </c>
      <c r="K1071">
        <v>0</v>
      </c>
      <c r="L1071" t="s">
        <v>42</v>
      </c>
    </row>
    <row r="1072" spans="1:25" x14ac:dyDescent="0.25">
      <c r="A1072" t="s">
        <v>51</v>
      </c>
      <c r="B1072">
        <v>5406.77</v>
      </c>
      <c r="C1072">
        <v>5233.07</v>
      </c>
      <c r="D1072">
        <v>5232.96</v>
      </c>
      <c r="E1072">
        <v>4947.38</v>
      </c>
      <c r="F1072">
        <v>114.05</v>
      </c>
      <c r="G1072">
        <v>143.04900000000001</v>
      </c>
      <c r="H1072">
        <v>37.422899999999998</v>
      </c>
      <c r="I1072">
        <v>6.5371299999999993E-2</v>
      </c>
      <c r="J1072">
        <v>0.93181199999999997</v>
      </c>
      <c r="K1072">
        <v>0</v>
      </c>
      <c r="L1072" t="s">
        <v>42</v>
      </c>
    </row>
    <row r="1073" spans="1:12" x14ac:dyDescent="0.25">
      <c r="A1073" t="s">
        <v>51</v>
      </c>
      <c r="B1073">
        <v>5528.44</v>
      </c>
      <c r="C1073">
        <v>5349.05</v>
      </c>
      <c r="D1073">
        <v>5348.94</v>
      </c>
      <c r="E1073">
        <v>5061.51</v>
      </c>
      <c r="F1073">
        <v>116.679</v>
      </c>
      <c r="G1073">
        <v>144.08500000000001</v>
      </c>
      <c r="H1073">
        <v>37.753799999999998</v>
      </c>
      <c r="I1073">
        <v>6.5840399999999993E-2</v>
      </c>
      <c r="J1073">
        <v>0.93148299999999995</v>
      </c>
      <c r="K1073">
        <v>0</v>
      </c>
      <c r="L1073" t="s">
        <v>42</v>
      </c>
    </row>
    <row r="1074" spans="1:12" x14ac:dyDescent="0.25">
      <c r="A1074" t="s">
        <v>51</v>
      </c>
      <c r="B1074">
        <v>5458.81</v>
      </c>
      <c r="C1074">
        <v>5280</v>
      </c>
      <c r="D1074">
        <v>5279.89</v>
      </c>
      <c r="E1074">
        <v>4993.2700000000004</v>
      </c>
      <c r="F1074">
        <v>114.708</v>
      </c>
      <c r="G1074">
        <v>142.16800000000001</v>
      </c>
      <c r="H1074">
        <v>37.443600000000004</v>
      </c>
      <c r="I1074">
        <v>5.4055699999999998E-2</v>
      </c>
      <c r="J1074">
        <v>0.93176099999999995</v>
      </c>
      <c r="K1074">
        <v>0</v>
      </c>
      <c r="L1074" t="s">
        <v>42</v>
      </c>
    </row>
    <row r="1075" spans="1:12" x14ac:dyDescent="0.25">
      <c r="A1075" t="s">
        <v>51</v>
      </c>
      <c r="B1075">
        <v>5469.01</v>
      </c>
      <c r="C1075">
        <v>5293.61</v>
      </c>
      <c r="D1075">
        <v>5293.5</v>
      </c>
      <c r="E1075">
        <v>5006.29</v>
      </c>
      <c r="F1075">
        <v>116.292</v>
      </c>
      <c r="G1075">
        <v>143.85</v>
      </c>
      <c r="H1075">
        <v>37.633400000000002</v>
      </c>
      <c r="I1075">
        <v>5.4921699999999997E-2</v>
      </c>
      <c r="J1075">
        <v>0.94349499999999997</v>
      </c>
      <c r="K1075">
        <v>0</v>
      </c>
      <c r="L1075" t="s">
        <v>42</v>
      </c>
    </row>
    <row r="1076" spans="1:12" x14ac:dyDescent="0.25">
      <c r="A1076" t="s">
        <v>51</v>
      </c>
      <c r="B1076">
        <v>5532.51</v>
      </c>
      <c r="C1076">
        <v>5357.47</v>
      </c>
      <c r="D1076">
        <v>5357.34</v>
      </c>
      <c r="E1076">
        <v>5068.3500000000004</v>
      </c>
      <c r="F1076">
        <v>118.60599999999999</v>
      </c>
      <c r="G1076">
        <v>145.774</v>
      </c>
      <c r="H1076">
        <v>38.133099999999999</v>
      </c>
      <c r="I1076">
        <v>5.3935400000000001E-2</v>
      </c>
      <c r="J1076">
        <v>0.95152199999999998</v>
      </c>
      <c r="K1076">
        <v>0</v>
      </c>
      <c r="L1076" t="s">
        <v>42</v>
      </c>
    </row>
    <row r="1077" spans="1:12" x14ac:dyDescent="0.25">
      <c r="A1077" t="s">
        <v>51</v>
      </c>
      <c r="B1077">
        <v>5495.67</v>
      </c>
      <c r="C1077">
        <v>5320.18</v>
      </c>
      <c r="D1077">
        <v>5320.07</v>
      </c>
      <c r="E1077">
        <v>5032.88</v>
      </c>
      <c r="F1077">
        <v>116.496</v>
      </c>
      <c r="G1077">
        <v>143.42099999999999</v>
      </c>
      <c r="H1077">
        <v>37.589500000000001</v>
      </c>
      <c r="I1077">
        <v>8.0513500000000002E-2</v>
      </c>
      <c r="J1077">
        <v>0.93181999999999998</v>
      </c>
      <c r="K1077">
        <v>0</v>
      </c>
      <c r="L1077" t="s">
        <v>42</v>
      </c>
    </row>
    <row r="1078" spans="1:12" x14ac:dyDescent="0.25">
      <c r="A1078" t="s">
        <v>51</v>
      </c>
      <c r="B1078">
        <v>5523.74</v>
      </c>
      <c r="C1078">
        <v>5345.19</v>
      </c>
      <c r="D1078">
        <v>5345.05</v>
      </c>
      <c r="E1078">
        <v>5055.3</v>
      </c>
      <c r="F1078">
        <v>118.842</v>
      </c>
      <c r="G1078">
        <v>146.119</v>
      </c>
      <c r="H1078">
        <v>37.820399999999999</v>
      </c>
      <c r="I1078">
        <v>5.8624999999999997E-2</v>
      </c>
      <c r="J1078">
        <v>0.93144199999999999</v>
      </c>
      <c r="K1078">
        <v>0</v>
      </c>
      <c r="L1078" t="s">
        <v>42</v>
      </c>
    </row>
    <row r="1079" spans="1:12" x14ac:dyDescent="0.25">
      <c r="A1079" t="s">
        <v>51</v>
      </c>
      <c r="B1079">
        <v>5810.14</v>
      </c>
      <c r="C1079">
        <v>5628.78</v>
      </c>
      <c r="D1079">
        <v>5628.6</v>
      </c>
      <c r="E1079">
        <v>5327.43</v>
      </c>
      <c r="F1079">
        <v>132.12799999999999</v>
      </c>
      <c r="G1079">
        <v>154.61799999999999</v>
      </c>
      <c r="H1079">
        <v>39.572699999999998</v>
      </c>
      <c r="I1079">
        <v>5.9293499999999999E-2</v>
      </c>
      <c r="J1079">
        <v>0.93171899999999996</v>
      </c>
      <c r="K1079">
        <v>0</v>
      </c>
      <c r="L1079" t="s">
        <v>42</v>
      </c>
    </row>
    <row r="1080" spans="1:12" x14ac:dyDescent="0.25">
      <c r="A1080" t="s">
        <v>51</v>
      </c>
      <c r="B1080">
        <v>5801.55</v>
      </c>
      <c r="C1080">
        <v>5621.74</v>
      </c>
      <c r="D1080">
        <v>5621.56</v>
      </c>
      <c r="E1080">
        <v>5322.25</v>
      </c>
      <c r="F1080">
        <v>129.59200000000001</v>
      </c>
      <c r="G1080">
        <v>155.32499999999999</v>
      </c>
      <c r="H1080">
        <v>39.829900000000002</v>
      </c>
      <c r="I1080">
        <v>5.4392599999999999E-2</v>
      </c>
      <c r="J1080">
        <v>0.93289699999999998</v>
      </c>
      <c r="K1080">
        <v>0</v>
      </c>
      <c r="L1080" t="s">
        <v>42</v>
      </c>
    </row>
    <row r="1081" spans="1:12" x14ac:dyDescent="0.25">
      <c r="A1081" t="s">
        <v>51</v>
      </c>
      <c r="B1081">
        <v>5696.07</v>
      </c>
      <c r="C1081">
        <v>5518.07</v>
      </c>
      <c r="D1081">
        <v>5517.91</v>
      </c>
      <c r="E1081">
        <v>5221.41</v>
      </c>
      <c r="F1081">
        <v>125.126</v>
      </c>
      <c r="G1081">
        <v>151.292</v>
      </c>
      <c r="H1081">
        <v>38.695799999999998</v>
      </c>
      <c r="I1081">
        <v>8.3256999999999998E-2</v>
      </c>
      <c r="J1081">
        <v>0.92950699999999997</v>
      </c>
      <c r="K1081">
        <v>0</v>
      </c>
      <c r="L1081" t="s">
        <v>42</v>
      </c>
    </row>
    <row r="1082" spans="1:12" x14ac:dyDescent="0.25">
      <c r="A1082" t="s">
        <v>51</v>
      </c>
      <c r="B1082">
        <v>5751.8</v>
      </c>
      <c r="C1082">
        <v>5567.49</v>
      </c>
      <c r="D1082">
        <v>5567.31</v>
      </c>
      <c r="E1082">
        <v>5267.86</v>
      </c>
      <c r="F1082">
        <v>127.43899999999999</v>
      </c>
      <c r="G1082">
        <v>152.72999999999999</v>
      </c>
      <c r="H1082">
        <v>39.216999999999999</v>
      </c>
      <c r="I1082">
        <v>5.4075499999999999E-2</v>
      </c>
      <c r="J1082">
        <v>0.93162299999999998</v>
      </c>
      <c r="K1082">
        <v>0</v>
      </c>
      <c r="L1082" t="s">
        <v>42</v>
      </c>
    </row>
    <row r="1083" spans="1:12" x14ac:dyDescent="0.25">
      <c r="A1083" t="s">
        <v>51</v>
      </c>
      <c r="B1083">
        <v>5817.97</v>
      </c>
      <c r="C1083">
        <v>5627.73</v>
      </c>
      <c r="D1083">
        <v>5627.55</v>
      </c>
      <c r="E1083">
        <v>5325.16</v>
      </c>
      <c r="F1083">
        <v>128.78399999999999</v>
      </c>
      <c r="G1083">
        <v>154.916</v>
      </c>
      <c r="H1083">
        <v>39.950699999999998</v>
      </c>
      <c r="I1083">
        <v>5.7425900000000002E-2</v>
      </c>
      <c r="J1083">
        <v>0.93180600000000002</v>
      </c>
      <c r="K1083">
        <v>0</v>
      </c>
      <c r="L1083" t="s">
        <v>42</v>
      </c>
    </row>
    <row r="1084" spans="1:12" x14ac:dyDescent="0.25">
      <c r="A1084" t="s">
        <v>51</v>
      </c>
      <c r="B1084">
        <v>5718.56</v>
      </c>
      <c r="C1084">
        <v>5539.5</v>
      </c>
      <c r="D1084">
        <v>5539.31</v>
      </c>
      <c r="E1084">
        <v>5243.25</v>
      </c>
      <c r="F1084">
        <v>124.605</v>
      </c>
      <c r="G1084">
        <v>150.24</v>
      </c>
      <c r="H1084">
        <v>38.910699999999999</v>
      </c>
      <c r="I1084">
        <v>5.5840399999999998E-2</v>
      </c>
      <c r="J1084">
        <v>0.93159999999999998</v>
      </c>
      <c r="K1084">
        <v>0</v>
      </c>
      <c r="L1084" t="s">
        <v>42</v>
      </c>
    </row>
    <row r="1085" spans="1:12" x14ac:dyDescent="0.25">
      <c r="A1085" t="s">
        <v>51</v>
      </c>
      <c r="B1085">
        <v>5687.16</v>
      </c>
      <c r="C1085">
        <v>5511.37</v>
      </c>
      <c r="D1085">
        <v>5511.22</v>
      </c>
      <c r="E1085">
        <v>5216.63</v>
      </c>
      <c r="F1085">
        <v>124.461</v>
      </c>
      <c r="G1085">
        <v>149.636</v>
      </c>
      <c r="H1085">
        <v>38.433999999999997</v>
      </c>
      <c r="I1085">
        <v>6.35376E-2</v>
      </c>
      <c r="J1085">
        <v>0.95266399999999996</v>
      </c>
      <c r="K1085">
        <v>0</v>
      </c>
      <c r="L1085" t="s">
        <v>42</v>
      </c>
    </row>
    <row r="1086" spans="1:12" x14ac:dyDescent="0.25">
      <c r="A1086" t="s">
        <v>51</v>
      </c>
      <c r="B1086">
        <v>5745.58</v>
      </c>
      <c r="C1086">
        <v>5567.42</v>
      </c>
      <c r="D1086">
        <v>5567.26</v>
      </c>
      <c r="E1086">
        <v>5270.74</v>
      </c>
      <c r="F1086">
        <v>127.703</v>
      </c>
      <c r="G1086">
        <v>151.65700000000001</v>
      </c>
      <c r="H1086">
        <v>39.225999999999999</v>
      </c>
      <c r="I1086">
        <v>5.3920799999999998E-2</v>
      </c>
      <c r="J1086">
        <v>0.93169500000000005</v>
      </c>
      <c r="K1086">
        <v>0</v>
      </c>
      <c r="L1086" t="s">
        <v>42</v>
      </c>
    </row>
    <row r="1087" spans="1:12" x14ac:dyDescent="0.25">
      <c r="A1087" t="s">
        <v>51</v>
      </c>
      <c r="B1087">
        <v>5598.38</v>
      </c>
      <c r="C1087">
        <v>5420.75</v>
      </c>
      <c r="D1087">
        <v>5420.62</v>
      </c>
      <c r="E1087">
        <v>5131.26</v>
      </c>
      <c r="F1087">
        <v>121.505</v>
      </c>
      <c r="G1087">
        <v>148.01900000000001</v>
      </c>
      <c r="H1087">
        <v>38.169899999999998</v>
      </c>
      <c r="I1087">
        <v>5.5020100000000002E-2</v>
      </c>
      <c r="J1087">
        <v>0.93179900000000004</v>
      </c>
      <c r="K1087">
        <v>0</v>
      </c>
      <c r="L1087" t="s">
        <v>42</v>
      </c>
    </row>
    <row r="1088" spans="1:12" x14ac:dyDescent="0.25">
      <c r="A1088" t="s">
        <v>51</v>
      </c>
      <c r="B1088">
        <v>5527.9</v>
      </c>
      <c r="C1088">
        <v>5350.8</v>
      </c>
      <c r="D1088">
        <v>5350.66</v>
      </c>
      <c r="E1088">
        <v>5060.59</v>
      </c>
      <c r="F1088">
        <v>118.88500000000001</v>
      </c>
      <c r="G1088">
        <v>147.56800000000001</v>
      </c>
      <c r="H1088">
        <v>38.068100000000001</v>
      </c>
      <c r="I1088">
        <v>6.5088499999999994E-2</v>
      </c>
      <c r="J1088">
        <v>0.93182200000000004</v>
      </c>
      <c r="K1088">
        <v>0</v>
      </c>
      <c r="L1088" t="s">
        <v>42</v>
      </c>
    </row>
    <row r="1089" spans="1:12" x14ac:dyDescent="0.25">
      <c r="A1089" t="s">
        <v>51</v>
      </c>
      <c r="B1089">
        <v>5599.3</v>
      </c>
      <c r="C1089">
        <v>5416.9</v>
      </c>
      <c r="D1089">
        <v>5416.77</v>
      </c>
      <c r="E1089">
        <v>5124.68</v>
      </c>
      <c r="F1089">
        <v>120.057</v>
      </c>
      <c r="G1089">
        <v>147.876</v>
      </c>
      <c r="H1089">
        <v>38.186100000000003</v>
      </c>
      <c r="I1089">
        <v>5.39233E-2</v>
      </c>
      <c r="J1089">
        <v>0.93181099999999994</v>
      </c>
      <c r="K1089">
        <v>0</v>
      </c>
      <c r="L1089" t="s">
        <v>42</v>
      </c>
    </row>
    <row r="1090" spans="1:12" x14ac:dyDescent="0.25">
      <c r="A1090" t="s">
        <v>51</v>
      </c>
      <c r="B1090">
        <v>5638.7</v>
      </c>
      <c r="C1090">
        <v>5460.47</v>
      </c>
      <c r="D1090">
        <v>5460.32</v>
      </c>
      <c r="E1090">
        <v>5167.43</v>
      </c>
      <c r="F1090">
        <v>122.376</v>
      </c>
      <c r="G1090">
        <v>149.852</v>
      </c>
      <c r="H1090">
        <v>38.384300000000003</v>
      </c>
      <c r="I1090">
        <v>5.5794299999999998E-2</v>
      </c>
      <c r="J1090">
        <v>0.931786</v>
      </c>
      <c r="K1090">
        <v>0</v>
      </c>
      <c r="L1090" t="s">
        <v>42</v>
      </c>
    </row>
    <row r="1091" spans="1:12" x14ac:dyDescent="0.25">
      <c r="A1091" t="s">
        <v>51</v>
      </c>
      <c r="B1091">
        <v>5594.78</v>
      </c>
      <c r="C1091">
        <v>5413.89</v>
      </c>
      <c r="D1091">
        <v>5413.76</v>
      </c>
      <c r="E1091">
        <v>5121.9399999999996</v>
      </c>
      <c r="F1091">
        <v>120.268</v>
      </c>
      <c r="G1091">
        <v>147.66800000000001</v>
      </c>
      <c r="H1091">
        <v>38.112400000000001</v>
      </c>
      <c r="I1091">
        <v>6.8781999999999996E-2</v>
      </c>
      <c r="J1091">
        <v>0.93159999999999998</v>
      </c>
      <c r="K1091">
        <v>0</v>
      </c>
      <c r="L1091" t="s">
        <v>42</v>
      </c>
    </row>
    <row r="1092" spans="1:12" x14ac:dyDescent="0.25">
      <c r="A1092" t="s">
        <v>51</v>
      </c>
      <c r="B1092">
        <v>5608.26</v>
      </c>
      <c r="C1092">
        <v>5428.47</v>
      </c>
      <c r="D1092">
        <v>5428.33</v>
      </c>
      <c r="E1092">
        <v>5136.97</v>
      </c>
      <c r="F1092">
        <v>121.64400000000001</v>
      </c>
      <c r="G1092">
        <v>147.92099999999999</v>
      </c>
      <c r="H1092">
        <v>38.082500000000003</v>
      </c>
      <c r="I1092">
        <v>8.3255800000000005E-2</v>
      </c>
      <c r="J1092">
        <v>0.93177399999999999</v>
      </c>
      <c r="K1092">
        <v>0</v>
      </c>
      <c r="L1092" t="s">
        <v>42</v>
      </c>
    </row>
    <row r="1093" spans="1:12" x14ac:dyDescent="0.25">
      <c r="A1093" t="s">
        <v>51</v>
      </c>
      <c r="B1093">
        <v>5517.33</v>
      </c>
      <c r="C1093">
        <v>5344.09</v>
      </c>
      <c r="D1093">
        <v>5343.96</v>
      </c>
      <c r="E1093">
        <v>5055.3900000000003</v>
      </c>
      <c r="F1093">
        <v>118.631</v>
      </c>
      <c r="G1093">
        <v>145.75200000000001</v>
      </c>
      <c r="H1093">
        <v>37.631599999999999</v>
      </c>
      <c r="I1093">
        <v>8.3275299999999997E-2</v>
      </c>
      <c r="J1093">
        <v>0.93182900000000002</v>
      </c>
      <c r="K1093">
        <v>0</v>
      </c>
      <c r="L1093" t="s">
        <v>42</v>
      </c>
    </row>
    <row r="1094" spans="1:12" x14ac:dyDescent="0.25">
      <c r="A1094" t="s">
        <v>51</v>
      </c>
      <c r="B1094">
        <v>5454.5</v>
      </c>
      <c r="C1094">
        <v>5277.41</v>
      </c>
      <c r="D1094">
        <v>5277.28</v>
      </c>
      <c r="E1094">
        <v>4989.18</v>
      </c>
      <c r="F1094">
        <v>116.723</v>
      </c>
      <c r="G1094">
        <v>146.50800000000001</v>
      </c>
      <c r="H1094">
        <v>37.422600000000003</v>
      </c>
      <c r="I1094">
        <v>2.9062500000000002E-2</v>
      </c>
      <c r="J1094">
        <v>0.93152999999999997</v>
      </c>
      <c r="K1094">
        <v>0</v>
      </c>
      <c r="L1094" t="s">
        <v>42</v>
      </c>
    </row>
    <row r="1095" spans="1:12" x14ac:dyDescent="0.25">
      <c r="A1095" t="s">
        <v>51</v>
      </c>
      <c r="B1095">
        <v>5544.99</v>
      </c>
      <c r="C1095">
        <v>5367.24</v>
      </c>
      <c r="D1095">
        <v>5367.09</v>
      </c>
      <c r="E1095">
        <v>5075.7</v>
      </c>
      <c r="F1095">
        <v>120.2</v>
      </c>
      <c r="G1095">
        <v>148.93899999999999</v>
      </c>
      <c r="H1095">
        <v>38.139499999999998</v>
      </c>
      <c r="I1095">
        <v>6.4952200000000002E-2</v>
      </c>
      <c r="J1095">
        <v>0.93134099999999997</v>
      </c>
      <c r="K1095">
        <v>0</v>
      </c>
      <c r="L1095" t="s">
        <v>42</v>
      </c>
    </row>
    <row r="1096" spans="1:12" x14ac:dyDescent="0.25">
      <c r="A1096" t="s">
        <v>51</v>
      </c>
      <c r="B1096">
        <v>5499.02</v>
      </c>
      <c r="C1096">
        <v>5319.89</v>
      </c>
      <c r="D1096">
        <v>5319.74</v>
      </c>
      <c r="E1096">
        <v>5030.29</v>
      </c>
      <c r="F1096">
        <v>118.776</v>
      </c>
      <c r="G1096">
        <v>147.37</v>
      </c>
      <c r="H1096">
        <v>37.877000000000002</v>
      </c>
      <c r="I1096">
        <v>5.3961299999999997E-2</v>
      </c>
      <c r="J1096">
        <v>0.93183300000000002</v>
      </c>
      <c r="K1096">
        <v>0</v>
      </c>
      <c r="L1096" t="s">
        <v>42</v>
      </c>
    </row>
    <row r="1097" spans="1:12" x14ac:dyDescent="0.25">
      <c r="A1097" t="s">
        <v>51</v>
      </c>
      <c r="B1097">
        <v>5630.72</v>
      </c>
      <c r="C1097">
        <v>5452.04</v>
      </c>
      <c r="D1097">
        <v>5451.88</v>
      </c>
      <c r="E1097">
        <v>5155.5</v>
      </c>
      <c r="F1097">
        <v>124.188</v>
      </c>
      <c r="G1097">
        <v>150.239</v>
      </c>
      <c r="H1097">
        <v>38.649500000000003</v>
      </c>
      <c r="I1097">
        <v>5.8973999999999999E-2</v>
      </c>
      <c r="J1097">
        <v>0.95085699999999995</v>
      </c>
      <c r="K1097">
        <v>0</v>
      </c>
      <c r="L1097" t="s">
        <v>42</v>
      </c>
    </row>
    <row r="1098" spans="1:12" x14ac:dyDescent="0.25">
      <c r="A1098" t="s">
        <v>51</v>
      </c>
      <c r="B1098">
        <v>5448.84</v>
      </c>
      <c r="C1098">
        <v>5274.95</v>
      </c>
      <c r="D1098">
        <v>5274.82</v>
      </c>
      <c r="E1098">
        <v>4987.92</v>
      </c>
      <c r="F1098">
        <v>115.925</v>
      </c>
      <c r="G1098">
        <v>146.023</v>
      </c>
      <c r="H1098">
        <v>37.580100000000002</v>
      </c>
      <c r="I1098">
        <v>7.2794399999999995E-2</v>
      </c>
      <c r="J1098">
        <v>0.93174500000000005</v>
      </c>
      <c r="K1098">
        <v>0</v>
      </c>
      <c r="L1098" t="s">
        <v>42</v>
      </c>
    </row>
    <row r="1099" spans="1:12" x14ac:dyDescent="0.25">
      <c r="A1099" t="s">
        <v>51</v>
      </c>
      <c r="B1099">
        <v>5427.71</v>
      </c>
      <c r="C1099">
        <v>5251.52</v>
      </c>
      <c r="D1099">
        <v>5251.39</v>
      </c>
      <c r="E1099">
        <v>4964.87</v>
      </c>
      <c r="F1099">
        <v>115.81399999999999</v>
      </c>
      <c r="G1099">
        <v>145.71600000000001</v>
      </c>
      <c r="H1099">
        <v>37.597900000000003</v>
      </c>
      <c r="I1099">
        <v>5.70518E-2</v>
      </c>
      <c r="J1099">
        <v>0.93179500000000004</v>
      </c>
      <c r="K1099">
        <v>0</v>
      </c>
      <c r="L1099" t="s">
        <v>42</v>
      </c>
    </row>
    <row r="1100" spans="1:12" x14ac:dyDescent="0.25">
      <c r="A1100" t="s">
        <v>51</v>
      </c>
      <c r="B1100">
        <v>5438.51</v>
      </c>
      <c r="C1100">
        <v>5255.82</v>
      </c>
      <c r="D1100">
        <v>5255.67</v>
      </c>
      <c r="E1100">
        <v>4967.8</v>
      </c>
      <c r="F1100">
        <v>116.923</v>
      </c>
      <c r="G1100">
        <v>146.339</v>
      </c>
      <c r="H1100">
        <v>37.383800000000001</v>
      </c>
      <c r="I1100">
        <v>6.2141500000000002E-2</v>
      </c>
      <c r="J1100">
        <v>0.93174999999999997</v>
      </c>
      <c r="K1100">
        <v>0</v>
      </c>
      <c r="L1100" t="s">
        <v>42</v>
      </c>
    </row>
    <row r="1101" spans="1:12" x14ac:dyDescent="0.25">
      <c r="A1101" t="s">
        <v>51</v>
      </c>
      <c r="B1101">
        <v>5721.99</v>
      </c>
      <c r="C1101">
        <v>5545.9</v>
      </c>
      <c r="D1101">
        <v>5545.73</v>
      </c>
      <c r="E1101">
        <v>5247.57</v>
      </c>
      <c r="F1101">
        <v>127.11</v>
      </c>
      <c r="G1101">
        <v>152.36600000000001</v>
      </c>
      <c r="H1101">
        <v>38.937199999999997</v>
      </c>
      <c r="I1101">
        <v>5.4234699999999997E-2</v>
      </c>
      <c r="J1101">
        <v>0.93182200000000004</v>
      </c>
      <c r="K1101">
        <v>0</v>
      </c>
      <c r="L1101" t="s">
        <v>42</v>
      </c>
    </row>
    <row r="1102" spans="1:12" x14ac:dyDescent="0.25">
      <c r="A1102" t="s">
        <v>51</v>
      </c>
      <c r="B1102">
        <v>5394.71</v>
      </c>
      <c r="C1102">
        <v>5215.8599999999997</v>
      </c>
      <c r="D1102">
        <v>5215.7299999999996</v>
      </c>
      <c r="E1102">
        <v>4929.74</v>
      </c>
      <c r="F1102">
        <v>114.976</v>
      </c>
      <c r="G1102">
        <v>145.233</v>
      </c>
      <c r="H1102">
        <v>37.373600000000003</v>
      </c>
      <c r="I1102">
        <v>7.9166200000000006E-2</v>
      </c>
      <c r="J1102">
        <v>0.93183700000000003</v>
      </c>
      <c r="K1102">
        <v>0</v>
      </c>
      <c r="L1102" t="s">
        <v>42</v>
      </c>
    </row>
    <row r="1103" spans="1:12" x14ac:dyDescent="0.25">
      <c r="A1103" t="s">
        <v>51</v>
      </c>
      <c r="B1103">
        <v>5509.93</v>
      </c>
      <c r="C1103">
        <v>5334.5</v>
      </c>
      <c r="D1103">
        <v>5334.38</v>
      </c>
      <c r="E1103">
        <v>5047.26</v>
      </c>
      <c r="F1103">
        <v>116.898</v>
      </c>
      <c r="G1103">
        <v>146.179</v>
      </c>
      <c r="H1103">
        <v>37.521500000000003</v>
      </c>
      <c r="I1103">
        <v>5.4011700000000003E-2</v>
      </c>
      <c r="J1103">
        <v>0.93179000000000001</v>
      </c>
      <c r="K1103">
        <v>0</v>
      </c>
      <c r="L1103" t="s">
        <v>42</v>
      </c>
    </row>
    <row r="1104" spans="1:12" x14ac:dyDescent="0.25">
      <c r="A1104" t="s">
        <v>51</v>
      </c>
      <c r="B1104">
        <v>5596.17</v>
      </c>
      <c r="C1104">
        <v>5419.36</v>
      </c>
      <c r="D1104">
        <v>5419.21</v>
      </c>
      <c r="E1104">
        <v>5128.09</v>
      </c>
      <c r="F1104">
        <v>121.453</v>
      </c>
      <c r="G1104">
        <v>148.43600000000001</v>
      </c>
      <c r="H1104">
        <v>38.310400000000001</v>
      </c>
      <c r="I1104">
        <v>5.4632800000000002E-2</v>
      </c>
      <c r="J1104">
        <v>0.93181800000000004</v>
      </c>
      <c r="K1104">
        <v>0</v>
      </c>
      <c r="L1104" t="s">
        <v>42</v>
      </c>
    </row>
    <row r="1105" spans="1:25" x14ac:dyDescent="0.25">
      <c r="A1105" t="s">
        <v>51</v>
      </c>
      <c r="B1105">
        <v>5577.51</v>
      </c>
      <c r="C1105">
        <v>5399.58</v>
      </c>
      <c r="D1105">
        <v>5399.43</v>
      </c>
      <c r="E1105">
        <v>5108</v>
      </c>
      <c r="F1105">
        <v>120.78100000000001</v>
      </c>
      <c r="G1105">
        <v>148.33799999999999</v>
      </c>
      <c r="H1105">
        <v>38.161000000000001</v>
      </c>
      <c r="I1105">
        <v>5.4192999999999998E-2</v>
      </c>
      <c r="J1105">
        <v>0.93159499999999995</v>
      </c>
      <c r="K1105">
        <v>0</v>
      </c>
      <c r="L1105" t="s">
        <v>42</v>
      </c>
    </row>
    <row r="1106" spans="1:25" x14ac:dyDescent="0.25">
      <c r="A1106" t="s">
        <v>51</v>
      </c>
      <c r="B1106">
        <v>5396.54</v>
      </c>
      <c r="C1106">
        <v>5222.71</v>
      </c>
      <c r="D1106">
        <v>5222.58</v>
      </c>
      <c r="E1106">
        <v>4936.5200000000004</v>
      </c>
      <c r="F1106">
        <v>115.178</v>
      </c>
      <c r="G1106">
        <v>145.92099999999999</v>
      </c>
      <c r="H1106">
        <v>37.358899999999998</v>
      </c>
      <c r="I1106">
        <v>5.4189099999999997E-2</v>
      </c>
      <c r="J1106">
        <v>0.93183400000000005</v>
      </c>
      <c r="K1106">
        <v>0</v>
      </c>
      <c r="L1106" t="s">
        <v>42</v>
      </c>
    </row>
    <row r="1107" spans="1:25" x14ac:dyDescent="0.25">
      <c r="A1107" t="s">
        <v>51</v>
      </c>
      <c r="B1107">
        <v>5419.4</v>
      </c>
      <c r="C1107">
        <v>5242.63</v>
      </c>
      <c r="D1107">
        <v>5242.51</v>
      </c>
      <c r="E1107">
        <v>4956.45</v>
      </c>
      <c r="F1107">
        <v>115.501</v>
      </c>
      <c r="G1107">
        <v>146.02199999999999</v>
      </c>
      <c r="H1107">
        <v>37.324599999999997</v>
      </c>
      <c r="I1107">
        <v>6.0097699999999997E-2</v>
      </c>
      <c r="J1107">
        <v>0.93181099999999994</v>
      </c>
      <c r="K1107">
        <v>0</v>
      </c>
      <c r="L1107" t="s">
        <v>42</v>
      </c>
    </row>
    <row r="1108" spans="1:25" x14ac:dyDescent="0.25">
      <c r="A1108" t="s">
        <v>51</v>
      </c>
      <c r="B1108">
        <v>5404.09</v>
      </c>
      <c r="C1108">
        <v>5225.4799999999996</v>
      </c>
      <c r="D1108">
        <v>5225.3500000000004</v>
      </c>
      <c r="E1108">
        <v>4940.03</v>
      </c>
      <c r="F1108">
        <v>114.297</v>
      </c>
      <c r="G1108">
        <v>145.672</v>
      </c>
      <c r="H1108">
        <v>37.351399999999998</v>
      </c>
      <c r="I1108">
        <v>5.9981399999999997E-2</v>
      </c>
      <c r="J1108">
        <v>0.93181800000000004</v>
      </c>
      <c r="K1108">
        <v>0</v>
      </c>
      <c r="L1108" t="s">
        <v>42</v>
      </c>
    </row>
    <row r="1109" spans="1:25" x14ac:dyDescent="0.25">
      <c r="A1109" t="s">
        <v>51</v>
      </c>
      <c r="B1109">
        <v>5550.5</v>
      </c>
      <c r="C1109">
        <v>5372.14</v>
      </c>
      <c r="D1109">
        <v>5372</v>
      </c>
      <c r="E1109">
        <v>5081.8100000000004</v>
      </c>
      <c r="F1109">
        <v>119.062</v>
      </c>
      <c r="G1109">
        <v>147.018</v>
      </c>
      <c r="H1109">
        <v>37.735599999999998</v>
      </c>
      <c r="I1109">
        <v>5.3967800000000003E-2</v>
      </c>
      <c r="J1109">
        <v>0.93084599999999995</v>
      </c>
      <c r="K1109">
        <v>0</v>
      </c>
      <c r="L1109" t="s">
        <v>42</v>
      </c>
    </row>
    <row r="1110" spans="1:25" x14ac:dyDescent="0.25">
      <c r="A1110" t="s">
        <v>51</v>
      </c>
      <c r="B1110">
        <v>5675.17</v>
      </c>
      <c r="C1110">
        <v>5493.1</v>
      </c>
      <c r="D1110">
        <v>5492.95</v>
      </c>
      <c r="E1110">
        <v>5197.13</v>
      </c>
      <c r="F1110">
        <v>123.68600000000001</v>
      </c>
      <c r="G1110">
        <v>150.80099999999999</v>
      </c>
      <c r="H1110">
        <v>38.783000000000001</v>
      </c>
      <c r="I1110">
        <v>5.3919300000000003E-2</v>
      </c>
      <c r="J1110">
        <v>0.93174400000000002</v>
      </c>
      <c r="K1110">
        <v>0</v>
      </c>
      <c r="L1110" t="s">
        <v>42</v>
      </c>
    </row>
    <row r="1111" spans="1:25" x14ac:dyDescent="0.25">
      <c r="A1111" t="s">
        <v>51</v>
      </c>
      <c r="B1111">
        <v>5603.52</v>
      </c>
      <c r="C1111">
        <v>5422.21</v>
      </c>
      <c r="D1111">
        <v>5422.07</v>
      </c>
      <c r="E1111">
        <v>5129.04</v>
      </c>
      <c r="F1111">
        <v>121.048</v>
      </c>
      <c r="G1111">
        <v>150.75299999999999</v>
      </c>
      <c r="H1111">
        <v>38.527099999999997</v>
      </c>
      <c r="I1111">
        <v>5.7446499999999998E-2</v>
      </c>
      <c r="J1111">
        <v>0.931836</v>
      </c>
      <c r="K1111">
        <v>0</v>
      </c>
      <c r="L1111" t="s">
        <v>42</v>
      </c>
    </row>
    <row r="1112" spans="1:25" x14ac:dyDescent="0.25">
      <c r="A1112" t="s">
        <v>51</v>
      </c>
      <c r="B1112">
        <v>5755.01</v>
      </c>
      <c r="C1112">
        <v>5577.31</v>
      </c>
      <c r="D1112">
        <v>5577.14</v>
      </c>
      <c r="E1112">
        <v>5276.77</v>
      </c>
      <c r="F1112">
        <v>128.10900000000001</v>
      </c>
      <c r="G1112">
        <v>159.46299999999999</v>
      </c>
      <c r="H1112">
        <v>39.320700000000002</v>
      </c>
      <c r="I1112">
        <v>5.6370299999999998E-2</v>
      </c>
      <c r="J1112">
        <v>0.931836</v>
      </c>
      <c r="K1112">
        <v>0</v>
      </c>
      <c r="L1112" t="s">
        <v>42</v>
      </c>
    </row>
    <row r="1113" spans="1:25" x14ac:dyDescent="0.25">
      <c r="A1113" t="s">
        <v>51</v>
      </c>
      <c r="B1113">
        <v>5527.67</v>
      </c>
      <c r="C1113">
        <v>5346.12</v>
      </c>
      <c r="D1113">
        <v>5345.96</v>
      </c>
      <c r="E1113">
        <v>5055.1099999999997</v>
      </c>
      <c r="F1113">
        <v>119.011</v>
      </c>
      <c r="G1113">
        <v>149.33199999999999</v>
      </c>
      <c r="H1113">
        <v>38.037599999999998</v>
      </c>
      <c r="I1113">
        <v>6.14829E-2</v>
      </c>
      <c r="J1113">
        <v>0.93085799999999996</v>
      </c>
      <c r="K1113">
        <v>0</v>
      </c>
      <c r="L1113" t="s">
        <v>42</v>
      </c>
    </row>
    <row r="1114" spans="1:25" x14ac:dyDescent="0.25">
      <c r="A1114" t="s">
        <v>51</v>
      </c>
      <c r="B1114">
        <v>5711.01</v>
      </c>
      <c r="C1114">
        <v>5535.2</v>
      </c>
      <c r="D1114">
        <v>5535.05</v>
      </c>
      <c r="E1114">
        <v>5239.2299999999996</v>
      </c>
      <c r="F1114">
        <v>125.443</v>
      </c>
      <c r="G1114">
        <v>150.53200000000001</v>
      </c>
      <c r="H1114">
        <v>38.749499999999998</v>
      </c>
      <c r="I1114">
        <v>8.3255599999999999E-2</v>
      </c>
      <c r="J1114">
        <v>0.93264599999999998</v>
      </c>
      <c r="K1114">
        <v>0</v>
      </c>
      <c r="L1114" t="s">
        <v>42</v>
      </c>
    </row>
    <row r="1115" spans="1:25" x14ac:dyDescent="0.25">
      <c r="A1115" t="s">
        <v>51</v>
      </c>
      <c r="B1115">
        <v>5762.26</v>
      </c>
      <c r="C1115">
        <v>5578.09</v>
      </c>
      <c r="D1115">
        <v>5577.93</v>
      </c>
      <c r="E1115">
        <v>5280.85</v>
      </c>
      <c r="F1115">
        <v>126.57299999999999</v>
      </c>
      <c r="G1115">
        <v>151.559</v>
      </c>
      <c r="H1115">
        <v>39.1494</v>
      </c>
      <c r="I1115">
        <v>5.57881E-2</v>
      </c>
      <c r="J1115">
        <v>0.931168</v>
      </c>
      <c r="K1115">
        <v>0</v>
      </c>
      <c r="L1115" t="s">
        <v>42</v>
      </c>
    </row>
    <row r="1116" spans="1:25" x14ac:dyDescent="0.25">
      <c r="A1116" t="s">
        <v>51</v>
      </c>
      <c r="B1116">
        <v>5664.35</v>
      </c>
      <c r="C1116">
        <v>5477.98</v>
      </c>
      <c r="D1116">
        <v>5477.85</v>
      </c>
      <c r="E1116">
        <v>5183.92</v>
      </c>
      <c r="F1116">
        <v>123.05200000000001</v>
      </c>
      <c r="G1116">
        <v>149.577</v>
      </c>
      <c r="H1116">
        <v>38.629800000000003</v>
      </c>
      <c r="I1116">
        <v>8.3260700000000007E-2</v>
      </c>
      <c r="J1116">
        <v>0.931813</v>
      </c>
      <c r="K1116">
        <v>0</v>
      </c>
      <c r="L1116" t="s">
        <v>42</v>
      </c>
    </row>
    <row r="1117" spans="1:25" x14ac:dyDescent="0.25">
      <c r="A1117" t="s">
        <v>51</v>
      </c>
      <c r="B1117">
        <v>5970.93</v>
      </c>
      <c r="C1117">
        <v>5783.3</v>
      </c>
      <c r="D1117">
        <v>5783.08</v>
      </c>
      <c r="E1117">
        <v>5475.73</v>
      </c>
      <c r="F1117">
        <v>138.99299999999999</v>
      </c>
      <c r="G1117">
        <v>160.297</v>
      </c>
      <c r="H1117">
        <v>41.011800000000001</v>
      </c>
      <c r="I1117">
        <v>5.3931899999999998E-2</v>
      </c>
      <c r="J1117">
        <v>0.93183400000000005</v>
      </c>
      <c r="K1117">
        <v>0</v>
      </c>
      <c r="L1117" t="s">
        <v>42</v>
      </c>
    </row>
    <row r="1118" spans="1:25" x14ac:dyDescent="0.25">
      <c r="A1118" t="s">
        <v>51</v>
      </c>
      <c r="B1118">
        <v>5663.64</v>
      </c>
      <c r="C1118">
        <v>5472.31</v>
      </c>
      <c r="D1118">
        <v>5472.17</v>
      </c>
      <c r="E1118">
        <v>5177.8500000000004</v>
      </c>
      <c r="F1118">
        <v>122.045</v>
      </c>
      <c r="G1118">
        <v>150.49700000000001</v>
      </c>
      <c r="H1118">
        <v>38.386899999999997</v>
      </c>
      <c r="I1118">
        <v>8.32561E-2</v>
      </c>
      <c r="J1118">
        <v>0.93180399999999997</v>
      </c>
      <c r="K1118">
        <v>0</v>
      </c>
      <c r="L1118" t="s">
        <v>42</v>
      </c>
    </row>
    <row r="1119" spans="1:25" x14ac:dyDescent="0.25">
      <c r="A1119" t="s">
        <v>51</v>
      </c>
      <c r="B1119">
        <v>5653.4</v>
      </c>
      <c r="C1119">
        <v>5475.65</v>
      </c>
      <c r="D1119">
        <v>5475.52</v>
      </c>
      <c r="E1119">
        <v>5182.5</v>
      </c>
      <c r="F1119">
        <v>121.36799999999999</v>
      </c>
      <c r="G1119">
        <v>148.98500000000001</v>
      </c>
      <c r="H1119">
        <v>38.521999999999998</v>
      </c>
      <c r="I1119">
        <v>5.4875800000000002E-2</v>
      </c>
      <c r="J1119">
        <v>0.931836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5677.66</v>
      </c>
      <c r="C1120">
        <v>5494.42</v>
      </c>
      <c r="D1120">
        <v>5494.29</v>
      </c>
      <c r="E1120">
        <v>5199.8599999999997</v>
      </c>
      <c r="F1120">
        <v>122.295</v>
      </c>
      <c r="G1120">
        <v>149.261</v>
      </c>
      <c r="H1120">
        <v>38.355699999999999</v>
      </c>
      <c r="I1120">
        <v>5.4556199999999999E-2</v>
      </c>
      <c r="J1120">
        <v>0.94978300000000004</v>
      </c>
      <c r="K1120">
        <v>0</v>
      </c>
      <c r="L1120" t="s">
        <v>42</v>
      </c>
      <c r="R1120">
        <f>AVERAGE(B1071:B1120)</f>
        <v>5594.9432000000006</v>
      </c>
      <c r="S1120">
        <f>AVERAGE(C1071:C1120)</f>
        <v>5415.8602000000001</v>
      </c>
      <c r="U1120">
        <f>_xlfn.VAR.P(B1071:B1120)</f>
        <v>16939.610325760012</v>
      </c>
      <c r="V1120">
        <f>_xlfn.VAR.P(C1071:C1120)</f>
        <v>16391.957705960005</v>
      </c>
      <c r="X1120">
        <f>1.96*SQRT(U1120)/50</f>
        <v>5.1019685231267218</v>
      </c>
      <c r="Y1120">
        <f>1.96*SQRT(V1120)/50</f>
        <v>5.0188183758018559</v>
      </c>
    </row>
    <row r="1121" spans="1:12" x14ac:dyDescent="0.25">
      <c r="A1121" t="s">
        <v>51</v>
      </c>
      <c r="B1121">
        <v>279884.33909999998</v>
      </c>
      <c r="C1121" t="s">
        <v>36</v>
      </c>
    </row>
    <row r="1122" spans="1:12" x14ac:dyDescent="0.25">
      <c r="A1122" t="s">
        <v>70</v>
      </c>
      <c r="B1122">
        <v>5459.92</v>
      </c>
      <c r="C1122">
        <v>5344.42</v>
      </c>
      <c r="D1122">
        <v>5344.29</v>
      </c>
      <c r="E1122">
        <v>5051.1000000000004</v>
      </c>
      <c r="F1122">
        <v>122.306</v>
      </c>
      <c r="G1122">
        <v>0</v>
      </c>
      <c r="H1122">
        <v>38.833599999999997</v>
      </c>
      <c r="I1122">
        <v>6.3798400000000005E-2</v>
      </c>
      <c r="J1122">
        <v>0.93141099999999999</v>
      </c>
      <c r="K1122">
        <v>0</v>
      </c>
      <c r="L1122" t="s">
        <v>42</v>
      </c>
    </row>
    <row r="1123" spans="1:12" x14ac:dyDescent="0.25">
      <c r="A1123" t="s">
        <v>70</v>
      </c>
      <c r="B1123">
        <v>5417.47</v>
      </c>
      <c r="C1123">
        <v>5301.8</v>
      </c>
      <c r="D1123">
        <v>5301.67</v>
      </c>
      <c r="E1123">
        <v>5009.7700000000004</v>
      </c>
      <c r="F1123">
        <v>120.024</v>
      </c>
      <c r="G1123">
        <v>0</v>
      </c>
      <c r="H1123">
        <v>38.8446</v>
      </c>
      <c r="I1123">
        <v>5.4197099999999998E-2</v>
      </c>
      <c r="J1123">
        <v>0.94014900000000001</v>
      </c>
      <c r="K1123">
        <v>0</v>
      </c>
      <c r="L1123" t="s">
        <v>42</v>
      </c>
    </row>
    <row r="1124" spans="1:12" x14ac:dyDescent="0.25">
      <c r="A1124" t="s">
        <v>70</v>
      </c>
      <c r="B1124">
        <v>5419.52</v>
      </c>
      <c r="C1124">
        <v>5301.23</v>
      </c>
      <c r="D1124">
        <v>5301.1</v>
      </c>
      <c r="E1124">
        <v>5007.18</v>
      </c>
      <c r="F1124">
        <v>120.361</v>
      </c>
      <c r="G1124">
        <v>0</v>
      </c>
      <c r="H1124">
        <v>38.864100000000001</v>
      </c>
      <c r="I1124">
        <v>8.3288100000000004E-2</v>
      </c>
      <c r="J1124">
        <v>0.93173899999999998</v>
      </c>
      <c r="K1124">
        <v>0</v>
      </c>
      <c r="L1124" t="s">
        <v>42</v>
      </c>
    </row>
    <row r="1125" spans="1:12" x14ac:dyDescent="0.25">
      <c r="A1125" t="s">
        <v>70</v>
      </c>
      <c r="B1125">
        <v>5366.23</v>
      </c>
      <c r="C1125">
        <v>5248.46</v>
      </c>
      <c r="D1125">
        <v>5248.34</v>
      </c>
      <c r="E1125">
        <v>4959.13</v>
      </c>
      <c r="F1125">
        <v>117.867</v>
      </c>
      <c r="G1125">
        <v>0</v>
      </c>
      <c r="H1125">
        <v>38.0976</v>
      </c>
      <c r="I1125">
        <v>6.1368399999999997E-2</v>
      </c>
      <c r="J1125">
        <v>0.93146700000000004</v>
      </c>
      <c r="K1125">
        <v>0</v>
      </c>
      <c r="L1125" t="s">
        <v>42</v>
      </c>
    </row>
    <row r="1126" spans="1:12" x14ac:dyDescent="0.25">
      <c r="A1126" t="s">
        <v>70</v>
      </c>
      <c r="B1126">
        <v>5473.09</v>
      </c>
      <c r="C1126">
        <v>5358</v>
      </c>
      <c r="D1126">
        <v>5357.87</v>
      </c>
      <c r="E1126">
        <v>5067.12</v>
      </c>
      <c r="F1126">
        <v>122.532</v>
      </c>
      <c r="G1126">
        <v>0</v>
      </c>
      <c r="H1126">
        <v>38.678100000000001</v>
      </c>
      <c r="I1126">
        <v>6.1103900000000003E-2</v>
      </c>
      <c r="J1126">
        <v>0.95317300000000005</v>
      </c>
      <c r="K1126">
        <v>0</v>
      </c>
      <c r="L1126" t="s">
        <v>42</v>
      </c>
    </row>
    <row r="1127" spans="1:12" x14ac:dyDescent="0.25">
      <c r="A1127" t="s">
        <v>70</v>
      </c>
      <c r="B1127">
        <v>5446.27</v>
      </c>
      <c r="C1127">
        <v>5330.57</v>
      </c>
      <c r="D1127">
        <v>5330.44</v>
      </c>
      <c r="E1127">
        <v>5039.55</v>
      </c>
      <c r="F1127">
        <v>120.22</v>
      </c>
      <c r="G1127">
        <v>0</v>
      </c>
      <c r="H1127">
        <v>38.173000000000002</v>
      </c>
      <c r="I1127">
        <v>6.4089400000000005E-2</v>
      </c>
      <c r="J1127">
        <v>0.93109200000000003</v>
      </c>
      <c r="K1127">
        <v>0</v>
      </c>
      <c r="L1127" t="s">
        <v>42</v>
      </c>
    </row>
    <row r="1128" spans="1:12" x14ac:dyDescent="0.25">
      <c r="A1128" t="s">
        <v>70</v>
      </c>
      <c r="B1128">
        <v>5393.88</v>
      </c>
      <c r="C1128">
        <v>5277.54</v>
      </c>
      <c r="D1128">
        <v>5277.42</v>
      </c>
      <c r="E1128">
        <v>4986.59</v>
      </c>
      <c r="F1128">
        <v>119.27</v>
      </c>
      <c r="G1128">
        <v>0</v>
      </c>
      <c r="H1128">
        <v>38.400500000000001</v>
      </c>
      <c r="I1128">
        <v>8.3264699999999997E-2</v>
      </c>
      <c r="J1128">
        <v>0.93134799999999995</v>
      </c>
      <c r="K1128">
        <v>0</v>
      </c>
      <c r="L1128" t="s">
        <v>42</v>
      </c>
    </row>
    <row r="1129" spans="1:12" x14ac:dyDescent="0.25">
      <c r="A1129" t="s">
        <v>70</v>
      </c>
      <c r="B1129">
        <v>5354.14</v>
      </c>
      <c r="C1129">
        <v>5238.0200000000004</v>
      </c>
      <c r="D1129">
        <v>5237.8999999999996</v>
      </c>
      <c r="E1129">
        <v>4948.28</v>
      </c>
      <c r="F1129">
        <v>118.723</v>
      </c>
      <c r="G1129">
        <v>0</v>
      </c>
      <c r="H1129">
        <v>38.368699999999997</v>
      </c>
      <c r="I1129">
        <v>5.4905099999999998E-2</v>
      </c>
      <c r="J1129">
        <v>0.93183499999999997</v>
      </c>
      <c r="K1129">
        <v>0</v>
      </c>
      <c r="L1129" t="s">
        <v>42</v>
      </c>
    </row>
    <row r="1130" spans="1:12" x14ac:dyDescent="0.25">
      <c r="A1130" t="s">
        <v>70</v>
      </c>
      <c r="B1130">
        <v>5297.7</v>
      </c>
      <c r="C1130">
        <v>5181.6400000000003</v>
      </c>
      <c r="D1130">
        <v>5181.51</v>
      </c>
      <c r="E1130">
        <v>4892.17</v>
      </c>
      <c r="F1130">
        <v>116.464</v>
      </c>
      <c r="G1130">
        <v>0</v>
      </c>
      <c r="H1130">
        <v>38.238700000000001</v>
      </c>
      <c r="I1130">
        <v>5.4435799999999999E-2</v>
      </c>
      <c r="J1130">
        <v>0.93183400000000005</v>
      </c>
      <c r="K1130">
        <v>0</v>
      </c>
      <c r="L1130" t="s">
        <v>42</v>
      </c>
    </row>
    <row r="1131" spans="1:12" x14ac:dyDescent="0.25">
      <c r="A1131" t="s">
        <v>70</v>
      </c>
      <c r="B1131">
        <v>5399.16</v>
      </c>
      <c r="C1131">
        <v>5283.06</v>
      </c>
      <c r="D1131">
        <v>5282.93</v>
      </c>
      <c r="E1131">
        <v>4992.0600000000004</v>
      </c>
      <c r="F1131">
        <v>120.518</v>
      </c>
      <c r="G1131">
        <v>0</v>
      </c>
      <c r="H1131">
        <v>38.354700000000001</v>
      </c>
      <c r="I1131">
        <v>5.3951499999999999E-2</v>
      </c>
      <c r="J1131">
        <v>0.93183400000000005</v>
      </c>
      <c r="K1131">
        <v>0</v>
      </c>
      <c r="L1131" t="s">
        <v>42</v>
      </c>
    </row>
    <row r="1132" spans="1:12" x14ac:dyDescent="0.25">
      <c r="A1132" t="s">
        <v>70</v>
      </c>
      <c r="B1132">
        <v>5339.75</v>
      </c>
      <c r="C1132">
        <v>5224.3500000000004</v>
      </c>
      <c r="D1132">
        <v>5224.22</v>
      </c>
      <c r="E1132">
        <v>4933.99</v>
      </c>
      <c r="F1132">
        <v>118.523</v>
      </c>
      <c r="G1132">
        <v>0</v>
      </c>
      <c r="H1132">
        <v>38.294699999999999</v>
      </c>
      <c r="I1132">
        <v>5.5598399999999999E-2</v>
      </c>
      <c r="J1132">
        <v>0.93168499999999999</v>
      </c>
      <c r="K1132">
        <v>0</v>
      </c>
      <c r="L1132" t="s">
        <v>42</v>
      </c>
    </row>
    <row r="1133" spans="1:12" x14ac:dyDescent="0.25">
      <c r="A1133" t="s">
        <v>70</v>
      </c>
      <c r="B1133">
        <v>5405.54</v>
      </c>
      <c r="C1133">
        <v>5291.19</v>
      </c>
      <c r="D1133">
        <v>5291.06</v>
      </c>
      <c r="E1133">
        <v>5000.2700000000004</v>
      </c>
      <c r="F1133">
        <v>119.113</v>
      </c>
      <c r="G1133">
        <v>0</v>
      </c>
      <c r="H1133">
        <v>38.446399999999997</v>
      </c>
      <c r="I1133">
        <v>5.7286900000000002E-2</v>
      </c>
      <c r="J1133">
        <v>0.95745999999999998</v>
      </c>
      <c r="K1133">
        <v>0</v>
      </c>
      <c r="L1133" t="s">
        <v>42</v>
      </c>
    </row>
    <row r="1134" spans="1:12" x14ac:dyDescent="0.25">
      <c r="A1134" t="s">
        <v>70</v>
      </c>
      <c r="B1134">
        <v>5355.19</v>
      </c>
      <c r="C1134">
        <v>5240.3999999999996</v>
      </c>
      <c r="D1134">
        <v>5240.2700000000004</v>
      </c>
      <c r="E1134">
        <v>4950.7299999999996</v>
      </c>
      <c r="F1134">
        <v>118.181</v>
      </c>
      <c r="G1134">
        <v>0</v>
      </c>
      <c r="H1134">
        <v>38.220300000000002</v>
      </c>
      <c r="I1134">
        <v>5.44158E-2</v>
      </c>
      <c r="J1134">
        <v>0.93182799999999999</v>
      </c>
      <c r="K1134">
        <v>0</v>
      </c>
      <c r="L1134" t="s">
        <v>42</v>
      </c>
    </row>
    <row r="1135" spans="1:12" x14ac:dyDescent="0.25">
      <c r="A1135" t="s">
        <v>70</v>
      </c>
      <c r="B1135">
        <v>5409.74</v>
      </c>
      <c r="C1135">
        <v>5294.57</v>
      </c>
      <c r="D1135">
        <v>5294.44</v>
      </c>
      <c r="E1135">
        <v>5001.82</v>
      </c>
      <c r="F1135">
        <v>121.04300000000001</v>
      </c>
      <c r="G1135">
        <v>0</v>
      </c>
      <c r="H1135">
        <v>39.237299999999998</v>
      </c>
      <c r="I1135">
        <v>5.4926599999999999E-2</v>
      </c>
      <c r="J1135">
        <v>0.95721999999999996</v>
      </c>
      <c r="K1135">
        <v>0</v>
      </c>
      <c r="L1135" t="s">
        <v>42</v>
      </c>
    </row>
    <row r="1136" spans="1:12" x14ac:dyDescent="0.25">
      <c r="A1136" t="s">
        <v>70</v>
      </c>
      <c r="B1136">
        <v>5331.47</v>
      </c>
      <c r="C1136">
        <v>5214.01</v>
      </c>
      <c r="D1136">
        <v>5213.88</v>
      </c>
      <c r="E1136">
        <v>4924.8900000000003</v>
      </c>
      <c r="F1136">
        <v>117.372</v>
      </c>
      <c r="G1136">
        <v>0</v>
      </c>
      <c r="H1136">
        <v>38.053199999999997</v>
      </c>
      <c r="I1136">
        <v>6.1566999999999997E-2</v>
      </c>
      <c r="J1136">
        <v>0.93162699999999998</v>
      </c>
      <c r="K1136">
        <v>0</v>
      </c>
      <c r="L1136" t="s">
        <v>42</v>
      </c>
    </row>
    <row r="1137" spans="1:12" x14ac:dyDescent="0.25">
      <c r="A1137" t="s">
        <v>70</v>
      </c>
      <c r="B1137">
        <v>5270.26</v>
      </c>
      <c r="C1137">
        <v>5154.83</v>
      </c>
      <c r="D1137">
        <v>5154.71</v>
      </c>
      <c r="E1137">
        <v>4867.8599999999997</v>
      </c>
      <c r="F1137">
        <v>116.45699999999999</v>
      </c>
      <c r="G1137">
        <v>0</v>
      </c>
      <c r="H1137">
        <v>37.888800000000003</v>
      </c>
      <c r="I1137">
        <v>5.5940200000000002E-2</v>
      </c>
      <c r="J1137">
        <v>0.93181099999999994</v>
      </c>
      <c r="K1137">
        <v>0</v>
      </c>
      <c r="L1137" t="s">
        <v>42</v>
      </c>
    </row>
    <row r="1138" spans="1:12" x14ac:dyDescent="0.25">
      <c r="A1138" t="s">
        <v>70</v>
      </c>
      <c r="B1138">
        <v>5268.96</v>
      </c>
      <c r="C1138">
        <v>5153.5200000000004</v>
      </c>
      <c r="D1138">
        <v>5153.3999999999996</v>
      </c>
      <c r="E1138">
        <v>4867.3100000000004</v>
      </c>
      <c r="F1138">
        <v>115.492</v>
      </c>
      <c r="G1138">
        <v>0</v>
      </c>
      <c r="H1138">
        <v>37.7744</v>
      </c>
      <c r="I1138">
        <v>5.77137E-2</v>
      </c>
      <c r="J1138">
        <v>0.93183700000000003</v>
      </c>
      <c r="K1138">
        <v>0</v>
      </c>
      <c r="L1138" t="s">
        <v>42</v>
      </c>
    </row>
    <row r="1139" spans="1:12" x14ac:dyDescent="0.25">
      <c r="A1139" t="s">
        <v>70</v>
      </c>
      <c r="B1139">
        <v>5170.97</v>
      </c>
      <c r="C1139">
        <v>5055.9399999999996</v>
      </c>
      <c r="D1139">
        <v>5055.82</v>
      </c>
      <c r="E1139">
        <v>4771.7700000000004</v>
      </c>
      <c r="F1139">
        <v>113.113</v>
      </c>
      <c r="G1139">
        <v>0</v>
      </c>
      <c r="H1139">
        <v>37.599899999999998</v>
      </c>
      <c r="I1139">
        <v>5.5287900000000001E-2</v>
      </c>
      <c r="J1139">
        <v>0.93171300000000001</v>
      </c>
      <c r="K1139">
        <v>0</v>
      </c>
      <c r="L1139" t="s">
        <v>42</v>
      </c>
    </row>
    <row r="1140" spans="1:12" x14ac:dyDescent="0.25">
      <c r="A1140" t="s">
        <v>70</v>
      </c>
      <c r="B1140">
        <v>5256.48</v>
      </c>
      <c r="C1140">
        <v>5141.13</v>
      </c>
      <c r="D1140">
        <v>5141.01</v>
      </c>
      <c r="E1140">
        <v>4855.03</v>
      </c>
      <c r="F1140">
        <v>115.235</v>
      </c>
      <c r="G1140">
        <v>0</v>
      </c>
      <c r="H1140">
        <v>37.868299999999998</v>
      </c>
      <c r="I1140">
        <v>5.4194899999999997E-2</v>
      </c>
      <c r="J1140">
        <v>0.93168499999999999</v>
      </c>
      <c r="K1140">
        <v>0</v>
      </c>
      <c r="L1140" t="s">
        <v>42</v>
      </c>
    </row>
    <row r="1141" spans="1:12" x14ac:dyDescent="0.25">
      <c r="A1141" t="s">
        <v>70</v>
      </c>
      <c r="B1141">
        <v>5218.71</v>
      </c>
      <c r="C1141">
        <v>5103.6400000000003</v>
      </c>
      <c r="D1141">
        <v>5103.53</v>
      </c>
      <c r="E1141">
        <v>4817.97</v>
      </c>
      <c r="F1141">
        <v>114.379</v>
      </c>
      <c r="G1141">
        <v>0</v>
      </c>
      <c r="H1141">
        <v>37.6843</v>
      </c>
      <c r="I1141">
        <v>5.4710500000000002E-2</v>
      </c>
      <c r="J1141">
        <v>0.95126500000000003</v>
      </c>
      <c r="K1141">
        <v>0</v>
      </c>
      <c r="L1141" t="s">
        <v>42</v>
      </c>
    </row>
    <row r="1142" spans="1:12" x14ac:dyDescent="0.25">
      <c r="A1142" t="s">
        <v>70</v>
      </c>
      <c r="B1142">
        <v>5263.13</v>
      </c>
      <c r="C1142">
        <v>5147.6099999999997</v>
      </c>
      <c r="D1142">
        <v>5147.49</v>
      </c>
      <c r="E1142">
        <v>4861.3599999999997</v>
      </c>
      <c r="F1142">
        <v>115.39400000000001</v>
      </c>
      <c r="G1142">
        <v>0</v>
      </c>
      <c r="H1142">
        <v>37.680100000000003</v>
      </c>
      <c r="I1142">
        <v>5.4414700000000003E-2</v>
      </c>
      <c r="J1142">
        <v>0.93182399999999999</v>
      </c>
      <c r="K1142">
        <v>0</v>
      </c>
      <c r="L1142" t="s">
        <v>42</v>
      </c>
    </row>
    <row r="1143" spans="1:12" x14ac:dyDescent="0.25">
      <c r="A1143" t="s">
        <v>70</v>
      </c>
      <c r="B1143">
        <v>5268.96</v>
      </c>
      <c r="C1143">
        <v>5153.2</v>
      </c>
      <c r="D1143">
        <v>5153.09</v>
      </c>
      <c r="E1143">
        <v>4867.37</v>
      </c>
      <c r="F1143">
        <v>115.624</v>
      </c>
      <c r="G1143">
        <v>0</v>
      </c>
      <c r="H1143">
        <v>37.691400000000002</v>
      </c>
      <c r="I1143">
        <v>8.1103900000000007E-2</v>
      </c>
      <c r="J1143">
        <v>0.93181000000000003</v>
      </c>
      <c r="K1143">
        <v>0</v>
      </c>
      <c r="L1143" t="s">
        <v>42</v>
      </c>
    </row>
    <row r="1144" spans="1:12" x14ac:dyDescent="0.25">
      <c r="A1144" t="s">
        <v>70</v>
      </c>
      <c r="B1144">
        <v>5199.34</v>
      </c>
      <c r="C1144">
        <v>5083.8900000000003</v>
      </c>
      <c r="D1144">
        <v>5083.7700000000004</v>
      </c>
      <c r="E1144">
        <v>4798.74</v>
      </c>
      <c r="F1144">
        <v>113.845</v>
      </c>
      <c r="G1144">
        <v>0</v>
      </c>
      <c r="H1144">
        <v>37.652000000000001</v>
      </c>
      <c r="I1144">
        <v>5.55871E-2</v>
      </c>
      <c r="J1144">
        <v>0.93183499999999997</v>
      </c>
      <c r="K1144">
        <v>0</v>
      </c>
      <c r="L1144" t="s">
        <v>42</v>
      </c>
    </row>
    <row r="1145" spans="1:12" x14ac:dyDescent="0.25">
      <c r="A1145" t="s">
        <v>70</v>
      </c>
      <c r="B1145">
        <v>5305.03</v>
      </c>
      <c r="C1145">
        <v>5189.5</v>
      </c>
      <c r="D1145">
        <v>5189.38</v>
      </c>
      <c r="E1145">
        <v>4902.6899999999996</v>
      </c>
      <c r="F1145">
        <v>116.747</v>
      </c>
      <c r="G1145">
        <v>0</v>
      </c>
      <c r="H1145">
        <v>37.961500000000001</v>
      </c>
      <c r="I1145">
        <v>5.4730099999999997E-2</v>
      </c>
      <c r="J1145">
        <v>0.93176499999999995</v>
      </c>
      <c r="K1145">
        <v>0</v>
      </c>
      <c r="L1145" t="s">
        <v>42</v>
      </c>
    </row>
    <row r="1146" spans="1:12" x14ac:dyDescent="0.25">
      <c r="A1146" t="s">
        <v>70</v>
      </c>
      <c r="B1146">
        <v>5321.98</v>
      </c>
      <c r="C1146">
        <v>5207.12</v>
      </c>
      <c r="D1146">
        <v>5206.99</v>
      </c>
      <c r="E1146">
        <v>4918.58</v>
      </c>
      <c r="F1146">
        <v>118.69199999999999</v>
      </c>
      <c r="G1146">
        <v>0</v>
      </c>
      <c r="H1146">
        <v>38.000799999999998</v>
      </c>
      <c r="I1146">
        <v>5.73322E-2</v>
      </c>
      <c r="J1146">
        <v>0.93153399999999997</v>
      </c>
      <c r="K1146">
        <v>0</v>
      </c>
      <c r="L1146" t="s">
        <v>42</v>
      </c>
    </row>
    <row r="1147" spans="1:12" x14ac:dyDescent="0.25">
      <c r="A1147" t="s">
        <v>70</v>
      </c>
      <c r="B1147">
        <v>5195.4799999999996</v>
      </c>
      <c r="C1147">
        <v>5080.12</v>
      </c>
      <c r="D1147">
        <v>5080.01</v>
      </c>
      <c r="E1147">
        <v>4795.3500000000004</v>
      </c>
      <c r="F1147">
        <v>113.68300000000001</v>
      </c>
      <c r="G1147">
        <v>0</v>
      </c>
      <c r="H1147">
        <v>37.5854</v>
      </c>
      <c r="I1147">
        <v>5.4474099999999998E-2</v>
      </c>
      <c r="J1147">
        <v>0.93183400000000005</v>
      </c>
      <c r="K1147">
        <v>0</v>
      </c>
      <c r="L1147" t="s">
        <v>42</v>
      </c>
    </row>
    <row r="1148" spans="1:12" x14ac:dyDescent="0.25">
      <c r="A1148" t="s">
        <v>70</v>
      </c>
      <c r="B1148">
        <v>5291.99</v>
      </c>
      <c r="C1148">
        <v>5177.45</v>
      </c>
      <c r="D1148">
        <v>5177.34</v>
      </c>
      <c r="E1148">
        <v>4890.1000000000004</v>
      </c>
      <c r="F1148">
        <v>116.023</v>
      </c>
      <c r="G1148">
        <v>0</v>
      </c>
      <c r="H1148">
        <v>37.748699999999999</v>
      </c>
      <c r="I1148">
        <v>5.6293599999999999E-2</v>
      </c>
      <c r="J1148">
        <v>0.93183400000000005</v>
      </c>
      <c r="K1148">
        <v>0</v>
      </c>
      <c r="L1148" t="s">
        <v>42</v>
      </c>
    </row>
    <row r="1149" spans="1:12" x14ac:dyDescent="0.25">
      <c r="A1149" t="s">
        <v>70</v>
      </c>
      <c r="B1149">
        <v>5311.3</v>
      </c>
      <c r="C1149">
        <v>5196.5200000000004</v>
      </c>
      <c r="D1149">
        <v>5196.3999999999996</v>
      </c>
      <c r="E1149">
        <v>4909.92</v>
      </c>
      <c r="F1149">
        <v>117.407</v>
      </c>
      <c r="G1149">
        <v>0</v>
      </c>
      <c r="H1149">
        <v>37.943399999999997</v>
      </c>
      <c r="I1149">
        <v>5.4759200000000001E-2</v>
      </c>
      <c r="J1149">
        <v>0.93176400000000004</v>
      </c>
      <c r="K1149">
        <v>0</v>
      </c>
      <c r="L1149" t="s">
        <v>42</v>
      </c>
    </row>
    <row r="1150" spans="1:12" x14ac:dyDescent="0.25">
      <c r="A1150" t="s">
        <v>70</v>
      </c>
      <c r="B1150">
        <v>5257.16</v>
      </c>
      <c r="C1150">
        <v>5139.47</v>
      </c>
      <c r="D1150">
        <v>5139.3500000000004</v>
      </c>
      <c r="E1150">
        <v>4852.08</v>
      </c>
      <c r="F1150">
        <v>114.836</v>
      </c>
      <c r="G1150">
        <v>0</v>
      </c>
      <c r="H1150">
        <v>37.8504</v>
      </c>
      <c r="I1150">
        <v>5.6351600000000002E-2</v>
      </c>
      <c r="J1150">
        <v>0.93148200000000003</v>
      </c>
      <c r="K1150">
        <v>0</v>
      </c>
      <c r="L1150" t="s">
        <v>42</v>
      </c>
    </row>
    <row r="1151" spans="1:12" x14ac:dyDescent="0.25">
      <c r="A1151" t="s">
        <v>70</v>
      </c>
      <c r="B1151">
        <v>5282.53</v>
      </c>
      <c r="C1151">
        <v>5167.08</v>
      </c>
      <c r="D1151">
        <v>5166.96</v>
      </c>
      <c r="E1151">
        <v>4880.8900000000003</v>
      </c>
      <c r="F1151">
        <v>115.711</v>
      </c>
      <c r="G1151">
        <v>0</v>
      </c>
      <c r="H1151">
        <v>37.706899999999997</v>
      </c>
      <c r="I1151">
        <v>5.9976099999999997E-2</v>
      </c>
      <c r="J1151">
        <v>0.93226200000000004</v>
      </c>
      <c r="K1151">
        <v>0</v>
      </c>
      <c r="L1151" t="s">
        <v>42</v>
      </c>
    </row>
    <row r="1152" spans="1:12" x14ac:dyDescent="0.25">
      <c r="A1152" t="s">
        <v>70</v>
      </c>
      <c r="B1152">
        <v>5293.05</v>
      </c>
      <c r="C1152">
        <v>5177.62</v>
      </c>
      <c r="D1152">
        <v>5177.5</v>
      </c>
      <c r="E1152">
        <v>4890.3500000000004</v>
      </c>
      <c r="F1152">
        <v>116.715</v>
      </c>
      <c r="G1152">
        <v>0</v>
      </c>
      <c r="H1152">
        <v>37.932699999999997</v>
      </c>
      <c r="I1152">
        <v>5.44474E-2</v>
      </c>
      <c r="J1152">
        <v>0.93179699999999999</v>
      </c>
      <c r="K1152">
        <v>0</v>
      </c>
      <c r="L1152" t="s">
        <v>42</v>
      </c>
    </row>
    <row r="1153" spans="1:12" x14ac:dyDescent="0.25">
      <c r="A1153" t="s">
        <v>70</v>
      </c>
      <c r="B1153">
        <v>5232.72</v>
      </c>
      <c r="C1153">
        <v>5117.3999999999996</v>
      </c>
      <c r="D1153">
        <v>5117.28</v>
      </c>
      <c r="E1153">
        <v>4831.74</v>
      </c>
      <c r="F1153">
        <v>114.63800000000001</v>
      </c>
      <c r="G1153">
        <v>0</v>
      </c>
      <c r="H1153">
        <v>37.819099999999999</v>
      </c>
      <c r="I1153">
        <v>5.4562800000000002E-2</v>
      </c>
      <c r="J1153">
        <v>0.93174199999999996</v>
      </c>
      <c r="K1153">
        <v>0</v>
      </c>
      <c r="L1153" t="s">
        <v>42</v>
      </c>
    </row>
    <row r="1154" spans="1:12" x14ac:dyDescent="0.25">
      <c r="A1154" t="s">
        <v>70</v>
      </c>
      <c r="B1154">
        <v>5347.76</v>
      </c>
      <c r="C1154">
        <v>5232.6400000000003</v>
      </c>
      <c r="D1154">
        <v>5232.51</v>
      </c>
      <c r="E1154">
        <v>4943.5200000000004</v>
      </c>
      <c r="F1154">
        <v>117.895</v>
      </c>
      <c r="G1154">
        <v>0</v>
      </c>
      <c r="H1154">
        <v>38.378700000000002</v>
      </c>
      <c r="I1154">
        <v>8.32561E-2</v>
      </c>
      <c r="J1154">
        <v>0.93179400000000001</v>
      </c>
      <c r="K1154">
        <v>0</v>
      </c>
      <c r="L1154" t="s">
        <v>42</v>
      </c>
    </row>
    <row r="1155" spans="1:12" x14ac:dyDescent="0.25">
      <c r="A1155" t="s">
        <v>70</v>
      </c>
      <c r="B1155">
        <v>5254.07</v>
      </c>
      <c r="C1155">
        <v>5139.5200000000004</v>
      </c>
      <c r="D1155">
        <v>5139.41</v>
      </c>
      <c r="E1155">
        <v>4853.7700000000004</v>
      </c>
      <c r="F1155">
        <v>114.86199999999999</v>
      </c>
      <c r="G1155">
        <v>0</v>
      </c>
      <c r="H1155">
        <v>37.646099999999997</v>
      </c>
      <c r="I1155">
        <v>5.8534099999999999E-2</v>
      </c>
      <c r="J1155">
        <v>0.93180099999999999</v>
      </c>
      <c r="K1155">
        <v>0</v>
      </c>
      <c r="L1155" t="s">
        <v>42</v>
      </c>
    </row>
    <row r="1156" spans="1:12" x14ac:dyDescent="0.25">
      <c r="A1156" t="s">
        <v>70</v>
      </c>
      <c r="B1156">
        <v>5207.6400000000003</v>
      </c>
      <c r="C1156">
        <v>5092.05</v>
      </c>
      <c r="D1156">
        <v>5091.92</v>
      </c>
      <c r="E1156">
        <v>4806.2700000000004</v>
      </c>
      <c r="F1156">
        <v>114.447</v>
      </c>
      <c r="G1156">
        <v>0</v>
      </c>
      <c r="H1156">
        <v>37.847299999999997</v>
      </c>
      <c r="I1156">
        <v>5.8820699999999997E-2</v>
      </c>
      <c r="J1156">
        <v>0.930122</v>
      </c>
      <c r="K1156">
        <v>0</v>
      </c>
      <c r="L1156" t="s">
        <v>42</v>
      </c>
    </row>
    <row r="1157" spans="1:12" x14ac:dyDescent="0.25">
      <c r="A1157" t="s">
        <v>70</v>
      </c>
      <c r="B1157">
        <v>5268.6</v>
      </c>
      <c r="C1157">
        <v>5153.2700000000004</v>
      </c>
      <c r="D1157">
        <v>5153.1499999999996</v>
      </c>
      <c r="E1157">
        <v>4865.32</v>
      </c>
      <c r="F1157">
        <v>116.241</v>
      </c>
      <c r="G1157">
        <v>0</v>
      </c>
      <c r="H1157">
        <v>38.1023</v>
      </c>
      <c r="I1157">
        <v>5.41909E-2</v>
      </c>
      <c r="J1157">
        <v>0.93174999999999997</v>
      </c>
      <c r="K1157">
        <v>0</v>
      </c>
      <c r="L1157" t="s">
        <v>42</v>
      </c>
    </row>
    <row r="1158" spans="1:12" x14ac:dyDescent="0.25">
      <c r="A1158" t="s">
        <v>70</v>
      </c>
      <c r="B1158">
        <v>5331.43</v>
      </c>
      <c r="C1158">
        <v>5214.05</v>
      </c>
      <c r="D1158">
        <v>5213.93</v>
      </c>
      <c r="E1158">
        <v>4926.6499999999996</v>
      </c>
      <c r="F1158">
        <v>117.496</v>
      </c>
      <c r="G1158">
        <v>0</v>
      </c>
      <c r="H1158">
        <v>37.964100000000002</v>
      </c>
      <c r="I1158">
        <v>5.8526500000000002E-2</v>
      </c>
      <c r="J1158">
        <v>0.93179000000000001</v>
      </c>
      <c r="K1158">
        <v>0</v>
      </c>
      <c r="L1158" t="s">
        <v>42</v>
      </c>
    </row>
    <row r="1159" spans="1:12" x14ac:dyDescent="0.25">
      <c r="A1159" t="s">
        <v>70</v>
      </c>
      <c r="B1159">
        <v>5312.44</v>
      </c>
      <c r="C1159">
        <v>5197.7</v>
      </c>
      <c r="D1159">
        <v>5197.58</v>
      </c>
      <c r="E1159">
        <v>4909.6000000000004</v>
      </c>
      <c r="F1159">
        <v>116.614</v>
      </c>
      <c r="G1159">
        <v>0</v>
      </c>
      <c r="H1159">
        <v>37.967100000000002</v>
      </c>
      <c r="I1159">
        <v>5.3992699999999998E-2</v>
      </c>
      <c r="J1159">
        <v>0.93155900000000003</v>
      </c>
      <c r="K1159">
        <v>0</v>
      </c>
      <c r="L1159" t="s">
        <v>42</v>
      </c>
    </row>
    <row r="1160" spans="1:12" x14ac:dyDescent="0.25">
      <c r="A1160" t="s">
        <v>70</v>
      </c>
      <c r="B1160">
        <v>5433.97</v>
      </c>
      <c r="C1160">
        <v>5318.3</v>
      </c>
      <c r="D1160">
        <v>5318.17</v>
      </c>
      <c r="E1160">
        <v>5025.79</v>
      </c>
      <c r="F1160">
        <v>120.494</v>
      </c>
      <c r="G1160">
        <v>0</v>
      </c>
      <c r="H1160">
        <v>38.982500000000002</v>
      </c>
      <c r="I1160">
        <v>8.3259100000000003E-2</v>
      </c>
      <c r="J1160">
        <v>0.93183000000000005</v>
      </c>
      <c r="K1160">
        <v>0</v>
      </c>
      <c r="L1160" t="s">
        <v>42</v>
      </c>
    </row>
    <row r="1161" spans="1:12" x14ac:dyDescent="0.25">
      <c r="A1161" t="s">
        <v>70</v>
      </c>
      <c r="B1161">
        <v>5407.94</v>
      </c>
      <c r="C1161">
        <v>5292.77</v>
      </c>
      <c r="D1161">
        <v>5292.65</v>
      </c>
      <c r="E1161">
        <v>5002.5200000000004</v>
      </c>
      <c r="F1161">
        <v>120.06</v>
      </c>
      <c r="G1161">
        <v>0</v>
      </c>
      <c r="H1161">
        <v>38.091299999999997</v>
      </c>
      <c r="I1161">
        <v>8.3260899999999999E-2</v>
      </c>
      <c r="J1161">
        <v>0.94735000000000003</v>
      </c>
      <c r="K1161">
        <v>0</v>
      </c>
      <c r="L1161" t="s">
        <v>42</v>
      </c>
    </row>
    <row r="1162" spans="1:12" x14ac:dyDescent="0.25">
      <c r="A1162" t="s">
        <v>70</v>
      </c>
      <c r="B1162">
        <v>5396.24</v>
      </c>
      <c r="C1162">
        <v>5280.88</v>
      </c>
      <c r="D1162">
        <v>5280.76</v>
      </c>
      <c r="E1162">
        <v>4990.34</v>
      </c>
      <c r="F1162">
        <v>120.22499999999999</v>
      </c>
      <c r="G1162">
        <v>0</v>
      </c>
      <c r="H1162">
        <v>38.4634</v>
      </c>
      <c r="I1162">
        <v>5.7360000000000001E-2</v>
      </c>
      <c r="J1162">
        <v>0.93179699999999999</v>
      </c>
      <c r="K1162">
        <v>0</v>
      </c>
      <c r="L1162" t="s">
        <v>42</v>
      </c>
    </row>
    <row r="1163" spans="1:12" x14ac:dyDescent="0.25">
      <c r="A1163" t="s">
        <v>70</v>
      </c>
      <c r="B1163">
        <v>5379.06</v>
      </c>
      <c r="C1163">
        <v>5263.54</v>
      </c>
      <c r="D1163">
        <v>5263.42</v>
      </c>
      <c r="E1163">
        <v>4974.05</v>
      </c>
      <c r="F1163">
        <v>119.861</v>
      </c>
      <c r="G1163">
        <v>0</v>
      </c>
      <c r="H1163">
        <v>38.196199999999997</v>
      </c>
      <c r="I1163">
        <v>5.6082600000000003E-2</v>
      </c>
      <c r="J1163">
        <v>0.931836</v>
      </c>
      <c r="K1163">
        <v>0</v>
      </c>
      <c r="L1163" t="s">
        <v>42</v>
      </c>
    </row>
    <row r="1164" spans="1:12" x14ac:dyDescent="0.25">
      <c r="A1164" t="s">
        <v>70</v>
      </c>
      <c r="B1164">
        <v>5442.75</v>
      </c>
      <c r="C1164">
        <v>5327.41</v>
      </c>
      <c r="D1164">
        <v>5327.28</v>
      </c>
      <c r="E1164">
        <v>5034.92</v>
      </c>
      <c r="F1164">
        <v>121.095</v>
      </c>
      <c r="G1164">
        <v>0</v>
      </c>
      <c r="H1164">
        <v>38.313800000000001</v>
      </c>
      <c r="I1164">
        <v>5.4170799999999998E-2</v>
      </c>
      <c r="J1164">
        <v>0.93182699999999996</v>
      </c>
      <c r="K1164">
        <v>0</v>
      </c>
      <c r="L1164" t="s">
        <v>42</v>
      </c>
    </row>
    <row r="1165" spans="1:12" x14ac:dyDescent="0.25">
      <c r="A1165" t="s">
        <v>70</v>
      </c>
      <c r="B1165">
        <v>5436.62</v>
      </c>
      <c r="C1165">
        <v>5320.54</v>
      </c>
      <c r="D1165">
        <v>5320.42</v>
      </c>
      <c r="E1165">
        <v>5028.95</v>
      </c>
      <c r="F1165">
        <v>119.502</v>
      </c>
      <c r="G1165">
        <v>0</v>
      </c>
      <c r="H1165">
        <v>38.567399999999999</v>
      </c>
      <c r="I1165">
        <v>8.3264400000000002E-2</v>
      </c>
      <c r="J1165">
        <v>0.93788000000000005</v>
      </c>
      <c r="K1165">
        <v>0</v>
      </c>
      <c r="L1165" t="s">
        <v>42</v>
      </c>
    </row>
    <row r="1166" spans="1:12" x14ac:dyDescent="0.25">
      <c r="A1166" t="s">
        <v>70</v>
      </c>
      <c r="B1166">
        <v>5399.67</v>
      </c>
      <c r="C1166">
        <v>5283.95</v>
      </c>
      <c r="D1166">
        <v>5283.83</v>
      </c>
      <c r="E1166">
        <v>4993.7700000000004</v>
      </c>
      <c r="F1166">
        <v>118.777</v>
      </c>
      <c r="G1166">
        <v>0</v>
      </c>
      <c r="H1166">
        <v>38.042000000000002</v>
      </c>
      <c r="I1166">
        <v>5.4101499999999997E-2</v>
      </c>
      <c r="J1166">
        <v>0.95920799999999995</v>
      </c>
      <c r="K1166">
        <v>0</v>
      </c>
      <c r="L1166" t="s">
        <v>42</v>
      </c>
    </row>
    <row r="1167" spans="1:12" x14ac:dyDescent="0.25">
      <c r="A1167" t="s">
        <v>70</v>
      </c>
      <c r="B1167">
        <v>5388.74</v>
      </c>
      <c r="C1167">
        <v>5273.61</v>
      </c>
      <c r="D1167">
        <v>5273.49</v>
      </c>
      <c r="E1167">
        <v>4983.58</v>
      </c>
      <c r="F1167">
        <v>119.416</v>
      </c>
      <c r="G1167">
        <v>0</v>
      </c>
      <c r="H1167">
        <v>39.003799999999998</v>
      </c>
      <c r="I1167">
        <v>5.4652600000000003E-2</v>
      </c>
      <c r="J1167">
        <v>0.93135199999999996</v>
      </c>
      <c r="K1167">
        <v>0</v>
      </c>
      <c r="L1167" t="s">
        <v>42</v>
      </c>
    </row>
    <row r="1168" spans="1:12" x14ac:dyDescent="0.25">
      <c r="A1168" t="s">
        <v>70</v>
      </c>
      <c r="B1168">
        <v>5469.54</v>
      </c>
      <c r="C1168">
        <v>5353.64</v>
      </c>
      <c r="D1168">
        <v>5353.51</v>
      </c>
      <c r="E1168">
        <v>5061.32</v>
      </c>
      <c r="F1168">
        <v>120.63500000000001</v>
      </c>
      <c r="G1168">
        <v>0</v>
      </c>
      <c r="H1168">
        <v>38.749499999999998</v>
      </c>
      <c r="I1168">
        <v>5.3919399999999999E-2</v>
      </c>
      <c r="J1168">
        <v>0.93181499999999995</v>
      </c>
      <c r="K1168">
        <v>0</v>
      </c>
      <c r="L1168" t="s">
        <v>42</v>
      </c>
    </row>
    <row r="1169" spans="1:25" x14ac:dyDescent="0.25">
      <c r="A1169" t="s">
        <v>70</v>
      </c>
      <c r="B1169">
        <v>5494.67</v>
      </c>
      <c r="C1169">
        <v>5373.58</v>
      </c>
      <c r="D1169">
        <v>5373.45</v>
      </c>
      <c r="E1169">
        <v>5080.58</v>
      </c>
      <c r="F1169">
        <v>122.733</v>
      </c>
      <c r="G1169">
        <v>0</v>
      </c>
      <c r="H1169">
        <v>39.188699999999997</v>
      </c>
      <c r="I1169">
        <v>5.4010099999999998E-2</v>
      </c>
      <c r="J1169">
        <v>0.93183700000000003</v>
      </c>
      <c r="K1169">
        <v>0</v>
      </c>
      <c r="L1169" t="s">
        <v>42</v>
      </c>
    </row>
    <row r="1170" spans="1:25" x14ac:dyDescent="0.25">
      <c r="A1170" t="s">
        <v>70</v>
      </c>
      <c r="B1170">
        <v>5378.53</v>
      </c>
      <c r="C1170">
        <v>5262.05</v>
      </c>
      <c r="D1170">
        <v>5261.93</v>
      </c>
      <c r="E1170">
        <v>4972.01</v>
      </c>
      <c r="F1170">
        <v>118.419</v>
      </c>
      <c r="G1170">
        <v>0</v>
      </c>
      <c r="H1170">
        <v>38.451500000000003</v>
      </c>
      <c r="I1170">
        <v>5.7396999999999997E-2</v>
      </c>
      <c r="J1170">
        <v>0.93125199999999997</v>
      </c>
      <c r="K1170">
        <v>0</v>
      </c>
      <c r="L1170" t="s">
        <v>42</v>
      </c>
    </row>
    <row r="1171" spans="1:25" x14ac:dyDescent="0.25">
      <c r="A1171" t="s">
        <v>70</v>
      </c>
      <c r="B1171">
        <v>5420.27</v>
      </c>
      <c r="C1171">
        <v>5304.87</v>
      </c>
      <c r="D1171">
        <v>5304.73</v>
      </c>
      <c r="E1171">
        <v>5009.91</v>
      </c>
      <c r="F1171">
        <v>120.538</v>
      </c>
      <c r="G1171">
        <v>0</v>
      </c>
      <c r="H1171">
        <v>38.650300000000001</v>
      </c>
      <c r="I1171">
        <v>5.44281E-2</v>
      </c>
      <c r="J1171">
        <v>0.93183099999999996</v>
      </c>
      <c r="K1171">
        <v>0</v>
      </c>
      <c r="L1171" t="s">
        <v>42</v>
      </c>
    </row>
    <row r="1172" spans="1:25" x14ac:dyDescent="0.25">
      <c r="A1172" t="s">
        <v>70</v>
      </c>
      <c r="B1172">
        <v>5389.15</v>
      </c>
      <c r="C1172">
        <v>5272.82</v>
      </c>
      <c r="D1172">
        <v>5272.7</v>
      </c>
      <c r="E1172">
        <v>4981.5</v>
      </c>
      <c r="F1172">
        <v>118.764</v>
      </c>
      <c r="G1172">
        <v>0</v>
      </c>
      <c r="H1172">
        <v>38.1479</v>
      </c>
      <c r="I1172">
        <v>6.4823900000000004E-2</v>
      </c>
      <c r="J1172">
        <v>0.95805899999999999</v>
      </c>
      <c r="K1172">
        <v>0</v>
      </c>
      <c r="L1172" t="s">
        <v>42</v>
      </c>
    </row>
    <row r="1173" spans="1:25" x14ac:dyDescent="0.25">
      <c r="A1173" t="s">
        <v>70</v>
      </c>
      <c r="B1173">
        <v>5441.26</v>
      </c>
      <c r="C1173">
        <v>5321.85</v>
      </c>
      <c r="D1173">
        <v>5321.69</v>
      </c>
      <c r="E1173">
        <v>5028.16</v>
      </c>
      <c r="F1173">
        <v>128.21299999999999</v>
      </c>
      <c r="G1173">
        <v>0</v>
      </c>
      <c r="H1173">
        <v>39.416600000000003</v>
      </c>
      <c r="I1173">
        <v>5.4103699999999998E-2</v>
      </c>
      <c r="J1173">
        <v>0.93169100000000005</v>
      </c>
      <c r="K1173">
        <v>0</v>
      </c>
      <c r="L1173" t="s">
        <v>42</v>
      </c>
    </row>
    <row r="1174" spans="1:25" x14ac:dyDescent="0.25">
      <c r="A1174" t="s">
        <v>70</v>
      </c>
      <c r="B1174">
        <v>5568.78</v>
      </c>
      <c r="C1174">
        <v>5451.76</v>
      </c>
      <c r="D1174">
        <v>5451.58</v>
      </c>
      <c r="E1174">
        <v>5151.72</v>
      </c>
      <c r="F1174">
        <v>131.161</v>
      </c>
      <c r="G1174">
        <v>0</v>
      </c>
      <c r="H1174">
        <v>39.783900000000003</v>
      </c>
      <c r="I1174">
        <v>5.4369099999999997E-2</v>
      </c>
      <c r="J1174">
        <v>0.93086999999999998</v>
      </c>
      <c r="K1174">
        <v>0</v>
      </c>
      <c r="L1174" t="s">
        <v>42</v>
      </c>
    </row>
    <row r="1175" spans="1:25" x14ac:dyDescent="0.25">
      <c r="A1175" t="s">
        <v>70</v>
      </c>
      <c r="B1175">
        <v>5325.93</v>
      </c>
      <c r="C1175">
        <v>5209.17</v>
      </c>
      <c r="D1175">
        <v>5209.04</v>
      </c>
      <c r="E1175">
        <v>4918.0600000000004</v>
      </c>
      <c r="F1175">
        <v>117.19199999999999</v>
      </c>
      <c r="G1175">
        <v>0</v>
      </c>
      <c r="H1175">
        <v>38.239199999999997</v>
      </c>
      <c r="I1175">
        <v>6.2599699999999994E-2</v>
      </c>
      <c r="J1175">
        <v>0.931755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5425.47</v>
      </c>
      <c r="C1176">
        <v>5309.37</v>
      </c>
      <c r="D1176">
        <v>5309.24</v>
      </c>
      <c r="E1176">
        <v>5017.16</v>
      </c>
      <c r="F1176">
        <v>119.896</v>
      </c>
      <c r="G1176">
        <v>0</v>
      </c>
      <c r="H1176">
        <v>38.067300000000003</v>
      </c>
      <c r="I1176">
        <v>7.2542400000000007E-2</v>
      </c>
      <c r="J1176">
        <v>0.95400600000000002</v>
      </c>
      <c r="K1176">
        <v>0</v>
      </c>
      <c r="L1176" t="s">
        <v>42</v>
      </c>
      <c r="R1176">
        <f>AVERAGE(B1127:B1176)</f>
        <v>5341.2284000000009</v>
      </c>
      <c r="S1176">
        <f>AVERAGE(C1127:C1176)</f>
        <v>5225.4146000000001</v>
      </c>
      <c r="U1176">
        <f>_xlfn.VAR.P(B1127:B1176)</f>
        <v>7308.5011814399995</v>
      </c>
      <c r="V1176">
        <f>_xlfn.VAR.P(C1127:C1176)</f>
        <v>7234.155416839998</v>
      </c>
      <c r="X1176">
        <f>1.96*SQRT(U1176)/50</f>
        <v>3.3511990772629372</v>
      </c>
      <c r="Y1176">
        <f>1.96*SQRT(V1176)/50</f>
        <v>3.3341104630370317</v>
      </c>
    </row>
    <row r="1177" spans="1:25" x14ac:dyDescent="0.25">
      <c r="A1177" t="s">
        <v>70</v>
      </c>
      <c r="B1177">
        <v>267196.12709999998</v>
      </c>
      <c r="C1177" t="s">
        <v>36</v>
      </c>
    </row>
    <row r="1178" spans="1:25" x14ac:dyDescent="0.25">
      <c r="A1178" t="s">
        <v>153</v>
      </c>
      <c r="B1178">
        <v>6485.01</v>
      </c>
      <c r="C1178">
        <v>6287.21</v>
      </c>
      <c r="D1178">
        <v>6287.05</v>
      </c>
      <c r="E1178">
        <v>5875.13</v>
      </c>
      <c r="F1178">
        <v>191.898</v>
      </c>
      <c r="G1178">
        <v>170.172</v>
      </c>
      <c r="H1178">
        <v>38.619900000000001</v>
      </c>
      <c r="I1178">
        <v>27.4665</v>
      </c>
      <c r="J1178">
        <v>79.298100000000005</v>
      </c>
      <c r="K1178">
        <v>5493.63</v>
      </c>
      <c r="L1178">
        <v>5.4927799999999999E-2</v>
      </c>
      <c r="M1178">
        <v>0.93156600000000001</v>
      </c>
      <c r="N1178">
        <v>0</v>
      </c>
      <c r="O1178" t="s">
        <v>42</v>
      </c>
    </row>
    <row r="1179" spans="1:25" x14ac:dyDescent="0.25">
      <c r="A1179" t="s">
        <v>153</v>
      </c>
      <c r="B1179">
        <v>6560.97</v>
      </c>
      <c r="C1179">
        <v>6383.99</v>
      </c>
      <c r="D1179">
        <v>6383.83</v>
      </c>
      <c r="E1179">
        <v>5955.11</v>
      </c>
      <c r="F1179">
        <v>196.45599999999999</v>
      </c>
      <c r="G1179">
        <v>171.93899999999999</v>
      </c>
      <c r="H1179">
        <v>38.847000000000001</v>
      </c>
      <c r="I1179">
        <v>27.714099999999998</v>
      </c>
      <c r="J1179">
        <v>80.702399999999997</v>
      </c>
      <c r="K1179">
        <v>5566.84</v>
      </c>
      <c r="L1179">
        <v>6.7428799999999997E-2</v>
      </c>
      <c r="M1179">
        <v>0.93166499999999997</v>
      </c>
      <c r="N1179">
        <v>0</v>
      </c>
      <c r="O1179" t="s">
        <v>42</v>
      </c>
    </row>
    <row r="1180" spans="1:25" x14ac:dyDescent="0.25">
      <c r="A1180" t="s">
        <v>153</v>
      </c>
      <c r="B1180">
        <v>6581.96</v>
      </c>
      <c r="C1180">
        <v>6403.33</v>
      </c>
      <c r="D1180">
        <v>6403.17</v>
      </c>
      <c r="E1180">
        <v>5973.52</v>
      </c>
      <c r="F1180">
        <v>195.63499999999999</v>
      </c>
      <c r="G1180">
        <v>172.07300000000001</v>
      </c>
      <c r="H1180">
        <v>39.015000000000001</v>
      </c>
      <c r="I1180">
        <v>27.837499999999999</v>
      </c>
      <c r="J1180">
        <v>80.450699999999998</v>
      </c>
      <c r="K1180">
        <v>5586.01</v>
      </c>
      <c r="L1180">
        <v>5.5426999999999997E-2</v>
      </c>
      <c r="M1180">
        <v>0.93124700000000005</v>
      </c>
      <c r="N1180">
        <v>0</v>
      </c>
      <c r="O1180" t="s">
        <v>42</v>
      </c>
    </row>
    <row r="1181" spans="1:25" x14ac:dyDescent="0.25">
      <c r="A1181" t="s">
        <v>153</v>
      </c>
      <c r="B1181">
        <v>6512.38</v>
      </c>
      <c r="C1181">
        <v>6335.64</v>
      </c>
      <c r="D1181">
        <v>6335.48</v>
      </c>
      <c r="E1181">
        <v>5910.44</v>
      </c>
      <c r="F1181">
        <v>194.73500000000001</v>
      </c>
      <c r="G1181">
        <v>170.09200000000001</v>
      </c>
      <c r="H1181">
        <v>38.832999999999998</v>
      </c>
      <c r="I1181">
        <v>27.600999999999999</v>
      </c>
      <c r="J1181">
        <v>79.0625</v>
      </c>
      <c r="K1181">
        <v>5526</v>
      </c>
      <c r="L1181">
        <v>7.5649099999999997E-2</v>
      </c>
      <c r="M1181">
        <v>0.93168200000000001</v>
      </c>
      <c r="N1181">
        <v>0</v>
      </c>
      <c r="O1181" t="s">
        <v>42</v>
      </c>
    </row>
    <row r="1182" spans="1:25" x14ac:dyDescent="0.25">
      <c r="A1182" t="s">
        <v>153</v>
      </c>
      <c r="B1182">
        <v>6443.81</v>
      </c>
      <c r="C1182">
        <v>6265.68</v>
      </c>
      <c r="D1182">
        <v>6265.54</v>
      </c>
      <c r="E1182">
        <v>5860.31</v>
      </c>
      <c r="F1182">
        <v>185.72200000000001</v>
      </c>
      <c r="G1182">
        <v>169.267</v>
      </c>
      <c r="H1182">
        <v>38.368600000000001</v>
      </c>
      <c r="I1182">
        <v>27.581299999999999</v>
      </c>
      <c r="J1182">
        <v>78.713499999999996</v>
      </c>
      <c r="K1182">
        <v>5485.93</v>
      </c>
      <c r="L1182">
        <v>6.6656300000000002E-2</v>
      </c>
      <c r="M1182">
        <v>0.93178799999999995</v>
      </c>
      <c r="N1182">
        <v>0</v>
      </c>
      <c r="O1182" t="s">
        <v>42</v>
      </c>
    </row>
    <row r="1183" spans="1:25" x14ac:dyDescent="0.25">
      <c r="A1183" t="s">
        <v>153</v>
      </c>
      <c r="B1183">
        <v>6412.62</v>
      </c>
      <c r="C1183">
        <v>6236.7</v>
      </c>
      <c r="D1183">
        <v>6236.55</v>
      </c>
      <c r="E1183">
        <v>5836.41</v>
      </c>
      <c r="F1183">
        <v>182.35900000000001</v>
      </c>
      <c r="G1183">
        <v>168.32400000000001</v>
      </c>
      <c r="H1183">
        <v>38.540599999999998</v>
      </c>
      <c r="I1183">
        <v>27.318300000000001</v>
      </c>
      <c r="J1183">
        <v>78.091200000000001</v>
      </c>
      <c r="K1183">
        <v>5466.57</v>
      </c>
      <c r="L1183">
        <v>5.8106400000000002E-2</v>
      </c>
      <c r="M1183">
        <v>0.93183400000000005</v>
      </c>
      <c r="N1183">
        <v>0</v>
      </c>
      <c r="O1183" t="s">
        <v>42</v>
      </c>
    </row>
    <row r="1184" spans="1:25" x14ac:dyDescent="0.25">
      <c r="A1184" t="s">
        <v>153</v>
      </c>
      <c r="B1184">
        <v>6411.35</v>
      </c>
      <c r="C1184">
        <v>6236.26</v>
      </c>
      <c r="D1184">
        <v>6236.12</v>
      </c>
      <c r="E1184">
        <v>5840.69</v>
      </c>
      <c r="F1184">
        <v>177.78899999999999</v>
      </c>
      <c r="G1184">
        <v>168.61699999999999</v>
      </c>
      <c r="H1184">
        <v>38.346400000000003</v>
      </c>
      <c r="I1184">
        <v>27.244499999999999</v>
      </c>
      <c r="J1184">
        <v>78.480699999999999</v>
      </c>
      <c r="K1184">
        <v>5475.04</v>
      </c>
      <c r="L1184">
        <v>7.9247399999999996E-2</v>
      </c>
      <c r="M1184">
        <v>0.95810099999999998</v>
      </c>
      <c r="N1184">
        <v>0</v>
      </c>
      <c r="O1184" t="s">
        <v>42</v>
      </c>
    </row>
    <row r="1185" spans="1:15" x14ac:dyDescent="0.25">
      <c r="A1185" t="s">
        <v>153</v>
      </c>
      <c r="B1185">
        <v>6417.33</v>
      </c>
      <c r="C1185">
        <v>6241.31</v>
      </c>
      <c r="D1185">
        <v>6241.16</v>
      </c>
      <c r="E1185">
        <v>5840.02</v>
      </c>
      <c r="F1185">
        <v>183.75700000000001</v>
      </c>
      <c r="G1185">
        <v>168.524</v>
      </c>
      <c r="H1185">
        <v>38.278500000000001</v>
      </c>
      <c r="I1185">
        <v>27.375900000000001</v>
      </c>
      <c r="J1185">
        <v>78.364400000000003</v>
      </c>
      <c r="K1185">
        <v>5468.38</v>
      </c>
      <c r="L1185">
        <v>5.6484399999999997E-2</v>
      </c>
      <c r="M1185">
        <v>0.93158300000000005</v>
      </c>
      <c r="N1185">
        <v>0</v>
      </c>
      <c r="O1185" t="s">
        <v>42</v>
      </c>
    </row>
    <row r="1186" spans="1:15" x14ac:dyDescent="0.25">
      <c r="A1186" t="s">
        <v>153</v>
      </c>
      <c r="B1186">
        <v>6417.64</v>
      </c>
      <c r="C1186">
        <v>6239.06</v>
      </c>
      <c r="D1186">
        <v>6238.92</v>
      </c>
      <c r="E1186">
        <v>5839.93</v>
      </c>
      <c r="F1186">
        <v>182.232</v>
      </c>
      <c r="G1186">
        <v>169.28200000000001</v>
      </c>
      <c r="H1186">
        <v>38.424399999999999</v>
      </c>
      <c r="I1186">
        <v>27.456099999999999</v>
      </c>
      <c r="J1186">
        <v>78.692999999999998</v>
      </c>
      <c r="K1186">
        <v>5469.23</v>
      </c>
      <c r="L1186">
        <v>6.2118699999999999E-2</v>
      </c>
      <c r="M1186">
        <v>0.931782</v>
      </c>
      <c r="N1186">
        <v>0</v>
      </c>
      <c r="O1186" t="s">
        <v>42</v>
      </c>
    </row>
    <row r="1187" spans="1:15" x14ac:dyDescent="0.25">
      <c r="A1187" t="s">
        <v>153</v>
      </c>
      <c r="B1187">
        <v>6407.53</v>
      </c>
      <c r="C1187">
        <v>6230.13</v>
      </c>
      <c r="D1187">
        <v>6229.98</v>
      </c>
      <c r="E1187">
        <v>5833.86</v>
      </c>
      <c r="F1187">
        <v>179.81</v>
      </c>
      <c r="G1187">
        <v>168.37100000000001</v>
      </c>
      <c r="H1187">
        <v>38.378399999999999</v>
      </c>
      <c r="I1187">
        <v>27.477699999999999</v>
      </c>
      <c r="J1187">
        <v>78.164299999999997</v>
      </c>
      <c r="K1187">
        <v>5466.52</v>
      </c>
      <c r="L1187">
        <v>8.2553299999999996E-2</v>
      </c>
      <c r="M1187">
        <v>0.93183700000000003</v>
      </c>
      <c r="N1187">
        <v>0</v>
      </c>
      <c r="O1187" t="s">
        <v>42</v>
      </c>
    </row>
    <row r="1188" spans="1:15" x14ac:dyDescent="0.25">
      <c r="A1188" t="s">
        <v>153</v>
      </c>
      <c r="B1188">
        <v>6432.65</v>
      </c>
      <c r="C1188">
        <v>6256.25</v>
      </c>
      <c r="D1188">
        <v>6256.1</v>
      </c>
      <c r="E1188">
        <v>5857.21</v>
      </c>
      <c r="F1188">
        <v>181.221</v>
      </c>
      <c r="G1188">
        <v>169.01499999999999</v>
      </c>
      <c r="H1188">
        <v>38.4178</v>
      </c>
      <c r="I1188">
        <v>27.454999999999998</v>
      </c>
      <c r="J1188">
        <v>78.552999999999997</v>
      </c>
      <c r="K1188">
        <v>5487.71</v>
      </c>
      <c r="L1188">
        <v>5.4790499999999999E-2</v>
      </c>
      <c r="M1188">
        <v>0.959171</v>
      </c>
      <c r="N1188">
        <v>0</v>
      </c>
      <c r="O1188" t="s">
        <v>42</v>
      </c>
    </row>
    <row r="1189" spans="1:15" x14ac:dyDescent="0.25">
      <c r="A1189" t="s">
        <v>153</v>
      </c>
      <c r="B1189">
        <v>6497.55</v>
      </c>
      <c r="C1189">
        <v>6320.19</v>
      </c>
      <c r="D1189">
        <v>6320.03</v>
      </c>
      <c r="E1189">
        <v>5904.15</v>
      </c>
      <c r="F1189">
        <v>191.60499999999999</v>
      </c>
      <c r="G1189">
        <v>170.37899999999999</v>
      </c>
      <c r="H1189">
        <v>38.656300000000002</v>
      </c>
      <c r="I1189">
        <v>27.807400000000001</v>
      </c>
      <c r="J1189">
        <v>79.33</v>
      </c>
      <c r="K1189">
        <v>5522.69</v>
      </c>
      <c r="L1189">
        <v>5.7098999999999997E-2</v>
      </c>
      <c r="M1189">
        <v>0.95921599999999996</v>
      </c>
      <c r="N1189">
        <v>0</v>
      </c>
      <c r="O1189" t="s">
        <v>42</v>
      </c>
    </row>
    <row r="1190" spans="1:15" x14ac:dyDescent="0.25">
      <c r="A1190" t="s">
        <v>153</v>
      </c>
      <c r="B1190">
        <v>6451.57</v>
      </c>
      <c r="C1190">
        <v>6274.02</v>
      </c>
      <c r="D1190">
        <v>6273.88</v>
      </c>
      <c r="E1190">
        <v>5867.19</v>
      </c>
      <c r="F1190">
        <v>185.941</v>
      </c>
      <c r="G1190">
        <v>169.24199999999999</v>
      </c>
      <c r="H1190">
        <v>38.502000000000002</v>
      </c>
      <c r="I1190">
        <v>27.426100000000002</v>
      </c>
      <c r="J1190">
        <v>78.927400000000006</v>
      </c>
      <c r="K1190">
        <v>5492.6</v>
      </c>
      <c r="L1190">
        <v>7.0891999999999997E-2</v>
      </c>
      <c r="M1190">
        <v>0.93159099999999995</v>
      </c>
      <c r="N1190">
        <v>0</v>
      </c>
      <c r="O1190" t="s">
        <v>42</v>
      </c>
    </row>
    <row r="1191" spans="1:15" x14ac:dyDescent="0.25">
      <c r="A1191" t="s">
        <v>153</v>
      </c>
      <c r="B1191">
        <v>6441.09</v>
      </c>
      <c r="C1191">
        <v>6264.01</v>
      </c>
      <c r="D1191">
        <v>6263.86</v>
      </c>
      <c r="E1191">
        <v>5861.34</v>
      </c>
      <c r="F1191">
        <v>183.399</v>
      </c>
      <c r="G1191">
        <v>169.364</v>
      </c>
      <c r="H1191">
        <v>38.363500000000002</v>
      </c>
      <c r="I1191">
        <v>27.476700000000001</v>
      </c>
      <c r="J1191">
        <v>78.989000000000004</v>
      </c>
      <c r="K1191">
        <v>5489.26</v>
      </c>
      <c r="L1191">
        <v>8.3255599999999999E-2</v>
      </c>
      <c r="M1191">
        <v>0.93183400000000005</v>
      </c>
      <c r="N1191">
        <v>0</v>
      </c>
      <c r="O1191" t="s">
        <v>42</v>
      </c>
    </row>
    <row r="1192" spans="1:15" x14ac:dyDescent="0.25">
      <c r="A1192" t="s">
        <v>153</v>
      </c>
      <c r="B1192">
        <v>6451.63</v>
      </c>
      <c r="C1192">
        <v>6273.9</v>
      </c>
      <c r="D1192">
        <v>6273.74</v>
      </c>
      <c r="E1192">
        <v>5866.16</v>
      </c>
      <c r="F1192">
        <v>188.41200000000001</v>
      </c>
      <c r="G1192">
        <v>169.40100000000001</v>
      </c>
      <c r="H1192">
        <v>38.409199999999998</v>
      </c>
      <c r="I1192">
        <v>27.427399999999999</v>
      </c>
      <c r="J1192">
        <v>79.127099999999999</v>
      </c>
      <c r="K1192">
        <v>5488.94</v>
      </c>
      <c r="L1192">
        <v>5.4497200000000003E-2</v>
      </c>
      <c r="M1192">
        <v>0.93177600000000005</v>
      </c>
      <c r="N1192">
        <v>0</v>
      </c>
      <c r="O1192" t="s">
        <v>42</v>
      </c>
    </row>
    <row r="1193" spans="1:15" x14ac:dyDescent="0.25">
      <c r="A1193" t="s">
        <v>153</v>
      </c>
      <c r="B1193">
        <v>6423.34</v>
      </c>
      <c r="C1193">
        <v>6246.02</v>
      </c>
      <c r="D1193">
        <v>6245.87</v>
      </c>
      <c r="E1193">
        <v>5845.19</v>
      </c>
      <c r="F1193">
        <v>182.45</v>
      </c>
      <c r="G1193">
        <v>169.11099999999999</v>
      </c>
      <c r="H1193">
        <v>38.201300000000003</v>
      </c>
      <c r="I1193">
        <v>27.558700000000002</v>
      </c>
      <c r="J1193">
        <v>78.912599999999998</v>
      </c>
      <c r="K1193">
        <v>5474.34</v>
      </c>
      <c r="L1193">
        <v>6.0482300000000003E-2</v>
      </c>
      <c r="M1193">
        <v>0.93082299999999996</v>
      </c>
      <c r="N1193">
        <v>0</v>
      </c>
      <c r="O1193" t="s">
        <v>42</v>
      </c>
    </row>
    <row r="1194" spans="1:15" x14ac:dyDescent="0.25">
      <c r="A1194" t="s">
        <v>153</v>
      </c>
      <c r="B1194">
        <v>6627.78</v>
      </c>
      <c r="C1194">
        <v>6447.56</v>
      </c>
      <c r="D1194">
        <v>6447.38</v>
      </c>
      <c r="E1194">
        <v>6002.17</v>
      </c>
      <c r="F1194">
        <v>206.93700000000001</v>
      </c>
      <c r="G1194">
        <v>173.98</v>
      </c>
      <c r="H1194">
        <v>39.367400000000004</v>
      </c>
      <c r="I1194">
        <v>28.307300000000001</v>
      </c>
      <c r="J1194">
        <v>81.554000000000002</v>
      </c>
      <c r="K1194">
        <v>5601.03</v>
      </c>
      <c r="L1194">
        <v>5.7161499999999997E-2</v>
      </c>
      <c r="M1194">
        <v>0.93183499999999997</v>
      </c>
      <c r="N1194">
        <v>0</v>
      </c>
      <c r="O1194" t="s">
        <v>42</v>
      </c>
    </row>
    <row r="1195" spans="1:15" x14ac:dyDescent="0.25">
      <c r="A1195" t="s">
        <v>153</v>
      </c>
      <c r="B1195">
        <v>6456.89</v>
      </c>
      <c r="C1195">
        <v>6278.64</v>
      </c>
      <c r="D1195">
        <v>6278.51</v>
      </c>
      <c r="E1195">
        <v>5870.7</v>
      </c>
      <c r="F1195">
        <v>188.90199999999999</v>
      </c>
      <c r="G1195">
        <v>170.00700000000001</v>
      </c>
      <c r="H1195">
        <v>38.5655</v>
      </c>
      <c r="I1195">
        <v>27.457599999999999</v>
      </c>
      <c r="J1195">
        <v>79.261300000000006</v>
      </c>
      <c r="K1195">
        <v>5492.51</v>
      </c>
      <c r="L1195">
        <v>5.4580099999999999E-2</v>
      </c>
      <c r="M1195">
        <v>0.93178300000000003</v>
      </c>
      <c r="N1195">
        <v>0</v>
      </c>
      <c r="O1195" t="s">
        <v>42</v>
      </c>
    </row>
    <row r="1196" spans="1:15" x14ac:dyDescent="0.25">
      <c r="A1196" t="s">
        <v>153</v>
      </c>
      <c r="B1196">
        <v>6417.79</v>
      </c>
      <c r="C1196">
        <v>6240.67</v>
      </c>
      <c r="D1196">
        <v>6240.54</v>
      </c>
      <c r="E1196">
        <v>5844.15</v>
      </c>
      <c r="F1196">
        <v>182.05099999999999</v>
      </c>
      <c r="G1196">
        <v>169.191</v>
      </c>
      <c r="H1196">
        <v>38.340200000000003</v>
      </c>
      <c r="I1196">
        <v>27.410799999999998</v>
      </c>
      <c r="J1196">
        <v>78.965100000000007</v>
      </c>
      <c r="K1196">
        <v>5473.67</v>
      </c>
      <c r="L1196">
        <v>5.4479800000000002E-2</v>
      </c>
      <c r="M1196">
        <v>0.93180499999999999</v>
      </c>
      <c r="N1196">
        <v>0</v>
      </c>
      <c r="O1196" t="s">
        <v>42</v>
      </c>
    </row>
    <row r="1197" spans="1:15" x14ac:dyDescent="0.25">
      <c r="A1197" t="s">
        <v>153</v>
      </c>
      <c r="B1197">
        <v>6416.05</v>
      </c>
      <c r="C1197">
        <v>6236.04</v>
      </c>
      <c r="D1197">
        <v>6235.92</v>
      </c>
      <c r="E1197">
        <v>5838.98</v>
      </c>
      <c r="F1197">
        <v>181.69200000000001</v>
      </c>
      <c r="G1197">
        <v>169.07400000000001</v>
      </c>
      <c r="H1197">
        <v>38.251300000000001</v>
      </c>
      <c r="I1197">
        <v>27.496400000000001</v>
      </c>
      <c r="J1197">
        <v>78.807100000000005</v>
      </c>
      <c r="K1197">
        <v>5468.96</v>
      </c>
      <c r="L1197">
        <v>5.4210800000000003E-2</v>
      </c>
      <c r="M1197">
        <v>0.93174100000000004</v>
      </c>
      <c r="N1197">
        <v>0</v>
      </c>
      <c r="O1197" t="s">
        <v>42</v>
      </c>
    </row>
    <row r="1198" spans="1:15" x14ac:dyDescent="0.25">
      <c r="A1198" t="s">
        <v>153</v>
      </c>
      <c r="B1198">
        <v>6445.8</v>
      </c>
      <c r="C1198">
        <v>6269.86</v>
      </c>
      <c r="D1198">
        <v>6269.73</v>
      </c>
      <c r="E1198">
        <v>5861.68</v>
      </c>
      <c r="F1198">
        <v>188.34399999999999</v>
      </c>
      <c r="G1198">
        <v>169.85400000000001</v>
      </c>
      <c r="H1198">
        <v>38.318199999999997</v>
      </c>
      <c r="I1198">
        <v>27.3994</v>
      </c>
      <c r="J1198">
        <v>79.510199999999998</v>
      </c>
      <c r="K1198">
        <v>5483.99</v>
      </c>
      <c r="L1198">
        <v>5.84615E-2</v>
      </c>
      <c r="M1198">
        <v>0.93182100000000001</v>
      </c>
      <c r="N1198">
        <v>0</v>
      </c>
      <c r="O1198" t="s">
        <v>42</v>
      </c>
    </row>
    <row r="1199" spans="1:15" x14ac:dyDescent="0.25">
      <c r="A1199" t="s">
        <v>153</v>
      </c>
      <c r="B1199">
        <v>6489.84</v>
      </c>
      <c r="C1199">
        <v>6312.86</v>
      </c>
      <c r="D1199">
        <v>6312.73</v>
      </c>
      <c r="E1199">
        <v>5898.22</v>
      </c>
      <c r="F1199">
        <v>192.18600000000001</v>
      </c>
      <c r="G1199">
        <v>170.87799999999999</v>
      </c>
      <c r="H1199">
        <v>38.682499999999997</v>
      </c>
      <c r="I1199">
        <v>27.626799999999999</v>
      </c>
      <c r="J1199">
        <v>80.002300000000005</v>
      </c>
      <c r="K1199">
        <v>5515.76</v>
      </c>
      <c r="L1199">
        <v>5.4490999999999998E-2</v>
      </c>
      <c r="M1199">
        <v>0.93093000000000004</v>
      </c>
      <c r="N1199">
        <v>0</v>
      </c>
      <c r="O1199" t="s">
        <v>42</v>
      </c>
    </row>
    <row r="1200" spans="1:15" x14ac:dyDescent="0.25">
      <c r="A1200" t="s">
        <v>153</v>
      </c>
      <c r="B1200">
        <v>6456.18</v>
      </c>
      <c r="C1200">
        <v>6277.71</v>
      </c>
      <c r="D1200">
        <v>6277.59</v>
      </c>
      <c r="E1200">
        <v>5870.72</v>
      </c>
      <c r="F1200">
        <v>186.679</v>
      </c>
      <c r="G1200">
        <v>169.81399999999999</v>
      </c>
      <c r="H1200">
        <v>38.620800000000003</v>
      </c>
      <c r="I1200">
        <v>27.41</v>
      </c>
      <c r="J1200">
        <v>79.224400000000003</v>
      </c>
      <c r="K1200">
        <v>5494.54</v>
      </c>
      <c r="L1200">
        <v>7.0636900000000002E-2</v>
      </c>
      <c r="M1200">
        <v>0.95861700000000005</v>
      </c>
      <c r="N1200">
        <v>0</v>
      </c>
      <c r="O1200" t="s">
        <v>42</v>
      </c>
    </row>
    <row r="1201" spans="1:15" x14ac:dyDescent="0.25">
      <c r="A1201" t="s">
        <v>153</v>
      </c>
      <c r="B1201">
        <v>6485.62</v>
      </c>
      <c r="C1201">
        <v>6306.88</v>
      </c>
      <c r="D1201">
        <v>6306.76</v>
      </c>
      <c r="E1201">
        <v>5886.99</v>
      </c>
      <c r="F1201">
        <v>191.696</v>
      </c>
      <c r="G1201">
        <v>170.75299999999999</v>
      </c>
      <c r="H1201">
        <v>39.219000000000001</v>
      </c>
      <c r="I1201">
        <v>27.615600000000001</v>
      </c>
      <c r="J1201">
        <v>79.267399999999995</v>
      </c>
      <c r="K1201">
        <v>5504.84</v>
      </c>
      <c r="L1201">
        <v>7.5719800000000004E-2</v>
      </c>
      <c r="M1201">
        <v>0.931836</v>
      </c>
      <c r="N1201">
        <v>0</v>
      </c>
      <c r="O1201" t="s">
        <v>42</v>
      </c>
    </row>
    <row r="1202" spans="1:15" x14ac:dyDescent="0.25">
      <c r="A1202" t="s">
        <v>153</v>
      </c>
      <c r="B1202">
        <v>6479.79</v>
      </c>
      <c r="C1202">
        <v>6301.35</v>
      </c>
      <c r="D1202">
        <v>6301.23</v>
      </c>
      <c r="E1202">
        <v>5886.03</v>
      </c>
      <c r="F1202">
        <v>189.13200000000001</v>
      </c>
      <c r="G1202">
        <v>170.17599999999999</v>
      </c>
      <c r="H1202">
        <v>38.440899999999999</v>
      </c>
      <c r="I1202">
        <v>27.636399999999998</v>
      </c>
      <c r="J1202">
        <v>79.574600000000004</v>
      </c>
      <c r="K1202">
        <v>5507.17</v>
      </c>
      <c r="L1202">
        <v>8.0537800000000007E-2</v>
      </c>
      <c r="M1202">
        <v>0.93091699999999999</v>
      </c>
      <c r="N1202">
        <v>0</v>
      </c>
      <c r="O1202" t="s">
        <v>42</v>
      </c>
    </row>
    <row r="1203" spans="1:15" x14ac:dyDescent="0.25">
      <c r="A1203" t="s">
        <v>153</v>
      </c>
      <c r="B1203">
        <v>6472.08</v>
      </c>
      <c r="C1203">
        <v>6293.07</v>
      </c>
      <c r="D1203">
        <v>6292.96</v>
      </c>
      <c r="E1203">
        <v>5877.16</v>
      </c>
      <c r="F1203">
        <v>188.62</v>
      </c>
      <c r="G1203">
        <v>169.97399999999999</v>
      </c>
      <c r="H1203">
        <v>38.728700000000003</v>
      </c>
      <c r="I1203">
        <v>27.752199999999998</v>
      </c>
      <c r="J1203">
        <v>78.891499999999994</v>
      </c>
      <c r="K1203">
        <v>5499.02</v>
      </c>
      <c r="L1203">
        <v>5.4577100000000003E-2</v>
      </c>
      <c r="M1203">
        <v>0.93183499999999997</v>
      </c>
      <c r="N1203">
        <v>0</v>
      </c>
      <c r="O1203" t="s">
        <v>42</v>
      </c>
    </row>
    <row r="1204" spans="1:15" x14ac:dyDescent="0.25">
      <c r="A1204" t="s">
        <v>153</v>
      </c>
      <c r="B1204">
        <v>6483</v>
      </c>
      <c r="C1204">
        <v>6306.08</v>
      </c>
      <c r="D1204">
        <v>6305.96</v>
      </c>
      <c r="E1204">
        <v>5885.14</v>
      </c>
      <c r="F1204">
        <v>188.03800000000001</v>
      </c>
      <c r="G1204">
        <v>170.51400000000001</v>
      </c>
      <c r="H1204">
        <v>38.598700000000001</v>
      </c>
      <c r="I1204">
        <v>27.515899999999998</v>
      </c>
      <c r="J1204">
        <v>79.852599999999995</v>
      </c>
      <c r="K1204">
        <v>5506.31</v>
      </c>
      <c r="L1204">
        <v>8.1705399999999997E-2</v>
      </c>
      <c r="M1204">
        <v>0.93812099999999998</v>
      </c>
      <c r="N1204">
        <v>0</v>
      </c>
      <c r="O1204" t="s">
        <v>42</v>
      </c>
    </row>
    <row r="1205" spans="1:15" x14ac:dyDescent="0.25">
      <c r="A1205" t="s">
        <v>153</v>
      </c>
      <c r="B1205">
        <v>6479.3</v>
      </c>
      <c r="C1205">
        <v>6301.1</v>
      </c>
      <c r="D1205">
        <v>6300.98</v>
      </c>
      <c r="E1205">
        <v>5883.97</v>
      </c>
      <c r="F1205">
        <v>190.005</v>
      </c>
      <c r="G1205">
        <v>169.88499999999999</v>
      </c>
      <c r="H1205">
        <v>38.671399999999998</v>
      </c>
      <c r="I1205">
        <v>27.421199999999999</v>
      </c>
      <c r="J1205">
        <v>79.123599999999996</v>
      </c>
      <c r="K1205">
        <v>5504.45</v>
      </c>
      <c r="L1205">
        <v>7.4087100000000003E-2</v>
      </c>
      <c r="M1205">
        <v>0.93175699999999995</v>
      </c>
      <c r="N1205">
        <v>0</v>
      </c>
      <c r="O1205" t="s">
        <v>42</v>
      </c>
    </row>
    <row r="1206" spans="1:15" x14ac:dyDescent="0.25">
      <c r="A1206" t="s">
        <v>153</v>
      </c>
      <c r="B1206">
        <v>6466.74</v>
      </c>
      <c r="C1206">
        <v>6288.83</v>
      </c>
      <c r="D1206">
        <v>6288.71</v>
      </c>
      <c r="E1206">
        <v>5873.33</v>
      </c>
      <c r="F1206">
        <v>191.66</v>
      </c>
      <c r="G1206">
        <v>170.047</v>
      </c>
      <c r="H1206">
        <v>38.877099999999999</v>
      </c>
      <c r="I1206">
        <v>27.507100000000001</v>
      </c>
      <c r="J1206">
        <v>79.002600000000001</v>
      </c>
      <c r="K1206">
        <v>5492.01</v>
      </c>
      <c r="L1206">
        <v>5.4304600000000001E-2</v>
      </c>
      <c r="M1206">
        <v>0.93145999999999995</v>
      </c>
      <c r="N1206">
        <v>0</v>
      </c>
      <c r="O1206" t="s">
        <v>42</v>
      </c>
    </row>
    <row r="1207" spans="1:15" x14ac:dyDescent="0.25">
      <c r="A1207" t="s">
        <v>153</v>
      </c>
      <c r="B1207">
        <v>6484.28</v>
      </c>
      <c r="C1207">
        <v>6306.21</v>
      </c>
      <c r="D1207">
        <v>6306.09</v>
      </c>
      <c r="E1207">
        <v>5886.15</v>
      </c>
      <c r="F1207">
        <v>191.81200000000001</v>
      </c>
      <c r="G1207">
        <v>169.87100000000001</v>
      </c>
      <c r="H1207">
        <v>38.544400000000003</v>
      </c>
      <c r="I1207">
        <v>27.544</v>
      </c>
      <c r="J1207">
        <v>79.045500000000004</v>
      </c>
      <c r="K1207">
        <v>5504.71</v>
      </c>
      <c r="L1207">
        <v>7.0040000000000005E-2</v>
      </c>
      <c r="M1207">
        <v>0.93182600000000004</v>
      </c>
      <c r="N1207">
        <v>0</v>
      </c>
      <c r="O1207" t="s">
        <v>42</v>
      </c>
    </row>
    <row r="1208" spans="1:15" x14ac:dyDescent="0.25">
      <c r="A1208" t="s">
        <v>153</v>
      </c>
      <c r="B1208">
        <v>6536.55</v>
      </c>
      <c r="C1208">
        <v>6359.34</v>
      </c>
      <c r="D1208">
        <v>6359.21</v>
      </c>
      <c r="E1208">
        <v>5932.06</v>
      </c>
      <c r="F1208">
        <v>194.185</v>
      </c>
      <c r="G1208">
        <v>171.06200000000001</v>
      </c>
      <c r="H1208">
        <v>38.9328</v>
      </c>
      <c r="I1208">
        <v>27.855499999999999</v>
      </c>
      <c r="J1208">
        <v>79.473399999999998</v>
      </c>
      <c r="K1208">
        <v>5546.66</v>
      </c>
      <c r="L1208">
        <v>5.9412800000000002E-2</v>
      </c>
      <c r="M1208">
        <v>0.931647</v>
      </c>
      <c r="N1208">
        <v>0</v>
      </c>
      <c r="O1208" t="s">
        <v>42</v>
      </c>
    </row>
    <row r="1209" spans="1:15" x14ac:dyDescent="0.25">
      <c r="A1209" t="s">
        <v>153</v>
      </c>
      <c r="B1209">
        <v>6485.2</v>
      </c>
      <c r="C1209">
        <v>6308.32</v>
      </c>
      <c r="D1209">
        <v>6308.2</v>
      </c>
      <c r="E1209">
        <v>5890.63</v>
      </c>
      <c r="F1209">
        <v>189.86799999999999</v>
      </c>
      <c r="G1209">
        <v>170.03700000000001</v>
      </c>
      <c r="H1209">
        <v>38.633299999999998</v>
      </c>
      <c r="I1209">
        <v>27.622499999999999</v>
      </c>
      <c r="J1209">
        <v>79.052599999999998</v>
      </c>
      <c r="K1209">
        <v>5510.96</v>
      </c>
      <c r="L1209">
        <v>5.4843200000000002E-2</v>
      </c>
      <c r="M1209">
        <v>0.93182399999999999</v>
      </c>
      <c r="N1209">
        <v>0</v>
      </c>
      <c r="O1209" t="s">
        <v>42</v>
      </c>
    </row>
    <row r="1210" spans="1:15" x14ac:dyDescent="0.25">
      <c r="A1210" t="s">
        <v>153</v>
      </c>
      <c r="B1210">
        <v>6509.62</v>
      </c>
      <c r="C1210">
        <v>6331.48</v>
      </c>
      <c r="D1210">
        <v>6331.35</v>
      </c>
      <c r="E1210">
        <v>5903.24</v>
      </c>
      <c r="F1210">
        <v>193.40700000000001</v>
      </c>
      <c r="G1210">
        <v>170.73599999999999</v>
      </c>
      <c r="H1210">
        <v>39.126800000000003</v>
      </c>
      <c r="I1210">
        <v>27.572500000000002</v>
      </c>
      <c r="J1210">
        <v>79.556399999999996</v>
      </c>
      <c r="K1210">
        <v>5519.57</v>
      </c>
      <c r="L1210">
        <v>5.3940200000000001E-2</v>
      </c>
      <c r="M1210">
        <v>0.93182699999999996</v>
      </c>
      <c r="N1210">
        <v>0</v>
      </c>
      <c r="O1210" t="s">
        <v>42</v>
      </c>
    </row>
    <row r="1211" spans="1:15" x14ac:dyDescent="0.25">
      <c r="A1211" t="s">
        <v>153</v>
      </c>
      <c r="B1211">
        <v>6490.78</v>
      </c>
      <c r="C1211">
        <v>6311.91</v>
      </c>
      <c r="D1211">
        <v>6311.79</v>
      </c>
      <c r="E1211">
        <v>5891.03</v>
      </c>
      <c r="F1211">
        <v>189.82599999999999</v>
      </c>
      <c r="G1211">
        <v>170.33199999999999</v>
      </c>
      <c r="H1211">
        <v>39.030700000000003</v>
      </c>
      <c r="I1211">
        <v>27.996300000000002</v>
      </c>
      <c r="J1211">
        <v>78.711399999999998</v>
      </c>
      <c r="K1211">
        <v>5511.44</v>
      </c>
      <c r="L1211">
        <v>6.4704399999999995E-2</v>
      </c>
      <c r="M1211">
        <v>0.93174500000000005</v>
      </c>
      <c r="N1211">
        <v>0</v>
      </c>
      <c r="O1211" t="s">
        <v>42</v>
      </c>
    </row>
    <row r="1212" spans="1:15" x14ac:dyDescent="0.25">
      <c r="A1212" t="s">
        <v>153</v>
      </c>
      <c r="B1212">
        <v>6516.92</v>
      </c>
      <c r="C1212">
        <v>6339.61</v>
      </c>
      <c r="D1212">
        <v>6339.49</v>
      </c>
      <c r="E1212">
        <v>5917.18</v>
      </c>
      <c r="F1212">
        <v>189.83600000000001</v>
      </c>
      <c r="G1212">
        <v>170.11099999999999</v>
      </c>
      <c r="H1212">
        <v>38.954700000000003</v>
      </c>
      <c r="I1212">
        <v>27.609300000000001</v>
      </c>
      <c r="J1212">
        <v>78.974999999999994</v>
      </c>
      <c r="K1212">
        <v>5537.83</v>
      </c>
      <c r="L1212">
        <v>5.5592599999999999E-2</v>
      </c>
      <c r="M1212">
        <v>0.93172100000000002</v>
      </c>
      <c r="N1212">
        <v>0</v>
      </c>
      <c r="O1212" t="s">
        <v>42</v>
      </c>
    </row>
    <row r="1213" spans="1:15" x14ac:dyDescent="0.25">
      <c r="A1213" t="s">
        <v>153</v>
      </c>
      <c r="B1213">
        <v>6505.93</v>
      </c>
      <c r="C1213">
        <v>6329.31</v>
      </c>
      <c r="D1213">
        <v>6329.18</v>
      </c>
      <c r="E1213">
        <v>5905.01</v>
      </c>
      <c r="F1213">
        <v>192.23</v>
      </c>
      <c r="G1213">
        <v>171.12299999999999</v>
      </c>
      <c r="H1213">
        <v>39.1815</v>
      </c>
      <c r="I1213">
        <v>27.538900000000002</v>
      </c>
      <c r="J1213">
        <v>79.738200000000006</v>
      </c>
      <c r="K1213">
        <v>5522.06</v>
      </c>
      <c r="L1213">
        <v>5.5274499999999997E-2</v>
      </c>
      <c r="M1213">
        <v>0.93178700000000003</v>
      </c>
      <c r="N1213">
        <v>0</v>
      </c>
      <c r="O1213" t="s">
        <v>42</v>
      </c>
    </row>
    <row r="1214" spans="1:15" x14ac:dyDescent="0.25">
      <c r="A1214" t="s">
        <v>153</v>
      </c>
      <c r="B1214">
        <v>6499.41</v>
      </c>
      <c r="C1214">
        <v>6318.74</v>
      </c>
      <c r="D1214">
        <v>6318.63</v>
      </c>
      <c r="E1214">
        <v>5898.79</v>
      </c>
      <c r="F1214">
        <v>188.13300000000001</v>
      </c>
      <c r="G1214">
        <v>170.417</v>
      </c>
      <c r="H1214">
        <v>38.696899999999999</v>
      </c>
      <c r="I1214">
        <v>28.1492</v>
      </c>
      <c r="J1214">
        <v>79.042699999999996</v>
      </c>
      <c r="K1214">
        <v>5520.9</v>
      </c>
      <c r="L1214">
        <v>8.3263500000000004E-2</v>
      </c>
      <c r="M1214">
        <v>0.93181800000000004</v>
      </c>
      <c r="N1214">
        <v>0</v>
      </c>
      <c r="O1214" t="s">
        <v>42</v>
      </c>
    </row>
    <row r="1215" spans="1:15" x14ac:dyDescent="0.25">
      <c r="A1215" t="s">
        <v>153</v>
      </c>
      <c r="B1215">
        <v>6492.67</v>
      </c>
      <c r="C1215">
        <v>6312.77</v>
      </c>
      <c r="D1215">
        <v>6312.65</v>
      </c>
      <c r="E1215">
        <v>5896.37</v>
      </c>
      <c r="F1215">
        <v>186.85300000000001</v>
      </c>
      <c r="G1215">
        <v>171.37100000000001</v>
      </c>
      <c r="H1215">
        <v>39.183300000000003</v>
      </c>
      <c r="I1215">
        <v>27.864799999999999</v>
      </c>
      <c r="J1215">
        <v>79.741299999999995</v>
      </c>
      <c r="K1215">
        <v>5518.69</v>
      </c>
      <c r="L1215">
        <v>7.6972399999999996E-2</v>
      </c>
      <c r="M1215">
        <v>0.93183400000000005</v>
      </c>
      <c r="N1215">
        <v>0</v>
      </c>
      <c r="O1215" t="s">
        <v>42</v>
      </c>
    </row>
    <row r="1216" spans="1:15" x14ac:dyDescent="0.25">
      <c r="A1216" t="s">
        <v>153</v>
      </c>
      <c r="B1216">
        <v>6503.65</v>
      </c>
      <c r="C1216">
        <v>6325.12</v>
      </c>
      <c r="D1216">
        <v>6325.01</v>
      </c>
      <c r="E1216">
        <v>5908.37</v>
      </c>
      <c r="F1216">
        <v>186.15600000000001</v>
      </c>
      <c r="G1216">
        <v>169.77099999999999</v>
      </c>
      <c r="H1216">
        <v>38.695500000000003</v>
      </c>
      <c r="I1216">
        <v>27.458300000000001</v>
      </c>
      <c r="J1216">
        <v>78.701599999999999</v>
      </c>
      <c r="K1216">
        <v>5532.99</v>
      </c>
      <c r="L1216">
        <v>5.4580700000000003E-2</v>
      </c>
      <c r="M1216">
        <v>0.93183700000000003</v>
      </c>
      <c r="N1216">
        <v>0</v>
      </c>
      <c r="O1216" t="s">
        <v>42</v>
      </c>
    </row>
    <row r="1217" spans="1:25" x14ac:dyDescent="0.25">
      <c r="A1217" t="s">
        <v>153</v>
      </c>
      <c r="B1217">
        <v>6562.8</v>
      </c>
      <c r="C1217">
        <v>6385.59</v>
      </c>
      <c r="D1217">
        <v>6385.46</v>
      </c>
      <c r="E1217">
        <v>5953.11</v>
      </c>
      <c r="F1217">
        <v>195.38300000000001</v>
      </c>
      <c r="G1217">
        <v>171.321</v>
      </c>
      <c r="H1217">
        <v>38.898200000000003</v>
      </c>
      <c r="I1217">
        <v>27.719200000000001</v>
      </c>
      <c r="J1217">
        <v>79.902900000000002</v>
      </c>
      <c r="K1217">
        <v>5566.76</v>
      </c>
      <c r="L1217">
        <v>6.6994799999999993E-2</v>
      </c>
      <c r="M1217">
        <v>0.94133</v>
      </c>
      <c r="N1217">
        <v>0</v>
      </c>
      <c r="O1217" t="s">
        <v>42</v>
      </c>
    </row>
    <row r="1218" spans="1:25" x14ac:dyDescent="0.25">
      <c r="A1218" t="s">
        <v>153</v>
      </c>
      <c r="B1218">
        <v>6510.1</v>
      </c>
      <c r="C1218">
        <v>6332.91</v>
      </c>
      <c r="D1218">
        <v>6332.8</v>
      </c>
      <c r="E1218">
        <v>5913</v>
      </c>
      <c r="F1218">
        <v>187.86600000000001</v>
      </c>
      <c r="G1218">
        <v>170.34399999999999</v>
      </c>
      <c r="H1218">
        <v>38.790300000000002</v>
      </c>
      <c r="I1218">
        <v>27.6967</v>
      </c>
      <c r="J1218">
        <v>79.215000000000003</v>
      </c>
      <c r="K1218">
        <v>5535.35</v>
      </c>
      <c r="L1218">
        <v>8.3268200000000001E-2</v>
      </c>
      <c r="M1218">
        <v>0.931562</v>
      </c>
      <c r="N1218">
        <v>0</v>
      </c>
      <c r="O1218" t="s">
        <v>42</v>
      </c>
    </row>
    <row r="1219" spans="1:25" x14ac:dyDescent="0.25">
      <c r="A1219" t="s">
        <v>153</v>
      </c>
      <c r="B1219">
        <v>6421.75</v>
      </c>
      <c r="C1219">
        <v>6244.06</v>
      </c>
      <c r="D1219">
        <v>6243.96</v>
      </c>
      <c r="E1219">
        <v>5844.37</v>
      </c>
      <c r="F1219">
        <v>178.91499999999999</v>
      </c>
      <c r="G1219">
        <v>168.559</v>
      </c>
      <c r="H1219">
        <v>38.373100000000001</v>
      </c>
      <c r="I1219">
        <v>27.371200000000002</v>
      </c>
      <c r="J1219">
        <v>78.383200000000002</v>
      </c>
      <c r="K1219">
        <v>5477.59</v>
      </c>
      <c r="L1219">
        <v>5.5231000000000002E-2</v>
      </c>
      <c r="M1219">
        <v>0.96521999999999997</v>
      </c>
      <c r="N1219">
        <v>0</v>
      </c>
      <c r="O1219" t="s">
        <v>42</v>
      </c>
    </row>
    <row r="1220" spans="1:25" x14ac:dyDescent="0.25">
      <c r="A1220" t="s">
        <v>153</v>
      </c>
      <c r="B1220">
        <v>6424.22</v>
      </c>
      <c r="C1220">
        <v>6247.95</v>
      </c>
      <c r="D1220">
        <v>6247.84</v>
      </c>
      <c r="E1220">
        <v>5845.87</v>
      </c>
      <c r="F1220">
        <v>181.374</v>
      </c>
      <c r="G1220">
        <v>168.953</v>
      </c>
      <c r="H1220">
        <v>38.374899999999997</v>
      </c>
      <c r="I1220">
        <v>27.539200000000001</v>
      </c>
      <c r="J1220">
        <v>78.657200000000003</v>
      </c>
      <c r="K1220">
        <v>5476.21</v>
      </c>
      <c r="L1220">
        <v>8.3255599999999999E-2</v>
      </c>
      <c r="M1220">
        <v>0.94586099999999995</v>
      </c>
      <c r="N1220">
        <v>0</v>
      </c>
      <c r="O1220" t="s">
        <v>42</v>
      </c>
    </row>
    <row r="1221" spans="1:25" x14ac:dyDescent="0.25">
      <c r="A1221" t="s">
        <v>153</v>
      </c>
      <c r="B1221">
        <v>6525.86</v>
      </c>
      <c r="C1221">
        <v>6347.56</v>
      </c>
      <c r="D1221">
        <v>6347.42</v>
      </c>
      <c r="E1221">
        <v>5919.59</v>
      </c>
      <c r="F1221">
        <v>194.79599999999999</v>
      </c>
      <c r="G1221">
        <v>170.7</v>
      </c>
      <c r="H1221">
        <v>38.9756</v>
      </c>
      <c r="I1221">
        <v>27.6999</v>
      </c>
      <c r="J1221">
        <v>79.316000000000003</v>
      </c>
      <c r="K1221">
        <v>5534.45</v>
      </c>
      <c r="L1221">
        <v>5.39105E-2</v>
      </c>
      <c r="M1221">
        <v>0.931755</v>
      </c>
      <c r="N1221">
        <v>0</v>
      </c>
      <c r="O1221" t="s">
        <v>42</v>
      </c>
    </row>
    <row r="1222" spans="1:25" x14ac:dyDescent="0.25">
      <c r="A1222" t="s">
        <v>153</v>
      </c>
      <c r="B1222">
        <v>6425.13</v>
      </c>
      <c r="C1222">
        <v>6249.46</v>
      </c>
      <c r="D1222">
        <v>6249.35</v>
      </c>
      <c r="E1222">
        <v>5852.3</v>
      </c>
      <c r="F1222">
        <v>177.80799999999999</v>
      </c>
      <c r="G1222">
        <v>168.26900000000001</v>
      </c>
      <c r="H1222">
        <v>38.139099999999999</v>
      </c>
      <c r="I1222">
        <v>27.380700000000001</v>
      </c>
      <c r="J1222">
        <v>78.298199999999994</v>
      </c>
      <c r="K1222">
        <v>5487.09</v>
      </c>
      <c r="L1222">
        <v>5.3958199999999998E-2</v>
      </c>
      <c r="M1222">
        <v>0.93064100000000005</v>
      </c>
      <c r="N1222">
        <v>0</v>
      </c>
      <c r="O1222" t="s">
        <v>42</v>
      </c>
    </row>
    <row r="1223" spans="1:25" x14ac:dyDescent="0.25">
      <c r="A1223" t="s">
        <v>153</v>
      </c>
      <c r="B1223">
        <v>6409.73</v>
      </c>
      <c r="C1223">
        <v>6234.08</v>
      </c>
      <c r="D1223">
        <v>6233.97</v>
      </c>
      <c r="E1223">
        <v>5836.55</v>
      </c>
      <c r="F1223">
        <v>177.18899999999999</v>
      </c>
      <c r="G1223">
        <v>168.595</v>
      </c>
      <c r="H1223">
        <v>38.174300000000002</v>
      </c>
      <c r="I1223">
        <v>27.348500000000001</v>
      </c>
      <c r="J1223">
        <v>78.363399999999999</v>
      </c>
      <c r="K1223">
        <v>5471.69</v>
      </c>
      <c r="L1223">
        <v>5.6302400000000002E-2</v>
      </c>
      <c r="M1223">
        <v>0.93183199999999999</v>
      </c>
      <c r="N1223">
        <v>0</v>
      </c>
      <c r="O1223" t="s">
        <v>42</v>
      </c>
    </row>
    <row r="1224" spans="1:25" x14ac:dyDescent="0.25">
      <c r="A1224" t="s">
        <v>153</v>
      </c>
      <c r="B1224">
        <v>6454.2</v>
      </c>
      <c r="C1224">
        <v>6275.58</v>
      </c>
      <c r="D1224">
        <v>6275.46</v>
      </c>
      <c r="E1224">
        <v>5869.16</v>
      </c>
      <c r="F1224">
        <v>184.51900000000001</v>
      </c>
      <c r="G1224">
        <v>170.01300000000001</v>
      </c>
      <c r="H1224">
        <v>38.482500000000002</v>
      </c>
      <c r="I1224">
        <v>27.680199999999999</v>
      </c>
      <c r="J1224">
        <v>79.1952</v>
      </c>
      <c r="K1224">
        <v>5495.1</v>
      </c>
      <c r="L1224">
        <v>8.3255599999999999E-2</v>
      </c>
      <c r="M1224">
        <v>0.93183199999999999</v>
      </c>
      <c r="N1224">
        <v>0</v>
      </c>
      <c r="O1224" t="s">
        <v>42</v>
      </c>
    </row>
    <row r="1225" spans="1:25" x14ac:dyDescent="0.25">
      <c r="A1225" t="s">
        <v>153</v>
      </c>
      <c r="B1225">
        <v>6409.24</v>
      </c>
      <c r="C1225">
        <v>6232.46</v>
      </c>
      <c r="D1225">
        <v>6232.34</v>
      </c>
      <c r="E1225">
        <v>5833.18</v>
      </c>
      <c r="F1225">
        <v>180.80600000000001</v>
      </c>
      <c r="G1225">
        <v>168.238</v>
      </c>
      <c r="H1225">
        <v>38.285499999999999</v>
      </c>
      <c r="I1225">
        <v>27.2776</v>
      </c>
      <c r="J1225">
        <v>78.162300000000002</v>
      </c>
      <c r="K1225">
        <v>5464.94</v>
      </c>
      <c r="L1225">
        <v>5.4127700000000001E-2</v>
      </c>
      <c r="M1225">
        <v>0.93179999999999996</v>
      </c>
      <c r="N1225">
        <v>0</v>
      </c>
      <c r="O1225" t="s">
        <v>42</v>
      </c>
    </row>
    <row r="1226" spans="1:25" x14ac:dyDescent="0.25">
      <c r="A1226" t="s">
        <v>153</v>
      </c>
      <c r="B1226">
        <v>6467.95</v>
      </c>
      <c r="C1226">
        <v>6289.71</v>
      </c>
      <c r="D1226">
        <v>6289.59</v>
      </c>
      <c r="E1226">
        <v>5881.21</v>
      </c>
      <c r="F1226">
        <v>186.72900000000001</v>
      </c>
      <c r="G1226">
        <v>169.464</v>
      </c>
      <c r="H1226">
        <v>38.454300000000003</v>
      </c>
      <c r="I1226">
        <v>27.501899999999999</v>
      </c>
      <c r="J1226">
        <v>78.899299999999997</v>
      </c>
      <c r="K1226">
        <v>5505.48</v>
      </c>
      <c r="L1226">
        <v>5.5772000000000002E-2</v>
      </c>
      <c r="M1226">
        <v>0.93066099999999996</v>
      </c>
      <c r="N1226">
        <v>0</v>
      </c>
      <c r="O1226" t="s">
        <v>42</v>
      </c>
    </row>
    <row r="1227" spans="1:25" x14ac:dyDescent="0.25">
      <c r="A1227" t="s">
        <v>153</v>
      </c>
      <c r="B1227">
        <v>6473.39</v>
      </c>
      <c r="C1227">
        <v>6292.81</v>
      </c>
      <c r="D1227">
        <v>6292.7</v>
      </c>
      <c r="E1227">
        <v>5880.29</v>
      </c>
      <c r="F1227">
        <v>183.90100000000001</v>
      </c>
      <c r="G1227">
        <v>170.46100000000001</v>
      </c>
      <c r="H1227">
        <v>38.584699999999998</v>
      </c>
      <c r="I1227">
        <v>27.3857</v>
      </c>
      <c r="J1227">
        <v>79.957800000000006</v>
      </c>
      <c r="K1227">
        <v>5506.55</v>
      </c>
      <c r="L1227">
        <v>5.4511900000000002E-2</v>
      </c>
      <c r="M1227">
        <v>0.93171899999999996</v>
      </c>
      <c r="N1227">
        <v>0</v>
      </c>
      <c r="O1227" t="s">
        <v>42</v>
      </c>
    </row>
    <row r="1228" spans="1:25" x14ac:dyDescent="0.25">
      <c r="A1228" t="s">
        <v>153</v>
      </c>
      <c r="B1228">
        <v>6438.11</v>
      </c>
      <c r="C1228">
        <v>6259.85</v>
      </c>
      <c r="D1228">
        <v>6259.74</v>
      </c>
      <c r="E1228">
        <v>5857.06</v>
      </c>
      <c r="F1228">
        <v>180.886</v>
      </c>
      <c r="G1228">
        <v>170.876</v>
      </c>
      <c r="H1228">
        <v>38.3247</v>
      </c>
      <c r="I1228">
        <v>27.421700000000001</v>
      </c>
      <c r="J1228">
        <v>80.680899999999994</v>
      </c>
      <c r="K1228">
        <v>5485.99</v>
      </c>
      <c r="L1228">
        <v>5.6308200000000003E-2</v>
      </c>
      <c r="M1228">
        <v>0.93049999999999999</v>
      </c>
      <c r="N1228">
        <v>0</v>
      </c>
      <c r="O1228" t="s">
        <v>42</v>
      </c>
    </row>
    <row r="1229" spans="1:25" x14ac:dyDescent="0.25">
      <c r="A1229" t="s">
        <v>153</v>
      </c>
      <c r="B1229">
        <v>6434.33</v>
      </c>
      <c r="C1229">
        <v>6256.11</v>
      </c>
      <c r="D1229">
        <v>6255.99</v>
      </c>
      <c r="E1229">
        <v>5851.7</v>
      </c>
      <c r="F1229">
        <v>182.43199999999999</v>
      </c>
      <c r="G1229">
        <v>171.31399999999999</v>
      </c>
      <c r="H1229">
        <v>38.3337</v>
      </c>
      <c r="I1229">
        <v>27.447900000000001</v>
      </c>
      <c r="J1229">
        <v>80.999099999999999</v>
      </c>
      <c r="K1229">
        <v>5478.52</v>
      </c>
      <c r="L1229">
        <v>5.4300599999999997E-2</v>
      </c>
      <c r="M1229">
        <v>0.94278799999999996</v>
      </c>
      <c r="N1229">
        <v>0</v>
      </c>
      <c r="O1229" t="s">
        <v>42</v>
      </c>
    </row>
    <row r="1230" spans="1:25" x14ac:dyDescent="0.25">
      <c r="A1230" t="s">
        <v>153</v>
      </c>
      <c r="B1230">
        <v>6442.85</v>
      </c>
      <c r="C1230">
        <v>6267.29</v>
      </c>
      <c r="D1230">
        <v>6267.17</v>
      </c>
      <c r="E1230">
        <v>5861.8</v>
      </c>
      <c r="F1230">
        <v>185.18</v>
      </c>
      <c r="G1230">
        <v>171.35</v>
      </c>
      <c r="H1230">
        <v>38.5548</v>
      </c>
      <c r="I1230">
        <v>27.462900000000001</v>
      </c>
      <c r="J1230">
        <v>80.894999999999996</v>
      </c>
      <c r="K1230">
        <v>5485.68</v>
      </c>
      <c r="L1230">
        <v>6.8661200000000006E-2</v>
      </c>
      <c r="M1230">
        <v>0.931836</v>
      </c>
      <c r="N1230">
        <v>0</v>
      </c>
      <c r="O1230" t="s">
        <v>42</v>
      </c>
    </row>
    <row r="1231" spans="1:25" x14ac:dyDescent="0.25">
      <c r="A1231" t="s">
        <v>153</v>
      </c>
      <c r="B1231">
        <v>6415.81</v>
      </c>
      <c r="C1231">
        <v>6240.14</v>
      </c>
      <c r="D1231">
        <v>6240.02</v>
      </c>
      <c r="E1231">
        <v>5839.87</v>
      </c>
      <c r="F1231">
        <v>180.13200000000001</v>
      </c>
      <c r="G1231">
        <v>169.33</v>
      </c>
      <c r="H1231">
        <v>38.2346</v>
      </c>
      <c r="I1231">
        <v>27.741499999999998</v>
      </c>
      <c r="J1231">
        <v>78.8202</v>
      </c>
      <c r="K1231">
        <v>5471.19</v>
      </c>
      <c r="L1231">
        <v>7.0917900000000006E-2</v>
      </c>
      <c r="M1231">
        <v>0.956951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6434.17</v>
      </c>
      <c r="C1232">
        <v>6255.12</v>
      </c>
      <c r="D1232">
        <v>6255.01</v>
      </c>
      <c r="E1232">
        <v>5855.14</v>
      </c>
      <c r="F1232">
        <v>179.21100000000001</v>
      </c>
      <c r="G1232">
        <v>168.90799999999999</v>
      </c>
      <c r="H1232">
        <v>38.430999999999997</v>
      </c>
      <c r="I1232">
        <v>27.479500000000002</v>
      </c>
      <c r="J1232">
        <v>78.493099999999998</v>
      </c>
      <c r="K1232">
        <v>5487.81</v>
      </c>
      <c r="L1232">
        <v>5.5282699999999997E-2</v>
      </c>
      <c r="M1232">
        <v>0.95580299999999996</v>
      </c>
      <c r="N1232">
        <v>0</v>
      </c>
      <c r="O1232" t="s">
        <v>42</v>
      </c>
      <c r="R1232">
        <f>AVERAGE(B1183:B1232)</f>
        <v>6464.3161999999984</v>
      </c>
      <c r="S1232">
        <f>AVERAGE(C1183:C1232)</f>
        <v>6286.639799999999</v>
      </c>
      <c r="U1232">
        <f>_xlfn.VAR.P(B1183:B1232)</f>
        <v>2006.910615559998</v>
      </c>
      <c r="V1232">
        <f>_xlfn.VAR.P(C1183:C1232)</f>
        <v>1960.1839819599988</v>
      </c>
      <c r="X1232">
        <f>1.96*SQRT(U1232)/50</f>
        <v>1.7561033933951942</v>
      </c>
      <c r="Y1232">
        <f>1.96*SQRT(V1232)/50</f>
        <v>1.7355394302749252</v>
      </c>
    </row>
    <row r="1233" spans="1:14" x14ac:dyDescent="0.25">
      <c r="A1233" t="s">
        <v>154</v>
      </c>
      <c r="B1233">
        <v>323391.82020000002</v>
      </c>
      <c r="C1233" t="s">
        <v>36</v>
      </c>
    </row>
    <row r="1234" spans="1:14" x14ac:dyDescent="0.25">
      <c r="A1234" t="s">
        <v>155</v>
      </c>
      <c r="B1234">
        <v>7803.26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5.4083699999999998E-2</v>
      </c>
      <c r="L1234">
        <v>0.93172500000000003</v>
      </c>
      <c r="M1234">
        <v>0</v>
      </c>
      <c r="N1234" t="s">
        <v>42</v>
      </c>
    </row>
    <row r="1235" spans="1:14" x14ac:dyDescent="0.25">
      <c r="A1235" t="s">
        <v>155</v>
      </c>
      <c r="B1235">
        <v>7572.65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5.81174E-2</v>
      </c>
      <c r="L1235">
        <v>0.931836</v>
      </c>
      <c r="M1235">
        <v>0</v>
      </c>
      <c r="N1235" t="s">
        <v>42</v>
      </c>
    </row>
    <row r="1236" spans="1:14" x14ac:dyDescent="0.25">
      <c r="A1236" t="s">
        <v>155</v>
      </c>
      <c r="B1236">
        <v>7756.82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5.3910600000000003E-2</v>
      </c>
      <c r="L1236">
        <v>0.93167800000000001</v>
      </c>
      <c r="M1236">
        <v>0</v>
      </c>
      <c r="N1236" t="s">
        <v>42</v>
      </c>
    </row>
    <row r="1237" spans="1:14" x14ac:dyDescent="0.25">
      <c r="A1237" t="s">
        <v>155</v>
      </c>
      <c r="B1237">
        <v>7706.88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5.3911399999999998E-2</v>
      </c>
      <c r="L1237">
        <v>0.93177600000000005</v>
      </c>
      <c r="M1237">
        <v>0</v>
      </c>
      <c r="N1237" t="s">
        <v>42</v>
      </c>
    </row>
    <row r="1238" spans="1:14" x14ac:dyDescent="0.25">
      <c r="A1238" t="s">
        <v>155</v>
      </c>
      <c r="B1238">
        <v>7938.13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5.4164299999999999E-2</v>
      </c>
      <c r="L1238">
        <v>0.93183400000000005</v>
      </c>
      <c r="M1238">
        <v>0</v>
      </c>
      <c r="N1238" t="s">
        <v>42</v>
      </c>
    </row>
    <row r="1239" spans="1:14" x14ac:dyDescent="0.25">
      <c r="A1239" t="s">
        <v>155</v>
      </c>
      <c r="B1239">
        <v>7848.4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8.3262100000000006E-2</v>
      </c>
      <c r="L1239">
        <v>0.93183400000000005</v>
      </c>
      <c r="M1239">
        <v>0</v>
      </c>
      <c r="N1239" t="s">
        <v>42</v>
      </c>
    </row>
    <row r="1240" spans="1:14" x14ac:dyDescent="0.25">
      <c r="A1240" t="s">
        <v>155</v>
      </c>
      <c r="B1240">
        <v>7986.66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5.6218999999999998E-2</v>
      </c>
      <c r="L1240">
        <v>0.93173899999999998</v>
      </c>
      <c r="M1240">
        <v>0</v>
      </c>
      <c r="N1240" t="s">
        <v>42</v>
      </c>
    </row>
    <row r="1241" spans="1:14" x14ac:dyDescent="0.25">
      <c r="A1241" t="s">
        <v>155</v>
      </c>
      <c r="B1241">
        <v>7904.76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6.2989600000000007E-2</v>
      </c>
      <c r="L1241">
        <v>0.93180099999999999</v>
      </c>
      <c r="M1241">
        <v>0</v>
      </c>
      <c r="N1241" t="s">
        <v>42</v>
      </c>
    </row>
    <row r="1242" spans="1:14" x14ac:dyDescent="0.25">
      <c r="A1242" t="s">
        <v>155</v>
      </c>
      <c r="B1242">
        <v>7892.38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5.3927900000000001E-2</v>
      </c>
      <c r="L1242">
        <v>0.93177900000000002</v>
      </c>
      <c r="M1242">
        <v>0</v>
      </c>
      <c r="N1242" t="s">
        <v>42</v>
      </c>
    </row>
    <row r="1243" spans="1:14" x14ac:dyDescent="0.25">
      <c r="A1243" t="s">
        <v>155</v>
      </c>
      <c r="B1243">
        <v>7938.32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5.9956500000000003E-2</v>
      </c>
      <c r="L1243">
        <v>0.93632700000000002</v>
      </c>
      <c r="M1243">
        <v>0</v>
      </c>
      <c r="N1243" t="s">
        <v>42</v>
      </c>
    </row>
    <row r="1244" spans="1:14" x14ac:dyDescent="0.25">
      <c r="A1244" t="s">
        <v>155</v>
      </c>
      <c r="B1244">
        <v>7957.22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8.3269200000000002E-2</v>
      </c>
      <c r="L1244">
        <v>0.93183300000000002</v>
      </c>
      <c r="M1244">
        <v>0</v>
      </c>
      <c r="N1244" t="s">
        <v>42</v>
      </c>
    </row>
    <row r="1245" spans="1:14" x14ac:dyDescent="0.25">
      <c r="A1245" t="s">
        <v>155</v>
      </c>
      <c r="B1245">
        <v>7957.18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8.3255599999999999E-2</v>
      </c>
      <c r="L1245">
        <v>0.93179500000000004</v>
      </c>
      <c r="M1245">
        <v>0</v>
      </c>
      <c r="N1245" t="s">
        <v>42</v>
      </c>
    </row>
    <row r="1246" spans="1:14" x14ac:dyDescent="0.25">
      <c r="A1246" t="s">
        <v>155</v>
      </c>
      <c r="B1246">
        <v>7876.75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8.3256399999999994E-2</v>
      </c>
      <c r="L1246">
        <v>0.931589</v>
      </c>
      <c r="M1246">
        <v>0</v>
      </c>
      <c r="N1246" t="s">
        <v>42</v>
      </c>
    </row>
    <row r="1247" spans="1:14" x14ac:dyDescent="0.25">
      <c r="A1247" t="s">
        <v>155</v>
      </c>
      <c r="B1247">
        <v>7841.67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5.4537599999999999E-2</v>
      </c>
      <c r="L1247">
        <v>0.93178000000000005</v>
      </c>
      <c r="M1247">
        <v>0</v>
      </c>
      <c r="N1247" t="s">
        <v>42</v>
      </c>
    </row>
    <row r="1248" spans="1:14" x14ac:dyDescent="0.25">
      <c r="A1248" t="s">
        <v>155</v>
      </c>
      <c r="B1248">
        <v>7810.32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5.5090899999999998E-2</v>
      </c>
      <c r="L1248">
        <v>0.93183499999999997</v>
      </c>
      <c r="M1248">
        <v>0</v>
      </c>
      <c r="N1248" t="s">
        <v>42</v>
      </c>
    </row>
    <row r="1249" spans="1:14" x14ac:dyDescent="0.25">
      <c r="A1249" t="s">
        <v>155</v>
      </c>
      <c r="B1249">
        <v>7817.19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6.4599799999999999E-2</v>
      </c>
      <c r="L1249">
        <v>0.93183199999999999</v>
      </c>
      <c r="M1249">
        <v>0</v>
      </c>
      <c r="N1249" t="s">
        <v>42</v>
      </c>
    </row>
    <row r="1250" spans="1:14" x14ac:dyDescent="0.25">
      <c r="A1250" t="s">
        <v>155</v>
      </c>
      <c r="B1250">
        <v>7843.48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5.5003799999999999E-2</v>
      </c>
      <c r="L1250">
        <v>0.93157699999999999</v>
      </c>
      <c r="M1250">
        <v>0</v>
      </c>
      <c r="N1250" t="s">
        <v>42</v>
      </c>
    </row>
    <row r="1251" spans="1:14" x14ac:dyDescent="0.25">
      <c r="A1251" t="s">
        <v>155</v>
      </c>
      <c r="B1251">
        <v>7956.99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5.6424299999999997E-2</v>
      </c>
      <c r="L1251">
        <v>0.93183099999999996</v>
      </c>
      <c r="M1251">
        <v>0</v>
      </c>
      <c r="N1251" t="s">
        <v>42</v>
      </c>
    </row>
    <row r="1252" spans="1:14" x14ac:dyDescent="0.25">
      <c r="A1252" t="s">
        <v>155</v>
      </c>
      <c r="B1252">
        <v>7851.37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5.5910000000000001E-2</v>
      </c>
      <c r="L1252">
        <v>0.92750900000000003</v>
      </c>
      <c r="M1252">
        <v>0</v>
      </c>
      <c r="N1252" t="s">
        <v>42</v>
      </c>
    </row>
    <row r="1253" spans="1:14" x14ac:dyDescent="0.25">
      <c r="A1253" t="s">
        <v>155</v>
      </c>
      <c r="B1253">
        <v>7721.94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8.3273299999999995E-2</v>
      </c>
      <c r="L1253">
        <v>0.93183199999999999</v>
      </c>
      <c r="M1253">
        <v>0</v>
      </c>
      <c r="N1253" t="s">
        <v>42</v>
      </c>
    </row>
    <row r="1254" spans="1:14" x14ac:dyDescent="0.25">
      <c r="A1254" t="s">
        <v>155</v>
      </c>
      <c r="B1254">
        <v>7565.24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8.3255999999999997E-2</v>
      </c>
      <c r="L1254">
        <v>0.93178000000000005</v>
      </c>
      <c r="M1254">
        <v>0</v>
      </c>
      <c r="N1254" t="s">
        <v>42</v>
      </c>
    </row>
    <row r="1255" spans="1:14" x14ac:dyDescent="0.25">
      <c r="A1255" t="s">
        <v>155</v>
      </c>
      <c r="B1255">
        <v>7608.06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8.3270399999999994E-2</v>
      </c>
      <c r="L1255">
        <v>0.95435999999999999</v>
      </c>
      <c r="M1255">
        <v>0</v>
      </c>
      <c r="N1255" t="s">
        <v>42</v>
      </c>
    </row>
    <row r="1256" spans="1:14" x14ac:dyDescent="0.25">
      <c r="A1256" t="s">
        <v>155</v>
      </c>
      <c r="B1256">
        <v>7606.16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5.4033900000000003E-2</v>
      </c>
      <c r="L1256">
        <v>0.931836</v>
      </c>
      <c r="M1256">
        <v>0</v>
      </c>
      <c r="N1256" t="s">
        <v>42</v>
      </c>
    </row>
    <row r="1257" spans="1:14" x14ac:dyDescent="0.25">
      <c r="A1257" t="s">
        <v>155</v>
      </c>
      <c r="B1257">
        <v>7732.78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6.5651399999999999E-2</v>
      </c>
      <c r="L1257">
        <v>0.93168399999999996</v>
      </c>
      <c r="M1257">
        <v>0</v>
      </c>
      <c r="N1257" t="s">
        <v>42</v>
      </c>
    </row>
    <row r="1258" spans="1:14" x14ac:dyDescent="0.25">
      <c r="A1258" t="s">
        <v>155</v>
      </c>
      <c r="B1258">
        <v>7939.9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5.72195E-2</v>
      </c>
      <c r="L1258">
        <v>0.94831900000000002</v>
      </c>
      <c r="M1258">
        <v>0</v>
      </c>
      <c r="N1258" t="s">
        <v>42</v>
      </c>
    </row>
    <row r="1259" spans="1:14" x14ac:dyDescent="0.25">
      <c r="A1259" t="s">
        <v>155</v>
      </c>
      <c r="B1259">
        <v>7871.95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5.3909600000000002E-2</v>
      </c>
      <c r="L1259">
        <v>0.93183499999999997</v>
      </c>
      <c r="M1259">
        <v>0</v>
      </c>
      <c r="N1259" t="s">
        <v>42</v>
      </c>
    </row>
    <row r="1260" spans="1:14" x14ac:dyDescent="0.25">
      <c r="A1260" t="s">
        <v>155</v>
      </c>
      <c r="B1260">
        <v>7876.66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5.4350999999999997E-2</v>
      </c>
      <c r="L1260">
        <v>0.93173499999999998</v>
      </c>
      <c r="M1260">
        <v>0</v>
      </c>
      <c r="N1260" t="s">
        <v>42</v>
      </c>
    </row>
    <row r="1261" spans="1:14" x14ac:dyDescent="0.25">
      <c r="A1261" t="s">
        <v>155</v>
      </c>
      <c r="B1261">
        <v>7997.27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6.3703899999999994E-2</v>
      </c>
      <c r="L1261">
        <v>0.93181999999999998</v>
      </c>
      <c r="M1261">
        <v>0</v>
      </c>
      <c r="N1261" t="s">
        <v>42</v>
      </c>
    </row>
    <row r="1262" spans="1:14" x14ac:dyDescent="0.25">
      <c r="A1262" t="s">
        <v>155</v>
      </c>
      <c r="B1262">
        <v>7802.9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5.8124099999999998E-2</v>
      </c>
      <c r="L1262">
        <v>0.93091100000000004</v>
      </c>
      <c r="M1262">
        <v>0</v>
      </c>
      <c r="N1262" t="s">
        <v>42</v>
      </c>
    </row>
    <row r="1263" spans="1:14" x14ac:dyDescent="0.25">
      <c r="A1263" t="s">
        <v>155</v>
      </c>
      <c r="B1263">
        <v>7739.48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7.5856699999999999E-2</v>
      </c>
      <c r="L1263">
        <v>0.93181599999999998</v>
      </c>
      <c r="M1263">
        <v>0</v>
      </c>
      <c r="N1263" t="s">
        <v>42</v>
      </c>
    </row>
    <row r="1264" spans="1:14" x14ac:dyDescent="0.25">
      <c r="A1264" t="s">
        <v>155</v>
      </c>
      <c r="B1264">
        <v>8045.23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6.8740300000000004E-2</v>
      </c>
      <c r="L1264">
        <v>0.93074100000000004</v>
      </c>
      <c r="M1264">
        <v>0</v>
      </c>
      <c r="N1264" t="s">
        <v>42</v>
      </c>
    </row>
    <row r="1265" spans="1:14" x14ac:dyDescent="0.25">
      <c r="A1265" t="s">
        <v>155</v>
      </c>
      <c r="B1265">
        <v>7689.36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8.3256499999999997E-2</v>
      </c>
      <c r="L1265">
        <v>0.938307</v>
      </c>
      <c r="M1265">
        <v>0</v>
      </c>
      <c r="N1265" t="s">
        <v>42</v>
      </c>
    </row>
    <row r="1266" spans="1:14" x14ac:dyDescent="0.25">
      <c r="A1266" t="s">
        <v>155</v>
      </c>
      <c r="B1266">
        <v>7908.64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5.8109099999999997E-2</v>
      </c>
      <c r="L1266">
        <v>0.93181400000000003</v>
      </c>
      <c r="M1266">
        <v>0</v>
      </c>
      <c r="N1266" t="s">
        <v>42</v>
      </c>
    </row>
    <row r="1267" spans="1:14" x14ac:dyDescent="0.25">
      <c r="A1267" t="s">
        <v>155</v>
      </c>
      <c r="B1267">
        <v>7862.81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7.55305E-2</v>
      </c>
      <c r="L1267">
        <v>0.93156600000000001</v>
      </c>
      <c r="M1267">
        <v>0</v>
      </c>
      <c r="N1267" t="s">
        <v>42</v>
      </c>
    </row>
    <row r="1268" spans="1:14" x14ac:dyDescent="0.25">
      <c r="A1268" t="s">
        <v>155</v>
      </c>
      <c r="B1268">
        <v>7858.4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5.4112399999999998E-2</v>
      </c>
      <c r="L1268">
        <v>0.93182900000000002</v>
      </c>
      <c r="M1268">
        <v>0</v>
      </c>
      <c r="N1268" t="s">
        <v>42</v>
      </c>
    </row>
    <row r="1269" spans="1:14" x14ac:dyDescent="0.25">
      <c r="A1269" t="s">
        <v>155</v>
      </c>
      <c r="B1269">
        <v>7944.22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5.86519E-2</v>
      </c>
      <c r="L1269">
        <v>0.93178899999999998</v>
      </c>
      <c r="M1269">
        <v>0</v>
      </c>
      <c r="N1269" t="s">
        <v>42</v>
      </c>
    </row>
    <row r="1270" spans="1:14" x14ac:dyDescent="0.25">
      <c r="A1270" t="s">
        <v>155</v>
      </c>
      <c r="B1270">
        <v>8033.08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8.3258600000000002E-2</v>
      </c>
      <c r="L1270">
        <v>0.93168200000000001</v>
      </c>
      <c r="M1270">
        <v>0</v>
      </c>
      <c r="N1270" t="s">
        <v>42</v>
      </c>
    </row>
    <row r="1271" spans="1:14" x14ac:dyDescent="0.25">
      <c r="A1271" t="s">
        <v>155</v>
      </c>
      <c r="B1271">
        <v>7799.12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5.5108200000000003E-2</v>
      </c>
      <c r="L1271">
        <v>0.95896499999999996</v>
      </c>
      <c r="M1271">
        <v>0</v>
      </c>
      <c r="N1271" t="s">
        <v>42</v>
      </c>
    </row>
    <row r="1272" spans="1:14" x14ac:dyDescent="0.25">
      <c r="A1272" t="s">
        <v>155</v>
      </c>
      <c r="B1272">
        <v>7803.77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5.3915100000000001E-2</v>
      </c>
      <c r="L1272">
        <v>0.93138100000000001</v>
      </c>
      <c r="M1272">
        <v>0</v>
      </c>
      <c r="N1272" t="s">
        <v>42</v>
      </c>
    </row>
    <row r="1273" spans="1:14" x14ac:dyDescent="0.25">
      <c r="A1273" t="s">
        <v>155</v>
      </c>
      <c r="B1273">
        <v>7778.1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5.6850900000000003E-2</v>
      </c>
      <c r="L1273">
        <v>0.931778</v>
      </c>
      <c r="M1273">
        <v>0</v>
      </c>
      <c r="N1273" t="s">
        <v>42</v>
      </c>
    </row>
    <row r="1274" spans="1:14" x14ac:dyDescent="0.25">
      <c r="A1274" t="s">
        <v>155</v>
      </c>
      <c r="B1274">
        <v>7901.97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5.41699E-2</v>
      </c>
      <c r="L1274">
        <v>0.931836</v>
      </c>
      <c r="M1274">
        <v>0</v>
      </c>
      <c r="N1274" t="s">
        <v>42</v>
      </c>
    </row>
    <row r="1275" spans="1:14" x14ac:dyDescent="0.25">
      <c r="A1275" t="s">
        <v>155</v>
      </c>
      <c r="B1275">
        <v>7814.58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6.0414700000000002E-2</v>
      </c>
      <c r="L1275">
        <v>0.931836</v>
      </c>
      <c r="M1275">
        <v>0</v>
      </c>
      <c r="N1275" t="s">
        <v>42</v>
      </c>
    </row>
    <row r="1276" spans="1:14" x14ac:dyDescent="0.25">
      <c r="A1276" t="s">
        <v>155</v>
      </c>
      <c r="B1276">
        <v>7819.12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5.4860100000000002E-2</v>
      </c>
      <c r="L1276">
        <v>0.93177699999999997</v>
      </c>
      <c r="M1276">
        <v>0</v>
      </c>
      <c r="N1276" t="s">
        <v>42</v>
      </c>
    </row>
    <row r="1277" spans="1:14" x14ac:dyDescent="0.25">
      <c r="A1277" t="s">
        <v>155</v>
      </c>
      <c r="B1277">
        <v>7901.64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6.3072699999999995E-2</v>
      </c>
      <c r="L1277">
        <v>0.94885900000000001</v>
      </c>
      <c r="M1277">
        <v>0</v>
      </c>
      <c r="N1277" t="s">
        <v>42</v>
      </c>
    </row>
    <row r="1278" spans="1:14" x14ac:dyDescent="0.25">
      <c r="A1278" t="s">
        <v>155</v>
      </c>
      <c r="B1278">
        <v>7866.02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6.8718799999999997E-2</v>
      </c>
      <c r="L1278">
        <v>0.93170600000000003</v>
      </c>
      <c r="M1278">
        <v>0</v>
      </c>
      <c r="N1278" t="s">
        <v>42</v>
      </c>
    </row>
    <row r="1279" spans="1:14" x14ac:dyDescent="0.25">
      <c r="A1279" t="s">
        <v>155</v>
      </c>
      <c r="B1279">
        <v>7914.46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8.3256300000000005E-2</v>
      </c>
      <c r="L1279">
        <v>0.93165900000000001</v>
      </c>
      <c r="M1279">
        <v>0</v>
      </c>
      <c r="N1279" t="s">
        <v>42</v>
      </c>
    </row>
    <row r="1280" spans="1:14" x14ac:dyDescent="0.25">
      <c r="A1280" t="s">
        <v>155</v>
      </c>
      <c r="B1280">
        <v>7773.77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5.7123800000000002E-2</v>
      </c>
      <c r="L1280">
        <v>0.93043500000000001</v>
      </c>
      <c r="M1280">
        <v>0</v>
      </c>
      <c r="N1280" t="s">
        <v>42</v>
      </c>
    </row>
    <row r="1281" spans="1:25" x14ac:dyDescent="0.25">
      <c r="A1281" t="s">
        <v>155</v>
      </c>
      <c r="B1281">
        <v>7746.47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5.6153500000000002E-2</v>
      </c>
      <c r="L1281">
        <v>0.93182100000000001</v>
      </c>
      <c r="M1281">
        <v>0</v>
      </c>
      <c r="N1281" t="s">
        <v>42</v>
      </c>
    </row>
    <row r="1282" spans="1:25" x14ac:dyDescent="0.25">
      <c r="A1282" t="s">
        <v>155</v>
      </c>
      <c r="B1282">
        <v>7865.45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8.3256300000000005E-2</v>
      </c>
      <c r="L1282">
        <v>0.93180499999999999</v>
      </c>
      <c r="M1282">
        <v>0</v>
      </c>
      <c r="N1282" t="s">
        <v>42</v>
      </c>
    </row>
    <row r="1283" spans="1:25" x14ac:dyDescent="0.25">
      <c r="A1283" t="s">
        <v>155</v>
      </c>
      <c r="B1283">
        <v>7753.83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6.9291500000000006E-2</v>
      </c>
      <c r="L1283">
        <v>0.93182699999999996</v>
      </c>
      <c r="M1283">
        <v>0</v>
      </c>
      <c r="N1283" t="s">
        <v>42</v>
      </c>
    </row>
    <row r="1284" spans="1:25" x14ac:dyDescent="0.25">
      <c r="A1284" t="s">
        <v>155</v>
      </c>
      <c r="B1284">
        <v>7687.27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4.0421600000000002E-2</v>
      </c>
      <c r="L1284">
        <v>0.93172699999999997</v>
      </c>
      <c r="M1284">
        <v>0</v>
      </c>
      <c r="N1284" t="s">
        <v>42</v>
      </c>
    </row>
    <row r="1285" spans="1:25" x14ac:dyDescent="0.25">
      <c r="A1285" t="s">
        <v>155</v>
      </c>
      <c r="B1285">
        <v>7529.95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5.4056300000000002E-2</v>
      </c>
      <c r="L1285">
        <v>0.94817799999999997</v>
      </c>
      <c r="M1285">
        <v>0</v>
      </c>
      <c r="N1285" t="s">
        <v>42</v>
      </c>
    </row>
    <row r="1286" spans="1:25" x14ac:dyDescent="0.25">
      <c r="A1286" t="s">
        <v>155</v>
      </c>
      <c r="B1286">
        <v>7561.52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5.6907699999999999E-2</v>
      </c>
      <c r="L1286">
        <v>0.93125599999999997</v>
      </c>
      <c r="M1286">
        <v>0</v>
      </c>
      <c r="N1286" t="s">
        <v>42</v>
      </c>
    </row>
    <row r="1287" spans="1:25" x14ac:dyDescent="0.25">
      <c r="A1287" t="s">
        <v>155</v>
      </c>
      <c r="B1287">
        <v>7605.94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5.80426E-2</v>
      </c>
      <c r="L1287">
        <v>0.93182299999999996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7593.68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5.4036000000000001E-2</v>
      </c>
      <c r="L1288">
        <v>0.93183499999999997</v>
      </c>
      <c r="M1288">
        <v>0</v>
      </c>
      <c r="N1288" t="s">
        <v>42</v>
      </c>
      <c r="R1288">
        <f>AVERAGE(B1239:B1288)</f>
        <v>7820.0686000000023</v>
      </c>
      <c r="S1288">
        <f>AVERAGE(C1239:C1288)</f>
        <v>0</v>
      </c>
      <c r="U1288">
        <f>_xlfn.VAR.P(B1239:B1288)</f>
        <v>15885.902272039999</v>
      </c>
      <c r="V1288">
        <f>_xlfn.VAR.P(C1239:C1288)</f>
        <v>0</v>
      </c>
      <c r="X1288">
        <f>1.96*SQRT(U1288)/50</f>
        <v>4.9407401133137476</v>
      </c>
      <c r="Y1288">
        <f>1.96*SQRT(V1288)/50</f>
        <v>0</v>
      </c>
    </row>
    <row r="1289" spans="1:25" x14ac:dyDescent="0.25">
      <c r="A1289" t="s">
        <v>156</v>
      </c>
      <c r="B1289">
        <v>391112.97899999999</v>
      </c>
      <c r="C1289" t="s">
        <v>36</v>
      </c>
    </row>
    <row r="1290" spans="1:25" x14ac:dyDescent="0.25">
      <c r="A1290" t="s">
        <v>157</v>
      </c>
      <c r="B1290">
        <v>7420.29</v>
      </c>
      <c r="C1290">
        <v>7306.5</v>
      </c>
      <c r="D1290">
        <v>7306.36</v>
      </c>
      <c r="E1290">
        <v>6901.16</v>
      </c>
      <c r="F1290">
        <v>185.441</v>
      </c>
      <c r="G1290">
        <v>0</v>
      </c>
      <c r="H1290">
        <v>38.343600000000002</v>
      </c>
      <c r="I1290">
        <v>0</v>
      </c>
      <c r="J1290">
        <v>5.4524099999999999E-2</v>
      </c>
      <c r="K1290">
        <v>0.93183499999999997</v>
      </c>
      <c r="L1290">
        <v>0</v>
      </c>
      <c r="M1290" t="s">
        <v>42</v>
      </c>
    </row>
    <row r="1291" spans="1:25" x14ac:dyDescent="0.25">
      <c r="A1291" t="s">
        <v>157</v>
      </c>
      <c r="B1291">
        <v>7449</v>
      </c>
      <c r="C1291">
        <v>7334.3</v>
      </c>
      <c r="D1291">
        <v>7334.16</v>
      </c>
      <c r="E1291">
        <v>6916.72</v>
      </c>
      <c r="F1291">
        <v>192.934</v>
      </c>
      <c r="G1291">
        <v>0</v>
      </c>
      <c r="H1291">
        <v>38.628900000000002</v>
      </c>
      <c r="I1291">
        <v>0</v>
      </c>
      <c r="J1291">
        <v>7.4393799999999996E-2</v>
      </c>
      <c r="K1291">
        <v>0.93183300000000002</v>
      </c>
      <c r="L1291">
        <v>0</v>
      </c>
      <c r="M1291" t="s">
        <v>42</v>
      </c>
    </row>
    <row r="1292" spans="1:25" x14ac:dyDescent="0.25">
      <c r="A1292" t="s">
        <v>157</v>
      </c>
      <c r="B1292">
        <v>7408.73</v>
      </c>
      <c r="C1292">
        <v>7293.98</v>
      </c>
      <c r="D1292">
        <v>7293.84</v>
      </c>
      <c r="E1292">
        <v>6892.78</v>
      </c>
      <c r="F1292">
        <v>181.12299999999999</v>
      </c>
      <c r="G1292">
        <v>0</v>
      </c>
      <c r="H1292">
        <v>38.193300000000001</v>
      </c>
      <c r="I1292">
        <v>0</v>
      </c>
      <c r="J1292">
        <v>5.5382500000000001E-2</v>
      </c>
      <c r="K1292">
        <v>0.94542300000000001</v>
      </c>
      <c r="L1292">
        <v>0</v>
      </c>
      <c r="M1292" t="s">
        <v>42</v>
      </c>
    </row>
    <row r="1293" spans="1:25" x14ac:dyDescent="0.25">
      <c r="A1293" t="s">
        <v>157</v>
      </c>
      <c r="B1293">
        <v>7348.96</v>
      </c>
      <c r="C1293">
        <v>7234.08</v>
      </c>
      <c r="D1293">
        <v>7233.95</v>
      </c>
      <c r="E1293">
        <v>6829.1</v>
      </c>
      <c r="F1293">
        <v>184.98500000000001</v>
      </c>
      <c r="G1293">
        <v>0</v>
      </c>
      <c r="H1293">
        <v>38.229599999999998</v>
      </c>
      <c r="I1293">
        <v>0</v>
      </c>
      <c r="J1293">
        <v>6.6206100000000004E-2</v>
      </c>
      <c r="K1293">
        <v>0.93156799999999995</v>
      </c>
      <c r="L1293">
        <v>0</v>
      </c>
      <c r="M1293" t="s">
        <v>42</v>
      </c>
    </row>
    <row r="1294" spans="1:25" x14ac:dyDescent="0.25">
      <c r="A1294" t="s">
        <v>157</v>
      </c>
      <c r="B1294">
        <v>7391.92</v>
      </c>
      <c r="C1294">
        <v>7277.51</v>
      </c>
      <c r="D1294">
        <v>7277.37</v>
      </c>
      <c r="E1294">
        <v>6873.74</v>
      </c>
      <c r="F1294">
        <v>183.136</v>
      </c>
      <c r="G1294">
        <v>0</v>
      </c>
      <c r="H1294">
        <v>38.305700000000002</v>
      </c>
      <c r="I1294">
        <v>0</v>
      </c>
      <c r="J1294">
        <v>7.4825299999999997E-2</v>
      </c>
      <c r="K1294">
        <v>0.93182399999999999</v>
      </c>
      <c r="L1294">
        <v>0</v>
      </c>
      <c r="M1294" t="s">
        <v>42</v>
      </c>
    </row>
    <row r="1295" spans="1:25" x14ac:dyDescent="0.25">
      <c r="A1295" t="s">
        <v>157</v>
      </c>
      <c r="B1295">
        <v>7338.99</v>
      </c>
      <c r="C1295">
        <v>7222.7</v>
      </c>
      <c r="D1295">
        <v>7222.56</v>
      </c>
      <c r="E1295">
        <v>6820.59</v>
      </c>
      <c r="F1295">
        <v>180.86199999999999</v>
      </c>
      <c r="G1295">
        <v>0</v>
      </c>
      <c r="H1295">
        <v>38.236499999999999</v>
      </c>
      <c r="I1295">
        <v>0</v>
      </c>
      <c r="J1295">
        <v>5.4192200000000003E-2</v>
      </c>
      <c r="K1295">
        <v>0.95454399999999995</v>
      </c>
      <c r="L1295">
        <v>0</v>
      </c>
      <c r="M1295" t="s">
        <v>42</v>
      </c>
    </row>
    <row r="1296" spans="1:25" x14ac:dyDescent="0.25">
      <c r="A1296" t="s">
        <v>157</v>
      </c>
      <c r="B1296">
        <v>7434.6</v>
      </c>
      <c r="C1296">
        <v>7320.2</v>
      </c>
      <c r="D1296">
        <v>7320.06</v>
      </c>
      <c r="E1296">
        <v>6916.33</v>
      </c>
      <c r="F1296">
        <v>181.36799999999999</v>
      </c>
      <c r="G1296">
        <v>0</v>
      </c>
      <c r="H1296">
        <v>38.207999999999998</v>
      </c>
      <c r="I1296">
        <v>0</v>
      </c>
      <c r="J1296">
        <v>5.3909499999999999E-2</v>
      </c>
      <c r="K1296">
        <v>0.93182200000000004</v>
      </c>
      <c r="L1296">
        <v>0</v>
      </c>
      <c r="M1296" t="s">
        <v>42</v>
      </c>
    </row>
    <row r="1297" spans="1:13" x14ac:dyDescent="0.25">
      <c r="A1297" t="s">
        <v>157</v>
      </c>
      <c r="B1297">
        <v>7422.4</v>
      </c>
      <c r="C1297">
        <v>7307.68</v>
      </c>
      <c r="D1297">
        <v>7307.54</v>
      </c>
      <c r="E1297">
        <v>6905.72</v>
      </c>
      <c r="F1297">
        <v>181.08</v>
      </c>
      <c r="G1297">
        <v>0</v>
      </c>
      <c r="H1297">
        <v>38.1633</v>
      </c>
      <c r="I1297">
        <v>0</v>
      </c>
      <c r="J1297">
        <v>6.14812E-2</v>
      </c>
      <c r="K1297">
        <v>0.93181899999999995</v>
      </c>
      <c r="L1297">
        <v>0</v>
      </c>
      <c r="M1297" t="s">
        <v>42</v>
      </c>
    </row>
    <row r="1298" spans="1:13" x14ac:dyDescent="0.25">
      <c r="A1298" t="s">
        <v>157</v>
      </c>
      <c r="B1298">
        <v>7403.84</v>
      </c>
      <c r="C1298">
        <v>7289.66</v>
      </c>
      <c r="D1298">
        <v>7289.51</v>
      </c>
      <c r="E1298">
        <v>6880.44</v>
      </c>
      <c r="F1298">
        <v>186.33199999999999</v>
      </c>
      <c r="G1298">
        <v>0</v>
      </c>
      <c r="H1298">
        <v>38.311</v>
      </c>
      <c r="I1298">
        <v>0</v>
      </c>
      <c r="J1298">
        <v>5.7018800000000001E-2</v>
      </c>
      <c r="K1298">
        <v>0.93183400000000005</v>
      </c>
      <c r="L1298">
        <v>0</v>
      </c>
      <c r="M1298" t="s">
        <v>42</v>
      </c>
    </row>
    <row r="1299" spans="1:13" x14ac:dyDescent="0.25">
      <c r="A1299" t="s">
        <v>157</v>
      </c>
      <c r="B1299">
        <v>7404.51</v>
      </c>
      <c r="C1299">
        <v>7289.31</v>
      </c>
      <c r="D1299">
        <v>7289.16</v>
      </c>
      <c r="E1299">
        <v>6872.01</v>
      </c>
      <c r="F1299">
        <v>188.322</v>
      </c>
      <c r="G1299">
        <v>0</v>
      </c>
      <c r="H1299">
        <v>38.617100000000001</v>
      </c>
      <c r="I1299">
        <v>0</v>
      </c>
      <c r="J1299">
        <v>7.6397000000000007E-2</v>
      </c>
      <c r="K1299">
        <v>0.93183499999999997</v>
      </c>
      <c r="L1299">
        <v>0</v>
      </c>
      <c r="M1299" t="s">
        <v>42</v>
      </c>
    </row>
    <row r="1300" spans="1:13" x14ac:dyDescent="0.25">
      <c r="A1300" t="s">
        <v>157</v>
      </c>
      <c r="B1300">
        <v>7503.74</v>
      </c>
      <c r="C1300">
        <v>7386.65</v>
      </c>
      <c r="D1300">
        <v>7386.51</v>
      </c>
      <c r="E1300">
        <v>6971.7</v>
      </c>
      <c r="F1300">
        <v>183.434</v>
      </c>
      <c r="G1300">
        <v>0</v>
      </c>
      <c r="H1300">
        <v>38.302100000000003</v>
      </c>
      <c r="I1300">
        <v>0</v>
      </c>
      <c r="J1300">
        <v>5.3910899999999998E-2</v>
      </c>
      <c r="K1300">
        <v>0.95887</v>
      </c>
      <c r="L1300">
        <v>0</v>
      </c>
      <c r="M1300" t="s">
        <v>42</v>
      </c>
    </row>
    <row r="1301" spans="1:13" x14ac:dyDescent="0.25">
      <c r="A1301" t="s">
        <v>157</v>
      </c>
      <c r="B1301">
        <v>7479.59</v>
      </c>
      <c r="C1301">
        <v>7364.34</v>
      </c>
      <c r="D1301">
        <v>7364.21</v>
      </c>
      <c r="E1301">
        <v>6945.5</v>
      </c>
      <c r="F1301">
        <v>189.494</v>
      </c>
      <c r="G1301">
        <v>0</v>
      </c>
      <c r="H1301">
        <v>38.521000000000001</v>
      </c>
      <c r="I1301">
        <v>0</v>
      </c>
      <c r="J1301">
        <v>6.6328999999999999E-2</v>
      </c>
      <c r="K1301">
        <v>0.95913499999999996</v>
      </c>
      <c r="L1301">
        <v>0</v>
      </c>
      <c r="M1301" t="s">
        <v>42</v>
      </c>
    </row>
    <row r="1302" spans="1:13" x14ac:dyDescent="0.25">
      <c r="A1302" t="s">
        <v>157</v>
      </c>
      <c r="B1302">
        <v>7468.08</v>
      </c>
      <c r="C1302">
        <v>7349.44</v>
      </c>
      <c r="D1302">
        <v>7349.3</v>
      </c>
      <c r="E1302">
        <v>6926.31</v>
      </c>
      <c r="F1302">
        <v>193.04</v>
      </c>
      <c r="G1302">
        <v>0</v>
      </c>
      <c r="H1302">
        <v>38.678100000000001</v>
      </c>
      <c r="I1302">
        <v>0</v>
      </c>
      <c r="J1302">
        <v>8.3255700000000002E-2</v>
      </c>
      <c r="K1302">
        <v>0.93182100000000001</v>
      </c>
      <c r="L1302">
        <v>0</v>
      </c>
      <c r="M1302" t="s">
        <v>42</v>
      </c>
    </row>
    <row r="1303" spans="1:13" x14ac:dyDescent="0.25">
      <c r="A1303" t="s">
        <v>157</v>
      </c>
      <c r="B1303">
        <v>7544.75</v>
      </c>
      <c r="C1303">
        <v>7429.94</v>
      </c>
      <c r="D1303">
        <v>7429.79</v>
      </c>
      <c r="E1303">
        <v>6986.63</v>
      </c>
      <c r="F1303">
        <v>204.74700000000001</v>
      </c>
      <c r="G1303">
        <v>0</v>
      </c>
      <c r="H1303">
        <v>39.482300000000002</v>
      </c>
      <c r="I1303">
        <v>0</v>
      </c>
      <c r="J1303">
        <v>5.6322499999999998E-2</v>
      </c>
      <c r="K1303">
        <v>0.93142599999999998</v>
      </c>
      <c r="L1303">
        <v>0</v>
      </c>
      <c r="M1303" t="s">
        <v>42</v>
      </c>
    </row>
    <row r="1304" spans="1:13" x14ac:dyDescent="0.25">
      <c r="A1304" t="s">
        <v>157</v>
      </c>
      <c r="B1304">
        <v>7470.89</v>
      </c>
      <c r="C1304">
        <v>7351.46</v>
      </c>
      <c r="D1304">
        <v>7351.32</v>
      </c>
      <c r="E1304">
        <v>6918.99</v>
      </c>
      <c r="F1304">
        <v>195.33799999999999</v>
      </c>
      <c r="G1304">
        <v>0</v>
      </c>
      <c r="H1304">
        <v>39.882300000000001</v>
      </c>
      <c r="I1304">
        <v>0</v>
      </c>
      <c r="J1304">
        <v>6.44367E-2</v>
      </c>
      <c r="K1304">
        <v>0.93122799999999994</v>
      </c>
      <c r="L1304">
        <v>0</v>
      </c>
      <c r="M1304" t="s">
        <v>42</v>
      </c>
    </row>
    <row r="1305" spans="1:13" x14ac:dyDescent="0.25">
      <c r="A1305" t="s">
        <v>157</v>
      </c>
      <c r="B1305">
        <v>7556.08</v>
      </c>
      <c r="C1305">
        <v>7441.57</v>
      </c>
      <c r="D1305">
        <v>7441.44</v>
      </c>
      <c r="E1305">
        <v>7019.75</v>
      </c>
      <c r="F1305">
        <v>189.01499999999999</v>
      </c>
      <c r="G1305">
        <v>0</v>
      </c>
      <c r="H1305">
        <v>38.602800000000002</v>
      </c>
      <c r="I1305">
        <v>0</v>
      </c>
      <c r="J1305">
        <v>6.4718899999999996E-2</v>
      </c>
      <c r="K1305">
        <v>0.93183300000000002</v>
      </c>
      <c r="L1305">
        <v>0</v>
      </c>
      <c r="M1305" t="s">
        <v>42</v>
      </c>
    </row>
    <row r="1306" spans="1:13" x14ac:dyDescent="0.25">
      <c r="A1306" t="s">
        <v>157</v>
      </c>
      <c r="B1306">
        <v>7488.65</v>
      </c>
      <c r="C1306">
        <v>7371.32</v>
      </c>
      <c r="D1306">
        <v>7371.18</v>
      </c>
      <c r="E1306">
        <v>6947.89</v>
      </c>
      <c r="F1306">
        <v>191.429</v>
      </c>
      <c r="G1306">
        <v>0</v>
      </c>
      <c r="H1306">
        <v>38.8553</v>
      </c>
      <c r="I1306">
        <v>0</v>
      </c>
      <c r="J1306">
        <v>5.5605599999999998E-2</v>
      </c>
      <c r="K1306">
        <v>0.95872299999999999</v>
      </c>
      <c r="L1306">
        <v>0</v>
      </c>
      <c r="M1306" t="s">
        <v>42</v>
      </c>
    </row>
    <row r="1307" spans="1:13" x14ac:dyDescent="0.25">
      <c r="A1307" t="s">
        <v>157</v>
      </c>
      <c r="B1307">
        <v>7630.56</v>
      </c>
      <c r="C1307">
        <v>7515.59</v>
      </c>
      <c r="D1307">
        <v>7515.44</v>
      </c>
      <c r="E1307">
        <v>7080.03</v>
      </c>
      <c r="F1307">
        <v>201.05500000000001</v>
      </c>
      <c r="G1307">
        <v>0</v>
      </c>
      <c r="H1307">
        <v>38.887700000000002</v>
      </c>
      <c r="I1307">
        <v>0</v>
      </c>
      <c r="J1307">
        <v>6.4165799999999995E-2</v>
      </c>
      <c r="K1307">
        <v>0.93181800000000004</v>
      </c>
      <c r="L1307">
        <v>0</v>
      </c>
      <c r="M1307" t="s">
        <v>42</v>
      </c>
    </row>
    <row r="1308" spans="1:13" x14ac:dyDescent="0.25">
      <c r="A1308" t="s">
        <v>157</v>
      </c>
      <c r="B1308">
        <v>7463.33</v>
      </c>
      <c r="C1308">
        <v>7348.58</v>
      </c>
      <c r="D1308">
        <v>7348.45</v>
      </c>
      <c r="E1308">
        <v>6925.22</v>
      </c>
      <c r="F1308">
        <v>192.916</v>
      </c>
      <c r="G1308">
        <v>0</v>
      </c>
      <c r="H1308">
        <v>38.692500000000003</v>
      </c>
      <c r="I1308">
        <v>0</v>
      </c>
      <c r="J1308">
        <v>6.3332799999999995E-2</v>
      </c>
      <c r="K1308">
        <v>0.93181899999999995</v>
      </c>
      <c r="L1308">
        <v>0</v>
      </c>
      <c r="M1308" t="s">
        <v>42</v>
      </c>
    </row>
    <row r="1309" spans="1:13" x14ac:dyDescent="0.25">
      <c r="A1309" t="s">
        <v>157</v>
      </c>
      <c r="B1309">
        <v>7483.28</v>
      </c>
      <c r="C1309">
        <v>7368.42</v>
      </c>
      <c r="D1309">
        <v>7368.29</v>
      </c>
      <c r="E1309">
        <v>6939.21</v>
      </c>
      <c r="F1309">
        <v>193.34100000000001</v>
      </c>
      <c r="G1309">
        <v>0</v>
      </c>
      <c r="H1309">
        <v>38.767499999999998</v>
      </c>
      <c r="I1309">
        <v>0</v>
      </c>
      <c r="J1309">
        <v>5.45589E-2</v>
      </c>
      <c r="K1309">
        <v>0.93177399999999999</v>
      </c>
      <c r="L1309">
        <v>0</v>
      </c>
      <c r="M1309" t="s">
        <v>42</v>
      </c>
    </row>
    <row r="1310" spans="1:13" x14ac:dyDescent="0.25">
      <c r="A1310" t="s">
        <v>157</v>
      </c>
      <c r="B1310">
        <v>7516.48</v>
      </c>
      <c r="C1310">
        <v>7401.55</v>
      </c>
      <c r="D1310">
        <v>7401.41</v>
      </c>
      <c r="E1310">
        <v>6968.22</v>
      </c>
      <c r="F1310">
        <v>198.65899999999999</v>
      </c>
      <c r="G1310">
        <v>0</v>
      </c>
      <c r="H1310">
        <v>38.881700000000002</v>
      </c>
      <c r="I1310">
        <v>0</v>
      </c>
      <c r="J1310">
        <v>5.3911500000000001E-2</v>
      </c>
      <c r="K1310">
        <v>0.93537099999999995</v>
      </c>
      <c r="L1310">
        <v>0</v>
      </c>
      <c r="M1310" t="s">
        <v>42</v>
      </c>
    </row>
    <row r="1311" spans="1:13" x14ac:dyDescent="0.25">
      <c r="A1311" t="s">
        <v>157</v>
      </c>
      <c r="B1311">
        <v>7458.99</v>
      </c>
      <c r="C1311">
        <v>7344.48</v>
      </c>
      <c r="D1311">
        <v>7344.31</v>
      </c>
      <c r="E1311">
        <v>6888.51</v>
      </c>
      <c r="F1311">
        <v>213.01599999999999</v>
      </c>
      <c r="G1311">
        <v>0</v>
      </c>
      <c r="H1311">
        <v>39.540900000000001</v>
      </c>
      <c r="I1311">
        <v>0</v>
      </c>
      <c r="J1311">
        <v>8.3258899999999997E-2</v>
      </c>
      <c r="K1311">
        <v>0.93182399999999999</v>
      </c>
      <c r="L1311">
        <v>0</v>
      </c>
      <c r="M1311" t="s">
        <v>42</v>
      </c>
    </row>
    <row r="1312" spans="1:13" x14ac:dyDescent="0.25">
      <c r="A1312" t="s">
        <v>157</v>
      </c>
      <c r="B1312">
        <v>7584.09</v>
      </c>
      <c r="C1312">
        <v>7466.8</v>
      </c>
      <c r="D1312">
        <v>7466.67</v>
      </c>
      <c r="E1312">
        <v>7034.14</v>
      </c>
      <c r="F1312">
        <v>193.87799999999999</v>
      </c>
      <c r="G1312">
        <v>0</v>
      </c>
      <c r="H1312">
        <v>38.8125</v>
      </c>
      <c r="I1312">
        <v>0</v>
      </c>
      <c r="J1312">
        <v>5.5879400000000003E-2</v>
      </c>
      <c r="K1312">
        <v>0.93180300000000005</v>
      </c>
      <c r="L1312">
        <v>0</v>
      </c>
      <c r="M1312" t="s">
        <v>42</v>
      </c>
    </row>
    <row r="1313" spans="1:13" x14ac:dyDescent="0.25">
      <c r="A1313" t="s">
        <v>157</v>
      </c>
      <c r="B1313">
        <v>7503.97</v>
      </c>
      <c r="C1313">
        <v>7388.94</v>
      </c>
      <c r="D1313">
        <v>7388.81</v>
      </c>
      <c r="E1313">
        <v>6964.2</v>
      </c>
      <c r="F1313">
        <v>192.59800000000001</v>
      </c>
      <c r="G1313">
        <v>0</v>
      </c>
      <c r="H1313">
        <v>38.709200000000003</v>
      </c>
      <c r="I1313">
        <v>0</v>
      </c>
      <c r="J1313">
        <v>5.3938E-2</v>
      </c>
      <c r="K1313">
        <v>0.93183499999999997</v>
      </c>
      <c r="L1313">
        <v>0</v>
      </c>
      <c r="M1313" t="s">
        <v>42</v>
      </c>
    </row>
    <row r="1314" spans="1:13" x14ac:dyDescent="0.25">
      <c r="A1314" t="s">
        <v>157</v>
      </c>
      <c r="B1314">
        <v>7492.04</v>
      </c>
      <c r="C1314">
        <v>7376.63</v>
      </c>
      <c r="D1314">
        <v>7376.49</v>
      </c>
      <c r="E1314">
        <v>6945.51</v>
      </c>
      <c r="F1314">
        <v>195.46299999999999</v>
      </c>
      <c r="G1314">
        <v>0</v>
      </c>
      <c r="H1314">
        <v>39.004899999999999</v>
      </c>
      <c r="I1314">
        <v>0</v>
      </c>
      <c r="J1314">
        <v>5.8070999999999998E-2</v>
      </c>
      <c r="K1314">
        <v>0.93155600000000005</v>
      </c>
      <c r="L1314">
        <v>0</v>
      </c>
      <c r="M1314" t="s">
        <v>42</v>
      </c>
    </row>
    <row r="1315" spans="1:13" x14ac:dyDescent="0.25">
      <c r="A1315" t="s">
        <v>157</v>
      </c>
      <c r="B1315">
        <v>7558.81</v>
      </c>
      <c r="C1315">
        <v>7442.94</v>
      </c>
      <c r="D1315">
        <v>7442.79</v>
      </c>
      <c r="E1315">
        <v>7004.38</v>
      </c>
      <c r="F1315">
        <v>203.67099999999999</v>
      </c>
      <c r="G1315">
        <v>0</v>
      </c>
      <c r="H1315">
        <v>39.223399999999998</v>
      </c>
      <c r="I1315">
        <v>0</v>
      </c>
      <c r="J1315">
        <v>5.5167599999999997E-2</v>
      </c>
      <c r="K1315">
        <v>0.93170600000000003</v>
      </c>
      <c r="L1315">
        <v>0</v>
      </c>
      <c r="M1315" t="s">
        <v>42</v>
      </c>
    </row>
    <row r="1316" spans="1:13" x14ac:dyDescent="0.25">
      <c r="A1316" t="s">
        <v>157</v>
      </c>
      <c r="B1316">
        <v>7523.01</v>
      </c>
      <c r="C1316">
        <v>7407.72</v>
      </c>
      <c r="D1316">
        <v>7407.59</v>
      </c>
      <c r="E1316">
        <v>6983.82</v>
      </c>
      <c r="F1316">
        <v>190.511</v>
      </c>
      <c r="G1316">
        <v>0</v>
      </c>
      <c r="H1316">
        <v>38.829500000000003</v>
      </c>
      <c r="I1316">
        <v>0</v>
      </c>
      <c r="J1316">
        <v>6.1977200000000003E-2</v>
      </c>
      <c r="K1316">
        <v>0.93178000000000005</v>
      </c>
      <c r="L1316">
        <v>0</v>
      </c>
      <c r="M1316" t="s">
        <v>42</v>
      </c>
    </row>
    <row r="1317" spans="1:13" x14ac:dyDescent="0.25">
      <c r="A1317" t="s">
        <v>157</v>
      </c>
      <c r="B1317">
        <v>7340.23</v>
      </c>
      <c r="C1317">
        <v>7223.13</v>
      </c>
      <c r="D1317">
        <v>7223</v>
      </c>
      <c r="E1317">
        <v>6817.65</v>
      </c>
      <c r="F1317">
        <v>184.404</v>
      </c>
      <c r="G1317">
        <v>0</v>
      </c>
      <c r="H1317">
        <v>38.281799999999997</v>
      </c>
      <c r="I1317">
        <v>0</v>
      </c>
      <c r="J1317">
        <v>7.7727900000000003E-2</v>
      </c>
      <c r="K1317">
        <v>0.93169100000000005</v>
      </c>
      <c r="L1317">
        <v>0</v>
      </c>
      <c r="M1317" t="s">
        <v>42</v>
      </c>
    </row>
    <row r="1318" spans="1:13" x14ac:dyDescent="0.25">
      <c r="A1318" t="s">
        <v>157</v>
      </c>
      <c r="B1318">
        <v>7453.94</v>
      </c>
      <c r="C1318">
        <v>7338.85</v>
      </c>
      <c r="D1318">
        <v>7338.71</v>
      </c>
      <c r="E1318">
        <v>6930.1</v>
      </c>
      <c r="F1318">
        <v>186.363</v>
      </c>
      <c r="G1318">
        <v>0</v>
      </c>
      <c r="H1318">
        <v>38.380699999999997</v>
      </c>
      <c r="I1318">
        <v>0</v>
      </c>
      <c r="J1318">
        <v>5.3914700000000003E-2</v>
      </c>
      <c r="K1318">
        <v>0.95867999999999998</v>
      </c>
      <c r="L1318">
        <v>0</v>
      </c>
      <c r="M1318" t="s">
        <v>42</v>
      </c>
    </row>
    <row r="1319" spans="1:13" x14ac:dyDescent="0.25">
      <c r="A1319" t="s">
        <v>157</v>
      </c>
      <c r="B1319">
        <v>7346.57</v>
      </c>
      <c r="C1319">
        <v>7232.19</v>
      </c>
      <c r="D1319">
        <v>7232.06</v>
      </c>
      <c r="E1319">
        <v>6826.95</v>
      </c>
      <c r="F1319">
        <v>184.727</v>
      </c>
      <c r="G1319">
        <v>0</v>
      </c>
      <c r="H1319">
        <v>38.087000000000003</v>
      </c>
      <c r="I1319">
        <v>0</v>
      </c>
      <c r="J1319">
        <v>5.4321700000000001E-2</v>
      </c>
      <c r="K1319">
        <v>0.95348299999999997</v>
      </c>
      <c r="L1319">
        <v>0</v>
      </c>
      <c r="M1319" t="s">
        <v>42</v>
      </c>
    </row>
    <row r="1320" spans="1:13" x14ac:dyDescent="0.25">
      <c r="A1320" t="s">
        <v>157</v>
      </c>
      <c r="B1320">
        <v>7451.95</v>
      </c>
      <c r="C1320">
        <v>7335.5</v>
      </c>
      <c r="D1320">
        <v>7335.37</v>
      </c>
      <c r="E1320">
        <v>6927.3</v>
      </c>
      <c r="F1320">
        <v>181.75399999999999</v>
      </c>
      <c r="G1320">
        <v>0</v>
      </c>
      <c r="H1320">
        <v>38.281500000000001</v>
      </c>
      <c r="I1320">
        <v>0</v>
      </c>
      <c r="J1320">
        <v>5.4562199999999998E-2</v>
      </c>
      <c r="K1320">
        <v>0.95377599999999996</v>
      </c>
      <c r="L1320">
        <v>0</v>
      </c>
      <c r="M1320" t="s">
        <v>42</v>
      </c>
    </row>
    <row r="1321" spans="1:13" x14ac:dyDescent="0.25">
      <c r="A1321" t="s">
        <v>157</v>
      </c>
      <c r="B1321">
        <v>7312.46</v>
      </c>
      <c r="C1321">
        <v>7197.87</v>
      </c>
      <c r="D1321">
        <v>7197.74</v>
      </c>
      <c r="E1321">
        <v>6795.68</v>
      </c>
      <c r="F1321">
        <v>183.12799999999999</v>
      </c>
      <c r="G1321">
        <v>0</v>
      </c>
      <c r="H1321">
        <v>38.282600000000002</v>
      </c>
      <c r="I1321">
        <v>0</v>
      </c>
      <c r="J1321">
        <v>6.3284800000000002E-2</v>
      </c>
      <c r="K1321">
        <v>0.93082799999999999</v>
      </c>
      <c r="L1321">
        <v>0</v>
      </c>
      <c r="M1321" t="s">
        <v>42</v>
      </c>
    </row>
    <row r="1322" spans="1:13" x14ac:dyDescent="0.25">
      <c r="A1322" t="s">
        <v>157</v>
      </c>
      <c r="B1322">
        <v>7333.54</v>
      </c>
      <c r="C1322">
        <v>7218.51</v>
      </c>
      <c r="D1322">
        <v>7218.38</v>
      </c>
      <c r="E1322">
        <v>6813.6</v>
      </c>
      <c r="F1322">
        <v>183.571</v>
      </c>
      <c r="G1322">
        <v>0</v>
      </c>
      <c r="H1322">
        <v>38.255600000000001</v>
      </c>
      <c r="I1322">
        <v>0</v>
      </c>
      <c r="J1322">
        <v>5.5103600000000003E-2</v>
      </c>
      <c r="K1322">
        <v>0.93159599999999998</v>
      </c>
      <c r="L1322">
        <v>0</v>
      </c>
      <c r="M1322" t="s">
        <v>42</v>
      </c>
    </row>
    <row r="1323" spans="1:13" x14ac:dyDescent="0.25">
      <c r="A1323" t="s">
        <v>157</v>
      </c>
      <c r="B1323">
        <v>7395.79</v>
      </c>
      <c r="C1323">
        <v>7277.23</v>
      </c>
      <c r="D1323">
        <v>7277.08</v>
      </c>
      <c r="E1323">
        <v>6858.79</v>
      </c>
      <c r="F1323">
        <v>190.80699999999999</v>
      </c>
      <c r="G1323">
        <v>0</v>
      </c>
      <c r="H1323">
        <v>38.614400000000003</v>
      </c>
      <c r="I1323">
        <v>0</v>
      </c>
      <c r="J1323">
        <v>6.8546599999999999E-2</v>
      </c>
      <c r="K1323">
        <v>0.93179699999999999</v>
      </c>
      <c r="L1323">
        <v>0</v>
      </c>
      <c r="M1323" t="s">
        <v>42</v>
      </c>
    </row>
    <row r="1324" spans="1:13" x14ac:dyDescent="0.25">
      <c r="A1324" t="s">
        <v>157</v>
      </c>
      <c r="B1324">
        <v>7434.8</v>
      </c>
      <c r="C1324">
        <v>7319.8</v>
      </c>
      <c r="D1324">
        <v>7319.66</v>
      </c>
      <c r="E1324">
        <v>6909.89</v>
      </c>
      <c r="F1324">
        <v>185.86699999999999</v>
      </c>
      <c r="G1324">
        <v>0</v>
      </c>
      <c r="H1324">
        <v>38.449599999999997</v>
      </c>
      <c r="I1324">
        <v>0</v>
      </c>
      <c r="J1324">
        <v>8.3260100000000004E-2</v>
      </c>
      <c r="K1324">
        <v>0.93180300000000005</v>
      </c>
      <c r="L1324">
        <v>0</v>
      </c>
      <c r="M1324" t="s">
        <v>42</v>
      </c>
    </row>
    <row r="1325" spans="1:13" x14ac:dyDescent="0.25">
      <c r="A1325" t="s">
        <v>157</v>
      </c>
      <c r="B1325">
        <v>7387.48</v>
      </c>
      <c r="C1325">
        <v>7273.53</v>
      </c>
      <c r="D1325">
        <v>7273.39</v>
      </c>
      <c r="E1325">
        <v>6869.04</v>
      </c>
      <c r="F1325">
        <v>183.239</v>
      </c>
      <c r="G1325">
        <v>0</v>
      </c>
      <c r="H1325">
        <v>38.138599999999997</v>
      </c>
      <c r="I1325">
        <v>0</v>
      </c>
      <c r="J1325">
        <v>5.4812E-2</v>
      </c>
      <c r="K1325">
        <v>0.95198700000000003</v>
      </c>
      <c r="L1325">
        <v>0</v>
      </c>
      <c r="M1325" t="s">
        <v>42</v>
      </c>
    </row>
    <row r="1326" spans="1:13" x14ac:dyDescent="0.25">
      <c r="A1326" t="s">
        <v>157</v>
      </c>
      <c r="B1326">
        <v>7436.04</v>
      </c>
      <c r="C1326">
        <v>7321.48</v>
      </c>
      <c r="D1326">
        <v>7321.34</v>
      </c>
      <c r="E1326">
        <v>6915.36</v>
      </c>
      <c r="F1326">
        <v>184.44</v>
      </c>
      <c r="G1326">
        <v>0</v>
      </c>
      <c r="H1326">
        <v>38.250700000000002</v>
      </c>
      <c r="I1326">
        <v>0</v>
      </c>
      <c r="J1326">
        <v>6.4421400000000004E-2</v>
      </c>
      <c r="K1326">
        <v>0.93158399999999997</v>
      </c>
      <c r="L1326">
        <v>0</v>
      </c>
      <c r="M1326" t="s">
        <v>42</v>
      </c>
    </row>
    <row r="1327" spans="1:13" x14ac:dyDescent="0.25">
      <c r="A1327" t="s">
        <v>157</v>
      </c>
      <c r="B1327">
        <v>7398.12</v>
      </c>
      <c r="C1327">
        <v>7283.55</v>
      </c>
      <c r="D1327">
        <v>7283.42</v>
      </c>
      <c r="E1327">
        <v>6881.61</v>
      </c>
      <c r="F1327">
        <v>182.75299999999999</v>
      </c>
      <c r="G1327">
        <v>0</v>
      </c>
      <c r="H1327">
        <v>38.202500000000001</v>
      </c>
      <c r="I1327">
        <v>0</v>
      </c>
      <c r="J1327">
        <v>5.3909600000000002E-2</v>
      </c>
      <c r="K1327">
        <v>0.93164000000000002</v>
      </c>
      <c r="L1327">
        <v>0</v>
      </c>
      <c r="M1327" t="s">
        <v>42</v>
      </c>
    </row>
    <row r="1328" spans="1:13" x14ac:dyDescent="0.25">
      <c r="A1328" t="s">
        <v>157</v>
      </c>
      <c r="B1328">
        <v>7393.1</v>
      </c>
      <c r="C1328">
        <v>7275.85</v>
      </c>
      <c r="D1328">
        <v>7275.72</v>
      </c>
      <c r="E1328">
        <v>6872.32</v>
      </c>
      <c r="F1328">
        <v>183.71</v>
      </c>
      <c r="G1328">
        <v>0</v>
      </c>
      <c r="H1328">
        <v>38.317900000000002</v>
      </c>
      <c r="I1328">
        <v>0</v>
      </c>
      <c r="J1328">
        <v>6.0684299999999997E-2</v>
      </c>
      <c r="K1328">
        <v>0.93169800000000003</v>
      </c>
      <c r="L1328">
        <v>0</v>
      </c>
      <c r="M1328" t="s">
        <v>42</v>
      </c>
    </row>
    <row r="1329" spans="1:25" x14ac:dyDescent="0.25">
      <c r="A1329" t="s">
        <v>157</v>
      </c>
      <c r="B1329">
        <v>7396.68</v>
      </c>
      <c r="C1329">
        <v>7281.16</v>
      </c>
      <c r="D1329">
        <v>7281.03</v>
      </c>
      <c r="E1329">
        <v>6878.84</v>
      </c>
      <c r="F1329">
        <v>181.22</v>
      </c>
      <c r="G1329">
        <v>0</v>
      </c>
      <c r="H1329">
        <v>38.319899999999997</v>
      </c>
      <c r="I1329">
        <v>0</v>
      </c>
      <c r="J1329">
        <v>5.4655099999999998E-2</v>
      </c>
      <c r="K1329">
        <v>0.95816500000000004</v>
      </c>
      <c r="L1329">
        <v>0</v>
      </c>
      <c r="M1329" t="s">
        <v>42</v>
      </c>
    </row>
    <row r="1330" spans="1:25" x14ac:dyDescent="0.25">
      <c r="A1330" t="s">
        <v>157</v>
      </c>
      <c r="B1330">
        <v>7383.48</v>
      </c>
      <c r="C1330">
        <v>7268.29</v>
      </c>
      <c r="D1330">
        <v>7268.16</v>
      </c>
      <c r="E1330">
        <v>6866.72</v>
      </c>
      <c r="F1330">
        <v>179.3</v>
      </c>
      <c r="G1330">
        <v>0</v>
      </c>
      <c r="H1330">
        <v>38.266500000000001</v>
      </c>
      <c r="I1330">
        <v>0</v>
      </c>
      <c r="J1330">
        <v>3.4617200000000001E-2</v>
      </c>
      <c r="K1330">
        <v>0.94639099999999998</v>
      </c>
      <c r="L1330">
        <v>0</v>
      </c>
      <c r="M1330" t="s">
        <v>42</v>
      </c>
    </row>
    <row r="1331" spans="1:25" x14ac:dyDescent="0.25">
      <c r="A1331" t="s">
        <v>157</v>
      </c>
      <c r="B1331">
        <v>7455.21</v>
      </c>
      <c r="C1331">
        <v>7340.8</v>
      </c>
      <c r="D1331">
        <v>7340.66</v>
      </c>
      <c r="E1331">
        <v>6912.85</v>
      </c>
      <c r="F1331">
        <v>195.81200000000001</v>
      </c>
      <c r="G1331">
        <v>0</v>
      </c>
      <c r="H1331">
        <v>38.799700000000001</v>
      </c>
      <c r="I1331">
        <v>0</v>
      </c>
      <c r="J1331">
        <v>7.9212199999999997E-2</v>
      </c>
      <c r="K1331">
        <v>0.931593</v>
      </c>
      <c r="L1331">
        <v>0</v>
      </c>
      <c r="M1331" t="s">
        <v>42</v>
      </c>
    </row>
    <row r="1332" spans="1:25" x14ac:dyDescent="0.25">
      <c r="A1332" t="s">
        <v>157</v>
      </c>
      <c r="B1332">
        <v>7403.49</v>
      </c>
      <c r="C1332">
        <v>7288.42</v>
      </c>
      <c r="D1332">
        <v>7288.27</v>
      </c>
      <c r="E1332">
        <v>6869.9</v>
      </c>
      <c r="F1332">
        <v>185.63800000000001</v>
      </c>
      <c r="G1332">
        <v>0</v>
      </c>
      <c r="H1332">
        <v>38.680300000000003</v>
      </c>
      <c r="I1332">
        <v>0</v>
      </c>
      <c r="J1332">
        <v>5.3933399999999999E-2</v>
      </c>
      <c r="K1332">
        <v>0.93128200000000005</v>
      </c>
      <c r="L1332">
        <v>0</v>
      </c>
      <c r="M1332" t="s">
        <v>42</v>
      </c>
    </row>
    <row r="1333" spans="1:25" x14ac:dyDescent="0.25">
      <c r="A1333" t="s">
        <v>157</v>
      </c>
      <c r="B1333">
        <v>7572.99</v>
      </c>
      <c r="C1333">
        <v>7456.18</v>
      </c>
      <c r="D1333">
        <v>7456.04</v>
      </c>
      <c r="E1333">
        <v>7031.22</v>
      </c>
      <c r="F1333">
        <v>195.274</v>
      </c>
      <c r="G1333">
        <v>0</v>
      </c>
      <c r="H1333">
        <v>38.692</v>
      </c>
      <c r="I1333">
        <v>0</v>
      </c>
      <c r="J1333">
        <v>5.3942799999999999E-2</v>
      </c>
      <c r="K1333">
        <v>0.93167100000000003</v>
      </c>
      <c r="L1333">
        <v>0</v>
      </c>
      <c r="M1333" t="s">
        <v>42</v>
      </c>
    </row>
    <row r="1334" spans="1:25" x14ac:dyDescent="0.25">
      <c r="A1334" t="s">
        <v>157</v>
      </c>
      <c r="B1334">
        <v>7533.83</v>
      </c>
      <c r="C1334">
        <v>7418.61</v>
      </c>
      <c r="D1334">
        <v>7418.46</v>
      </c>
      <c r="E1334">
        <v>6988.43</v>
      </c>
      <c r="F1334">
        <v>200.273</v>
      </c>
      <c r="G1334">
        <v>0</v>
      </c>
      <c r="H1334">
        <v>39.342399999999998</v>
      </c>
      <c r="I1334">
        <v>0</v>
      </c>
      <c r="J1334">
        <v>7.2660500000000003E-2</v>
      </c>
      <c r="K1334">
        <v>0.93113199999999996</v>
      </c>
      <c r="L1334">
        <v>0</v>
      </c>
      <c r="M1334" t="s">
        <v>42</v>
      </c>
    </row>
    <row r="1335" spans="1:25" x14ac:dyDescent="0.25">
      <c r="A1335" t="s">
        <v>157</v>
      </c>
      <c r="B1335">
        <v>7463.9</v>
      </c>
      <c r="C1335">
        <v>7348.76</v>
      </c>
      <c r="D1335">
        <v>7348.62</v>
      </c>
      <c r="E1335">
        <v>6926.99</v>
      </c>
      <c r="F1335">
        <v>191.511</v>
      </c>
      <c r="G1335">
        <v>0</v>
      </c>
      <c r="H1335">
        <v>38.489600000000003</v>
      </c>
      <c r="I1335">
        <v>0</v>
      </c>
      <c r="J1335">
        <v>5.3925300000000002E-2</v>
      </c>
      <c r="K1335">
        <v>0.93171899999999996</v>
      </c>
      <c r="L1335">
        <v>0</v>
      </c>
      <c r="M1335" t="s">
        <v>42</v>
      </c>
    </row>
    <row r="1336" spans="1:25" x14ac:dyDescent="0.25">
      <c r="A1336" t="s">
        <v>157</v>
      </c>
      <c r="B1336">
        <v>7525.78</v>
      </c>
      <c r="C1336">
        <v>7411.23</v>
      </c>
      <c r="D1336">
        <v>7411.09</v>
      </c>
      <c r="E1336">
        <v>6988.19</v>
      </c>
      <c r="F1336">
        <v>195.852</v>
      </c>
      <c r="G1336">
        <v>0</v>
      </c>
      <c r="H1336">
        <v>38.660699999999999</v>
      </c>
      <c r="I1336">
        <v>0</v>
      </c>
      <c r="J1336">
        <v>5.5175599999999998E-2</v>
      </c>
      <c r="K1336">
        <v>0.931836</v>
      </c>
      <c r="L1336">
        <v>0</v>
      </c>
      <c r="M1336" t="s">
        <v>42</v>
      </c>
    </row>
    <row r="1337" spans="1:25" x14ac:dyDescent="0.25">
      <c r="A1337" t="s">
        <v>157</v>
      </c>
      <c r="B1337">
        <v>7518.19</v>
      </c>
      <c r="C1337">
        <v>7402.37</v>
      </c>
      <c r="D1337">
        <v>7402.23</v>
      </c>
      <c r="E1337">
        <v>6978.98</v>
      </c>
      <c r="F1337">
        <v>193.14099999999999</v>
      </c>
      <c r="G1337">
        <v>0</v>
      </c>
      <c r="H1337">
        <v>38.625300000000003</v>
      </c>
      <c r="I1337">
        <v>0</v>
      </c>
      <c r="J1337">
        <v>5.4590199999999998E-2</v>
      </c>
      <c r="K1337">
        <v>0.93183499999999997</v>
      </c>
      <c r="L1337">
        <v>0</v>
      </c>
      <c r="M1337" t="s">
        <v>42</v>
      </c>
    </row>
    <row r="1338" spans="1:25" x14ac:dyDescent="0.25">
      <c r="A1338" t="s">
        <v>157</v>
      </c>
      <c r="B1338">
        <v>7453.85</v>
      </c>
      <c r="C1338">
        <v>7339.42</v>
      </c>
      <c r="D1338">
        <v>7339.28</v>
      </c>
      <c r="E1338">
        <v>6917.39</v>
      </c>
      <c r="F1338">
        <v>195.57900000000001</v>
      </c>
      <c r="G1338">
        <v>0</v>
      </c>
      <c r="H1338">
        <v>38.577100000000002</v>
      </c>
      <c r="I1338">
        <v>0</v>
      </c>
      <c r="J1338">
        <v>5.65511E-2</v>
      </c>
      <c r="K1338">
        <v>0.93143399999999998</v>
      </c>
      <c r="L1338">
        <v>0</v>
      </c>
      <c r="M1338" t="s">
        <v>42</v>
      </c>
    </row>
    <row r="1339" spans="1:25" x14ac:dyDescent="0.25">
      <c r="A1339" t="s">
        <v>157</v>
      </c>
      <c r="B1339">
        <v>7585.18</v>
      </c>
      <c r="C1339">
        <v>7469.35</v>
      </c>
      <c r="D1339">
        <v>7469.2</v>
      </c>
      <c r="E1339">
        <v>7034.69</v>
      </c>
      <c r="F1339">
        <v>201.97200000000001</v>
      </c>
      <c r="G1339">
        <v>0</v>
      </c>
      <c r="H1339">
        <v>38.941299999999998</v>
      </c>
      <c r="I1339">
        <v>0</v>
      </c>
      <c r="J1339">
        <v>5.5043399999999999E-2</v>
      </c>
      <c r="K1339">
        <v>0.93168600000000001</v>
      </c>
      <c r="L1339">
        <v>0</v>
      </c>
      <c r="M1339" t="s">
        <v>42</v>
      </c>
    </row>
    <row r="1340" spans="1:25" x14ac:dyDescent="0.25">
      <c r="A1340" t="s">
        <v>157</v>
      </c>
      <c r="B1340">
        <v>7496.25</v>
      </c>
      <c r="C1340">
        <v>7380.57</v>
      </c>
      <c r="D1340">
        <v>7380.43</v>
      </c>
      <c r="E1340">
        <v>6957.55</v>
      </c>
      <c r="F1340">
        <v>194.03700000000001</v>
      </c>
      <c r="G1340">
        <v>0</v>
      </c>
      <c r="H1340">
        <v>38.847499999999997</v>
      </c>
      <c r="I1340">
        <v>0</v>
      </c>
      <c r="J1340">
        <v>5.4932799999999997E-2</v>
      </c>
      <c r="K1340">
        <v>0.93183099999999996</v>
      </c>
      <c r="L1340">
        <v>0</v>
      </c>
      <c r="M1340" t="s">
        <v>42</v>
      </c>
    </row>
    <row r="1341" spans="1:25" x14ac:dyDescent="0.25">
      <c r="A1341" t="s">
        <v>157</v>
      </c>
      <c r="B1341">
        <v>7552.99</v>
      </c>
      <c r="C1341">
        <v>7436.18</v>
      </c>
      <c r="D1341">
        <v>7436.03</v>
      </c>
      <c r="E1341">
        <v>7007.29</v>
      </c>
      <c r="F1341">
        <v>198.18199999999999</v>
      </c>
      <c r="G1341">
        <v>0</v>
      </c>
      <c r="H1341">
        <v>39.040199999999999</v>
      </c>
      <c r="I1341">
        <v>0</v>
      </c>
      <c r="J1341">
        <v>5.3910899999999998E-2</v>
      </c>
      <c r="K1341">
        <v>0.93043699999999996</v>
      </c>
      <c r="L1341">
        <v>0</v>
      </c>
      <c r="M1341" t="s">
        <v>42</v>
      </c>
    </row>
    <row r="1342" spans="1:25" x14ac:dyDescent="0.25">
      <c r="A1342" t="s">
        <v>157</v>
      </c>
      <c r="B1342">
        <v>7568.3</v>
      </c>
      <c r="C1342">
        <v>7453.36</v>
      </c>
      <c r="D1342">
        <v>7453.21</v>
      </c>
      <c r="E1342">
        <v>7016.33</v>
      </c>
      <c r="F1342">
        <v>201.97900000000001</v>
      </c>
      <c r="G1342">
        <v>0</v>
      </c>
      <c r="H1342">
        <v>39.351199999999999</v>
      </c>
      <c r="I1342">
        <v>0</v>
      </c>
      <c r="J1342">
        <v>5.40169E-2</v>
      </c>
      <c r="K1342">
        <v>0.93081800000000003</v>
      </c>
      <c r="L1342">
        <v>0</v>
      </c>
      <c r="M1342" t="s">
        <v>42</v>
      </c>
    </row>
    <row r="1343" spans="1:25" x14ac:dyDescent="0.25">
      <c r="A1343" t="s">
        <v>157</v>
      </c>
      <c r="B1343">
        <v>7619.9</v>
      </c>
      <c r="C1343">
        <v>7504.31</v>
      </c>
      <c r="D1343">
        <v>7504.14</v>
      </c>
      <c r="E1343">
        <v>7042.21</v>
      </c>
      <c r="F1343">
        <v>213.767</v>
      </c>
      <c r="G1343">
        <v>0</v>
      </c>
      <c r="H1343">
        <v>39.564500000000002</v>
      </c>
      <c r="I1343">
        <v>0</v>
      </c>
      <c r="J1343">
        <v>7.5424000000000005E-2</v>
      </c>
      <c r="K1343">
        <v>0.93174699999999999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7681.08</v>
      </c>
      <c r="C1344">
        <v>7561.55</v>
      </c>
      <c r="D1344">
        <v>7561.4</v>
      </c>
      <c r="E1344">
        <v>7112.55</v>
      </c>
      <c r="F1344">
        <v>206.268</v>
      </c>
      <c r="G1344">
        <v>0</v>
      </c>
      <c r="H1344">
        <v>39.483800000000002</v>
      </c>
      <c r="I1344">
        <v>0</v>
      </c>
      <c r="J1344">
        <v>5.5962900000000003E-2</v>
      </c>
      <c r="K1344">
        <v>0.93177600000000005</v>
      </c>
      <c r="L1344">
        <v>0</v>
      </c>
      <c r="M1344" t="s">
        <v>42</v>
      </c>
      <c r="R1344">
        <f>AVERAGE(B1295:B1344)</f>
        <v>7472.5160000000024</v>
      </c>
      <c r="S1344">
        <f>AVERAGE(C1295:C1344)</f>
        <v>7356.879399999998</v>
      </c>
      <c r="U1344">
        <f>_xlfn.VAR.P(B1295:B1344)</f>
        <v>6691.6669760000068</v>
      </c>
      <c r="V1344">
        <f>_xlfn.VAR.P(C1295:C1344)</f>
        <v>6643.3672296400046</v>
      </c>
      <c r="X1344">
        <f>1.96*SQRT(U1344)/50</f>
        <v>3.2066623055757915</v>
      </c>
      <c r="Y1344">
        <f>1.96*SQRT(V1344)/50</f>
        <v>3.1950686721499455</v>
      </c>
    </row>
    <row r="1345" spans="1:15" x14ac:dyDescent="0.25">
      <c r="A1345" t="s">
        <v>158</v>
      </c>
      <c r="B1345">
        <v>373755.26289999997</v>
      </c>
      <c r="C1345" t="s">
        <v>36</v>
      </c>
    </row>
    <row r="1346" spans="1:15" x14ac:dyDescent="0.25">
      <c r="A1346" t="s">
        <v>172</v>
      </c>
      <c r="B1346">
        <v>6558.21</v>
      </c>
      <c r="C1346">
        <v>6359.13</v>
      </c>
      <c r="D1346">
        <v>6358.98</v>
      </c>
      <c r="E1346">
        <v>6125.21</v>
      </c>
      <c r="F1346">
        <v>119.09</v>
      </c>
      <c r="G1346">
        <v>211.67400000000001</v>
      </c>
      <c r="H1346">
        <v>75.067999999999998</v>
      </c>
      <c r="I1346">
        <v>29.9298</v>
      </c>
      <c r="J1346">
        <v>82.133899999999997</v>
      </c>
      <c r="K1346">
        <v>5775.65</v>
      </c>
      <c r="L1346">
        <v>3.3571299999999998E-2</v>
      </c>
      <c r="M1346">
        <v>0.93171199999999998</v>
      </c>
      <c r="N1346">
        <v>0</v>
      </c>
      <c r="O1346" t="s">
        <v>42</v>
      </c>
    </row>
    <row r="1347" spans="1:15" x14ac:dyDescent="0.25">
      <c r="A1347" t="s">
        <v>172</v>
      </c>
      <c r="B1347">
        <v>6589.32</v>
      </c>
      <c r="C1347">
        <v>6407.48</v>
      </c>
      <c r="D1347">
        <v>6407.34</v>
      </c>
      <c r="E1347">
        <v>6173.15</v>
      </c>
      <c r="F1347">
        <v>116.73399999999999</v>
      </c>
      <c r="G1347">
        <v>211.90100000000001</v>
      </c>
      <c r="H1347">
        <v>76.482600000000005</v>
      </c>
      <c r="I1347">
        <v>29.390899999999998</v>
      </c>
      <c r="J1347">
        <v>81.359300000000005</v>
      </c>
      <c r="K1347">
        <v>5825.06</v>
      </c>
      <c r="L1347">
        <v>5.90544E-2</v>
      </c>
      <c r="M1347">
        <v>0.93151799999999996</v>
      </c>
      <c r="N1347">
        <v>0</v>
      </c>
      <c r="O1347" t="s">
        <v>42</v>
      </c>
    </row>
    <row r="1348" spans="1:15" x14ac:dyDescent="0.25">
      <c r="A1348" t="s">
        <v>172</v>
      </c>
      <c r="B1348">
        <v>6512.63</v>
      </c>
      <c r="C1348">
        <v>6334.52</v>
      </c>
      <c r="D1348">
        <v>6334.38</v>
      </c>
      <c r="E1348">
        <v>6100.31</v>
      </c>
      <c r="F1348">
        <v>117.27</v>
      </c>
      <c r="G1348">
        <v>214.631</v>
      </c>
      <c r="H1348">
        <v>78.152699999999996</v>
      </c>
      <c r="I1348">
        <v>29.335899999999999</v>
      </c>
      <c r="J1348">
        <v>82.406199999999998</v>
      </c>
      <c r="K1348">
        <v>5749.72</v>
      </c>
      <c r="L1348">
        <v>5.4996000000000003E-2</v>
      </c>
      <c r="M1348">
        <v>0.93183700000000003</v>
      </c>
      <c r="N1348">
        <v>0</v>
      </c>
      <c r="O1348" t="s">
        <v>42</v>
      </c>
    </row>
    <row r="1349" spans="1:15" x14ac:dyDescent="0.25">
      <c r="A1349" t="s">
        <v>172</v>
      </c>
      <c r="B1349">
        <v>6602.72</v>
      </c>
      <c r="C1349">
        <v>6421.15</v>
      </c>
      <c r="D1349">
        <v>6421.01</v>
      </c>
      <c r="E1349">
        <v>6183.91</v>
      </c>
      <c r="F1349">
        <v>118.036</v>
      </c>
      <c r="G1349">
        <v>212.834</v>
      </c>
      <c r="H1349">
        <v>76.462299999999999</v>
      </c>
      <c r="I1349">
        <v>29.373200000000001</v>
      </c>
      <c r="J1349">
        <v>82.109899999999996</v>
      </c>
      <c r="K1349">
        <v>5833.18</v>
      </c>
      <c r="L1349">
        <v>5.6288499999999998E-2</v>
      </c>
      <c r="M1349">
        <v>0.93176899999999996</v>
      </c>
      <c r="N1349">
        <v>0</v>
      </c>
      <c r="O1349" t="s">
        <v>42</v>
      </c>
    </row>
    <row r="1350" spans="1:15" x14ac:dyDescent="0.25">
      <c r="A1350" t="s">
        <v>172</v>
      </c>
      <c r="B1350">
        <v>6507.2</v>
      </c>
      <c r="C1350">
        <v>6328.32</v>
      </c>
      <c r="D1350">
        <v>6328.17</v>
      </c>
      <c r="E1350">
        <v>6095.62</v>
      </c>
      <c r="F1350">
        <v>116.18899999999999</v>
      </c>
      <c r="G1350">
        <v>213.05199999999999</v>
      </c>
      <c r="H1350">
        <v>77.368899999999996</v>
      </c>
      <c r="I1350">
        <v>29.5154</v>
      </c>
      <c r="J1350">
        <v>81.492199999999997</v>
      </c>
      <c r="K1350">
        <v>5747.79</v>
      </c>
      <c r="L1350">
        <v>6.53609E-2</v>
      </c>
      <c r="M1350">
        <v>0.93157500000000004</v>
      </c>
      <c r="N1350">
        <v>0</v>
      </c>
      <c r="O1350" t="s">
        <v>42</v>
      </c>
    </row>
    <row r="1351" spans="1:15" x14ac:dyDescent="0.25">
      <c r="A1351" t="s">
        <v>172</v>
      </c>
      <c r="B1351">
        <v>6480.76</v>
      </c>
      <c r="C1351">
        <v>6304.3</v>
      </c>
      <c r="D1351">
        <v>6304.15</v>
      </c>
      <c r="E1351">
        <v>6073.44</v>
      </c>
      <c r="F1351">
        <v>111.68600000000001</v>
      </c>
      <c r="G1351">
        <v>215.91300000000001</v>
      </c>
      <c r="H1351">
        <v>80.615300000000005</v>
      </c>
      <c r="I1351">
        <v>29.323699999999999</v>
      </c>
      <c r="J1351">
        <v>81.373500000000007</v>
      </c>
      <c r="K1351">
        <v>5726.36</v>
      </c>
      <c r="L1351">
        <v>5.8405199999999997E-2</v>
      </c>
      <c r="M1351">
        <v>0.931836</v>
      </c>
      <c r="N1351">
        <v>0</v>
      </c>
      <c r="O1351" t="s">
        <v>42</v>
      </c>
    </row>
    <row r="1352" spans="1:15" x14ac:dyDescent="0.25">
      <c r="A1352" t="s">
        <v>172</v>
      </c>
      <c r="B1352">
        <v>6450.53</v>
      </c>
      <c r="C1352">
        <v>6271.35</v>
      </c>
      <c r="D1352">
        <v>6271.2</v>
      </c>
      <c r="E1352">
        <v>6040.09</v>
      </c>
      <c r="F1352">
        <v>116.133</v>
      </c>
      <c r="G1352">
        <v>211.08500000000001</v>
      </c>
      <c r="H1352">
        <v>76.062700000000007</v>
      </c>
      <c r="I1352">
        <v>29.0929</v>
      </c>
      <c r="J1352">
        <v>81.255799999999994</v>
      </c>
      <c r="K1352">
        <v>5694.46</v>
      </c>
      <c r="L1352">
        <v>6.1811400000000002E-2</v>
      </c>
      <c r="M1352">
        <v>0.93973399999999996</v>
      </c>
      <c r="N1352">
        <v>0</v>
      </c>
      <c r="O1352" t="s">
        <v>42</v>
      </c>
    </row>
    <row r="1353" spans="1:15" x14ac:dyDescent="0.25">
      <c r="A1353" t="s">
        <v>172</v>
      </c>
      <c r="B1353">
        <v>6490.63</v>
      </c>
      <c r="C1353">
        <v>6297.23</v>
      </c>
      <c r="D1353">
        <v>6297.09</v>
      </c>
      <c r="E1353">
        <v>6066.3</v>
      </c>
      <c r="F1353">
        <v>113.608</v>
      </c>
      <c r="G1353">
        <v>212.203</v>
      </c>
      <c r="H1353">
        <v>77.971599999999995</v>
      </c>
      <c r="I1353">
        <v>29.173100000000002</v>
      </c>
      <c r="J1353">
        <v>80.374600000000001</v>
      </c>
      <c r="K1353">
        <v>5721.2</v>
      </c>
      <c r="L1353">
        <v>5.4227200000000003E-2</v>
      </c>
      <c r="M1353">
        <v>0.93179299999999998</v>
      </c>
      <c r="N1353">
        <v>0</v>
      </c>
      <c r="O1353" t="s">
        <v>42</v>
      </c>
    </row>
    <row r="1354" spans="1:15" x14ac:dyDescent="0.25">
      <c r="A1354" t="s">
        <v>172</v>
      </c>
      <c r="B1354">
        <v>6463.59</v>
      </c>
      <c r="C1354">
        <v>6264.11</v>
      </c>
      <c r="D1354">
        <v>6263.97</v>
      </c>
      <c r="E1354">
        <v>6033.69</v>
      </c>
      <c r="F1354">
        <v>115.08499999999999</v>
      </c>
      <c r="G1354">
        <v>211.70599999999999</v>
      </c>
      <c r="H1354">
        <v>77.134299999999996</v>
      </c>
      <c r="I1354">
        <v>29.069500000000001</v>
      </c>
      <c r="J1354">
        <v>80.887900000000002</v>
      </c>
      <c r="K1354">
        <v>5688.51</v>
      </c>
      <c r="L1354">
        <v>8.3258399999999996E-2</v>
      </c>
      <c r="M1354">
        <v>0.93182200000000004</v>
      </c>
      <c r="N1354">
        <v>0</v>
      </c>
      <c r="O1354" t="s">
        <v>42</v>
      </c>
    </row>
    <row r="1355" spans="1:15" x14ac:dyDescent="0.25">
      <c r="A1355" t="s">
        <v>172</v>
      </c>
      <c r="B1355">
        <v>6524.71</v>
      </c>
      <c r="C1355">
        <v>6350.54</v>
      </c>
      <c r="D1355">
        <v>6350.39</v>
      </c>
      <c r="E1355">
        <v>6120.37</v>
      </c>
      <c r="F1355">
        <v>113.389</v>
      </c>
      <c r="G1355">
        <v>209.47200000000001</v>
      </c>
      <c r="H1355">
        <v>75.248400000000004</v>
      </c>
      <c r="I1355">
        <v>29.241199999999999</v>
      </c>
      <c r="J1355">
        <v>80.408000000000001</v>
      </c>
      <c r="K1355">
        <v>5777.93</v>
      </c>
      <c r="L1355">
        <v>8.3255800000000005E-2</v>
      </c>
      <c r="M1355">
        <v>0.93168799999999996</v>
      </c>
      <c r="N1355">
        <v>0</v>
      </c>
      <c r="O1355" t="s">
        <v>42</v>
      </c>
    </row>
    <row r="1356" spans="1:15" x14ac:dyDescent="0.25">
      <c r="A1356" t="s">
        <v>172</v>
      </c>
      <c r="B1356">
        <v>6500.65</v>
      </c>
      <c r="C1356">
        <v>6323.18</v>
      </c>
      <c r="D1356">
        <v>6323.04</v>
      </c>
      <c r="E1356">
        <v>6093.02</v>
      </c>
      <c r="F1356">
        <v>114.798</v>
      </c>
      <c r="G1356">
        <v>213.983</v>
      </c>
      <c r="H1356">
        <v>78.942499999999995</v>
      </c>
      <c r="I1356">
        <v>29.229600000000001</v>
      </c>
      <c r="J1356">
        <v>81.001199999999997</v>
      </c>
      <c r="K1356">
        <v>5745.72</v>
      </c>
      <c r="L1356">
        <v>8.3256499999999997E-2</v>
      </c>
      <c r="M1356">
        <v>0.93183700000000003</v>
      </c>
      <c r="N1356">
        <v>0</v>
      </c>
      <c r="O1356" t="s">
        <v>42</v>
      </c>
    </row>
    <row r="1357" spans="1:15" x14ac:dyDescent="0.25">
      <c r="A1357" t="s">
        <v>172</v>
      </c>
      <c r="B1357">
        <v>6385.09</v>
      </c>
      <c r="C1357">
        <v>6210.05</v>
      </c>
      <c r="D1357">
        <v>6209.9</v>
      </c>
      <c r="E1357">
        <v>5979.31</v>
      </c>
      <c r="F1357">
        <v>113.973</v>
      </c>
      <c r="G1357">
        <v>208.99199999999999</v>
      </c>
      <c r="H1357">
        <v>75.066100000000006</v>
      </c>
      <c r="I1357">
        <v>29.0839</v>
      </c>
      <c r="J1357">
        <v>80.230199999999996</v>
      </c>
      <c r="K1357">
        <v>5636.84</v>
      </c>
      <c r="L1357">
        <v>5.6702000000000002E-2</v>
      </c>
      <c r="M1357">
        <v>0.93183099999999996</v>
      </c>
      <c r="N1357">
        <v>0</v>
      </c>
      <c r="O1357" t="s">
        <v>42</v>
      </c>
    </row>
    <row r="1358" spans="1:15" x14ac:dyDescent="0.25">
      <c r="A1358" t="s">
        <v>172</v>
      </c>
      <c r="B1358">
        <v>6465.97</v>
      </c>
      <c r="C1358">
        <v>6291.55</v>
      </c>
      <c r="D1358">
        <v>6291.4</v>
      </c>
      <c r="E1358">
        <v>6058.48</v>
      </c>
      <c r="F1358">
        <v>119.28100000000001</v>
      </c>
      <c r="G1358">
        <v>207.13200000000001</v>
      </c>
      <c r="H1358">
        <v>72.5381</v>
      </c>
      <c r="I1358">
        <v>29.062100000000001</v>
      </c>
      <c r="J1358">
        <v>80.909800000000004</v>
      </c>
      <c r="K1358">
        <v>5713.44</v>
      </c>
      <c r="L1358">
        <v>8.3259799999999995E-2</v>
      </c>
      <c r="M1358">
        <v>0.93037000000000003</v>
      </c>
      <c r="N1358">
        <v>0</v>
      </c>
      <c r="O1358" t="s">
        <v>42</v>
      </c>
    </row>
    <row r="1359" spans="1:15" x14ac:dyDescent="0.25">
      <c r="A1359" t="s">
        <v>172</v>
      </c>
      <c r="B1359">
        <v>6395.51</v>
      </c>
      <c r="C1359">
        <v>6219.99</v>
      </c>
      <c r="D1359">
        <v>6219.85</v>
      </c>
      <c r="E1359">
        <v>5988.61</v>
      </c>
      <c r="F1359">
        <v>113.944</v>
      </c>
      <c r="G1359">
        <v>211.42400000000001</v>
      </c>
      <c r="H1359">
        <v>75.829099999999997</v>
      </c>
      <c r="I1359">
        <v>29.492699999999999</v>
      </c>
      <c r="J1359">
        <v>81.373500000000007</v>
      </c>
      <c r="K1359">
        <v>5643.72</v>
      </c>
      <c r="L1359">
        <v>5.4045900000000001E-2</v>
      </c>
      <c r="M1359">
        <v>0.93179100000000004</v>
      </c>
      <c r="N1359">
        <v>0</v>
      </c>
      <c r="O1359" t="s">
        <v>42</v>
      </c>
    </row>
    <row r="1360" spans="1:15" x14ac:dyDescent="0.25">
      <c r="A1360" t="s">
        <v>172</v>
      </c>
      <c r="B1360">
        <v>6439.21</v>
      </c>
      <c r="C1360">
        <v>6260.13</v>
      </c>
      <c r="D1360">
        <v>6259.98</v>
      </c>
      <c r="E1360">
        <v>6029.45</v>
      </c>
      <c r="F1360">
        <v>115.255</v>
      </c>
      <c r="G1360">
        <v>211.88</v>
      </c>
      <c r="H1360">
        <v>78.241699999999994</v>
      </c>
      <c r="I1360">
        <v>28.846599999999999</v>
      </c>
      <c r="J1360">
        <v>80.199700000000007</v>
      </c>
      <c r="K1360">
        <v>5683.88</v>
      </c>
      <c r="L1360">
        <v>5.5348700000000001E-2</v>
      </c>
      <c r="M1360">
        <v>0.93179299999999998</v>
      </c>
      <c r="N1360">
        <v>0</v>
      </c>
      <c r="O1360" t="s">
        <v>42</v>
      </c>
    </row>
    <row r="1361" spans="1:15" x14ac:dyDescent="0.25">
      <c r="A1361" t="s">
        <v>172</v>
      </c>
      <c r="B1361">
        <v>6475.93</v>
      </c>
      <c r="C1361">
        <v>6300.89</v>
      </c>
      <c r="D1361">
        <v>6300.74</v>
      </c>
      <c r="E1361">
        <v>6072.06</v>
      </c>
      <c r="F1361">
        <v>110.99299999999999</v>
      </c>
      <c r="G1361">
        <v>216.09100000000001</v>
      </c>
      <c r="H1361">
        <v>82.197299999999998</v>
      </c>
      <c r="I1361">
        <v>29.176600000000001</v>
      </c>
      <c r="J1361">
        <v>80.142399999999995</v>
      </c>
      <c r="K1361">
        <v>5725.53</v>
      </c>
      <c r="L1361">
        <v>8.3257100000000001E-2</v>
      </c>
      <c r="M1361">
        <v>0.93046799999999996</v>
      </c>
      <c r="N1361">
        <v>0</v>
      </c>
      <c r="O1361" t="s">
        <v>42</v>
      </c>
    </row>
    <row r="1362" spans="1:15" x14ac:dyDescent="0.25">
      <c r="A1362" t="s">
        <v>172</v>
      </c>
      <c r="B1362">
        <v>6496.19</v>
      </c>
      <c r="C1362">
        <v>6318.23</v>
      </c>
      <c r="D1362">
        <v>6318.09</v>
      </c>
      <c r="E1362">
        <v>6086.92</v>
      </c>
      <c r="F1362">
        <v>114.41</v>
      </c>
      <c r="G1362">
        <v>211.828</v>
      </c>
      <c r="H1362">
        <v>77.842200000000005</v>
      </c>
      <c r="I1362">
        <v>29.133600000000001</v>
      </c>
      <c r="J1362">
        <v>80.226500000000001</v>
      </c>
      <c r="K1362">
        <v>5742.36</v>
      </c>
      <c r="L1362">
        <v>5.4621999999999997E-2</v>
      </c>
      <c r="M1362">
        <v>0.93183400000000005</v>
      </c>
      <c r="N1362">
        <v>0</v>
      </c>
      <c r="O1362" t="s">
        <v>42</v>
      </c>
    </row>
    <row r="1363" spans="1:15" x14ac:dyDescent="0.25">
      <c r="A1363" t="s">
        <v>172</v>
      </c>
      <c r="B1363">
        <v>6536.27</v>
      </c>
      <c r="C1363">
        <v>6361.35</v>
      </c>
      <c r="D1363">
        <v>6361.2</v>
      </c>
      <c r="E1363">
        <v>6130.87</v>
      </c>
      <c r="F1363">
        <v>113.63800000000001</v>
      </c>
      <c r="G1363">
        <v>213.57</v>
      </c>
      <c r="H1363">
        <v>79.127300000000005</v>
      </c>
      <c r="I1363">
        <v>29.083200000000001</v>
      </c>
      <c r="J1363">
        <v>80.7791</v>
      </c>
      <c r="K1363">
        <v>5784.07</v>
      </c>
      <c r="L1363">
        <v>5.4093299999999997E-2</v>
      </c>
      <c r="M1363">
        <v>0.94439099999999998</v>
      </c>
      <c r="N1363">
        <v>0</v>
      </c>
      <c r="O1363" t="s">
        <v>42</v>
      </c>
    </row>
    <row r="1364" spans="1:15" x14ac:dyDescent="0.25">
      <c r="A1364" t="s">
        <v>172</v>
      </c>
      <c r="B1364">
        <v>6394.35</v>
      </c>
      <c r="C1364">
        <v>6216.71</v>
      </c>
      <c r="D1364">
        <v>6216.57</v>
      </c>
      <c r="E1364">
        <v>5986.6</v>
      </c>
      <c r="F1364">
        <v>112.48099999999999</v>
      </c>
      <c r="G1364">
        <v>212.52699999999999</v>
      </c>
      <c r="H1364">
        <v>78.442599999999999</v>
      </c>
      <c r="I1364">
        <v>29.081399999999999</v>
      </c>
      <c r="J1364">
        <v>80.497699999999995</v>
      </c>
      <c r="K1364">
        <v>5643.21</v>
      </c>
      <c r="L1364">
        <v>5.4090199999999998E-2</v>
      </c>
      <c r="M1364">
        <v>0.93162699999999998</v>
      </c>
      <c r="N1364">
        <v>0</v>
      </c>
      <c r="O1364" t="s">
        <v>42</v>
      </c>
    </row>
    <row r="1365" spans="1:15" x14ac:dyDescent="0.25">
      <c r="A1365" t="s">
        <v>172</v>
      </c>
      <c r="B1365">
        <v>6405.86</v>
      </c>
      <c r="C1365">
        <v>6229.9</v>
      </c>
      <c r="D1365">
        <v>6229.76</v>
      </c>
      <c r="E1365">
        <v>6000.57</v>
      </c>
      <c r="F1365">
        <v>111.004</v>
      </c>
      <c r="G1365">
        <v>215.17599999999999</v>
      </c>
      <c r="H1365">
        <v>81.260800000000003</v>
      </c>
      <c r="I1365">
        <v>29.301100000000002</v>
      </c>
      <c r="J1365">
        <v>80.045400000000001</v>
      </c>
      <c r="K1365">
        <v>5654.78</v>
      </c>
      <c r="L1365">
        <v>8.3255599999999999E-2</v>
      </c>
      <c r="M1365">
        <v>0.93182399999999999</v>
      </c>
      <c r="N1365">
        <v>0</v>
      </c>
      <c r="O1365" t="s">
        <v>42</v>
      </c>
    </row>
    <row r="1366" spans="1:15" x14ac:dyDescent="0.25">
      <c r="A1366" t="s">
        <v>172</v>
      </c>
      <c r="B1366">
        <v>6445.14</v>
      </c>
      <c r="C1366">
        <v>6270.86</v>
      </c>
      <c r="D1366">
        <v>6270.72</v>
      </c>
      <c r="E1366">
        <v>6041.2</v>
      </c>
      <c r="F1366">
        <v>112.998</v>
      </c>
      <c r="G1366">
        <v>210.863</v>
      </c>
      <c r="H1366">
        <v>77.138499999999993</v>
      </c>
      <c r="I1366">
        <v>29.108499999999999</v>
      </c>
      <c r="J1366">
        <v>80.059799999999996</v>
      </c>
      <c r="K1366">
        <v>5698.53</v>
      </c>
      <c r="L1366">
        <v>5.5734499999999999E-2</v>
      </c>
      <c r="M1366">
        <v>0.93183000000000005</v>
      </c>
      <c r="N1366">
        <v>0</v>
      </c>
      <c r="O1366" t="s">
        <v>42</v>
      </c>
    </row>
    <row r="1367" spans="1:15" x14ac:dyDescent="0.25">
      <c r="A1367" t="s">
        <v>172</v>
      </c>
      <c r="B1367">
        <v>6520.31</v>
      </c>
      <c r="C1367">
        <v>6342.8</v>
      </c>
      <c r="D1367">
        <v>6342.65</v>
      </c>
      <c r="E1367">
        <v>6111.79</v>
      </c>
      <c r="F1367">
        <v>113.379</v>
      </c>
      <c r="G1367">
        <v>215.07599999999999</v>
      </c>
      <c r="H1367">
        <v>80.0715</v>
      </c>
      <c r="I1367">
        <v>29.2286</v>
      </c>
      <c r="J1367">
        <v>80.926400000000001</v>
      </c>
      <c r="K1367">
        <v>5763.5</v>
      </c>
      <c r="L1367">
        <v>5.4931800000000003E-2</v>
      </c>
      <c r="M1367">
        <v>0.93091199999999996</v>
      </c>
      <c r="N1367">
        <v>0</v>
      </c>
      <c r="O1367" t="s">
        <v>42</v>
      </c>
    </row>
    <row r="1368" spans="1:15" x14ac:dyDescent="0.25">
      <c r="A1368" t="s">
        <v>172</v>
      </c>
      <c r="B1368">
        <v>6434.94</v>
      </c>
      <c r="C1368">
        <v>6256.66</v>
      </c>
      <c r="D1368">
        <v>6256.52</v>
      </c>
      <c r="E1368">
        <v>6027.41</v>
      </c>
      <c r="F1368">
        <v>112.88200000000001</v>
      </c>
      <c r="G1368">
        <v>216.297</v>
      </c>
      <c r="H1368">
        <v>81.592399999999998</v>
      </c>
      <c r="I1368">
        <v>29.092300000000002</v>
      </c>
      <c r="J1368">
        <v>81.051900000000003</v>
      </c>
      <c r="K1368">
        <v>5679.71</v>
      </c>
      <c r="L1368">
        <v>5.4003200000000001E-2</v>
      </c>
      <c r="M1368">
        <v>0.95872100000000005</v>
      </c>
      <c r="N1368">
        <v>0</v>
      </c>
      <c r="O1368" t="s">
        <v>42</v>
      </c>
    </row>
    <row r="1369" spans="1:15" x14ac:dyDescent="0.25">
      <c r="A1369" t="s">
        <v>172</v>
      </c>
      <c r="B1369">
        <v>6624.57</v>
      </c>
      <c r="C1369">
        <v>6447.93</v>
      </c>
      <c r="D1369">
        <v>6447.79</v>
      </c>
      <c r="E1369">
        <v>6213.25</v>
      </c>
      <c r="F1369">
        <v>118.449</v>
      </c>
      <c r="G1369">
        <v>209.13499999999999</v>
      </c>
      <c r="H1369">
        <v>73.838200000000001</v>
      </c>
      <c r="I1369">
        <v>29.2971</v>
      </c>
      <c r="J1369">
        <v>81.267700000000005</v>
      </c>
      <c r="K1369">
        <v>5866.12</v>
      </c>
      <c r="L1369">
        <v>5.4824900000000003E-2</v>
      </c>
      <c r="M1369">
        <v>0.93183300000000002</v>
      </c>
      <c r="N1369">
        <v>0</v>
      </c>
      <c r="O1369" t="s">
        <v>42</v>
      </c>
    </row>
    <row r="1370" spans="1:15" x14ac:dyDescent="0.25">
      <c r="A1370" t="s">
        <v>172</v>
      </c>
      <c r="B1370">
        <v>6556.23</v>
      </c>
      <c r="C1370">
        <v>6380.43</v>
      </c>
      <c r="D1370">
        <v>6380.29</v>
      </c>
      <c r="E1370">
        <v>6147.9</v>
      </c>
      <c r="F1370">
        <v>118.364</v>
      </c>
      <c r="G1370">
        <v>213.28200000000001</v>
      </c>
      <c r="H1370">
        <v>77.155699999999996</v>
      </c>
      <c r="I1370">
        <v>29.266400000000001</v>
      </c>
      <c r="J1370">
        <v>81.418800000000005</v>
      </c>
      <c r="K1370">
        <v>5797.53</v>
      </c>
      <c r="L1370">
        <v>3.3732999999999999E-2</v>
      </c>
      <c r="M1370">
        <v>0.93182200000000004</v>
      </c>
      <c r="N1370">
        <v>0</v>
      </c>
      <c r="O1370" t="s">
        <v>42</v>
      </c>
    </row>
    <row r="1371" spans="1:15" x14ac:dyDescent="0.25">
      <c r="A1371" t="s">
        <v>172</v>
      </c>
      <c r="B1371">
        <v>6597.94</v>
      </c>
      <c r="C1371">
        <v>6420.43</v>
      </c>
      <c r="D1371">
        <v>6420.3</v>
      </c>
      <c r="E1371">
        <v>6184.38</v>
      </c>
      <c r="F1371">
        <v>118.126</v>
      </c>
      <c r="G1371">
        <v>209.41900000000001</v>
      </c>
      <c r="H1371">
        <v>74.325500000000005</v>
      </c>
      <c r="I1371">
        <v>29.378499999999999</v>
      </c>
      <c r="J1371">
        <v>81.122799999999998</v>
      </c>
      <c r="K1371">
        <v>5837.33</v>
      </c>
      <c r="L1371">
        <v>8.3256999999999998E-2</v>
      </c>
      <c r="M1371">
        <v>0.93174299999999999</v>
      </c>
      <c r="N1371">
        <v>0</v>
      </c>
      <c r="O1371" t="s">
        <v>42</v>
      </c>
    </row>
    <row r="1372" spans="1:15" x14ac:dyDescent="0.25">
      <c r="A1372" t="s">
        <v>172</v>
      </c>
      <c r="B1372">
        <v>6634.82</v>
      </c>
      <c r="C1372">
        <v>6459.19</v>
      </c>
      <c r="D1372">
        <v>6459.06</v>
      </c>
      <c r="E1372">
        <v>6225.47</v>
      </c>
      <c r="F1372">
        <v>118.765</v>
      </c>
      <c r="G1372">
        <v>209.09100000000001</v>
      </c>
      <c r="H1372">
        <v>73.268500000000003</v>
      </c>
      <c r="I1372">
        <v>29.160499999999999</v>
      </c>
      <c r="J1372">
        <v>81.852500000000006</v>
      </c>
      <c r="K1372">
        <v>5878.86</v>
      </c>
      <c r="L1372">
        <v>5.4031900000000001E-2</v>
      </c>
      <c r="M1372">
        <v>0.93183400000000005</v>
      </c>
      <c r="N1372">
        <v>0</v>
      </c>
      <c r="O1372" t="s">
        <v>42</v>
      </c>
    </row>
    <row r="1373" spans="1:15" x14ac:dyDescent="0.25">
      <c r="A1373" t="s">
        <v>172</v>
      </c>
      <c r="B1373">
        <v>6627.45</v>
      </c>
      <c r="C1373">
        <v>6450.68</v>
      </c>
      <c r="D1373">
        <v>6450.55</v>
      </c>
      <c r="E1373">
        <v>6218.17</v>
      </c>
      <c r="F1373">
        <v>115.788</v>
      </c>
      <c r="G1373">
        <v>211.92500000000001</v>
      </c>
      <c r="H1373">
        <v>76.738500000000002</v>
      </c>
      <c r="I1373">
        <v>29.327500000000001</v>
      </c>
      <c r="J1373">
        <v>81.281000000000006</v>
      </c>
      <c r="K1373">
        <v>5870.79</v>
      </c>
      <c r="L1373">
        <v>5.5725900000000002E-2</v>
      </c>
      <c r="M1373">
        <v>0.93177900000000002</v>
      </c>
      <c r="N1373">
        <v>0</v>
      </c>
      <c r="O1373" t="s">
        <v>42</v>
      </c>
    </row>
    <row r="1374" spans="1:15" x14ac:dyDescent="0.25">
      <c r="A1374" t="s">
        <v>172</v>
      </c>
      <c r="B1374">
        <v>6569.55</v>
      </c>
      <c r="C1374">
        <v>6389.35</v>
      </c>
      <c r="D1374">
        <v>6389.22</v>
      </c>
      <c r="E1374">
        <v>6156.84</v>
      </c>
      <c r="F1374">
        <v>115.319</v>
      </c>
      <c r="G1374">
        <v>215.28700000000001</v>
      </c>
      <c r="H1374">
        <v>79.447000000000003</v>
      </c>
      <c r="I1374">
        <v>29.767499999999998</v>
      </c>
      <c r="J1374">
        <v>81.489800000000002</v>
      </c>
      <c r="K1374">
        <v>5806.92</v>
      </c>
      <c r="L1374">
        <v>5.39245E-2</v>
      </c>
      <c r="M1374">
        <v>0.93181800000000004</v>
      </c>
      <c r="N1374">
        <v>0</v>
      </c>
      <c r="O1374" t="s">
        <v>42</v>
      </c>
    </row>
    <row r="1375" spans="1:15" x14ac:dyDescent="0.25">
      <c r="A1375" t="s">
        <v>172</v>
      </c>
      <c r="B1375">
        <v>6464.37</v>
      </c>
      <c r="C1375">
        <v>6287.41</v>
      </c>
      <c r="D1375">
        <v>6287.26</v>
      </c>
      <c r="E1375">
        <v>6052.88</v>
      </c>
      <c r="F1375">
        <v>115.468</v>
      </c>
      <c r="G1375">
        <v>213.41499999999999</v>
      </c>
      <c r="H1375">
        <v>77.028700000000001</v>
      </c>
      <c r="I1375">
        <v>29.618099999999998</v>
      </c>
      <c r="J1375">
        <v>81.913300000000007</v>
      </c>
      <c r="K1375">
        <v>5704.22</v>
      </c>
      <c r="L1375">
        <v>7.65401E-2</v>
      </c>
      <c r="M1375">
        <v>0.93182200000000004</v>
      </c>
      <c r="N1375">
        <v>0</v>
      </c>
      <c r="O1375" t="s">
        <v>42</v>
      </c>
    </row>
    <row r="1376" spans="1:15" x14ac:dyDescent="0.25">
      <c r="A1376" t="s">
        <v>172</v>
      </c>
      <c r="B1376">
        <v>6592.02</v>
      </c>
      <c r="C1376">
        <v>6413.05</v>
      </c>
      <c r="D1376">
        <v>6412.9</v>
      </c>
      <c r="E1376">
        <v>6179.17</v>
      </c>
      <c r="F1376">
        <v>118.614</v>
      </c>
      <c r="G1376">
        <v>212.68899999999999</v>
      </c>
      <c r="H1376">
        <v>75.639799999999994</v>
      </c>
      <c r="I1376">
        <v>29.832999999999998</v>
      </c>
      <c r="J1376">
        <v>82.164699999999996</v>
      </c>
      <c r="K1376">
        <v>5828.13</v>
      </c>
      <c r="L1376">
        <v>5.3981099999999997E-2</v>
      </c>
      <c r="M1376">
        <v>0.93182399999999999</v>
      </c>
      <c r="N1376">
        <v>0</v>
      </c>
      <c r="O1376" t="s">
        <v>42</v>
      </c>
    </row>
    <row r="1377" spans="1:15" x14ac:dyDescent="0.25">
      <c r="A1377" t="s">
        <v>172</v>
      </c>
      <c r="B1377">
        <v>6518.55</v>
      </c>
      <c r="C1377">
        <v>6339.5</v>
      </c>
      <c r="D1377">
        <v>6339.35</v>
      </c>
      <c r="E1377">
        <v>6106.29</v>
      </c>
      <c r="F1377">
        <v>116.602</v>
      </c>
      <c r="G1377">
        <v>214.87700000000001</v>
      </c>
      <c r="H1377">
        <v>78.62</v>
      </c>
      <c r="I1377">
        <v>29.271699999999999</v>
      </c>
      <c r="J1377">
        <v>82.148300000000006</v>
      </c>
      <c r="K1377">
        <v>5754.69</v>
      </c>
      <c r="L1377">
        <v>5.7374399999999999E-2</v>
      </c>
      <c r="M1377">
        <v>0.93181899999999995</v>
      </c>
      <c r="N1377">
        <v>0</v>
      </c>
      <c r="O1377" t="s">
        <v>42</v>
      </c>
    </row>
    <row r="1378" spans="1:15" x14ac:dyDescent="0.25">
      <c r="A1378" t="s">
        <v>172</v>
      </c>
      <c r="B1378">
        <v>6660.31</v>
      </c>
      <c r="C1378">
        <v>6482.23</v>
      </c>
      <c r="D1378">
        <v>6482.09</v>
      </c>
      <c r="E1378">
        <v>6246.13</v>
      </c>
      <c r="F1378">
        <v>119.46</v>
      </c>
      <c r="G1378">
        <v>211.059</v>
      </c>
      <c r="H1378">
        <v>74.569800000000001</v>
      </c>
      <c r="I1378">
        <v>29.7544</v>
      </c>
      <c r="J1378">
        <v>81.775999999999996</v>
      </c>
      <c r="K1378">
        <v>5896.78</v>
      </c>
      <c r="L1378">
        <v>7.1957900000000005E-2</v>
      </c>
      <c r="M1378">
        <v>0.94944099999999998</v>
      </c>
      <c r="N1378">
        <v>0</v>
      </c>
      <c r="O1378" t="s">
        <v>42</v>
      </c>
    </row>
    <row r="1379" spans="1:15" x14ac:dyDescent="0.25">
      <c r="A1379" t="s">
        <v>172</v>
      </c>
      <c r="B1379">
        <v>6562.95</v>
      </c>
      <c r="C1379">
        <v>6387.7</v>
      </c>
      <c r="D1379">
        <v>6387.54</v>
      </c>
      <c r="E1379">
        <v>6153.04</v>
      </c>
      <c r="F1379">
        <v>119.102</v>
      </c>
      <c r="G1379">
        <v>213.29300000000001</v>
      </c>
      <c r="H1379">
        <v>75.891900000000007</v>
      </c>
      <c r="I1379">
        <v>29.41</v>
      </c>
      <c r="J1379">
        <v>82.832499999999996</v>
      </c>
      <c r="K1379">
        <v>5800.88</v>
      </c>
      <c r="L1379">
        <v>5.5813799999999997E-2</v>
      </c>
      <c r="M1379">
        <v>0.93182600000000004</v>
      </c>
      <c r="N1379">
        <v>0</v>
      </c>
      <c r="O1379" t="s">
        <v>42</v>
      </c>
    </row>
    <row r="1380" spans="1:15" x14ac:dyDescent="0.25">
      <c r="A1380" t="s">
        <v>172</v>
      </c>
      <c r="B1380">
        <v>6575.15</v>
      </c>
      <c r="C1380">
        <v>6397.07</v>
      </c>
      <c r="D1380">
        <v>6396.93</v>
      </c>
      <c r="E1380">
        <v>6163.41</v>
      </c>
      <c r="F1380">
        <v>120.628</v>
      </c>
      <c r="G1380">
        <v>213.285</v>
      </c>
      <c r="H1380">
        <v>76.841499999999996</v>
      </c>
      <c r="I1380">
        <v>29.602399999999999</v>
      </c>
      <c r="J1380">
        <v>82.046400000000006</v>
      </c>
      <c r="K1380">
        <v>5810.78</v>
      </c>
      <c r="L1380">
        <v>6.3957399999999998E-2</v>
      </c>
      <c r="M1380">
        <v>0.954403</v>
      </c>
      <c r="N1380">
        <v>0</v>
      </c>
      <c r="O1380" t="s">
        <v>42</v>
      </c>
    </row>
    <row r="1381" spans="1:15" x14ac:dyDescent="0.25">
      <c r="A1381" t="s">
        <v>172</v>
      </c>
      <c r="B1381">
        <v>6561.38</v>
      </c>
      <c r="C1381">
        <v>6377.85</v>
      </c>
      <c r="D1381">
        <v>6377.7</v>
      </c>
      <c r="E1381">
        <v>6139.57</v>
      </c>
      <c r="F1381">
        <v>118.864</v>
      </c>
      <c r="G1381">
        <v>208.26900000000001</v>
      </c>
      <c r="H1381">
        <v>72.645899999999997</v>
      </c>
      <c r="I1381">
        <v>29.4282</v>
      </c>
      <c r="J1381">
        <v>81.325299999999999</v>
      </c>
      <c r="K1381">
        <v>5792.72</v>
      </c>
      <c r="L1381">
        <v>8.3255899999999994E-2</v>
      </c>
      <c r="M1381">
        <v>0.95349899999999999</v>
      </c>
      <c r="N1381">
        <v>0</v>
      </c>
      <c r="O1381" t="s">
        <v>42</v>
      </c>
    </row>
    <row r="1382" spans="1:15" x14ac:dyDescent="0.25">
      <c r="A1382" t="s">
        <v>172</v>
      </c>
      <c r="B1382">
        <v>6645.09</v>
      </c>
      <c r="C1382">
        <v>6468.69</v>
      </c>
      <c r="D1382">
        <v>6468.54</v>
      </c>
      <c r="E1382">
        <v>6233.8</v>
      </c>
      <c r="F1382">
        <v>118.88200000000001</v>
      </c>
      <c r="G1382">
        <v>210.29499999999999</v>
      </c>
      <c r="H1382">
        <v>73.872600000000006</v>
      </c>
      <c r="I1382">
        <v>30.053699999999999</v>
      </c>
      <c r="J1382">
        <v>81.577100000000002</v>
      </c>
      <c r="K1382">
        <v>5885.79</v>
      </c>
      <c r="L1382">
        <v>5.3934200000000002E-2</v>
      </c>
      <c r="M1382">
        <v>0.95052499999999995</v>
      </c>
      <c r="N1382">
        <v>0</v>
      </c>
      <c r="O1382" t="s">
        <v>42</v>
      </c>
    </row>
    <row r="1383" spans="1:15" x14ac:dyDescent="0.25">
      <c r="A1383" t="s">
        <v>172</v>
      </c>
      <c r="B1383">
        <v>6694.38</v>
      </c>
      <c r="C1383">
        <v>6514.83</v>
      </c>
      <c r="D1383">
        <v>6514.69</v>
      </c>
      <c r="E1383">
        <v>6280.83</v>
      </c>
      <c r="F1383">
        <v>116.944</v>
      </c>
      <c r="G1383">
        <v>211.922</v>
      </c>
      <c r="H1383">
        <v>75.321600000000004</v>
      </c>
      <c r="I1383">
        <v>29.532599999999999</v>
      </c>
      <c r="J1383">
        <v>82.279600000000002</v>
      </c>
      <c r="K1383">
        <v>5932.12</v>
      </c>
      <c r="L1383">
        <v>8.3255700000000002E-2</v>
      </c>
      <c r="M1383">
        <v>0.93183300000000002</v>
      </c>
      <c r="N1383">
        <v>0</v>
      </c>
      <c r="O1383" t="s">
        <v>42</v>
      </c>
    </row>
    <row r="1384" spans="1:15" x14ac:dyDescent="0.25">
      <c r="A1384" t="s">
        <v>172</v>
      </c>
      <c r="B1384">
        <v>6592.62</v>
      </c>
      <c r="C1384">
        <v>6415.25</v>
      </c>
      <c r="D1384">
        <v>6415.11</v>
      </c>
      <c r="E1384">
        <v>6179.64</v>
      </c>
      <c r="F1384">
        <v>118.53100000000001</v>
      </c>
      <c r="G1384">
        <v>211.95400000000001</v>
      </c>
      <c r="H1384">
        <v>75.816800000000001</v>
      </c>
      <c r="I1384">
        <v>29.775200000000002</v>
      </c>
      <c r="J1384">
        <v>81.604500000000002</v>
      </c>
      <c r="K1384">
        <v>5830.23</v>
      </c>
      <c r="L1384">
        <v>5.6601800000000001E-2</v>
      </c>
      <c r="M1384">
        <v>0.94854400000000005</v>
      </c>
      <c r="N1384">
        <v>0</v>
      </c>
      <c r="O1384" t="s">
        <v>42</v>
      </c>
    </row>
    <row r="1385" spans="1:15" x14ac:dyDescent="0.25">
      <c r="A1385" t="s">
        <v>172</v>
      </c>
      <c r="B1385">
        <v>6671.9</v>
      </c>
      <c r="C1385">
        <v>6495.55</v>
      </c>
      <c r="D1385">
        <v>6495.4</v>
      </c>
      <c r="E1385">
        <v>6258.95</v>
      </c>
      <c r="F1385">
        <v>120.944</v>
      </c>
      <c r="G1385">
        <v>208.673</v>
      </c>
      <c r="H1385">
        <v>72.043800000000005</v>
      </c>
      <c r="I1385">
        <v>29.442299999999999</v>
      </c>
      <c r="J1385">
        <v>82.426100000000005</v>
      </c>
      <c r="K1385">
        <v>5909.43</v>
      </c>
      <c r="L1385">
        <v>5.7312700000000001E-2</v>
      </c>
      <c r="M1385">
        <v>0.93183499999999997</v>
      </c>
      <c r="N1385">
        <v>0</v>
      </c>
      <c r="O1385" t="s">
        <v>42</v>
      </c>
    </row>
    <row r="1386" spans="1:15" x14ac:dyDescent="0.25">
      <c r="A1386" t="s">
        <v>172</v>
      </c>
      <c r="B1386">
        <v>6589.27</v>
      </c>
      <c r="C1386">
        <v>6409.3</v>
      </c>
      <c r="D1386">
        <v>6409.15</v>
      </c>
      <c r="E1386">
        <v>6174.89</v>
      </c>
      <c r="F1386">
        <v>117.90300000000001</v>
      </c>
      <c r="G1386">
        <v>214.91399999999999</v>
      </c>
      <c r="H1386">
        <v>78.399000000000001</v>
      </c>
      <c r="I1386">
        <v>29.413</v>
      </c>
      <c r="J1386">
        <v>82.259100000000004</v>
      </c>
      <c r="K1386">
        <v>5823.39</v>
      </c>
      <c r="L1386">
        <v>6.3583600000000004E-2</v>
      </c>
      <c r="M1386">
        <v>0.93180799999999997</v>
      </c>
      <c r="N1386">
        <v>0</v>
      </c>
      <c r="O1386" t="s">
        <v>42</v>
      </c>
    </row>
    <row r="1387" spans="1:15" x14ac:dyDescent="0.25">
      <c r="A1387" t="s">
        <v>172</v>
      </c>
      <c r="B1387">
        <v>6462.6</v>
      </c>
      <c r="C1387">
        <v>6286.91</v>
      </c>
      <c r="D1387">
        <v>6286.77</v>
      </c>
      <c r="E1387">
        <v>6056.67</v>
      </c>
      <c r="F1387">
        <v>114.13500000000001</v>
      </c>
      <c r="G1387">
        <v>213.417</v>
      </c>
      <c r="H1387">
        <v>78.736599999999996</v>
      </c>
      <c r="I1387">
        <v>29.4712</v>
      </c>
      <c r="J1387">
        <v>80.403000000000006</v>
      </c>
      <c r="K1387">
        <v>5709.68</v>
      </c>
      <c r="L1387">
        <v>5.4228600000000002E-2</v>
      </c>
      <c r="M1387">
        <v>0.93180700000000005</v>
      </c>
      <c r="N1387">
        <v>0</v>
      </c>
      <c r="O1387" t="s">
        <v>42</v>
      </c>
    </row>
    <row r="1388" spans="1:15" x14ac:dyDescent="0.25">
      <c r="A1388" t="s">
        <v>172</v>
      </c>
      <c r="B1388">
        <v>6372.64</v>
      </c>
      <c r="C1388">
        <v>6194.87</v>
      </c>
      <c r="D1388">
        <v>6194.73</v>
      </c>
      <c r="E1388">
        <v>5965.82</v>
      </c>
      <c r="F1388">
        <v>112.636</v>
      </c>
      <c r="G1388">
        <v>211.84399999999999</v>
      </c>
      <c r="H1388">
        <v>77.966899999999995</v>
      </c>
      <c r="I1388">
        <v>29.237100000000002</v>
      </c>
      <c r="J1388">
        <v>80.047600000000003</v>
      </c>
      <c r="K1388">
        <v>5622.96</v>
      </c>
      <c r="L1388">
        <v>5.5259500000000003E-2</v>
      </c>
      <c r="M1388">
        <v>0.931589</v>
      </c>
      <c r="N1388">
        <v>0</v>
      </c>
      <c r="O1388" t="s">
        <v>42</v>
      </c>
    </row>
    <row r="1389" spans="1:15" x14ac:dyDescent="0.25">
      <c r="A1389" t="s">
        <v>172</v>
      </c>
      <c r="B1389">
        <v>6478.44</v>
      </c>
      <c r="C1389">
        <v>6300.67</v>
      </c>
      <c r="D1389">
        <v>6300.53</v>
      </c>
      <c r="E1389">
        <v>6066.39</v>
      </c>
      <c r="F1389">
        <v>115.504</v>
      </c>
      <c r="G1389">
        <v>209.084</v>
      </c>
      <c r="H1389">
        <v>75.828599999999994</v>
      </c>
      <c r="I1389">
        <v>28.819299999999998</v>
      </c>
      <c r="J1389">
        <v>79.9268</v>
      </c>
      <c r="K1389">
        <v>5722.53</v>
      </c>
      <c r="L1389">
        <v>5.8460400000000003E-2</v>
      </c>
      <c r="M1389">
        <v>0.93173799999999996</v>
      </c>
      <c r="N1389">
        <v>0</v>
      </c>
      <c r="O1389" t="s">
        <v>42</v>
      </c>
    </row>
    <row r="1390" spans="1:15" x14ac:dyDescent="0.25">
      <c r="A1390" t="s">
        <v>172</v>
      </c>
      <c r="B1390">
        <v>6474.27</v>
      </c>
      <c r="C1390">
        <v>6295.17</v>
      </c>
      <c r="D1390">
        <v>6295.03</v>
      </c>
      <c r="E1390">
        <v>6065.13</v>
      </c>
      <c r="F1390">
        <v>114.20699999999999</v>
      </c>
      <c r="G1390">
        <v>209.77</v>
      </c>
      <c r="H1390">
        <v>76.201099999999997</v>
      </c>
      <c r="I1390">
        <v>28.9117</v>
      </c>
      <c r="J1390">
        <v>79.959599999999995</v>
      </c>
      <c r="K1390">
        <v>5722.67</v>
      </c>
      <c r="L1390">
        <v>5.7485799999999997E-2</v>
      </c>
      <c r="M1390">
        <v>0.93180200000000002</v>
      </c>
      <c r="N1390">
        <v>0</v>
      </c>
      <c r="O1390" t="s">
        <v>42</v>
      </c>
    </row>
    <row r="1391" spans="1:15" x14ac:dyDescent="0.25">
      <c r="A1391" t="s">
        <v>172</v>
      </c>
      <c r="B1391">
        <v>6498.38</v>
      </c>
      <c r="C1391">
        <v>6321.26</v>
      </c>
      <c r="D1391">
        <v>6321.11</v>
      </c>
      <c r="E1391">
        <v>6091.04</v>
      </c>
      <c r="F1391">
        <v>112.623</v>
      </c>
      <c r="G1391">
        <v>212.881</v>
      </c>
      <c r="H1391">
        <v>79.122200000000007</v>
      </c>
      <c r="I1391">
        <v>29.038</v>
      </c>
      <c r="J1391">
        <v>79.927000000000007</v>
      </c>
      <c r="K1391">
        <v>5746.16</v>
      </c>
      <c r="L1391">
        <v>5.4954900000000001E-2</v>
      </c>
      <c r="M1391">
        <v>0.95821299999999998</v>
      </c>
      <c r="N1391">
        <v>0</v>
      </c>
      <c r="O1391" t="s">
        <v>42</v>
      </c>
    </row>
    <row r="1392" spans="1:15" x14ac:dyDescent="0.25">
      <c r="A1392" t="s">
        <v>172</v>
      </c>
      <c r="B1392">
        <v>6456.17</v>
      </c>
      <c r="C1392">
        <v>6278.44</v>
      </c>
      <c r="D1392">
        <v>6278.3</v>
      </c>
      <c r="E1392">
        <v>6048.41</v>
      </c>
      <c r="F1392">
        <v>112.98699999999999</v>
      </c>
      <c r="G1392">
        <v>212.315</v>
      </c>
      <c r="H1392">
        <v>79.097200000000001</v>
      </c>
      <c r="I1392">
        <v>28.911999999999999</v>
      </c>
      <c r="J1392">
        <v>79.763400000000004</v>
      </c>
      <c r="K1392">
        <v>5704.79</v>
      </c>
      <c r="L1392">
        <v>5.4027199999999997E-2</v>
      </c>
      <c r="M1392">
        <v>0.93183499999999997</v>
      </c>
      <c r="N1392">
        <v>0</v>
      </c>
      <c r="O1392" t="s">
        <v>42</v>
      </c>
    </row>
    <row r="1393" spans="1:25" x14ac:dyDescent="0.25">
      <c r="A1393" t="s">
        <v>172</v>
      </c>
      <c r="B1393">
        <v>6513.29</v>
      </c>
      <c r="C1393">
        <v>6339.11</v>
      </c>
      <c r="D1393">
        <v>6338.97</v>
      </c>
      <c r="E1393">
        <v>6108.43</v>
      </c>
      <c r="F1393">
        <v>113.90600000000001</v>
      </c>
      <c r="G1393">
        <v>208.38900000000001</v>
      </c>
      <c r="H1393">
        <v>74.486599999999996</v>
      </c>
      <c r="I1393">
        <v>29.145099999999999</v>
      </c>
      <c r="J1393">
        <v>79.994100000000003</v>
      </c>
      <c r="K1393">
        <v>5766.79</v>
      </c>
      <c r="L1393">
        <v>5.9357300000000002E-2</v>
      </c>
      <c r="M1393">
        <v>0.94087799999999999</v>
      </c>
      <c r="N1393">
        <v>0</v>
      </c>
      <c r="O1393" t="s">
        <v>42</v>
      </c>
    </row>
    <row r="1394" spans="1:25" x14ac:dyDescent="0.25">
      <c r="A1394" t="s">
        <v>172</v>
      </c>
      <c r="B1394">
        <v>6438.17</v>
      </c>
      <c r="C1394">
        <v>6258.15</v>
      </c>
      <c r="D1394">
        <v>6258.02</v>
      </c>
      <c r="E1394">
        <v>6024.11</v>
      </c>
      <c r="F1394">
        <v>113.074</v>
      </c>
      <c r="G1394">
        <v>212.65899999999999</v>
      </c>
      <c r="H1394">
        <v>79.098500000000001</v>
      </c>
      <c r="I1394">
        <v>28.919699999999999</v>
      </c>
      <c r="J1394">
        <v>79.992699999999999</v>
      </c>
      <c r="K1394">
        <v>5680.04</v>
      </c>
      <c r="L1394">
        <v>5.4017500000000003E-2</v>
      </c>
      <c r="M1394">
        <v>0.93183199999999999</v>
      </c>
      <c r="N1394">
        <v>0</v>
      </c>
      <c r="O1394" t="s">
        <v>42</v>
      </c>
    </row>
    <row r="1395" spans="1:25" x14ac:dyDescent="0.25">
      <c r="A1395" t="s">
        <v>172</v>
      </c>
      <c r="B1395">
        <v>6575.85</v>
      </c>
      <c r="C1395">
        <v>6396.26</v>
      </c>
      <c r="D1395">
        <v>6396.03</v>
      </c>
      <c r="E1395">
        <v>6161.99</v>
      </c>
      <c r="F1395">
        <v>118.181</v>
      </c>
      <c r="G1395">
        <v>209.40700000000001</v>
      </c>
      <c r="H1395">
        <v>74.102099999999993</v>
      </c>
      <c r="I1395">
        <v>29.231300000000001</v>
      </c>
      <c r="J1395">
        <v>81.124700000000004</v>
      </c>
      <c r="K1395">
        <v>5814.55</v>
      </c>
      <c r="L1395">
        <v>5.5389800000000003E-2</v>
      </c>
      <c r="M1395">
        <v>0.931836</v>
      </c>
      <c r="N1395">
        <v>0</v>
      </c>
      <c r="O1395" t="s">
        <v>42</v>
      </c>
    </row>
    <row r="1396" spans="1:25" x14ac:dyDescent="0.25">
      <c r="A1396" t="s">
        <v>172</v>
      </c>
      <c r="B1396">
        <v>6420.66</v>
      </c>
      <c r="C1396">
        <v>6242.95</v>
      </c>
      <c r="D1396">
        <v>6242.8</v>
      </c>
      <c r="E1396">
        <v>6012.64</v>
      </c>
      <c r="F1396">
        <v>114.078</v>
      </c>
      <c r="G1396">
        <v>211.55699999999999</v>
      </c>
      <c r="H1396">
        <v>78.248000000000005</v>
      </c>
      <c r="I1396">
        <v>29.036000000000001</v>
      </c>
      <c r="J1396">
        <v>79.738299999999995</v>
      </c>
      <c r="K1396">
        <v>5668.57</v>
      </c>
      <c r="L1396">
        <v>5.4574200000000003E-2</v>
      </c>
      <c r="M1396">
        <v>0.93183300000000002</v>
      </c>
      <c r="N1396">
        <v>0</v>
      </c>
      <c r="O1396" t="s">
        <v>42</v>
      </c>
    </row>
    <row r="1397" spans="1:25" x14ac:dyDescent="0.25">
      <c r="A1397" t="s">
        <v>172</v>
      </c>
      <c r="B1397">
        <v>6406.96</v>
      </c>
      <c r="C1397">
        <v>6231.62</v>
      </c>
      <c r="D1397">
        <v>6231.47</v>
      </c>
      <c r="E1397">
        <v>6002.32</v>
      </c>
      <c r="F1397">
        <v>109.76</v>
      </c>
      <c r="G1397">
        <v>211.32499999999999</v>
      </c>
      <c r="H1397">
        <v>77.448099999999997</v>
      </c>
      <c r="I1397">
        <v>29.2256</v>
      </c>
      <c r="J1397">
        <v>79.834999999999994</v>
      </c>
      <c r="K1397">
        <v>5661.86</v>
      </c>
      <c r="L1397">
        <v>5.3909499999999999E-2</v>
      </c>
      <c r="M1397">
        <v>0.93182699999999996</v>
      </c>
      <c r="N1397">
        <v>0</v>
      </c>
      <c r="O1397" t="s">
        <v>42</v>
      </c>
    </row>
    <row r="1398" spans="1:25" x14ac:dyDescent="0.25">
      <c r="A1398" t="s">
        <v>172</v>
      </c>
      <c r="B1398">
        <v>6397.97</v>
      </c>
      <c r="C1398">
        <v>6219.17</v>
      </c>
      <c r="D1398">
        <v>6219.02</v>
      </c>
      <c r="E1398">
        <v>5989.54</v>
      </c>
      <c r="F1398">
        <v>113.657</v>
      </c>
      <c r="G1398">
        <v>213.38900000000001</v>
      </c>
      <c r="H1398">
        <v>78.039000000000001</v>
      </c>
      <c r="I1398">
        <v>29.327300000000001</v>
      </c>
      <c r="J1398">
        <v>81.285399999999996</v>
      </c>
      <c r="K1398">
        <v>5643.9</v>
      </c>
      <c r="L1398">
        <v>7.1183099999999999E-2</v>
      </c>
      <c r="M1398">
        <v>0.95894699999999999</v>
      </c>
      <c r="N1398">
        <v>0</v>
      </c>
      <c r="O1398" t="s">
        <v>42</v>
      </c>
    </row>
    <row r="1399" spans="1:25" x14ac:dyDescent="0.25">
      <c r="A1399" t="s">
        <v>172</v>
      </c>
      <c r="B1399">
        <v>6456.86</v>
      </c>
      <c r="C1399">
        <v>6275.13</v>
      </c>
      <c r="D1399">
        <v>6274.98</v>
      </c>
      <c r="E1399">
        <v>6045.11</v>
      </c>
      <c r="F1399">
        <v>112.149</v>
      </c>
      <c r="G1399">
        <v>214.35300000000001</v>
      </c>
      <c r="H1399">
        <v>79.799099999999996</v>
      </c>
      <c r="I1399">
        <v>29.236599999999999</v>
      </c>
      <c r="J1399">
        <v>80.697599999999994</v>
      </c>
      <c r="K1399">
        <v>5699.22</v>
      </c>
      <c r="L1399">
        <v>8.3255999999999997E-2</v>
      </c>
      <c r="M1399">
        <v>0.93183499999999997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6418.7</v>
      </c>
      <c r="C1400">
        <v>6241.81</v>
      </c>
      <c r="D1400">
        <v>6241.65</v>
      </c>
      <c r="E1400">
        <v>6012.31</v>
      </c>
      <c r="F1400">
        <v>112.111</v>
      </c>
      <c r="G1400">
        <v>213.55</v>
      </c>
      <c r="H1400">
        <v>78.6584</v>
      </c>
      <c r="I1400">
        <v>29.211600000000001</v>
      </c>
      <c r="J1400">
        <v>80.986699999999999</v>
      </c>
      <c r="K1400">
        <v>5668.3</v>
      </c>
      <c r="L1400">
        <v>5.3910300000000001E-2</v>
      </c>
      <c r="M1400">
        <v>0.95402600000000004</v>
      </c>
      <c r="N1400">
        <v>0</v>
      </c>
      <c r="O1400" t="s">
        <v>42</v>
      </c>
      <c r="R1400">
        <f>AVERAGE(B1351:B1400)</f>
        <v>6508.3029999999972</v>
      </c>
      <c r="S1400">
        <f>AVERAGE(C1351:C1400)</f>
        <v>6330.1558000000005</v>
      </c>
      <c r="U1400">
        <f>_xlfn.VAR.P(B1351:B1400)</f>
        <v>6916.6676929999931</v>
      </c>
      <c r="V1400">
        <f>_xlfn.VAR.P(C1351:C1400)</f>
        <v>6948.8501643600039</v>
      </c>
      <c r="X1400">
        <f>1.96*SQRT(U1400)/50</f>
        <v>3.2601270287784048</v>
      </c>
      <c r="Y1400">
        <f>1.96*SQRT(V1400)/50</f>
        <v>3.2677027276914519</v>
      </c>
    </row>
    <row r="1401" spans="1:25" x14ac:dyDescent="0.25">
      <c r="A1401" t="s">
        <v>173</v>
      </c>
      <c r="B1401">
        <v>325594.55940000003</v>
      </c>
      <c r="C1401" t="s">
        <v>36</v>
      </c>
    </row>
    <row r="1402" spans="1:25" x14ac:dyDescent="0.25">
      <c r="A1402" t="s">
        <v>174</v>
      </c>
      <c r="B1402">
        <v>5402.25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5.55912E-2</v>
      </c>
      <c r="L1402">
        <v>0.93177399999999999</v>
      </c>
      <c r="M1402">
        <v>0</v>
      </c>
      <c r="N1402" t="s">
        <v>42</v>
      </c>
    </row>
    <row r="1403" spans="1:25" x14ac:dyDescent="0.25">
      <c r="A1403" t="s">
        <v>174</v>
      </c>
      <c r="B1403">
        <v>5318.29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8.3255800000000005E-2</v>
      </c>
      <c r="L1403">
        <v>0.931836</v>
      </c>
      <c r="M1403">
        <v>0</v>
      </c>
      <c r="N1403" t="s">
        <v>42</v>
      </c>
    </row>
    <row r="1404" spans="1:25" x14ac:dyDescent="0.25">
      <c r="A1404" t="s">
        <v>174</v>
      </c>
      <c r="B1404">
        <v>5378.08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5.9666999999999998E-2</v>
      </c>
      <c r="L1404">
        <v>0.94272100000000003</v>
      </c>
      <c r="M1404">
        <v>0</v>
      </c>
      <c r="N1404" t="s">
        <v>42</v>
      </c>
    </row>
    <row r="1405" spans="1:25" x14ac:dyDescent="0.25">
      <c r="A1405" t="s">
        <v>174</v>
      </c>
      <c r="B1405">
        <v>5407.96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6.7196099999999995E-2</v>
      </c>
      <c r="L1405">
        <v>0.93051799999999996</v>
      </c>
      <c r="M1405">
        <v>0</v>
      </c>
      <c r="N1405" t="s">
        <v>42</v>
      </c>
    </row>
    <row r="1406" spans="1:25" x14ac:dyDescent="0.25">
      <c r="A1406" t="s">
        <v>174</v>
      </c>
      <c r="B1406">
        <v>5372.68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3.8092800000000003E-2</v>
      </c>
      <c r="L1406">
        <v>0.95922700000000005</v>
      </c>
      <c r="M1406">
        <v>0</v>
      </c>
      <c r="N1406" t="s">
        <v>42</v>
      </c>
    </row>
    <row r="1407" spans="1:25" x14ac:dyDescent="0.25">
      <c r="A1407" t="s">
        <v>174</v>
      </c>
      <c r="B1407">
        <v>5360.57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7.8990699999999997E-2</v>
      </c>
      <c r="L1407">
        <v>0.93181700000000001</v>
      </c>
      <c r="M1407">
        <v>0</v>
      </c>
      <c r="N1407" t="s">
        <v>42</v>
      </c>
    </row>
    <row r="1408" spans="1:25" x14ac:dyDescent="0.25">
      <c r="A1408" t="s">
        <v>174</v>
      </c>
      <c r="B1408">
        <v>5515.58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6.5044699999999997E-2</v>
      </c>
      <c r="L1408">
        <v>0.95692600000000005</v>
      </c>
      <c r="M1408">
        <v>0</v>
      </c>
      <c r="N1408" t="s">
        <v>42</v>
      </c>
    </row>
    <row r="1409" spans="1:14" x14ac:dyDescent="0.25">
      <c r="A1409" t="s">
        <v>174</v>
      </c>
      <c r="B1409">
        <v>5505.29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8.3293800000000001E-2</v>
      </c>
      <c r="L1409">
        <v>0.93165699999999996</v>
      </c>
      <c r="M1409">
        <v>0</v>
      </c>
      <c r="N1409" t="s">
        <v>42</v>
      </c>
    </row>
    <row r="1410" spans="1:14" x14ac:dyDescent="0.25">
      <c r="A1410" t="s">
        <v>174</v>
      </c>
      <c r="B1410">
        <v>5443.18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8.3255700000000002E-2</v>
      </c>
      <c r="L1410">
        <v>0.93166800000000005</v>
      </c>
      <c r="M1410">
        <v>0</v>
      </c>
      <c r="N1410" t="s">
        <v>42</v>
      </c>
    </row>
    <row r="1411" spans="1:14" x14ac:dyDescent="0.25">
      <c r="A1411" t="s">
        <v>174</v>
      </c>
      <c r="B1411">
        <v>5504.52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5.5543000000000002E-2</v>
      </c>
      <c r="L1411">
        <v>0.93117399999999995</v>
      </c>
      <c r="M1411">
        <v>0</v>
      </c>
      <c r="N1411" t="s">
        <v>42</v>
      </c>
    </row>
    <row r="1412" spans="1:14" x14ac:dyDescent="0.25">
      <c r="A1412" t="s">
        <v>174</v>
      </c>
      <c r="B1412">
        <v>5513.83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6.1822700000000001E-2</v>
      </c>
      <c r="L1412">
        <v>0.93179299999999998</v>
      </c>
      <c r="M1412">
        <v>0</v>
      </c>
      <c r="N1412" t="s">
        <v>42</v>
      </c>
    </row>
    <row r="1413" spans="1:14" x14ac:dyDescent="0.25">
      <c r="A1413" t="s">
        <v>174</v>
      </c>
      <c r="B1413">
        <v>5462.87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5.6729799999999997E-2</v>
      </c>
      <c r="L1413">
        <v>0.93182500000000001</v>
      </c>
      <c r="M1413">
        <v>0</v>
      </c>
      <c r="N1413" t="s">
        <v>42</v>
      </c>
    </row>
    <row r="1414" spans="1:14" x14ac:dyDescent="0.25">
      <c r="A1414" t="s">
        <v>174</v>
      </c>
      <c r="B1414">
        <v>5419.12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8.32561E-2</v>
      </c>
      <c r="L1414">
        <v>0.93063700000000005</v>
      </c>
      <c r="M1414">
        <v>0</v>
      </c>
      <c r="N1414" t="s">
        <v>42</v>
      </c>
    </row>
    <row r="1415" spans="1:14" x14ac:dyDescent="0.25">
      <c r="A1415" t="s">
        <v>174</v>
      </c>
      <c r="B1415">
        <v>5431.07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6.2485899999999997E-2</v>
      </c>
      <c r="L1415">
        <v>0.93170699999999995</v>
      </c>
      <c r="M1415">
        <v>0</v>
      </c>
      <c r="N1415" t="s">
        <v>42</v>
      </c>
    </row>
    <row r="1416" spans="1:14" x14ac:dyDescent="0.25">
      <c r="A1416" t="s">
        <v>174</v>
      </c>
      <c r="B1416">
        <v>5446.14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8.3258899999999997E-2</v>
      </c>
      <c r="L1416">
        <v>0.95047400000000004</v>
      </c>
      <c r="M1416">
        <v>0</v>
      </c>
      <c r="N1416" t="s">
        <v>42</v>
      </c>
    </row>
    <row r="1417" spans="1:14" x14ac:dyDescent="0.25">
      <c r="A1417" t="s">
        <v>174</v>
      </c>
      <c r="B1417">
        <v>5454.4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5.4219999999999997E-2</v>
      </c>
      <c r="L1417">
        <v>0.93166599999999999</v>
      </c>
      <c r="M1417">
        <v>0</v>
      </c>
      <c r="N1417" t="s">
        <v>42</v>
      </c>
    </row>
    <row r="1418" spans="1:14" x14ac:dyDescent="0.25">
      <c r="A1418" t="s">
        <v>174</v>
      </c>
      <c r="B1418">
        <v>5437.21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5.4044500000000002E-2</v>
      </c>
      <c r="L1418">
        <v>0.931836</v>
      </c>
      <c r="M1418">
        <v>0</v>
      </c>
      <c r="N1418" t="s">
        <v>42</v>
      </c>
    </row>
    <row r="1419" spans="1:14" x14ac:dyDescent="0.25">
      <c r="A1419" t="s">
        <v>174</v>
      </c>
      <c r="B1419">
        <v>5534.08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7.1569300000000002E-2</v>
      </c>
      <c r="L1419">
        <v>0.95909299999999997</v>
      </c>
      <c r="M1419">
        <v>0</v>
      </c>
      <c r="N1419" t="s">
        <v>42</v>
      </c>
    </row>
    <row r="1420" spans="1:14" x14ac:dyDescent="0.25">
      <c r="A1420" t="s">
        <v>174</v>
      </c>
      <c r="B1420">
        <v>5459.93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7.4812799999999999E-2</v>
      </c>
      <c r="L1420">
        <v>0.93028100000000002</v>
      </c>
      <c r="M1420">
        <v>0</v>
      </c>
      <c r="N1420" t="s">
        <v>42</v>
      </c>
    </row>
    <row r="1421" spans="1:14" x14ac:dyDescent="0.25">
      <c r="A1421" t="s">
        <v>174</v>
      </c>
      <c r="B1421">
        <v>5582.78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5.4623900000000003E-2</v>
      </c>
      <c r="L1421">
        <v>0.93159800000000004</v>
      </c>
      <c r="M1421">
        <v>0</v>
      </c>
      <c r="N1421" t="s">
        <v>42</v>
      </c>
    </row>
    <row r="1422" spans="1:14" x14ac:dyDescent="0.25">
      <c r="A1422" t="s">
        <v>174</v>
      </c>
      <c r="B1422">
        <v>5588.74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5.4333899999999997E-2</v>
      </c>
      <c r="L1422">
        <v>0.931782</v>
      </c>
      <c r="M1422">
        <v>0</v>
      </c>
      <c r="N1422" t="s">
        <v>42</v>
      </c>
    </row>
    <row r="1423" spans="1:14" x14ac:dyDescent="0.25">
      <c r="A1423" t="s">
        <v>174</v>
      </c>
      <c r="B1423">
        <v>5419.58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6.12756E-2</v>
      </c>
      <c r="L1423">
        <v>0.93171800000000005</v>
      </c>
      <c r="M1423">
        <v>0</v>
      </c>
      <c r="N1423" t="s">
        <v>42</v>
      </c>
    </row>
    <row r="1424" spans="1:14" x14ac:dyDescent="0.25">
      <c r="A1424" t="s">
        <v>174</v>
      </c>
      <c r="B1424">
        <v>5540.24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5.7595399999999998E-2</v>
      </c>
      <c r="L1424">
        <v>0.93174599999999996</v>
      </c>
      <c r="M1424">
        <v>0</v>
      </c>
      <c r="N1424" t="s">
        <v>42</v>
      </c>
    </row>
    <row r="1425" spans="1:14" x14ac:dyDescent="0.25">
      <c r="A1425" t="s">
        <v>174</v>
      </c>
      <c r="B1425">
        <v>5598.1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7.1205000000000004E-2</v>
      </c>
      <c r="L1425">
        <v>0.93181800000000004</v>
      </c>
      <c r="M1425">
        <v>0</v>
      </c>
      <c r="N1425" t="s">
        <v>42</v>
      </c>
    </row>
    <row r="1426" spans="1:14" x14ac:dyDescent="0.25">
      <c r="A1426" t="s">
        <v>174</v>
      </c>
      <c r="B1426">
        <v>5507.12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5.6136600000000002E-2</v>
      </c>
      <c r="L1426">
        <v>0.93603999999999998</v>
      </c>
      <c r="M1426">
        <v>0</v>
      </c>
      <c r="N1426" t="s">
        <v>42</v>
      </c>
    </row>
    <row r="1427" spans="1:14" x14ac:dyDescent="0.25">
      <c r="A1427" t="s">
        <v>174</v>
      </c>
      <c r="B1427">
        <v>5595.32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8.3264099999999994E-2</v>
      </c>
      <c r="L1427">
        <v>0.93176599999999998</v>
      </c>
      <c r="M1427">
        <v>0</v>
      </c>
      <c r="N1427" t="s">
        <v>42</v>
      </c>
    </row>
    <row r="1428" spans="1:14" x14ac:dyDescent="0.25">
      <c r="A1428" t="s">
        <v>174</v>
      </c>
      <c r="B1428">
        <v>5677.77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5.7889799999999998E-2</v>
      </c>
      <c r="L1428">
        <v>0.93011200000000005</v>
      </c>
      <c r="M1428">
        <v>0</v>
      </c>
      <c r="N1428" t="s">
        <v>42</v>
      </c>
    </row>
    <row r="1429" spans="1:14" x14ac:dyDescent="0.25">
      <c r="A1429" t="s">
        <v>174</v>
      </c>
      <c r="B1429">
        <v>5637.63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5.90375E-2</v>
      </c>
      <c r="L1429">
        <v>0.94931299999999996</v>
      </c>
      <c r="M1429">
        <v>0</v>
      </c>
      <c r="N1429" t="s">
        <v>42</v>
      </c>
    </row>
    <row r="1430" spans="1:14" x14ac:dyDescent="0.25">
      <c r="A1430" t="s">
        <v>174</v>
      </c>
      <c r="B1430">
        <v>5497.54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5.4795499999999997E-2</v>
      </c>
      <c r="L1430">
        <v>0.93137400000000004</v>
      </c>
      <c r="M1430">
        <v>0</v>
      </c>
      <c r="N1430" t="s">
        <v>42</v>
      </c>
    </row>
    <row r="1431" spans="1:14" x14ac:dyDescent="0.25">
      <c r="A1431" t="s">
        <v>174</v>
      </c>
      <c r="B1431">
        <v>5462.45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5.3912300000000003E-2</v>
      </c>
      <c r="L1431">
        <v>0.95524900000000001</v>
      </c>
      <c r="M1431">
        <v>0</v>
      </c>
      <c r="N1431" t="s">
        <v>42</v>
      </c>
    </row>
    <row r="1432" spans="1:14" x14ac:dyDescent="0.25">
      <c r="A1432" t="s">
        <v>174</v>
      </c>
      <c r="B1432">
        <v>5482.89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8.3259399999999997E-2</v>
      </c>
      <c r="L1432">
        <v>0.93922000000000005</v>
      </c>
      <c r="M1432">
        <v>0</v>
      </c>
      <c r="N1432" t="s">
        <v>42</v>
      </c>
    </row>
    <row r="1433" spans="1:14" x14ac:dyDescent="0.25">
      <c r="A1433" t="s">
        <v>174</v>
      </c>
      <c r="B1433">
        <v>5391.47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6.2304999999999999E-2</v>
      </c>
      <c r="L1433">
        <v>0.95687100000000003</v>
      </c>
      <c r="M1433">
        <v>0</v>
      </c>
      <c r="N1433" t="s">
        <v>42</v>
      </c>
    </row>
    <row r="1434" spans="1:14" x14ac:dyDescent="0.25">
      <c r="A1434" t="s">
        <v>174</v>
      </c>
      <c r="B1434">
        <v>5400.3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5.4845900000000003E-2</v>
      </c>
      <c r="L1434">
        <v>0.93183199999999999</v>
      </c>
      <c r="M1434">
        <v>0</v>
      </c>
      <c r="N1434" t="s">
        <v>42</v>
      </c>
    </row>
    <row r="1435" spans="1:14" x14ac:dyDescent="0.25">
      <c r="A1435" t="s">
        <v>174</v>
      </c>
      <c r="B1435">
        <v>5441.46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6.3444E-2</v>
      </c>
      <c r="L1435">
        <v>0.94006500000000004</v>
      </c>
      <c r="M1435">
        <v>0</v>
      </c>
      <c r="N1435" t="s">
        <v>42</v>
      </c>
    </row>
    <row r="1436" spans="1:14" x14ac:dyDescent="0.25">
      <c r="A1436" t="s">
        <v>174</v>
      </c>
      <c r="B1436">
        <v>5358.72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5.4001800000000003E-2</v>
      </c>
      <c r="L1436">
        <v>0.93183300000000002</v>
      </c>
      <c r="M1436">
        <v>0</v>
      </c>
      <c r="N1436" t="s">
        <v>42</v>
      </c>
    </row>
    <row r="1437" spans="1:14" x14ac:dyDescent="0.25">
      <c r="A1437" t="s">
        <v>174</v>
      </c>
      <c r="B1437">
        <v>5400.06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6.6173300000000004E-2</v>
      </c>
      <c r="L1437">
        <v>0.93169299999999999</v>
      </c>
      <c r="M1437">
        <v>0</v>
      </c>
      <c r="N1437" t="s">
        <v>42</v>
      </c>
    </row>
    <row r="1438" spans="1:14" x14ac:dyDescent="0.25">
      <c r="A1438" t="s">
        <v>174</v>
      </c>
      <c r="B1438">
        <v>5621.26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5.3952E-2</v>
      </c>
      <c r="L1438">
        <v>0.93182399999999999</v>
      </c>
      <c r="M1438">
        <v>0</v>
      </c>
      <c r="N1438" t="s">
        <v>42</v>
      </c>
    </row>
    <row r="1439" spans="1:14" x14ac:dyDescent="0.25">
      <c r="A1439" t="s">
        <v>174</v>
      </c>
      <c r="B1439">
        <v>5451.83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4.3787E-2</v>
      </c>
      <c r="L1439">
        <v>0.93140400000000001</v>
      </c>
      <c r="M1439">
        <v>0</v>
      </c>
      <c r="N1439" t="s">
        <v>42</v>
      </c>
    </row>
    <row r="1440" spans="1:14" x14ac:dyDescent="0.25">
      <c r="A1440" t="s">
        <v>174</v>
      </c>
      <c r="B1440">
        <v>5563.7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5.3915299999999999E-2</v>
      </c>
      <c r="L1440">
        <v>0.931813</v>
      </c>
      <c r="M1440">
        <v>0</v>
      </c>
      <c r="N1440" t="s">
        <v>42</v>
      </c>
    </row>
    <row r="1441" spans="1:25" x14ac:dyDescent="0.25">
      <c r="A1441" t="s">
        <v>174</v>
      </c>
      <c r="B1441">
        <v>5675.36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8.0284999999999995E-2</v>
      </c>
      <c r="L1441">
        <v>0.93111900000000003</v>
      </c>
      <c r="M1441">
        <v>0</v>
      </c>
      <c r="N1441" t="s">
        <v>42</v>
      </c>
    </row>
    <row r="1442" spans="1:25" x14ac:dyDescent="0.25">
      <c r="A1442" t="s">
        <v>174</v>
      </c>
      <c r="B1442">
        <v>5537.25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5.68455E-2</v>
      </c>
      <c r="L1442">
        <v>0.93179900000000004</v>
      </c>
      <c r="M1442">
        <v>0</v>
      </c>
      <c r="N1442" t="s">
        <v>42</v>
      </c>
    </row>
    <row r="1443" spans="1:25" x14ac:dyDescent="0.25">
      <c r="A1443" t="s">
        <v>174</v>
      </c>
      <c r="B1443">
        <v>5471.28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8.1672599999999998E-2</v>
      </c>
      <c r="L1443">
        <v>0.93065399999999998</v>
      </c>
      <c r="M1443">
        <v>0</v>
      </c>
      <c r="N1443" t="s">
        <v>42</v>
      </c>
    </row>
    <row r="1444" spans="1:25" x14ac:dyDescent="0.25">
      <c r="A1444" t="s">
        <v>174</v>
      </c>
      <c r="B1444">
        <v>5454.35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8.3292000000000005E-2</v>
      </c>
      <c r="L1444">
        <v>0.93178799999999995</v>
      </c>
      <c r="M1444">
        <v>0</v>
      </c>
      <c r="N1444" t="s">
        <v>42</v>
      </c>
    </row>
    <row r="1445" spans="1:25" x14ac:dyDescent="0.25">
      <c r="A1445" t="s">
        <v>174</v>
      </c>
      <c r="B1445">
        <v>5423.65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5.9146200000000003E-2</v>
      </c>
      <c r="L1445">
        <v>0.93181800000000004</v>
      </c>
      <c r="M1445">
        <v>0</v>
      </c>
      <c r="N1445" t="s">
        <v>42</v>
      </c>
    </row>
    <row r="1446" spans="1:25" x14ac:dyDescent="0.25">
      <c r="A1446" t="s">
        <v>174</v>
      </c>
      <c r="B1446">
        <v>5488.66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8.3255599999999999E-2</v>
      </c>
      <c r="L1446">
        <v>0.93413000000000002</v>
      </c>
      <c r="M1446">
        <v>0</v>
      </c>
      <c r="N1446" t="s">
        <v>42</v>
      </c>
    </row>
    <row r="1447" spans="1:25" x14ac:dyDescent="0.25">
      <c r="A1447" t="s">
        <v>174</v>
      </c>
      <c r="B1447">
        <v>5649.39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8.3259200000000005E-2</v>
      </c>
      <c r="L1447">
        <v>0.93183099999999996</v>
      </c>
      <c r="M1447">
        <v>0</v>
      </c>
      <c r="N1447" t="s">
        <v>42</v>
      </c>
    </row>
    <row r="1448" spans="1:25" x14ac:dyDescent="0.25">
      <c r="A1448" t="s">
        <v>174</v>
      </c>
      <c r="B1448">
        <v>5448.21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5.5810199999999997E-2</v>
      </c>
      <c r="L1448">
        <v>0.93182100000000001</v>
      </c>
      <c r="M1448">
        <v>0</v>
      </c>
      <c r="N1448" t="s">
        <v>42</v>
      </c>
    </row>
    <row r="1449" spans="1:25" x14ac:dyDescent="0.25">
      <c r="A1449" t="s">
        <v>174</v>
      </c>
      <c r="B1449">
        <v>5650.65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8.3255700000000002E-2</v>
      </c>
      <c r="L1449">
        <v>0.95159300000000002</v>
      </c>
      <c r="M1449">
        <v>0</v>
      </c>
      <c r="N1449" t="s">
        <v>42</v>
      </c>
    </row>
    <row r="1450" spans="1:25" x14ac:dyDescent="0.25">
      <c r="A1450" t="s">
        <v>174</v>
      </c>
      <c r="B1450">
        <v>5499.21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5.85882E-2</v>
      </c>
      <c r="L1450">
        <v>0.93150999999999995</v>
      </c>
      <c r="M1450">
        <v>0</v>
      </c>
      <c r="N1450" t="s">
        <v>42</v>
      </c>
    </row>
    <row r="1451" spans="1:25" x14ac:dyDescent="0.25">
      <c r="A1451" t="s">
        <v>174</v>
      </c>
      <c r="B1451">
        <v>5574.44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8.3255599999999999E-2</v>
      </c>
      <c r="L1451">
        <v>0.931253</v>
      </c>
      <c r="M1451">
        <v>0</v>
      </c>
      <c r="N1451" t="s">
        <v>42</v>
      </c>
    </row>
    <row r="1452" spans="1:25" x14ac:dyDescent="0.25">
      <c r="A1452" t="s">
        <v>174</v>
      </c>
      <c r="B1452">
        <v>5538.97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5.5375000000000001E-2</v>
      </c>
      <c r="L1452">
        <v>0.93182900000000002</v>
      </c>
      <c r="M1452">
        <v>0</v>
      </c>
      <c r="N1452" t="s">
        <v>42</v>
      </c>
    </row>
    <row r="1453" spans="1:25" x14ac:dyDescent="0.25">
      <c r="A1453" t="s">
        <v>174</v>
      </c>
      <c r="B1453">
        <v>5478.13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8.3255599999999999E-2</v>
      </c>
      <c r="L1453">
        <v>0.95913700000000002</v>
      </c>
      <c r="M1453">
        <v>0</v>
      </c>
      <c r="N1453" t="s">
        <v>42</v>
      </c>
    </row>
    <row r="1454" spans="1:25" x14ac:dyDescent="0.25">
      <c r="A1454" t="s">
        <v>174</v>
      </c>
      <c r="B1454">
        <v>5499.17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5.4194100000000002E-2</v>
      </c>
      <c r="L1454">
        <v>0.93180399999999997</v>
      </c>
      <c r="M1454">
        <v>0</v>
      </c>
      <c r="N1454" t="s">
        <v>42</v>
      </c>
    </row>
    <row r="1455" spans="1:25" x14ac:dyDescent="0.25">
      <c r="A1455" t="s">
        <v>174</v>
      </c>
      <c r="B1455">
        <v>5577.83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5.7065900000000003E-2</v>
      </c>
      <c r="L1455">
        <v>0.931562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5525.49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5.4091199999999999E-2</v>
      </c>
      <c r="L1456">
        <v>0.93183499999999997</v>
      </c>
      <c r="M1456">
        <v>0</v>
      </c>
      <c r="N1456" t="s">
        <v>42</v>
      </c>
      <c r="R1456">
        <f>AVERAGE(B1407:B1456)</f>
        <v>5503.9758000000011</v>
      </c>
      <c r="S1456">
        <f>AVERAGE(C1407:C1456)</f>
        <v>0</v>
      </c>
      <c r="U1456">
        <f>_xlfn.VAR.P(B1407:B1456)</f>
        <v>6393.4593203599952</v>
      </c>
      <c r="V1456">
        <f>_xlfn.VAR.P(C1407:C1456)</f>
        <v>0</v>
      </c>
      <c r="X1456">
        <f>1.96*SQRT(U1456)/50</f>
        <v>3.1343971238561945</v>
      </c>
      <c r="Y1456">
        <f>1.96*SQRT(V1456)/50</f>
        <v>0</v>
      </c>
    </row>
    <row r="1457" spans="1:13" x14ac:dyDescent="0.25">
      <c r="A1457" t="s">
        <v>175</v>
      </c>
      <c r="B1457">
        <v>275311.09090000001</v>
      </c>
      <c r="C1457" t="s">
        <v>36</v>
      </c>
    </row>
    <row r="1458" spans="1:13" x14ac:dyDescent="0.25">
      <c r="A1458" t="s">
        <v>176</v>
      </c>
      <c r="B1458">
        <v>7341.72</v>
      </c>
      <c r="C1458">
        <v>7225.47</v>
      </c>
      <c r="D1458">
        <v>7225.32</v>
      </c>
      <c r="E1458">
        <v>6988.72</v>
      </c>
      <c r="F1458">
        <v>121.81399999999999</v>
      </c>
      <c r="G1458">
        <v>0</v>
      </c>
      <c r="H1458">
        <v>71.716800000000006</v>
      </c>
      <c r="I1458">
        <v>0</v>
      </c>
      <c r="J1458">
        <v>5.4159899999999997E-2</v>
      </c>
      <c r="K1458">
        <v>0.93344899999999997</v>
      </c>
      <c r="L1458">
        <v>0</v>
      </c>
      <c r="M1458" t="s">
        <v>42</v>
      </c>
    </row>
    <row r="1459" spans="1:13" x14ac:dyDescent="0.25">
      <c r="A1459" t="s">
        <v>176</v>
      </c>
      <c r="B1459">
        <v>7190.86</v>
      </c>
      <c r="C1459">
        <v>7075.26</v>
      </c>
      <c r="D1459">
        <v>7075.11</v>
      </c>
      <c r="E1459">
        <v>6840.86</v>
      </c>
      <c r="F1459">
        <v>119.37</v>
      </c>
      <c r="G1459">
        <v>0</v>
      </c>
      <c r="H1459">
        <v>73.503</v>
      </c>
      <c r="I1459">
        <v>0</v>
      </c>
      <c r="J1459">
        <v>5.6731299999999998E-2</v>
      </c>
      <c r="K1459">
        <v>0.93914299999999995</v>
      </c>
      <c r="L1459">
        <v>0</v>
      </c>
      <c r="M1459" t="s">
        <v>42</v>
      </c>
    </row>
    <row r="1460" spans="1:13" x14ac:dyDescent="0.25">
      <c r="A1460" t="s">
        <v>176</v>
      </c>
      <c r="B1460">
        <v>7231.24</v>
      </c>
      <c r="C1460">
        <v>7116.32</v>
      </c>
      <c r="D1460">
        <v>7116.17</v>
      </c>
      <c r="E1460">
        <v>6874.96</v>
      </c>
      <c r="F1460">
        <v>123.196</v>
      </c>
      <c r="G1460">
        <v>0</v>
      </c>
      <c r="H1460">
        <v>73.096999999999994</v>
      </c>
      <c r="I1460">
        <v>0</v>
      </c>
      <c r="J1460">
        <v>5.3915900000000003E-2</v>
      </c>
      <c r="K1460">
        <v>0.931786</v>
      </c>
      <c r="L1460">
        <v>0</v>
      </c>
      <c r="M1460" t="s">
        <v>42</v>
      </c>
    </row>
    <row r="1461" spans="1:13" x14ac:dyDescent="0.25">
      <c r="A1461" t="s">
        <v>176</v>
      </c>
      <c r="B1461">
        <v>7253.63</v>
      </c>
      <c r="C1461">
        <v>7136.87</v>
      </c>
      <c r="D1461">
        <v>7136.73</v>
      </c>
      <c r="E1461">
        <v>6897.46</v>
      </c>
      <c r="F1461">
        <v>119.40900000000001</v>
      </c>
      <c r="G1461">
        <v>0</v>
      </c>
      <c r="H1461">
        <v>72.599100000000007</v>
      </c>
      <c r="I1461">
        <v>0</v>
      </c>
      <c r="J1461">
        <v>8.3268099999999998E-2</v>
      </c>
      <c r="K1461">
        <v>0.931647</v>
      </c>
      <c r="L1461">
        <v>0</v>
      </c>
      <c r="M1461" t="s">
        <v>42</v>
      </c>
    </row>
    <row r="1462" spans="1:13" x14ac:dyDescent="0.25">
      <c r="A1462" t="s">
        <v>176</v>
      </c>
      <c r="B1462">
        <v>7343.67</v>
      </c>
      <c r="C1462">
        <v>7227.17</v>
      </c>
      <c r="D1462">
        <v>7227.02</v>
      </c>
      <c r="E1462">
        <v>6989.81</v>
      </c>
      <c r="F1462">
        <v>119.765</v>
      </c>
      <c r="G1462">
        <v>0</v>
      </c>
      <c r="H1462">
        <v>73.736400000000003</v>
      </c>
      <c r="I1462">
        <v>0</v>
      </c>
      <c r="J1462">
        <v>8.3263299999999998E-2</v>
      </c>
      <c r="K1462">
        <v>0.95574199999999998</v>
      </c>
      <c r="L1462">
        <v>0</v>
      </c>
      <c r="M1462" t="s">
        <v>42</v>
      </c>
    </row>
    <row r="1463" spans="1:13" x14ac:dyDescent="0.25">
      <c r="A1463" t="s">
        <v>176</v>
      </c>
      <c r="B1463">
        <v>7285.74</v>
      </c>
      <c r="C1463">
        <v>7169.64</v>
      </c>
      <c r="D1463">
        <v>7169.49</v>
      </c>
      <c r="E1463">
        <v>6934.19</v>
      </c>
      <c r="F1463">
        <v>118.83</v>
      </c>
      <c r="G1463">
        <v>0</v>
      </c>
      <c r="H1463">
        <v>75.126999999999995</v>
      </c>
      <c r="I1463">
        <v>0</v>
      </c>
      <c r="J1463">
        <v>5.6025699999999998E-2</v>
      </c>
      <c r="K1463">
        <v>0.93155600000000005</v>
      </c>
      <c r="L1463">
        <v>0</v>
      </c>
      <c r="M1463" t="s">
        <v>42</v>
      </c>
    </row>
    <row r="1464" spans="1:13" x14ac:dyDescent="0.25">
      <c r="A1464" t="s">
        <v>176</v>
      </c>
      <c r="B1464">
        <v>7432.98</v>
      </c>
      <c r="C1464">
        <v>7316.52</v>
      </c>
      <c r="D1464">
        <v>7316.37</v>
      </c>
      <c r="E1464">
        <v>7081.3</v>
      </c>
      <c r="F1464">
        <v>120.64</v>
      </c>
      <c r="G1464">
        <v>0</v>
      </c>
      <c r="H1464">
        <v>73.311599999999999</v>
      </c>
      <c r="I1464">
        <v>0</v>
      </c>
      <c r="J1464">
        <v>5.42686E-2</v>
      </c>
      <c r="K1464">
        <v>0.93179900000000004</v>
      </c>
      <c r="L1464">
        <v>0</v>
      </c>
      <c r="M1464" t="s">
        <v>42</v>
      </c>
    </row>
    <row r="1465" spans="1:13" x14ac:dyDescent="0.25">
      <c r="A1465" t="s">
        <v>176</v>
      </c>
      <c r="B1465">
        <v>7282.17</v>
      </c>
      <c r="C1465">
        <v>7167.28</v>
      </c>
      <c r="D1465">
        <v>7167.14</v>
      </c>
      <c r="E1465">
        <v>6932.94</v>
      </c>
      <c r="F1465">
        <v>116.922</v>
      </c>
      <c r="G1465">
        <v>0</v>
      </c>
      <c r="H1465">
        <v>74.683999999999997</v>
      </c>
      <c r="I1465">
        <v>0</v>
      </c>
      <c r="J1465">
        <v>5.3910399999999997E-2</v>
      </c>
      <c r="K1465">
        <v>0.93159099999999995</v>
      </c>
      <c r="L1465">
        <v>0</v>
      </c>
      <c r="M1465" t="s">
        <v>42</v>
      </c>
    </row>
    <row r="1466" spans="1:13" x14ac:dyDescent="0.25">
      <c r="A1466" t="s">
        <v>176</v>
      </c>
      <c r="B1466">
        <v>7379.99</v>
      </c>
      <c r="C1466">
        <v>7265.73</v>
      </c>
      <c r="D1466">
        <v>7265.58</v>
      </c>
      <c r="E1466">
        <v>7030.32</v>
      </c>
      <c r="F1466">
        <v>118.324</v>
      </c>
      <c r="G1466">
        <v>0</v>
      </c>
      <c r="H1466">
        <v>74.382800000000003</v>
      </c>
      <c r="I1466">
        <v>0</v>
      </c>
      <c r="J1466">
        <v>6.08485E-2</v>
      </c>
      <c r="K1466">
        <v>0.93183300000000002</v>
      </c>
      <c r="L1466">
        <v>0</v>
      </c>
      <c r="M1466" t="s">
        <v>42</v>
      </c>
    </row>
    <row r="1467" spans="1:13" x14ac:dyDescent="0.25">
      <c r="A1467" t="s">
        <v>176</v>
      </c>
      <c r="B1467">
        <v>7220.99</v>
      </c>
      <c r="C1467">
        <v>7104.13</v>
      </c>
      <c r="D1467">
        <v>7103.99</v>
      </c>
      <c r="E1467">
        <v>6868.64</v>
      </c>
      <c r="F1467">
        <v>117.239</v>
      </c>
      <c r="G1467">
        <v>0</v>
      </c>
      <c r="H1467">
        <v>74.066599999999994</v>
      </c>
      <c r="I1467">
        <v>0</v>
      </c>
      <c r="J1467">
        <v>6.0982500000000002E-2</v>
      </c>
      <c r="K1467">
        <v>0.93181700000000001</v>
      </c>
      <c r="L1467">
        <v>0</v>
      </c>
      <c r="M1467" t="s">
        <v>42</v>
      </c>
    </row>
    <row r="1468" spans="1:13" x14ac:dyDescent="0.25">
      <c r="A1468" t="s">
        <v>176</v>
      </c>
      <c r="B1468">
        <v>7241.44</v>
      </c>
      <c r="C1468">
        <v>7124.42</v>
      </c>
      <c r="D1468">
        <v>7124.27</v>
      </c>
      <c r="E1468">
        <v>6886.08</v>
      </c>
      <c r="F1468">
        <v>122.283</v>
      </c>
      <c r="G1468">
        <v>0</v>
      </c>
      <c r="H1468">
        <v>73.713300000000004</v>
      </c>
      <c r="I1468">
        <v>0</v>
      </c>
      <c r="J1468">
        <v>5.4008300000000002E-2</v>
      </c>
      <c r="K1468">
        <v>0.93176700000000001</v>
      </c>
      <c r="L1468">
        <v>0</v>
      </c>
      <c r="M1468" t="s">
        <v>42</v>
      </c>
    </row>
    <row r="1469" spans="1:13" x14ac:dyDescent="0.25">
      <c r="A1469" t="s">
        <v>176</v>
      </c>
      <c r="B1469">
        <v>7244.07</v>
      </c>
      <c r="C1469">
        <v>7127.67</v>
      </c>
      <c r="D1469">
        <v>7127.53</v>
      </c>
      <c r="E1469">
        <v>6892.8</v>
      </c>
      <c r="F1469">
        <v>118.745</v>
      </c>
      <c r="G1469">
        <v>0</v>
      </c>
      <c r="H1469">
        <v>74.580299999999994</v>
      </c>
      <c r="I1469">
        <v>0</v>
      </c>
      <c r="J1469">
        <v>5.56865E-2</v>
      </c>
      <c r="K1469">
        <v>0.93183400000000005</v>
      </c>
      <c r="L1469">
        <v>0</v>
      </c>
      <c r="M1469" t="s">
        <v>42</v>
      </c>
    </row>
    <row r="1470" spans="1:13" x14ac:dyDescent="0.25">
      <c r="A1470" t="s">
        <v>176</v>
      </c>
      <c r="B1470">
        <v>7086.55</v>
      </c>
      <c r="C1470">
        <v>6970.19</v>
      </c>
      <c r="D1470">
        <v>6970.05</v>
      </c>
      <c r="E1470">
        <v>6740.69</v>
      </c>
      <c r="F1470">
        <v>113.58499999999999</v>
      </c>
      <c r="G1470">
        <v>0</v>
      </c>
      <c r="H1470">
        <v>74.854699999999994</v>
      </c>
      <c r="I1470">
        <v>0</v>
      </c>
      <c r="J1470">
        <v>6.7643700000000001E-2</v>
      </c>
      <c r="K1470">
        <v>0.92915999999999999</v>
      </c>
      <c r="L1470">
        <v>0</v>
      </c>
      <c r="M1470" t="s">
        <v>42</v>
      </c>
    </row>
    <row r="1471" spans="1:13" x14ac:dyDescent="0.25">
      <c r="A1471" t="s">
        <v>176</v>
      </c>
      <c r="B1471">
        <v>7138.53</v>
      </c>
      <c r="C1471">
        <v>7023.22</v>
      </c>
      <c r="D1471">
        <v>7023.08</v>
      </c>
      <c r="E1471">
        <v>6792.31</v>
      </c>
      <c r="F1471">
        <v>114.57899999999999</v>
      </c>
      <c r="G1471">
        <v>0</v>
      </c>
      <c r="H1471">
        <v>75.759299999999996</v>
      </c>
      <c r="I1471">
        <v>0</v>
      </c>
      <c r="J1471">
        <v>6.7644999999999997E-2</v>
      </c>
      <c r="K1471">
        <v>0.94612399999999997</v>
      </c>
      <c r="L1471">
        <v>0</v>
      </c>
      <c r="M1471" t="s">
        <v>42</v>
      </c>
    </row>
    <row r="1472" spans="1:13" x14ac:dyDescent="0.25">
      <c r="A1472" t="s">
        <v>176</v>
      </c>
      <c r="B1472">
        <v>7249.1</v>
      </c>
      <c r="C1472">
        <v>7132.03</v>
      </c>
      <c r="D1472">
        <v>7131.89</v>
      </c>
      <c r="E1472">
        <v>6902.82</v>
      </c>
      <c r="F1472">
        <v>113.143</v>
      </c>
      <c r="G1472">
        <v>0</v>
      </c>
      <c r="H1472">
        <v>77.984499999999997</v>
      </c>
      <c r="I1472">
        <v>0</v>
      </c>
      <c r="J1472">
        <v>5.4095900000000002E-2</v>
      </c>
      <c r="K1472">
        <v>0.93151700000000004</v>
      </c>
      <c r="L1472">
        <v>0</v>
      </c>
      <c r="M1472" t="s">
        <v>42</v>
      </c>
    </row>
    <row r="1473" spans="1:13" x14ac:dyDescent="0.25">
      <c r="A1473" t="s">
        <v>176</v>
      </c>
      <c r="B1473">
        <v>7184.36</v>
      </c>
      <c r="C1473">
        <v>7068.49</v>
      </c>
      <c r="D1473">
        <v>7068.35</v>
      </c>
      <c r="E1473">
        <v>6837.25</v>
      </c>
      <c r="F1473">
        <v>114.97</v>
      </c>
      <c r="G1473">
        <v>0</v>
      </c>
      <c r="H1473">
        <v>75.663499999999999</v>
      </c>
      <c r="I1473">
        <v>0</v>
      </c>
      <c r="J1473">
        <v>5.391E-2</v>
      </c>
      <c r="K1473">
        <v>0.931836</v>
      </c>
      <c r="L1473">
        <v>0</v>
      </c>
      <c r="M1473" t="s">
        <v>42</v>
      </c>
    </row>
    <row r="1474" spans="1:13" x14ac:dyDescent="0.25">
      <c r="A1474" t="s">
        <v>176</v>
      </c>
      <c r="B1474">
        <v>7191.02</v>
      </c>
      <c r="C1474">
        <v>7076.17</v>
      </c>
      <c r="D1474">
        <v>7076.03</v>
      </c>
      <c r="E1474">
        <v>6846.9</v>
      </c>
      <c r="F1474">
        <v>112.54900000000001</v>
      </c>
      <c r="G1474">
        <v>0</v>
      </c>
      <c r="H1474">
        <v>77.588499999999996</v>
      </c>
      <c r="I1474">
        <v>0</v>
      </c>
      <c r="J1474">
        <v>5.3955000000000003E-2</v>
      </c>
      <c r="K1474">
        <v>0.93167800000000001</v>
      </c>
      <c r="L1474">
        <v>0</v>
      </c>
      <c r="M1474" t="s">
        <v>42</v>
      </c>
    </row>
    <row r="1475" spans="1:13" x14ac:dyDescent="0.25">
      <c r="A1475" t="s">
        <v>176</v>
      </c>
      <c r="B1475">
        <v>7085.48</v>
      </c>
      <c r="C1475">
        <v>6971.12</v>
      </c>
      <c r="D1475">
        <v>6970.98</v>
      </c>
      <c r="E1475">
        <v>6739.98</v>
      </c>
      <c r="F1475">
        <v>114.123</v>
      </c>
      <c r="G1475">
        <v>0</v>
      </c>
      <c r="H1475">
        <v>74.425899999999999</v>
      </c>
      <c r="I1475">
        <v>0</v>
      </c>
      <c r="J1475">
        <v>8.3272299999999994E-2</v>
      </c>
      <c r="K1475">
        <v>0.93183099999999996</v>
      </c>
      <c r="L1475">
        <v>0</v>
      </c>
      <c r="M1475" t="s">
        <v>42</v>
      </c>
    </row>
    <row r="1476" spans="1:13" x14ac:dyDescent="0.25">
      <c r="A1476" t="s">
        <v>176</v>
      </c>
      <c r="B1476">
        <v>7071.38</v>
      </c>
      <c r="C1476">
        <v>6956.38</v>
      </c>
      <c r="D1476">
        <v>6956.24</v>
      </c>
      <c r="E1476">
        <v>6726.43</v>
      </c>
      <c r="F1476">
        <v>114.545</v>
      </c>
      <c r="G1476">
        <v>0</v>
      </c>
      <c r="H1476">
        <v>77.054100000000005</v>
      </c>
      <c r="I1476">
        <v>0</v>
      </c>
      <c r="J1476">
        <v>5.4286500000000001E-2</v>
      </c>
      <c r="K1476">
        <v>0.93182900000000002</v>
      </c>
      <c r="L1476">
        <v>0</v>
      </c>
      <c r="M1476" t="s">
        <v>42</v>
      </c>
    </row>
    <row r="1477" spans="1:13" x14ac:dyDescent="0.25">
      <c r="A1477" t="s">
        <v>176</v>
      </c>
      <c r="B1477">
        <v>7333.94</v>
      </c>
      <c r="C1477">
        <v>7218.63</v>
      </c>
      <c r="D1477">
        <v>7218.48</v>
      </c>
      <c r="E1477">
        <v>6984.88</v>
      </c>
      <c r="F1477">
        <v>118.024</v>
      </c>
      <c r="G1477">
        <v>0</v>
      </c>
      <c r="H1477">
        <v>74.933999999999997</v>
      </c>
      <c r="I1477">
        <v>0</v>
      </c>
      <c r="J1477">
        <v>7.0982699999999996E-2</v>
      </c>
      <c r="K1477">
        <v>0.931674</v>
      </c>
      <c r="L1477">
        <v>0</v>
      </c>
      <c r="M1477" t="s">
        <v>42</v>
      </c>
    </row>
    <row r="1478" spans="1:13" x14ac:dyDescent="0.25">
      <c r="A1478" t="s">
        <v>176</v>
      </c>
      <c r="B1478">
        <v>7260.59</v>
      </c>
      <c r="C1478">
        <v>7145.33</v>
      </c>
      <c r="D1478">
        <v>7145.18</v>
      </c>
      <c r="E1478">
        <v>6914.05</v>
      </c>
      <c r="F1478">
        <v>116.851</v>
      </c>
      <c r="G1478">
        <v>0</v>
      </c>
      <c r="H1478">
        <v>73.297899999999998</v>
      </c>
      <c r="I1478">
        <v>0</v>
      </c>
      <c r="J1478">
        <v>5.5313599999999997E-2</v>
      </c>
      <c r="K1478">
        <v>0.94196800000000003</v>
      </c>
      <c r="L1478">
        <v>0</v>
      </c>
      <c r="M1478" t="s">
        <v>42</v>
      </c>
    </row>
    <row r="1479" spans="1:13" x14ac:dyDescent="0.25">
      <c r="A1479" t="s">
        <v>176</v>
      </c>
      <c r="B1479">
        <v>7158.38</v>
      </c>
      <c r="C1479">
        <v>7043.72</v>
      </c>
      <c r="D1479">
        <v>7043.58</v>
      </c>
      <c r="E1479">
        <v>6812.03</v>
      </c>
      <c r="F1479">
        <v>114.381</v>
      </c>
      <c r="G1479">
        <v>0</v>
      </c>
      <c r="H1479">
        <v>76.324200000000005</v>
      </c>
      <c r="I1479">
        <v>0</v>
      </c>
      <c r="J1479">
        <v>5.4440700000000002E-2</v>
      </c>
      <c r="K1479">
        <v>0.93127400000000005</v>
      </c>
      <c r="L1479">
        <v>0</v>
      </c>
      <c r="M1479" t="s">
        <v>42</v>
      </c>
    </row>
    <row r="1480" spans="1:13" x14ac:dyDescent="0.25">
      <c r="A1480" t="s">
        <v>176</v>
      </c>
      <c r="B1480">
        <v>7134.49</v>
      </c>
      <c r="C1480">
        <v>7019.54</v>
      </c>
      <c r="D1480">
        <v>7019.39</v>
      </c>
      <c r="E1480">
        <v>6786.82</v>
      </c>
      <c r="F1480">
        <v>118.563</v>
      </c>
      <c r="G1480">
        <v>0</v>
      </c>
      <c r="H1480">
        <v>73.87</v>
      </c>
      <c r="I1480">
        <v>0</v>
      </c>
      <c r="J1480">
        <v>8.3257200000000003E-2</v>
      </c>
      <c r="K1480">
        <v>0.93181800000000004</v>
      </c>
      <c r="L1480">
        <v>0</v>
      </c>
      <c r="M1480" t="s">
        <v>42</v>
      </c>
    </row>
    <row r="1481" spans="1:13" x14ac:dyDescent="0.25">
      <c r="A1481" t="s">
        <v>176</v>
      </c>
      <c r="B1481">
        <v>7283.34</v>
      </c>
      <c r="C1481">
        <v>7168.39</v>
      </c>
      <c r="D1481">
        <v>7168.24</v>
      </c>
      <c r="E1481">
        <v>6936.58</v>
      </c>
      <c r="F1481">
        <v>116.59</v>
      </c>
      <c r="G1481">
        <v>0</v>
      </c>
      <c r="H1481">
        <v>74.389600000000002</v>
      </c>
      <c r="I1481">
        <v>0</v>
      </c>
      <c r="J1481">
        <v>6.5168299999999998E-2</v>
      </c>
      <c r="K1481">
        <v>0.95885600000000004</v>
      </c>
      <c r="L1481">
        <v>0</v>
      </c>
      <c r="M1481" t="s">
        <v>42</v>
      </c>
    </row>
    <row r="1482" spans="1:13" x14ac:dyDescent="0.25">
      <c r="A1482" t="s">
        <v>176</v>
      </c>
      <c r="B1482">
        <v>7076.45</v>
      </c>
      <c r="C1482">
        <v>6959.17</v>
      </c>
      <c r="D1482">
        <v>6959.03</v>
      </c>
      <c r="E1482">
        <v>6729.11</v>
      </c>
      <c r="F1482">
        <v>113.267</v>
      </c>
      <c r="G1482">
        <v>0</v>
      </c>
      <c r="H1482">
        <v>74.716899999999995</v>
      </c>
      <c r="I1482">
        <v>0</v>
      </c>
      <c r="J1482">
        <v>5.4295000000000003E-2</v>
      </c>
      <c r="K1482">
        <v>0.93054700000000001</v>
      </c>
      <c r="L1482">
        <v>0</v>
      </c>
      <c r="M1482" t="s">
        <v>42</v>
      </c>
    </row>
    <row r="1483" spans="1:13" x14ac:dyDescent="0.25">
      <c r="A1483" t="s">
        <v>176</v>
      </c>
      <c r="B1483">
        <v>7179.59</v>
      </c>
      <c r="C1483">
        <v>7063.29</v>
      </c>
      <c r="D1483">
        <v>7063.15</v>
      </c>
      <c r="E1483">
        <v>6832.31</v>
      </c>
      <c r="F1483">
        <v>114.64400000000001</v>
      </c>
      <c r="G1483">
        <v>0</v>
      </c>
      <c r="H1483">
        <v>75.490099999999998</v>
      </c>
      <c r="I1483">
        <v>0</v>
      </c>
      <c r="J1483">
        <v>8.3260000000000001E-2</v>
      </c>
      <c r="K1483">
        <v>0.93183400000000005</v>
      </c>
      <c r="L1483">
        <v>0</v>
      </c>
      <c r="M1483" t="s">
        <v>42</v>
      </c>
    </row>
    <row r="1484" spans="1:13" x14ac:dyDescent="0.25">
      <c r="A1484" t="s">
        <v>176</v>
      </c>
      <c r="B1484">
        <v>7232.35</v>
      </c>
      <c r="C1484">
        <v>7117.41</v>
      </c>
      <c r="D1484">
        <v>7117.26</v>
      </c>
      <c r="E1484">
        <v>6886.78</v>
      </c>
      <c r="F1484">
        <v>115.07299999999999</v>
      </c>
      <c r="G1484">
        <v>0</v>
      </c>
      <c r="H1484">
        <v>75.846699999999998</v>
      </c>
      <c r="I1484">
        <v>0</v>
      </c>
      <c r="J1484">
        <v>5.3990400000000001E-2</v>
      </c>
      <c r="K1484">
        <v>0.93183499999999997</v>
      </c>
      <c r="L1484">
        <v>0</v>
      </c>
      <c r="M1484" t="s">
        <v>42</v>
      </c>
    </row>
    <row r="1485" spans="1:13" x14ac:dyDescent="0.25">
      <c r="A1485" t="s">
        <v>176</v>
      </c>
      <c r="B1485">
        <v>7133.31</v>
      </c>
      <c r="C1485">
        <v>7018.79</v>
      </c>
      <c r="D1485">
        <v>7018.64</v>
      </c>
      <c r="E1485">
        <v>6785.64</v>
      </c>
      <c r="F1485">
        <v>117.364</v>
      </c>
      <c r="G1485">
        <v>0</v>
      </c>
      <c r="H1485">
        <v>74.747799999999998</v>
      </c>
      <c r="I1485">
        <v>0</v>
      </c>
      <c r="J1485">
        <v>8.3282200000000001E-2</v>
      </c>
      <c r="K1485">
        <v>0.93159499999999995</v>
      </c>
      <c r="L1485">
        <v>0</v>
      </c>
      <c r="M1485" t="s">
        <v>42</v>
      </c>
    </row>
    <row r="1486" spans="1:13" x14ac:dyDescent="0.25">
      <c r="A1486" t="s">
        <v>176</v>
      </c>
      <c r="B1486">
        <v>7156.46</v>
      </c>
      <c r="C1486">
        <v>7042.03</v>
      </c>
      <c r="D1486">
        <v>7041.89</v>
      </c>
      <c r="E1486">
        <v>6809.1</v>
      </c>
      <c r="F1486">
        <v>116.795</v>
      </c>
      <c r="G1486">
        <v>0</v>
      </c>
      <c r="H1486">
        <v>74.692400000000006</v>
      </c>
      <c r="I1486">
        <v>0</v>
      </c>
      <c r="J1486">
        <v>8.32595E-2</v>
      </c>
      <c r="K1486">
        <v>0.93179000000000001</v>
      </c>
      <c r="L1486">
        <v>0</v>
      </c>
      <c r="M1486" t="s">
        <v>42</v>
      </c>
    </row>
    <row r="1487" spans="1:13" x14ac:dyDescent="0.25">
      <c r="A1487" t="s">
        <v>176</v>
      </c>
      <c r="B1487">
        <v>7427.4</v>
      </c>
      <c r="C1487">
        <v>7312.65</v>
      </c>
      <c r="D1487">
        <v>7312.51</v>
      </c>
      <c r="E1487">
        <v>7075.27</v>
      </c>
      <c r="F1487">
        <v>120.22499999999999</v>
      </c>
      <c r="G1487">
        <v>0</v>
      </c>
      <c r="H1487">
        <v>73.023799999999994</v>
      </c>
      <c r="I1487">
        <v>0</v>
      </c>
      <c r="J1487">
        <v>7.1363099999999999E-2</v>
      </c>
      <c r="K1487">
        <v>0.95745100000000005</v>
      </c>
      <c r="L1487">
        <v>0</v>
      </c>
      <c r="M1487" t="s">
        <v>42</v>
      </c>
    </row>
    <row r="1488" spans="1:13" x14ac:dyDescent="0.25">
      <c r="A1488" t="s">
        <v>176</v>
      </c>
      <c r="B1488">
        <v>7445.53</v>
      </c>
      <c r="C1488">
        <v>7330.32</v>
      </c>
      <c r="D1488">
        <v>7330.18</v>
      </c>
      <c r="E1488">
        <v>7091.52</v>
      </c>
      <c r="F1488">
        <v>122.09</v>
      </c>
      <c r="G1488">
        <v>0</v>
      </c>
      <c r="H1488">
        <v>71.494600000000005</v>
      </c>
      <c r="I1488">
        <v>0</v>
      </c>
      <c r="J1488">
        <v>5.4670099999999999E-2</v>
      </c>
      <c r="K1488">
        <v>0.931836</v>
      </c>
      <c r="L1488">
        <v>0</v>
      </c>
      <c r="M1488" t="s">
        <v>42</v>
      </c>
    </row>
    <row r="1489" spans="1:13" x14ac:dyDescent="0.25">
      <c r="A1489" t="s">
        <v>176</v>
      </c>
      <c r="B1489">
        <v>7298.06</v>
      </c>
      <c r="C1489">
        <v>7182.34</v>
      </c>
      <c r="D1489">
        <v>7182.19</v>
      </c>
      <c r="E1489">
        <v>6944.69</v>
      </c>
      <c r="F1489">
        <v>121.544</v>
      </c>
      <c r="G1489">
        <v>0</v>
      </c>
      <c r="H1489">
        <v>72.264799999999994</v>
      </c>
      <c r="I1489">
        <v>0</v>
      </c>
      <c r="J1489">
        <v>5.4397300000000003E-2</v>
      </c>
      <c r="K1489">
        <v>0.93180799999999997</v>
      </c>
      <c r="L1489">
        <v>0</v>
      </c>
      <c r="M1489" t="s">
        <v>42</v>
      </c>
    </row>
    <row r="1490" spans="1:13" x14ac:dyDescent="0.25">
      <c r="A1490" t="s">
        <v>176</v>
      </c>
      <c r="B1490">
        <v>7231.06</v>
      </c>
      <c r="C1490">
        <v>7112.59</v>
      </c>
      <c r="D1490">
        <v>7112.43</v>
      </c>
      <c r="E1490">
        <v>6874.35</v>
      </c>
      <c r="F1490">
        <v>122.286</v>
      </c>
      <c r="G1490">
        <v>0</v>
      </c>
      <c r="H1490">
        <v>73.166799999999995</v>
      </c>
      <c r="I1490">
        <v>0</v>
      </c>
      <c r="J1490">
        <v>6.59106E-2</v>
      </c>
      <c r="K1490">
        <v>0.95558100000000001</v>
      </c>
      <c r="L1490">
        <v>0</v>
      </c>
      <c r="M1490" t="s">
        <v>42</v>
      </c>
    </row>
    <row r="1491" spans="1:13" x14ac:dyDescent="0.25">
      <c r="A1491" t="s">
        <v>176</v>
      </c>
      <c r="B1491">
        <v>7298.51</v>
      </c>
      <c r="C1491">
        <v>7183.33</v>
      </c>
      <c r="D1491">
        <v>7183.19</v>
      </c>
      <c r="E1491">
        <v>6946.68</v>
      </c>
      <c r="F1491">
        <v>120.047</v>
      </c>
      <c r="G1491">
        <v>0</v>
      </c>
      <c r="H1491">
        <v>72.319299999999998</v>
      </c>
      <c r="I1491">
        <v>0</v>
      </c>
      <c r="J1491">
        <v>5.5095600000000002E-2</v>
      </c>
      <c r="K1491">
        <v>0.93171999999999999</v>
      </c>
      <c r="L1491">
        <v>0</v>
      </c>
      <c r="M1491" t="s">
        <v>42</v>
      </c>
    </row>
    <row r="1492" spans="1:13" x14ac:dyDescent="0.25">
      <c r="A1492" t="s">
        <v>176</v>
      </c>
      <c r="B1492">
        <v>7431.66</v>
      </c>
      <c r="C1492">
        <v>7315.95</v>
      </c>
      <c r="D1492">
        <v>7315.81</v>
      </c>
      <c r="E1492">
        <v>7079.87</v>
      </c>
      <c r="F1492">
        <v>120.084</v>
      </c>
      <c r="G1492">
        <v>0</v>
      </c>
      <c r="H1492">
        <v>72.559100000000001</v>
      </c>
      <c r="I1492">
        <v>0</v>
      </c>
      <c r="J1492">
        <v>5.9686799999999998E-2</v>
      </c>
      <c r="K1492">
        <v>0.93162299999999998</v>
      </c>
      <c r="L1492">
        <v>0</v>
      </c>
      <c r="M1492" t="s">
        <v>42</v>
      </c>
    </row>
    <row r="1493" spans="1:13" x14ac:dyDescent="0.25">
      <c r="A1493" t="s">
        <v>176</v>
      </c>
      <c r="B1493">
        <v>7340.67</v>
      </c>
      <c r="C1493">
        <v>7225.82</v>
      </c>
      <c r="D1493">
        <v>7225.67</v>
      </c>
      <c r="E1493">
        <v>6988.11</v>
      </c>
      <c r="F1493">
        <v>121.032</v>
      </c>
      <c r="G1493">
        <v>0</v>
      </c>
      <c r="H1493">
        <v>72.683599999999998</v>
      </c>
      <c r="I1493">
        <v>0</v>
      </c>
      <c r="J1493">
        <v>7.7554600000000001E-2</v>
      </c>
      <c r="K1493">
        <v>0.93178000000000005</v>
      </c>
      <c r="L1493">
        <v>0</v>
      </c>
      <c r="M1493" t="s">
        <v>42</v>
      </c>
    </row>
    <row r="1494" spans="1:13" x14ac:dyDescent="0.25">
      <c r="A1494" t="s">
        <v>176</v>
      </c>
      <c r="B1494">
        <v>7279.62</v>
      </c>
      <c r="C1494">
        <v>7163.95</v>
      </c>
      <c r="D1494">
        <v>7163.79</v>
      </c>
      <c r="E1494">
        <v>6928.16</v>
      </c>
      <c r="F1494">
        <v>120.551</v>
      </c>
      <c r="G1494">
        <v>0</v>
      </c>
      <c r="H1494">
        <v>72.591300000000004</v>
      </c>
      <c r="I1494">
        <v>0</v>
      </c>
      <c r="J1494">
        <v>8.3266300000000001E-2</v>
      </c>
      <c r="K1494">
        <v>0.95323000000000002</v>
      </c>
      <c r="L1494">
        <v>0</v>
      </c>
      <c r="M1494" t="s">
        <v>42</v>
      </c>
    </row>
    <row r="1495" spans="1:13" x14ac:dyDescent="0.25">
      <c r="A1495" t="s">
        <v>176</v>
      </c>
      <c r="B1495">
        <v>7171.11</v>
      </c>
      <c r="C1495">
        <v>7056.09</v>
      </c>
      <c r="D1495">
        <v>7055.94</v>
      </c>
      <c r="E1495">
        <v>6819.95</v>
      </c>
      <c r="F1495">
        <v>118.405</v>
      </c>
      <c r="G1495">
        <v>0</v>
      </c>
      <c r="H1495">
        <v>73.258399999999995</v>
      </c>
      <c r="I1495">
        <v>0</v>
      </c>
      <c r="J1495">
        <v>5.5741699999999998E-2</v>
      </c>
      <c r="K1495">
        <v>0.93173099999999998</v>
      </c>
      <c r="L1495">
        <v>0</v>
      </c>
      <c r="M1495" t="s">
        <v>42</v>
      </c>
    </row>
    <row r="1496" spans="1:13" x14ac:dyDescent="0.25">
      <c r="A1496" t="s">
        <v>176</v>
      </c>
      <c r="B1496">
        <v>7239.37</v>
      </c>
      <c r="C1496">
        <v>7124.11</v>
      </c>
      <c r="D1496">
        <v>7123.96</v>
      </c>
      <c r="E1496">
        <v>6891.28</v>
      </c>
      <c r="F1496">
        <v>117.934</v>
      </c>
      <c r="G1496">
        <v>0</v>
      </c>
      <c r="H1496">
        <v>76.028999999999996</v>
      </c>
      <c r="I1496">
        <v>0</v>
      </c>
      <c r="J1496">
        <v>6.1784800000000001E-2</v>
      </c>
      <c r="K1496">
        <v>0.93179500000000004</v>
      </c>
      <c r="L1496">
        <v>0</v>
      </c>
      <c r="M1496" t="s">
        <v>42</v>
      </c>
    </row>
    <row r="1497" spans="1:13" x14ac:dyDescent="0.25">
      <c r="A1497" t="s">
        <v>176</v>
      </c>
      <c r="B1497">
        <v>7229.57</v>
      </c>
      <c r="C1497">
        <v>7112.93</v>
      </c>
      <c r="D1497">
        <v>7112.78</v>
      </c>
      <c r="E1497">
        <v>6877.5</v>
      </c>
      <c r="F1497">
        <v>118.142</v>
      </c>
      <c r="G1497">
        <v>0</v>
      </c>
      <c r="H1497">
        <v>73.475499999999997</v>
      </c>
      <c r="I1497">
        <v>0</v>
      </c>
      <c r="J1497">
        <v>5.7871899999999997E-2</v>
      </c>
      <c r="K1497">
        <v>0.93182200000000004</v>
      </c>
      <c r="L1497">
        <v>0</v>
      </c>
      <c r="M1497" t="s">
        <v>42</v>
      </c>
    </row>
    <row r="1498" spans="1:13" x14ac:dyDescent="0.25">
      <c r="A1498" t="s">
        <v>176</v>
      </c>
      <c r="B1498">
        <v>7318.77</v>
      </c>
      <c r="C1498">
        <v>7203.51</v>
      </c>
      <c r="D1498">
        <v>7203.36</v>
      </c>
      <c r="E1498">
        <v>6968.17</v>
      </c>
      <c r="F1498">
        <v>121.883</v>
      </c>
      <c r="G1498">
        <v>0</v>
      </c>
      <c r="H1498">
        <v>71.707099999999997</v>
      </c>
      <c r="I1498">
        <v>0</v>
      </c>
      <c r="J1498">
        <v>5.5231700000000002E-2</v>
      </c>
      <c r="K1498">
        <v>0.93166199999999999</v>
      </c>
      <c r="L1498">
        <v>0</v>
      </c>
      <c r="M1498" t="s">
        <v>42</v>
      </c>
    </row>
    <row r="1499" spans="1:13" x14ac:dyDescent="0.25">
      <c r="A1499" t="s">
        <v>176</v>
      </c>
      <c r="B1499">
        <v>7331.37</v>
      </c>
      <c r="C1499">
        <v>7216.63</v>
      </c>
      <c r="D1499">
        <v>7216.48</v>
      </c>
      <c r="E1499">
        <v>6981.27</v>
      </c>
      <c r="F1499">
        <v>120.096</v>
      </c>
      <c r="G1499">
        <v>0</v>
      </c>
      <c r="H1499">
        <v>72.559100000000001</v>
      </c>
      <c r="I1499">
        <v>0</v>
      </c>
      <c r="J1499">
        <v>5.3913500000000003E-2</v>
      </c>
      <c r="K1499">
        <v>0.93174299999999999</v>
      </c>
      <c r="L1499">
        <v>0</v>
      </c>
      <c r="M1499" t="s">
        <v>42</v>
      </c>
    </row>
    <row r="1500" spans="1:13" x14ac:dyDescent="0.25">
      <c r="A1500" t="s">
        <v>176</v>
      </c>
      <c r="B1500">
        <v>7246.28</v>
      </c>
      <c r="C1500">
        <v>7131.4</v>
      </c>
      <c r="D1500">
        <v>7131.25</v>
      </c>
      <c r="E1500">
        <v>6896.97</v>
      </c>
      <c r="F1500">
        <v>119.206</v>
      </c>
      <c r="G1500">
        <v>0</v>
      </c>
      <c r="H1500">
        <v>75.349699999999999</v>
      </c>
      <c r="I1500">
        <v>0</v>
      </c>
      <c r="J1500">
        <v>5.4069800000000001E-2</v>
      </c>
      <c r="K1500">
        <v>0.93183499999999997</v>
      </c>
      <c r="L1500">
        <v>0</v>
      </c>
      <c r="M1500" t="s">
        <v>42</v>
      </c>
    </row>
    <row r="1501" spans="1:13" x14ac:dyDescent="0.25">
      <c r="A1501" t="s">
        <v>176</v>
      </c>
      <c r="B1501">
        <v>7321.25</v>
      </c>
      <c r="C1501">
        <v>7205.05</v>
      </c>
      <c r="D1501">
        <v>7204.91</v>
      </c>
      <c r="E1501">
        <v>6965.21</v>
      </c>
      <c r="F1501">
        <v>118.32599999999999</v>
      </c>
      <c r="G1501">
        <v>0</v>
      </c>
      <c r="H1501">
        <v>74.683999999999997</v>
      </c>
      <c r="I1501">
        <v>0</v>
      </c>
      <c r="J1501">
        <v>5.5943300000000001E-2</v>
      </c>
      <c r="K1501">
        <v>0.95851699999999995</v>
      </c>
      <c r="L1501">
        <v>0</v>
      </c>
      <c r="M1501" t="s">
        <v>42</v>
      </c>
    </row>
    <row r="1502" spans="1:13" x14ac:dyDescent="0.25">
      <c r="A1502" t="s">
        <v>176</v>
      </c>
      <c r="B1502">
        <v>7273.13</v>
      </c>
      <c r="C1502">
        <v>7155.91</v>
      </c>
      <c r="D1502">
        <v>7155.76</v>
      </c>
      <c r="E1502">
        <v>6920.63</v>
      </c>
      <c r="F1502">
        <v>121.509</v>
      </c>
      <c r="G1502">
        <v>0</v>
      </c>
      <c r="H1502">
        <v>73.812100000000001</v>
      </c>
      <c r="I1502">
        <v>0</v>
      </c>
      <c r="J1502">
        <v>6.29112E-2</v>
      </c>
      <c r="K1502">
        <v>0.93177100000000002</v>
      </c>
      <c r="L1502">
        <v>0</v>
      </c>
      <c r="M1502" t="s">
        <v>42</v>
      </c>
    </row>
    <row r="1503" spans="1:13" x14ac:dyDescent="0.25">
      <c r="A1503" t="s">
        <v>176</v>
      </c>
      <c r="B1503">
        <v>7138.97</v>
      </c>
      <c r="C1503">
        <v>7024.13</v>
      </c>
      <c r="D1503">
        <v>7023.99</v>
      </c>
      <c r="E1503">
        <v>6793.74</v>
      </c>
      <c r="F1503">
        <v>114.435</v>
      </c>
      <c r="G1503">
        <v>0</v>
      </c>
      <c r="H1503">
        <v>76.472499999999997</v>
      </c>
      <c r="I1503">
        <v>0</v>
      </c>
      <c r="J1503">
        <v>5.4557500000000002E-2</v>
      </c>
      <c r="K1503">
        <v>0.95704299999999998</v>
      </c>
      <c r="L1503">
        <v>0</v>
      </c>
      <c r="M1503" t="s">
        <v>42</v>
      </c>
    </row>
    <row r="1504" spans="1:13" x14ac:dyDescent="0.25">
      <c r="A1504" t="s">
        <v>176</v>
      </c>
      <c r="B1504">
        <v>7094.08</v>
      </c>
      <c r="C1504">
        <v>6979.13</v>
      </c>
      <c r="D1504">
        <v>6978.99</v>
      </c>
      <c r="E1504">
        <v>6750.02</v>
      </c>
      <c r="F1504">
        <v>113.474</v>
      </c>
      <c r="G1504">
        <v>0</v>
      </c>
      <c r="H1504">
        <v>76.820599999999999</v>
      </c>
      <c r="I1504">
        <v>0</v>
      </c>
      <c r="J1504">
        <v>6.4678600000000003E-2</v>
      </c>
      <c r="K1504">
        <v>0.93177600000000005</v>
      </c>
      <c r="L1504">
        <v>0</v>
      </c>
      <c r="M1504" t="s">
        <v>42</v>
      </c>
    </row>
    <row r="1505" spans="1:25" x14ac:dyDescent="0.25">
      <c r="A1505" t="s">
        <v>176</v>
      </c>
      <c r="B1505">
        <v>7229.02</v>
      </c>
      <c r="C1505">
        <v>7112.68</v>
      </c>
      <c r="D1505">
        <v>7112.53</v>
      </c>
      <c r="E1505">
        <v>6881.68</v>
      </c>
      <c r="F1505">
        <v>114.065</v>
      </c>
      <c r="G1505">
        <v>0</v>
      </c>
      <c r="H1505">
        <v>75.043599999999998</v>
      </c>
      <c r="I1505">
        <v>0</v>
      </c>
      <c r="J1505">
        <v>6.1913700000000002E-2</v>
      </c>
      <c r="K1505">
        <v>0.93183499999999997</v>
      </c>
      <c r="L1505">
        <v>0</v>
      </c>
      <c r="M1505" t="s">
        <v>42</v>
      </c>
    </row>
    <row r="1506" spans="1:25" x14ac:dyDescent="0.25">
      <c r="A1506" t="s">
        <v>176</v>
      </c>
      <c r="B1506">
        <v>7054.23</v>
      </c>
      <c r="C1506">
        <v>6938.54</v>
      </c>
      <c r="D1506">
        <v>6938.4</v>
      </c>
      <c r="E1506">
        <v>6707.79</v>
      </c>
      <c r="F1506">
        <v>114.602</v>
      </c>
      <c r="G1506">
        <v>0</v>
      </c>
      <c r="H1506">
        <v>75.370900000000006</v>
      </c>
      <c r="I1506">
        <v>0</v>
      </c>
      <c r="J1506">
        <v>8.3255599999999999E-2</v>
      </c>
      <c r="K1506">
        <v>0.93140400000000001</v>
      </c>
      <c r="L1506">
        <v>0</v>
      </c>
      <c r="M1506" t="s">
        <v>42</v>
      </c>
    </row>
    <row r="1507" spans="1:25" x14ac:dyDescent="0.25">
      <c r="A1507" t="s">
        <v>176</v>
      </c>
      <c r="B1507">
        <v>7046.53</v>
      </c>
      <c r="C1507">
        <v>6931.76</v>
      </c>
      <c r="D1507">
        <v>6931.61</v>
      </c>
      <c r="E1507">
        <v>6700.57</v>
      </c>
      <c r="F1507">
        <v>115.232</v>
      </c>
      <c r="G1507">
        <v>0</v>
      </c>
      <c r="H1507">
        <v>75.252499999999998</v>
      </c>
      <c r="I1507">
        <v>0</v>
      </c>
      <c r="J1507">
        <v>7.0305900000000005E-2</v>
      </c>
      <c r="K1507">
        <v>0.93035000000000001</v>
      </c>
      <c r="L1507">
        <v>0</v>
      </c>
      <c r="M1507" t="s">
        <v>42</v>
      </c>
    </row>
    <row r="1508" spans="1:25" x14ac:dyDescent="0.25">
      <c r="A1508" t="s">
        <v>176</v>
      </c>
      <c r="B1508">
        <v>7212.41</v>
      </c>
      <c r="C1508">
        <v>7096.9</v>
      </c>
      <c r="D1508">
        <v>7096.76</v>
      </c>
      <c r="E1508">
        <v>6865.47</v>
      </c>
      <c r="F1508">
        <v>117.157</v>
      </c>
      <c r="G1508">
        <v>0</v>
      </c>
      <c r="H1508">
        <v>74.383399999999995</v>
      </c>
      <c r="I1508">
        <v>0</v>
      </c>
      <c r="J1508">
        <v>5.42184E-2</v>
      </c>
      <c r="K1508">
        <v>0.931786</v>
      </c>
      <c r="L1508">
        <v>0</v>
      </c>
      <c r="M1508" t="s">
        <v>42</v>
      </c>
    </row>
    <row r="1509" spans="1:25" x14ac:dyDescent="0.25">
      <c r="A1509" t="s">
        <v>176</v>
      </c>
      <c r="B1509">
        <v>7140.3</v>
      </c>
      <c r="C1509">
        <v>7025.14</v>
      </c>
      <c r="D1509">
        <v>7024.99</v>
      </c>
      <c r="E1509">
        <v>6791.41</v>
      </c>
      <c r="F1509">
        <v>114.175</v>
      </c>
      <c r="G1509">
        <v>0</v>
      </c>
      <c r="H1509">
        <v>75.644900000000007</v>
      </c>
      <c r="I1509">
        <v>0</v>
      </c>
      <c r="J1509">
        <v>5.5424800000000003E-2</v>
      </c>
      <c r="K1509">
        <v>0.93096500000000004</v>
      </c>
      <c r="L1509">
        <v>0</v>
      </c>
      <c r="M1509" t="s">
        <v>42</v>
      </c>
    </row>
    <row r="1510" spans="1:25" x14ac:dyDescent="0.25">
      <c r="A1510" t="s">
        <v>176</v>
      </c>
      <c r="B1510">
        <v>7118.21</v>
      </c>
      <c r="C1510">
        <v>7003.33</v>
      </c>
      <c r="D1510">
        <v>7003.18</v>
      </c>
      <c r="E1510">
        <v>6769.65</v>
      </c>
      <c r="F1510">
        <v>116.614</v>
      </c>
      <c r="G1510">
        <v>0</v>
      </c>
      <c r="H1510">
        <v>76.304900000000004</v>
      </c>
      <c r="I1510">
        <v>0</v>
      </c>
      <c r="J1510">
        <v>5.41547E-2</v>
      </c>
      <c r="K1510">
        <v>0.93183300000000002</v>
      </c>
      <c r="L1510">
        <v>0</v>
      </c>
      <c r="M1510" t="s">
        <v>42</v>
      </c>
    </row>
    <row r="1511" spans="1:25" x14ac:dyDescent="0.25">
      <c r="A1511" t="s">
        <v>176</v>
      </c>
      <c r="B1511">
        <v>7176.39</v>
      </c>
      <c r="C1511">
        <v>7061.1</v>
      </c>
      <c r="D1511">
        <v>7060.96</v>
      </c>
      <c r="E1511">
        <v>6830.37</v>
      </c>
      <c r="F1511">
        <v>114.598</v>
      </c>
      <c r="G1511">
        <v>0</v>
      </c>
      <c r="H1511">
        <v>75.604900000000001</v>
      </c>
      <c r="I1511">
        <v>0</v>
      </c>
      <c r="J1511">
        <v>5.4477400000000002E-2</v>
      </c>
      <c r="K1511">
        <v>0.93169500000000005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7101.44</v>
      </c>
      <c r="C1512">
        <v>6986.04</v>
      </c>
      <c r="D1512">
        <v>6985.89</v>
      </c>
      <c r="E1512">
        <v>6755.86</v>
      </c>
      <c r="F1512">
        <v>114.655</v>
      </c>
      <c r="G1512">
        <v>0</v>
      </c>
      <c r="H1512">
        <v>74.308499999999995</v>
      </c>
      <c r="I1512">
        <v>0</v>
      </c>
      <c r="J1512">
        <v>5.70967E-2</v>
      </c>
      <c r="K1512">
        <v>0.93178499999999997</v>
      </c>
      <c r="L1512">
        <v>0</v>
      </c>
      <c r="M1512" t="s">
        <v>42</v>
      </c>
      <c r="R1512">
        <f>AVERAGE(B1463:B1512)</f>
        <v>7224.7528000000011</v>
      </c>
      <c r="S1512">
        <f>AVERAGE(C1463:C1512)</f>
        <v>7109.2124000000003</v>
      </c>
      <c r="U1512">
        <f>_xlfn.VAR.P(B1463:B1512)</f>
        <v>10621.903180159999</v>
      </c>
      <c r="V1512">
        <f>_xlfn.VAR.P(C1463:C1512)</f>
        <v>10610.375762239995</v>
      </c>
      <c r="X1512">
        <f>1.96*SQRT(U1512)/50</f>
        <v>4.040054616309174</v>
      </c>
      <c r="Y1512">
        <f>1.96*SQRT(V1512)/50</f>
        <v>4.0378617870462659</v>
      </c>
    </row>
    <row r="1513" spans="1:25" x14ac:dyDescent="0.25">
      <c r="A1513" t="s">
        <v>176</v>
      </c>
      <c r="B1513">
        <v>361371.01770000003</v>
      </c>
      <c r="C1513" t="s">
        <v>36</v>
      </c>
    </row>
    <row r="1514" spans="1:25" x14ac:dyDescent="0.25">
      <c r="A1514" t="s">
        <v>177</v>
      </c>
      <c r="B1514">
        <v>5381.68</v>
      </c>
      <c r="C1514">
        <v>5177.3599999999997</v>
      </c>
      <c r="D1514">
        <v>5177.1899999999996</v>
      </c>
      <c r="E1514">
        <v>4941.33</v>
      </c>
      <c r="F1514">
        <v>115.31699999999999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5.3841199999999999E-2</v>
      </c>
      <c r="M1514">
        <v>0.931836</v>
      </c>
      <c r="N1514">
        <v>0</v>
      </c>
      <c r="O1514" t="s">
        <v>42</v>
      </c>
    </row>
    <row r="1515" spans="1:25" x14ac:dyDescent="0.25">
      <c r="A1515" t="s">
        <v>177</v>
      </c>
      <c r="B1515">
        <v>5271.34</v>
      </c>
      <c r="C1515">
        <v>5097.59</v>
      </c>
      <c r="D1515">
        <v>5097.42</v>
      </c>
      <c r="E1515">
        <v>4868.75</v>
      </c>
      <c r="F1515">
        <v>112.86799999999999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5.89036E-2</v>
      </c>
      <c r="M1515">
        <v>0.93179800000000002</v>
      </c>
      <c r="N1515">
        <v>0</v>
      </c>
      <c r="O1515" t="s">
        <v>42</v>
      </c>
    </row>
    <row r="1516" spans="1:25" x14ac:dyDescent="0.25">
      <c r="A1516" t="s">
        <v>177</v>
      </c>
      <c r="B1516">
        <v>5260.92</v>
      </c>
      <c r="C1516">
        <v>5086.1499999999996</v>
      </c>
      <c r="D1516">
        <v>5085.99</v>
      </c>
      <c r="E1516">
        <v>4857.4799999999996</v>
      </c>
      <c r="F1516">
        <v>110.867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7.9823500000000006E-2</v>
      </c>
      <c r="M1516">
        <v>0.92876300000000001</v>
      </c>
      <c r="N1516">
        <v>0</v>
      </c>
      <c r="O1516" t="s">
        <v>42</v>
      </c>
    </row>
    <row r="1517" spans="1:25" x14ac:dyDescent="0.25">
      <c r="A1517" t="s">
        <v>177</v>
      </c>
      <c r="B1517">
        <v>5379.13</v>
      </c>
      <c r="C1517">
        <v>5198.9799999999996</v>
      </c>
      <c r="D1517">
        <v>5198.82</v>
      </c>
      <c r="E1517">
        <v>4968.3599999999997</v>
      </c>
      <c r="F1517">
        <v>116.96599999999999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5.4698099999999999E-2</v>
      </c>
      <c r="M1517">
        <v>0.95913499999999996</v>
      </c>
      <c r="N1517">
        <v>0</v>
      </c>
      <c r="O1517" t="s">
        <v>42</v>
      </c>
    </row>
    <row r="1518" spans="1:25" x14ac:dyDescent="0.25">
      <c r="A1518" t="s">
        <v>177</v>
      </c>
      <c r="B1518">
        <v>5362.97</v>
      </c>
      <c r="C1518">
        <v>5187.5</v>
      </c>
      <c r="D1518">
        <v>5187.3500000000004</v>
      </c>
      <c r="E1518">
        <v>4956.97</v>
      </c>
      <c r="F1518">
        <v>114.925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5.49428E-2</v>
      </c>
      <c r="M1518">
        <v>0.93180600000000002</v>
      </c>
      <c r="N1518">
        <v>0</v>
      </c>
      <c r="O1518" t="s">
        <v>42</v>
      </c>
    </row>
    <row r="1519" spans="1:25" x14ac:dyDescent="0.25">
      <c r="A1519" t="s">
        <v>177</v>
      </c>
      <c r="B1519">
        <v>5338.98</v>
      </c>
      <c r="C1519">
        <v>5161.58</v>
      </c>
      <c r="D1519">
        <v>5161.42</v>
      </c>
      <c r="E1519">
        <v>4931.96</v>
      </c>
      <c r="F1519">
        <v>115.17700000000001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6.7905499999999994E-2</v>
      </c>
      <c r="M1519">
        <v>0.93183499999999997</v>
      </c>
      <c r="N1519">
        <v>0</v>
      </c>
      <c r="O1519" t="s">
        <v>42</v>
      </c>
    </row>
    <row r="1520" spans="1:25" x14ac:dyDescent="0.25">
      <c r="A1520" t="s">
        <v>177</v>
      </c>
      <c r="B1520">
        <v>5286.88</v>
      </c>
      <c r="C1520">
        <v>5108.03</v>
      </c>
      <c r="D1520">
        <v>5107.87</v>
      </c>
      <c r="E1520">
        <v>4878.8900000000003</v>
      </c>
      <c r="F1520">
        <v>112.089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6.8699800000000005E-2</v>
      </c>
      <c r="M1520">
        <v>0.93182100000000001</v>
      </c>
      <c r="N1520">
        <v>0</v>
      </c>
      <c r="O1520" t="s">
        <v>42</v>
      </c>
    </row>
    <row r="1521" spans="1:15" x14ac:dyDescent="0.25">
      <c r="A1521" t="s">
        <v>177</v>
      </c>
      <c r="B1521">
        <v>5390.42</v>
      </c>
      <c r="C1521">
        <v>5216.25</v>
      </c>
      <c r="D1521">
        <v>5216.09</v>
      </c>
      <c r="E1521">
        <v>4984.5600000000004</v>
      </c>
      <c r="F1521">
        <v>117.726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3.85507E-2</v>
      </c>
      <c r="M1521">
        <v>0.93147400000000002</v>
      </c>
      <c r="N1521">
        <v>0</v>
      </c>
      <c r="O1521" t="s">
        <v>42</v>
      </c>
    </row>
    <row r="1522" spans="1:15" x14ac:dyDescent="0.25">
      <c r="A1522" t="s">
        <v>177</v>
      </c>
      <c r="B1522">
        <v>5297.21</v>
      </c>
      <c r="C1522">
        <v>5117.29</v>
      </c>
      <c r="D1522">
        <v>5117.13</v>
      </c>
      <c r="E1522">
        <v>4888.21</v>
      </c>
      <c r="F1522">
        <v>112.57899999999999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8.3257399999999995E-2</v>
      </c>
      <c r="M1522">
        <v>0.93183700000000003</v>
      </c>
      <c r="N1522">
        <v>0</v>
      </c>
      <c r="O1522" t="s">
        <v>42</v>
      </c>
    </row>
    <row r="1523" spans="1:15" x14ac:dyDescent="0.25">
      <c r="A1523" t="s">
        <v>177</v>
      </c>
      <c r="B1523">
        <v>5383.13</v>
      </c>
      <c r="C1523">
        <v>5204.9399999999996</v>
      </c>
      <c r="D1523">
        <v>5204.79</v>
      </c>
      <c r="E1523">
        <v>4973.84</v>
      </c>
      <c r="F1523">
        <v>116.38500000000001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5.9342800000000001E-2</v>
      </c>
      <c r="M1523">
        <v>0.93182200000000004</v>
      </c>
      <c r="N1523">
        <v>0</v>
      </c>
      <c r="O1523" t="s">
        <v>42</v>
      </c>
    </row>
    <row r="1524" spans="1:15" x14ac:dyDescent="0.25">
      <c r="A1524" t="s">
        <v>177</v>
      </c>
      <c r="B1524">
        <v>5491.79</v>
      </c>
      <c r="C1524">
        <v>5314.37</v>
      </c>
      <c r="D1524">
        <v>5314.24</v>
      </c>
      <c r="E1524">
        <v>5080.84</v>
      </c>
      <c r="F1524">
        <v>118.764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5.6892900000000003E-2</v>
      </c>
      <c r="M1524">
        <v>0.93174100000000004</v>
      </c>
      <c r="N1524">
        <v>0</v>
      </c>
      <c r="O1524" t="s">
        <v>42</v>
      </c>
    </row>
    <row r="1525" spans="1:15" x14ac:dyDescent="0.25">
      <c r="A1525" t="s">
        <v>177</v>
      </c>
      <c r="B1525">
        <v>5471.53</v>
      </c>
      <c r="C1525">
        <v>5292.32</v>
      </c>
      <c r="D1525">
        <v>5292.17</v>
      </c>
      <c r="E1525">
        <v>5057.74</v>
      </c>
      <c r="F1525">
        <v>120.452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5.4938099999999997E-2</v>
      </c>
      <c r="M1525">
        <v>0.93798700000000002</v>
      </c>
      <c r="N1525">
        <v>0</v>
      </c>
      <c r="O1525" t="s">
        <v>42</v>
      </c>
    </row>
    <row r="1526" spans="1:15" x14ac:dyDescent="0.25">
      <c r="A1526" t="s">
        <v>177</v>
      </c>
      <c r="B1526">
        <v>5451.88</v>
      </c>
      <c r="C1526">
        <v>5274.31</v>
      </c>
      <c r="D1526">
        <v>5274.17</v>
      </c>
      <c r="E1526">
        <v>5040.84</v>
      </c>
      <c r="F1526">
        <v>118.441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5.5606500000000003E-2</v>
      </c>
      <c r="M1526">
        <v>0.93449599999999999</v>
      </c>
      <c r="N1526">
        <v>0</v>
      </c>
      <c r="O1526" t="s">
        <v>42</v>
      </c>
    </row>
    <row r="1527" spans="1:15" x14ac:dyDescent="0.25">
      <c r="A1527" t="s">
        <v>177</v>
      </c>
      <c r="B1527">
        <v>5461.02</v>
      </c>
      <c r="C1527">
        <v>5283.35</v>
      </c>
      <c r="D1527">
        <v>5283.21</v>
      </c>
      <c r="E1527">
        <v>5050.51</v>
      </c>
      <c r="F1527">
        <v>119.074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5.3958100000000002E-2</v>
      </c>
      <c r="M1527">
        <v>0.94868799999999998</v>
      </c>
      <c r="N1527">
        <v>0</v>
      </c>
      <c r="O1527" t="s">
        <v>42</v>
      </c>
    </row>
    <row r="1528" spans="1:15" x14ac:dyDescent="0.25">
      <c r="A1528" t="s">
        <v>177</v>
      </c>
      <c r="B1528">
        <v>5412.53</v>
      </c>
      <c r="C1528">
        <v>5234.12</v>
      </c>
      <c r="D1528">
        <v>5233.9799999999996</v>
      </c>
      <c r="E1528">
        <v>5000.41</v>
      </c>
      <c r="F1528">
        <v>116.833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6.0327100000000002E-2</v>
      </c>
      <c r="M1528">
        <v>0.93170699999999995</v>
      </c>
      <c r="N1528">
        <v>0</v>
      </c>
      <c r="O1528" t="s">
        <v>42</v>
      </c>
    </row>
    <row r="1529" spans="1:15" x14ac:dyDescent="0.25">
      <c r="A1529" t="s">
        <v>177</v>
      </c>
      <c r="B1529">
        <v>5498.76</v>
      </c>
      <c r="C1529">
        <v>5323.71</v>
      </c>
      <c r="D1529">
        <v>5323.57</v>
      </c>
      <c r="E1529">
        <v>5089.17</v>
      </c>
      <c r="F1529">
        <v>120.98099999999999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5.62222E-2</v>
      </c>
      <c r="M1529">
        <v>0.95801599999999998</v>
      </c>
      <c r="N1529">
        <v>0</v>
      </c>
      <c r="O1529" t="s">
        <v>42</v>
      </c>
    </row>
    <row r="1530" spans="1:15" x14ac:dyDescent="0.25">
      <c r="A1530" t="s">
        <v>177</v>
      </c>
      <c r="B1530">
        <v>5474.33</v>
      </c>
      <c r="C1530">
        <v>5296.85</v>
      </c>
      <c r="D1530">
        <v>5296.69</v>
      </c>
      <c r="E1530">
        <v>5062.41</v>
      </c>
      <c r="F1530">
        <v>118.249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5.51928E-2</v>
      </c>
      <c r="M1530">
        <v>0.93183099999999996</v>
      </c>
      <c r="N1530">
        <v>0</v>
      </c>
      <c r="O1530" t="s">
        <v>42</v>
      </c>
    </row>
    <row r="1531" spans="1:15" x14ac:dyDescent="0.25">
      <c r="A1531" t="s">
        <v>177</v>
      </c>
      <c r="B1531">
        <v>5523.1</v>
      </c>
      <c r="C1531">
        <v>5344.74</v>
      </c>
      <c r="D1531">
        <v>5344.59</v>
      </c>
      <c r="E1531">
        <v>5110.42</v>
      </c>
      <c r="F1531">
        <v>121.36499999999999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6.1158999999999998E-2</v>
      </c>
      <c r="M1531">
        <v>0.93183400000000005</v>
      </c>
      <c r="N1531">
        <v>0</v>
      </c>
      <c r="O1531" t="s">
        <v>42</v>
      </c>
    </row>
    <row r="1532" spans="1:15" x14ac:dyDescent="0.25">
      <c r="A1532" t="s">
        <v>177</v>
      </c>
      <c r="B1532">
        <v>5517.26</v>
      </c>
      <c r="C1532">
        <v>5338.01</v>
      </c>
      <c r="D1532">
        <v>5337.85</v>
      </c>
      <c r="E1532">
        <v>5102.1099999999997</v>
      </c>
      <c r="F1532">
        <v>121.057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8.3255599999999999E-2</v>
      </c>
      <c r="M1532">
        <v>0.93173700000000004</v>
      </c>
      <c r="N1532">
        <v>0</v>
      </c>
      <c r="O1532" t="s">
        <v>42</v>
      </c>
    </row>
    <row r="1533" spans="1:15" x14ac:dyDescent="0.25">
      <c r="A1533" t="s">
        <v>177</v>
      </c>
      <c r="B1533">
        <v>5475.13</v>
      </c>
      <c r="C1533">
        <v>5289.82</v>
      </c>
      <c r="D1533">
        <v>5289.68</v>
      </c>
      <c r="E1533">
        <v>5052.8500000000004</v>
      </c>
      <c r="F1533">
        <v>119.831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5.5224799999999998E-2</v>
      </c>
      <c r="M1533">
        <v>0.931836</v>
      </c>
      <c r="N1533">
        <v>0</v>
      </c>
      <c r="O1533" t="s">
        <v>42</v>
      </c>
    </row>
    <row r="1534" spans="1:15" x14ac:dyDescent="0.25">
      <c r="A1534" t="s">
        <v>177</v>
      </c>
      <c r="B1534">
        <v>5494.25</v>
      </c>
      <c r="C1534">
        <v>5316.16</v>
      </c>
      <c r="D1534">
        <v>5316.01</v>
      </c>
      <c r="E1534">
        <v>5081.71</v>
      </c>
      <c r="F1534">
        <v>119.387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5.7964700000000001E-2</v>
      </c>
      <c r="M1534">
        <v>0.93177900000000002</v>
      </c>
      <c r="N1534">
        <v>0</v>
      </c>
      <c r="O1534" t="s">
        <v>42</v>
      </c>
    </row>
    <row r="1535" spans="1:15" x14ac:dyDescent="0.25">
      <c r="A1535" t="s">
        <v>177</v>
      </c>
      <c r="B1535">
        <v>5445.78</v>
      </c>
      <c r="C1535">
        <v>5268.22</v>
      </c>
      <c r="D1535">
        <v>5268.07</v>
      </c>
      <c r="E1535">
        <v>5034.5200000000004</v>
      </c>
      <c r="F1535">
        <v>118.577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5.4335399999999999E-2</v>
      </c>
      <c r="M1535">
        <v>0.93183000000000005</v>
      </c>
      <c r="N1535">
        <v>0</v>
      </c>
      <c r="O1535" t="s">
        <v>42</v>
      </c>
    </row>
    <row r="1536" spans="1:15" x14ac:dyDescent="0.25">
      <c r="A1536" t="s">
        <v>177</v>
      </c>
      <c r="B1536">
        <v>5451.75</v>
      </c>
      <c r="C1536">
        <v>5272.26</v>
      </c>
      <c r="D1536">
        <v>5272.1</v>
      </c>
      <c r="E1536">
        <v>5038.37</v>
      </c>
      <c r="F1536">
        <v>117.60899999999999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5.391E-2</v>
      </c>
      <c r="M1536">
        <v>0.93181599999999998</v>
      </c>
      <c r="N1536">
        <v>0</v>
      </c>
      <c r="O1536" t="s">
        <v>42</v>
      </c>
    </row>
    <row r="1537" spans="1:15" x14ac:dyDescent="0.25">
      <c r="A1537" t="s">
        <v>177</v>
      </c>
      <c r="B1537">
        <v>5429.79</v>
      </c>
      <c r="C1537">
        <v>5253.28</v>
      </c>
      <c r="D1537">
        <v>5253.12</v>
      </c>
      <c r="E1537">
        <v>5020.71</v>
      </c>
      <c r="F1537">
        <v>118.303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5.6953299999999998E-2</v>
      </c>
      <c r="M1537">
        <v>0.947496</v>
      </c>
      <c r="N1537">
        <v>0</v>
      </c>
      <c r="O1537" t="s">
        <v>42</v>
      </c>
    </row>
    <row r="1538" spans="1:15" x14ac:dyDescent="0.25">
      <c r="A1538" t="s">
        <v>177</v>
      </c>
      <c r="B1538">
        <v>5411.24</v>
      </c>
      <c r="C1538">
        <v>5231.92</v>
      </c>
      <c r="D1538">
        <v>5231.76</v>
      </c>
      <c r="E1538">
        <v>4999.8100000000004</v>
      </c>
      <c r="F1538">
        <v>116.14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5.9097900000000002E-2</v>
      </c>
      <c r="M1538">
        <v>0.931782</v>
      </c>
      <c r="N1538">
        <v>0</v>
      </c>
      <c r="O1538" t="s">
        <v>42</v>
      </c>
    </row>
    <row r="1539" spans="1:15" x14ac:dyDescent="0.25">
      <c r="A1539" t="s">
        <v>177</v>
      </c>
      <c r="B1539">
        <v>5412.78</v>
      </c>
      <c r="C1539">
        <v>5235.29</v>
      </c>
      <c r="D1539">
        <v>5235.1400000000003</v>
      </c>
      <c r="E1539">
        <v>5001.49</v>
      </c>
      <c r="F1539">
        <v>117.105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5.5119399999999999E-2</v>
      </c>
      <c r="M1539">
        <v>0.93177399999999999</v>
      </c>
      <c r="N1539">
        <v>0</v>
      </c>
      <c r="O1539" t="s">
        <v>42</v>
      </c>
    </row>
    <row r="1540" spans="1:15" x14ac:dyDescent="0.25">
      <c r="A1540" t="s">
        <v>177</v>
      </c>
      <c r="B1540">
        <v>5399.23</v>
      </c>
      <c r="C1540">
        <v>5222.04</v>
      </c>
      <c r="D1540">
        <v>5221.8900000000003</v>
      </c>
      <c r="E1540">
        <v>4988.49</v>
      </c>
      <c r="F1540">
        <v>115.31699999999999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8.3287799999999995E-2</v>
      </c>
      <c r="M1540">
        <v>0.93179500000000004</v>
      </c>
      <c r="N1540">
        <v>0</v>
      </c>
      <c r="O1540" t="s">
        <v>42</v>
      </c>
    </row>
    <row r="1541" spans="1:15" x14ac:dyDescent="0.25">
      <c r="A1541" t="s">
        <v>177</v>
      </c>
      <c r="B1541">
        <v>5375.13</v>
      </c>
      <c r="C1541">
        <v>5200.41</v>
      </c>
      <c r="D1541">
        <v>5200.2700000000004</v>
      </c>
      <c r="E1541">
        <v>4969.3999999999996</v>
      </c>
      <c r="F1541">
        <v>115.732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5.7696699999999997E-2</v>
      </c>
      <c r="M1541">
        <v>0.93181599999999998</v>
      </c>
      <c r="N1541">
        <v>0</v>
      </c>
      <c r="O1541" t="s">
        <v>42</v>
      </c>
    </row>
    <row r="1542" spans="1:15" x14ac:dyDescent="0.25">
      <c r="A1542" t="s">
        <v>177</v>
      </c>
      <c r="B1542">
        <v>5446.46</v>
      </c>
      <c r="C1542">
        <v>5269.67</v>
      </c>
      <c r="D1542">
        <v>5269.51</v>
      </c>
      <c r="E1542">
        <v>5035.38</v>
      </c>
      <c r="F1542">
        <v>117.182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5.4008100000000003E-2</v>
      </c>
      <c r="M1542">
        <v>0.93164899999999995</v>
      </c>
      <c r="N1542">
        <v>0</v>
      </c>
      <c r="O1542" t="s">
        <v>42</v>
      </c>
    </row>
    <row r="1543" spans="1:15" x14ac:dyDescent="0.25">
      <c r="A1543" t="s">
        <v>177</v>
      </c>
      <c r="B1543">
        <v>5481.76</v>
      </c>
      <c r="C1543">
        <v>5302.92</v>
      </c>
      <c r="D1543">
        <v>5302.76</v>
      </c>
      <c r="E1543">
        <v>5067.57</v>
      </c>
      <c r="F1543">
        <v>120.001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5.3922999999999999E-2</v>
      </c>
      <c r="M1543">
        <v>0.93176800000000004</v>
      </c>
      <c r="N1543">
        <v>0</v>
      </c>
      <c r="O1543" t="s">
        <v>42</v>
      </c>
    </row>
    <row r="1544" spans="1:15" x14ac:dyDescent="0.25">
      <c r="A1544" t="s">
        <v>177</v>
      </c>
      <c r="B1544">
        <v>5481.16</v>
      </c>
      <c r="C1544">
        <v>5304.53</v>
      </c>
      <c r="D1544">
        <v>5304.38</v>
      </c>
      <c r="E1544">
        <v>5069.21</v>
      </c>
      <c r="F1544">
        <v>118.687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5.78983E-2</v>
      </c>
      <c r="M1544">
        <v>0.93181999999999998</v>
      </c>
      <c r="N1544">
        <v>0</v>
      </c>
      <c r="O1544" t="s">
        <v>42</v>
      </c>
    </row>
    <row r="1545" spans="1:15" x14ac:dyDescent="0.25">
      <c r="A1545" t="s">
        <v>177</v>
      </c>
      <c r="B1545">
        <v>5368.84</v>
      </c>
      <c r="C1545">
        <v>5192.41</v>
      </c>
      <c r="D1545">
        <v>5192.25</v>
      </c>
      <c r="E1545">
        <v>4961.29</v>
      </c>
      <c r="F1545">
        <v>116.35299999999999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6.0779800000000002E-2</v>
      </c>
      <c r="M1545">
        <v>0.95026500000000003</v>
      </c>
      <c r="N1545">
        <v>0</v>
      </c>
      <c r="O1545" t="s">
        <v>42</v>
      </c>
    </row>
    <row r="1546" spans="1:15" x14ac:dyDescent="0.25">
      <c r="A1546" t="s">
        <v>177</v>
      </c>
      <c r="B1546">
        <v>5256.29</v>
      </c>
      <c r="C1546">
        <v>5081.63</v>
      </c>
      <c r="D1546">
        <v>5081.47</v>
      </c>
      <c r="E1546">
        <v>4852.55</v>
      </c>
      <c r="F1546">
        <v>111.596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5.49329E-2</v>
      </c>
      <c r="M1546">
        <v>0.93183199999999999</v>
      </c>
      <c r="N1546">
        <v>0</v>
      </c>
      <c r="O1546" t="s">
        <v>42</v>
      </c>
    </row>
    <row r="1547" spans="1:15" x14ac:dyDescent="0.25">
      <c r="A1547" t="s">
        <v>177</v>
      </c>
      <c r="B1547">
        <v>5276.63</v>
      </c>
      <c r="C1547">
        <v>5102.43</v>
      </c>
      <c r="D1547">
        <v>5102.2700000000004</v>
      </c>
      <c r="E1547">
        <v>4873.5600000000004</v>
      </c>
      <c r="F1547">
        <v>113.04300000000001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5.5855200000000001E-2</v>
      </c>
      <c r="M1547">
        <v>0.93096400000000001</v>
      </c>
      <c r="N1547">
        <v>0</v>
      </c>
      <c r="O1547" t="s">
        <v>42</v>
      </c>
    </row>
    <row r="1548" spans="1:15" x14ac:dyDescent="0.25">
      <c r="A1548" t="s">
        <v>177</v>
      </c>
      <c r="B1548">
        <v>5286.85</v>
      </c>
      <c r="C1548">
        <v>5108.6899999999996</v>
      </c>
      <c r="D1548">
        <v>5108.53</v>
      </c>
      <c r="E1548">
        <v>4879.3</v>
      </c>
      <c r="F1548">
        <v>113.443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6.3274499999999997E-2</v>
      </c>
      <c r="M1548">
        <v>0.95447800000000005</v>
      </c>
      <c r="N1548">
        <v>0</v>
      </c>
      <c r="O1548" t="s">
        <v>42</v>
      </c>
    </row>
    <row r="1549" spans="1:15" x14ac:dyDescent="0.25">
      <c r="A1549" t="s">
        <v>177</v>
      </c>
      <c r="B1549">
        <v>5271.2</v>
      </c>
      <c r="C1549">
        <v>5093.43</v>
      </c>
      <c r="D1549">
        <v>5093.26</v>
      </c>
      <c r="E1549">
        <v>4864.8999999999996</v>
      </c>
      <c r="F1549">
        <v>112.188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5.39969E-2</v>
      </c>
      <c r="M1549">
        <v>0.93180799999999997</v>
      </c>
      <c r="N1549">
        <v>0</v>
      </c>
      <c r="O1549" t="s">
        <v>42</v>
      </c>
    </row>
    <row r="1550" spans="1:15" x14ac:dyDescent="0.25">
      <c r="A1550" t="s">
        <v>177</v>
      </c>
      <c r="B1550">
        <v>5288.86</v>
      </c>
      <c r="C1550">
        <v>5111.6899999999996</v>
      </c>
      <c r="D1550">
        <v>5111.5200000000004</v>
      </c>
      <c r="E1550">
        <v>4882.91</v>
      </c>
      <c r="F1550">
        <v>113.063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5.5005600000000002E-2</v>
      </c>
      <c r="M1550">
        <v>0.93163499999999999</v>
      </c>
      <c r="N1550">
        <v>0</v>
      </c>
      <c r="O1550" t="s">
        <v>42</v>
      </c>
    </row>
    <row r="1551" spans="1:15" x14ac:dyDescent="0.25">
      <c r="A1551" t="s">
        <v>177</v>
      </c>
      <c r="B1551">
        <v>5396.4</v>
      </c>
      <c r="C1551">
        <v>5219.78</v>
      </c>
      <c r="D1551">
        <v>5219.62</v>
      </c>
      <c r="E1551">
        <v>4989.1099999999997</v>
      </c>
      <c r="F1551">
        <v>117.748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5.39607E-2</v>
      </c>
      <c r="M1551">
        <v>0.93182900000000002</v>
      </c>
      <c r="N1551">
        <v>0</v>
      </c>
      <c r="O1551" t="s">
        <v>42</v>
      </c>
    </row>
    <row r="1552" spans="1:15" x14ac:dyDescent="0.25">
      <c r="A1552" t="s">
        <v>177</v>
      </c>
      <c r="B1552">
        <v>5314.75</v>
      </c>
      <c r="C1552">
        <v>5137.74</v>
      </c>
      <c r="D1552">
        <v>5137.58</v>
      </c>
      <c r="E1552">
        <v>4907.8999999999996</v>
      </c>
      <c r="F1552">
        <v>113.64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5.59237E-2</v>
      </c>
      <c r="M1552">
        <v>0.93166899999999997</v>
      </c>
      <c r="N1552">
        <v>0</v>
      </c>
      <c r="O1552" t="s">
        <v>42</v>
      </c>
    </row>
    <row r="1553" spans="1:25" x14ac:dyDescent="0.25">
      <c r="A1553" t="s">
        <v>177</v>
      </c>
      <c r="B1553">
        <v>5384.55</v>
      </c>
      <c r="C1553">
        <v>5207.6499999999996</v>
      </c>
      <c r="D1553">
        <v>5207.5</v>
      </c>
      <c r="E1553">
        <v>4976.33</v>
      </c>
      <c r="F1553">
        <v>117.649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8.3257899999999996E-2</v>
      </c>
      <c r="M1553">
        <v>0.93176899999999996</v>
      </c>
      <c r="N1553">
        <v>0</v>
      </c>
      <c r="O1553" t="s">
        <v>42</v>
      </c>
    </row>
    <row r="1554" spans="1:25" x14ac:dyDescent="0.25">
      <c r="A1554" t="s">
        <v>177</v>
      </c>
      <c r="B1554">
        <v>5337.48</v>
      </c>
      <c r="C1554">
        <v>5158.5600000000004</v>
      </c>
      <c r="D1554">
        <v>5158.3900000000003</v>
      </c>
      <c r="E1554">
        <v>4928.5200000000004</v>
      </c>
      <c r="F1554">
        <v>114.372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5.3920299999999997E-2</v>
      </c>
      <c r="M1554">
        <v>0.93157599999999996</v>
      </c>
      <c r="N1554">
        <v>0</v>
      </c>
      <c r="O1554" t="s">
        <v>42</v>
      </c>
    </row>
    <row r="1555" spans="1:25" x14ac:dyDescent="0.25">
      <c r="A1555" t="s">
        <v>177</v>
      </c>
      <c r="B1555">
        <v>5396.82</v>
      </c>
      <c r="C1555">
        <v>5217.66</v>
      </c>
      <c r="D1555">
        <v>5217.49</v>
      </c>
      <c r="E1555">
        <v>4986.25</v>
      </c>
      <c r="F1555">
        <v>117.994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5.1220000000000002E-2</v>
      </c>
      <c r="M1555">
        <v>0.931836</v>
      </c>
      <c r="N1555">
        <v>0</v>
      </c>
      <c r="O1555" t="s">
        <v>42</v>
      </c>
    </row>
    <row r="1556" spans="1:25" x14ac:dyDescent="0.25">
      <c r="A1556" t="s">
        <v>177</v>
      </c>
      <c r="B1556">
        <v>5286.95</v>
      </c>
      <c r="C1556">
        <v>5109.97</v>
      </c>
      <c r="D1556">
        <v>5109.8100000000004</v>
      </c>
      <c r="E1556">
        <v>4881.3100000000004</v>
      </c>
      <c r="F1556">
        <v>112.13200000000001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5.9712899999999999E-2</v>
      </c>
      <c r="M1556">
        <v>0.93175300000000005</v>
      </c>
      <c r="N1556">
        <v>0</v>
      </c>
      <c r="O1556" t="s">
        <v>42</v>
      </c>
    </row>
    <row r="1557" spans="1:25" x14ac:dyDescent="0.25">
      <c r="A1557" t="s">
        <v>177</v>
      </c>
      <c r="B1557">
        <v>5311.96</v>
      </c>
      <c r="C1557">
        <v>5134.92</v>
      </c>
      <c r="D1557">
        <v>5134.76</v>
      </c>
      <c r="E1557">
        <v>4905.32</v>
      </c>
      <c r="F1557">
        <v>114.167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6.0121099999999997E-2</v>
      </c>
      <c r="M1557">
        <v>0.93121799999999999</v>
      </c>
      <c r="N1557">
        <v>0</v>
      </c>
      <c r="O1557" t="s">
        <v>42</v>
      </c>
    </row>
    <row r="1558" spans="1:25" x14ac:dyDescent="0.25">
      <c r="A1558" t="s">
        <v>177</v>
      </c>
      <c r="B1558">
        <v>5264.7</v>
      </c>
      <c r="C1558">
        <v>5089.59</v>
      </c>
      <c r="D1558">
        <v>5089.43</v>
      </c>
      <c r="E1558">
        <v>4860.18</v>
      </c>
      <c r="F1558">
        <v>111.176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6.6498199999999993E-2</v>
      </c>
      <c r="M1558">
        <v>0.93142999999999998</v>
      </c>
      <c r="N1558">
        <v>0</v>
      </c>
      <c r="O1558" t="s">
        <v>42</v>
      </c>
    </row>
    <row r="1559" spans="1:25" x14ac:dyDescent="0.25">
      <c r="A1559" t="s">
        <v>177</v>
      </c>
      <c r="B1559">
        <v>5347.44</v>
      </c>
      <c r="C1559">
        <v>5172.05</v>
      </c>
      <c r="D1559">
        <v>5171.8900000000003</v>
      </c>
      <c r="E1559">
        <v>4941.76</v>
      </c>
      <c r="F1559">
        <v>116.334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8.3296700000000001E-2</v>
      </c>
      <c r="M1559">
        <v>0.93183700000000003</v>
      </c>
      <c r="N1559">
        <v>0</v>
      </c>
      <c r="O1559" t="s">
        <v>42</v>
      </c>
    </row>
    <row r="1560" spans="1:25" x14ac:dyDescent="0.25">
      <c r="A1560" t="s">
        <v>177</v>
      </c>
      <c r="B1560">
        <v>5254.78</v>
      </c>
      <c r="C1560">
        <v>5076.53</v>
      </c>
      <c r="D1560">
        <v>5076.37</v>
      </c>
      <c r="E1560">
        <v>4847.6400000000003</v>
      </c>
      <c r="F1560">
        <v>110.616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5.3923600000000002E-2</v>
      </c>
      <c r="M1560">
        <v>0.931809</v>
      </c>
      <c r="N1560">
        <v>0</v>
      </c>
      <c r="O1560" t="s">
        <v>42</v>
      </c>
    </row>
    <row r="1561" spans="1:25" x14ac:dyDescent="0.25">
      <c r="A1561" t="s">
        <v>177</v>
      </c>
      <c r="B1561">
        <v>5270.79</v>
      </c>
      <c r="C1561">
        <v>5097.03</v>
      </c>
      <c r="D1561">
        <v>5096.87</v>
      </c>
      <c r="E1561">
        <v>4868.37</v>
      </c>
      <c r="F1561">
        <v>112.42700000000001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6.05698E-2</v>
      </c>
      <c r="M1561">
        <v>0.93078799999999995</v>
      </c>
      <c r="N1561">
        <v>0</v>
      </c>
      <c r="O1561" t="s">
        <v>42</v>
      </c>
    </row>
    <row r="1562" spans="1:25" x14ac:dyDescent="0.25">
      <c r="A1562" t="s">
        <v>177</v>
      </c>
      <c r="B1562">
        <v>5298.44</v>
      </c>
      <c r="C1562">
        <v>5122.3999999999996</v>
      </c>
      <c r="D1562">
        <v>5122.24</v>
      </c>
      <c r="E1562">
        <v>4893.07</v>
      </c>
      <c r="F1562">
        <v>112.62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6.0580700000000001E-2</v>
      </c>
      <c r="M1562">
        <v>0.95634600000000003</v>
      </c>
      <c r="N1562">
        <v>0</v>
      </c>
      <c r="O1562" t="s">
        <v>42</v>
      </c>
    </row>
    <row r="1563" spans="1:25" x14ac:dyDescent="0.25">
      <c r="A1563" t="s">
        <v>177</v>
      </c>
      <c r="B1563">
        <v>5280.18</v>
      </c>
      <c r="C1563">
        <v>5104.99</v>
      </c>
      <c r="D1563">
        <v>5104.82</v>
      </c>
      <c r="E1563">
        <v>4876.05</v>
      </c>
      <c r="F1563">
        <v>112.45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5.4607999999999997E-2</v>
      </c>
      <c r="M1563">
        <v>0.93180099999999999</v>
      </c>
      <c r="N1563">
        <v>0</v>
      </c>
      <c r="O1563" t="s">
        <v>42</v>
      </c>
    </row>
    <row r="1564" spans="1:25" x14ac:dyDescent="0.25">
      <c r="A1564" t="s">
        <v>177</v>
      </c>
      <c r="B1564">
        <v>5293.01</v>
      </c>
      <c r="C1564">
        <v>5113.07</v>
      </c>
      <c r="D1564">
        <v>5112.91</v>
      </c>
      <c r="E1564">
        <v>4883.72</v>
      </c>
      <c r="F1564">
        <v>112.14400000000001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5.3993399999999997E-2</v>
      </c>
      <c r="M1564">
        <v>0.95915600000000001</v>
      </c>
      <c r="N1564">
        <v>0</v>
      </c>
      <c r="O1564" t="s">
        <v>42</v>
      </c>
    </row>
    <row r="1565" spans="1:25" x14ac:dyDescent="0.25">
      <c r="A1565" t="s">
        <v>177</v>
      </c>
      <c r="B1565">
        <v>5262.4</v>
      </c>
      <c r="C1565">
        <v>5088.09</v>
      </c>
      <c r="D1565">
        <v>5087.92</v>
      </c>
      <c r="E1565">
        <v>4858.9799999999996</v>
      </c>
      <c r="F1565">
        <v>112.38500000000001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5.9947199999999999E-2</v>
      </c>
      <c r="M1565">
        <v>0.95870699999999998</v>
      </c>
      <c r="N1565">
        <v>0</v>
      </c>
      <c r="O1565" t="s">
        <v>42</v>
      </c>
    </row>
    <row r="1566" spans="1:25" x14ac:dyDescent="0.25">
      <c r="A1566" t="s">
        <v>177</v>
      </c>
      <c r="B1566">
        <v>5332.56</v>
      </c>
      <c r="C1566">
        <v>5155.41</v>
      </c>
      <c r="D1566">
        <v>5155.25</v>
      </c>
      <c r="E1566">
        <v>4925.0200000000004</v>
      </c>
      <c r="F1566">
        <v>114.05500000000001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5.3913099999999999E-2</v>
      </c>
      <c r="M1566">
        <v>0.93163499999999999</v>
      </c>
      <c r="N1566">
        <v>0</v>
      </c>
      <c r="O1566" t="s">
        <v>42</v>
      </c>
    </row>
    <row r="1567" spans="1:25" x14ac:dyDescent="0.25">
      <c r="A1567" t="s">
        <v>177</v>
      </c>
      <c r="B1567">
        <v>5267.61</v>
      </c>
      <c r="C1567">
        <v>5090.17</v>
      </c>
      <c r="D1567">
        <v>5090.01</v>
      </c>
      <c r="E1567">
        <v>4861.3</v>
      </c>
      <c r="F1567">
        <v>111.77200000000001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5.6661700000000002E-2</v>
      </c>
      <c r="M1567">
        <v>0.93179000000000001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5378.79</v>
      </c>
      <c r="C1568">
        <v>5202.92</v>
      </c>
      <c r="D1568">
        <v>5202.7700000000004</v>
      </c>
      <c r="E1568">
        <v>4971.34</v>
      </c>
      <c r="F1568">
        <v>115.77200000000001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7.1751599999999999E-2</v>
      </c>
      <c r="M1568">
        <v>0.93170699999999995</v>
      </c>
      <c r="N1568">
        <v>0</v>
      </c>
      <c r="O1568" t="s">
        <v>42</v>
      </c>
      <c r="R1568">
        <f>AVERAGE(B1519:B1568)</f>
        <v>5374.6311999999998</v>
      </c>
      <c r="S1568">
        <f>AVERAGE(C1519:C1568)</f>
        <v>5197.3040000000001</v>
      </c>
      <c r="U1568">
        <f>_xlfn.VAR.P(B1519:B1568)</f>
        <v>6861.8798785600102</v>
      </c>
      <c r="V1568">
        <f>_xlfn.VAR.P(C1519:C1568)</f>
        <v>6756.0486600000049</v>
      </c>
      <c r="X1568">
        <f>1.96*SQRT(U1568)/50</f>
        <v>3.2471894149541778</v>
      </c>
      <c r="Y1568">
        <f>1.96*SQRT(V1568)/50</f>
        <v>3.2220513051319353</v>
      </c>
    </row>
    <row r="1569" spans="1:14" x14ac:dyDescent="0.25">
      <c r="A1569" t="s">
        <v>178</v>
      </c>
      <c r="B1569">
        <v>268887.96059999999</v>
      </c>
      <c r="C1569" t="s">
        <v>36</v>
      </c>
    </row>
    <row r="1570" spans="1:14" x14ac:dyDescent="0.25">
      <c r="A1570" t="s">
        <v>179</v>
      </c>
      <c r="B1570">
        <v>5552.54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5.47915E-2</v>
      </c>
      <c r="L1570">
        <v>0.95001999999999998</v>
      </c>
      <c r="M1570">
        <v>0</v>
      </c>
      <c r="N1570" t="s">
        <v>42</v>
      </c>
    </row>
    <row r="1571" spans="1:14" x14ac:dyDescent="0.25">
      <c r="A1571" t="s">
        <v>179</v>
      </c>
      <c r="B1571">
        <v>5581.33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5.4677799999999999E-2</v>
      </c>
      <c r="L1571">
        <v>0.93180600000000002</v>
      </c>
      <c r="M1571">
        <v>0</v>
      </c>
      <c r="N1571" t="s">
        <v>42</v>
      </c>
    </row>
    <row r="1572" spans="1:14" x14ac:dyDescent="0.25">
      <c r="A1572" t="s">
        <v>179</v>
      </c>
      <c r="B1572">
        <v>5543.42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8.1882800000000006E-2</v>
      </c>
      <c r="L1572">
        <v>0.93178799999999995</v>
      </c>
      <c r="M1572">
        <v>0</v>
      </c>
      <c r="N1572" t="s">
        <v>42</v>
      </c>
    </row>
    <row r="1573" spans="1:14" x14ac:dyDescent="0.25">
      <c r="A1573" t="s">
        <v>179</v>
      </c>
      <c r="B1573">
        <v>5482.04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5.5361399999999998E-2</v>
      </c>
      <c r="L1573">
        <v>0.93178300000000003</v>
      </c>
      <c r="M1573">
        <v>0</v>
      </c>
      <c r="N1573" t="s">
        <v>42</v>
      </c>
    </row>
    <row r="1574" spans="1:14" x14ac:dyDescent="0.25">
      <c r="A1574" t="s">
        <v>179</v>
      </c>
      <c r="B1574">
        <v>5518.92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5.5440499999999997E-2</v>
      </c>
      <c r="L1574">
        <v>0.93181499999999995</v>
      </c>
      <c r="M1574">
        <v>0</v>
      </c>
      <c r="N1574" t="s">
        <v>42</v>
      </c>
    </row>
    <row r="1575" spans="1:14" x14ac:dyDescent="0.25">
      <c r="A1575" t="s">
        <v>179</v>
      </c>
      <c r="B1575">
        <v>5550.62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7.0469599999999993E-2</v>
      </c>
      <c r="L1575">
        <v>0.93178700000000003</v>
      </c>
      <c r="M1575">
        <v>0</v>
      </c>
      <c r="N1575" t="s">
        <v>42</v>
      </c>
    </row>
    <row r="1576" spans="1:14" x14ac:dyDescent="0.25">
      <c r="A1576" t="s">
        <v>179</v>
      </c>
      <c r="B1576">
        <v>5599.72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5.6636400000000003E-2</v>
      </c>
      <c r="L1576">
        <v>0.931836</v>
      </c>
      <c r="M1576">
        <v>0</v>
      </c>
      <c r="N1576" t="s">
        <v>42</v>
      </c>
    </row>
    <row r="1577" spans="1:14" x14ac:dyDescent="0.25">
      <c r="A1577" t="s">
        <v>179</v>
      </c>
      <c r="B1577">
        <v>5560.46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5.3910699999999999E-2</v>
      </c>
      <c r="L1577">
        <v>0.931203</v>
      </c>
      <c r="M1577">
        <v>0</v>
      </c>
      <c r="N1577" t="s">
        <v>42</v>
      </c>
    </row>
    <row r="1578" spans="1:14" x14ac:dyDescent="0.25">
      <c r="A1578" t="s">
        <v>179</v>
      </c>
      <c r="B1578">
        <v>5579.55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8.3304100000000006E-2</v>
      </c>
      <c r="L1578">
        <v>0.93940900000000005</v>
      </c>
      <c r="M1578">
        <v>0</v>
      </c>
      <c r="N1578" t="s">
        <v>42</v>
      </c>
    </row>
    <row r="1579" spans="1:14" x14ac:dyDescent="0.25">
      <c r="A1579" t="s">
        <v>179</v>
      </c>
      <c r="B1579">
        <v>5540.38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6.1591699999999999E-2</v>
      </c>
      <c r="L1579">
        <v>0.95921599999999996</v>
      </c>
      <c r="M1579">
        <v>0</v>
      </c>
      <c r="N1579" t="s">
        <v>42</v>
      </c>
    </row>
    <row r="1580" spans="1:14" x14ac:dyDescent="0.25">
      <c r="A1580" t="s">
        <v>179</v>
      </c>
      <c r="B1580">
        <v>5459.86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5.41704E-2</v>
      </c>
      <c r="L1580">
        <v>0.93182100000000001</v>
      </c>
      <c r="M1580">
        <v>0</v>
      </c>
      <c r="N1580" t="s">
        <v>42</v>
      </c>
    </row>
    <row r="1581" spans="1:14" x14ac:dyDescent="0.25">
      <c r="A1581" t="s">
        <v>179</v>
      </c>
      <c r="B1581">
        <v>5460.77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8.3256899999999995E-2</v>
      </c>
      <c r="L1581">
        <v>0.93183300000000002</v>
      </c>
      <c r="M1581">
        <v>0</v>
      </c>
      <c r="N1581" t="s">
        <v>42</v>
      </c>
    </row>
    <row r="1582" spans="1:14" x14ac:dyDescent="0.25">
      <c r="A1582" t="s">
        <v>179</v>
      </c>
      <c r="B1582">
        <v>5462.75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5.7593199999999997E-2</v>
      </c>
      <c r="L1582">
        <v>0.93178000000000005</v>
      </c>
      <c r="M1582">
        <v>0</v>
      </c>
      <c r="N1582" t="s">
        <v>42</v>
      </c>
    </row>
    <row r="1583" spans="1:14" x14ac:dyDescent="0.25">
      <c r="A1583" t="s">
        <v>179</v>
      </c>
      <c r="B1583">
        <v>5450.67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5.7807299999999999E-2</v>
      </c>
      <c r="L1583">
        <v>0.95915499999999998</v>
      </c>
      <c r="M1583">
        <v>0</v>
      </c>
      <c r="N1583" t="s">
        <v>42</v>
      </c>
    </row>
    <row r="1584" spans="1:14" x14ac:dyDescent="0.25">
      <c r="A1584" t="s">
        <v>179</v>
      </c>
      <c r="B1584">
        <v>5471.16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5.44708E-2</v>
      </c>
      <c r="L1584">
        <v>0.93183400000000005</v>
      </c>
      <c r="M1584">
        <v>0</v>
      </c>
      <c r="N1584" t="s">
        <v>42</v>
      </c>
    </row>
    <row r="1585" spans="1:14" x14ac:dyDescent="0.25">
      <c r="A1585" t="s">
        <v>179</v>
      </c>
      <c r="B1585">
        <v>5464.47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8.3260500000000001E-2</v>
      </c>
      <c r="L1585">
        <v>0.93028299999999997</v>
      </c>
      <c r="M1585">
        <v>0</v>
      </c>
      <c r="N1585" t="s">
        <v>42</v>
      </c>
    </row>
    <row r="1586" spans="1:14" x14ac:dyDescent="0.25">
      <c r="A1586" t="s">
        <v>179</v>
      </c>
      <c r="B1586">
        <v>5488.14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5.4305699999999998E-2</v>
      </c>
      <c r="L1586">
        <v>0.931836</v>
      </c>
      <c r="M1586">
        <v>0</v>
      </c>
      <c r="N1586" t="s">
        <v>42</v>
      </c>
    </row>
    <row r="1587" spans="1:14" x14ac:dyDescent="0.25">
      <c r="A1587" t="s">
        <v>179</v>
      </c>
      <c r="B1587">
        <v>5502.31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2.9837300000000001E-2</v>
      </c>
      <c r="L1587">
        <v>0.93179900000000004</v>
      </c>
      <c r="M1587">
        <v>0</v>
      </c>
      <c r="N1587" t="s">
        <v>42</v>
      </c>
    </row>
    <row r="1588" spans="1:14" x14ac:dyDescent="0.25">
      <c r="A1588" t="s">
        <v>179</v>
      </c>
      <c r="B1588">
        <v>5443.01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5.5459500000000002E-2</v>
      </c>
      <c r="L1588">
        <v>0.93163099999999999</v>
      </c>
      <c r="M1588">
        <v>0</v>
      </c>
      <c r="N1588" t="s">
        <v>42</v>
      </c>
    </row>
    <row r="1589" spans="1:14" x14ac:dyDescent="0.25">
      <c r="A1589" t="s">
        <v>179</v>
      </c>
      <c r="B1589">
        <v>5543.87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5.3911199999999999E-2</v>
      </c>
      <c r="L1589">
        <v>0.93165699999999996</v>
      </c>
      <c r="M1589">
        <v>0</v>
      </c>
      <c r="N1589" t="s">
        <v>42</v>
      </c>
    </row>
    <row r="1590" spans="1:14" x14ac:dyDescent="0.25">
      <c r="A1590" t="s">
        <v>179</v>
      </c>
      <c r="B1590">
        <v>5458.89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6.5061599999999997E-2</v>
      </c>
      <c r="L1590">
        <v>0.93183400000000005</v>
      </c>
      <c r="M1590">
        <v>0</v>
      </c>
      <c r="N1590" t="s">
        <v>42</v>
      </c>
    </row>
    <row r="1591" spans="1:14" x14ac:dyDescent="0.25">
      <c r="A1591" t="s">
        <v>179</v>
      </c>
      <c r="B1591">
        <v>5477.9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6.2152300000000001E-2</v>
      </c>
      <c r="L1591">
        <v>0.93146899999999999</v>
      </c>
      <c r="M1591">
        <v>0</v>
      </c>
      <c r="N1591" t="s">
        <v>42</v>
      </c>
    </row>
    <row r="1592" spans="1:14" x14ac:dyDescent="0.25">
      <c r="A1592" t="s">
        <v>179</v>
      </c>
      <c r="B1592">
        <v>5411.99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6.5148999999999999E-2</v>
      </c>
      <c r="L1592">
        <v>0.93163899999999999</v>
      </c>
      <c r="M1592">
        <v>0</v>
      </c>
      <c r="N1592" t="s">
        <v>42</v>
      </c>
    </row>
    <row r="1593" spans="1:14" x14ac:dyDescent="0.25">
      <c r="A1593" t="s">
        <v>179</v>
      </c>
      <c r="B1593">
        <v>5399.8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6.4238600000000007E-2</v>
      </c>
      <c r="L1593">
        <v>0.93508000000000002</v>
      </c>
      <c r="M1593">
        <v>0</v>
      </c>
      <c r="N1593" t="s">
        <v>42</v>
      </c>
    </row>
    <row r="1594" spans="1:14" x14ac:dyDescent="0.25">
      <c r="A1594" t="s">
        <v>179</v>
      </c>
      <c r="B1594">
        <v>5357.28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7.3685299999999995E-2</v>
      </c>
      <c r="L1594">
        <v>0.93181899999999995</v>
      </c>
      <c r="M1594">
        <v>0</v>
      </c>
      <c r="N1594" t="s">
        <v>42</v>
      </c>
    </row>
    <row r="1595" spans="1:14" x14ac:dyDescent="0.25">
      <c r="A1595" t="s">
        <v>179</v>
      </c>
      <c r="B1595">
        <v>5479.43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5.3977999999999998E-2</v>
      </c>
      <c r="L1595">
        <v>0.93174000000000001</v>
      </c>
      <c r="M1595">
        <v>0</v>
      </c>
      <c r="N1595" t="s">
        <v>42</v>
      </c>
    </row>
    <row r="1596" spans="1:14" x14ac:dyDescent="0.25">
      <c r="A1596" t="s">
        <v>179</v>
      </c>
      <c r="B1596">
        <v>5432.94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5.4853499999999999E-2</v>
      </c>
      <c r="L1596">
        <v>0.93179400000000001</v>
      </c>
      <c r="M1596">
        <v>0</v>
      </c>
      <c r="N1596" t="s">
        <v>42</v>
      </c>
    </row>
    <row r="1597" spans="1:14" x14ac:dyDescent="0.25">
      <c r="A1597" t="s">
        <v>179</v>
      </c>
      <c r="B1597">
        <v>5486.69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5.4871000000000003E-2</v>
      </c>
      <c r="L1597">
        <v>0.93181899999999995</v>
      </c>
      <c r="M1597">
        <v>0</v>
      </c>
      <c r="N1597" t="s">
        <v>42</v>
      </c>
    </row>
    <row r="1598" spans="1:14" x14ac:dyDescent="0.25">
      <c r="A1598" t="s">
        <v>179</v>
      </c>
      <c r="B1598">
        <v>5668.55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8.3257399999999995E-2</v>
      </c>
      <c r="L1598">
        <v>0.93179299999999998</v>
      </c>
      <c r="M1598">
        <v>0</v>
      </c>
      <c r="N1598" t="s">
        <v>42</v>
      </c>
    </row>
    <row r="1599" spans="1:14" x14ac:dyDescent="0.25">
      <c r="A1599" t="s">
        <v>179</v>
      </c>
      <c r="B1599">
        <v>5644.32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7.0045200000000002E-2</v>
      </c>
      <c r="L1599">
        <v>0.93170200000000003</v>
      </c>
      <c r="M1599">
        <v>0</v>
      </c>
      <c r="N1599" t="s">
        <v>42</v>
      </c>
    </row>
    <row r="1600" spans="1:14" x14ac:dyDescent="0.25">
      <c r="A1600" t="s">
        <v>179</v>
      </c>
      <c r="B1600">
        <v>5714.89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7.5006699999999996E-2</v>
      </c>
      <c r="L1600">
        <v>0.93181599999999998</v>
      </c>
      <c r="M1600">
        <v>0</v>
      </c>
      <c r="N1600" t="s">
        <v>42</v>
      </c>
    </row>
    <row r="1601" spans="1:14" x14ac:dyDescent="0.25">
      <c r="A1601" t="s">
        <v>179</v>
      </c>
      <c r="B1601">
        <v>5565.61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5.4453799999999997E-2</v>
      </c>
      <c r="L1601">
        <v>0.93175799999999998</v>
      </c>
      <c r="M1601">
        <v>0</v>
      </c>
      <c r="N1601" t="s">
        <v>42</v>
      </c>
    </row>
    <row r="1602" spans="1:14" x14ac:dyDescent="0.25">
      <c r="A1602" t="s">
        <v>179</v>
      </c>
      <c r="B1602">
        <v>5538.58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5.4561600000000002E-2</v>
      </c>
      <c r="L1602">
        <v>0.93180499999999999</v>
      </c>
      <c r="M1602">
        <v>0</v>
      </c>
      <c r="N1602" t="s">
        <v>42</v>
      </c>
    </row>
    <row r="1603" spans="1:14" x14ac:dyDescent="0.25">
      <c r="A1603" t="s">
        <v>179</v>
      </c>
      <c r="B1603">
        <v>5523.26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5.4821300000000003E-2</v>
      </c>
      <c r="L1603">
        <v>0.93171899999999996</v>
      </c>
      <c r="M1603">
        <v>0</v>
      </c>
      <c r="N1603" t="s">
        <v>42</v>
      </c>
    </row>
    <row r="1604" spans="1:14" x14ac:dyDescent="0.25">
      <c r="A1604" t="s">
        <v>179</v>
      </c>
      <c r="B1604">
        <v>5452.25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5.3909800000000001E-2</v>
      </c>
      <c r="L1604">
        <v>0.93142899999999995</v>
      </c>
      <c r="M1604">
        <v>0</v>
      </c>
      <c r="N1604" t="s">
        <v>42</v>
      </c>
    </row>
    <row r="1605" spans="1:14" x14ac:dyDescent="0.25">
      <c r="A1605" t="s">
        <v>179</v>
      </c>
      <c r="B1605">
        <v>5564.76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5.4873400000000003E-2</v>
      </c>
      <c r="L1605">
        <v>0.93181599999999998</v>
      </c>
      <c r="M1605">
        <v>0</v>
      </c>
      <c r="N1605" t="s">
        <v>42</v>
      </c>
    </row>
    <row r="1606" spans="1:14" x14ac:dyDescent="0.25">
      <c r="A1606" t="s">
        <v>179</v>
      </c>
      <c r="B1606">
        <v>5376.12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5.3920700000000002E-2</v>
      </c>
      <c r="L1606">
        <v>0.93219300000000005</v>
      </c>
      <c r="M1606">
        <v>0</v>
      </c>
      <c r="N1606" t="s">
        <v>42</v>
      </c>
    </row>
    <row r="1607" spans="1:14" x14ac:dyDescent="0.25">
      <c r="A1607" t="s">
        <v>179</v>
      </c>
      <c r="B1607">
        <v>5398.48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8.3261399999999999E-2</v>
      </c>
      <c r="L1607">
        <v>0.93182200000000004</v>
      </c>
      <c r="M1607">
        <v>0</v>
      </c>
      <c r="N1607" t="s">
        <v>42</v>
      </c>
    </row>
    <row r="1608" spans="1:14" x14ac:dyDescent="0.25">
      <c r="A1608" t="s">
        <v>179</v>
      </c>
      <c r="B1608">
        <v>5369.57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6.0431499999999999E-2</v>
      </c>
      <c r="L1608">
        <v>0.95455500000000004</v>
      </c>
      <c r="M1608">
        <v>0</v>
      </c>
      <c r="N1608" t="s">
        <v>42</v>
      </c>
    </row>
    <row r="1609" spans="1:14" x14ac:dyDescent="0.25">
      <c r="A1609" t="s">
        <v>179</v>
      </c>
      <c r="B1609">
        <v>5440.27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5.3909499999999999E-2</v>
      </c>
      <c r="L1609">
        <v>0.93180099999999999</v>
      </c>
      <c r="M1609">
        <v>0</v>
      </c>
      <c r="N1609" t="s">
        <v>42</v>
      </c>
    </row>
    <row r="1610" spans="1:14" x14ac:dyDescent="0.25">
      <c r="A1610" t="s">
        <v>179</v>
      </c>
      <c r="B1610">
        <v>5445.73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5.4109999999999998E-2</v>
      </c>
      <c r="L1610">
        <v>0.931836</v>
      </c>
      <c r="M1610">
        <v>0</v>
      </c>
      <c r="N1610" t="s">
        <v>42</v>
      </c>
    </row>
    <row r="1611" spans="1:14" x14ac:dyDescent="0.25">
      <c r="A1611" t="s">
        <v>179</v>
      </c>
      <c r="B1611">
        <v>5503.57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5.4033699999999997E-2</v>
      </c>
      <c r="L1611">
        <v>0.93075600000000003</v>
      </c>
      <c r="M1611">
        <v>0</v>
      </c>
      <c r="N1611" t="s">
        <v>42</v>
      </c>
    </row>
    <row r="1612" spans="1:14" x14ac:dyDescent="0.25">
      <c r="A1612" t="s">
        <v>179</v>
      </c>
      <c r="B1612">
        <v>5437.87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5.4445199999999999E-2</v>
      </c>
      <c r="L1612">
        <v>0.93177500000000002</v>
      </c>
      <c r="M1612">
        <v>0</v>
      </c>
      <c r="N1612" t="s">
        <v>42</v>
      </c>
    </row>
    <row r="1613" spans="1:14" x14ac:dyDescent="0.25">
      <c r="A1613" t="s">
        <v>179</v>
      </c>
      <c r="B1613">
        <v>5555.71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5.5901199999999998E-2</v>
      </c>
      <c r="L1613">
        <v>0.93183300000000002</v>
      </c>
      <c r="M1613">
        <v>0</v>
      </c>
      <c r="N1613" t="s">
        <v>42</v>
      </c>
    </row>
    <row r="1614" spans="1:14" x14ac:dyDescent="0.25">
      <c r="A1614" t="s">
        <v>179</v>
      </c>
      <c r="B1614">
        <v>5504.16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5.5772000000000002E-2</v>
      </c>
      <c r="L1614">
        <v>0.93152800000000002</v>
      </c>
      <c r="M1614">
        <v>0</v>
      </c>
      <c r="N1614" t="s">
        <v>42</v>
      </c>
    </row>
    <row r="1615" spans="1:14" x14ac:dyDescent="0.25">
      <c r="A1615" t="s">
        <v>179</v>
      </c>
      <c r="B1615">
        <v>5519.83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7.7838500000000005E-2</v>
      </c>
      <c r="L1615">
        <v>0.93182100000000001</v>
      </c>
      <c r="M1615">
        <v>0</v>
      </c>
      <c r="N1615" t="s">
        <v>42</v>
      </c>
    </row>
    <row r="1616" spans="1:14" x14ac:dyDescent="0.25">
      <c r="A1616" t="s">
        <v>179</v>
      </c>
      <c r="B1616">
        <v>5568.5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8.3258600000000002E-2</v>
      </c>
      <c r="L1616">
        <v>0.93183700000000003</v>
      </c>
      <c r="M1616">
        <v>0</v>
      </c>
      <c r="N1616" t="s">
        <v>42</v>
      </c>
    </row>
    <row r="1617" spans="1:25" x14ac:dyDescent="0.25">
      <c r="A1617" t="s">
        <v>179</v>
      </c>
      <c r="B1617">
        <v>5528.86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5.5019899999999997E-2</v>
      </c>
      <c r="L1617">
        <v>0.95746399999999998</v>
      </c>
      <c r="M1617">
        <v>0</v>
      </c>
      <c r="N1617" t="s">
        <v>42</v>
      </c>
    </row>
    <row r="1618" spans="1:25" x14ac:dyDescent="0.25">
      <c r="A1618" t="s">
        <v>179</v>
      </c>
      <c r="B1618">
        <v>5561.59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5.40688E-2</v>
      </c>
      <c r="L1618">
        <v>0.93183000000000005</v>
      </c>
      <c r="M1618">
        <v>0</v>
      </c>
      <c r="N1618" t="s">
        <v>42</v>
      </c>
    </row>
    <row r="1619" spans="1:25" x14ac:dyDescent="0.25">
      <c r="A1619" t="s">
        <v>179</v>
      </c>
      <c r="B1619">
        <v>5529.64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8.3258799999999994E-2</v>
      </c>
      <c r="L1619">
        <v>0.93177500000000002</v>
      </c>
      <c r="M1619">
        <v>0</v>
      </c>
      <c r="N1619" t="s">
        <v>42</v>
      </c>
    </row>
    <row r="1620" spans="1:25" x14ac:dyDescent="0.25">
      <c r="A1620" t="s">
        <v>179</v>
      </c>
      <c r="B1620">
        <v>5529.88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6.9799100000000003E-2</v>
      </c>
      <c r="L1620">
        <v>0.95919399999999999</v>
      </c>
      <c r="M1620">
        <v>0</v>
      </c>
      <c r="N1620" t="s">
        <v>42</v>
      </c>
    </row>
    <row r="1621" spans="1:25" x14ac:dyDescent="0.25">
      <c r="A1621" t="s">
        <v>179</v>
      </c>
      <c r="B1621">
        <v>5553.26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6.7512000000000003E-2</v>
      </c>
      <c r="L1621">
        <v>0.93173899999999998</v>
      </c>
      <c r="M1621">
        <v>0</v>
      </c>
      <c r="N1621" t="s">
        <v>42</v>
      </c>
    </row>
    <row r="1622" spans="1:25" x14ac:dyDescent="0.25">
      <c r="A1622" t="s">
        <v>179</v>
      </c>
      <c r="B1622">
        <v>5486.09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5.5100200000000002E-2</v>
      </c>
      <c r="L1622">
        <v>0.93157999999999996</v>
      </c>
      <c r="M1622">
        <v>0</v>
      </c>
      <c r="N1622" t="s">
        <v>42</v>
      </c>
    </row>
    <row r="1623" spans="1:25" x14ac:dyDescent="0.25">
      <c r="A1623" t="s">
        <v>179</v>
      </c>
      <c r="B1623">
        <v>5518.8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5.5236800000000003E-2</v>
      </c>
      <c r="L1623">
        <v>0.931813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5465.63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5.3952399999999998E-2</v>
      </c>
      <c r="L1624">
        <v>0.93165200000000004</v>
      </c>
      <c r="M1624">
        <v>0</v>
      </c>
      <c r="N1624" t="s">
        <v>42</v>
      </c>
      <c r="R1624">
        <f>AVERAGE(B1575:B1624)</f>
        <v>5500.9687999999996</v>
      </c>
      <c r="S1624">
        <f>AVERAGE(C1575:C1624)</f>
        <v>0</v>
      </c>
      <c r="U1624">
        <f>_xlfn.VAR.P(B1575:B1624)</f>
        <v>5286.6060865600102</v>
      </c>
      <c r="V1624">
        <f>_xlfn.VAR.P(C1575:C1624)</f>
        <v>0</v>
      </c>
      <c r="X1624">
        <f>1.96*SQRT(U1624)/50</f>
        <v>2.8501947962992942</v>
      </c>
      <c r="Y1624">
        <f>1.96*SQRT(V1624)/50</f>
        <v>0</v>
      </c>
    </row>
    <row r="1625" spans="1:25" x14ac:dyDescent="0.25">
      <c r="A1625" t="s">
        <v>180</v>
      </c>
      <c r="B1625">
        <v>275148.34539999999</v>
      </c>
      <c r="C1625" t="s">
        <v>36</v>
      </c>
    </row>
    <row r="1626" spans="1:25" x14ac:dyDescent="0.25">
      <c r="A1626" t="s">
        <v>181</v>
      </c>
      <c r="B1626">
        <v>5309.21</v>
      </c>
      <c r="C1626">
        <v>5192.67</v>
      </c>
      <c r="D1626">
        <v>5192.53</v>
      </c>
      <c r="E1626">
        <v>4959.9399999999996</v>
      </c>
      <c r="F1626">
        <v>114.366</v>
      </c>
      <c r="G1626">
        <v>0</v>
      </c>
      <c r="H1626">
        <v>74.4833</v>
      </c>
      <c r="I1626">
        <v>0</v>
      </c>
      <c r="J1626">
        <v>6.1280399999999999E-2</v>
      </c>
      <c r="K1626">
        <v>0.95606599999999997</v>
      </c>
      <c r="L1626">
        <v>0</v>
      </c>
      <c r="M1626" t="s">
        <v>42</v>
      </c>
    </row>
    <row r="1627" spans="1:25" x14ac:dyDescent="0.25">
      <c r="A1627" t="s">
        <v>181</v>
      </c>
      <c r="B1627">
        <v>5273.62</v>
      </c>
      <c r="C1627">
        <v>5158.76</v>
      </c>
      <c r="D1627">
        <v>5158.62</v>
      </c>
      <c r="E1627">
        <v>4925.93</v>
      </c>
      <c r="F1627">
        <v>115.21599999999999</v>
      </c>
      <c r="G1627">
        <v>0</v>
      </c>
      <c r="H1627">
        <v>75.427800000000005</v>
      </c>
      <c r="I1627">
        <v>0</v>
      </c>
      <c r="J1627">
        <v>8.3257200000000003E-2</v>
      </c>
      <c r="K1627">
        <v>0.931836</v>
      </c>
      <c r="L1627">
        <v>0</v>
      </c>
      <c r="M1627" t="s">
        <v>42</v>
      </c>
    </row>
    <row r="1628" spans="1:25" x14ac:dyDescent="0.25">
      <c r="A1628" t="s">
        <v>181</v>
      </c>
      <c r="B1628">
        <v>5248.57</v>
      </c>
      <c r="C1628">
        <v>5131.4399999999996</v>
      </c>
      <c r="D1628">
        <v>5131.3</v>
      </c>
      <c r="E1628">
        <v>4901.41</v>
      </c>
      <c r="F1628">
        <v>113.208</v>
      </c>
      <c r="G1628">
        <v>0</v>
      </c>
      <c r="H1628">
        <v>73.737899999999996</v>
      </c>
      <c r="I1628">
        <v>0</v>
      </c>
      <c r="J1628">
        <v>6.9158499999999998E-2</v>
      </c>
      <c r="K1628">
        <v>0.93021100000000001</v>
      </c>
      <c r="L1628">
        <v>0</v>
      </c>
      <c r="M1628" t="s">
        <v>42</v>
      </c>
    </row>
    <row r="1629" spans="1:25" x14ac:dyDescent="0.25">
      <c r="A1629" t="s">
        <v>181</v>
      </c>
      <c r="B1629">
        <v>5287.85</v>
      </c>
      <c r="C1629">
        <v>5172.03</v>
      </c>
      <c r="D1629">
        <v>5171.88</v>
      </c>
      <c r="E1629">
        <v>4940.13</v>
      </c>
      <c r="F1629">
        <v>115.276</v>
      </c>
      <c r="G1629">
        <v>0</v>
      </c>
      <c r="H1629">
        <v>72.587500000000006</v>
      </c>
      <c r="I1629">
        <v>0</v>
      </c>
      <c r="J1629">
        <v>5.4619099999999997E-2</v>
      </c>
      <c r="K1629">
        <v>0.93181700000000001</v>
      </c>
      <c r="L1629">
        <v>0</v>
      </c>
      <c r="M1629" t="s">
        <v>42</v>
      </c>
    </row>
    <row r="1630" spans="1:25" x14ac:dyDescent="0.25">
      <c r="A1630" t="s">
        <v>181</v>
      </c>
      <c r="B1630">
        <v>5299.89</v>
      </c>
      <c r="C1630">
        <v>5185.72</v>
      </c>
      <c r="D1630">
        <v>5185.58</v>
      </c>
      <c r="E1630">
        <v>4952.55</v>
      </c>
      <c r="F1630">
        <v>115.89</v>
      </c>
      <c r="G1630">
        <v>0</v>
      </c>
      <c r="H1630">
        <v>75.169799999999995</v>
      </c>
      <c r="I1630">
        <v>0</v>
      </c>
      <c r="J1630">
        <v>5.4663900000000001E-2</v>
      </c>
      <c r="K1630">
        <v>0.95158399999999999</v>
      </c>
      <c r="L1630">
        <v>0</v>
      </c>
      <c r="M1630" t="s">
        <v>42</v>
      </c>
    </row>
    <row r="1631" spans="1:25" x14ac:dyDescent="0.25">
      <c r="A1631" t="s">
        <v>181</v>
      </c>
      <c r="B1631">
        <v>5266.89</v>
      </c>
      <c r="C1631">
        <v>5151.49</v>
      </c>
      <c r="D1631">
        <v>5151.3500000000004</v>
      </c>
      <c r="E1631">
        <v>4913.5200000000004</v>
      </c>
      <c r="F1631">
        <v>113.28700000000001</v>
      </c>
      <c r="G1631">
        <v>0</v>
      </c>
      <c r="H1631">
        <v>73.821700000000007</v>
      </c>
      <c r="I1631">
        <v>0</v>
      </c>
      <c r="J1631">
        <v>6.0976900000000001E-2</v>
      </c>
      <c r="K1631">
        <v>0.95434099999999999</v>
      </c>
      <c r="L1631">
        <v>0</v>
      </c>
      <c r="M1631" t="s">
        <v>42</v>
      </c>
    </row>
    <row r="1632" spans="1:25" x14ac:dyDescent="0.25">
      <c r="A1632" t="s">
        <v>181</v>
      </c>
      <c r="B1632">
        <v>5305.46</v>
      </c>
      <c r="C1632">
        <v>5189.8</v>
      </c>
      <c r="D1632">
        <v>5189.66</v>
      </c>
      <c r="E1632">
        <v>4957.53</v>
      </c>
      <c r="F1632">
        <v>114.203</v>
      </c>
      <c r="G1632">
        <v>0</v>
      </c>
      <c r="H1632">
        <v>74.7714</v>
      </c>
      <c r="I1632">
        <v>0</v>
      </c>
      <c r="J1632">
        <v>5.4033100000000001E-2</v>
      </c>
      <c r="K1632">
        <v>0.93183700000000003</v>
      </c>
      <c r="L1632">
        <v>0</v>
      </c>
      <c r="M1632" t="s">
        <v>42</v>
      </c>
    </row>
    <row r="1633" spans="1:13" x14ac:dyDescent="0.25">
      <c r="A1633" t="s">
        <v>181</v>
      </c>
      <c r="B1633">
        <v>5297.65</v>
      </c>
      <c r="C1633">
        <v>5182.5600000000004</v>
      </c>
      <c r="D1633">
        <v>5182.41</v>
      </c>
      <c r="E1633">
        <v>4951.3500000000004</v>
      </c>
      <c r="F1633">
        <v>116.27</v>
      </c>
      <c r="G1633">
        <v>0</v>
      </c>
      <c r="H1633">
        <v>72.404899999999998</v>
      </c>
      <c r="I1633">
        <v>0</v>
      </c>
      <c r="J1633">
        <v>7.2645100000000004E-2</v>
      </c>
      <c r="K1633">
        <v>0.93183099999999996</v>
      </c>
      <c r="L1633">
        <v>0</v>
      </c>
      <c r="M1633" t="s">
        <v>42</v>
      </c>
    </row>
    <row r="1634" spans="1:13" x14ac:dyDescent="0.25">
      <c r="A1634" t="s">
        <v>181</v>
      </c>
      <c r="B1634">
        <v>5337.6</v>
      </c>
      <c r="C1634">
        <v>5222.1400000000003</v>
      </c>
      <c r="D1634">
        <v>5221.99</v>
      </c>
      <c r="E1634">
        <v>4988.57</v>
      </c>
      <c r="F1634">
        <v>117.042</v>
      </c>
      <c r="G1634">
        <v>0</v>
      </c>
      <c r="H1634">
        <v>75.099800000000002</v>
      </c>
      <c r="I1634">
        <v>0</v>
      </c>
      <c r="J1634">
        <v>8.32764E-2</v>
      </c>
      <c r="K1634">
        <v>0.93165299999999995</v>
      </c>
      <c r="L1634">
        <v>0</v>
      </c>
      <c r="M1634" t="s">
        <v>42</v>
      </c>
    </row>
    <row r="1635" spans="1:13" x14ac:dyDescent="0.25">
      <c r="A1635" t="s">
        <v>181</v>
      </c>
      <c r="B1635">
        <v>5297.95</v>
      </c>
      <c r="C1635">
        <v>5181.97</v>
      </c>
      <c r="D1635">
        <v>5181.83</v>
      </c>
      <c r="E1635">
        <v>4950.71</v>
      </c>
      <c r="F1635">
        <v>115.851</v>
      </c>
      <c r="G1635">
        <v>0</v>
      </c>
      <c r="H1635">
        <v>73.034999999999997</v>
      </c>
      <c r="I1635">
        <v>0</v>
      </c>
      <c r="J1635">
        <v>5.4482900000000001E-2</v>
      </c>
      <c r="K1635">
        <v>0.93177299999999996</v>
      </c>
      <c r="L1635">
        <v>0</v>
      </c>
      <c r="M1635" t="s">
        <v>42</v>
      </c>
    </row>
    <row r="1636" spans="1:13" x14ac:dyDescent="0.25">
      <c r="A1636" t="s">
        <v>181</v>
      </c>
      <c r="B1636">
        <v>5255.74</v>
      </c>
      <c r="C1636">
        <v>5141.38</v>
      </c>
      <c r="D1636">
        <v>5141.2299999999996</v>
      </c>
      <c r="E1636">
        <v>4906.9399999999996</v>
      </c>
      <c r="F1636">
        <v>112.86499999999999</v>
      </c>
      <c r="G1636">
        <v>0</v>
      </c>
      <c r="H1636">
        <v>74.642300000000006</v>
      </c>
      <c r="I1636">
        <v>0</v>
      </c>
      <c r="J1636">
        <v>5.3951699999999998E-2</v>
      </c>
      <c r="K1636">
        <v>0.93182699999999996</v>
      </c>
      <c r="L1636">
        <v>0</v>
      </c>
      <c r="M1636" t="s">
        <v>42</v>
      </c>
    </row>
    <row r="1637" spans="1:13" x14ac:dyDescent="0.25">
      <c r="A1637" t="s">
        <v>181</v>
      </c>
      <c r="B1637">
        <v>5265.86</v>
      </c>
      <c r="C1637">
        <v>5151.07</v>
      </c>
      <c r="D1637">
        <v>5150.93</v>
      </c>
      <c r="E1637">
        <v>4922.1000000000004</v>
      </c>
      <c r="F1637">
        <v>115.608</v>
      </c>
      <c r="G1637">
        <v>0</v>
      </c>
      <c r="H1637">
        <v>71.36</v>
      </c>
      <c r="I1637">
        <v>0</v>
      </c>
      <c r="J1637">
        <v>5.4651999999999999E-2</v>
      </c>
      <c r="K1637">
        <v>0.93140800000000001</v>
      </c>
      <c r="L1637">
        <v>0</v>
      </c>
      <c r="M1637" t="s">
        <v>42</v>
      </c>
    </row>
    <row r="1638" spans="1:13" x14ac:dyDescent="0.25">
      <c r="A1638" t="s">
        <v>181</v>
      </c>
      <c r="B1638">
        <v>5250.02</v>
      </c>
      <c r="C1638">
        <v>5135.6499999999996</v>
      </c>
      <c r="D1638">
        <v>5135.51</v>
      </c>
      <c r="E1638">
        <v>4906.7700000000004</v>
      </c>
      <c r="F1638">
        <v>113.404</v>
      </c>
      <c r="G1638">
        <v>0</v>
      </c>
      <c r="H1638">
        <v>74.734200000000001</v>
      </c>
      <c r="I1638">
        <v>0</v>
      </c>
      <c r="J1638">
        <v>5.4024799999999998E-2</v>
      </c>
      <c r="K1638">
        <v>0.95921999999999996</v>
      </c>
      <c r="L1638">
        <v>0</v>
      </c>
      <c r="M1638" t="s">
        <v>42</v>
      </c>
    </row>
    <row r="1639" spans="1:13" x14ac:dyDescent="0.25">
      <c r="A1639" t="s">
        <v>181</v>
      </c>
      <c r="B1639">
        <v>5314.55</v>
      </c>
      <c r="C1639">
        <v>5199.8900000000003</v>
      </c>
      <c r="D1639">
        <v>5199.74</v>
      </c>
      <c r="E1639">
        <v>4970.05</v>
      </c>
      <c r="F1639">
        <v>117.324</v>
      </c>
      <c r="G1639">
        <v>0</v>
      </c>
      <c r="H1639">
        <v>71.933800000000005</v>
      </c>
      <c r="I1639">
        <v>0</v>
      </c>
      <c r="J1639">
        <v>6.0726700000000002E-2</v>
      </c>
      <c r="K1639">
        <v>0.93182699999999996</v>
      </c>
      <c r="L1639">
        <v>0</v>
      </c>
      <c r="M1639" t="s">
        <v>42</v>
      </c>
    </row>
    <row r="1640" spans="1:13" x14ac:dyDescent="0.25">
      <c r="A1640" t="s">
        <v>181</v>
      </c>
      <c r="B1640">
        <v>5311.27</v>
      </c>
      <c r="C1640">
        <v>5196.8999999999996</v>
      </c>
      <c r="D1640">
        <v>5196.75</v>
      </c>
      <c r="E1640">
        <v>4967.13</v>
      </c>
      <c r="F1640">
        <v>116.51</v>
      </c>
      <c r="G1640">
        <v>0</v>
      </c>
      <c r="H1640">
        <v>71.590299999999999</v>
      </c>
      <c r="I1640">
        <v>0</v>
      </c>
      <c r="J1640">
        <v>6.9950300000000007E-2</v>
      </c>
      <c r="K1640">
        <v>0.93145</v>
      </c>
      <c r="L1640">
        <v>0</v>
      </c>
      <c r="M1640" t="s">
        <v>42</v>
      </c>
    </row>
    <row r="1641" spans="1:13" x14ac:dyDescent="0.25">
      <c r="A1641" t="s">
        <v>181</v>
      </c>
      <c r="B1641">
        <v>5376.18</v>
      </c>
      <c r="C1641">
        <v>5261.85</v>
      </c>
      <c r="D1641">
        <v>5261.69</v>
      </c>
      <c r="E1641">
        <v>5030.4799999999996</v>
      </c>
      <c r="F1641">
        <v>120.741</v>
      </c>
      <c r="G1641">
        <v>0</v>
      </c>
      <c r="H1641">
        <v>70.687399999999997</v>
      </c>
      <c r="I1641">
        <v>0</v>
      </c>
      <c r="J1641">
        <v>5.8902200000000002E-2</v>
      </c>
      <c r="K1641">
        <v>0.93183700000000003</v>
      </c>
      <c r="L1641">
        <v>0</v>
      </c>
      <c r="M1641" t="s">
        <v>42</v>
      </c>
    </row>
    <row r="1642" spans="1:13" x14ac:dyDescent="0.25">
      <c r="A1642" t="s">
        <v>181</v>
      </c>
      <c r="B1642">
        <v>5178.45</v>
      </c>
      <c r="C1642">
        <v>5064.09</v>
      </c>
      <c r="D1642">
        <v>5063.9399999999996</v>
      </c>
      <c r="E1642">
        <v>4836.55</v>
      </c>
      <c r="F1642">
        <v>110.26900000000001</v>
      </c>
      <c r="G1642">
        <v>0</v>
      </c>
      <c r="H1642">
        <v>73.939899999999994</v>
      </c>
      <c r="I1642">
        <v>0</v>
      </c>
      <c r="J1642">
        <v>5.8735900000000001E-2</v>
      </c>
      <c r="K1642">
        <v>0.93179000000000001</v>
      </c>
      <c r="L1642">
        <v>0</v>
      </c>
      <c r="M1642" t="s">
        <v>42</v>
      </c>
    </row>
    <row r="1643" spans="1:13" x14ac:dyDescent="0.25">
      <c r="A1643" t="s">
        <v>181</v>
      </c>
      <c r="B1643">
        <v>5174.76</v>
      </c>
      <c r="C1643">
        <v>5060.58</v>
      </c>
      <c r="D1643">
        <v>5060.4399999999996</v>
      </c>
      <c r="E1643">
        <v>4833.18</v>
      </c>
      <c r="F1643">
        <v>111.023</v>
      </c>
      <c r="G1643">
        <v>0</v>
      </c>
      <c r="H1643">
        <v>75.090299999999999</v>
      </c>
      <c r="I1643">
        <v>0</v>
      </c>
      <c r="J1643">
        <v>5.3975799999999997E-2</v>
      </c>
      <c r="K1643">
        <v>0.93164999999999998</v>
      </c>
      <c r="L1643">
        <v>0</v>
      </c>
      <c r="M1643" t="s">
        <v>42</v>
      </c>
    </row>
    <row r="1644" spans="1:13" x14ac:dyDescent="0.25">
      <c r="A1644" t="s">
        <v>181</v>
      </c>
      <c r="B1644">
        <v>5251.92</v>
      </c>
      <c r="C1644">
        <v>5137.9799999999996</v>
      </c>
      <c r="D1644">
        <v>5137.83</v>
      </c>
      <c r="E1644">
        <v>4908.91</v>
      </c>
      <c r="F1644">
        <v>113.514</v>
      </c>
      <c r="G1644">
        <v>0</v>
      </c>
      <c r="H1644">
        <v>72.850499999999997</v>
      </c>
      <c r="I1644">
        <v>0</v>
      </c>
      <c r="J1644">
        <v>5.3933200000000001E-2</v>
      </c>
      <c r="K1644">
        <v>0.93165200000000004</v>
      </c>
      <c r="L1644">
        <v>0</v>
      </c>
      <c r="M1644" t="s">
        <v>42</v>
      </c>
    </row>
    <row r="1645" spans="1:13" x14ac:dyDescent="0.25">
      <c r="A1645" t="s">
        <v>181</v>
      </c>
      <c r="B1645">
        <v>5405.59</v>
      </c>
      <c r="C1645">
        <v>5290.86</v>
      </c>
      <c r="D1645">
        <v>5290.71</v>
      </c>
      <c r="E1645">
        <v>5057.0600000000004</v>
      </c>
      <c r="F1645">
        <v>120.746</v>
      </c>
      <c r="G1645">
        <v>0</v>
      </c>
      <c r="H1645">
        <v>70.477599999999995</v>
      </c>
      <c r="I1645">
        <v>0</v>
      </c>
      <c r="J1645">
        <v>6.2330299999999998E-2</v>
      </c>
      <c r="K1645">
        <v>0.93178899999999998</v>
      </c>
      <c r="L1645">
        <v>0</v>
      </c>
      <c r="M1645" t="s">
        <v>42</v>
      </c>
    </row>
    <row r="1646" spans="1:13" x14ac:dyDescent="0.25">
      <c r="A1646" t="s">
        <v>181</v>
      </c>
      <c r="B1646">
        <v>5382.53</v>
      </c>
      <c r="C1646">
        <v>5267.87</v>
      </c>
      <c r="D1646">
        <v>5267.72</v>
      </c>
      <c r="E1646">
        <v>5035.6899999999996</v>
      </c>
      <c r="F1646">
        <v>118.59099999999999</v>
      </c>
      <c r="G1646">
        <v>0</v>
      </c>
      <c r="H1646">
        <v>71.337000000000003</v>
      </c>
      <c r="I1646">
        <v>0</v>
      </c>
      <c r="J1646">
        <v>5.3923100000000002E-2</v>
      </c>
      <c r="K1646">
        <v>0.931728</v>
      </c>
      <c r="L1646">
        <v>0</v>
      </c>
      <c r="M1646" t="s">
        <v>42</v>
      </c>
    </row>
    <row r="1647" spans="1:13" x14ac:dyDescent="0.25">
      <c r="A1647" t="s">
        <v>181</v>
      </c>
      <c r="B1647">
        <v>5251.25</v>
      </c>
      <c r="C1647">
        <v>5136.8599999999997</v>
      </c>
      <c r="D1647">
        <v>5136.71</v>
      </c>
      <c r="E1647">
        <v>4908.16</v>
      </c>
      <c r="F1647">
        <v>114.44199999999999</v>
      </c>
      <c r="G1647">
        <v>0</v>
      </c>
      <c r="H1647">
        <v>71.774100000000004</v>
      </c>
      <c r="I1647">
        <v>0</v>
      </c>
      <c r="J1647">
        <v>5.6603399999999998E-2</v>
      </c>
      <c r="K1647">
        <v>0.93183400000000005</v>
      </c>
      <c r="L1647">
        <v>0</v>
      </c>
      <c r="M1647" t="s">
        <v>42</v>
      </c>
    </row>
    <row r="1648" spans="1:13" x14ac:dyDescent="0.25">
      <c r="A1648" t="s">
        <v>181</v>
      </c>
      <c r="B1648">
        <v>5224.72</v>
      </c>
      <c r="C1648">
        <v>5109.4399999999996</v>
      </c>
      <c r="D1648">
        <v>5109.3</v>
      </c>
      <c r="E1648">
        <v>4880.46</v>
      </c>
      <c r="F1648">
        <v>111.812</v>
      </c>
      <c r="G1648">
        <v>0</v>
      </c>
      <c r="H1648">
        <v>75.834900000000005</v>
      </c>
      <c r="I1648">
        <v>0</v>
      </c>
      <c r="J1648">
        <v>5.4040499999999998E-2</v>
      </c>
      <c r="K1648">
        <v>0.93120499999999995</v>
      </c>
      <c r="L1648">
        <v>0</v>
      </c>
      <c r="M1648" t="s">
        <v>42</v>
      </c>
    </row>
    <row r="1649" spans="1:13" x14ac:dyDescent="0.25">
      <c r="A1649" t="s">
        <v>181</v>
      </c>
      <c r="B1649">
        <v>5257.49</v>
      </c>
      <c r="C1649">
        <v>5140.2700000000004</v>
      </c>
      <c r="D1649">
        <v>5140.13</v>
      </c>
      <c r="E1649">
        <v>4911.29</v>
      </c>
      <c r="F1649">
        <v>113.526</v>
      </c>
      <c r="G1649">
        <v>0</v>
      </c>
      <c r="H1649">
        <v>73.412400000000005</v>
      </c>
      <c r="I1649">
        <v>0</v>
      </c>
      <c r="J1649">
        <v>5.42324E-2</v>
      </c>
      <c r="K1649">
        <v>0.93117499999999997</v>
      </c>
      <c r="L1649">
        <v>0</v>
      </c>
      <c r="M1649" t="s">
        <v>42</v>
      </c>
    </row>
    <row r="1650" spans="1:13" x14ac:dyDescent="0.25">
      <c r="A1650" t="s">
        <v>181</v>
      </c>
      <c r="B1650">
        <v>5219.43</v>
      </c>
      <c r="C1650">
        <v>5104.5</v>
      </c>
      <c r="D1650">
        <v>5104.3500000000004</v>
      </c>
      <c r="E1650">
        <v>4875.96</v>
      </c>
      <c r="F1650">
        <v>112.042</v>
      </c>
      <c r="G1650">
        <v>0</v>
      </c>
      <c r="H1650">
        <v>74.914199999999994</v>
      </c>
      <c r="I1650">
        <v>0</v>
      </c>
      <c r="J1650">
        <v>5.57659E-2</v>
      </c>
      <c r="K1650">
        <v>0.93182299999999996</v>
      </c>
      <c r="L1650">
        <v>0</v>
      </c>
      <c r="M1650" t="s">
        <v>42</v>
      </c>
    </row>
    <row r="1651" spans="1:13" x14ac:dyDescent="0.25">
      <c r="A1651" t="s">
        <v>181</v>
      </c>
      <c r="B1651">
        <v>5184.7700000000004</v>
      </c>
      <c r="C1651">
        <v>5069.93</v>
      </c>
      <c r="D1651">
        <v>5069.78</v>
      </c>
      <c r="E1651">
        <v>4842.37</v>
      </c>
      <c r="F1651">
        <v>111.51600000000001</v>
      </c>
      <c r="G1651">
        <v>0</v>
      </c>
      <c r="H1651">
        <v>75.1541</v>
      </c>
      <c r="I1651">
        <v>0</v>
      </c>
      <c r="J1651">
        <v>5.6419400000000001E-2</v>
      </c>
      <c r="K1651">
        <v>0.95805200000000001</v>
      </c>
      <c r="L1651">
        <v>0</v>
      </c>
      <c r="M1651" t="s">
        <v>42</v>
      </c>
    </row>
    <row r="1652" spans="1:13" x14ac:dyDescent="0.25">
      <c r="A1652" t="s">
        <v>181</v>
      </c>
      <c r="B1652">
        <v>5397.55</v>
      </c>
      <c r="C1652">
        <v>5281.38</v>
      </c>
      <c r="D1652">
        <v>5281.2</v>
      </c>
      <c r="E1652">
        <v>5047.3599999999997</v>
      </c>
      <c r="F1652">
        <v>122.55800000000001</v>
      </c>
      <c r="G1652">
        <v>0</v>
      </c>
      <c r="H1652">
        <v>73.915400000000005</v>
      </c>
      <c r="I1652">
        <v>0</v>
      </c>
      <c r="J1652">
        <v>5.3975599999999999E-2</v>
      </c>
      <c r="K1652">
        <v>0.93128500000000003</v>
      </c>
      <c r="L1652">
        <v>0</v>
      </c>
      <c r="M1652" t="s">
        <v>42</v>
      </c>
    </row>
    <row r="1653" spans="1:13" x14ac:dyDescent="0.25">
      <c r="A1653" t="s">
        <v>181</v>
      </c>
      <c r="B1653">
        <v>5177.34</v>
      </c>
      <c r="C1653">
        <v>5062.1099999999997</v>
      </c>
      <c r="D1653">
        <v>5061.9799999999996</v>
      </c>
      <c r="E1653">
        <v>4834.58</v>
      </c>
      <c r="F1653">
        <v>111.437</v>
      </c>
      <c r="G1653">
        <v>0</v>
      </c>
      <c r="H1653">
        <v>75.648399999999995</v>
      </c>
      <c r="I1653">
        <v>0</v>
      </c>
      <c r="J1653">
        <v>5.4253200000000001E-2</v>
      </c>
      <c r="K1653">
        <v>0.93176599999999998</v>
      </c>
      <c r="L1653">
        <v>0</v>
      </c>
      <c r="M1653" t="s">
        <v>42</v>
      </c>
    </row>
    <row r="1654" spans="1:13" x14ac:dyDescent="0.25">
      <c r="A1654" t="s">
        <v>181</v>
      </c>
      <c r="B1654">
        <v>5191.2700000000004</v>
      </c>
      <c r="C1654">
        <v>5076.26</v>
      </c>
      <c r="D1654">
        <v>5076.12</v>
      </c>
      <c r="E1654">
        <v>4847.95</v>
      </c>
      <c r="F1654">
        <v>110.642</v>
      </c>
      <c r="G1654">
        <v>0</v>
      </c>
      <c r="H1654">
        <v>76.234399999999994</v>
      </c>
      <c r="I1654">
        <v>0</v>
      </c>
      <c r="J1654">
        <v>5.3957499999999999E-2</v>
      </c>
      <c r="K1654">
        <v>0.93183300000000002</v>
      </c>
      <c r="L1654">
        <v>0</v>
      </c>
      <c r="M1654" t="s">
        <v>42</v>
      </c>
    </row>
    <row r="1655" spans="1:13" x14ac:dyDescent="0.25">
      <c r="A1655" t="s">
        <v>181</v>
      </c>
      <c r="B1655">
        <v>5188.29</v>
      </c>
      <c r="C1655">
        <v>5074.25</v>
      </c>
      <c r="D1655">
        <v>5074.1099999999997</v>
      </c>
      <c r="E1655">
        <v>4846.76</v>
      </c>
      <c r="F1655">
        <v>111.229</v>
      </c>
      <c r="G1655">
        <v>0</v>
      </c>
      <c r="H1655">
        <v>75.286199999999994</v>
      </c>
      <c r="I1655">
        <v>0</v>
      </c>
      <c r="J1655">
        <v>5.39438E-2</v>
      </c>
      <c r="K1655">
        <v>0.93178700000000003</v>
      </c>
      <c r="L1655">
        <v>0</v>
      </c>
      <c r="M1655" t="s">
        <v>42</v>
      </c>
    </row>
    <row r="1656" spans="1:13" x14ac:dyDescent="0.25">
      <c r="A1656" t="s">
        <v>181</v>
      </c>
      <c r="B1656">
        <v>5205.58</v>
      </c>
      <c r="C1656">
        <v>5089.97</v>
      </c>
      <c r="D1656">
        <v>5089.83</v>
      </c>
      <c r="E1656">
        <v>4860.83</v>
      </c>
      <c r="F1656">
        <v>110.852</v>
      </c>
      <c r="G1656">
        <v>0</v>
      </c>
      <c r="H1656">
        <v>76.700999999999993</v>
      </c>
      <c r="I1656">
        <v>0</v>
      </c>
      <c r="J1656">
        <v>7.3520699999999994E-2</v>
      </c>
      <c r="K1656">
        <v>0.93142499999999995</v>
      </c>
      <c r="L1656">
        <v>0</v>
      </c>
      <c r="M1656" t="s">
        <v>42</v>
      </c>
    </row>
    <row r="1657" spans="1:13" x14ac:dyDescent="0.25">
      <c r="A1657" t="s">
        <v>181</v>
      </c>
      <c r="B1657">
        <v>5260.26</v>
      </c>
      <c r="C1657">
        <v>5138.6000000000004</v>
      </c>
      <c r="D1657">
        <v>5138.45</v>
      </c>
      <c r="E1657">
        <v>4908.82</v>
      </c>
      <c r="F1657">
        <v>114.46899999999999</v>
      </c>
      <c r="G1657">
        <v>0</v>
      </c>
      <c r="H1657">
        <v>75.174199999999999</v>
      </c>
      <c r="I1657">
        <v>0</v>
      </c>
      <c r="J1657">
        <v>3.9473399999999999E-2</v>
      </c>
      <c r="K1657">
        <v>0.93176599999999998</v>
      </c>
      <c r="L1657">
        <v>0</v>
      </c>
      <c r="M1657" t="s">
        <v>42</v>
      </c>
    </row>
    <row r="1658" spans="1:13" x14ac:dyDescent="0.25">
      <c r="A1658" t="s">
        <v>181</v>
      </c>
      <c r="B1658">
        <v>5259.84</v>
      </c>
      <c r="C1658">
        <v>5144.47</v>
      </c>
      <c r="D1658">
        <v>5144.33</v>
      </c>
      <c r="E1658">
        <v>4914.25</v>
      </c>
      <c r="F1658">
        <v>113.453</v>
      </c>
      <c r="G1658">
        <v>0</v>
      </c>
      <c r="H1658">
        <v>74.307900000000004</v>
      </c>
      <c r="I1658">
        <v>0</v>
      </c>
      <c r="J1658">
        <v>5.40794E-2</v>
      </c>
      <c r="K1658">
        <v>0.93174299999999999</v>
      </c>
      <c r="L1658">
        <v>0</v>
      </c>
      <c r="M1658" t="s">
        <v>42</v>
      </c>
    </row>
    <row r="1659" spans="1:13" x14ac:dyDescent="0.25">
      <c r="A1659" t="s">
        <v>181</v>
      </c>
      <c r="B1659">
        <v>5346.94</v>
      </c>
      <c r="C1659">
        <v>5231.88</v>
      </c>
      <c r="D1659">
        <v>5231.75</v>
      </c>
      <c r="E1659">
        <v>5000.2299999999996</v>
      </c>
      <c r="F1659">
        <v>117.059</v>
      </c>
      <c r="G1659">
        <v>0</v>
      </c>
      <c r="H1659">
        <v>72.038899999999998</v>
      </c>
      <c r="I1659">
        <v>0</v>
      </c>
      <c r="J1659">
        <v>5.3999100000000001E-2</v>
      </c>
      <c r="K1659">
        <v>0.93154499999999996</v>
      </c>
      <c r="L1659">
        <v>0</v>
      </c>
      <c r="M1659" t="s">
        <v>42</v>
      </c>
    </row>
    <row r="1660" spans="1:13" x14ac:dyDescent="0.25">
      <c r="A1660" t="s">
        <v>181</v>
      </c>
      <c r="B1660">
        <v>5387.51</v>
      </c>
      <c r="C1660">
        <v>5270.52</v>
      </c>
      <c r="D1660">
        <v>5270.39</v>
      </c>
      <c r="E1660">
        <v>5037.29</v>
      </c>
      <c r="F1660">
        <v>117.696</v>
      </c>
      <c r="G1660">
        <v>0</v>
      </c>
      <c r="H1660">
        <v>72.331599999999995</v>
      </c>
      <c r="I1660">
        <v>0</v>
      </c>
      <c r="J1660">
        <v>5.3916699999999998E-2</v>
      </c>
      <c r="K1660">
        <v>0.93180799999999997</v>
      </c>
      <c r="L1660">
        <v>0</v>
      </c>
      <c r="M1660" t="s">
        <v>42</v>
      </c>
    </row>
    <row r="1661" spans="1:13" x14ac:dyDescent="0.25">
      <c r="A1661" t="s">
        <v>181</v>
      </c>
      <c r="B1661">
        <v>5352.4</v>
      </c>
      <c r="C1661">
        <v>5237.1499999999996</v>
      </c>
      <c r="D1661">
        <v>5237.0200000000004</v>
      </c>
      <c r="E1661">
        <v>5004.51</v>
      </c>
      <c r="F1661">
        <v>117.289</v>
      </c>
      <c r="G1661">
        <v>0</v>
      </c>
      <c r="H1661">
        <v>70.648700000000005</v>
      </c>
      <c r="I1661">
        <v>0</v>
      </c>
      <c r="J1661">
        <v>5.3935299999999999E-2</v>
      </c>
      <c r="K1661">
        <v>0.93183199999999999</v>
      </c>
      <c r="L1661">
        <v>0</v>
      </c>
      <c r="M1661" t="s">
        <v>42</v>
      </c>
    </row>
    <row r="1662" spans="1:13" x14ac:dyDescent="0.25">
      <c r="A1662" t="s">
        <v>181</v>
      </c>
      <c r="B1662">
        <v>5371.02</v>
      </c>
      <c r="C1662">
        <v>5255.03</v>
      </c>
      <c r="D1662">
        <v>5254.9</v>
      </c>
      <c r="E1662">
        <v>5021.1400000000003</v>
      </c>
      <c r="F1662">
        <v>117.773</v>
      </c>
      <c r="G1662">
        <v>0</v>
      </c>
      <c r="H1662">
        <v>72.335700000000003</v>
      </c>
      <c r="I1662">
        <v>0</v>
      </c>
      <c r="J1662">
        <v>5.3951699999999998E-2</v>
      </c>
      <c r="K1662">
        <v>0.93183400000000005</v>
      </c>
      <c r="L1662">
        <v>0</v>
      </c>
      <c r="M1662" t="s">
        <v>42</v>
      </c>
    </row>
    <row r="1663" spans="1:13" x14ac:dyDescent="0.25">
      <c r="A1663" t="s">
        <v>181</v>
      </c>
      <c r="B1663">
        <v>5317.78</v>
      </c>
      <c r="C1663">
        <v>5202.1099999999997</v>
      </c>
      <c r="D1663">
        <v>5201.9799999999996</v>
      </c>
      <c r="E1663">
        <v>4969.88</v>
      </c>
      <c r="F1663">
        <v>116.804</v>
      </c>
      <c r="G1663">
        <v>0</v>
      </c>
      <c r="H1663">
        <v>71.540000000000006</v>
      </c>
      <c r="I1663">
        <v>0</v>
      </c>
      <c r="J1663">
        <v>5.7115199999999998E-2</v>
      </c>
      <c r="K1663">
        <v>0.93028599999999995</v>
      </c>
      <c r="L1663">
        <v>0</v>
      </c>
      <c r="M1663" t="s">
        <v>42</v>
      </c>
    </row>
    <row r="1664" spans="1:13" x14ac:dyDescent="0.25">
      <c r="A1664" t="s">
        <v>181</v>
      </c>
      <c r="B1664">
        <v>5396.74</v>
      </c>
      <c r="C1664">
        <v>5281.58</v>
      </c>
      <c r="D1664">
        <v>5281.41</v>
      </c>
      <c r="E1664">
        <v>5047.8500000000004</v>
      </c>
      <c r="F1664">
        <v>118.51300000000001</v>
      </c>
      <c r="G1664">
        <v>0</v>
      </c>
      <c r="H1664">
        <v>72.390299999999996</v>
      </c>
      <c r="I1664">
        <v>0</v>
      </c>
      <c r="J1664">
        <v>8.3257999999999999E-2</v>
      </c>
      <c r="K1664">
        <v>0.95864499999999997</v>
      </c>
      <c r="L1664">
        <v>0</v>
      </c>
      <c r="M1664" t="s">
        <v>42</v>
      </c>
    </row>
    <row r="1665" spans="1:25" x14ac:dyDescent="0.25">
      <c r="A1665" t="s">
        <v>181</v>
      </c>
      <c r="B1665">
        <v>5364.04</v>
      </c>
      <c r="C1665">
        <v>5248.27</v>
      </c>
      <c r="D1665">
        <v>5248.14</v>
      </c>
      <c r="E1665">
        <v>5017.05</v>
      </c>
      <c r="F1665">
        <v>118.357</v>
      </c>
      <c r="G1665">
        <v>0</v>
      </c>
      <c r="H1665">
        <v>71.317800000000005</v>
      </c>
      <c r="I1665">
        <v>0</v>
      </c>
      <c r="J1665">
        <v>5.3925000000000001E-2</v>
      </c>
      <c r="K1665">
        <v>0.931836</v>
      </c>
      <c r="L1665">
        <v>0</v>
      </c>
      <c r="M1665" t="s">
        <v>42</v>
      </c>
    </row>
    <row r="1666" spans="1:25" x14ac:dyDescent="0.25">
      <c r="A1666" t="s">
        <v>181</v>
      </c>
      <c r="B1666">
        <v>5387.08</v>
      </c>
      <c r="C1666">
        <v>5268.94</v>
      </c>
      <c r="D1666">
        <v>5268.81</v>
      </c>
      <c r="E1666">
        <v>5037.17</v>
      </c>
      <c r="F1666">
        <v>117.514</v>
      </c>
      <c r="G1666">
        <v>0</v>
      </c>
      <c r="H1666">
        <v>72.590100000000007</v>
      </c>
      <c r="I1666">
        <v>0</v>
      </c>
      <c r="J1666">
        <v>5.39438E-2</v>
      </c>
      <c r="K1666">
        <v>0.95922499999999999</v>
      </c>
      <c r="L1666">
        <v>0</v>
      </c>
      <c r="M1666" t="s">
        <v>42</v>
      </c>
    </row>
    <row r="1667" spans="1:25" x14ac:dyDescent="0.25">
      <c r="A1667" t="s">
        <v>181</v>
      </c>
      <c r="B1667">
        <v>5429.13</v>
      </c>
      <c r="C1667">
        <v>5312.98</v>
      </c>
      <c r="D1667">
        <v>5312.84</v>
      </c>
      <c r="E1667">
        <v>5078.3900000000003</v>
      </c>
      <c r="F1667">
        <v>121.631</v>
      </c>
      <c r="G1667">
        <v>0</v>
      </c>
      <c r="H1667">
        <v>72.800899999999999</v>
      </c>
      <c r="I1667">
        <v>0</v>
      </c>
      <c r="J1667">
        <v>5.42587E-2</v>
      </c>
      <c r="K1667">
        <v>0.95898899999999998</v>
      </c>
      <c r="L1667">
        <v>0</v>
      </c>
      <c r="M1667" t="s">
        <v>42</v>
      </c>
    </row>
    <row r="1668" spans="1:25" x14ac:dyDescent="0.25">
      <c r="A1668" t="s">
        <v>181</v>
      </c>
      <c r="B1668">
        <v>5411.07</v>
      </c>
      <c r="C1668">
        <v>5294.96</v>
      </c>
      <c r="D1668">
        <v>5294.82</v>
      </c>
      <c r="E1668">
        <v>5059.32</v>
      </c>
      <c r="F1668">
        <v>119.813</v>
      </c>
      <c r="G1668">
        <v>0</v>
      </c>
      <c r="H1668">
        <v>74.161000000000001</v>
      </c>
      <c r="I1668">
        <v>0</v>
      </c>
      <c r="J1668">
        <v>6.4634300000000006E-2</v>
      </c>
      <c r="K1668">
        <v>0.95421599999999995</v>
      </c>
      <c r="L1668">
        <v>0</v>
      </c>
      <c r="M1668" t="s">
        <v>42</v>
      </c>
    </row>
    <row r="1669" spans="1:25" x14ac:dyDescent="0.25">
      <c r="A1669" t="s">
        <v>181</v>
      </c>
      <c r="B1669">
        <v>5379.91</v>
      </c>
      <c r="C1669">
        <v>5264.52</v>
      </c>
      <c r="D1669">
        <v>5264.38</v>
      </c>
      <c r="E1669">
        <v>5031.63</v>
      </c>
      <c r="F1669">
        <v>118.151</v>
      </c>
      <c r="G1669">
        <v>0</v>
      </c>
      <c r="H1669">
        <v>72.052499999999995</v>
      </c>
      <c r="I1669">
        <v>0</v>
      </c>
      <c r="J1669">
        <v>5.6154799999999998E-2</v>
      </c>
      <c r="K1669">
        <v>0.94685900000000001</v>
      </c>
      <c r="L1669">
        <v>0</v>
      </c>
      <c r="M1669" t="s">
        <v>42</v>
      </c>
    </row>
    <row r="1670" spans="1:25" x14ac:dyDescent="0.25">
      <c r="A1670" t="s">
        <v>181</v>
      </c>
      <c r="B1670">
        <v>5381.63</v>
      </c>
      <c r="C1670">
        <v>5265.61</v>
      </c>
      <c r="D1670">
        <v>5265.47</v>
      </c>
      <c r="E1670">
        <v>5032.7299999999996</v>
      </c>
      <c r="F1670">
        <v>117.252</v>
      </c>
      <c r="G1670">
        <v>0</v>
      </c>
      <c r="H1670">
        <v>73.073499999999996</v>
      </c>
      <c r="I1670">
        <v>0</v>
      </c>
      <c r="J1670">
        <v>5.4377000000000002E-2</v>
      </c>
      <c r="K1670">
        <v>0.93182600000000004</v>
      </c>
      <c r="L1670">
        <v>0</v>
      </c>
      <c r="M1670" t="s">
        <v>42</v>
      </c>
    </row>
    <row r="1671" spans="1:25" x14ac:dyDescent="0.25">
      <c r="A1671" t="s">
        <v>181</v>
      </c>
      <c r="B1671">
        <v>5394.7</v>
      </c>
      <c r="C1671">
        <v>5275.75</v>
      </c>
      <c r="D1671">
        <v>5275.61</v>
      </c>
      <c r="E1671">
        <v>5041.6499999999996</v>
      </c>
      <c r="F1671">
        <v>119.437</v>
      </c>
      <c r="G1671">
        <v>0</v>
      </c>
      <c r="H1671">
        <v>71.162999999999997</v>
      </c>
      <c r="I1671">
        <v>0</v>
      </c>
      <c r="J1671">
        <v>5.4103400000000003E-2</v>
      </c>
      <c r="K1671">
        <v>0.93170600000000003</v>
      </c>
      <c r="L1671">
        <v>0</v>
      </c>
      <c r="M1671" t="s">
        <v>42</v>
      </c>
    </row>
    <row r="1672" spans="1:25" x14ac:dyDescent="0.25">
      <c r="A1672" t="s">
        <v>181</v>
      </c>
      <c r="B1672">
        <v>5350.15</v>
      </c>
      <c r="C1672">
        <v>5233.72</v>
      </c>
      <c r="D1672">
        <v>5233.58</v>
      </c>
      <c r="E1672">
        <v>5000.76</v>
      </c>
      <c r="F1672">
        <v>117.331</v>
      </c>
      <c r="G1672">
        <v>0</v>
      </c>
      <c r="H1672">
        <v>73.949799999999996</v>
      </c>
      <c r="I1672">
        <v>0</v>
      </c>
      <c r="J1672">
        <v>5.4447500000000003E-2</v>
      </c>
      <c r="K1672">
        <v>0.93126100000000001</v>
      </c>
      <c r="L1672">
        <v>0</v>
      </c>
      <c r="M1672" t="s">
        <v>42</v>
      </c>
    </row>
    <row r="1673" spans="1:25" x14ac:dyDescent="0.25">
      <c r="A1673" t="s">
        <v>181</v>
      </c>
      <c r="B1673">
        <v>5375.31</v>
      </c>
      <c r="C1673">
        <v>5259.79</v>
      </c>
      <c r="D1673">
        <v>5259.65</v>
      </c>
      <c r="E1673">
        <v>5026.82</v>
      </c>
      <c r="F1673">
        <v>119.134</v>
      </c>
      <c r="G1673">
        <v>0</v>
      </c>
      <c r="H1673">
        <v>73.352599999999995</v>
      </c>
      <c r="I1673">
        <v>0</v>
      </c>
      <c r="J1673">
        <v>6.9205900000000001E-2</v>
      </c>
      <c r="K1673">
        <v>0.931836</v>
      </c>
      <c r="L1673">
        <v>0</v>
      </c>
      <c r="M1673" t="s">
        <v>42</v>
      </c>
    </row>
    <row r="1674" spans="1:25" x14ac:dyDescent="0.25">
      <c r="A1674" t="s">
        <v>181</v>
      </c>
      <c r="B1674">
        <v>5433.77</v>
      </c>
      <c r="C1674">
        <v>5318.44</v>
      </c>
      <c r="D1674">
        <v>5318.3</v>
      </c>
      <c r="E1674">
        <v>5081.5600000000004</v>
      </c>
      <c r="F1674">
        <v>120.401</v>
      </c>
      <c r="G1674">
        <v>0</v>
      </c>
      <c r="H1674">
        <v>72.268199999999993</v>
      </c>
      <c r="I1674">
        <v>0</v>
      </c>
      <c r="J1674">
        <v>5.7768800000000002E-2</v>
      </c>
      <c r="K1674">
        <v>0.931199</v>
      </c>
      <c r="L1674">
        <v>0</v>
      </c>
      <c r="M1674" t="s">
        <v>42</v>
      </c>
    </row>
    <row r="1675" spans="1:25" x14ac:dyDescent="0.25">
      <c r="A1675" t="s">
        <v>181</v>
      </c>
      <c r="B1675">
        <v>5389.52</v>
      </c>
      <c r="C1675">
        <v>5272.68</v>
      </c>
      <c r="D1675">
        <v>5272.54</v>
      </c>
      <c r="E1675">
        <v>5040.1499999999996</v>
      </c>
      <c r="F1675">
        <v>119.66800000000001</v>
      </c>
      <c r="G1675">
        <v>0</v>
      </c>
      <c r="H1675">
        <v>72.394900000000007</v>
      </c>
      <c r="I1675">
        <v>0</v>
      </c>
      <c r="J1675">
        <v>5.3915900000000003E-2</v>
      </c>
      <c r="K1675">
        <v>0.93170799999999998</v>
      </c>
      <c r="L1675">
        <v>0</v>
      </c>
      <c r="M1675" t="s">
        <v>42</v>
      </c>
    </row>
    <row r="1676" spans="1:25" x14ac:dyDescent="0.25">
      <c r="A1676" t="s">
        <v>181</v>
      </c>
      <c r="B1676">
        <v>5373.3</v>
      </c>
      <c r="C1676">
        <v>5256.41</v>
      </c>
      <c r="D1676">
        <v>5256.28</v>
      </c>
      <c r="E1676">
        <v>5023.1400000000003</v>
      </c>
      <c r="F1676">
        <v>117.22799999999999</v>
      </c>
      <c r="G1676">
        <v>0</v>
      </c>
      <c r="H1676">
        <v>74.066100000000006</v>
      </c>
      <c r="I1676">
        <v>0</v>
      </c>
      <c r="J1676">
        <v>5.7614100000000001E-2</v>
      </c>
      <c r="K1676">
        <v>0.93061799999999995</v>
      </c>
      <c r="L1676">
        <v>0</v>
      </c>
      <c r="M1676" t="s">
        <v>42</v>
      </c>
    </row>
    <row r="1677" spans="1:25" x14ac:dyDescent="0.25">
      <c r="A1677" t="s">
        <v>181</v>
      </c>
      <c r="B1677">
        <v>5433.15</v>
      </c>
      <c r="C1677">
        <v>5317.42</v>
      </c>
      <c r="D1677">
        <v>5317.29</v>
      </c>
      <c r="E1677">
        <v>5083.18</v>
      </c>
      <c r="F1677">
        <v>121.423</v>
      </c>
      <c r="G1677">
        <v>0</v>
      </c>
      <c r="H1677">
        <v>70.714500000000001</v>
      </c>
      <c r="I1677">
        <v>0</v>
      </c>
      <c r="J1677">
        <v>5.39216E-2</v>
      </c>
      <c r="K1677">
        <v>0.93182100000000001</v>
      </c>
      <c r="L1677">
        <v>0</v>
      </c>
      <c r="M1677" t="s">
        <v>42</v>
      </c>
    </row>
    <row r="1678" spans="1:25" x14ac:dyDescent="0.25">
      <c r="A1678" t="s">
        <v>181</v>
      </c>
      <c r="B1678">
        <v>5333.64</v>
      </c>
      <c r="C1678">
        <v>5216.3100000000004</v>
      </c>
      <c r="D1678">
        <v>5216.17</v>
      </c>
      <c r="E1678">
        <v>4981.33</v>
      </c>
      <c r="F1678">
        <v>117.161</v>
      </c>
      <c r="G1678">
        <v>0</v>
      </c>
      <c r="H1678">
        <v>75.162000000000006</v>
      </c>
      <c r="I1678">
        <v>0</v>
      </c>
      <c r="J1678">
        <v>5.4387499999999998E-2</v>
      </c>
      <c r="K1678">
        <v>0.93183099999999996</v>
      </c>
      <c r="L1678">
        <v>0</v>
      </c>
      <c r="M1678" t="s">
        <v>42</v>
      </c>
    </row>
    <row r="1679" spans="1:25" x14ac:dyDescent="0.25">
      <c r="A1679" t="s">
        <v>181</v>
      </c>
      <c r="B1679">
        <v>5472.34</v>
      </c>
      <c r="C1679">
        <v>5356.04</v>
      </c>
      <c r="D1679">
        <v>5355.89</v>
      </c>
      <c r="E1679">
        <v>5117.97</v>
      </c>
      <c r="F1679">
        <v>124.14700000000001</v>
      </c>
      <c r="G1679">
        <v>0</v>
      </c>
      <c r="H1679">
        <v>70.745500000000007</v>
      </c>
      <c r="I1679">
        <v>0</v>
      </c>
      <c r="J1679">
        <v>5.4313399999999998E-2</v>
      </c>
      <c r="K1679">
        <v>0.92989200000000005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5359.57</v>
      </c>
      <c r="C1680">
        <v>5244.87</v>
      </c>
      <c r="D1680">
        <v>5244.74</v>
      </c>
      <c r="E1680">
        <v>5011.1499999999996</v>
      </c>
      <c r="F1680">
        <v>116.85299999999999</v>
      </c>
      <c r="G1680">
        <v>0</v>
      </c>
      <c r="H1680">
        <v>72.500900000000001</v>
      </c>
      <c r="I1680">
        <v>0</v>
      </c>
      <c r="J1680">
        <v>6.8635100000000004E-2</v>
      </c>
      <c r="K1680">
        <v>0.931836</v>
      </c>
      <c r="L1680">
        <v>0</v>
      </c>
      <c r="M1680" t="s">
        <v>42</v>
      </c>
      <c r="R1680">
        <f>AVERAGE(B1631:B1680)</f>
        <v>5318.6181999999999</v>
      </c>
      <c r="S1680">
        <f>AVERAGE(C1631:C1680)</f>
        <v>5202.982</v>
      </c>
      <c r="U1680">
        <f>_xlfn.VAR.P(B1631:B1680)</f>
        <v>6398.4032787599954</v>
      </c>
      <c r="V1680">
        <f>_xlfn.VAR.P(C1631:C1680)</f>
        <v>6336.3748599999954</v>
      </c>
      <c r="X1680">
        <f>1.96*SQRT(U1680)/50</f>
        <v>3.1356087788934635</v>
      </c>
      <c r="Y1680">
        <f>1.96*SQRT(V1680)/50</f>
        <v>3.1203729047776312</v>
      </c>
    </row>
    <row r="1681" spans="1:9" x14ac:dyDescent="0.25">
      <c r="A1681" t="s">
        <v>182</v>
      </c>
      <c r="B1681">
        <v>266068.15629999997</v>
      </c>
      <c r="C1681" t="s">
        <v>36</v>
      </c>
    </row>
    <row r="1682" spans="1:9" x14ac:dyDescent="0.25">
      <c r="A1682" t="s">
        <v>183</v>
      </c>
      <c r="B1682">
        <v>12200.9</v>
      </c>
      <c r="C1682">
        <v>12054.6</v>
      </c>
      <c r="D1682">
        <v>12035.1</v>
      </c>
      <c r="E1682">
        <v>11801.1</v>
      </c>
      <c r="F1682">
        <v>126.422</v>
      </c>
      <c r="G1682">
        <v>6.6744399999999995E-2</v>
      </c>
      <c r="H1682">
        <v>0.93181000000000003</v>
      </c>
      <c r="I1682">
        <v>0</v>
      </c>
    </row>
    <row r="1683" spans="1:9" x14ac:dyDescent="0.25">
      <c r="A1683" t="s">
        <v>183</v>
      </c>
      <c r="B1683">
        <v>11967.3</v>
      </c>
      <c r="C1683">
        <v>11844.6</v>
      </c>
      <c r="D1683">
        <v>11824.1</v>
      </c>
      <c r="E1683">
        <v>11591.5</v>
      </c>
      <c r="F1683">
        <v>126.008</v>
      </c>
      <c r="G1683">
        <v>5.5907100000000001E-2</v>
      </c>
      <c r="H1683">
        <v>0.93179100000000004</v>
      </c>
      <c r="I1683">
        <v>0</v>
      </c>
    </row>
    <row r="1684" spans="1:9" x14ac:dyDescent="0.25">
      <c r="A1684" t="s">
        <v>183</v>
      </c>
      <c r="B1684">
        <v>11963.4</v>
      </c>
      <c r="C1684">
        <v>11840.1</v>
      </c>
      <c r="D1684">
        <v>11820</v>
      </c>
      <c r="E1684">
        <v>11587.4</v>
      </c>
      <c r="F1684">
        <v>125.36499999999999</v>
      </c>
      <c r="G1684">
        <v>7.9638E-2</v>
      </c>
      <c r="H1684">
        <v>0.93047999999999997</v>
      </c>
      <c r="I1684">
        <v>0</v>
      </c>
    </row>
    <row r="1685" spans="1:9" x14ac:dyDescent="0.25">
      <c r="A1685" t="s">
        <v>183</v>
      </c>
      <c r="B1685">
        <v>11948.7</v>
      </c>
      <c r="C1685">
        <v>11825.4</v>
      </c>
      <c r="D1685">
        <v>11804.4</v>
      </c>
      <c r="E1685">
        <v>11569.8</v>
      </c>
      <c r="F1685">
        <v>126.90600000000001</v>
      </c>
      <c r="G1685">
        <v>8.3287799999999995E-2</v>
      </c>
      <c r="H1685">
        <v>0.95570600000000006</v>
      </c>
      <c r="I1685">
        <v>0</v>
      </c>
    </row>
    <row r="1686" spans="1:9" x14ac:dyDescent="0.25">
      <c r="A1686" t="s">
        <v>183</v>
      </c>
      <c r="B1686">
        <v>11869.3</v>
      </c>
      <c r="C1686">
        <v>11744.4</v>
      </c>
      <c r="D1686">
        <v>11723.8</v>
      </c>
      <c r="E1686">
        <v>11490</v>
      </c>
      <c r="F1686">
        <v>128.672</v>
      </c>
      <c r="G1686">
        <v>5.4408100000000001E-2</v>
      </c>
      <c r="H1686">
        <v>0.93872900000000004</v>
      </c>
      <c r="I1686">
        <v>0</v>
      </c>
    </row>
    <row r="1687" spans="1:9" x14ac:dyDescent="0.25">
      <c r="A1687" t="s">
        <v>183</v>
      </c>
      <c r="B1687">
        <v>11857.2</v>
      </c>
      <c r="C1687">
        <v>11735.6</v>
      </c>
      <c r="D1687">
        <v>11714.6</v>
      </c>
      <c r="E1687">
        <v>11484.1</v>
      </c>
      <c r="F1687">
        <v>123.77800000000001</v>
      </c>
      <c r="G1687">
        <v>5.4448999999999997E-2</v>
      </c>
      <c r="H1687">
        <v>0.93166000000000004</v>
      </c>
      <c r="I1687">
        <v>0</v>
      </c>
    </row>
    <row r="1688" spans="1:9" x14ac:dyDescent="0.25">
      <c r="A1688" t="s">
        <v>183</v>
      </c>
      <c r="B1688">
        <v>11857.6</v>
      </c>
      <c r="C1688">
        <v>11734.4</v>
      </c>
      <c r="D1688">
        <v>11713.8</v>
      </c>
      <c r="E1688">
        <v>11483</v>
      </c>
      <c r="F1688">
        <v>123.518</v>
      </c>
      <c r="G1688">
        <v>5.4420799999999998E-2</v>
      </c>
      <c r="H1688">
        <v>0.95837499999999998</v>
      </c>
      <c r="I1688">
        <v>0</v>
      </c>
    </row>
    <row r="1689" spans="1:9" x14ac:dyDescent="0.25">
      <c r="A1689" t="s">
        <v>183</v>
      </c>
      <c r="B1689">
        <v>11855.3</v>
      </c>
      <c r="C1689">
        <v>11733.5</v>
      </c>
      <c r="D1689">
        <v>11711.4</v>
      </c>
      <c r="E1689">
        <v>11480.3</v>
      </c>
      <c r="F1689">
        <v>123.752</v>
      </c>
      <c r="G1689">
        <v>5.9687999999999998E-2</v>
      </c>
      <c r="H1689">
        <v>0.95616800000000002</v>
      </c>
      <c r="I1689">
        <v>0</v>
      </c>
    </row>
    <row r="1690" spans="1:9" x14ac:dyDescent="0.25">
      <c r="A1690" t="s">
        <v>183</v>
      </c>
      <c r="B1690">
        <v>11853.9</v>
      </c>
      <c r="C1690">
        <v>11732.5</v>
      </c>
      <c r="D1690">
        <v>11711.3</v>
      </c>
      <c r="E1690">
        <v>11480.7</v>
      </c>
      <c r="F1690">
        <v>124.108</v>
      </c>
      <c r="G1690">
        <v>6.062E-2</v>
      </c>
      <c r="H1690">
        <v>0.93183300000000002</v>
      </c>
      <c r="I1690">
        <v>0</v>
      </c>
    </row>
    <row r="1691" spans="1:9" x14ac:dyDescent="0.25">
      <c r="A1691" t="s">
        <v>183</v>
      </c>
      <c r="B1691">
        <v>11863.2</v>
      </c>
      <c r="C1691">
        <v>11742</v>
      </c>
      <c r="D1691">
        <v>11718.3</v>
      </c>
      <c r="E1691">
        <v>11483.8</v>
      </c>
      <c r="F1691">
        <v>126.81699999999999</v>
      </c>
      <c r="G1691">
        <v>5.5659E-2</v>
      </c>
      <c r="H1691">
        <v>0.95907799999999999</v>
      </c>
      <c r="I1691">
        <v>0</v>
      </c>
    </row>
    <row r="1692" spans="1:9" x14ac:dyDescent="0.25">
      <c r="A1692" t="s">
        <v>183</v>
      </c>
      <c r="B1692">
        <v>11881.6</v>
      </c>
      <c r="C1692">
        <v>11760</v>
      </c>
      <c r="D1692">
        <v>11713.5</v>
      </c>
      <c r="E1692">
        <v>11472.7</v>
      </c>
      <c r="F1692">
        <v>127.38800000000001</v>
      </c>
      <c r="G1692">
        <v>5.7495299999999999E-2</v>
      </c>
      <c r="H1692">
        <v>0.93180700000000005</v>
      </c>
      <c r="I1692">
        <v>0</v>
      </c>
    </row>
    <row r="1693" spans="1:9" x14ac:dyDescent="0.25">
      <c r="A1693" t="s">
        <v>183</v>
      </c>
      <c r="B1693">
        <v>11891</v>
      </c>
      <c r="C1693">
        <v>11766.9</v>
      </c>
      <c r="D1693">
        <v>11739.5</v>
      </c>
      <c r="E1693">
        <v>11497.9</v>
      </c>
      <c r="F1693">
        <v>134.06</v>
      </c>
      <c r="G1693">
        <v>6.2539999999999998E-2</v>
      </c>
      <c r="H1693">
        <v>0.93176899999999996</v>
      </c>
      <c r="I1693">
        <v>0</v>
      </c>
    </row>
    <row r="1694" spans="1:9" x14ac:dyDescent="0.25">
      <c r="A1694" t="s">
        <v>183</v>
      </c>
      <c r="B1694">
        <v>11885.7</v>
      </c>
      <c r="C1694">
        <v>11760.8</v>
      </c>
      <c r="D1694">
        <v>11714.2</v>
      </c>
      <c r="E1694">
        <v>11469.8</v>
      </c>
      <c r="F1694">
        <v>129.55699999999999</v>
      </c>
      <c r="G1694">
        <v>8.3269099999999999E-2</v>
      </c>
      <c r="H1694">
        <v>0.94303400000000004</v>
      </c>
      <c r="I1694">
        <v>0</v>
      </c>
    </row>
    <row r="1695" spans="1:9" x14ac:dyDescent="0.25">
      <c r="A1695" t="s">
        <v>183</v>
      </c>
      <c r="B1695">
        <v>11890.8</v>
      </c>
      <c r="C1695">
        <v>11768.3</v>
      </c>
      <c r="D1695">
        <v>11720.3</v>
      </c>
      <c r="E1695">
        <v>11475.9</v>
      </c>
      <c r="F1695">
        <v>131.22999999999999</v>
      </c>
      <c r="G1695">
        <v>5.68993E-2</v>
      </c>
      <c r="H1695">
        <v>0.93175300000000005</v>
      </c>
      <c r="I1695">
        <v>0</v>
      </c>
    </row>
    <row r="1696" spans="1:9" x14ac:dyDescent="0.25">
      <c r="A1696" t="s">
        <v>183</v>
      </c>
      <c r="B1696">
        <v>11891.3</v>
      </c>
      <c r="C1696">
        <v>11767.6</v>
      </c>
      <c r="D1696">
        <v>11720.7</v>
      </c>
      <c r="E1696">
        <v>11476.9</v>
      </c>
      <c r="F1696">
        <v>131.70400000000001</v>
      </c>
      <c r="G1696">
        <v>5.9710100000000002E-2</v>
      </c>
      <c r="H1696">
        <v>0.93126900000000001</v>
      </c>
      <c r="I1696">
        <v>0</v>
      </c>
    </row>
    <row r="1697" spans="1:9" x14ac:dyDescent="0.25">
      <c r="A1697" t="s">
        <v>183</v>
      </c>
      <c r="B1697">
        <v>11908.2</v>
      </c>
      <c r="C1697">
        <v>11784.9</v>
      </c>
      <c r="D1697">
        <v>11733.6</v>
      </c>
      <c r="E1697">
        <v>11486.1</v>
      </c>
      <c r="F1697">
        <v>132.512</v>
      </c>
      <c r="G1697">
        <v>6.0439800000000002E-2</v>
      </c>
      <c r="H1697">
        <v>0.93181400000000003</v>
      </c>
      <c r="I1697">
        <v>0</v>
      </c>
    </row>
    <row r="1698" spans="1:9" x14ac:dyDescent="0.25">
      <c r="A1698" t="s">
        <v>183</v>
      </c>
      <c r="B1698">
        <v>11899.8</v>
      </c>
      <c r="C1698">
        <v>11776.8</v>
      </c>
      <c r="D1698">
        <v>11728.6</v>
      </c>
      <c r="E1698">
        <v>11481.5</v>
      </c>
      <c r="F1698">
        <v>134.02600000000001</v>
      </c>
      <c r="G1698">
        <v>5.4148099999999998E-2</v>
      </c>
      <c r="H1698">
        <v>0.93179500000000004</v>
      </c>
      <c r="I1698">
        <v>0</v>
      </c>
    </row>
    <row r="1699" spans="1:9" x14ac:dyDescent="0.25">
      <c r="A1699" t="s">
        <v>183</v>
      </c>
      <c r="B1699">
        <v>11896.9</v>
      </c>
      <c r="C1699">
        <v>11774.5</v>
      </c>
      <c r="D1699">
        <v>11725.4</v>
      </c>
      <c r="E1699">
        <v>11478</v>
      </c>
      <c r="F1699">
        <v>132.30199999999999</v>
      </c>
      <c r="G1699">
        <v>5.4015399999999998E-2</v>
      </c>
      <c r="H1699">
        <v>0.93178000000000005</v>
      </c>
      <c r="I1699">
        <v>0</v>
      </c>
    </row>
    <row r="1700" spans="1:9" x14ac:dyDescent="0.25">
      <c r="A1700" t="s">
        <v>183</v>
      </c>
      <c r="B1700">
        <v>11938.9</v>
      </c>
      <c r="C1700">
        <v>11815.9</v>
      </c>
      <c r="D1700">
        <v>11766.7</v>
      </c>
      <c r="E1700">
        <v>11521.6</v>
      </c>
      <c r="F1700">
        <v>132.55199999999999</v>
      </c>
      <c r="G1700">
        <v>5.4185299999999999E-2</v>
      </c>
      <c r="H1700">
        <v>0.93183199999999999</v>
      </c>
      <c r="I1700">
        <v>0</v>
      </c>
    </row>
    <row r="1701" spans="1:9" x14ac:dyDescent="0.25">
      <c r="A1701" t="s">
        <v>183</v>
      </c>
      <c r="B1701">
        <v>11997.1</v>
      </c>
      <c r="C1701">
        <v>11872.6</v>
      </c>
      <c r="D1701">
        <v>11826.5</v>
      </c>
      <c r="E1701">
        <v>11577.6</v>
      </c>
      <c r="F1701">
        <v>135.08799999999999</v>
      </c>
      <c r="G1701">
        <v>8.3255599999999999E-2</v>
      </c>
      <c r="H1701">
        <v>0.93091299999999999</v>
      </c>
      <c r="I1701">
        <v>0</v>
      </c>
    </row>
    <row r="1702" spans="1:9" x14ac:dyDescent="0.25">
      <c r="A1702" t="s">
        <v>183</v>
      </c>
      <c r="B1702">
        <v>11945.2</v>
      </c>
      <c r="C1702">
        <v>11822.7</v>
      </c>
      <c r="D1702">
        <v>11799.8</v>
      </c>
      <c r="E1702">
        <v>11566.1</v>
      </c>
      <c r="F1702">
        <v>126.538</v>
      </c>
      <c r="G1702">
        <v>8.3256200000000002E-2</v>
      </c>
      <c r="H1702">
        <v>0.931836</v>
      </c>
      <c r="I1702">
        <v>0</v>
      </c>
    </row>
    <row r="1703" spans="1:9" x14ac:dyDescent="0.25">
      <c r="A1703" t="s">
        <v>183</v>
      </c>
      <c r="B1703">
        <v>11952.1</v>
      </c>
      <c r="C1703">
        <v>11828.6</v>
      </c>
      <c r="D1703">
        <v>11808.7</v>
      </c>
      <c r="E1703">
        <v>11573.6</v>
      </c>
      <c r="F1703">
        <v>128.47499999999999</v>
      </c>
      <c r="G1703">
        <v>5.4230199999999999E-2</v>
      </c>
      <c r="H1703">
        <v>0.93170699999999995</v>
      </c>
      <c r="I1703">
        <v>0</v>
      </c>
    </row>
    <row r="1704" spans="1:9" x14ac:dyDescent="0.25">
      <c r="A1704" t="s">
        <v>183</v>
      </c>
      <c r="B1704">
        <v>11944.9</v>
      </c>
      <c r="C1704">
        <v>11821.9</v>
      </c>
      <c r="D1704">
        <v>11801.6</v>
      </c>
      <c r="E1704">
        <v>11567.1</v>
      </c>
      <c r="F1704">
        <v>127.172</v>
      </c>
      <c r="G1704">
        <v>5.64968E-2</v>
      </c>
      <c r="H1704">
        <v>0.94959000000000005</v>
      </c>
      <c r="I1704">
        <v>0</v>
      </c>
    </row>
    <row r="1705" spans="1:9" x14ac:dyDescent="0.25">
      <c r="A1705" t="s">
        <v>183</v>
      </c>
      <c r="B1705">
        <v>11946</v>
      </c>
      <c r="C1705">
        <v>11822.8</v>
      </c>
      <c r="D1705">
        <v>11800.7</v>
      </c>
      <c r="E1705">
        <v>11566.8</v>
      </c>
      <c r="F1705">
        <v>127.42100000000001</v>
      </c>
      <c r="G1705">
        <v>5.9132499999999998E-2</v>
      </c>
      <c r="H1705">
        <v>0.93155500000000002</v>
      </c>
      <c r="I1705">
        <v>0</v>
      </c>
    </row>
    <row r="1706" spans="1:9" x14ac:dyDescent="0.25">
      <c r="A1706" t="s">
        <v>183</v>
      </c>
      <c r="B1706">
        <v>11949</v>
      </c>
      <c r="C1706">
        <v>11824.8</v>
      </c>
      <c r="D1706">
        <v>11803.3</v>
      </c>
      <c r="E1706">
        <v>11568.4</v>
      </c>
      <c r="F1706">
        <v>129.72300000000001</v>
      </c>
      <c r="G1706">
        <v>8.3260500000000001E-2</v>
      </c>
      <c r="H1706">
        <v>0.93147999999999997</v>
      </c>
      <c r="I1706">
        <v>0</v>
      </c>
    </row>
    <row r="1707" spans="1:9" x14ac:dyDescent="0.25">
      <c r="A1707" t="s">
        <v>183</v>
      </c>
      <c r="B1707">
        <v>11937.6</v>
      </c>
      <c r="C1707">
        <v>11813.2</v>
      </c>
      <c r="D1707">
        <v>11792.9</v>
      </c>
      <c r="E1707">
        <v>11562.1</v>
      </c>
      <c r="F1707">
        <v>124.20399999999999</v>
      </c>
      <c r="G1707">
        <v>5.5867899999999998E-2</v>
      </c>
      <c r="H1707">
        <v>0.93175699999999995</v>
      </c>
      <c r="I1707">
        <v>0</v>
      </c>
    </row>
    <row r="1708" spans="1:9" x14ac:dyDescent="0.25">
      <c r="A1708" t="s">
        <v>183</v>
      </c>
      <c r="B1708">
        <v>11936.9</v>
      </c>
      <c r="C1708">
        <v>11812.8</v>
      </c>
      <c r="D1708">
        <v>11791.9</v>
      </c>
      <c r="E1708">
        <v>11561.1</v>
      </c>
      <c r="F1708">
        <v>123.754</v>
      </c>
      <c r="G1708">
        <v>5.39298E-2</v>
      </c>
      <c r="H1708">
        <v>0.93107799999999996</v>
      </c>
      <c r="I1708">
        <v>0</v>
      </c>
    </row>
    <row r="1709" spans="1:9" x14ac:dyDescent="0.25">
      <c r="A1709" t="s">
        <v>183</v>
      </c>
      <c r="B1709">
        <v>11938.1</v>
      </c>
      <c r="C1709">
        <v>11816.1</v>
      </c>
      <c r="D1709">
        <v>11795.4</v>
      </c>
      <c r="E1709">
        <v>11564.4</v>
      </c>
      <c r="F1709">
        <v>124.535</v>
      </c>
      <c r="G1709">
        <v>8.3256800000000006E-2</v>
      </c>
      <c r="H1709">
        <v>0.93170699999999995</v>
      </c>
      <c r="I1709">
        <v>0</v>
      </c>
    </row>
    <row r="1710" spans="1:9" x14ac:dyDescent="0.25">
      <c r="A1710" t="s">
        <v>183</v>
      </c>
      <c r="B1710">
        <v>11938.2</v>
      </c>
      <c r="C1710">
        <v>11816.5</v>
      </c>
      <c r="D1710">
        <v>11795.1</v>
      </c>
      <c r="E1710">
        <v>11564.8</v>
      </c>
      <c r="F1710">
        <v>123.58199999999999</v>
      </c>
      <c r="G1710">
        <v>8.3256300000000005E-2</v>
      </c>
      <c r="H1710">
        <v>0.93004799999999999</v>
      </c>
      <c r="I1710">
        <v>0</v>
      </c>
    </row>
    <row r="1711" spans="1:9" x14ac:dyDescent="0.25">
      <c r="A1711" t="s">
        <v>183</v>
      </c>
      <c r="B1711">
        <v>11941.4</v>
      </c>
      <c r="C1711">
        <v>11819.9</v>
      </c>
      <c r="D1711">
        <v>11798.2</v>
      </c>
      <c r="E1711">
        <v>11565.7</v>
      </c>
      <c r="F1711">
        <v>125.804</v>
      </c>
      <c r="G1711">
        <v>5.7079999999999999E-2</v>
      </c>
      <c r="H1711">
        <v>0.95843299999999998</v>
      </c>
      <c r="I1711">
        <v>0</v>
      </c>
    </row>
    <row r="1712" spans="1:9" x14ac:dyDescent="0.25">
      <c r="A1712" t="s">
        <v>183</v>
      </c>
      <c r="B1712">
        <v>11968.7</v>
      </c>
      <c r="C1712">
        <v>11846.3</v>
      </c>
      <c r="D1712">
        <v>11802.8</v>
      </c>
      <c r="E1712">
        <v>11562.2</v>
      </c>
      <c r="F1712">
        <v>127.505</v>
      </c>
      <c r="G1712">
        <v>5.6029299999999997E-2</v>
      </c>
      <c r="H1712">
        <v>0.93136600000000003</v>
      </c>
      <c r="I1712">
        <v>0</v>
      </c>
    </row>
    <row r="1713" spans="1:9" x14ac:dyDescent="0.25">
      <c r="A1713" t="s">
        <v>183</v>
      </c>
      <c r="B1713">
        <v>11977.2</v>
      </c>
      <c r="C1713">
        <v>11853.3</v>
      </c>
      <c r="D1713">
        <v>11806.1</v>
      </c>
      <c r="E1713">
        <v>11563.5</v>
      </c>
      <c r="F1713">
        <v>129.15600000000001</v>
      </c>
      <c r="G1713">
        <v>5.3914900000000002E-2</v>
      </c>
      <c r="H1713">
        <v>0.93029200000000001</v>
      </c>
      <c r="I1713">
        <v>0</v>
      </c>
    </row>
    <row r="1714" spans="1:9" x14ac:dyDescent="0.25">
      <c r="A1714" t="s">
        <v>183</v>
      </c>
      <c r="B1714">
        <v>11979</v>
      </c>
      <c r="C1714">
        <v>11856.2</v>
      </c>
      <c r="D1714">
        <v>11808.1</v>
      </c>
      <c r="E1714">
        <v>11564.8</v>
      </c>
      <c r="F1714">
        <v>129.15600000000001</v>
      </c>
      <c r="G1714">
        <v>6.1622799999999998E-2</v>
      </c>
      <c r="H1714">
        <v>0.93148900000000001</v>
      </c>
      <c r="I1714">
        <v>0</v>
      </c>
    </row>
    <row r="1715" spans="1:9" x14ac:dyDescent="0.25">
      <c r="A1715" t="s">
        <v>183</v>
      </c>
      <c r="B1715">
        <v>11978.2</v>
      </c>
      <c r="C1715">
        <v>11855.6</v>
      </c>
      <c r="D1715">
        <v>11807.6</v>
      </c>
      <c r="E1715">
        <v>11564.8</v>
      </c>
      <c r="F1715">
        <v>130.89500000000001</v>
      </c>
      <c r="G1715">
        <v>5.5353100000000002E-2</v>
      </c>
      <c r="H1715">
        <v>0.93183400000000005</v>
      </c>
      <c r="I1715">
        <v>0</v>
      </c>
    </row>
    <row r="1716" spans="1:9" x14ac:dyDescent="0.25">
      <c r="A1716" t="s">
        <v>183</v>
      </c>
      <c r="B1716">
        <v>11993.6</v>
      </c>
      <c r="C1716">
        <v>11869.9</v>
      </c>
      <c r="D1716">
        <v>11824.6</v>
      </c>
      <c r="E1716">
        <v>11577.4</v>
      </c>
      <c r="F1716">
        <v>134.39599999999999</v>
      </c>
      <c r="G1716">
        <v>8.3259299999999994E-2</v>
      </c>
      <c r="H1716">
        <v>0.93182799999999999</v>
      </c>
      <c r="I1716">
        <v>0</v>
      </c>
    </row>
    <row r="1717" spans="1:9" x14ac:dyDescent="0.25">
      <c r="A1717" t="s">
        <v>183</v>
      </c>
      <c r="B1717">
        <v>11989.5</v>
      </c>
      <c r="C1717">
        <v>11866.2</v>
      </c>
      <c r="D1717">
        <v>11818.2</v>
      </c>
      <c r="E1717">
        <v>11571</v>
      </c>
      <c r="F1717">
        <v>132.62</v>
      </c>
      <c r="G1717">
        <v>5.9193700000000002E-2</v>
      </c>
      <c r="H1717">
        <v>0.93146600000000002</v>
      </c>
      <c r="I1717">
        <v>0</v>
      </c>
    </row>
    <row r="1718" spans="1:9" x14ac:dyDescent="0.25">
      <c r="A1718" t="s">
        <v>183</v>
      </c>
      <c r="B1718">
        <v>11987.4</v>
      </c>
      <c r="C1718">
        <v>11865.3</v>
      </c>
      <c r="D1718">
        <v>11814.4</v>
      </c>
      <c r="E1718">
        <v>11569.7</v>
      </c>
      <c r="F1718">
        <v>131.405</v>
      </c>
      <c r="G1718">
        <v>5.7707300000000003E-2</v>
      </c>
      <c r="H1718">
        <v>0.94709600000000005</v>
      </c>
      <c r="I1718">
        <v>0</v>
      </c>
    </row>
    <row r="1719" spans="1:9" x14ac:dyDescent="0.25">
      <c r="A1719" t="s">
        <v>183</v>
      </c>
      <c r="B1719">
        <v>11981.4</v>
      </c>
      <c r="C1719">
        <v>11859.3</v>
      </c>
      <c r="D1719">
        <v>11809.7</v>
      </c>
      <c r="E1719">
        <v>11563.1</v>
      </c>
      <c r="F1719">
        <v>131.703</v>
      </c>
      <c r="G1719">
        <v>5.39105E-2</v>
      </c>
      <c r="H1719">
        <v>0.93125100000000005</v>
      </c>
      <c r="I1719">
        <v>0</v>
      </c>
    </row>
    <row r="1720" spans="1:9" x14ac:dyDescent="0.25">
      <c r="A1720" t="s">
        <v>183</v>
      </c>
      <c r="B1720">
        <v>11965.3</v>
      </c>
      <c r="C1720">
        <v>11840.3</v>
      </c>
      <c r="D1720">
        <v>11818.9</v>
      </c>
      <c r="E1720">
        <v>11583.4</v>
      </c>
      <c r="F1720">
        <v>130.85</v>
      </c>
      <c r="G1720">
        <v>6.5786300000000006E-2</v>
      </c>
      <c r="H1720">
        <v>0.93170900000000001</v>
      </c>
      <c r="I1720">
        <v>0</v>
      </c>
    </row>
    <row r="1721" spans="1:9" x14ac:dyDescent="0.25">
      <c r="A1721" t="s">
        <v>183</v>
      </c>
      <c r="B1721">
        <v>11993.2</v>
      </c>
      <c r="C1721">
        <v>11869.8</v>
      </c>
      <c r="D1721">
        <v>11822.1</v>
      </c>
      <c r="E1721">
        <v>11576.3</v>
      </c>
      <c r="F1721">
        <v>132.69900000000001</v>
      </c>
      <c r="G1721">
        <v>5.7183499999999998E-2</v>
      </c>
      <c r="H1721">
        <v>0.93175799999999998</v>
      </c>
      <c r="I1721">
        <v>0</v>
      </c>
    </row>
    <row r="1722" spans="1:9" x14ac:dyDescent="0.25">
      <c r="A1722" t="s">
        <v>183</v>
      </c>
      <c r="B1722">
        <v>11948.8</v>
      </c>
      <c r="C1722">
        <v>11825.8</v>
      </c>
      <c r="D1722">
        <v>11800.7</v>
      </c>
      <c r="E1722">
        <v>11565.5</v>
      </c>
      <c r="F1722">
        <v>127.464</v>
      </c>
      <c r="G1722">
        <v>5.63793E-2</v>
      </c>
      <c r="H1722">
        <v>0.93179199999999995</v>
      </c>
      <c r="I1722">
        <v>0</v>
      </c>
    </row>
    <row r="1723" spans="1:9" x14ac:dyDescent="0.25">
      <c r="A1723" t="s">
        <v>183</v>
      </c>
      <c r="B1723">
        <v>11940</v>
      </c>
      <c r="C1723">
        <v>11817.6</v>
      </c>
      <c r="D1723">
        <v>11797</v>
      </c>
      <c r="E1723">
        <v>11565</v>
      </c>
      <c r="F1723">
        <v>126.309</v>
      </c>
      <c r="G1723">
        <v>6.5091599999999999E-2</v>
      </c>
      <c r="H1723">
        <v>0.93181999999999998</v>
      </c>
      <c r="I1723">
        <v>0</v>
      </c>
    </row>
    <row r="1724" spans="1:9" x14ac:dyDescent="0.25">
      <c r="A1724" t="s">
        <v>183</v>
      </c>
      <c r="B1724">
        <v>11939.8</v>
      </c>
      <c r="C1724">
        <v>11816.9</v>
      </c>
      <c r="D1724">
        <v>11796.6</v>
      </c>
      <c r="E1724">
        <v>11564.9</v>
      </c>
      <c r="F1724">
        <v>124.86199999999999</v>
      </c>
      <c r="G1724">
        <v>7.7625200000000005E-2</v>
      </c>
      <c r="H1724">
        <v>0.93177200000000004</v>
      </c>
      <c r="I1724">
        <v>0</v>
      </c>
    </row>
    <row r="1725" spans="1:9" x14ac:dyDescent="0.25">
      <c r="A1725" t="s">
        <v>183</v>
      </c>
      <c r="B1725">
        <v>11946.2</v>
      </c>
      <c r="C1725">
        <v>11824</v>
      </c>
      <c r="D1725">
        <v>11803.3</v>
      </c>
      <c r="E1725">
        <v>11569.7</v>
      </c>
      <c r="F1725">
        <v>125.61199999999999</v>
      </c>
      <c r="G1725">
        <v>5.3913500000000003E-2</v>
      </c>
      <c r="H1725">
        <v>0.93171000000000004</v>
      </c>
      <c r="I1725">
        <v>0</v>
      </c>
    </row>
    <row r="1726" spans="1:9" x14ac:dyDescent="0.25">
      <c r="A1726" t="s">
        <v>183</v>
      </c>
      <c r="B1726">
        <v>11945.2</v>
      </c>
      <c r="C1726">
        <v>11822.7</v>
      </c>
      <c r="D1726">
        <v>11802</v>
      </c>
      <c r="E1726">
        <v>11567.4</v>
      </c>
      <c r="F1726">
        <v>128.48400000000001</v>
      </c>
      <c r="G1726">
        <v>5.7663600000000002E-2</v>
      </c>
      <c r="H1726">
        <v>0.93181400000000003</v>
      </c>
      <c r="I1726">
        <v>0</v>
      </c>
    </row>
    <row r="1727" spans="1:9" x14ac:dyDescent="0.25">
      <c r="A1727" t="s">
        <v>183</v>
      </c>
      <c r="B1727">
        <v>11943.2</v>
      </c>
      <c r="C1727">
        <v>11820.7</v>
      </c>
      <c r="D1727">
        <v>11798.5</v>
      </c>
      <c r="E1727">
        <v>11565.5</v>
      </c>
      <c r="F1727">
        <v>126.464</v>
      </c>
      <c r="G1727">
        <v>8.3255599999999999E-2</v>
      </c>
      <c r="H1727">
        <v>0.93172900000000003</v>
      </c>
      <c r="I1727">
        <v>0</v>
      </c>
    </row>
    <row r="1728" spans="1:9" x14ac:dyDescent="0.25">
      <c r="A1728" t="s">
        <v>183</v>
      </c>
      <c r="B1728">
        <v>11937.8</v>
      </c>
      <c r="C1728">
        <v>11815.7</v>
      </c>
      <c r="D1728">
        <v>11793.9</v>
      </c>
      <c r="E1728">
        <v>11563</v>
      </c>
      <c r="F1728">
        <v>123.765</v>
      </c>
      <c r="G1728">
        <v>5.4114900000000001E-2</v>
      </c>
      <c r="H1728">
        <v>0.93162400000000001</v>
      </c>
      <c r="I1728">
        <v>0</v>
      </c>
    </row>
    <row r="1729" spans="1:25" x14ac:dyDescent="0.25">
      <c r="A1729" t="s">
        <v>183</v>
      </c>
      <c r="B1729">
        <v>11935.3</v>
      </c>
      <c r="C1729">
        <v>11813</v>
      </c>
      <c r="D1729">
        <v>11792.4</v>
      </c>
      <c r="E1729">
        <v>11561.6</v>
      </c>
      <c r="F1729">
        <v>124.154</v>
      </c>
      <c r="G1729">
        <v>5.40046E-2</v>
      </c>
      <c r="H1729">
        <v>0.93181000000000003</v>
      </c>
      <c r="I1729">
        <v>0</v>
      </c>
    </row>
    <row r="1730" spans="1:25" x14ac:dyDescent="0.25">
      <c r="A1730" t="s">
        <v>183</v>
      </c>
      <c r="B1730">
        <v>11932.6</v>
      </c>
      <c r="C1730">
        <v>11810.3</v>
      </c>
      <c r="D1730">
        <v>11790.2</v>
      </c>
      <c r="E1730">
        <v>11559.6</v>
      </c>
      <c r="F1730">
        <v>123.749</v>
      </c>
      <c r="G1730">
        <v>5.3911000000000001E-2</v>
      </c>
      <c r="H1730">
        <v>0.93171300000000001</v>
      </c>
      <c r="I1730">
        <v>0</v>
      </c>
    </row>
    <row r="1731" spans="1:25" x14ac:dyDescent="0.25">
      <c r="A1731" t="s">
        <v>183</v>
      </c>
      <c r="B1731">
        <v>11944.6</v>
      </c>
      <c r="C1731">
        <v>11821.1</v>
      </c>
      <c r="D1731">
        <v>11798.7</v>
      </c>
      <c r="E1731">
        <v>11566.5</v>
      </c>
      <c r="F1731">
        <v>126.285</v>
      </c>
      <c r="G1731">
        <v>5.3909600000000002E-2</v>
      </c>
      <c r="H1731">
        <v>0.93172100000000002</v>
      </c>
      <c r="I1731">
        <v>0</v>
      </c>
    </row>
    <row r="1732" spans="1:25" x14ac:dyDescent="0.25">
      <c r="A1732" t="s">
        <v>183</v>
      </c>
      <c r="B1732">
        <v>11968</v>
      </c>
      <c r="C1732">
        <v>11842.4</v>
      </c>
      <c r="D1732">
        <v>11799.9</v>
      </c>
      <c r="E1732">
        <v>11559.8</v>
      </c>
      <c r="F1732">
        <v>126.842</v>
      </c>
      <c r="G1732">
        <v>8.2562899999999995E-2</v>
      </c>
      <c r="H1732">
        <v>0.93171800000000005</v>
      </c>
      <c r="I1732">
        <v>0</v>
      </c>
    </row>
    <row r="1733" spans="1:25" x14ac:dyDescent="0.25">
      <c r="A1733" t="s">
        <v>183</v>
      </c>
      <c r="B1733">
        <v>11975.9</v>
      </c>
      <c r="C1733">
        <v>11851.1</v>
      </c>
      <c r="D1733">
        <v>11805</v>
      </c>
      <c r="E1733">
        <v>11564.2</v>
      </c>
      <c r="F1733">
        <v>130.637</v>
      </c>
      <c r="G1733">
        <v>6.3489699999999996E-2</v>
      </c>
      <c r="H1733">
        <v>0.935589</v>
      </c>
      <c r="I1733">
        <v>0</v>
      </c>
    </row>
    <row r="1734" spans="1:25" x14ac:dyDescent="0.25">
      <c r="A1734" t="s">
        <v>183</v>
      </c>
      <c r="B1734">
        <v>11968.7</v>
      </c>
      <c r="C1734">
        <v>11845.8</v>
      </c>
      <c r="D1734">
        <v>11801.4</v>
      </c>
      <c r="E1734">
        <v>11559.8</v>
      </c>
      <c r="F1734">
        <v>129.34299999999999</v>
      </c>
      <c r="G1734">
        <v>5.64092E-2</v>
      </c>
      <c r="H1734">
        <v>0.93182699999999996</v>
      </c>
      <c r="I1734">
        <v>0</v>
      </c>
    </row>
    <row r="1735" spans="1:25" x14ac:dyDescent="0.25">
      <c r="A1735" t="s">
        <v>183</v>
      </c>
      <c r="B1735">
        <v>11977.7</v>
      </c>
      <c r="C1735">
        <v>11853.8</v>
      </c>
      <c r="D1735">
        <v>11805.9</v>
      </c>
      <c r="E1735">
        <v>11561.9</v>
      </c>
      <c r="F1735">
        <v>131.07400000000001</v>
      </c>
      <c r="G1735">
        <v>3.1681500000000001E-2</v>
      </c>
      <c r="H1735">
        <v>0.93175699999999995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11986.8</v>
      </c>
      <c r="C1736">
        <v>11863.3</v>
      </c>
      <c r="D1736">
        <v>11817.3</v>
      </c>
      <c r="E1736">
        <v>11572.6</v>
      </c>
      <c r="F1736">
        <v>134.82</v>
      </c>
      <c r="G1736">
        <v>5.4422400000000003E-2</v>
      </c>
      <c r="H1736">
        <v>0.94623599999999997</v>
      </c>
      <c r="I1736">
        <v>0</v>
      </c>
      <c r="R1736">
        <f>AVERAGE(B1687:B1736)</f>
        <v>11938.04</v>
      </c>
      <c r="S1736">
        <f>AVERAGE(C1687:C1736)</f>
        <v>11815.040000000003</v>
      </c>
      <c r="U1736">
        <f>_xlfn.VAR.P(B1687:B1736)</f>
        <v>1605.6540000000052</v>
      </c>
      <c r="V1736">
        <f>_xlfn.VAR.P(C1687:C1736)</f>
        <v>1577.1691999999966</v>
      </c>
      <c r="X1736">
        <f>1.96*SQRT(U1736)/50</f>
        <v>1.5707680167866953</v>
      </c>
      <c r="Y1736">
        <f>1.96*SQRT(V1736)/50</f>
        <v>1.5567727128543829</v>
      </c>
    </row>
    <row r="1737" spans="1:25" x14ac:dyDescent="0.25">
      <c r="A1737" t="s">
        <v>183</v>
      </c>
      <c r="B1737">
        <v>597009.96730000002</v>
      </c>
      <c r="C1737" t="s">
        <v>36</v>
      </c>
    </row>
    <row r="1738" spans="1:25" x14ac:dyDescent="0.25">
      <c r="A1738" t="s">
        <v>159</v>
      </c>
      <c r="B1738">
        <v>6564.67</v>
      </c>
      <c r="C1738">
        <v>6385.92</v>
      </c>
      <c r="D1738">
        <v>6385.77</v>
      </c>
      <c r="E1738">
        <v>5993.84</v>
      </c>
      <c r="F1738">
        <v>182.80099999999999</v>
      </c>
      <c r="G1738">
        <v>212.137</v>
      </c>
      <c r="H1738">
        <v>77.922799999999995</v>
      </c>
      <c r="I1738">
        <v>28.083600000000001</v>
      </c>
      <c r="J1738">
        <v>81.037199999999999</v>
      </c>
      <c r="K1738">
        <v>5578.96</v>
      </c>
      <c r="L1738">
        <v>6.7631200000000002E-2</v>
      </c>
      <c r="M1738">
        <v>0.931759</v>
      </c>
      <c r="N1738">
        <v>0</v>
      </c>
      <c r="O1738" t="s">
        <v>42</v>
      </c>
    </row>
    <row r="1739" spans="1:25" x14ac:dyDescent="0.25">
      <c r="A1739" t="s">
        <v>159</v>
      </c>
      <c r="B1739">
        <v>6553.53</v>
      </c>
      <c r="C1739">
        <v>6376.72</v>
      </c>
      <c r="D1739">
        <v>6376.57</v>
      </c>
      <c r="E1739">
        <v>5984.33</v>
      </c>
      <c r="F1739">
        <v>178.82599999999999</v>
      </c>
      <c r="G1739">
        <v>211.50899999999999</v>
      </c>
      <c r="H1739">
        <v>77.251800000000003</v>
      </c>
      <c r="I1739">
        <v>28.332899999999999</v>
      </c>
      <c r="J1739">
        <v>80.868499999999997</v>
      </c>
      <c r="K1739">
        <v>5574.33</v>
      </c>
      <c r="L1739">
        <v>8.32561E-2</v>
      </c>
      <c r="M1739">
        <v>0.931809</v>
      </c>
      <c r="N1739">
        <v>0</v>
      </c>
      <c r="O1739" t="s">
        <v>42</v>
      </c>
    </row>
    <row r="1740" spans="1:25" x14ac:dyDescent="0.25">
      <c r="A1740" t="s">
        <v>159</v>
      </c>
      <c r="B1740">
        <v>6552.37</v>
      </c>
      <c r="C1740">
        <v>6374.24</v>
      </c>
      <c r="D1740">
        <v>6374.09</v>
      </c>
      <c r="E1740">
        <v>5984.68</v>
      </c>
      <c r="F1740">
        <v>180.00399999999999</v>
      </c>
      <c r="G1740">
        <v>213.44800000000001</v>
      </c>
      <c r="H1740">
        <v>79.611999999999995</v>
      </c>
      <c r="I1740">
        <v>28.442399999999999</v>
      </c>
      <c r="J1740">
        <v>80.148799999999994</v>
      </c>
      <c r="K1740">
        <v>5571.34</v>
      </c>
      <c r="L1740">
        <v>7.0662299999999997E-2</v>
      </c>
      <c r="M1740">
        <v>0.93053600000000003</v>
      </c>
      <c r="N1740">
        <v>0</v>
      </c>
      <c r="O1740" t="s">
        <v>42</v>
      </c>
    </row>
    <row r="1741" spans="1:25" x14ac:dyDescent="0.25">
      <c r="A1741" t="s">
        <v>159</v>
      </c>
      <c r="B1741">
        <v>6551.66</v>
      </c>
      <c r="C1741">
        <v>6371.15</v>
      </c>
      <c r="D1741">
        <v>6371</v>
      </c>
      <c r="E1741">
        <v>5976.95</v>
      </c>
      <c r="F1741">
        <v>181.01400000000001</v>
      </c>
      <c r="G1741">
        <v>211.71700000000001</v>
      </c>
      <c r="H1741">
        <v>78.385900000000007</v>
      </c>
      <c r="I1741">
        <v>27.8748</v>
      </c>
      <c r="J1741">
        <v>80.721299999999999</v>
      </c>
      <c r="K1741">
        <v>5564.59</v>
      </c>
      <c r="L1741">
        <v>6.8220799999999998E-2</v>
      </c>
      <c r="M1741">
        <v>0.93171999999999999</v>
      </c>
      <c r="N1741">
        <v>0</v>
      </c>
      <c r="O1741" t="s">
        <v>42</v>
      </c>
    </row>
    <row r="1742" spans="1:25" x14ac:dyDescent="0.25">
      <c r="A1742" t="s">
        <v>159</v>
      </c>
      <c r="B1742">
        <v>6520.59</v>
      </c>
      <c r="C1742">
        <v>6342.18</v>
      </c>
      <c r="D1742">
        <v>6342.03</v>
      </c>
      <c r="E1742">
        <v>5950.73</v>
      </c>
      <c r="F1742">
        <v>179.815</v>
      </c>
      <c r="G1742">
        <v>209.79400000000001</v>
      </c>
      <c r="H1742">
        <v>76.991500000000002</v>
      </c>
      <c r="I1742">
        <v>27.640799999999999</v>
      </c>
      <c r="J1742">
        <v>80.472999999999999</v>
      </c>
      <c r="K1742">
        <v>5541.58</v>
      </c>
      <c r="L1742">
        <v>5.4001E-2</v>
      </c>
      <c r="M1742">
        <v>0.93183000000000005</v>
      </c>
      <c r="N1742">
        <v>0</v>
      </c>
      <c r="O1742" t="s">
        <v>42</v>
      </c>
    </row>
    <row r="1743" spans="1:25" x14ac:dyDescent="0.25">
      <c r="A1743" t="s">
        <v>159</v>
      </c>
      <c r="B1743">
        <v>6522.68</v>
      </c>
      <c r="C1743">
        <v>6344.3</v>
      </c>
      <c r="D1743">
        <v>6344.14</v>
      </c>
      <c r="E1743">
        <v>5956.34</v>
      </c>
      <c r="F1743">
        <v>179.89500000000001</v>
      </c>
      <c r="G1743">
        <v>209.77</v>
      </c>
      <c r="H1743">
        <v>77.349400000000003</v>
      </c>
      <c r="I1743">
        <v>27.94</v>
      </c>
      <c r="J1743">
        <v>79.594499999999996</v>
      </c>
      <c r="K1743">
        <v>5547.05</v>
      </c>
      <c r="L1743">
        <v>5.8548900000000001E-2</v>
      </c>
      <c r="M1743">
        <v>0.931728</v>
      </c>
      <c r="N1743">
        <v>0</v>
      </c>
      <c r="O1743" t="s">
        <v>42</v>
      </c>
    </row>
    <row r="1744" spans="1:25" x14ac:dyDescent="0.25">
      <c r="A1744" t="s">
        <v>159</v>
      </c>
      <c r="B1744">
        <v>6546.62</v>
      </c>
      <c r="C1744">
        <v>6369.59</v>
      </c>
      <c r="D1744">
        <v>6369.44</v>
      </c>
      <c r="E1744">
        <v>5973.94</v>
      </c>
      <c r="F1744">
        <v>183.48500000000001</v>
      </c>
      <c r="G1744">
        <v>210.06800000000001</v>
      </c>
      <c r="H1744">
        <v>76.743799999999993</v>
      </c>
      <c r="I1744">
        <v>27.838100000000001</v>
      </c>
      <c r="J1744">
        <v>80.337800000000001</v>
      </c>
      <c r="K1744">
        <v>5560.16</v>
      </c>
      <c r="L1744">
        <v>7.8444100000000003E-2</v>
      </c>
      <c r="M1744">
        <v>0.93183300000000002</v>
      </c>
      <c r="N1744">
        <v>0</v>
      </c>
      <c r="O1744" t="s">
        <v>42</v>
      </c>
    </row>
    <row r="1745" spans="1:15" x14ac:dyDescent="0.25">
      <c r="A1745" t="s">
        <v>159</v>
      </c>
      <c r="B1745">
        <v>6536.1</v>
      </c>
      <c r="C1745">
        <v>6356.86</v>
      </c>
      <c r="D1745">
        <v>6356.7</v>
      </c>
      <c r="E1745">
        <v>5960</v>
      </c>
      <c r="F1745">
        <v>182.131</v>
      </c>
      <c r="G1745">
        <v>208.34800000000001</v>
      </c>
      <c r="H1745">
        <v>75.855500000000006</v>
      </c>
      <c r="I1745">
        <v>27.709499999999998</v>
      </c>
      <c r="J1745">
        <v>80.051100000000005</v>
      </c>
      <c r="K1745">
        <v>5549.88</v>
      </c>
      <c r="L1745">
        <v>5.4456699999999997E-2</v>
      </c>
      <c r="M1745">
        <v>0.93181000000000003</v>
      </c>
      <c r="N1745">
        <v>0</v>
      </c>
      <c r="O1745" t="s">
        <v>42</v>
      </c>
    </row>
    <row r="1746" spans="1:15" x14ac:dyDescent="0.25">
      <c r="A1746" t="s">
        <v>159</v>
      </c>
      <c r="B1746">
        <v>6623.57</v>
      </c>
      <c r="C1746">
        <v>6442.01</v>
      </c>
      <c r="D1746">
        <v>6441.85</v>
      </c>
      <c r="E1746">
        <v>6033.95</v>
      </c>
      <c r="F1746">
        <v>190.31399999999999</v>
      </c>
      <c r="G1746">
        <v>211.601</v>
      </c>
      <c r="H1746">
        <v>77.3095</v>
      </c>
      <c r="I1746">
        <v>27.968900000000001</v>
      </c>
      <c r="J1746">
        <v>81.308999999999997</v>
      </c>
      <c r="K1746">
        <v>5612.08</v>
      </c>
      <c r="L1746">
        <v>5.7475499999999999E-2</v>
      </c>
      <c r="M1746">
        <v>0.93301800000000001</v>
      </c>
      <c r="N1746">
        <v>0</v>
      </c>
      <c r="O1746" t="s">
        <v>42</v>
      </c>
    </row>
    <row r="1747" spans="1:15" x14ac:dyDescent="0.25">
      <c r="A1747" t="s">
        <v>159</v>
      </c>
      <c r="B1747">
        <v>6509.31</v>
      </c>
      <c r="C1747">
        <v>6333.54</v>
      </c>
      <c r="D1747">
        <v>6333.39</v>
      </c>
      <c r="E1747">
        <v>5953.19</v>
      </c>
      <c r="F1747">
        <v>174.422</v>
      </c>
      <c r="G1747">
        <v>211.44200000000001</v>
      </c>
      <c r="H1747">
        <v>78.984200000000001</v>
      </c>
      <c r="I1747">
        <v>27.707999999999998</v>
      </c>
      <c r="J1747">
        <v>80.028199999999998</v>
      </c>
      <c r="K1747">
        <v>5547.83</v>
      </c>
      <c r="L1747">
        <v>5.8764200000000003E-2</v>
      </c>
      <c r="M1747">
        <v>0.93174900000000005</v>
      </c>
      <c r="N1747">
        <v>0</v>
      </c>
      <c r="O1747" t="s">
        <v>42</v>
      </c>
    </row>
    <row r="1748" spans="1:15" x14ac:dyDescent="0.25">
      <c r="A1748" t="s">
        <v>159</v>
      </c>
      <c r="B1748">
        <v>6452.46</v>
      </c>
      <c r="C1748">
        <v>6276.53</v>
      </c>
      <c r="D1748">
        <v>6276.38</v>
      </c>
      <c r="E1748">
        <v>5911.69</v>
      </c>
      <c r="F1748">
        <v>170.72399999999999</v>
      </c>
      <c r="G1748">
        <v>213.74700000000001</v>
      </c>
      <c r="H1748">
        <v>82.655299999999997</v>
      </c>
      <c r="I1748">
        <v>27.575099999999999</v>
      </c>
      <c r="J1748">
        <v>78.956900000000005</v>
      </c>
      <c r="K1748">
        <v>5507.71</v>
      </c>
      <c r="L1748">
        <v>5.41523E-2</v>
      </c>
      <c r="M1748">
        <v>0.931755</v>
      </c>
      <c r="N1748">
        <v>0</v>
      </c>
      <c r="O1748" t="s">
        <v>42</v>
      </c>
    </row>
    <row r="1749" spans="1:15" x14ac:dyDescent="0.25">
      <c r="A1749" t="s">
        <v>159</v>
      </c>
      <c r="B1749">
        <v>6454.57</v>
      </c>
      <c r="C1749">
        <v>6277.57</v>
      </c>
      <c r="D1749">
        <v>6277.43</v>
      </c>
      <c r="E1749">
        <v>5912.2</v>
      </c>
      <c r="F1749">
        <v>170.76400000000001</v>
      </c>
      <c r="G1749">
        <v>211.626</v>
      </c>
      <c r="H1749">
        <v>79.977400000000003</v>
      </c>
      <c r="I1749">
        <v>27.610199999999999</v>
      </c>
      <c r="J1749">
        <v>79.408799999999999</v>
      </c>
      <c r="K1749">
        <v>5510.5</v>
      </c>
      <c r="L1749">
        <v>8.3257100000000001E-2</v>
      </c>
      <c r="M1749">
        <v>0.93183499999999997</v>
      </c>
      <c r="N1749">
        <v>0</v>
      </c>
      <c r="O1749" t="s">
        <v>42</v>
      </c>
    </row>
    <row r="1750" spans="1:15" x14ac:dyDescent="0.25">
      <c r="A1750" t="s">
        <v>159</v>
      </c>
      <c r="B1750">
        <v>6468.81</v>
      </c>
      <c r="C1750">
        <v>6292.82</v>
      </c>
      <c r="D1750">
        <v>6292.68</v>
      </c>
      <c r="E1750">
        <v>5926</v>
      </c>
      <c r="F1750">
        <v>171.47399999999999</v>
      </c>
      <c r="G1750">
        <v>215.63</v>
      </c>
      <c r="H1750">
        <v>83.935900000000004</v>
      </c>
      <c r="I1750">
        <v>27.610800000000001</v>
      </c>
      <c r="J1750">
        <v>79.361800000000002</v>
      </c>
      <c r="K1750">
        <v>5519.56</v>
      </c>
      <c r="L1750">
        <v>7.80719E-2</v>
      </c>
      <c r="M1750">
        <v>0.93181000000000003</v>
      </c>
      <c r="N1750">
        <v>0</v>
      </c>
      <c r="O1750" t="s">
        <v>42</v>
      </c>
    </row>
    <row r="1751" spans="1:15" x14ac:dyDescent="0.25">
      <c r="A1751" t="s">
        <v>159</v>
      </c>
      <c r="B1751">
        <v>6500.04</v>
      </c>
      <c r="C1751">
        <v>6323.99</v>
      </c>
      <c r="D1751">
        <v>6323.83</v>
      </c>
      <c r="E1751">
        <v>5948.29</v>
      </c>
      <c r="F1751">
        <v>175.40799999999999</v>
      </c>
      <c r="G1751">
        <v>213.61600000000001</v>
      </c>
      <c r="H1751">
        <v>81.007499999999993</v>
      </c>
      <c r="I1751">
        <v>27.735800000000001</v>
      </c>
      <c r="J1751">
        <v>80.221599999999995</v>
      </c>
      <c r="K1751">
        <v>5539.6</v>
      </c>
      <c r="L1751">
        <v>6.3457200000000005E-2</v>
      </c>
      <c r="M1751">
        <v>0.94037599999999999</v>
      </c>
      <c r="N1751">
        <v>0</v>
      </c>
      <c r="O1751" t="s">
        <v>42</v>
      </c>
    </row>
    <row r="1752" spans="1:15" x14ac:dyDescent="0.25">
      <c r="A1752" t="s">
        <v>159</v>
      </c>
      <c r="B1752">
        <v>6633.82</v>
      </c>
      <c r="C1752">
        <v>6452.96</v>
      </c>
      <c r="D1752">
        <v>6452.79</v>
      </c>
      <c r="E1752">
        <v>6064.92</v>
      </c>
      <c r="F1752">
        <v>187.03899999999999</v>
      </c>
      <c r="G1752">
        <v>240.14</v>
      </c>
      <c r="H1752">
        <v>81.710400000000007</v>
      </c>
      <c r="I1752">
        <v>44.797499999999999</v>
      </c>
      <c r="J1752">
        <v>88.133399999999995</v>
      </c>
      <c r="K1752">
        <v>5617.37</v>
      </c>
      <c r="L1752">
        <v>5.4035E-2</v>
      </c>
      <c r="M1752">
        <v>0.93181800000000004</v>
      </c>
      <c r="N1752">
        <v>0</v>
      </c>
      <c r="O1752" t="s">
        <v>42</v>
      </c>
    </row>
    <row r="1753" spans="1:15" x14ac:dyDescent="0.25">
      <c r="A1753" t="s">
        <v>159</v>
      </c>
      <c r="B1753">
        <v>6478.08</v>
      </c>
      <c r="C1753">
        <v>6299.11</v>
      </c>
      <c r="D1753">
        <v>6298.95</v>
      </c>
      <c r="E1753">
        <v>5932.64</v>
      </c>
      <c r="F1753">
        <v>171.01</v>
      </c>
      <c r="G1753">
        <v>216.69499999999999</v>
      </c>
      <c r="H1753">
        <v>84.572400000000002</v>
      </c>
      <c r="I1753">
        <v>27.764399999999998</v>
      </c>
      <c r="J1753">
        <v>79.629199999999997</v>
      </c>
      <c r="K1753">
        <v>5525.36</v>
      </c>
      <c r="L1753">
        <v>7.97292E-2</v>
      </c>
      <c r="M1753">
        <v>0.95623100000000005</v>
      </c>
      <c r="N1753">
        <v>0</v>
      </c>
      <c r="O1753" t="s">
        <v>42</v>
      </c>
    </row>
    <row r="1754" spans="1:15" x14ac:dyDescent="0.25">
      <c r="A1754" t="s">
        <v>159</v>
      </c>
      <c r="B1754">
        <v>6454.39</v>
      </c>
      <c r="C1754">
        <v>6277.5</v>
      </c>
      <c r="D1754">
        <v>6277.34</v>
      </c>
      <c r="E1754">
        <v>5907.48</v>
      </c>
      <c r="F1754">
        <v>175.745</v>
      </c>
      <c r="G1754">
        <v>209.22900000000001</v>
      </c>
      <c r="H1754">
        <v>77.8904</v>
      </c>
      <c r="I1754">
        <v>27.540500000000002</v>
      </c>
      <c r="J1754">
        <v>79.024299999999997</v>
      </c>
      <c r="K1754">
        <v>5503</v>
      </c>
      <c r="L1754">
        <v>5.6635100000000001E-2</v>
      </c>
      <c r="M1754">
        <v>0.93135400000000002</v>
      </c>
      <c r="N1754">
        <v>0</v>
      </c>
      <c r="O1754" t="s">
        <v>42</v>
      </c>
    </row>
    <row r="1755" spans="1:15" x14ac:dyDescent="0.25">
      <c r="A1755" t="s">
        <v>159</v>
      </c>
      <c r="B1755">
        <v>6688.46</v>
      </c>
      <c r="C1755">
        <v>6510.09</v>
      </c>
      <c r="D1755">
        <v>6509.9</v>
      </c>
      <c r="E1755">
        <v>6103.59</v>
      </c>
      <c r="F1755">
        <v>193.364</v>
      </c>
      <c r="G1755">
        <v>217.87799999999999</v>
      </c>
      <c r="H1755">
        <v>82.837299999999999</v>
      </c>
      <c r="I1755">
        <v>28.1799</v>
      </c>
      <c r="J1755">
        <v>81.618399999999994</v>
      </c>
      <c r="K1755">
        <v>5672.19</v>
      </c>
      <c r="L1755">
        <v>7.3128600000000002E-2</v>
      </c>
      <c r="M1755">
        <v>0.93177600000000005</v>
      </c>
      <c r="N1755">
        <v>0</v>
      </c>
      <c r="O1755" t="s">
        <v>42</v>
      </c>
    </row>
    <row r="1756" spans="1:15" x14ac:dyDescent="0.25">
      <c r="A1756" t="s">
        <v>159</v>
      </c>
      <c r="B1756">
        <v>6472.6</v>
      </c>
      <c r="C1756">
        <v>6297.91</v>
      </c>
      <c r="D1756">
        <v>6297.78</v>
      </c>
      <c r="E1756">
        <v>5921.54</v>
      </c>
      <c r="F1756">
        <v>176.22399999999999</v>
      </c>
      <c r="G1756">
        <v>211.50200000000001</v>
      </c>
      <c r="H1756">
        <v>79.221599999999995</v>
      </c>
      <c r="I1756">
        <v>27.898900000000001</v>
      </c>
      <c r="J1756">
        <v>79.667000000000002</v>
      </c>
      <c r="K1756">
        <v>5514.3</v>
      </c>
      <c r="L1756">
        <v>7.6489399999999999E-2</v>
      </c>
      <c r="M1756">
        <v>0.93156300000000003</v>
      </c>
      <c r="N1756">
        <v>0</v>
      </c>
      <c r="O1756" t="s">
        <v>42</v>
      </c>
    </row>
    <row r="1757" spans="1:15" x14ac:dyDescent="0.25">
      <c r="A1757" t="s">
        <v>159</v>
      </c>
      <c r="B1757">
        <v>6455.92</v>
      </c>
      <c r="C1757">
        <v>6277.1</v>
      </c>
      <c r="D1757">
        <v>6276.97</v>
      </c>
      <c r="E1757">
        <v>5913.46</v>
      </c>
      <c r="F1757">
        <v>168.31899999999999</v>
      </c>
      <c r="G1757">
        <v>216.60900000000001</v>
      </c>
      <c r="H1757">
        <v>84.977400000000003</v>
      </c>
      <c r="I1757">
        <v>27.686</v>
      </c>
      <c r="J1757">
        <v>79.374099999999999</v>
      </c>
      <c r="K1757">
        <v>5509.26</v>
      </c>
      <c r="L1757">
        <v>7.8359999999999999E-2</v>
      </c>
      <c r="M1757">
        <v>0.93183499999999997</v>
      </c>
      <c r="N1757">
        <v>0</v>
      </c>
      <c r="O1757" t="s">
        <v>42</v>
      </c>
    </row>
    <row r="1758" spans="1:15" x14ac:dyDescent="0.25">
      <c r="A1758" t="s">
        <v>159</v>
      </c>
      <c r="B1758">
        <v>6448.14</v>
      </c>
      <c r="C1758">
        <v>6271.26</v>
      </c>
      <c r="D1758">
        <v>6271.12</v>
      </c>
      <c r="E1758">
        <v>5901.08</v>
      </c>
      <c r="F1758">
        <v>172.69200000000001</v>
      </c>
      <c r="G1758">
        <v>213.50700000000001</v>
      </c>
      <c r="H1758">
        <v>81.365700000000004</v>
      </c>
      <c r="I1758">
        <v>27.731000000000002</v>
      </c>
      <c r="J1758">
        <v>79.661600000000007</v>
      </c>
      <c r="K1758">
        <v>5495.46</v>
      </c>
      <c r="L1758">
        <v>6.8121100000000004E-2</v>
      </c>
      <c r="M1758">
        <v>0.93113400000000002</v>
      </c>
      <c r="N1758">
        <v>0</v>
      </c>
      <c r="O1758" t="s">
        <v>42</v>
      </c>
    </row>
    <row r="1759" spans="1:15" x14ac:dyDescent="0.25">
      <c r="A1759" t="s">
        <v>159</v>
      </c>
      <c r="B1759">
        <v>6456.75</v>
      </c>
      <c r="C1759">
        <v>6278.58</v>
      </c>
      <c r="D1759">
        <v>6278.44</v>
      </c>
      <c r="E1759">
        <v>5910.98</v>
      </c>
      <c r="F1759">
        <v>170.351</v>
      </c>
      <c r="G1759">
        <v>213.697</v>
      </c>
      <c r="H1759">
        <v>81.995500000000007</v>
      </c>
      <c r="I1759">
        <v>27.647300000000001</v>
      </c>
      <c r="J1759">
        <v>79.440899999999999</v>
      </c>
      <c r="K1759">
        <v>5507.61</v>
      </c>
      <c r="L1759">
        <v>5.9031E-2</v>
      </c>
      <c r="M1759">
        <v>0.93181400000000003</v>
      </c>
      <c r="N1759">
        <v>0</v>
      </c>
      <c r="O1759" t="s">
        <v>42</v>
      </c>
    </row>
    <row r="1760" spans="1:15" x14ac:dyDescent="0.25">
      <c r="A1760" t="s">
        <v>159</v>
      </c>
      <c r="B1760">
        <v>6472.71</v>
      </c>
      <c r="C1760">
        <v>6296.71</v>
      </c>
      <c r="D1760">
        <v>6296.57</v>
      </c>
      <c r="E1760">
        <v>5929.14</v>
      </c>
      <c r="F1760">
        <v>171.941</v>
      </c>
      <c r="G1760">
        <v>212.43799999999999</v>
      </c>
      <c r="H1760">
        <v>80.5197</v>
      </c>
      <c r="I1760">
        <v>27.7102</v>
      </c>
      <c r="J1760">
        <v>79.548100000000005</v>
      </c>
      <c r="K1760">
        <v>5525.41</v>
      </c>
      <c r="L1760">
        <v>5.4283900000000003E-2</v>
      </c>
      <c r="M1760">
        <v>0.93181899999999995</v>
      </c>
      <c r="N1760">
        <v>0</v>
      </c>
      <c r="O1760" t="s">
        <v>42</v>
      </c>
    </row>
    <row r="1761" spans="1:15" x14ac:dyDescent="0.25">
      <c r="A1761" t="s">
        <v>159</v>
      </c>
      <c r="B1761">
        <v>6482.78</v>
      </c>
      <c r="C1761">
        <v>6307.03</v>
      </c>
      <c r="D1761">
        <v>6306.89</v>
      </c>
      <c r="E1761">
        <v>5934.6</v>
      </c>
      <c r="F1761">
        <v>174.047</v>
      </c>
      <c r="G1761">
        <v>213.67099999999999</v>
      </c>
      <c r="H1761">
        <v>81.600099999999998</v>
      </c>
      <c r="I1761">
        <v>27.9041</v>
      </c>
      <c r="J1761">
        <v>79.619399999999999</v>
      </c>
      <c r="K1761">
        <v>5527.32</v>
      </c>
      <c r="L1761">
        <v>5.4275999999999998E-2</v>
      </c>
      <c r="M1761">
        <v>0.94234899999999999</v>
      </c>
      <c r="N1761">
        <v>0</v>
      </c>
      <c r="O1761" t="s">
        <v>42</v>
      </c>
    </row>
    <row r="1762" spans="1:15" x14ac:dyDescent="0.25">
      <c r="A1762" t="s">
        <v>159</v>
      </c>
      <c r="B1762">
        <v>6459.86</v>
      </c>
      <c r="C1762">
        <v>6284.73</v>
      </c>
      <c r="D1762">
        <v>6284.6</v>
      </c>
      <c r="E1762">
        <v>5919.76</v>
      </c>
      <c r="F1762">
        <v>168.929</v>
      </c>
      <c r="G1762">
        <v>216.88</v>
      </c>
      <c r="H1762">
        <v>85.390199999999993</v>
      </c>
      <c r="I1762">
        <v>27.637699999999999</v>
      </c>
      <c r="J1762">
        <v>79.102599999999995</v>
      </c>
      <c r="K1762">
        <v>5514.68</v>
      </c>
      <c r="L1762">
        <v>5.4638699999999998E-2</v>
      </c>
      <c r="M1762">
        <v>0.93165299999999995</v>
      </c>
      <c r="N1762">
        <v>0</v>
      </c>
      <c r="O1762" t="s">
        <v>42</v>
      </c>
    </row>
    <row r="1763" spans="1:15" x14ac:dyDescent="0.25">
      <c r="A1763" t="s">
        <v>159</v>
      </c>
      <c r="B1763">
        <v>6482.41</v>
      </c>
      <c r="C1763">
        <v>6305.73</v>
      </c>
      <c r="D1763">
        <v>6305.59</v>
      </c>
      <c r="E1763">
        <v>5933.67</v>
      </c>
      <c r="F1763">
        <v>173.44900000000001</v>
      </c>
      <c r="G1763">
        <v>217.25700000000001</v>
      </c>
      <c r="H1763">
        <v>84.946700000000007</v>
      </c>
      <c r="I1763">
        <v>27.7302</v>
      </c>
      <c r="J1763">
        <v>79.838700000000003</v>
      </c>
      <c r="K1763">
        <v>5523.45</v>
      </c>
      <c r="L1763">
        <v>8.3290600000000006E-2</v>
      </c>
      <c r="M1763">
        <v>0.958283</v>
      </c>
      <c r="N1763">
        <v>0</v>
      </c>
      <c r="O1763" t="s">
        <v>42</v>
      </c>
    </row>
    <row r="1764" spans="1:15" x14ac:dyDescent="0.25">
      <c r="A1764" t="s">
        <v>159</v>
      </c>
      <c r="B1764">
        <v>6556.47</v>
      </c>
      <c r="C1764">
        <v>6381.45</v>
      </c>
      <c r="D1764">
        <v>6381.3</v>
      </c>
      <c r="E1764">
        <v>5995.65</v>
      </c>
      <c r="F1764">
        <v>179.56800000000001</v>
      </c>
      <c r="G1764">
        <v>215.36</v>
      </c>
      <c r="H1764">
        <v>82.266199999999998</v>
      </c>
      <c r="I1764">
        <v>27.819400000000002</v>
      </c>
      <c r="J1764">
        <v>80.429299999999998</v>
      </c>
      <c r="K1764">
        <v>5581</v>
      </c>
      <c r="L1764">
        <v>5.40758E-2</v>
      </c>
      <c r="M1764">
        <v>0.931813</v>
      </c>
      <c r="N1764">
        <v>0</v>
      </c>
      <c r="O1764" t="s">
        <v>42</v>
      </c>
    </row>
    <row r="1765" spans="1:15" x14ac:dyDescent="0.25">
      <c r="A1765" t="s">
        <v>159</v>
      </c>
      <c r="B1765">
        <v>6457.89</v>
      </c>
      <c r="C1765">
        <v>6280.85</v>
      </c>
      <c r="D1765">
        <v>6280.71</v>
      </c>
      <c r="E1765">
        <v>5913.99</v>
      </c>
      <c r="F1765">
        <v>171.518</v>
      </c>
      <c r="G1765">
        <v>215.49199999999999</v>
      </c>
      <c r="H1765">
        <v>83.625299999999996</v>
      </c>
      <c r="I1765">
        <v>27.695</v>
      </c>
      <c r="J1765">
        <v>79.544300000000007</v>
      </c>
      <c r="K1765">
        <v>5507.58</v>
      </c>
      <c r="L1765">
        <v>5.7780199999999997E-2</v>
      </c>
      <c r="M1765">
        <v>0.93183300000000002</v>
      </c>
      <c r="N1765">
        <v>0</v>
      </c>
      <c r="O1765" t="s">
        <v>42</v>
      </c>
    </row>
    <row r="1766" spans="1:15" x14ac:dyDescent="0.25">
      <c r="A1766" t="s">
        <v>159</v>
      </c>
      <c r="B1766">
        <v>6515.94</v>
      </c>
      <c r="C1766">
        <v>6336.85</v>
      </c>
      <c r="D1766">
        <v>6336.71</v>
      </c>
      <c r="E1766">
        <v>5958.59</v>
      </c>
      <c r="F1766">
        <v>174.6</v>
      </c>
      <c r="G1766">
        <v>213.40899999999999</v>
      </c>
      <c r="H1766">
        <v>80.642499999999998</v>
      </c>
      <c r="I1766">
        <v>28.582999999999998</v>
      </c>
      <c r="J1766">
        <v>79.543999999999997</v>
      </c>
      <c r="K1766">
        <v>5550.72</v>
      </c>
      <c r="L1766">
        <v>5.48856E-2</v>
      </c>
      <c r="M1766">
        <v>0.931755</v>
      </c>
      <c r="N1766">
        <v>0</v>
      </c>
      <c r="O1766" t="s">
        <v>42</v>
      </c>
    </row>
    <row r="1767" spans="1:15" x14ac:dyDescent="0.25">
      <c r="A1767" t="s">
        <v>159</v>
      </c>
      <c r="B1767">
        <v>6492.88</v>
      </c>
      <c r="C1767">
        <v>6313.64</v>
      </c>
      <c r="D1767">
        <v>6313.5</v>
      </c>
      <c r="E1767">
        <v>5928.48</v>
      </c>
      <c r="F1767">
        <v>176.315</v>
      </c>
      <c r="G1767">
        <v>208.60900000000001</v>
      </c>
      <c r="H1767">
        <v>75.8292</v>
      </c>
      <c r="I1767">
        <v>27.6553</v>
      </c>
      <c r="J1767">
        <v>80.271500000000003</v>
      </c>
      <c r="K1767">
        <v>5523.99</v>
      </c>
      <c r="L1767">
        <v>5.3922900000000003E-2</v>
      </c>
      <c r="M1767">
        <v>0.95508099999999996</v>
      </c>
      <c r="N1767">
        <v>0</v>
      </c>
      <c r="O1767" t="s">
        <v>42</v>
      </c>
    </row>
    <row r="1768" spans="1:15" x14ac:dyDescent="0.25">
      <c r="A1768" t="s">
        <v>159</v>
      </c>
      <c r="B1768">
        <v>6484.1</v>
      </c>
      <c r="C1768">
        <v>6308.75</v>
      </c>
      <c r="D1768">
        <v>6308.61</v>
      </c>
      <c r="E1768">
        <v>5923.87</v>
      </c>
      <c r="F1768">
        <v>175.75399999999999</v>
      </c>
      <c r="G1768">
        <v>210.21299999999999</v>
      </c>
      <c r="H1768">
        <v>78.448300000000003</v>
      </c>
      <c r="I1768">
        <v>27.8155</v>
      </c>
      <c r="J1768">
        <v>79.362799999999993</v>
      </c>
      <c r="K1768">
        <v>5518.44</v>
      </c>
      <c r="L1768">
        <v>5.58547E-2</v>
      </c>
      <c r="M1768">
        <v>0.94369499999999995</v>
      </c>
      <c r="N1768">
        <v>0</v>
      </c>
      <c r="O1768" t="s">
        <v>42</v>
      </c>
    </row>
    <row r="1769" spans="1:15" x14ac:dyDescent="0.25">
      <c r="A1769" t="s">
        <v>159</v>
      </c>
      <c r="B1769">
        <v>6537.65</v>
      </c>
      <c r="C1769">
        <v>6360.83</v>
      </c>
      <c r="D1769">
        <v>6360.69</v>
      </c>
      <c r="E1769">
        <v>5974.09</v>
      </c>
      <c r="F1769">
        <v>179.62100000000001</v>
      </c>
      <c r="G1769">
        <v>211.017</v>
      </c>
      <c r="H1769">
        <v>78.372699999999995</v>
      </c>
      <c r="I1769">
        <v>27.6797</v>
      </c>
      <c r="J1769">
        <v>79.998599999999996</v>
      </c>
      <c r="K1769">
        <v>5563.82</v>
      </c>
      <c r="L1769">
        <v>5.8467699999999997E-2</v>
      </c>
      <c r="M1769">
        <v>0.931836</v>
      </c>
      <c r="N1769">
        <v>0</v>
      </c>
      <c r="O1769" t="s">
        <v>42</v>
      </c>
    </row>
    <row r="1770" spans="1:15" x14ac:dyDescent="0.25">
      <c r="A1770" t="s">
        <v>159</v>
      </c>
      <c r="B1770">
        <v>6502.18</v>
      </c>
      <c r="C1770">
        <v>6325.44</v>
      </c>
      <c r="D1770">
        <v>6325.3</v>
      </c>
      <c r="E1770">
        <v>5945.8</v>
      </c>
      <c r="F1770">
        <v>173.92599999999999</v>
      </c>
      <c r="G1770">
        <v>211.85300000000001</v>
      </c>
      <c r="H1770">
        <v>79.291300000000007</v>
      </c>
      <c r="I1770">
        <v>27.729600000000001</v>
      </c>
      <c r="J1770">
        <v>79.595799999999997</v>
      </c>
      <c r="K1770">
        <v>5540.48</v>
      </c>
      <c r="L1770">
        <v>5.63851E-2</v>
      </c>
      <c r="M1770">
        <v>0.95440100000000005</v>
      </c>
      <c r="N1770">
        <v>0</v>
      </c>
      <c r="O1770" t="s">
        <v>42</v>
      </c>
    </row>
    <row r="1771" spans="1:15" x14ac:dyDescent="0.25">
      <c r="A1771" t="s">
        <v>159</v>
      </c>
      <c r="B1771">
        <v>6514.44</v>
      </c>
      <c r="C1771">
        <v>6338.21</v>
      </c>
      <c r="D1771">
        <v>6338.07</v>
      </c>
      <c r="E1771">
        <v>5957.44</v>
      </c>
      <c r="F1771">
        <v>174.69900000000001</v>
      </c>
      <c r="G1771">
        <v>214.49700000000001</v>
      </c>
      <c r="H1771">
        <v>81.965800000000002</v>
      </c>
      <c r="I1771">
        <v>27.654900000000001</v>
      </c>
      <c r="J1771">
        <v>80.140299999999996</v>
      </c>
      <c r="K1771">
        <v>5547.87</v>
      </c>
      <c r="L1771">
        <v>6.0752399999999998E-2</v>
      </c>
      <c r="M1771">
        <v>0.93907300000000005</v>
      </c>
      <c r="N1771">
        <v>0</v>
      </c>
      <c r="O1771" t="s">
        <v>42</v>
      </c>
    </row>
    <row r="1772" spans="1:15" x14ac:dyDescent="0.25">
      <c r="A1772" t="s">
        <v>159</v>
      </c>
      <c r="B1772">
        <v>6515.44</v>
      </c>
      <c r="C1772">
        <v>6339.01</v>
      </c>
      <c r="D1772">
        <v>6338.87</v>
      </c>
      <c r="E1772">
        <v>5959.82</v>
      </c>
      <c r="F1772">
        <v>173.85</v>
      </c>
      <c r="G1772">
        <v>215.18700000000001</v>
      </c>
      <c r="H1772">
        <v>82.424099999999996</v>
      </c>
      <c r="I1772">
        <v>27.728300000000001</v>
      </c>
      <c r="J1772">
        <v>80.278000000000006</v>
      </c>
      <c r="K1772">
        <v>5551.05</v>
      </c>
      <c r="L1772">
        <v>7.1762199999999998E-2</v>
      </c>
      <c r="M1772">
        <v>0.94306999999999996</v>
      </c>
      <c r="N1772">
        <v>0</v>
      </c>
      <c r="O1772" t="s">
        <v>42</v>
      </c>
    </row>
    <row r="1773" spans="1:15" x14ac:dyDescent="0.25">
      <c r="A1773" t="s">
        <v>159</v>
      </c>
      <c r="B1773">
        <v>6606.14</v>
      </c>
      <c r="C1773">
        <v>6429.8</v>
      </c>
      <c r="D1773">
        <v>6429.65</v>
      </c>
      <c r="E1773">
        <v>6033.48</v>
      </c>
      <c r="F1773">
        <v>183.09200000000001</v>
      </c>
      <c r="G1773">
        <v>216.08699999999999</v>
      </c>
      <c r="H1773">
        <v>82.458799999999997</v>
      </c>
      <c r="I1773">
        <v>27.966000000000001</v>
      </c>
      <c r="J1773">
        <v>80.493200000000002</v>
      </c>
      <c r="K1773">
        <v>5613.11</v>
      </c>
      <c r="L1773">
        <v>6.8661399999999997E-2</v>
      </c>
      <c r="M1773">
        <v>0.931674</v>
      </c>
      <c r="N1773">
        <v>0</v>
      </c>
      <c r="O1773" t="s">
        <v>42</v>
      </c>
    </row>
    <row r="1774" spans="1:15" x14ac:dyDescent="0.25">
      <c r="A1774" t="s">
        <v>159</v>
      </c>
      <c r="B1774">
        <v>6528.02</v>
      </c>
      <c r="C1774">
        <v>6349.38</v>
      </c>
      <c r="D1774">
        <v>6349.24</v>
      </c>
      <c r="E1774">
        <v>5965.91</v>
      </c>
      <c r="F1774">
        <v>176.047</v>
      </c>
      <c r="G1774">
        <v>214.99199999999999</v>
      </c>
      <c r="H1774">
        <v>82.253500000000003</v>
      </c>
      <c r="I1774">
        <v>27.964200000000002</v>
      </c>
      <c r="J1774">
        <v>79.965400000000002</v>
      </c>
      <c r="K1774">
        <v>5555</v>
      </c>
      <c r="L1774">
        <v>5.7359399999999998E-2</v>
      </c>
      <c r="M1774">
        <v>0.93132000000000004</v>
      </c>
      <c r="N1774">
        <v>0</v>
      </c>
      <c r="O1774" t="s">
        <v>42</v>
      </c>
    </row>
    <row r="1775" spans="1:15" x14ac:dyDescent="0.25">
      <c r="A1775" t="s">
        <v>159</v>
      </c>
      <c r="B1775">
        <v>6505.85</v>
      </c>
      <c r="C1775">
        <v>6325.65</v>
      </c>
      <c r="D1775">
        <v>6325.51</v>
      </c>
      <c r="E1775">
        <v>5935.58</v>
      </c>
      <c r="F1775">
        <v>179.571</v>
      </c>
      <c r="G1775">
        <v>208.947</v>
      </c>
      <c r="H1775">
        <v>76.493700000000004</v>
      </c>
      <c r="I1775">
        <v>28.190100000000001</v>
      </c>
      <c r="J1775">
        <v>79.453299999999999</v>
      </c>
      <c r="K1775">
        <v>5527.45</v>
      </c>
      <c r="L1775">
        <v>5.3923899999999997E-2</v>
      </c>
      <c r="M1775">
        <v>0.93180700000000005</v>
      </c>
      <c r="N1775">
        <v>0</v>
      </c>
      <c r="O1775" t="s">
        <v>42</v>
      </c>
    </row>
    <row r="1776" spans="1:15" x14ac:dyDescent="0.25">
      <c r="A1776" t="s">
        <v>159</v>
      </c>
      <c r="B1776">
        <v>6502.6</v>
      </c>
      <c r="C1776">
        <v>6325.04</v>
      </c>
      <c r="D1776">
        <v>6324.9</v>
      </c>
      <c r="E1776">
        <v>5937.79</v>
      </c>
      <c r="F1776">
        <v>178.98099999999999</v>
      </c>
      <c r="G1776">
        <v>208.25299999999999</v>
      </c>
      <c r="H1776">
        <v>75.532700000000006</v>
      </c>
      <c r="I1776">
        <v>27.5395</v>
      </c>
      <c r="J1776">
        <v>80.454700000000003</v>
      </c>
      <c r="K1776">
        <v>5530.91</v>
      </c>
      <c r="L1776">
        <v>5.4269900000000003E-2</v>
      </c>
      <c r="M1776">
        <v>0.93170399999999998</v>
      </c>
      <c r="N1776">
        <v>0</v>
      </c>
      <c r="O1776" t="s">
        <v>42</v>
      </c>
    </row>
    <row r="1777" spans="1:25" x14ac:dyDescent="0.25">
      <c r="A1777" t="s">
        <v>159</v>
      </c>
      <c r="B1777">
        <v>6530.66</v>
      </c>
      <c r="C1777">
        <v>6349.63</v>
      </c>
      <c r="D1777">
        <v>6349.45</v>
      </c>
      <c r="E1777">
        <v>5961.44</v>
      </c>
      <c r="F1777">
        <v>178.30199999999999</v>
      </c>
      <c r="G1777">
        <v>211.41399999999999</v>
      </c>
      <c r="H1777">
        <v>79.043300000000002</v>
      </c>
      <c r="I1777">
        <v>27.757300000000001</v>
      </c>
      <c r="J1777">
        <v>79.9559</v>
      </c>
      <c r="K1777">
        <v>5552.12</v>
      </c>
      <c r="L1777">
        <v>5.3936400000000002E-2</v>
      </c>
      <c r="M1777">
        <v>0.93181599999999998</v>
      </c>
      <c r="N1777">
        <v>0</v>
      </c>
      <c r="O1777" t="s">
        <v>42</v>
      </c>
    </row>
    <row r="1778" spans="1:25" x14ac:dyDescent="0.25">
      <c r="A1778" t="s">
        <v>159</v>
      </c>
      <c r="B1778">
        <v>6535.31</v>
      </c>
      <c r="C1778">
        <v>6359.83</v>
      </c>
      <c r="D1778">
        <v>6359.69</v>
      </c>
      <c r="E1778">
        <v>5970.75</v>
      </c>
      <c r="F1778">
        <v>181.53399999999999</v>
      </c>
      <c r="G1778">
        <v>210.261</v>
      </c>
      <c r="H1778">
        <v>77.698300000000003</v>
      </c>
      <c r="I1778">
        <v>27.7195</v>
      </c>
      <c r="J1778">
        <v>80.048199999999994</v>
      </c>
      <c r="K1778">
        <v>5559.2</v>
      </c>
      <c r="L1778">
        <v>5.4257399999999997E-2</v>
      </c>
      <c r="M1778">
        <v>0.93176300000000001</v>
      </c>
      <c r="N1778">
        <v>0</v>
      </c>
      <c r="O1778" t="s">
        <v>42</v>
      </c>
    </row>
    <row r="1779" spans="1:25" x14ac:dyDescent="0.25">
      <c r="A1779" t="s">
        <v>159</v>
      </c>
      <c r="B1779">
        <v>6539.09</v>
      </c>
      <c r="C1779">
        <v>6362.54</v>
      </c>
      <c r="D1779">
        <v>6362.4</v>
      </c>
      <c r="E1779">
        <v>5971.81</v>
      </c>
      <c r="F1779">
        <v>178.18600000000001</v>
      </c>
      <c r="G1779">
        <v>210.178</v>
      </c>
      <c r="H1779">
        <v>77.513599999999997</v>
      </c>
      <c r="I1779">
        <v>28.261700000000001</v>
      </c>
      <c r="J1779">
        <v>79.649199999999993</v>
      </c>
      <c r="K1779">
        <v>5563.71</v>
      </c>
      <c r="L1779">
        <v>5.7467499999999998E-2</v>
      </c>
      <c r="M1779">
        <v>0.931724</v>
      </c>
      <c r="N1779">
        <v>0</v>
      </c>
      <c r="O1779" t="s">
        <v>42</v>
      </c>
    </row>
    <row r="1780" spans="1:25" x14ac:dyDescent="0.25">
      <c r="A1780" t="s">
        <v>159</v>
      </c>
      <c r="B1780">
        <v>6521.62</v>
      </c>
      <c r="C1780">
        <v>6341.67</v>
      </c>
      <c r="D1780">
        <v>6341.52</v>
      </c>
      <c r="E1780">
        <v>5955.75</v>
      </c>
      <c r="F1780">
        <v>175.58199999999999</v>
      </c>
      <c r="G1780">
        <v>211.30099999999999</v>
      </c>
      <c r="H1780">
        <v>77.936400000000006</v>
      </c>
      <c r="I1780">
        <v>28.514800000000001</v>
      </c>
      <c r="J1780">
        <v>80.013000000000005</v>
      </c>
      <c r="K1780">
        <v>5549.24</v>
      </c>
      <c r="L1780">
        <v>5.4631699999999998E-2</v>
      </c>
      <c r="M1780">
        <v>0.93181899999999995</v>
      </c>
      <c r="N1780">
        <v>0</v>
      </c>
      <c r="O1780" t="s">
        <v>42</v>
      </c>
    </row>
    <row r="1781" spans="1:25" x14ac:dyDescent="0.25">
      <c r="A1781" t="s">
        <v>159</v>
      </c>
      <c r="B1781">
        <v>6537.6</v>
      </c>
      <c r="C1781">
        <v>6356.39</v>
      </c>
      <c r="D1781">
        <v>6356.24</v>
      </c>
      <c r="E1781">
        <v>5968.67</v>
      </c>
      <c r="F1781">
        <v>178.52799999999999</v>
      </c>
      <c r="G1781">
        <v>212.65899999999999</v>
      </c>
      <c r="H1781">
        <v>78.888499999999993</v>
      </c>
      <c r="I1781">
        <v>27.918500000000002</v>
      </c>
      <c r="J1781">
        <v>81.003100000000003</v>
      </c>
      <c r="K1781">
        <v>5557.55</v>
      </c>
      <c r="L1781">
        <v>8.3257200000000003E-2</v>
      </c>
      <c r="M1781">
        <v>0.94622700000000004</v>
      </c>
      <c r="N1781">
        <v>0</v>
      </c>
      <c r="O1781" t="s">
        <v>42</v>
      </c>
    </row>
    <row r="1782" spans="1:25" x14ac:dyDescent="0.25">
      <c r="A1782" t="s">
        <v>159</v>
      </c>
      <c r="B1782">
        <v>6592.13</v>
      </c>
      <c r="C1782">
        <v>6413.69</v>
      </c>
      <c r="D1782">
        <v>6413.53</v>
      </c>
      <c r="E1782">
        <v>6009.78</v>
      </c>
      <c r="F1782">
        <v>186.642</v>
      </c>
      <c r="G1782">
        <v>211.86799999999999</v>
      </c>
      <c r="H1782">
        <v>77.615499999999997</v>
      </c>
      <c r="I1782">
        <v>28.075600000000001</v>
      </c>
      <c r="J1782">
        <v>81.181899999999999</v>
      </c>
      <c r="K1782">
        <v>5591.13</v>
      </c>
      <c r="L1782">
        <v>5.4540600000000002E-2</v>
      </c>
      <c r="M1782">
        <v>0.93262</v>
      </c>
      <c r="N1782">
        <v>0</v>
      </c>
      <c r="O1782" t="s">
        <v>42</v>
      </c>
    </row>
    <row r="1783" spans="1:25" x14ac:dyDescent="0.25">
      <c r="A1783" t="s">
        <v>159</v>
      </c>
      <c r="B1783">
        <v>6657.23</v>
      </c>
      <c r="C1783">
        <v>6476.13</v>
      </c>
      <c r="D1783">
        <v>6475.96</v>
      </c>
      <c r="E1783">
        <v>6062.47</v>
      </c>
      <c r="F1783">
        <v>189.76400000000001</v>
      </c>
      <c r="G1783">
        <v>213.536</v>
      </c>
      <c r="H1783">
        <v>77.987099999999998</v>
      </c>
      <c r="I1783">
        <v>28.484300000000001</v>
      </c>
      <c r="J1783">
        <v>81.996099999999998</v>
      </c>
      <c r="K1783">
        <v>5639.08</v>
      </c>
      <c r="L1783">
        <v>5.56146E-2</v>
      </c>
      <c r="M1783">
        <v>0.931751</v>
      </c>
      <c r="N1783">
        <v>0</v>
      </c>
      <c r="O1783" t="s">
        <v>42</v>
      </c>
    </row>
    <row r="1784" spans="1:25" x14ac:dyDescent="0.25">
      <c r="A1784" t="s">
        <v>159</v>
      </c>
      <c r="B1784">
        <v>6504.91</v>
      </c>
      <c r="C1784">
        <v>6322.97</v>
      </c>
      <c r="D1784">
        <v>6322.84</v>
      </c>
      <c r="E1784">
        <v>5943.52</v>
      </c>
      <c r="F1784">
        <v>173.84399999999999</v>
      </c>
      <c r="G1784">
        <v>212.21700000000001</v>
      </c>
      <c r="H1784">
        <v>80.215199999999996</v>
      </c>
      <c r="I1784">
        <v>27.654</v>
      </c>
      <c r="J1784">
        <v>79.555899999999994</v>
      </c>
      <c r="K1784">
        <v>5538</v>
      </c>
      <c r="L1784">
        <v>6.0088599999999999E-2</v>
      </c>
      <c r="M1784">
        <v>0.93168700000000004</v>
      </c>
      <c r="N1784">
        <v>0</v>
      </c>
      <c r="O1784" t="s">
        <v>42</v>
      </c>
    </row>
    <row r="1785" spans="1:25" x14ac:dyDescent="0.25">
      <c r="A1785" t="s">
        <v>159</v>
      </c>
      <c r="B1785">
        <v>6462.02</v>
      </c>
      <c r="C1785">
        <v>6282.99</v>
      </c>
      <c r="D1785">
        <v>6282.87</v>
      </c>
      <c r="E1785">
        <v>5920.91</v>
      </c>
      <c r="F1785">
        <v>168.55199999999999</v>
      </c>
      <c r="G1785">
        <v>216.67699999999999</v>
      </c>
      <c r="H1785">
        <v>85.1751</v>
      </c>
      <c r="I1785">
        <v>27.717099999999999</v>
      </c>
      <c r="J1785">
        <v>79.185900000000004</v>
      </c>
      <c r="K1785">
        <v>5516.39</v>
      </c>
      <c r="L1785">
        <v>5.68771E-2</v>
      </c>
      <c r="M1785">
        <v>0.95387299999999997</v>
      </c>
      <c r="N1785">
        <v>0</v>
      </c>
      <c r="O1785" t="s">
        <v>42</v>
      </c>
    </row>
    <row r="1786" spans="1:25" x14ac:dyDescent="0.25">
      <c r="A1786" t="s">
        <v>159</v>
      </c>
      <c r="B1786">
        <v>6454.09</v>
      </c>
      <c r="C1786">
        <v>6276.72</v>
      </c>
      <c r="D1786">
        <v>6276.6</v>
      </c>
      <c r="E1786">
        <v>5913.17</v>
      </c>
      <c r="F1786">
        <v>168.86199999999999</v>
      </c>
      <c r="G1786">
        <v>214.63900000000001</v>
      </c>
      <c r="H1786">
        <v>83.593299999999999</v>
      </c>
      <c r="I1786">
        <v>27.5808</v>
      </c>
      <c r="J1786">
        <v>78.917000000000002</v>
      </c>
      <c r="K1786">
        <v>5510.3</v>
      </c>
      <c r="L1786">
        <v>5.6216299999999997E-2</v>
      </c>
      <c r="M1786">
        <v>0.94618100000000005</v>
      </c>
      <c r="N1786">
        <v>0</v>
      </c>
      <c r="O1786" t="s">
        <v>42</v>
      </c>
    </row>
    <row r="1787" spans="1:25" x14ac:dyDescent="0.25">
      <c r="A1787" t="s">
        <v>159</v>
      </c>
      <c r="B1787">
        <v>6465.7</v>
      </c>
      <c r="C1787">
        <v>6288.03</v>
      </c>
      <c r="D1787">
        <v>6287.9</v>
      </c>
      <c r="E1787">
        <v>5915.81</v>
      </c>
      <c r="F1787">
        <v>174.90100000000001</v>
      </c>
      <c r="G1787">
        <v>210.328</v>
      </c>
      <c r="H1787">
        <v>78.719200000000001</v>
      </c>
      <c r="I1787">
        <v>27.663599999999999</v>
      </c>
      <c r="J1787">
        <v>79.282799999999995</v>
      </c>
      <c r="K1787">
        <v>5511.17</v>
      </c>
      <c r="L1787">
        <v>6.5350900000000003E-2</v>
      </c>
      <c r="M1787">
        <v>0.93061499999999997</v>
      </c>
      <c r="N1787">
        <v>0</v>
      </c>
      <c r="O1787" t="s">
        <v>42</v>
      </c>
    </row>
    <row r="1788" spans="1:25" x14ac:dyDescent="0.25">
      <c r="A1788" t="s">
        <v>159</v>
      </c>
      <c r="B1788">
        <v>6458.04</v>
      </c>
      <c r="C1788">
        <v>6274.82</v>
      </c>
      <c r="D1788">
        <v>6274.7</v>
      </c>
      <c r="E1788">
        <v>5908.08</v>
      </c>
      <c r="F1788">
        <v>171.69499999999999</v>
      </c>
      <c r="G1788">
        <v>211.98500000000001</v>
      </c>
      <c r="H1788">
        <v>80.774699999999996</v>
      </c>
      <c r="I1788">
        <v>27.5852</v>
      </c>
      <c r="J1788">
        <v>79.040899999999993</v>
      </c>
      <c r="K1788">
        <v>5504.95</v>
      </c>
      <c r="L1788">
        <v>5.4066099999999999E-2</v>
      </c>
      <c r="M1788">
        <v>0.93183199999999999</v>
      </c>
      <c r="N1788">
        <v>0</v>
      </c>
      <c r="O1788" t="s">
        <v>42</v>
      </c>
    </row>
    <row r="1789" spans="1:25" x14ac:dyDescent="0.25">
      <c r="A1789" t="s">
        <v>159</v>
      </c>
      <c r="B1789">
        <v>6443.43</v>
      </c>
      <c r="C1789">
        <v>6261.76</v>
      </c>
      <c r="D1789">
        <v>6261.64</v>
      </c>
      <c r="E1789">
        <v>5895.39</v>
      </c>
      <c r="F1789">
        <v>169.80199999999999</v>
      </c>
      <c r="G1789">
        <v>212.72499999999999</v>
      </c>
      <c r="H1789">
        <v>81.336200000000005</v>
      </c>
      <c r="I1789">
        <v>27.466899999999999</v>
      </c>
      <c r="J1789">
        <v>79.0745</v>
      </c>
      <c r="K1789">
        <v>5493.61</v>
      </c>
      <c r="L1789">
        <v>5.7185100000000003E-2</v>
      </c>
      <c r="M1789">
        <v>0.93179800000000002</v>
      </c>
      <c r="N1789">
        <v>0</v>
      </c>
      <c r="O1789" t="s">
        <v>42</v>
      </c>
    </row>
    <row r="1790" spans="1:25" x14ac:dyDescent="0.25">
      <c r="A1790" t="s">
        <v>159</v>
      </c>
      <c r="B1790">
        <v>6461</v>
      </c>
      <c r="C1790">
        <v>6286.19</v>
      </c>
      <c r="D1790">
        <v>6286.06</v>
      </c>
      <c r="E1790">
        <v>5917.85</v>
      </c>
      <c r="F1790">
        <v>171.17599999999999</v>
      </c>
      <c r="G1790">
        <v>213.28100000000001</v>
      </c>
      <c r="H1790">
        <v>82.081000000000003</v>
      </c>
      <c r="I1790">
        <v>27.491700000000002</v>
      </c>
      <c r="J1790">
        <v>79.137500000000003</v>
      </c>
      <c r="K1790">
        <v>5514</v>
      </c>
      <c r="L1790">
        <v>5.8500299999999998E-2</v>
      </c>
      <c r="M1790">
        <v>0.93180200000000002</v>
      </c>
      <c r="N1790">
        <v>0</v>
      </c>
      <c r="O1790" t="s">
        <v>42</v>
      </c>
    </row>
    <row r="1791" spans="1:25" x14ac:dyDescent="0.25">
      <c r="A1791" t="s">
        <v>159</v>
      </c>
      <c r="B1791">
        <v>6465.65</v>
      </c>
      <c r="C1791">
        <v>6290.59</v>
      </c>
      <c r="D1791">
        <v>6290.47</v>
      </c>
      <c r="E1791">
        <v>5922.99</v>
      </c>
      <c r="F1791">
        <v>171.24100000000001</v>
      </c>
      <c r="G1791">
        <v>215.02600000000001</v>
      </c>
      <c r="H1791">
        <v>83.625699999999995</v>
      </c>
      <c r="I1791">
        <v>27.490600000000001</v>
      </c>
      <c r="J1791">
        <v>79.220299999999995</v>
      </c>
      <c r="K1791">
        <v>5517.34</v>
      </c>
      <c r="L1791">
        <v>8.3258700000000005E-2</v>
      </c>
      <c r="M1791">
        <v>0.93181199999999997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6574.4</v>
      </c>
      <c r="C1792">
        <v>6399.38</v>
      </c>
      <c r="D1792">
        <v>6399.23</v>
      </c>
      <c r="E1792">
        <v>6005.21</v>
      </c>
      <c r="F1792">
        <v>182.89699999999999</v>
      </c>
      <c r="G1792">
        <v>215.40100000000001</v>
      </c>
      <c r="H1792">
        <v>82.325900000000004</v>
      </c>
      <c r="I1792">
        <v>27.9297</v>
      </c>
      <c r="J1792">
        <v>80.392300000000006</v>
      </c>
      <c r="K1792">
        <v>5587.15</v>
      </c>
      <c r="L1792">
        <v>5.4741999999999999E-2</v>
      </c>
      <c r="M1792">
        <v>0.93387799999999999</v>
      </c>
      <c r="N1792">
        <v>0</v>
      </c>
      <c r="O1792" t="s">
        <v>42</v>
      </c>
      <c r="R1792">
        <f>AVERAGE(B1743:B1792)</f>
        <v>6510.4512000000022</v>
      </c>
      <c r="S1792">
        <f>AVERAGE(C1743:C1792)</f>
        <v>6332.6830000000018</v>
      </c>
      <c r="U1792">
        <f>_xlfn.VAR.P(B1743:B1792)</f>
        <v>3232.3579865599922</v>
      </c>
      <c r="V1792">
        <f>_xlfn.VAR.P(C1743:C1792)</f>
        <v>3177.544261000005</v>
      </c>
      <c r="X1792">
        <f>1.96*SQRT(U1792)/50</f>
        <v>2.2286701363071986</v>
      </c>
      <c r="Y1792">
        <f>1.96*SQRT(V1792)/50</f>
        <v>2.2096926513031279</v>
      </c>
    </row>
    <row r="1793" spans="1:14" x14ac:dyDescent="0.25">
      <c r="A1793" t="s">
        <v>160</v>
      </c>
      <c r="B1793">
        <v>325695.30540000001</v>
      </c>
      <c r="C1793" t="s">
        <v>36</v>
      </c>
    </row>
    <row r="1794" spans="1:14" x14ac:dyDescent="0.25">
      <c r="A1794" t="s">
        <v>161</v>
      </c>
      <c r="B1794">
        <v>7613.31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5.4489700000000002E-2</v>
      </c>
      <c r="L1794">
        <v>0.95099999999999996</v>
      </c>
      <c r="M1794">
        <v>0</v>
      </c>
      <c r="N1794" t="s">
        <v>42</v>
      </c>
    </row>
    <row r="1795" spans="1:14" x14ac:dyDescent="0.25">
      <c r="A1795" t="s">
        <v>161</v>
      </c>
      <c r="B1795">
        <v>7578.44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5.9593399999999998E-2</v>
      </c>
      <c r="L1795">
        <v>0.93180499999999999</v>
      </c>
      <c r="M1795">
        <v>0</v>
      </c>
      <c r="N1795" t="s">
        <v>42</v>
      </c>
    </row>
    <row r="1796" spans="1:14" x14ac:dyDescent="0.25">
      <c r="A1796" t="s">
        <v>161</v>
      </c>
      <c r="B1796">
        <v>7630.7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2.9981899999999999E-2</v>
      </c>
      <c r="L1796">
        <v>0.93122499999999997</v>
      </c>
      <c r="M1796">
        <v>0</v>
      </c>
      <c r="N1796" t="s">
        <v>42</v>
      </c>
    </row>
    <row r="1797" spans="1:14" x14ac:dyDescent="0.25">
      <c r="A1797" t="s">
        <v>161</v>
      </c>
      <c r="B1797">
        <v>7681.43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3.0904299999999999E-2</v>
      </c>
      <c r="L1797">
        <v>0.93174500000000005</v>
      </c>
      <c r="M1797">
        <v>0</v>
      </c>
      <c r="N1797" t="s">
        <v>42</v>
      </c>
    </row>
    <row r="1798" spans="1:14" x14ac:dyDescent="0.25">
      <c r="A1798" t="s">
        <v>161</v>
      </c>
      <c r="B1798">
        <v>7654.65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5.49206E-2</v>
      </c>
      <c r="L1798">
        <v>0.93169100000000005</v>
      </c>
      <c r="M1798">
        <v>0</v>
      </c>
      <c r="N1798" t="s">
        <v>42</v>
      </c>
    </row>
    <row r="1799" spans="1:14" x14ac:dyDescent="0.25">
      <c r="A1799" t="s">
        <v>161</v>
      </c>
      <c r="B1799">
        <v>7622.76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5.7209200000000002E-2</v>
      </c>
      <c r="L1799">
        <v>0.93170399999999998</v>
      </c>
      <c r="M1799">
        <v>0</v>
      </c>
      <c r="N1799" t="s">
        <v>42</v>
      </c>
    </row>
    <row r="1800" spans="1:14" x14ac:dyDescent="0.25">
      <c r="A1800" t="s">
        <v>161</v>
      </c>
      <c r="B1800">
        <v>7707.91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6.2844999999999998E-2</v>
      </c>
      <c r="L1800">
        <v>0.93183499999999997</v>
      </c>
      <c r="M1800">
        <v>0</v>
      </c>
      <c r="N1800" t="s">
        <v>42</v>
      </c>
    </row>
    <row r="1801" spans="1:14" x14ac:dyDescent="0.25">
      <c r="A1801" t="s">
        <v>161</v>
      </c>
      <c r="B1801">
        <v>7836.38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8.32677E-2</v>
      </c>
      <c r="L1801">
        <v>0.931836</v>
      </c>
      <c r="M1801">
        <v>0</v>
      </c>
      <c r="N1801" t="s">
        <v>42</v>
      </c>
    </row>
    <row r="1802" spans="1:14" x14ac:dyDescent="0.25">
      <c r="A1802" t="s">
        <v>161</v>
      </c>
      <c r="B1802">
        <v>7767.75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5.8032199999999999E-2</v>
      </c>
      <c r="L1802">
        <v>0.93182500000000001</v>
      </c>
      <c r="M1802">
        <v>0</v>
      </c>
      <c r="N1802" t="s">
        <v>42</v>
      </c>
    </row>
    <row r="1803" spans="1:14" x14ac:dyDescent="0.25">
      <c r="A1803" t="s">
        <v>161</v>
      </c>
      <c r="B1803">
        <v>7904.45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5.4462700000000003E-2</v>
      </c>
      <c r="L1803">
        <v>0.93180799999999997</v>
      </c>
      <c r="M1803">
        <v>0</v>
      </c>
      <c r="N1803" t="s">
        <v>42</v>
      </c>
    </row>
    <row r="1804" spans="1:14" x14ac:dyDescent="0.25">
      <c r="A1804" t="s">
        <v>161</v>
      </c>
      <c r="B1804">
        <v>7806.19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4.3804599999999999E-2</v>
      </c>
      <c r="L1804">
        <v>0.93179599999999996</v>
      </c>
      <c r="M1804">
        <v>0</v>
      </c>
      <c r="N1804" t="s">
        <v>42</v>
      </c>
    </row>
    <row r="1805" spans="1:14" x14ac:dyDescent="0.25">
      <c r="A1805" t="s">
        <v>161</v>
      </c>
      <c r="B1805">
        <v>7858.32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7.9069500000000001E-2</v>
      </c>
      <c r="L1805">
        <v>0.93152599999999997</v>
      </c>
      <c r="M1805">
        <v>0</v>
      </c>
      <c r="N1805" t="s">
        <v>42</v>
      </c>
    </row>
    <row r="1806" spans="1:14" x14ac:dyDescent="0.25">
      <c r="A1806" t="s">
        <v>161</v>
      </c>
      <c r="B1806">
        <v>7868.63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5.3910300000000001E-2</v>
      </c>
      <c r="L1806">
        <v>0.93182600000000004</v>
      </c>
      <c r="M1806">
        <v>0</v>
      </c>
      <c r="N1806" t="s">
        <v>42</v>
      </c>
    </row>
    <row r="1807" spans="1:14" x14ac:dyDescent="0.25">
      <c r="A1807" t="s">
        <v>161</v>
      </c>
      <c r="B1807">
        <v>7870.73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5.6734899999999998E-2</v>
      </c>
      <c r="L1807">
        <v>0.93183400000000005</v>
      </c>
      <c r="M1807">
        <v>0</v>
      </c>
      <c r="N1807" t="s">
        <v>42</v>
      </c>
    </row>
    <row r="1808" spans="1:14" x14ac:dyDescent="0.25">
      <c r="A1808" t="s">
        <v>161</v>
      </c>
      <c r="B1808">
        <v>7998.51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7.5870400000000005E-2</v>
      </c>
      <c r="L1808">
        <v>0.93181800000000004</v>
      </c>
      <c r="M1808">
        <v>0</v>
      </c>
      <c r="N1808" t="s">
        <v>42</v>
      </c>
    </row>
    <row r="1809" spans="1:14" x14ac:dyDescent="0.25">
      <c r="A1809" t="s">
        <v>161</v>
      </c>
      <c r="B1809">
        <v>7891.18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5.6005699999999999E-2</v>
      </c>
      <c r="L1809">
        <v>0.931647</v>
      </c>
      <c r="M1809">
        <v>0</v>
      </c>
      <c r="N1809" t="s">
        <v>42</v>
      </c>
    </row>
    <row r="1810" spans="1:14" x14ac:dyDescent="0.25">
      <c r="A1810" t="s">
        <v>161</v>
      </c>
      <c r="B1810">
        <v>7907.27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5.4438899999999998E-2</v>
      </c>
      <c r="L1810">
        <v>0.93134499999999998</v>
      </c>
      <c r="M1810">
        <v>0</v>
      </c>
      <c r="N1810" t="s">
        <v>42</v>
      </c>
    </row>
    <row r="1811" spans="1:14" x14ac:dyDescent="0.25">
      <c r="A1811" t="s">
        <v>161</v>
      </c>
      <c r="B1811">
        <v>7946.9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5.6219699999999997E-2</v>
      </c>
      <c r="L1811">
        <v>0.93152800000000002</v>
      </c>
      <c r="M1811">
        <v>0</v>
      </c>
      <c r="N1811" t="s">
        <v>42</v>
      </c>
    </row>
    <row r="1812" spans="1:14" x14ac:dyDescent="0.25">
      <c r="A1812" t="s">
        <v>161</v>
      </c>
      <c r="B1812">
        <v>7898.9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5.3934299999999998E-2</v>
      </c>
      <c r="L1812">
        <v>0.93180600000000002</v>
      </c>
      <c r="M1812">
        <v>0</v>
      </c>
      <c r="N1812" t="s">
        <v>42</v>
      </c>
    </row>
    <row r="1813" spans="1:14" x14ac:dyDescent="0.25">
      <c r="A1813" t="s">
        <v>161</v>
      </c>
      <c r="B1813">
        <v>7878.17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6.6813700000000004E-2</v>
      </c>
      <c r="L1813">
        <v>0.93182600000000004</v>
      </c>
      <c r="M1813">
        <v>0</v>
      </c>
      <c r="N1813" t="s">
        <v>42</v>
      </c>
    </row>
    <row r="1814" spans="1:14" x14ac:dyDescent="0.25">
      <c r="A1814" t="s">
        <v>161</v>
      </c>
      <c r="B1814">
        <v>7873.45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7.0480899999999999E-2</v>
      </c>
      <c r="L1814">
        <v>0.93132199999999998</v>
      </c>
      <c r="M1814">
        <v>0</v>
      </c>
      <c r="N1814" t="s">
        <v>42</v>
      </c>
    </row>
    <row r="1815" spans="1:14" x14ac:dyDescent="0.25">
      <c r="A1815" t="s">
        <v>161</v>
      </c>
      <c r="B1815">
        <v>7971.26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5.3986199999999998E-2</v>
      </c>
      <c r="L1815">
        <v>0.93183400000000005</v>
      </c>
      <c r="M1815">
        <v>0</v>
      </c>
      <c r="N1815" t="s">
        <v>42</v>
      </c>
    </row>
    <row r="1816" spans="1:14" x14ac:dyDescent="0.25">
      <c r="A1816" t="s">
        <v>161</v>
      </c>
      <c r="B1816">
        <v>8029.68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5.5723099999999998E-2</v>
      </c>
      <c r="L1816">
        <v>0.95647300000000002</v>
      </c>
      <c r="M1816">
        <v>0</v>
      </c>
      <c r="N1816" t="s">
        <v>42</v>
      </c>
    </row>
    <row r="1817" spans="1:14" x14ac:dyDescent="0.25">
      <c r="A1817" t="s">
        <v>161</v>
      </c>
      <c r="B1817">
        <v>7842.47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5.6748199999999999E-2</v>
      </c>
      <c r="L1817">
        <v>0.95615000000000006</v>
      </c>
      <c r="M1817">
        <v>0</v>
      </c>
      <c r="N1817" t="s">
        <v>42</v>
      </c>
    </row>
    <row r="1818" spans="1:14" x14ac:dyDescent="0.25">
      <c r="A1818" t="s">
        <v>161</v>
      </c>
      <c r="B1818">
        <v>7798.44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5.5180600000000003E-2</v>
      </c>
      <c r="L1818">
        <v>0.95668900000000001</v>
      </c>
      <c r="M1818">
        <v>0</v>
      </c>
      <c r="N1818" t="s">
        <v>42</v>
      </c>
    </row>
    <row r="1819" spans="1:14" x14ac:dyDescent="0.25">
      <c r="A1819" t="s">
        <v>161</v>
      </c>
      <c r="B1819">
        <v>7703.84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5.44479E-2</v>
      </c>
      <c r="L1819">
        <v>0.93167900000000003</v>
      </c>
      <c r="M1819">
        <v>0</v>
      </c>
      <c r="N1819" t="s">
        <v>42</v>
      </c>
    </row>
    <row r="1820" spans="1:14" x14ac:dyDescent="0.25">
      <c r="A1820" t="s">
        <v>161</v>
      </c>
      <c r="B1820">
        <v>7758.05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5.3909499999999999E-2</v>
      </c>
      <c r="L1820">
        <v>0.93183199999999999</v>
      </c>
      <c r="M1820">
        <v>0</v>
      </c>
      <c r="N1820" t="s">
        <v>42</v>
      </c>
    </row>
    <row r="1821" spans="1:14" x14ac:dyDescent="0.25">
      <c r="A1821" t="s">
        <v>161</v>
      </c>
      <c r="B1821">
        <v>7746.82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5.5194600000000003E-2</v>
      </c>
      <c r="L1821">
        <v>0.93170799999999998</v>
      </c>
      <c r="M1821">
        <v>0</v>
      </c>
      <c r="N1821" t="s">
        <v>42</v>
      </c>
    </row>
    <row r="1822" spans="1:14" x14ac:dyDescent="0.25">
      <c r="A1822" t="s">
        <v>161</v>
      </c>
      <c r="B1822">
        <v>7719.74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8.3265000000000006E-2</v>
      </c>
      <c r="L1822">
        <v>0.931732</v>
      </c>
      <c r="M1822">
        <v>0</v>
      </c>
      <c r="N1822" t="s">
        <v>42</v>
      </c>
    </row>
    <row r="1823" spans="1:14" x14ac:dyDescent="0.25">
      <c r="A1823" t="s">
        <v>161</v>
      </c>
      <c r="B1823">
        <v>7551.05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6.8980299999999994E-2</v>
      </c>
      <c r="L1823">
        <v>0.93085099999999998</v>
      </c>
      <c r="M1823">
        <v>0</v>
      </c>
      <c r="N1823" t="s">
        <v>42</v>
      </c>
    </row>
    <row r="1824" spans="1:14" x14ac:dyDescent="0.25">
      <c r="A1824" t="s">
        <v>161</v>
      </c>
      <c r="B1824">
        <v>7794.36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5.4974099999999998E-2</v>
      </c>
      <c r="L1824">
        <v>0.93181400000000003</v>
      </c>
      <c r="M1824">
        <v>0</v>
      </c>
      <c r="N1824" t="s">
        <v>42</v>
      </c>
    </row>
    <row r="1825" spans="1:14" x14ac:dyDescent="0.25">
      <c r="A1825" t="s">
        <v>161</v>
      </c>
      <c r="B1825">
        <v>7683.74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5.8058600000000002E-2</v>
      </c>
      <c r="L1825">
        <v>0.93169500000000005</v>
      </c>
      <c r="M1825">
        <v>0</v>
      </c>
      <c r="N1825" t="s">
        <v>42</v>
      </c>
    </row>
    <row r="1826" spans="1:14" x14ac:dyDescent="0.25">
      <c r="A1826" t="s">
        <v>161</v>
      </c>
      <c r="B1826">
        <v>7648.45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5.5199699999999997E-2</v>
      </c>
      <c r="L1826">
        <v>0.93179199999999995</v>
      </c>
      <c r="M1826">
        <v>0</v>
      </c>
      <c r="N1826" t="s">
        <v>42</v>
      </c>
    </row>
    <row r="1827" spans="1:14" x14ac:dyDescent="0.25">
      <c r="A1827" t="s">
        <v>161</v>
      </c>
      <c r="B1827">
        <v>7571.44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5.6815299999999999E-2</v>
      </c>
      <c r="L1827">
        <v>0.93179100000000004</v>
      </c>
      <c r="M1827">
        <v>0</v>
      </c>
      <c r="N1827" t="s">
        <v>42</v>
      </c>
    </row>
    <row r="1828" spans="1:14" x14ac:dyDescent="0.25">
      <c r="A1828" t="s">
        <v>161</v>
      </c>
      <c r="B1828">
        <v>7620.6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5.4424199999999999E-2</v>
      </c>
      <c r="L1828">
        <v>0.93120099999999995</v>
      </c>
      <c r="M1828">
        <v>0</v>
      </c>
      <c r="N1828" t="s">
        <v>42</v>
      </c>
    </row>
    <row r="1829" spans="1:14" x14ac:dyDescent="0.25">
      <c r="A1829" t="s">
        <v>161</v>
      </c>
      <c r="B1829">
        <v>7771.27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5.7323800000000001E-2</v>
      </c>
      <c r="L1829">
        <v>0.93182399999999999</v>
      </c>
      <c r="M1829">
        <v>0</v>
      </c>
      <c r="N1829" t="s">
        <v>42</v>
      </c>
    </row>
    <row r="1830" spans="1:14" x14ac:dyDescent="0.25">
      <c r="A1830" t="s">
        <v>161</v>
      </c>
      <c r="B1830">
        <v>7637.52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5.9405100000000002E-2</v>
      </c>
      <c r="L1830">
        <v>0.93171199999999998</v>
      </c>
      <c r="M1830">
        <v>0</v>
      </c>
      <c r="N1830" t="s">
        <v>42</v>
      </c>
    </row>
    <row r="1831" spans="1:14" x14ac:dyDescent="0.25">
      <c r="A1831" t="s">
        <v>161</v>
      </c>
      <c r="B1831">
        <v>7614.14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5.9680200000000003E-2</v>
      </c>
      <c r="L1831">
        <v>0.93182299999999996</v>
      </c>
      <c r="M1831">
        <v>0</v>
      </c>
      <c r="N1831" t="s">
        <v>42</v>
      </c>
    </row>
    <row r="1832" spans="1:14" x14ac:dyDescent="0.25">
      <c r="A1832" t="s">
        <v>161</v>
      </c>
      <c r="B1832">
        <v>7813.85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7.1964600000000004E-2</v>
      </c>
      <c r="L1832">
        <v>0.931786</v>
      </c>
      <c r="M1832">
        <v>0</v>
      </c>
      <c r="N1832" t="s">
        <v>42</v>
      </c>
    </row>
    <row r="1833" spans="1:14" x14ac:dyDescent="0.25">
      <c r="A1833" t="s">
        <v>161</v>
      </c>
      <c r="B1833">
        <v>7841.21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5.9305999999999998E-2</v>
      </c>
      <c r="L1833">
        <v>0.931504</v>
      </c>
      <c r="M1833">
        <v>0</v>
      </c>
      <c r="N1833" t="s">
        <v>42</v>
      </c>
    </row>
    <row r="1834" spans="1:14" x14ac:dyDescent="0.25">
      <c r="A1834" t="s">
        <v>161</v>
      </c>
      <c r="B1834">
        <v>7897.6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5.3988399999999999E-2</v>
      </c>
      <c r="L1834">
        <v>0.93085200000000001</v>
      </c>
      <c r="M1834">
        <v>0</v>
      </c>
      <c r="N1834" t="s">
        <v>42</v>
      </c>
    </row>
    <row r="1835" spans="1:14" x14ac:dyDescent="0.25">
      <c r="A1835" t="s">
        <v>161</v>
      </c>
      <c r="B1835">
        <v>7950.88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5.8432199999999997E-2</v>
      </c>
      <c r="L1835">
        <v>0.93183499999999997</v>
      </c>
      <c r="M1835">
        <v>0</v>
      </c>
      <c r="N1835" t="s">
        <v>42</v>
      </c>
    </row>
    <row r="1836" spans="1:14" x14ac:dyDescent="0.25">
      <c r="A1836" t="s">
        <v>161</v>
      </c>
      <c r="B1836">
        <v>7987.84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8.3259100000000003E-2</v>
      </c>
      <c r="L1836">
        <v>0.931836</v>
      </c>
      <c r="M1836">
        <v>0</v>
      </c>
      <c r="N1836" t="s">
        <v>42</v>
      </c>
    </row>
    <row r="1837" spans="1:14" x14ac:dyDescent="0.25">
      <c r="A1837" t="s">
        <v>161</v>
      </c>
      <c r="B1837">
        <v>8016.15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5.3927000000000003E-2</v>
      </c>
      <c r="L1837">
        <v>0.93178000000000005</v>
      </c>
      <c r="M1837">
        <v>0</v>
      </c>
      <c r="N1837" t="s">
        <v>42</v>
      </c>
    </row>
    <row r="1838" spans="1:14" x14ac:dyDescent="0.25">
      <c r="A1838" t="s">
        <v>161</v>
      </c>
      <c r="B1838">
        <v>7958.26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6.7423700000000003E-2</v>
      </c>
      <c r="L1838">
        <v>0.931836</v>
      </c>
      <c r="M1838">
        <v>0</v>
      </c>
      <c r="N1838" t="s">
        <v>42</v>
      </c>
    </row>
    <row r="1839" spans="1:14" x14ac:dyDescent="0.25">
      <c r="A1839" t="s">
        <v>161</v>
      </c>
      <c r="B1839">
        <v>8099.58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5.5708500000000001E-2</v>
      </c>
      <c r="L1839">
        <v>0.93156099999999997</v>
      </c>
      <c r="M1839">
        <v>0</v>
      </c>
      <c r="N1839" t="s">
        <v>42</v>
      </c>
    </row>
    <row r="1840" spans="1:14" x14ac:dyDescent="0.25">
      <c r="A1840" t="s">
        <v>161</v>
      </c>
      <c r="B1840">
        <v>7939.48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6.0662000000000001E-2</v>
      </c>
      <c r="L1840">
        <v>0.93183300000000002</v>
      </c>
      <c r="M1840">
        <v>0</v>
      </c>
      <c r="N1840" t="s">
        <v>42</v>
      </c>
    </row>
    <row r="1841" spans="1:25" x14ac:dyDescent="0.25">
      <c r="A1841" t="s">
        <v>161</v>
      </c>
      <c r="B1841">
        <v>7891.46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5.6265700000000002E-2</v>
      </c>
      <c r="L1841">
        <v>0.93158099999999999</v>
      </c>
      <c r="M1841">
        <v>0</v>
      </c>
      <c r="N1841" t="s">
        <v>42</v>
      </c>
    </row>
    <row r="1842" spans="1:25" x14ac:dyDescent="0.25">
      <c r="A1842" t="s">
        <v>161</v>
      </c>
      <c r="B1842">
        <v>7849.19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5.5222100000000003E-2</v>
      </c>
      <c r="L1842">
        <v>0.93181400000000003</v>
      </c>
      <c r="M1842">
        <v>0</v>
      </c>
      <c r="N1842" t="s">
        <v>42</v>
      </c>
    </row>
    <row r="1843" spans="1:25" x14ac:dyDescent="0.25">
      <c r="A1843" t="s">
        <v>161</v>
      </c>
      <c r="B1843">
        <v>7879.12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5.4862500000000002E-2</v>
      </c>
      <c r="L1843">
        <v>0.93183700000000003</v>
      </c>
      <c r="M1843">
        <v>0</v>
      </c>
      <c r="N1843" t="s">
        <v>42</v>
      </c>
    </row>
    <row r="1844" spans="1:25" x14ac:dyDescent="0.25">
      <c r="A1844" t="s">
        <v>161</v>
      </c>
      <c r="B1844">
        <v>7926.35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5.7579499999999999E-2</v>
      </c>
      <c r="L1844">
        <v>0.93179199999999995</v>
      </c>
      <c r="M1844">
        <v>0</v>
      </c>
      <c r="N1844" t="s">
        <v>42</v>
      </c>
    </row>
    <row r="1845" spans="1:25" x14ac:dyDescent="0.25">
      <c r="A1845" t="s">
        <v>161</v>
      </c>
      <c r="B1845">
        <v>7857.91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5.5681399999999999E-2</v>
      </c>
      <c r="L1845">
        <v>0.93131600000000003</v>
      </c>
      <c r="M1845">
        <v>0</v>
      </c>
      <c r="N1845" t="s">
        <v>42</v>
      </c>
    </row>
    <row r="1846" spans="1:25" x14ac:dyDescent="0.25">
      <c r="A1846" t="s">
        <v>161</v>
      </c>
      <c r="B1846">
        <v>7907.92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6.2180899999999997E-2</v>
      </c>
      <c r="L1846">
        <v>0.93158399999999997</v>
      </c>
      <c r="M1846">
        <v>0</v>
      </c>
      <c r="N1846" t="s">
        <v>42</v>
      </c>
    </row>
    <row r="1847" spans="1:25" x14ac:dyDescent="0.25">
      <c r="A1847" t="s">
        <v>161</v>
      </c>
      <c r="B1847">
        <v>7971.16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5.4682000000000001E-2</v>
      </c>
      <c r="L1847">
        <v>0.93179500000000004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7818.29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5.3984699999999997E-2</v>
      </c>
      <c r="L1848">
        <v>0.93152800000000002</v>
      </c>
      <c r="M1848">
        <v>0</v>
      </c>
      <c r="N1848" t="s">
        <v>42</v>
      </c>
      <c r="R1848">
        <f>AVERAGE(B1799:B1848)</f>
        <v>7834.1323999999977</v>
      </c>
      <c r="S1848">
        <f>AVERAGE(C1799:C1848)</f>
        <v>0</v>
      </c>
      <c r="U1848">
        <f>_xlfn.VAR.P(B1799:B1848)</f>
        <v>15741.728546239996</v>
      </c>
      <c r="V1848">
        <f>_xlfn.VAR.P(C1799:C1848)</f>
        <v>0</v>
      </c>
      <c r="X1848">
        <f>1.96*SQRT(U1848)/50</f>
        <v>4.9182689793558696</v>
      </c>
      <c r="Y1848">
        <f>1.96*SQRT(V1848)/50</f>
        <v>0</v>
      </c>
    </row>
    <row r="1849" spans="1:25" x14ac:dyDescent="0.25">
      <c r="A1849" t="s">
        <v>162</v>
      </c>
      <c r="B1849">
        <v>391813.85249999998</v>
      </c>
      <c r="C1849" t="s">
        <v>36</v>
      </c>
    </row>
    <row r="1850" spans="1:25" x14ac:dyDescent="0.25">
      <c r="A1850" t="s">
        <v>163</v>
      </c>
      <c r="B1850">
        <v>7519.16</v>
      </c>
      <c r="C1850">
        <v>7404.27</v>
      </c>
      <c r="D1850">
        <v>7404.14</v>
      </c>
      <c r="E1850">
        <v>7030.89</v>
      </c>
      <c r="F1850">
        <v>176.29400000000001</v>
      </c>
      <c r="G1850">
        <v>0</v>
      </c>
      <c r="H1850">
        <v>78.020499999999998</v>
      </c>
      <c r="I1850">
        <v>0</v>
      </c>
      <c r="J1850">
        <v>5.8344E-2</v>
      </c>
      <c r="K1850">
        <v>0.93154899999999996</v>
      </c>
      <c r="L1850">
        <v>0</v>
      </c>
      <c r="M1850" t="s">
        <v>42</v>
      </c>
    </row>
    <row r="1851" spans="1:25" x14ac:dyDescent="0.25">
      <c r="A1851" t="s">
        <v>163</v>
      </c>
      <c r="B1851">
        <v>7470.76</v>
      </c>
      <c r="C1851">
        <v>7355.55</v>
      </c>
      <c r="D1851">
        <v>7355.42</v>
      </c>
      <c r="E1851">
        <v>6982.41</v>
      </c>
      <c r="F1851">
        <v>171.81899999999999</v>
      </c>
      <c r="G1851">
        <v>0</v>
      </c>
      <c r="H1851">
        <v>82.236699999999999</v>
      </c>
      <c r="I1851">
        <v>0</v>
      </c>
      <c r="J1851">
        <v>8.3255599999999999E-2</v>
      </c>
      <c r="K1851">
        <v>0.93156799999999995</v>
      </c>
      <c r="L1851">
        <v>0</v>
      </c>
      <c r="M1851" t="s">
        <v>42</v>
      </c>
    </row>
    <row r="1852" spans="1:25" x14ac:dyDescent="0.25">
      <c r="A1852" t="s">
        <v>163</v>
      </c>
      <c r="B1852">
        <v>7461.99</v>
      </c>
      <c r="C1852">
        <v>7346.79</v>
      </c>
      <c r="D1852">
        <v>7346.65</v>
      </c>
      <c r="E1852">
        <v>6969.58</v>
      </c>
      <c r="F1852">
        <v>176.346</v>
      </c>
      <c r="G1852">
        <v>0</v>
      </c>
      <c r="H1852">
        <v>81.306399999999996</v>
      </c>
      <c r="I1852">
        <v>0</v>
      </c>
      <c r="J1852">
        <v>5.50159E-2</v>
      </c>
      <c r="K1852">
        <v>0.93166599999999999</v>
      </c>
      <c r="L1852">
        <v>0</v>
      </c>
      <c r="M1852" t="s">
        <v>42</v>
      </c>
    </row>
    <row r="1853" spans="1:25" x14ac:dyDescent="0.25">
      <c r="A1853" t="s">
        <v>163</v>
      </c>
      <c r="B1853">
        <v>7543.97</v>
      </c>
      <c r="C1853">
        <v>7427.95</v>
      </c>
      <c r="D1853">
        <v>7427.81</v>
      </c>
      <c r="E1853">
        <v>7046.17</v>
      </c>
      <c r="F1853">
        <v>176.45400000000001</v>
      </c>
      <c r="G1853">
        <v>0</v>
      </c>
      <c r="H1853">
        <v>79.964200000000005</v>
      </c>
      <c r="I1853">
        <v>0</v>
      </c>
      <c r="J1853">
        <v>5.6864999999999999E-2</v>
      </c>
      <c r="K1853">
        <v>0.93179599999999996</v>
      </c>
      <c r="L1853">
        <v>0</v>
      </c>
      <c r="M1853" t="s">
        <v>42</v>
      </c>
    </row>
    <row r="1854" spans="1:25" x14ac:dyDescent="0.25">
      <c r="A1854" t="s">
        <v>163</v>
      </c>
      <c r="B1854">
        <v>7439.28</v>
      </c>
      <c r="C1854">
        <v>7324.41</v>
      </c>
      <c r="D1854">
        <v>7324.27</v>
      </c>
      <c r="E1854">
        <v>6953.42</v>
      </c>
      <c r="F1854">
        <v>172.63200000000001</v>
      </c>
      <c r="G1854">
        <v>0</v>
      </c>
      <c r="H1854">
        <v>81.291200000000003</v>
      </c>
      <c r="I1854">
        <v>0</v>
      </c>
      <c r="J1854">
        <v>5.39158E-2</v>
      </c>
      <c r="K1854">
        <v>0.93183499999999997</v>
      </c>
      <c r="L1854">
        <v>0</v>
      </c>
      <c r="M1854" t="s">
        <v>42</v>
      </c>
    </row>
    <row r="1855" spans="1:25" x14ac:dyDescent="0.25">
      <c r="A1855" t="s">
        <v>163</v>
      </c>
      <c r="B1855">
        <v>7537.45</v>
      </c>
      <c r="C1855">
        <v>7421.13</v>
      </c>
      <c r="D1855">
        <v>7421</v>
      </c>
      <c r="E1855">
        <v>7042.01</v>
      </c>
      <c r="F1855">
        <v>175.73099999999999</v>
      </c>
      <c r="G1855">
        <v>0</v>
      </c>
      <c r="H1855">
        <v>80.816299999999998</v>
      </c>
      <c r="I1855">
        <v>0</v>
      </c>
      <c r="J1855">
        <v>5.5479800000000003E-2</v>
      </c>
      <c r="K1855">
        <v>0.93182399999999999</v>
      </c>
      <c r="L1855">
        <v>0</v>
      </c>
      <c r="M1855" t="s">
        <v>42</v>
      </c>
    </row>
    <row r="1856" spans="1:25" x14ac:dyDescent="0.25">
      <c r="A1856" t="s">
        <v>163</v>
      </c>
      <c r="B1856">
        <v>7642.54</v>
      </c>
      <c r="C1856">
        <v>7521.08</v>
      </c>
      <c r="D1856">
        <v>7520.93</v>
      </c>
      <c r="E1856">
        <v>7115.22</v>
      </c>
      <c r="F1856">
        <v>188.73</v>
      </c>
      <c r="G1856">
        <v>0</v>
      </c>
      <c r="H1856">
        <v>79.070499999999996</v>
      </c>
      <c r="I1856">
        <v>0</v>
      </c>
      <c r="J1856">
        <v>6.7807000000000006E-2</v>
      </c>
      <c r="K1856">
        <v>0.93183099999999996</v>
      </c>
      <c r="L1856">
        <v>0</v>
      </c>
      <c r="M1856" t="s">
        <v>42</v>
      </c>
    </row>
    <row r="1857" spans="1:13" x14ac:dyDescent="0.25">
      <c r="A1857" t="s">
        <v>163</v>
      </c>
      <c r="B1857">
        <v>7637.86</v>
      </c>
      <c r="C1857">
        <v>7522.54</v>
      </c>
      <c r="D1857">
        <v>7522.42</v>
      </c>
      <c r="E1857">
        <v>7143.59</v>
      </c>
      <c r="F1857">
        <v>178.816</v>
      </c>
      <c r="G1857">
        <v>0</v>
      </c>
      <c r="H1857">
        <v>79.958299999999994</v>
      </c>
      <c r="I1857">
        <v>0</v>
      </c>
      <c r="J1857">
        <v>5.4265399999999998E-2</v>
      </c>
      <c r="K1857">
        <v>0.94483399999999995</v>
      </c>
      <c r="L1857">
        <v>0</v>
      </c>
      <c r="M1857" t="s">
        <v>42</v>
      </c>
    </row>
    <row r="1858" spans="1:13" x14ac:dyDescent="0.25">
      <c r="A1858" t="s">
        <v>163</v>
      </c>
      <c r="B1858">
        <v>7510.59</v>
      </c>
      <c r="C1858">
        <v>7395.29</v>
      </c>
      <c r="D1858">
        <v>7395.16</v>
      </c>
      <c r="E1858">
        <v>7020.89</v>
      </c>
      <c r="F1858">
        <v>176.63300000000001</v>
      </c>
      <c r="G1858">
        <v>0</v>
      </c>
      <c r="H1858">
        <v>81.216899999999995</v>
      </c>
      <c r="I1858">
        <v>0</v>
      </c>
      <c r="J1858">
        <v>5.4502099999999998E-2</v>
      </c>
      <c r="K1858">
        <v>0.93183400000000005</v>
      </c>
      <c r="L1858">
        <v>0</v>
      </c>
      <c r="M1858" t="s">
        <v>42</v>
      </c>
    </row>
    <row r="1859" spans="1:13" x14ac:dyDescent="0.25">
      <c r="A1859" t="s">
        <v>163</v>
      </c>
      <c r="B1859">
        <v>7610.19</v>
      </c>
      <c r="C1859">
        <v>7493.64</v>
      </c>
      <c r="D1859">
        <v>7493.51</v>
      </c>
      <c r="E1859">
        <v>7114.97</v>
      </c>
      <c r="F1859">
        <v>177.61699999999999</v>
      </c>
      <c r="G1859">
        <v>0</v>
      </c>
      <c r="H1859">
        <v>80.184600000000003</v>
      </c>
      <c r="I1859">
        <v>0</v>
      </c>
      <c r="J1859">
        <v>5.3995700000000001E-2</v>
      </c>
      <c r="K1859">
        <v>0.93137000000000003</v>
      </c>
      <c r="L1859">
        <v>0</v>
      </c>
      <c r="M1859" t="s">
        <v>42</v>
      </c>
    </row>
    <row r="1860" spans="1:13" x14ac:dyDescent="0.25">
      <c r="A1860" t="s">
        <v>163</v>
      </c>
      <c r="B1860">
        <v>7493.86</v>
      </c>
      <c r="C1860">
        <v>7378.54</v>
      </c>
      <c r="D1860">
        <v>7378.41</v>
      </c>
      <c r="E1860">
        <v>6999.35</v>
      </c>
      <c r="F1860">
        <v>179.352</v>
      </c>
      <c r="G1860">
        <v>0</v>
      </c>
      <c r="H1860">
        <v>79.881</v>
      </c>
      <c r="I1860">
        <v>0</v>
      </c>
      <c r="J1860">
        <v>8.3256499999999997E-2</v>
      </c>
      <c r="K1860">
        <v>0.92727400000000004</v>
      </c>
      <c r="L1860">
        <v>0</v>
      </c>
      <c r="M1860" t="s">
        <v>42</v>
      </c>
    </row>
    <row r="1861" spans="1:13" x14ac:dyDescent="0.25">
      <c r="A1861" t="s">
        <v>163</v>
      </c>
      <c r="B1861">
        <v>7436.27</v>
      </c>
      <c r="C1861">
        <v>7321.01</v>
      </c>
      <c r="D1861">
        <v>7320.88</v>
      </c>
      <c r="E1861">
        <v>6944.73</v>
      </c>
      <c r="F1861">
        <v>173.50700000000001</v>
      </c>
      <c r="G1861">
        <v>0</v>
      </c>
      <c r="H1861">
        <v>84.693399999999997</v>
      </c>
      <c r="I1861">
        <v>0</v>
      </c>
      <c r="J1861">
        <v>5.4848899999999999E-2</v>
      </c>
      <c r="K1861">
        <v>0.928535</v>
      </c>
      <c r="L1861">
        <v>0</v>
      </c>
      <c r="M1861" t="s">
        <v>42</v>
      </c>
    </row>
    <row r="1862" spans="1:13" x14ac:dyDescent="0.25">
      <c r="A1862" t="s">
        <v>163</v>
      </c>
      <c r="B1862">
        <v>7476.85</v>
      </c>
      <c r="C1862">
        <v>7361.42</v>
      </c>
      <c r="D1862">
        <v>7361.29</v>
      </c>
      <c r="E1862">
        <v>6984.37</v>
      </c>
      <c r="F1862">
        <v>174.73400000000001</v>
      </c>
      <c r="G1862">
        <v>0</v>
      </c>
      <c r="H1862">
        <v>81.4619</v>
      </c>
      <c r="I1862">
        <v>0</v>
      </c>
      <c r="J1862">
        <v>5.3966800000000002E-2</v>
      </c>
      <c r="K1862">
        <v>0.93166499999999997</v>
      </c>
      <c r="L1862">
        <v>0</v>
      </c>
      <c r="M1862" t="s">
        <v>42</v>
      </c>
    </row>
    <row r="1863" spans="1:13" x14ac:dyDescent="0.25">
      <c r="A1863" t="s">
        <v>163</v>
      </c>
      <c r="B1863">
        <v>7572.6</v>
      </c>
      <c r="C1863">
        <v>7456.57</v>
      </c>
      <c r="D1863">
        <v>7456.44</v>
      </c>
      <c r="E1863">
        <v>7077.71</v>
      </c>
      <c r="F1863">
        <v>179.04</v>
      </c>
      <c r="G1863">
        <v>0</v>
      </c>
      <c r="H1863">
        <v>82.116600000000005</v>
      </c>
      <c r="I1863">
        <v>0</v>
      </c>
      <c r="J1863">
        <v>5.3964199999999997E-2</v>
      </c>
      <c r="K1863">
        <v>0.95625700000000002</v>
      </c>
      <c r="L1863">
        <v>0</v>
      </c>
      <c r="M1863" t="s">
        <v>42</v>
      </c>
    </row>
    <row r="1864" spans="1:13" x14ac:dyDescent="0.25">
      <c r="A1864" t="s">
        <v>163</v>
      </c>
      <c r="B1864">
        <v>7560.93</v>
      </c>
      <c r="C1864">
        <v>7441.25</v>
      </c>
      <c r="D1864">
        <v>7441.12</v>
      </c>
      <c r="E1864">
        <v>7051.44</v>
      </c>
      <c r="F1864">
        <v>182.679</v>
      </c>
      <c r="G1864">
        <v>0</v>
      </c>
      <c r="H1864">
        <v>82.014499999999998</v>
      </c>
      <c r="I1864">
        <v>0</v>
      </c>
      <c r="J1864">
        <v>5.5070000000000001E-2</v>
      </c>
      <c r="K1864">
        <v>0.93023100000000003</v>
      </c>
      <c r="L1864">
        <v>0</v>
      </c>
      <c r="M1864" t="s">
        <v>42</v>
      </c>
    </row>
    <row r="1865" spans="1:13" x14ac:dyDescent="0.25">
      <c r="A1865" t="s">
        <v>163</v>
      </c>
      <c r="B1865">
        <v>7606.27</v>
      </c>
      <c r="C1865">
        <v>7491.04</v>
      </c>
      <c r="D1865">
        <v>7490.9</v>
      </c>
      <c r="E1865">
        <v>7094.2</v>
      </c>
      <c r="F1865">
        <v>184.99</v>
      </c>
      <c r="G1865">
        <v>0</v>
      </c>
      <c r="H1865">
        <v>76.157600000000002</v>
      </c>
      <c r="I1865">
        <v>0</v>
      </c>
      <c r="J1865">
        <v>5.7674999999999997E-2</v>
      </c>
      <c r="K1865">
        <v>0.95057700000000001</v>
      </c>
      <c r="L1865">
        <v>0</v>
      </c>
      <c r="M1865" t="s">
        <v>42</v>
      </c>
    </row>
    <row r="1866" spans="1:13" x14ac:dyDescent="0.25">
      <c r="A1866" t="s">
        <v>163</v>
      </c>
      <c r="B1866">
        <v>7770.93</v>
      </c>
      <c r="C1866">
        <v>7655.63</v>
      </c>
      <c r="D1866">
        <v>7655.5</v>
      </c>
      <c r="E1866">
        <v>7256.34</v>
      </c>
      <c r="F1866">
        <v>185.05600000000001</v>
      </c>
      <c r="G1866">
        <v>0</v>
      </c>
      <c r="H1866">
        <v>76.1845</v>
      </c>
      <c r="I1866">
        <v>0</v>
      </c>
      <c r="J1866">
        <v>6.7527100000000007E-2</v>
      </c>
      <c r="K1866">
        <v>0.93582799999999999</v>
      </c>
      <c r="L1866">
        <v>0</v>
      </c>
      <c r="M1866" t="s">
        <v>42</v>
      </c>
    </row>
    <row r="1867" spans="1:13" x14ac:dyDescent="0.25">
      <c r="A1867" t="s">
        <v>163</v>
      </c>
      <c r="B1867">
        <v>7690.95</v>
      </c>
      <c r="C1867">
        <v>7575.58</v>
      </c>
      <c r="D1867">
        <v>7575.46</v>
      </c>
      <c r="E1867">
        <v>7179.17</v>
      </c>
      <c r="F1867">
        <v>184.25800000000001</v>
      </c>
      <c r="G1867">
        <v>0</v>
      </c>
      <c r="H1867">
        <v>75.580799999999996</v>
      </c>
      <c r="I1867">
        <v>0</v>
      </c>
      <c r="J1867">
        <v>8.3257200000000003E-2</v>
      </c>
      <c r="K1867">
        <v>0.93183300000000002</v>
      </c>
      <c r="L1867">
        <v>0</v>
      </c>
      <c r="M1867" t="s">
        <v>42</v>
      </c>
    </row>
    <row r="1868" spans="1:13" x14ac:dyDescent="0.25">
      <c r="A1868" t="s">
        <v>163</v>
      </c>
      <c r="B1868">
        <v>7792.47</v>
      </c>
      <c r="C1868">
        <v>7677.7</v>
      </c>
      <c r="D1868">
        <v>7677.57</v>
      </c>
      <c r="E1868">
        <v>7278.03</v>
      </c>
      <c r="F1868">
        <v>185.523</v>
      </c>
      <c r="G1868">
        <v>0</v>
      </c>
      <c r="H1868">
        <v>75.982100000000003</v>
      </c>
      <c r="I1868">
        <v>0</v>
      </c>
      <c r="J1868">
        <v>7.2150099999999995E-2</v>
      </c>
      <c r="K1868">
        <v>0.93429600000000002</v>
      </c>
      <c r="L1868">
        <v>0</v>
      </c>
      <c r="M1868" t="s">
        <v>42</v>
      </c>
    </row>
    <row r="1869" spans="1:13" x14ac:dyDescent="0.25">
      <c r="A1869" t="s">
        <v>163</v>
      </c>
      <c r="B1869">
        <v>7727.97</v>
      </c>
      <c r="C1869">
        <v>7611.24</v>
      </c>
      <c r="D1869">
        <v>7611.11</v>
      </c>
      <c r="E1869">
        <v>7214.1</v>
      </c>
      <c r="F1869">
        <v>183.11</v>
      </c>
      <c r="G1869">
        <v>0</v>
      </c>
      <c r="H1869">
        <v>77.236400000000003</v>
      </c>
      <c r="I1869">
        <v>0</v>
      </c>
      <c r="J1869">
        <v>7.0142800000000005E-2</v>
      </c>
      <c r="K1869">
        <v>0.93183499999999997</v>
      </c>
      <c r="L1869">
        <v>0</v>
      </c>
      <c r="M1869" t="s">
        <v>42</v>
      </c>
    </row>
    <row r="1870" spans="1:13" x14ac:dyDescent="0.25">
      <c r="A1870" t="s">
        <v>163</v>
      </c>
      <c r="B1870">
        <v>7633.92</v>
      </c>
      <c r="C1870">
        <v>7517.12</v>
      </c>
      <c r="D1870">
        <v>7516.99</v>
      </c>
      <c r="E1870">
        <v>7120.76</v>
      </c>
      <c r="F1870">
        <v>181.929</v>
      </c>
      <c r="G1870">
        <v>0</v>
      </c>
      <c r="H1870">
        <v>76.705200000000005</v>
      </c>
      <c r="I1870">
        <v>0</v>
      </c>
      <c r="J1870">
        <v>5.5610199999999999E-2</v>
      </c>
      <c r="K1870">
        <v>0.93181499999999995</v>
      </c>
      <c r="L1870">
        <v>0</v>
      </c>
      <c r="M1870" t="s">
        <v>42</v>
      </c>
    </row>
    <row r="1871" spans="1:13" x14ac:dyDescent="0.25">
      <c r="A1871" t="s">
        <v>163</v>
      </c>
      <c r="B1871">
        <v>7788.92</v>
      </c>
      <c r="C1871">
        <v>7672.6</v>
      </c>
      <c r="D1871">
        <v>7672.46</v>
      </c>
      <c r="E1871">
        <v>7256.56</v>
      </c>
      <c r="F1871">
        <v>192.11</v>
      </c>
      <c r="G1871">
        <v>0</v>
      </c>
      <c r="H1871">
        <v>77.995099999999994</v>
      </c>
      <c r="I1871">
        <v>0</v>
      </c>
      <c r="J1871">
        <v>5.4015000000000001E-2</v>
      </c>
      <c r="K1871">
        <v>0.93163300000000004</v>
      </c>
      <c r="L1871">
        <v>0</v>
      </c>
      <c r="M1871" t="s">
        <v>42</v>
      </c>
    </row>
    <row r="1872" spans="1:13" x14ac:dyDescent="0.25">
      <c r="A1872" t="s">
        <v>163</v>
      </c>
      <c r="B1872">
        <v>7674.4</v>
      </c>
      <c r="C1872">
        <v>7558.63</v>
      </c>
      <c r="D1872">
        <v>7558.5</v>
      </c>
      <c r="E1872">
        <v>7163.03</v>
      </c>
      <c r="F1872">
        <v>180.815</v>
      </c>
      <c r="G1872">
        <v>0</v>
      </c>
      <c r="H1872">
        <v>77.221599999999995</v>
      </c>
      <c r="I1872">
        <v>0</v>
      </c>
      <c r="J1872">
        <v>5.3992199999999997E-2</v>
      </c>
      <c r="K1872">
        <v>0.93157900000000005</v>
      </c>
      <c r="L1872">
        <v>0</v>
      </c>
      <c r="M1872" t="s">
        <v>42</v>
      </c>
    </row>
    <row r="1873" spans="1:13" x14ac:dyDescent="0.25">
      <c r="A1873" t="s">
        <v>163</v>
      </c>
      <c r="B1873">
        <v>7741.98</v>
      </c>
      <c r="C1873">
        <v>7626.61</v>
      </c>
      <c r="D1873">
        <v>7626.49</v>
      </c>
      <c r="E1873">
        <v>7223.12</v>
      </c>
      <c r="F1873">
        <v>185.018</v>
      </c>
      <c r="G1873">
        <v>0</v>
      </c>
      <c r="H1873">
        <v>77.447000000000003</v>
      </c>
      <c r="I1873">
        <v>0</v>
      </c>
      <c r="J1873">
        <v>5.4003200000000001E-2</v>
      </c>
      <c r="K1873">
        <v>0.931782</v>
      </c>
      <c r="L1873">
        <v>0</v>
      </c>
      <c r="M1873" t="s">
        <v>42</v>
      </c>
    </row>
    <row r="1874" spans="1:13" x14ac:dyDescent="0.25">
      <c r="A1874" t="s">
        <v>163</v>
      </c>
      <c r="B1874">
        <v>7718.19</v>
      </c>
      <c r="C1874">
        <v>7602.91</v>
      </c>
      <c r="D1874">
        <v>7602.79</v>
      </c>
      <c r="E1874">
        <v>7201.18</v>
      </c>
      <c r="F1874">
        <v>181.88200000000001</v>
      </c>
      <c r="G1874">
        <v>0</v>
      </c>
      <c r="H1874">
        <v>81.610399999999998</v>
      </c>
      <c r="I1874">
        <v>0</v>
      </c>
      <c r="J1874">
        <v>5.4002399999999999E-2</v>
      </c>
      <c r="K1874">
        <v>0.93173399999999995</v>
      </c>
      <c r="L1874">
        <v>0</v>
      </c>
      <c r="M1874" t="s">
        <v>42</v>
      </c>
    </row>
    <row r="1875" spans="1:13" x14ac:dyDescent="0.25">
      <c r="A1875" t="s">
        <v>163</v>
      </c>
      <c r="B1875">
        <v>7723.67</v>
      </c>
      <c r="C1875">
        <v>7608.44</v>
      </c>
      <c r="D1875">
        <v>7608.31</v>
      </c>
      <c r="E1875">
        <v>7205.29</v>
      </c>
      <c r="F1875">
        <v>186.405</v>
      </c>
      <c r="G1875">
        <v>0</v>
      </c>
      <c r="H1875">
        <v>77.049099999999996</v>
      </c>
      <c r="I1875">
        <v>0</v>
      </c>
      <c r="J1875">
        <v>5.9929499999999997E-2</v>
      </c>
      <c r="K1875">
        <v>0.93162800000000001</v>
      </c>
      <c r="L1875">
        <v>0</v>
      </c>
      <c r="M1875" t="s">
        <v>42</v>
      </c>
    </row>
    <row r="1876" spans="1:13" x14ac:dyDescent="0.25">
      <c r="A1876" t="s">
        <v>163</v>
      </c>
      <c r="B1876">
        <v>7694.17</v>
      </c>
      <c r="C1876">
        <v>7578.17</v>
      </c>
      <c r="D1876">
        <v>7578.04</v>
      </c>
      <c r="E1876">
        <v>7166.49</v>
      </c>
      <c r="F1876">
        <v>189.73500000000001</v>
      </c>
      <c r="G1876">
        <v>0</v>
      </c>
      <c r="H1876">
        <v>78.906999999999996</v>
      </c>
      <c r="I1876">
        <v>0</v>
      </c>
      <c r="J1876">
        <v>7.2183499999999998E-2</v>
      </c>
      <c r="K1876">
        <v>0.93171599999999999</v>
      </c>
      <c r="L1876">
        <v>0</v>
      </c>
      <c r="M1876" t="s">
        <v>42</v>
      </c>
    </row>
    <row r="1877" spans="1:13" x14ac:dyDescent="0.25">
      <c r="A1877" t="s">
        <v>163</v>
      </c>
      <c r="B1877">
        <v>7529.13</v>
      </c>
      <c r="C1877">
        <v>7413.45</v>
      </c>
      <c r="D1877">
        <v>7413.3</v>
      </c>
      <c r="E1877">
        <v>6985.79</v>
      </c>
      <c r="F1877">
        <v>200.923</v>
      </c>
      <c r="G1877">
        <v>0</v>
      </c>
      <c r="H1877">
        <v>77.312399999999997</v>
      </c>
      <c r="I1877">
        <v>0</v>
      </c>
      <c r="J1877">
        <v>5.4023000000000002E-2</v>
      </c>
      <c r="K1877">
        <v>0.93183400000000005</v>
      </c>
      <c r="L1877">
        <v>0</v>
      </c>
      <c r="M1877" t="s">
        <v>42</v>
      </c>
    </row>
    <row r="1878" spans="1:13" x14ac:dyDescent="0.25">
      <c r="A1878" t="s">
        <v>163</v>
      </c>
      <c r="B1878">
        <v>7717.41</v>
      </c>
      <c r="C1878">
        <v>7602.43</v>
      </c>
      <c r="D1878">
        <v>7602.3</v>
      </c>
      <c r="E1878">
        <v>7198.85</v>
      </c>
      <c r="F1878">
        <v>187.1</v>
      </c>
      <c r="G1878">
        <v>0</v>
      </c>
      <c r="H1878">
        <v>78.166799999999995</v>
      </c>
      <c r="I1878">
        <v>0</v>
      </c>
      <c r="J1878">
        <v>5.4198400000000001E-2</v>
      </c>
      <c r="K1878">
        <v>0.94807799999999998</v>
      </c>
      <c r="L1878">
        <v>0</v>
      </c>
      <c r="M1878" t="s">
        <v>42</v>
      </c>
    </row>
    <row r="1879" spans="1:13" x14ac:dyDescent="0.25">
      <c r="A1879" t="s">
        <v>163</v>
      </c>
      <c r="B1879">
        <v>7817.35</v>
      </c>
      <c r="C1879">
        <v>7701.2</v>
      </c>
      <c r="D1879">
        <v>7701.06</v>
      </c>
      <c r="E1879">
        <v>7283.29</v>
      </c>
      <c r="F1879">
        <v>195.79900000000001</v>
      </c>
      <c r="G1879">
        <v>0</v>
      </c>
      <c r="H1879">
        <v>77.754300000000001</v>
      </c>
      <c r="I1879">
        <v>0</v>
      </c>
      <c r="J1879">
        <v>5.3941500000000003E-2</v>
      </c>
      <c r="K1879">
        <v>0.93173300000000003</v>
      </c>
      <c r="L1879">
        <v>0</v>
      </c>
      <c r="M1879" t="s">
        <v>42</v>
      </c>
    </row>
    <row r="1880" spans="1:13" x14ac:dyDescent="0.25">
      <c r="A1880" t="s">
        <v>163</v>
      </c>
      <c r="B1880">
        <v>7712.43</v>
      </c>
      <c r="C1880">
        <v>7596.77</v>
      </c>
      <c r="D1880">
        <v>7596.63</v>
      </c>
      <c r="E1880">
        <v>7199.5</v>
      </c>
      <c r="F1880">
        <v>185.20099999999999</v>
      </c>
      <c r="G1880">
        <v>0</v>
      </c>
      <c r="H1880">
        <v>79.669399999999996</v>
      </c>
      <c r="I1880">
        <v>0</v>
      </c>
      <c r="J1880">
        <v>8.3281900000000006E-2</v>
      </c>
      <c r="K1880">
        <v>0.93170600000000003</v>
      </c>
      <c r="L1880">
        <v>0</v>
      </c>
      <c r="M1880" t="s">
        <v>42</v>
      </c>
    </row>
    <row r="1881" spans="1:13" x14ac:dyDescent="0.25">
      <c r="A1881" t="s">
        <v>163</v>
      </c>
      <c r="B1881">
        <v>7563.74</v>
      </c>
      <c r="C1881">
        <v>7448.1</v>
      </c>
      <c r="D1881">
        <v>7447.97</v>
      </c>
      <c r="E1881">
        <v>7073.04</v>
      </c>
      <c r="F1881">
        <v>178.39099999999999</v>
      </c>
      <c r="G1881">
        <v>0</v>
      </c>
      <c r="H1881">
        <v>79.425700000000006</v>
      </c>
      <c r="I1881">
        <v>0</v>
      </c>
      <c r="J1881">
        <v>5.9049600000000001E-2</v>
      </c>
      <c r="K1881">
        <v>0.93179999999999996</v>
      </c>
      <c r="L1881">
        <v>0</v>
      </c>
      <c r="M1881" t="s">
        <v>42</v>
      </c>
    </row>
    <row r="1882" spans="1:13" x14ac:dyDescent="0.25">
      <c r="A1882" t="s">
        <v>163</v>
      </c>
      <c r="B1882">
        <v>7592.2</v>
      </c>
      <c r="C1882">
        <v>7477.82</v>
      </c>
      <c r="D1882">
        <v>7477.69</v>
      </c>
      <c r="E1882">
        <v>7103.95</v>
      </c>
      <c r="F1882">
        <v>175.565</v>
      </c>
      <c r="G1882">
        <v>0</v>
      </c>
      <c r="H1882">
        <v>80.575299999999999</v>
      </c>
      <c r="I1882">
        <v>0</v>
      </c>
      <c r="J1882">
        <v>5.6075199999999999E-2</v>
      </c>
      <c r="K1882">
        <v>0.93182100000000001</v>
      </c>
      <c r="L1882">
        <v>0</v>
      </c>
      <c r="M1882" t="s">
        <v>42</v>
      </c>
    </row>
    <row r="1883" spans="1:13" x14ac:dyDescent="0.25">
      <c r="A1883" t="s">
        <v>163</v>
      </c>
      <c r="B1883">
        <v>7478.26</v>
      </c>
      <c r="C1883">
        <v>7363.19</v>
      </c>
      <c r="D1883">
        <v>7363.06</v>
      </c>
      <c r="E1883">
        <v>6989.8</v>
      </c>
      <c r="F1883">
        <v>175.88900000000001</v>
      </c>
      <c r="G1883">
        <v>0</v>
      </c>
      <c r="H1883">
        <v>80.437200000000004</v>
      </c>
      <c r="I1883">
        <v>0</v>
      </c>
      <c r="J1883">
        <v>5.4288999999999997E-2</v>
      </c>
      <c r="K1883">
        <v>0.931558</v>
      </c>
      <c r="L1883">
        <v>0</v>
      </c>
      <c r="M1883" t="s">
        <v>42</v>
      </c>
    </row>
    <row r="1884" spans="1:13" x14ac:dyDescent="0.25">
      <c r="A1884" t="s">
        <v>163</v>
      </c>
      <c r="B1884">
        <v>7582.7</v>
      </c>
      <c r="C1884">
        <v>7466.93</v>
      </c>
      <c r="D1884">
        <v>7466.8</v>
      </c>
      <c r="E1884">
        <v>7086.17</v>
      </c>
      <c r="F1884">
        <v>180.96199999999999</v>
      </c>
      <c r="G1884">
        <v>0</v>
      </c>
      <c r="H1884">
        <v>78.459299999999999</v>
      </c>
      <c r="I1884">
        <v>0</v>
      </c>
      <c r="J1884">
        <v>6.22068E-2</v>
      </c>
      <c r="K1884">
        <v>0.93135999999999997</v>
      </c>
      <c r="L1884">
        <v>0</v>
      </c>
      <c r="M1884" t="s">
        <v>42</v>
      </c>
    </row>
    <row r="1885" spans="1:13" x14ac:dyDescent="0.25">
      <c r="A1885" t="s">
        <v>163</v>
      </c>
      <c r="B1885">
        <v>7573.12</v>
      </c>
      <c r="C1885">
        <v>7458.75</v>
      </c>
      <c r="D1885">
        <v>7458.63</v>
      </c>
      <c r="E1885">
        <v>7080.85</v>
      </c>
      <c r="F1885">
        <v>177.48</v>
      </c>
      <c r="G1885">
        <v>0</v>
      </c>
      <c r="H1885">
        <v>79.527100000000004</v>
      </c>
      <c r="I1885">
        <v>0</v>
      </c>
      <c r="J1885">
        <v>6.0078199999999998E-2</v>
      </c>
      <c r="K1885">
        <v>0.93164499999999995</v>
      </c>
      <c r="L1885">
        <v>0</v>
      </c>
      <c r="M1885" t="s">
        <v>42</v>
      </c>
    </row>
    <row r="1886" spans="1:13" x14ac:dyDescent="0.25">
      <c r="A1886" t="s">
        <v>163</v>
      </c>
      <c r="B1886">
        <v>7409.56</v>
      </c>
      <c r="C1886">
        <v>7294.39</v>
      </c>
      <c r="D1886">
        <v>7294.27</v>
      </c>
      <c r="E1886">
        <v>6922.73</v>
      </c>
      <c r="F1886">
        <v>177.334</v>
      </c>
      <c r="G1886">
        <v>0</v>
      </c>
      <c r="H1886">
        <v>81.739999999999995</v>
      </c>
      <c r="I1886">
        <v>0</v>
      </c>
      <c r="J1886">
        <v>5.7837899999999998E-2</v>
      </c>
      <c r="K1886">
        <v>0.93183300000000002</v>
      </c>
      <c r="L1886">
        <v>0</v>
      </c>
      <c r="M1886" t="s">
        <v>42</v>
      </c>
    </row>
    <row r="1887" spans="1:13" x14ac:dyDescent="0.25">
      <c r="A1887" t="s">
        <v>163</v>
      </c>
      <c r="B1887">
        <v>7665.01</v>
      </c>
      <c r="C1887">
        <v>7550.17</v>
      </c>
      <c r="D1887">
        <v>7550.02</v>
      </c>
      <c r="E1887">
        <v>7156.19</v>
      </c>
      <c r="F1887">
        <v>186.12799999999999</v>
      </c>
      <c r="G1887">
        <v>0</v>
      </c>
      <c r="H1887">
        <v>82.026499999999999</v>
      </c>
      <c r="I1887">
        <v>0</v>
      </c>
      <c r="J1887">
        <v>5.8015200000000003E-2</v>
      </c>
      <c r="K1887">
        <v>0.95241100000000001</v>
      </c>
      <c r="L1887">
        <v>0</v>
      </c>
      <c r="M1887" t="s">
        <v>42</v>
      </c>
    </row>
    <row r="1888" spans="1:13" x14ac:dyDescent="0.25">
      <c r="A1888" t="s">
        <v>163</v>
      </c>
      <c r="B1888">
        <v>7469.83</v>
      </c>
      <c r="C1888">
        <v>7354.6</v>
      </c>
      <c r="D1888">
        <v>7354.48</v>
      </c>
      <c r="E1888">
        <v>6982.6</v>
      </c>
      <c r="F1888">
        <v>174.38200000000001</v>
      </c>
      <c r="G1888">
        <v>0</v>
      </c>
      <c r="H1888">
        <v>82.173299999999998</v>
      </c>
      <c r="I1888">
        <v>0</v>
      </c>
      <c r="J1888">
        <v>5.4606399999999999E-2</v>
      </c>
      <c r="K1888">
        <v>0.93174900000000005</v>
      </c>
      <c r="L1888">
        <v>0</v>
      </c>
      <c r="M1888" t="s">
        <v>42</v>
      </c>
    </row>
    <row r="1889" spans="1:25" x14ac:dyDescent="0.25">
      <c r="A1889" t="s">
        <v>163</v>
      </c>
      <c r="B1889">
        <v>7563.66</v>
      </c>
      <c r="C1889">
        <v>7446.91</v>
      </c>
      <c r="D1889">
        <v>7446.79</v>
      </c>
      <c r="E1889">
        <v>7070.13</v>
      </c>
      <c r="F1889">
        <v>176.54599999999999</v>
      </c>
      <c r="G1889">
        <v>0</v>
      </c>
      <c r="H1889">
        <v>80.139200000000002</v>
      </c>
      <c r="I1889">
        <v>0</v>
      </c>
      <c r="J1889">
        <v>5.3911399999999998E-2</v>
      </c>
      <c r="K1889">
        <v>0.93179599999999996</v>
      </c>
      <c r="L1889">
        <v>0</v>
      </c>
      <c r="M1889" t="s">
        <v>42</v>
      </c>
    </row>
    <row r="1890" spans="1:25" x14ac:dyDescent="0.25">
      <c r="A1890" t="s">
        <v>163</v>
      </c>
      <c r="B1890">
        <v>7471.88</v>
      </c>
      <c r="C1890">
        <v>7356.52</v>
      </c>
      <c r="D1890">
        <v>7356.4</v>
      </c>
      <c r="E1890">
        <v>6990</v>
      </c>
      <c r="F1890">
        <v>171.80099999999999</v>
      </c>
      <c r="G1890">
        <v>0</v>
      </c>
      <c r="H1890">
        <v>84.493700000000004</v>
      </c>
      <c r="I1890">
        <v>0</v>
      </c>
      <c r="J1890">
        <v>5.8194000000000003E-2</v>
      </c>
      <c r="K1890">
        <v>0.95503000000000005</v>
      </c>
      <c r="L1890">
        <v>0</v>
      </c>
      <c r="M1890" t="s">
        <v>42</v>
      </c>
    </row>
    <row r="1891" spans="1:25" x14ac:dyDescent="0.25">
      <c r="A1891" t="s">
        <v>163</v>
      </c>
      <c r="B1891">
        <v>7479.89</v>
      </c>
      <c r="C1891">
        <v>7361.5</v>
      </c>
      <c r="D1891">
        <v>7361.37</v>
      </c>
      <c r="E1891">
        <v>6989.91</v>
      </c>
      <c r="F1891">
        <v>174.65</v>
      </c>
      <c r="G1891">
        <v>0</v>
      </c>
      <c r="H1891">
        <v>82.447000000000003</v>
      </c>
      <c r="I1891">
        <v>0</v>
      </c>
      <c r="J1891">
        <v>5.6778200000000001E-2</v>
      </c>
      <c r="K1891">
        <v>0.93106900000000004</v>
      </c>
      <c r="L1891">
        <v>0</v>
      </c>
      <c r="M1891" t="s">
        <v>42</v>
      </c>
    </row>
    <row r="1892" spans="1:25" x14ac:dyDescent="0.25">
      <c r="A1892" t="s">
        <v>163</v>
      </c>
      <c r="B1892">
        <v>7456.28</v>
      </c>
      <c r="C1892">
        <v>7341.01</v>
      </c>
      <c r="D1892">
        <v>7340.88</v>
      </c>
      <c r="E1892">
        <v>6966.71</v>
      </c>
      <c r="F1892">
        <v>176.23</v>
      </c>
      <c r="G1892">
        <v>0</v>
      </c>
      <c r="H1892">
        <v>84.076300000000003</v>
      </c>
      <c r="I1892">
        <v>0</v>
      </c>
      <c r="J1892">
        <v>6.2418000000000001E-2</v>
      </c>
      <c r="K1892">
        <v>0.94079999999999997</v>
      </c>
      <c r="L1892">
        <v>0</v>
      </c>
      <c r="M1892" t="s">
        <v>42</v>
      </c>
    </row>
    <row r="1893" spans="1:25" x14ac:dyDescent="0.25">
      <c r="A1893" t="s">
        <v>163</v>
      </c>
      <c r="B1893">
        <v>7479.59</v>
      </c>
      <c r="C1893">
        <v>7362.82</v>
      </c>
      <c r="D1893">
        <v>7362.71</v>
      </c>
      <c r="E1893">
        <v>6994.48</v>
      </c>
      <c r="F1893">
        <v>172.06899999999999</v>
      </c>
      <c r="G1893">
        <v>0</v>
      </c>
      <c r="H1893">
        <v>83.636799999999994</v>
      </c>
      <c r="I1893">
        <v>0</v>
      </c>
      <c r="J1893">
        <v>5.3913000000000003E-2</v>
      </c>
      <c r="K1893">
        <v>0.93079999999999996</v>
      </c>
      <c r="L1893">
        <v>0</v>
      </c>
      <c r="M1893" t="s">
        <v>42</v>
      </c>
    </row>
    <row r="1894" spans="1:25" x14ac:dyDescent="0.25">
      <c r="A1894" t="s">
        <v>163</v>
      </c>
      <c r="B1894">
        <v>7534.37</v>
      </c>
      <c r="C1894">
        <v>7419.92</v>
      </c>
      <c r="D1894">
        <v>7419.8</v>
      </c>
      <c r="E1894">
        <v>7049.89</v>
      </c>
      <c r="F1894">
        <v>175.05799999999999</v>
      </c>
      <c r="G1894">
        <v>0</v>
      </c>
      <c r="H1894">
        <v>84.071799999999996</v>
      </c>
      <c r="I1894">
        <v>0</v>
      </c>
      <c r="J1894">
        <v>6.1450100000000001E-2</v>
      </c>
      <c r="K1894">
        <v>0.931836</v>
      </c>
      <c r="L1894">
        <v>0</v>
      </c>
      <c r="M1894" t="s">
        <v>42</v>
      </c>
    </row>
    <row r="1895" spans="1:25" x14ac:dyDescent="0.25">
      <c r="A1895" t="s">
        <v>163</v>
      </c>
      <c r="B1895">
        <v>7548.58</v>
      </c>
      <c r="C1895">
        <v>7431.57</v>
      </c>
      <c r="D1895">
        <v>7431.44</v>
      </c>
      <c r="E1895">
        <v>7039.59</v>
      </c>
      <c r="F1895">
        <v>184.20099999999999</v>
      </c>
      <c r="G1895">
        <v>0</v>
      </c>
      <c r="H1895">
        <v>84.096599999999995</v>
      </c>
      <c r="I1895">
        <v>0</v>
      </c>
      <c r="J1895">
        <v>5.4346800000000001E-2</v>
      </c>
      <c r="K1895">
        <v>0.93178799999999995</v>
      </c>
      <c r="L1895">
        <v>0</v>
      </c>
      <c r="M1895" t="s">
        <v>42</v>
      </c>
    </row>
    <row r="1896" spans="1:25" x14ac:dyDescent="0.25">
      <c r="A1896" t="s">
        <v>163</v>
      </c>
      <c r="B1896">
        <v>7568.63</v>
      </c>
      <c r="C1896">
        <v>7453.81</v>
      </c>
      <c r="D1896">
        <v>7453.69</v>
      </c>
      <c r="E1896">
        <v>7078.06</v>
      </c>
      <c r="F1896">
        <v>175.33099999999999</v>
      </c>
      <c r="G1896">
        <v>0</v>
      </c>
      <c r="H1896">
        <v>82.373400000000004</v>
      </c>
      <c r="I1896">
        <v>0</v>
      </c>
      <c r="J1896">
        <v>8.2902600000000007E-2</v>
      </c>
      <c r="K1896">
        <v>0.93115599999999998</v>
      </c>
      <c r="L1896">
        <v>0</v>
      </c>
      <c r="M1896" t="s">
        <v>42</v>
      </c>
    </row>
    <row r="1897" spans="1:25" x14ac:dyDescent="0.25">
      <c r="A1897" t="s">
        <v>163</v>
      </c>
      <c r="B1897">
        <v>7700.14</v>
      </c>
      <c r="C1897">
        <v>7583.82</v>
      </c>
      <c r="D1897">
        <v>7583.69</v>
      </c>
      <c r="E1897">
        <v>7185.93</v>
      </c>
      <c r="F1897">
        <v>185.68</v>
      </c>
      <c r="G1897">
        <v>0</v>
      </c>
      <c r="H1897">
        <v>76.52</v>
      </c>
      <c r="I1897">
        <v>0</v>
      </c>
      <c r="J1897">
        <v>8.3255899999999994E-2</v>
      </c>
      <c r="K1897">
        <v>0.95846200000000004</v>
      </c>
      <c r="L1897">
        <v>0</v>
      </c>
      <c r="M1897" t="s">
        <v>42</v>
      </c>
    </row>
    <row r="1898" spans="1:25" x14ac:dyDescent="0.25">
      <c r="A1898" t="s">
        <v>163</v>
      </c>
      <c r="B1898">
        <v>7743.33</v>
      </c>
      <c r="C1898">
        <v>7627.95</v>
      </c>
      <c r="D1898">
        <v>7627.83</v>
      </c>
      <c r="E1898">
        <v>7233.51</v>
      </c>
      <c r="F1898">
        <v>182.33500000000001</v>
      </c>
      <c r="G1898">
        <v>0</v>
      </c>
      <c r="H1898">
        <v>78.014799999999994</v>
      </c>
      <c r="I1898">
        <v>0</v>
      </c>
      <c r="J1898">
        <v>5.5122600000000001E-2</v>
      </c>
      <c r="K1898">
        <v>0.95373399999999997</v>
      </c>
      <c r="L1898">
        <v>0</v>
      </c>
      <c r="M1898" t="s">
        <v>42</v>
      </c>
    </row>
    <row r="1899" spans="1:25" x14ac:dyDescent="0.25">
      <c r="A1899" t="s">
        <v>163</v>
      </c>
      <c r="B1899">
        <v>7675.31</v>
      </c>
      <c r="C1899">
        <v>7559.47</v>
      </c>
      <c r="D1899">
        <v>7559.35</v>
      </c>
      <c r="E1899">
        <v>7158.78</v>
      </c>
      <c r="F1899">
        <v>183.881</v>
      </c>
      <c r="G1899">
        <v>0</v>
      </c>
      <c r="H1899">
        <v>76.707099999999997</v>
      </c>
      <c r="I1899">
        <v>0</v>
      </c>
      <c r="J1899">
        <v>5.8429599999999998E-2</v>
      </c>
      <c r="K1899">
        <v>0.93182399999999999</v>
      </c>
      <c r="L1899">
        <v>0</v>
      </c>
      <c r="M1899" t="s">
        <v>42</v>
      </c>
    </row>
    <row r="1900" spans="1:25" x14ac:dyDescent="0.25">
      <c r="A1900" t="s">
        <v>163</v>
      </c>
      <c r="B1900">
        <v>7680.58</v>
      </c>
      <c r="C1900">
        <v>7564.73</v>
      </c>
      <c r="D1900">
        <v>7564.6</v>
      </c>
      <c r="E1900">
        <v>7168.1</v>
      </c>
      <c r="F1900">
        <v>183.02199999999999</v>
      </c>
      <c r="G1900">
        <v>0</v>
      </c>
      <c r="H1900">
        <v>77.648600000000002</v>
      </c>
      <c r="I1900">
        <v>0</v>
      </c>
      <c r="J1900">
        <v>8.3261500000000002E-2</v>
      </c>
      <c r="K1900">
        <v>0.93179000000000001</v>
      </c>
      <c r="L1900">
        <v>0</v>
      </c>
      <c r="M1900" t="s">
        <v>42</v>
      </c>
    </row>
    <row r="1901" spans="1:25" x14ac:dyDescent="0.25">
      <c r="A1901" t="s">
        <v>163</v>
      </c>
      <c r="B1901">
        <v>7595.29</v>
      </c>
      <c r="C1901">
        <v>7479.88</v>
      </c>
      <c r="D1901">
        <v>7479.76</v>
      </c>
      <c r="E1901">
        <v>7085.13</v>
      </c>
      <c r="F1901">
        <v>184.13200000000001</v>
      </c>
      <c r="G1901">
        <v>0</v>
      </c>
      <c r="H1901">
        <v>79.129599999999996</v>
      </c>
      <c r="I1901">
        <v>0</v>
      </c>
      <c r="J1901">
        <v>5.4033699999999997E-2</v>
      </c>
      <c r="K1901">
        <v>0.95810799999999996</v>
      </c>
      <c r="L1901">
        <v>0</v>
      </c>
      <c r="M1901" t="s">
        <v>42</v>
      </c>
    </row>
    <row r="1902" spans="1:25" x14ac:dyDescent="0.25">
      <c r="A1902" t="s">
        <v>163</v>
      </c>
      <c r="B1902">
        <v>7595.63</v>
      </c>
      <c r="C1902">
        <v>7480.41</v>
      </c>
      <c r="D1902">
        <v>7480.28</v>
      </c>
      <c r="E1902">
        <v>7083.51</v>
      </c>
      <c r="F1902">
        <v>181.684</v>
      </c>
      <c r="G1902">
        <v>0</v>
      </c>
      <c r="H1902">
        <v>79.307699999999997</v>
      </c>
      <c r="I1902">
        <v>0</v>
      </c>
      <c r="J1902">
        <v>8.0096600000000004E-2</v>
      </c>
      <c r="K1902">
        <v>0.93183099999999996</v>
      </c>
      <c r="L1902">
        <v>0</v>
      </c>
      <c r="M1902" t="s">
        <v>42</v>
      </c>
    </row>
    <row r="1903" spans="1:25" x14ac:dyDescent="0.25">
      <c r="A1903" t="s">
        <v>163</v>
      </c>
      <c r="B1903">
        <v>7701.84</v>
      </c>
      <c r="C1903">
        <v>7585.76</v>
      </c>
      <c r="D1903">
        <v>7585.63</v>
      </c>
      <c r="E1903">
        <v>7176.08</v>
      </c>
      <c r="F1903">
        <v>191.81100000000001</v>
      </c>
      <c r="G1903">
        <v>0</v>
      </c>
      <c r="H1903">
        <v>76.780199999999994</v>
      </c>
      <c r="I1903">
        <v>0</v>
      </c>
      <c r="J1903">
        <v>7.6128299999999996E-2</v>
      </c>
      <c r="K1903">
        <v>0.932056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7695.9</v>
      </c>
      <c r="C1904">
        <v>7580.23</v>
      </c>
      <c r="D1904">
        <v>7580.1</v>
      </c>
      <c r="E1904">
        <v>7182.99</v>
      </c>
      <c r="F1904">
        <v>182.364</v>
      </c>
      <c r="G1904">
        <v>0</v>
      </c>
      <c r="H1904">
        <v>78.193700000000007</v>
      </c>
      <c r="I1904">
        <v>0</v>
      </c>
      <c r="J1904">
        <v>6.1603400000000003E-2</v>
      </c>
      <c r="K1904">
        <v>0.93178899999999998</v>
      </c>
      <c r="L1904">
        <v>0</v>
      </c>
      <c r="M1904" t="s">
        <v>42</v>
      </c>
      <c r="R1904">
        <f>AVERAGE(B1855:B1904)</f>
        <v>7612.8924000000043</v>
      </c>
      <c r="S1904">
        <f>AVERAGE(C1855:C1904)</f>
        <v>7497.0450000000001</v>
      </c>
      <c r="U1904">
        <f>_xlfn.VAR.P(B1855:B1904)</f>
        <v>10900.333582239997</v>
      </c>
      <c r="V1904">
        <f>_xlfn.VAR.P(C1855:C1904)</f>
        <v>10902.520732999985</v>
      </c>
      <c r="X1904">
        <f>1.96*SQRT(U1904)/50</f>
        <v>4.0926627757260032</v>
      </c>
      <c r="Y1904">
        <f>1.96*SQRT(V1904)/50</f>
        <v>4.0930733513042608</v>
      </c>
    </row>
    <row r="1905" spans="1:15" x14ac:dyDescent="0.25">
      <c r="A1905" t="s">
        <v>164</v>
      </c>
      <c r="B1905">
        <v>380784.34250000003</v>
      </c>
      <c r="C1905" t="s">
        <v>36</v>
      </c>
    </row>
    <row r="1906" spans="1:15" x14ac:dyDescent="0.25">
      <c r="A1906" t="s">
        <v>165</v>
      </c>
      <c r="B1906">
        <v>6512.57</v>
      </c>
      <c r="C1906">
        <v>6335.28</v>
      </c>
      <c r="D1906">
        <v>6335.16</v>
      </c>
      <c r="E1906">
        <v>5953.06</v>
      </c>
      <c r="F1906">
        <v>178.18</v>
      </c>
      <c r="G1906">
        <v>208.97300000000001</v>
      </c>
      <c r="H1906">
        <v>77.350800000000007</v>
      </c>
      <c r="I1906">
        <v>27.4999</v>
      </c>
      <c r="J1906">
        <v>79.395700000000005</v>
      </c>
      <c r="K1906">
        <v>5546.22</v>
      </c>
      <c r="L1906">
        <v>5.3983799999999998E-2</v>
      </c>
      <c r="M1906">
        <v>0.93182299999999996</v>
      </c>
      <c r="N1906">
        <v>0</v>
      </c>
      <c r="O1906" t="s">
        <v>42</v>
      </c>
    </row>
    <row r="1907" spans="1:15" x14ac:dyDescent="0.25">
      <c r="A1907" t="s">
        <v>165</v>
      </c>
      <c r="B1907">
        <v>6507.78</v>
      </c>
      <c r="C1907">
        <v>6328.41</v>
      </c>
      <c r="D1907">
        <v>6328.3</v>
      </c>
      <c r="E1907">
        <v>5950.42</v>
      </c>
      <c r="F1907">
        <v>177.18100000000001</v>
      </c>
      <c r="G1907">
        <v>212.346</v>
      </c>
      <c r="H1907">
        <v>79.974500000000006</v>
      </c>
      <c r="I1907">
        <v>27.6797</v>
      </c>
      <c r="J1907">
        <v>79.558999999999997</v>
      </c>
      <c r="K1907">
        <v>5541.26</v>
      </c>
      <c r="L1907">
        <v>5.4069399999999997E-2</v>
      </c>
      <c r="M1907">
        <v>0.95811100000000005</v>
      </c>
      <c r="N1907">
        <v>0</v>
      </c>
      <c r="O1907" t="s">
        <v>42</v>
      </c>
    </row>
    <row r="1908" spans="1:15" x14ac:dyDescent="0.25">
      <c r="A1908" t="s">
        <v>165</v>
      </c>
      <c r="B1908">
        <v>6533.03</v>
      </c>
      <c r="C1908">
        <v>6353.43</v>
      </c>
      <c r="D1908">
        <v>6353.31</v>
      </c>
      <c r="E1908">
        <v>5977.96</v>
      </c>
      <c r="F1908">
        <v>176.346</v>
      </c>
      <c r="G1908">
        <v>213.49799999999999</v>
      </c>
      <c r="H1908">
        <v>81.184200000000004</v>
      </c>
      <c r="I1908">
        <v>28.0457</v>
      </c>
      <c r="J1908">
        <v>79.400800000000004</v>
      </c>
      <c r="K1908">
        <v>5568.5</v>
      </c>
      <c r="L1908">
        <v>5.4054100000000001E-2</v>
      </c>
      <c r="M1908">
        <v>0.931836</v>
      </c>
      <c r="N1908">
        <v>0</v>
      </c>
      <c r="O1908" t="s">
        <v>42</v>
      </c>
    </row>
    <row r="1909" spans="1:15" x14ac:dyDescent="0.25">
      <c r="A1909" t="s">
        <v>165</v>
      </c>
      <c r="B1909">
        <v>6518.15</v>
      </c>
      <c r="C1909">
        <v>6337.99</v>
      </c>
      <c r="D1909">
        <v>6337.86</v>
      </c>
      <c r="E1909">
        <v>5949.82</v>
      </c>
      <c r="F1909">
        <v>182.255</v>
      </c>
      <c r="G1909">
        <v>207.21100000000001</v>
      </c>
      <c r="H1909">
        <v>75.212599999999995</v>
      </c>
      <c r="I1909">
        <v>27.627300000000002</v>
      </c>
      <c r="J1909">
        <v>79.685400000000001</v>
      </c>
      <c r="K1909">
        <v>5540.65</v>
      </c>
      <c r="L1909">
        <v>5.84591E-2</v>
      </c>
      <c r="M1909">
        <v>0.93177500000000002</v>
      </c>
      <c r="N1909">
        <v>0</v>
      </c>
      <c r="O1909" t="s">
        <v>42</v>
      </c>
    </row>
    <row r="1910" spans="1:15" x14ac:dyDescent="0.25">
      <c r="A1910" t="s">
        <v>165</v>
      </c>
      <c r="B1910">
        <v>6529.32</v>
      </c>
      <c r="C1910">
        <v>6350.98</v>
      </c>
      <c r="D1910">
        <v>6350.86</v>
      </c>
      <c r="E1910">
        <v>5973.17</v>
      </c>
      <c r="F1910">
        <v>177.333</v>
      </c>
      <c r="G1910">
        <v>214.167</v>
      </c>
      <c r="H1910">
        <v>80.585700000000003</v>
      </c>
      <c r="I1910">
        <v>29.049700000000001</v>
      </c>
      <c r="J1910">
        <v>79.434200000000004</v>
      </c>
      <c r="K1910">
        <v>5562.06</v>
      </c>
      <c r="L1910">
        <v>6.0399599999999998E-2</v>
      </c>
      <c r="M1910">
        <v>0.93183400000000005</v>
      </c>
      <c r="N1910">
        <v>0</v>
      </c>
      <c r="O1910" t="s">
        <v>42</v>
      </c>
    </row>
    <row r="1911" spans="1:15" x14ac:dyDescent="0.25">
      <c r="A1911" t="s">
        <v>165</v>
      </c>
      <c r="B1911">
        <v>6512.29</v>
      </c>
      <c r="C1911">
        <v>6334.58</v>
      </c>
      <c r="D1911">
        <v>6334.46</v>
      </c>
      <c r="E1911">
        <v>5955.19</v>
      </c>
      <c r="F1911">
        <v>178.21700000000001</v>
      </c>
      <c r="G1911">
        <v>211.50700000000001</v>
      </c>
      <c r="H1911">
        <v>79.396000000000001</v>
      </c>
      <c r="I1911">
        <v>27.6723</v>
      </c>
      <c r="J1911">
        <v>79.856800000000007</v>
      </c>
      <c r="K1911">
        <v>5545.69</v>
      </c>
      <c r="L1911">
        <v>6.1496200000000001E-2</v>
      </c>
      <c r="M1911">
        <v>0.931728</v>
      </c>
      <c r="N1911">
        <v>0</v>
      </c>
      <c r="O1911" t="s">
        <v>42</v>
      </c>
    </row>
    <row r="1912" spans="1:15" x14ac:dyDescent="0.25">
      <c r="A1912" t="s">
        <v>165</v>
      </c>
      <c r="B1912">
        <v>6534.41</v>
      </c>
      <c r="C1912">
        <v>6354.22</v>
      </c>
      <c r="D1912">
        <v>6354.11</v>
      </c>
      <c r="E1912">
        <v>5970.1</v>
      </c>
      <c r="F1912">
        <v>180.10400000000001</v>
      </c>
      <c r="G1912">
        <v>212.13200000000001</v>
      </c>
      <c r="H1912">
        <v>79.796499999999995</v>
      </c>
      <c r="I1912">
        <v>27.6935</v>
      </c>
      <c r="J1912">
        <v>79.751199999999997</v>
      </c>
      <c r="K1912">
        <v>5557.92</v>
      </c>
      <c r="L1912">
        <v>6.8313399999999996E-2</v>
      </c>
      <c r="M1912">
        <v>0.93162999999999996</v>
      </c>
      <c r="N1912">
        <v>0</v>
      </c>
      <c r="O1912" t="s">
        <v>42</v>
      </c>
    </row>
    <row r="1913" spans="1:15" x14ac:dyDescent="0.25">
      <c r="A1913" t="s">
        <v>165</v>
      </c>
      <c r="B1913">
        <v>6591.52</v>
      </c>
      <c r="C1913">
        <v>6410</v>
      </c>
      <c r="D1913">
        <v>6409.87</v>
      </c>
      <c r="E1913">
        <v>6011.21</v>
      </c>
      <c r="F1913">
        <v>189.53399999999999</v>
      </c>
      <c r="G1913">
        <v>210.471</v>
      </c>
      <c r="H1913">
        <v>76.451099999999997</v>
      </c>
      <c r="I1913">
        <v>27.897300000000001</v>
      </c>
      <c r="J1913">
        <v>81.101500000000001</v>
      </c>
      <c r="K1913">
        <v>5591.02</v>
      </c>
      <c r="L1913">
        <v>8.3255599999999999E-2</v>
      </c>
      <c r="M1913">
        <v>0.95852599999999999</v>
      </c>
      <c r="N1913">
        <v>0</v>
      </c>
      <c r="O1913" t="s">
        <v>42</v>
      </c>
    </row>
    <row r="1914" spans="1:15" x14ac:dyDescent="0.25">
      <c r="A1914" t="s">
        <v>165</v>
      </c>
      <c r="B1914">
        <v>6488.15</v>
      </c>
      <c r="C1914">
        <v>6311.64</v>
      </c>
      <c r="D1914">
        <v>6311.52</v>
      </c>
      <c r="E1914">
        <v>5938.28</v>
      </c>
      <c r="F1914">
        <v>175.00700000000001</v>
      </c>
      <c r="G1914">
        <v>212.95699999999999</v>
      </c>
      <c r="H1914">
        <v>80.752499999999998</v>
      </c>
      <c r="I1914">
        <v>27.7654</v>
      </c>
      <c r="J1914">
        <v>79.286100000000005</v>
      </c>
      <c r="K1914">
        <v>5530.57</v>
      </c>
      <c r="L1914">
        <v>5.4427700000000002E-2</v>
      </c>
      <c r="M1914">
        <v>0.93174299999999999</v>
      </c>
      <c r="N1914">
        <v>0</v>
      </c>
      <c r="O1914" t="s">
        <v>42</v>
      </c>
    </row>
    <row r="1915" spans="1:15" x14ac:dyDescent="0.25">
      <c r="A1915" t="s">
        <v>165</v>
      </c>
      <c r="B1915">
        <v>6428.96</v>
      </c>
      <c r="C1915">
        <v>6254.04</v>
      </c>
      <c r="D1915">
        <v>6253.93</v>
      </c>
      <c r="E1915">
        <v>5898.76</v>
      </c>
      <c r="F1915">
        <v>168.161</v>
      </c>
      <c r="G1915">
        <v>214.29</v>
      </c>
      <c r="H1915">
        <v>83.303299999999993</v>
      </c>
      <c r="I1915">
        <v>27.5334</v>
      </c>
      <c r="J1915">
        <v>78.835700000000003</v>
      </c>
      <c r="K1915">
        <v>5496.99</v>
      </c>
      <c r="L1915">
        <v>8.3257200000000003E-2</v>
      </c>
      <c r="M1915">
        <v>0.93182100000000001</v>
      </c>
      <c r="N1915">
        <v>0</v>
      </c>
      <c r="O1915" t="s">
        <v>42</v>
      </c>
    </row>
    <row r="1916" spans="1:15" x14ac:dyDescent="0.25">
      <c r="A1916" t="s">
        <v>165</v>
      </c>
      <c r="B1916">
        <v>6433.11</v>
      </c>
      <c r="C1916">
        <v>6254.5</v>
      </c>
      <c r="D1916">
        <v>6254.4</v>
      </c>
      <c r="E1916">
        <v>5900.85</v>
      </c>
      <c r="F1916">
        <v>168.74199999999999</v>
      </c>
      <c r="G1916">
        <v>213.517</v>
      </c>
      <c r="H1916">
        <v>82.745199999999997</v>
      </c>
      <c r="I1916">
        <v>27.517099999999999</v>
      </c>
      <c r="J1916">
        <v>78.6661</v>
      </c>
      <c r="K1916">
        <v>5499.17</v>
      </c>
      <c r="L1916">
        <v>8.3255899999999994E-2</v>
      </c>
      <c r="M1916">
        <v>0.93108500000000005</v>
      </c>
      <c r="N1916">
        <v>0</v>
      </c>
      <c r="O1916" t="s">
        <v>42</v>
      </c>
    </row>
    <row r="1917" spans="1:15" x14ac:dyDescent="0.25">
      <c r="A1917" t="s">
        <v>165</v>
      </c>
      <c r="B1917">
        <v>6414.5</v>
      </c>
      <c r="C1917">
        <v>6238.57</v>
      </c>
      <c r="D1917">
        <v>6238.47</v>
      </c>
      <c r="E1917">
        <v>5879.72</v>
      </c>
      <c r="F1917">
        <v>171.57499999999999</v>
      </c>
      <c r="G1917">
        <v>207.751</v>
      </c>
      <c r="H1917">
        <v>76.856800000000007</v>
      </c>
      <c r="I1917">
        <v>27.4648</v>
      </c>
      <c r="J1917">
        <v>78.884699999999995</v>
      </c>
      <c r="K1917">
        <v>5480.99</v>
      </c>
      <c r="L1917">
        <v>6.6525299999999996E-2</v>
      </c>
      <c r="M1917">
        <v>0.93183000000000005</v>
      </c>
      <c r="N1917">
        <v>0</v>
      </c>
      <c r="O1917" t="s">
        <v>42</v>
      </c>
    </row>
    <row r="1918" spans="1:15" x14ac:dyDescent="0.25">
      <c r="A1918" t="s">
        <v>165</v>
      </c>
      <c r="B1918">
        <v>6436.9</v>
      </c>
      <c r="C1918">
        <v>6261.07</v>
      </c>
      <c r="D1918">
        <v>6260.96</v>
      </c>
      <c r="E1918">
        <v>5903.02</v>
      </c>
      <c r="F1918">
        <v>170.488</v>
      </c>
      <c r="G1918">
        <v>212.96799999999999</v>
      </c>
      <c r="H1918">
        <v>81.976500000000001</v>
      </c>
      <c r="I1918">
        <v>27.526199999999999</v>
      </c>
      <c r="J1918">
        <v>78.852099999999993</v>
      </c>
      <c r="K1918">
        <v>5500.07</v>
      </c>
      <c r="L1918">
        <v>5.4008599999999997E-2</v>
      </c>
      <c r="M1918">
        <v>0.95510399999999995</v>
      </c>
      <c r="N1918">
        <v>0</v>
      </c>
      <c r="O1918" t="s">
        <v>42</v>
      </c>
    </row>
    <row r="1919" spans="1:15" x14ac:dyDescent="0.25">
      <c r="A1919" t="s">
        <v>165</v>
      </c>
      <c r="B1919">
        <v>6442.08</v>
      </c>
      <c r="C1919">
        <v>6262.5</v>
      </c>
      <c r="D1919">
        <v>6262.39</v>
      </c>
      <c r="E1919">
        <v>5903.81</v>
      </c>
      <c r="F1919">
        <v>171.9</v>
      </c>
      <c r="G1919">
        <v>210.36600000000001</v>
      </c>
      <c r="H1919">
        <v>78.864800000000002</v>
      </c>
      <c r="I1919">
        <v>27.525700000000001</v>
      </c>
      <c r="J1919">
        <v>79.240899999999996</v>
      </c>
      <c r="K1919">
        <v>5502.09</v>
      </c>
      <c r="L1919">
        <v>5.4341899999999999E-2</v>
      </c>
      <c r="M1919">
        <v>0.93182699999999996</v>
      </c>
      <c r="N1919">
        <v>0</v>
      </c>
      <c r="O1919" t="s">
        <v>42</v>
      </c>
    </row>
    <row r="1920" spans="1:15" x14ac:dyDescent="0.25">
      <c r="A1920" t="s">
        <v>165</v>
      </c>
      <c r="B1920">
        <v>6426.11</v>
      </c>
      <c r="C1920">
        <v>6251.86</v>
      </c>
      <c r="D1920">
        <v>6251.76</v>
      </c>
      <c r="E1920">
        <v>5899.38</v>
      </c>
      <c r="F1920">
        <v>166.69200000000001</v>
      </c>
      <c r="G1920">
        <v>213.69</v>
      </c>
      <c r="H1920">
        <v>83.216200000000001</v>
      </c>
      <c r="I1920">
        <v>27.3672</v>
      </c>
      <c r="J1920">
        <v>78.499499999999998</v>
      </c>
      <c r="K1920">
        <v>5499.61</v>
      </c>
      <c r="L1920">
        <v>5.4612099999999997E-2</v>
      </c>
      <c r="M1920">
        <v>0.93181199999999997</v>
      </c>
      <c r="N1920">
        <v>0</v>
      </c>
      <c r="O1920" t="s">
        <v>42</v>
      </c>
    </row>
    <row r="1921" spans="1:15" x14ac:dyDescent="0.25">
      <c r="A1921" t="s">
        <v>165</v>
      </c>
      <c r="B1921">
        <v>6466.99</v>
      </c>
      <c r="C1921">
        <v>6292.19</v>
      </c>
      <c r="D1921">
        <v>6292.08</v>
      </c>
      <c r="E1921">
        <v>5933.33</v>
      </c>
      <c r="F1921">
        <v>173.167</v>
      </c>
      <c r="G1921">
        <v>215.90199999999999</v>
      </c>
      <c r="H1921">
        <v>84.253399999999999</v>
      </c>
      <c r="I1921">
        <v>27.571300000000001</v>
      </c>
      <c r="J1921">
        <v>79.329599999999999</v>
      </c>
      <c r="K1921">
        <v>5524.72</v>
      </c>
      <c r="L1921">
        <v>5.46718E-2</v>
      </c>
      <c r="M1921">
        <v>0.93031799999999998</v>
      </c>
      <c r="N1921">
        <v>0</v>
      </c>
      <c r="O1921" t="s">
        <v>42</v>
      </c>
    </row>
    <row r="1922" spans="1:15" x14ac:dyDescent="0.25">
      <c r="A1922" t="s">
        <v>165</v>
      </c>
      <c r="B1922">
        <v>6520.32</v>
      </c>
      <c r="C1922">
        <v>6344.5</v>
      </c>
      <c r="D1922">
        <v>6344.39</v>
      </c>
      <c r="E1922">
        <v>5964.38</v>
      </c>
      <c r="F1922">
        <v>182.49299999999999</v>
      </c>
      <c r="G1922">
        <v>208.76499999999999</v>
      </c>
      <c r="H1922">
        <v>76.540800000000004</v>
      </c>
      <c r="I1922">
        <v>27.577999999999999</v>
      </c>
      <c r="J1922">
        <v>79.897999999999996</v>
      </c>
      <c r="K1922">
        <v>5553.44</v>
      </c>
      <c r="L1922">
        <v>6.3208200000000006E-2</v>
      </c>
      <c r="M1922">
        <v>0.93148699999999995</v>
      </c>
      <c r="N1922">
        <v>0</v>
      </c>
      <c r="O1922" t="s">
        <v>42</v>
      </c>
    </row>
    <row r="1923" spans="1:15" x14ac:dyDescent="0.25">
      <c r="A1923" t="s">
        <v>165</v>
      </c>
      <c r="B1923">
        <v>6428.5</v>
      </c>
      <c r="C1923">
        <v>6252.88</v>
      </c>
      <c r="D1923">
        <v>6252.77</v>
      </c>
      <c r="E1923">
        <v>5893.18</v>
      </c>
      <c r="F1923">
        <v>170.78399999999999</v>
      </c>
      <c r="G1923">
        <v>208.62</v>
      </c>
      <c r="H1923">
        <v>77.375399999999999</v>
      </c>
      <c r="I1923">
        <v>27.456199999999999</v>
      </c>
      <c r="J1923">
        <v>79.196200000000005</v>
      </c>
      <c r="K1923">
        <v>5494.35</v>
      </c>
      <c r="L1923">
        <v>5.5167399999999998E-2</v>
      </c>
      <c r="M1923">
        <v>0.92835000000000001</v>
      </c>
      <c r="N1923">
        <v>0</v>
      </c>
      <c r="O1923" t="s">
        <v>42</v>
      </c>
    </row>
    <row r="1924" spans="1:15" x14ac:dyDescent="0.25">
      <c r="A1924" t="s">
        <v>165</v>
      </c>
      <c r="B1924">
        <v>6418.36</v>
      </c>
      <c r="C1924">
        <v>6242.59</v>
      </c>
      <c r="D1924">
        <v>6242.49</v>
      </c>
      <c r="E1924">
        <v>5885.66</v>
      </c>
      <c r="F1924">
        <v>166.39699999999999</v>
      </c>
      <c r="G1924">
        <v>213.32400000000001</v>
      </c>
      <c r="H1924">
        <v>82.011300000000006</v>
      </c>
      <c r="I1924">
        <v>27.381499999999999</v>
      </c>
      <c r="J1924">
        <v>79.246499999999997</v>
      </c>
      <c r="K1924">
        <v>5486.64</v>
      </c>
      <c r="L1924">
        <v>5.94586E-2</v>
      </c>
      <c r="M1924">
        <v>0.93181700000000001</v>
      </c>
      <c r="N1924">
        <v>0</v>
      </c>
      <c r="O1924" t="s">
        <v>42</v>
      </c>
    </row>
    <row r="1925" spans="1:15" x14ac:dyDescent="0.25">
      <c r="A1925" t="s">
        <v>165</v>
      </c>
      <c r="B1925">
        <v>6462.5</v>
      </c>
      <c r="C1925">
        <v>6286.69</v>
      </c>
      <c r="D1925">
        <v>6286.58</v>
      </c>
      <c r="E1925">
        <v>5920.75</v>
      </c>
      <c r="F1925">
        <v>173.74799999999999</v>
      </c>
      <c r="G1925">
        <v>212.33</v>
      </c>
      <c r="H1925">
        <v>80.460499999999996</v>
      </c>
      <c r="I1925">
        <v>27.767700000000001</v>
      </c>
      <c r="J1925">
        <v>79.519000000000005</v>
      </c>
      <c r="K1925">
        <v>5515.09</v>
      </c>
      <c r="L1925">
        <v>6.4336599999999994E-2</v>
      </c>
      <c r="M1925">
        <v>0.93148900000000001</v>
      </c>
      <c r="N1925">
        <v>0</v>
      </c>
      <c r="O1925" t="s">
        <v>42</v>
      </c>
    </row>
    <row r="1926" spans="1:15" x14ac:dyDescent="0.25">
      <c r="A1926" t="s">
        <v>165</v>
      </c>
      <c r="B1926">
        <v>6807.09</v>
      </c>
      <c r="C1926">
        <v>6626.8</v>
      </c>
      <c r="D1926">
        <v>6626.66</v>
      </c>
      <c r="E1926">
        <v>6207.25</v>
      </c>
      <c r="F1926">
        <v>195.24600000000001</v>
      </c>
      <c r="G1926">
        <v>221.52</v>
      </c>
      <c r="H1926">
        <v>84.956100000000006</v>
      </c>
      <c r="I1926">
        <v>28.587599999999998</v>
      </c>
      <c r="J1926">
        <v>82.716099999999997</v>
      </c>
      <c r="K1926">
        <v>5769.6</v>
      </c>
      <c r="L1926">
        <v>5.58021E-2</v>
      </c>
      <c r="M1926">
        <v>0.93154300000000001</v>
      </c>
      <c r="N1926">
        <v>0</v>
      </c>
      <c r="O1926" t="s">
        <v>42</v>
      </c>
    </row>
    <row r="1927" spans="1:15" x14ac:dyDescent="0.25">
      <c r="A1927" t="s">
        <v>165</v>
      </c>
      <c r="B1927">
        <v>6512.79</v>
      </c>
      <c r="C1927">
        <v>6331.63</v>
      </c>
      <c r="D1927">
        <v>6331.51</v>
      </c>
      <c r="E1927">
        <v>5947.94</v>
      </c>
      <c r="F1927">
        <v>182.03299999999999</v>
      </c>
      <c r="G1927">
        <v>211.601</v>
      </c>
      <c r="H1927">
        <v>78.142799999999994</v>
      </c>
      <c r="I1927">
        <v>27.832699999999999</v>
      </c>
      <c r="J1927">
        <v>80.428799999999995</v>
      </c>
      <c r="K1927">
        <v>5534.37</v>
      </c>
      <c r="L1927">
        <v>5.5067699999999997E-2</v>
      </c>
      <c r="M1927">
        <v>0.93162999999999996</v>
      </c>
      <c r="N1927">
        <v>0</v>
      </c>
      <c r="O1927" t="s">
        <v>42</v>
      </c>
    </row>
    <row r="1928" spans="1:15" x14ac:dyDescent="0.25">
      <c r="A1928" t="s">
        <v>165</v>
      </c>
      <c r="B1928">
        <v>6502.27</v>
      </c>
      <c r="C1928">
        <v>6326.17</v>
      </c>
      <c r="D1928">
        <v>6326.06</v>
      </c>
      <c r="E1928">
        <v>5952.62</v>
      </c>
      <c r="F1928">
        <v>176.71199999999999</v>
      </c>
      <c r="G1928">
        <v>213.08500000000001</v>
      </c>
      <c r="H1928">
        <v>79.690200000000004</v>
      </c>
      <c r="I1928">
        <v>27.701899999999998</v>
      </c>
      <c r="J1928">
        <v>80.937899999999999</v>
      </c>
      <c r="K1928">
        <v>5543.24</v>
      </c>
      <c r="L1928">
        <v>5.4038299999999997E-2</v>
      </c>
      <c r="M1928">
        <v>0.93173099999999998</v>
      </c>
      <c r="N1928">
        <v>0</v>
      </c>
      <c r="O1928" t="s">
        <v>42</v>
      </c>
    </row>
    <row r="1929" spans="1:15" x14ac:dyDescent="0.25">
      <c r="A1929" t="s">
        <v>165</v>
      </c>
      <c r="B1929">
        <v>6489.2</v>
      </c>
      <c r="C1929">
        <v>6309.37</v>
      </c>
      <c r="D1929">
        <v>6309.26</v>
      </c>
      <c r="E1929">
        <v>5937.19</v>
      </c>
      <c r="F1929">
        <v>176.108</v>
      </c>
      <c r="G1929">
        <v>213.20699999999999</v>
      </c>
      <c r="H1929">
        <v>80.3506</v>
      </c>
      <c r="I1929">
        <v>27.569299999999998</v>
      </c>
      <c r="J1929">
        <v>80.602699999999999</v>
      </c>
      <c r="K1929">
        <v>5528.34</v>
      </c>
      <c r="L1929">
        <v>5.3985600000000002E-2</v>
      </c>
      <c r="M1929">
        <v>0.93118999999999996</v>
      </c>
      <c r="N1929">
        <v>0</v>
      </c>
      <c r="O1929" t="s">
        <v>42</v>
      </c>
    </row>
    <row r="1930" spans="1:15" x14ac:dyDescent="0.25">
      <c r="A1930" t="s">
        <v>165</v>
      </c>
      <c r="B1930">
        <v>6496.39</v>
      </c>
      <c r="C1930">
        <v>6321</v>
      </c>
      <c r="D1930">
        <v>6320.89</v>
      </c>
      <c r="E1930">
        <v>5945.46</v>
      </c>
      <c r="F1930">
        <v>178.262</v>
      </c>
      <c r="G1930">
        <v>212.696</v>
      </c>
      <c r="H1930">
        <v>79.747600000000006</v>
      </c>
      <c r="I1930">
        <v>27.765599999999999</v>
      </c>
      <c r="J1930">
        <v>80.485900000000001</v>
      </c>
      <c r="K1930">
        <v>5534.89</v>
      </c>
      <c r="L1930">
        <v>5.4173899999999997E-2</v>
      </c>
      <c r="M1930">
        <v>0.93149300000000002</v>
      </c>
      <c r="N1930">
        <v>0</v>
      </c>
      <c r="O1930" t="s">
        <v>42</v>
      </c>
    </row>
    <row r="1931" spans="1:15" x14ac:dyDescent="0.25">
      <c r="A1931" t="s">
        <v>165</v>
      </c>
      <c r="B1931">
        <v>6541.09</v>
      </c>
      <c r="C1931">
        <v>6358.73</v>
      </c>
      <c r="D1931">
        <v>6358.61</v>
      </c>
      <c r="E1931">
        <v>5972.74</v>
      </c>
      <c r="F1931">
        <v>182.83199999999999</v>
      </c>
      <c r="G1931">
        <v>212.666</v>
      </c>
      <c r="H1931">
        <v>79.416700000000006</v>
      </c>
      <c r="I1931">
        <v>27.843900000000001</v>
      </c>
      <c r="J1931">
        <v>80.455299999999994</v>
      </c>
      <c r="K1931">
        <v>5557.21</v>
      </c>
      <c r="L1931">
        <v>5.51163E-2</v>
      </c>
      <c r="M1931">
        <v>0.95774599999999999</v>
      </c>
      <c r="N1931">
        <v>0</v>
      </c>
      <c r="O1931" t="s">
        <v>42</v>
      </c>
    </row>
    <row r="1932" spans="1:15" x14ac:dyDescent="0.25">
      <c r="A1932" t="s">
        <v>165</v>
      </c>
      <c r="B1932">
        <v>6429.23</v>
      </c>
      <c r="C1932">
        <v>6251.75</v>
      </c>
      <c r="D1932">
        <v>6251.66</v>
      </c>
      <c r="E1932">
        <v>5902.2</v>
      </c>
      <c r="F1932">
        <v>165.76400000000001</v>
      </c>
      <c r="G1932">
        <v>215.79400000000001</v>
      </c>
      <c r="H1932">
        <v>84.634</v>
      </c>
      <c r="I1932">
        <v>27.5871</v>
      </c>
      <c r="J1932">
        <v>78.932500000000005</v>
      </c>
      <c r="K1932">
        <v>5501.27</v>
      </c>
      <c r="L1932">
        <v>5.3922900000000003E-2</v>
      </c>
      <c r="M1932">
        <v>0.931836</v>
      </c>
      <c r="N1932">
        <v>0</v>
      </c>
      <c r="O1932" t="s">
        <v>42</v>
      </c>
    </row>
    <row r="1933" spans="1:15" x14ac:dyDescent="0.25">
      <c r="A1933" t="s">
        <v>165</v>
      </c>
      <c r="B1933">
        <v>6477</v>
      </c>
      <c r="C1933">
        <v>6300.99</v>
      </c>
      <c r="D1933">
        <v>6300.88</v>
      </c>
      <c r="E1933">
        <v>5933.07</v>
      </c>
      <c r="F1933">
        <v>173.077</v>
      </c>
      <c r="G1933">
        <v>212.685</v>
      </c>
      <c r="H1933">
        <v>80.161299999999997</v>
      </c>
      <c r="I1933">
        <v>27.726199999999999</v>
      </c>
      <c r="J1933">
        <v>79.694199999999995</v>
      </c>
      <c r="K1933">
        <v>5527.73</v>
      </c>
      <c r="L1933">
        <v>5.5047100000000002E-2</v>
      </c>
      <c r="M1933">
        <v>0.93154899999999996</v>
      </c>
      <c r="N1933">
        <v>0</v>
      </c>
      <c r="O1933" t="s">
        <v>42</v>
      </c>
    </row>
    <row r="1934" spans="1:15" x14ac:dyDescent="0.25">
      <c r="A1934" t="s">
        <v>165</v>
      </c>
      <c r="B1934">
        <v>6479.78</v>
      </c>
      <c r="C1934">
        <v>6301.65</v>
      </c>
      <c r="D1934">
        <v>6301.55</v>
      </c>
      <c r="E1934">
        <v>5930.14</v>
      </c>
      <c r="F1934">
        <v>173.27500000000001</v>
      </c>
      <c r="G1934">
        <v>210.42400000000001</v>
      </c>
      <c r="H1934">
        <v>77.4024</v>
      </c>
      <c r="I1934">
        <v>27.557099999999998</v>
      </c>
      <c r="J1934">
        <v>80.725999999999999</v>
      </c>
      <c r="K1934">
        <v>5526.88</v>
      </c>
      <c r="L1934">
        <v>5.3914499999999997E-2</v>
      </c>
      <c r="M1934">
        <v>0.931751</v>
      </c>
      <c r="N1934">
        <v>0</v>
      </c>
      <c r="O1934" t="s">
        <v>42</v>
      </c>
    </row>
    <row r="1935" spans="1:15" x14ac:dyDescent="0.25">
      <c r="A1935" t="s">
        <v>165</v>
      </c>
      <c r="B1935">
        <v>6469.19</v>
      </c>
      <c r="C1935">
        <v>6287.28</v>
      </c>
      <c r="D1935">
        <v>6287.17</v>
      </c>
      <c r="E1935">
        <v>5915.69</v>
      </c>
      <c r="F1935">
        <v>175.24600000000001</v>
      </c>
      <c r="G1935">
        <v>209.691</v>
      </c>
      <c r="H1935">
        <v>77.534400000000005</v>
      </c>
      <c r="I1935">
        <v>27.599</v>
      </c>
      <c r="J1935">
        <v>79.251300000000001</v>
      </c>
      <c r="K1935">
        <v>5511.15</v>
      </c>
      <c r="L1935">
        <v>5.4100000000000002E-2</v>
      </c>
      <c r="M1935">
        <v>0.93182900000000002</v>
      </c>
      <c r="N1935">
        <v>0</v>
      </c>
      <c r="O1935" t="s">
        <v>42</v>
      </c>
    </row>
    <row r="1936" spans="1:15" x14ac:dyDescent="0.25">
      <c r="A1936" t="s">
        <v>165</v>
      </c>
      <c r="B1936">
        <v>6465.94</v>
      </c>
      <c r="C1936">
        <v>6289.49</v>
      </c>
      <c r="D1936">
        <v>6289.39</v>
      </c>
      <c r="E1936">
        <v>5914.03</v>
      </c>
      <c r="F1936">
        <v>175.01900000000001</v>
      </c>
      <c r="G1936">
        <v>207.67099999999999</v>
      </c>
      <c r="H1936">
        <v>75.185900000000004</v>
      </c>
      <c r="I1936">
        <v>27.698399999999999</v>
      </c>
      <c r="J1936">
        <v>80.183099999999996</v>
      </c>
      <c r="K1936">
        <v>5511.62</v>
      </c>
      <c r="L1936">
        <v>5.7401099999999997E-2</v>
      </c>
      <c r="M1936">
        <v>0.931836</v>
      </c>
      <c r="N1936">
        <v>0</v>
      </c>
      <c r="O1936" t="s">
        <v>42</v>
      </c>
    </row>
    <row r="1937" spans="1:15" x14ac:dyDescent="0.25">
      <c r="A1937" t="s">
        <v>165</v>
      </c>
      <c r="B1937">
        <v>6495.16</v>
      </c>
      <c r="C1937">
        <v>6317.51</v>
      </c>
      <c r="D1937">
        <v>6317.4</v>
      </c>
      <c r="E1937">
        <v>5937.84</v>
      </c>
      <c r="F1937">
        <v>176.685</v>
      </c>
      <c r="G1937">
        <v>208.66200000000001</v>
      </c>
      <c r="H1937">
        <v>76.3523</v>
      </c>
      <c r="I1937">
        <v>27.6341</v>
      </c>
      <c r="J1937">
        <v>79.944599999999994</v>
      </c>
      <c r="K1937">
        <v>5532.58</v>
      </c>
      <c r="L1937">
        <v>5.4835799999999997E-2</v>
      </c>
      <c r="M1937">
        <v>0.93183300000000002</v>
      </c>
      <c r="N1937">
        <v>0</v>
      </c>
      <c r="O1937" t="s">
        <v>42</v>
      </c>
    </row>
    <row r="1938" spans="1:15" x14ac:dyDescent="0.25">
      <c r="A1938" t="s">
        <v>165</v>
      </c>
      <c r="B1938">
        <v>6469.36</v>
      </c>
      <c r="C1938">
        <v>6293.34</v>
      </c>
      <c r="D1938">
        <v>6293.24</v>
      </c>
      <c r="E1938">
        <v>5919.47</v>
      </c>
      <c r="F1938">
        <v>174.42099999999999</v>
      </c>
      <c r="G1938">
        <v>207.626</v>
      </c>
      <c r="H1938">
        <v>75.655900000000003</v>
      </c>
      <c r="I1938">
        <v>27.959399999999999</v>
      </c>
      <c r="J1938">
        <v>79.142399999999995</v>
      </c>
      <c r="K1938">
        <v>5517.67</v>
      </c>
      <c r="L1938">
        <v>5.6152800000000003E-2</v>
      </c>
      <c r="M1938">
        <v>0.93180300000000005</v>
      </c>
      <c r="N1938">
        <v>0</v>
      </c>
      <c r="O1938" t="s">
        <v>42</v>
      </c>
    </row>
    <row r="1939" spans="1:15" x14ac:dyDescent="0.25">
      <c r="A1939" t="s">
        <v>165</v>
      </c>
      <c r="B1939">
        <v>6472.21</v>
      </c>
      <c r="C1939">
        <v>6294.6</v>
      </c>
      <c r="D1939">
        <v>6294.49</v>
      </c>
      <c r="E1939">
        <v>5921.22</v>
      </c>
      <c r="F1939">
        <v>177.17099999999999</v>
      </c>
      <c r="G1939">
        <v>209.904</v>
      </c>
      <c r="H1939">
        <v>77.336100000000002</v>
      </c>
      <c r="I1939">
        <v>28.126000000000001</v>
      </c>
      <c r="J1939">
        <v>79.611599999999996</v>
      </c>
      <c r="K1939">
        <v>5514.51</v>
      </c>
      <c r="L1939">
        <v>5.6055300000000002E-2</v>
      </c>
      <c r="M1939">
        <v>0.93168799999999996</v>
      </c>
      <c r="N1939">
        <v>0</v>
      </c>
      <c r="O1939" t="s">
        <v>42</v>
      </c>
    </row>
    <row r="1940" spans="1:15" x14ac:dyDescent="0.25">
      <c r="A1940" t="s">
        <v>165</v>
      </c>
      <c r="B1940">
        <v>6551.78</v>
      </c>
      <c r="C1940">
        <v>6374.96</v>
      </c>
      <c r="D1940">
        <v>6374.85</v>
      </c>
      <c r="E1940">
        <v>5993.34</v>
      </c>
      <c r="F1940">
        <v>179.33799999999999</v>
      </c>
      <c r="G1940">
        <v>211.83799999999999</v>
      </c>
      <c r="H1940">
        <v>78.458600000000004</v>
      </c>
      <c r="I1940">
        <v>28.124199999999998</v>
      </c>
      <c r="J1940">
        <v>80.471800000000002</v>
      </c>
      <c r="K1940">
        <v>5582.25</v>
      </c>
      <c r="L1940">
        <v>5.4024599999999999E-2</v>
      </c>
      <c r="M1940">
        <v>0.93166000000000004</v>
      </c>
      <c r="N1940">
        <v>0</v>
      </c>
      <c r="O1940" t="s">
        <v>42</v>
      </c>
    </row>
    <row r="1941" spans="1:15" x14ac:dyDescent="0.25">
      <c r="A1941" t="s">
        <v>165</v>
      </c>
      <c r="B1941">
        <v>6564.18</v>
      </c>
      <c r="C1941">
        <v>6381.22</v>
      </c>
      <c r="D1941">
        <v>6381.1</v>
      </c>
      <c r="E1941">
        <v>5987.86</v>
      </c>
      <c r="F1941">
        <v>186.57300000000001</v>
      </c>
      <c r="G1941">
        <v>211.798</v>
      </c>
      <c r="H1941">
        <v>78.385900000000007</v>
      </c>
      <c r="I1941">
        <v>27.770499999999998</v>
      </c>
      <c r="J1941">
        <v>80.646100000000004</v>
      </c>
      <c r="K1941">
        <v>5569.18</v>
      </c>
      <c r="L1941">
        <v>5.3947200000000001E-2</v>
      </c>
      <c r="M1941">
        <v>0.931836</v>
      </c>
      <c r="N1941">
        <v>0</v>
      </c>
      <c r="O1941" t="s">
        <v>42</v>
      </c>
    </row>
    <row r="1942" spans="1:15" x14ac:dyDescent="0.25">
      <c r="A1942" t="s">
        <v>165</v>
      </c>
      <c r="B1942">
        <v>6522.3</v>
      </c>
      <c r="C1942">
        <v>6322.73</v>
      </c>
      <c r="D1942">
        <v>6322.61</v>
      </c>
      <c r="E1942">
        <v>5943.4</v>
      </c>
      <c r="F1942">
        <v>180.28899999999999</v>
      </c>
      <c r="G1942">
        <v>209.30099999999999</v>
      </c>
      <c r="H1942">
        <v>77.095100000000002</v>
      </c>
      <c r="I1942">
        <v>27.752500000000001</v>
      </c>
      <c r="J1942">
        <v>79.855599999999995</v>
      </c>
      <c r="K1942">
        <v>5534.19</v>
      </c>
      <c r="L1942">
        <v>5.3989599999999999E-2</v>
      </c>
      <c r="M1942">
        <v>0.93174400000000002</v>
      </c>
      <c r="N1942">
        <v>0</v>
      </c>
      <c r="O1942" t="s">
        <v>42</v>
      </c>
    </row>
    <row r="1943" spans="1:15" x14ac:dyDescent="0.25">
      <c r="A1943" t="s">
        <v>165</v>
      </c>
      <c r="B1943">
        <v>6510.35</v>
      </c>
      <c r="C1943">
        <v>6329.06</v>
      </c>
      <c r="D1943">
        <v>6328.94</v>
      </c>
      <c r="E1943">
        <v>5950.81</v>
      </c>
      <c r="F1943">
        <v>177.02199999999999</v>
      </c>
      <c r="G1943">
        <v>209.73699999999999</v>
      </c>
      <c r="H1943">
        <v>77.536799999999999</v>
      </c>
      <c r="I1943">
        <v>28.091799999999999</v>
      </c>
      <c r="J1943">
        <v>79.412300000000002</v>
      </c>
      <c r="K1943">
        <v>5544.44</v>
      </c>
      <c r="L1943">
        <v>5.49095E-2</v>
      </c>
      <c r="M1943">
        <v>0.93182699999999996</v>
      </c>
      <c r="N1943">
        <v>0</v>
      </c>
      <c r="O1943" t="s">
        <v>42</v>
      </c>
    </row>
    <row r="1944" spans="1:15" x14ac:dyDescent="0.25">
      <c r="A1944" t="s">
        <v>165</v>
      </c>
      <c r="B1944">
        <v>6518.98</v>
      </c>
      <c r="C1944">
        <v>6339.54</v>
      </c>
      <c r="D1944">
        <v>6339.43</v>
      </c>
      <c r="E1944">
        <v>5962.71</v>
      </c>
      <c r="F1944">
        <v>175.15</v>
      </c>
      <c r="G1944">
        <v>212.47499999999999</v>
      </c>
      <c r="H1944">
        <v>80.111699999999999</v>
      </c>
      <c r="I1944">
        <v>27.584199999999999</v>
      </c>
      <c r="J1944">
        <v>80.208799999999997</v>
      </c>
      <c r="K1944">
        <v>5555.53</v>
      </c>
      <c r="L1944">
        <v>8.3260000000000001E-2</v>
      </c>
      <c r="M1944">
        <v>0.931809</v>
      </c>
      <c r="N1944">
        <v>0</v>
      </c>
      <c r="O1944" t="s">
        <v>42</v>
      </c>
    </row>
    <row r="1945" spans="1:15" x14ac:dyDescent="0.25">
      <c r="A1945" t="s">
        <v>165</v>
      </c>
      <c r="B1945">
        <v>6511.96</v>
      </c>
      <c r="C1945">
        <v>6330.8</v>
      </c>
      <c r="D1945">
        <v>6330.69</v>
      </c>
      <c r="E1945">
        <v>5953.98</v>
      </c>
      <c r="F1945">
        <v>178.739</v>
      </c>
      <c r="G1945">
        <v>211.32</v>
      </c>
      <c r="H1945">
        <v>79.220500000000001</v>
      </c>
      <c r="I1945">
        <v>27.615400000000001</v>
      </c>
      <c r="J1945">
        <v>79.549800000000005</v>
      </c>
      <c r="K1945">
        <v>5543.63</v>
      </c>
      <c r="L1945">
        <v>7.8341300000000003E-2</v>
      </c>
      <c r="M1945">
        <v>0.93183000000000005</v>
      </c>
      <c r="N1945">
        <v>0</v>
      </c>
      <c r="O1945" t="s">
        <v>42</v>
      </c>
    </row>
    <row r="1946" spans="1:15" x14ac:dyDescent="0.25">
      <c r="A1946" t="s">
        <v>165</v>
      </c>
      <c r="B1946">
        <v>6520.87</v>
      </c>
      <c r="C1946">
        <v>6341.52</v>
      </c>
      <c r="D1946">
        <v>6341.4</v>
      </c>
      <c r="E1946">
        <v>5958.9</v>
      </c>
      <c r="F1946">
        <v>180.12700000000001</v>
      </c>
      <c r="G1946">
        <v>210.15100000000001</v>
      </c>
      <c r="H1946">
        <v>76.713099999999997</v>
      </c>
      <c r="I1946">
        <v>28.120799999999999</v>
      </c>
      <c r="J1946">
        <v>80.398799999999994</v>
      </c>
      <c r="K1946">
        <v>5548.68</v>
      </c>
      <c r="L1946">
        <v>6.6963900000000007E-2</v>
      </c>
      <c r="M1946">
        <v>0.93181700000000001</v>
      </c>
      <c r="N1946">
        <v>0</v>
      </c>
      <c r="O1946" t="s">
        <v>42</v>
      </c>
    </row>
    <row r="1947" spans="1:15" x14ac:dyDescent="0.25">
      <c r="A1947" t="s">
        <v>165</v>
      </c>
      <c r="B1947">
        <v>6534.93</v>
      </c>
      <c r="C1947">
        <v>6355.2</v>
      </c>
      <c r="D1947">
        <v>6355.08</v>
      </c>
      <c r="E1947">
        <v>5973.21</v>
      </c>
      <c r="F1947">
        <v>180.9</v>
      </c>
      <c r="G1947">
        <v>210.92500000000001</v>
      </c>
      <c r="H1947">
        <v>78.060500000000005</v>
      </c>
      <c r="I1947">
        <v>27.834900000000001</v>
      </c>
      <c r="J1947">
        <v>79.982799999999997</v>
      </c>
      <c r="K1947">
        <v>5561.25</v>
      </c>
      <c r="L1947">
        <v>5.67065E-2</v>
      </c>
      <c r="M1947">
        <v>0.93051099999999998</v>
      </c>
      <c r="N1947">
        <v>0</v>
      </c>
      <c r="O1947" t="s">
        <v>42</v>
      </c>
    </row>
    <row r="1948" spans="1:15" x14ac:dyDescent="0.25">
      <c r="A1948" t="s">
        <v>165</v>
      </c>
      <c r="B1948">
        <v>6516.44</v>
      </c>
      <c r="C1948">
        <v>6338.26</v>
      </c>
      <c r="D1948">
        <v>6338.15</v>
      </c>
      <c r="E1948">
        <v>5965.17</v>
      </c>
      <c r="F1948">
        <v>176.64400000000001</v>
      </c>
      <c r="G1948">
        <v>210.8</v>
      </c>
      <c r="H1948">
        <v>78.660600000000002</v>
      </c>
      <c r="I1948">
        <v>27.663</v>
      </c>
      <c r="J1948">
        <v>79.584299999999999</v>
      </c>
      <c r="K1948">
        <v>5558.19</v>
      </c>
      <c r="L1948">
        <v>7.7792399999999998E-2</v>
      </c>
      <c r="M1948">
        <v>0.93182799999999999</v>
      </c>
      <c r="N1948">
        <v>0</v>
      </c>
      <c r="O1948" t="s">
        <v>42</v>
      </c>
    </row>
    <row r="1949" spans="1:15" x14ac:dyDescent="0.25">
      <c r="A1949" t="s">
        <v>165</v>
      </c>
      <c r="B1949">
        <v>6500.85</v>
      </c>
      <c r="C1949">
        <v>6325.01</v>
      </c>
      <c r="D1949">
        <v>6324.9</v>
      </c>
      <c r="E1949">
        <v>5945.66</v>
      </c>
      <c r="F1949">
        <v>179.792</v>
      </c>
      <c r="G1949">
        <v>211.09700000000001</v>
      </c>
      <c r="H1949">
        <v>78.305999999999997</v>
      </c>
      <c r="I1949">
        <v>27.611799999999999</v>
      </c>
      <c r="J1949">
        <v>80.336299999999994</v>
      </c>
      <c r="K1949">
        <v>5535.16</v>
      </c>
      <c r="L1949">
        <v>5.44194E-2</v>
      </c>
      <c r="M1949">
        <v>0.931732</v>
      </c>
      <c r="N1949">
        <v>0</v>
      </c>
      <c r="O1949" t="s">
        <v>42</v>
      </c>
    </row>
    <row r="1950" spans="1:15" x14ac:dyDescent="0.25">
      <c r="A1950" t="s">
        <v>165</v>
      </c>
      <c r="B1950">
        <v>6575.28</v>
      </c>
      <c r="C1950">
        <v>6395.54</v>
      </c>
      <c r="D1950">
        <v>6395.42</v>
      </c>
      <c r="E1950">
        <v>6007.45</v>
      </c>
      <c r="F1950">
        <v>185.93700000000001</v>
      </c>
      <c r="G1950">
        <v>213.56200000000001</v>
      </c>
      <c r="H1950">
        <v>79.602800000000002</v>
      </c>
      <c r="I1950">
        <v>27.918700000000001</v>
      </c>
      <c r="J1950">
        <v>81.073400000000007</v>
      </c>
      <c r="K1950">
        <v>5588.12</v>
      </c>
      <c r="L1950">
        <v>5.54691E-2</v>
      </c>
      <c r="M1950">
        <v>0.94759700000000002</v>
      </c>
      <c r="N1950">
        <v>0</v>
      </c>
      <c r="O1950" t="s">
        <v>42</v>
      </c>
    </row>
    <row r="1951" spans="1:15" x14ac:dyDescent="0.25">
      <c r="A1951" t="s">
        <v>165</v>
      </c>
      <c r="B1951">
        <v>6468.32</v>
      </c>
      <c r="C1951">
        <v>6291.77</v>
      </c>
      <c r="D1951">
        <v>6291.66</v>
      </c>
      <c r="E1951">
        <v>5921.74</v>
      </c>
      <c r="F1951">
        <v>175.767</v>
      </c>
      <c r="G1951">
        <v>209.13900000000001</v>
      </c>
      <c r="H1951">
        <v>77.413399999999996</v>
      </c>
      <c r="I1951">
        <v>27.647600000000001</v>
      </c>
      <c r="J1951">
        <v>79.390100000000004</v>
      </c>
      <c r="K1951">
        <v>5517.24</v>
      </c>
      <c r="L1951">
        <v>5.4134300000000003E-2</v>
      </c>
      <c r="M1951">
        <v>0.93172600000000005</v>
      </c>
      <c r="N1951">
        <v>0</v>
      </c>
      <c r="O1951" t="s">
        <v>42</v>
      </c>
    </row>
    <row r="1952" spans="1:15" x14ac:dyDescent="0.25">
      <c r="A1952" t="s">
        <v>165</v>
      </c>
      <c r="B1952">
        <v>6436.69</v>
      </c>
      <c r="C1952">
        <v>6259.54</v>
      </c>
      <c r="D1952">
        <v>6259.44</v>
      </c>
      <c r="E1952">
        <v>5903.93</v>
      </c>
      <c r="F1952">
        <v>170.339</v>
      </c>
      <c r="G1952">
        <v>213.75399999999999</v>
      </c>
      <c r="H1952">
        <v>82.270899999999997</v>
      </c>
      <c r="I1952">
        <v>27.567599999999999</v>
      </c>
      <c r="J1952">
        <v>79.367599999999996</v>
      </c>
      <c r="K1952">
        <v>5500.47</v>
      </c>
      <c r="L1952">
        <v>8.3278900000000003E-2</v>
      </c>
      <c r="M1952">
        <v>0.93145</v>
      </c>
      <c r="N1952">
        <v>0</v>
      </c>
      <c r="O1952" t="s">
        <v>42</v>
      </c>
    </row>
    <row r="1953" spans="1:25" x14ac:dyDescent="0.25">
      <c r="A1953" t="s">
        <v>165</v>
      </c>
      <c r="B1953">
        <v>6425.69</v>
      </c>
      <c r="C1953">
        <v>6247.27</v>
      </c>
      <c r="D1953">
        <v>6247.16</v>
      </c>
      <c r="E1953">
        <v>5891.11</v>
      </c>
      <c r="F1953">
        <v>170.77199999999999</v>
      </c>
      <c r="G1953">
        <v>210.93299999999999</v>
      </c>
      <c r="H1953">
        <v>80.105900000000005</v>
      </c>
      <c r="I1953">
        <v>27.421199999999999</v>
      </c>
      <c r="J1953">
        <v>78.756299999999996</v>
      </c>
      <c r="K1953">
        <v>5490.06</v>
      </c>
      <c r="L1953">
        <v>6.8060700000000002E-2</v>
      </c>
      <c r="M1953">
        <v>0.93170299999999995</v>
      </c>
      <c r="N1953">
        <v>0</v>
      </c>
      <c r="O1953" t="s">
        <v>42</v>
      </c>
    </row>
    <row r="1954" spans="1:25" x14ac:dyDescent="0.25">
      <c r="A1954" t="s">
        <v>165</v>
      </c>
      <c r="B1954">
        <v>6436.56</v>
      </c>
      <c r="C1954">
        <v>6261.26</v>
      </c>
      <c r="D1954">
        <v>6261.14</v>
      </c>
      <c r="E1954">
        <v>5907.26</v>
      </c>
      <c r="F1954">
        <v>169.851</v>
      </c>
      <c r="G1954">
        <v>213.804</v>
      </c>
      <c r="H1954">
        <v>82.513000000000005</v>
      </c>
      <c r="I1954">
        <v>27.596800000000002</v>
      </c>
      <c r="J1954">
        <v>79.035399999999996</v>
      </c>
      <c r="K1954">
        <v>5504.34</v>
      </c>
      <c r="L1954">
        <v>6.3747399999999996E-2</v>
      </c>
      <c r="M1954">
        <v>0.93182600000000004</v>
      </c>
      <c r="N1954">
        <v>0</v>
      </c>
      <c r="O1954" t="s">
        <v>42</v>
      </c>
    </row>
    <row r="1955" spans="1:25" x14ac:dyDescent="0.25">
      <c r="A1955" t="s">
        <v>165</v>
      </c>
      <c r="B1955">
        <v>6462.97</v>
      </c>
      <c r="C1955">
        <v>6283.04</v>
      </c>
      <c r="D1955">
        <v>6282.92</v>
      </c>
      <c r="E1955">
        <v>5925.27</v>
      </c>
      <c r="F1955">
        <v>172.983</v>
      </c>
      <c r="G1955">
        <v>215.81899999999999</v>
      </c>
      <c r="H1955">
        <v>84.502399999999994</v>
      </c>
      <c r="I1955">
        <v>27.451599999999999</v>
      </c>
      <c r="J1955">
        <v>79.263499999999993</v>
      </c>
      <c r="K1955">
        <v>5516.82</v>
      </c>
      <c r="L1955">
        <v>5.4776900000000003E-2</v>
      </c>
      <c r="M1955">
        <v>0.95611000000000002</v>
      </c>
      <c r="N1955">
        <v>0</v>
      </c>
      <c r="O1955" t="s">
        <v>42</v>
      </c>
    </row>
    <row r="1956" spans="1:25" x14ac:dyDescent="0.25">
      <c r="A1956" t="s">
        <v>165</v>
      </c>
      <c r="B1956">
        <v>6432.05</v>
      </c>
      <c r="C1956">
        <v>6256.75</v>
      </c>
      <c r="D1956">
        <v>6256.63</v>
      </c>
      <c r="E1956">
        <v>5894.77</v>
      </c>
      <c r="F1956">
        <v>173.19900000000001</v>
      </c>
      <c r="G1956">
        <v>211.31100000000001</v>
      </c>
      <c r="H1956">
        <v>79.6524</v>
      </c>
      <c r="I1956">
        <v>27.5334</v>
      </c>
      <c r="J1956">
        <v>79.503399999999999</v>
      </c>
      <c r="K1956">
        <v>5491.04</v>
      </c>
      <c r="L1956">
        <v>8.3255599999999999E-2</v>
      </c>
      <c r="M1956">
        <v>0.93181499999999995</v>
      </c>
      <c r="N1956">
        <v>0</v>
      </c>
      <c r="O1956" t="s">
        <v>42</v>
      </c>
    </row>
    <row r="1957" spans="1:25" x14ac:dyDescent="0.25">
      <c r="A1957" t="s">
        <v>165</v>
      </c>
      <c r="B1957">
        <v>6425.7</v>
      </c>
      <c r="C1957">
        <v>6251.7</v>
      </c>
      <c r="D1957">
        <v>6251.58</v>
      </c>
      <c r="E1957">
        <v>5894.33</v>
      </c>
      <c r="F1957">
        <v>172.61600000000001</v>
      </c>
      <c r="G1957">
        <v>209.535</v>
      </c>
      <c r="H1957">
        <v>78.597499999999997</v>
      </c>
      <c r="I1957">
        <v>27.491499999999998</v>
      </c>
      <c r="J1957">
        <v>78.846699999999998</v>
      </c>
      <c r="K1957">
        <v>5492.92</v>
      </c>
      <c r="L1957">
        <v>5.4642700000000002E-2</v>
      </c>
      <c r="M1957">
        <v>0.95865500000000003</v>
      </c>
      <c r="N1957">
        <v>0</v>
      </c>
      <c r="O1957" t="s">
        <v>42</v>
      </c>
    </row>
    <row r="1958" spans="1:25" x14ac:dyDescent="0.25">
      <c r="A1958" t="s">
        <v>165</v>
      </c>
      <c r="B1958">
        <v>6457.19</v>
      </c>
      <c r="C1958">
        <v>6281.02</v>
      </c>
      <c r="D1958">
        <v>6280.89</v>
      </c>
      <c r="E1958">
        <v>5921.4</v>
      </c>
      <c r="F1958">
        <v>174.63300000000001</v>
      </c>
      <c r="G1958">
        <v>214.09200000000001</v>
      </c>
      <c r="H1958">
        <v>82.389799999999994</v>
      </c>
      <c r="I1958">
        <v>27.507999999999999</v>
      </c>
      <c r="J1958">
        <v>79.460999999999999</v>
      </c>
      <c r="K1958">
        <v>5513.27</v>
      </c>
      <c r="L1958">
        <v>6.2387600000000001E-2</v>
      </c>
      <c r="M1958">
        <v>0.95150699999999999</v>
      </c>
      <c r="N1958">
        <v>0</v>
      </c>
      <c r="O1958" t="s">
        <v>42</v>
      </c>
    </row>
    <row r="1959" spans="1:25" x14ac:dyDescent="0.25">
      <c r="A1959" t="s">
        <v>165</v>
      </c>
      <c r="B1959">
        <v>6518.26</v>
      </c>
      <c r="C1959">
        <v>6342.31</v>
      </c>
      <c r="D1959">
        <v>6342.17</v>
      </c>
      <c r="E1959">
        <v>5966.94</v>
      </c>
      <c r="F1959">
        <v>181.60400000000001</v>
      </c>
      <c r="G1959">
        <v>212.80699999999999</v>
      </c>
      <c r="H1959">
        <v>79.791300000000007</v>
      </c>
      <c r="I1959">
        <v>27.7117</v>
      </c>
      <c r="J1959">
        <v>80.515799999999999</v>
      </c>
      <c r="K1959">
        <v>5552.8</v>
      </c>
      <c r="L1959">
        <v>5.6435800000000001E-2</v>
      </c>
      <c r="M1959">
        <v>0.93134499999999998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6454.39</v>
      </c>
      <c r="C1960">
        <v>6264.47</v>
      </c>
      <c r="D1960">
        <v>6264.35</v>
      </c>
      <c r="E1960">
        <v>5910.84</v>
      </c>
      <c r="F1960">
        <v>169.715</v>
      </c>
      <c r="G1960">
        <v>214.15199999999999</v>
      </c>
      <c r="H1960">
        <v>83.328199999999995</v>
      </c>
      <c r="I1960">
        <v>27.430900000000001</v>
      </c>
      <c r="J1960">
        <v>78.871300000000005</v>
      </c>
      <c r="K1960">
        <v>5507.62</v>
      </c>
      <c r="L1960">
        <v>5.3932300000000002E-2</v>
      </c>
      <c r="M1960">
        <v>0.93173600000000001</v>
      </c>
      <c r="N1960">
        <v>0</v>
      </c>
      <c r="O1960" t="s">
        <v>42</v>
      </c>
      <c r="R1960">
        <f>AVERAGE(B1911:B1960)</f>
        <v>6489.1427999999987</v>
      </c>
      <c r="S1960">
        <f>AVERAGE(C1911:C1960)</f>
        <v>6310.7021999999997</v>
      </c>
      <c r="U1960">
        <f>_xlfn.VAR.P(B1911:B1960)</f>
        <v>4003.3488881600106</v>
      </c>
      <c r="V1960">
        <f>_xlfn.VAR.P(C1911:C1960)</f>
        <v>3859.7379011600028</v>
      </c>
      <c r="X1960">
        <f>1.96*SQRT(U1960)/50</f>
        <v>2.4802632996321576</v>
      </c>
      <c r="Y1960">
        <f>1.96*SQRT(V1960)/50</f>
        <v>2.4353701255535074</v>
      </c>
    </row>
    <row r="1961" spans="1:25" x14ac:dyDescent="0.25">
      <c r="A1961" t="s">
        <v>166</v>
      </c>
      <c r="B1961">
        <v>324628.06030000001</v>
      </c>
      <c r="C1961" t="s">
        <v>36</v>
      </c>
    </row>
    <row r="1962" spans="1:25" x14ac:dyDescent="0.25">
      <c r="A1962" t="s">
        <v>167</v>
      </c>
      <c r="B1962">
        <v>7793.39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5.4211500000000003E-2</v>
      </c>
      <c r="L1962">
        <v>0.931836</v>
      </c>
      <c r="M1962">
        <v>0</v>
      </c>
      <c r="N1962" t="s">
        <v>42</v>
      </c>
    </row>
    <row r="1963" spans="1:25" x14ac:dyDescent="0.25">
      <c r="A1963" t="s">
        <v>167</v>
      </c>
      <c r="B1963">
        <v>7751.26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8.3256899999999995E-2</v>
      </c>
      <c r="L1963">
        <v>0.95785500000000001</v>
      </c>
      <c r="M1963">
        <v>0</v>
      </c>
      <c r="N1963" t="s">
        <v>42</v>
      </c>
    </row>
    <row r="1964" spans="1:25" x14ac:dyDescent="0.25">
      <c r="A1964" t="s">
        <v>167</v>
      </c>
      <c r="B1964">
        <v>7605.22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6.9137500000000005E-2</v>
      </c>
      <c r="L1964">
        <v>0.93183199999999999</v>
      </c>
      <c r="M1964">
        <v>0</v>
      </c>
      <c r="N1964" t="s">
        <v>42</v>
      </c>
    </row>
    <row r="1965" spans="1:25" x14ac:dyDescent="0.25">
      <c r="A1965" t="s">
        <v>167</v>
      </c>
      <c r="B1965">
        <v>7766.91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5.4232900000000001E-2</v>
      </c>
      <c r="L1965">
        <v>0.93179199999999995</v>
      </c>
      <c r="M1965">
        <v>0</v>
      </c>
      <c r="N1965" t="s">
        <v>42</v>
      </c>
    </row>
    <row r="1966" spans="1:25" x14ac:dyDescent="0.25">
      <c r="A1966" t="s">
        <v>167</v>
      </c>
      <c r="B1966">
        <v>7684.91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5.4058200000000001E-2</v>
      </c>
      <c r="L1966">
        <v>0.93172999999999995</v>
      </c>
      <c r="M1966">
        <v>0</v>
      </c>
      <c r="N1966" t="s">
        <v>42</v>
      </c>
    </row>
    <row r="1967" spans="1:25" x14ac:dyDescent="0.25">
      <c r="A1967" t="s">
        <v>167</v>
      </c>
      <c r="B1967">
        <v>7694.13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5.9293699999999998E-2</v>
      </c>
      <c r="L1967">
        <v>0.93181000000000003</v>
      </c>
      <c r="M1967">
        <v>0</v>
      </c>
      <c r="N1967" t="s">
        <v>42</v>
      </c>
    </row>
    <row r="1968" spans="1:25" x14ac:dyDescent="0.25">
      <c r="A1968" t="s">
        <v>167</v>
      </c>
      <c r="B1968">
        <v>7852.56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5.5538900000000002E-2</v>
      </c>
      <c r="L1968">
        <v>0.93173899999999998</v>
      </c>
      <c r="M1968">
        <v>0</v>
      </c>
      <c r="N1968" t="s">
        <v>42</v>
      </c>
    </row>
    <row r="1969" spans="1:14" x14ac:dyDescent="0.25">
      <c r="A1969" t="s">
        <v>167</v>
      </c>
      <c r="B1969">
        <v>7765.5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5.4677200000000002E-2</v>
      </c>
      <c r="L1969">
        <v>0.93181599999999998</v>
      </c>
      <c r="M1969">
        <v>0</v>
      </c>
      <c r="N1969" t="s">
        <v>42</v>
      </c>
    </row>
    <row r="1970" spans="1:14" x14ac:dyDescent="0.25">
      <c r="A1970" t="s">
        <v>167</v>
      </c>
      <c r="B1970">
        <v>7898.01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8.3255599999999999E-2</v>
      </c>
      <c r="L1970">
        <v>0.93174900000000005</v>
      </c>
      <c r="M1970">
        <v>0</v>
      </c>
      <c r="N1970" t="s">
        <v>42</v>
      </c>
    </row>
    <row r="1971" spans="1:14" x14ac:dyDescent="0.25">
      <c r="A1971" t="s">
        <v>167</v>
      </c>
      <c r="B1971">
        <v>7931.01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8.3262100000000006E-2</v>
      </c>
      <c r="L1971">
        <v>0.93165600000000004</v>
      </c>
      <c r="M1971">
        <v>0</v>
      </c>
      <c r="N1971" t="s">
        <v>42</v>
      </c>
    </row>
    <row r="1972" spans="1:14" x14ac:dyDescent="0.25">
      <c r="A1972" t="s">
        <v>167</v>
      </c>
      <c r="B1972">
        <v>7939.31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5.62654E-2</v>
      </c>
      <c r="L1972">
        <v>0.93145</v>
      </c>
      <c r="M1972">
        <v>0</v>
      </c>
      <c r="N1972" t="s">
        <v>42</v>
      </c>
    </row>
    <row r="1973" spans="1:14" x14ac:dyDescent="0.25">
      <c r="A1973" t="s">
        <v>167</v>
      </c>
      <c r="B1973">
        <v>7925.81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5.7231900000000002E-2</v>
      </c>
      <c r="L1973">
        <v>0.93179400000000001</v>
      </c>
      <c r="M1973">
        <v>0</v>
      </c>
      <c r="N1973" t="s">
        <v>42</v>
      </c>
    </row>
    <row r="1974" spans="1:14" x14ac:dyDescent="0.25">
      <c r="A1974" t="s">
        <v>167</v>
      </c>
      <c r="B1974">
        <v>7986.99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8.3255800000000005E-2</v>
      </c>
      <c r="L1974">
        <v>0.93183199999999999</v>
      </c>
      <c r="M1974">
        <v>0</v>
      </c>
      <c r="N1974" t="s">
        <v>42</v>
      </c>
    </row>
    <row r="1975" spans="1:14" x14ac:dyDescent="0.25">
      <c r="A1975" t="s">
        <v>167</v>
      </c>
      <c r="B1975">
        <v>7993.56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5.6850600000000001E-2</v>
      </c>
      <c r="L1975">
        <v>0.93174000000000001</v>
      </c>
      <c r="M1975">
        <v>0</v>
      </c>
      <c r="N1975" t="s">
        <v>42</v>
      </c>
    </row>
    <row r="1976" spans="1:14" x14ac:dyDescent="0.25">
      <c r="A1976" t="s">
        <v>167</v>
      </c>
      <c r="B1976">
        <v>8042.52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6.6770099999999999E-2</v>
      </c>
      <c r="L1976">
        <v>0.93183400000000005</v>
      </c>
      <c r="M1976">
        <v>0</v>
      </c>
      <c r="N1976" t="s">
        <v>42</v>
      </c>
    </row>
    <row r="1977" spans="1:14" x14ac:dyDescent="0.25">
      <c r="A1977" t="s">
        <v>167</v>
      </c>
      <c r="B1977">
        <v>7951.44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7.2237700000000002E-2</v>
      </c>
      <c r="L1977">
        <v>0.931809</v>
      </c>
      <c r="M1977">
        <v>0</v>
      </c>
      <c r="N1977" t="s">
        <v>42</v>
      </c>
    </row>
    <row r="1978" spans="1:14" x14ac:dyDescent="0.25">
      <c r="A1978" t="s">
        <v>167</v>
      </c>
      <c r="B1978">
        <v>7949.52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5.3911100000000003E-2</v>
      </c>
      <c r="L1978">
        <v>0.931836</v>
      </c>
      <c r="M1978">
        <v>0</v>
      </c>
      <c r="N1978" t="s">
        <v>42</v>
      </c>
    </row>
    <row r="1979" spans="1:14" x14ac:dyDescent="0.25">
      <c r="A1979" t="s">
        <v>167</v>
      </c>
      <c r="B1979">
        <v>7902.89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5.6289800000000001E-2</v>
      </c>
      <c r="L1979">
        <v>0.931836</v>
      </c>
      <c r="M1979">
        <v>0</v>
      </c>
      <c r="N1979" t="s">
        <v>42</v>
      </c>
    </row>
    <row r="1980" spans="1:14" x14ac:dyDescent="0.25">
      <c r="A1980" t="s">
        <v>167</v>
      </c>
      <c r="B1980">
        <v>7889.01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6.2048899999999997E-2</v>
      </c>
      <c r="L1980">
        <v>0.93167</v>
      </c>
      <c r="M1980">
        <v>0</v>
      </c>
      <c r="N1980" t="s">
        <v>42</v>
      </c>
    </row>
    <row r="1981" spans="1:14" x14ac:dyDescent="0.25">
      <c r="A1981" t="s">
        <v>167</v>
      </c>
      <c r="B1981">
        <v>7862.48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5.4459199999999999E-2</v>
      </c>
      <c r="L1981">
        <v>0.95420700000000003</v>
      </c>
      <c r="M1981">
        <v>0</v>
      </c>
      <c r="N1981" t="s">
        <v>42</v>
      </c>
    </row>
    <row r="1982" spans="1:14" x14ac:dyDescent="0.25">
      <c r="A1982" t="s">
        <v>167</v>
      </c>
      <c r="B1982">
        <v>7899.98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7.6202800000000001E-2</v>
      </c>
      <c r="L1982">
        <v>0.931809</v>
      </c>
      <c r="M1982">
        <v>0</v>
      </c>
      <c r="N1982" t="s">
        <v>42</v>
      </c>
    </row>
    <row r="1983" spans="1:14" x14ac:dyDescent="0.25">
      <c r="A1983" t="s">
        <v>167</v>
      </c>
      <c r="B1983">
        <v>7938.29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5.3920000000000003E-2</v>
      </c>
      <c r="L1983">
        <v>0.95298099999999997</v>
      </c>
      <c r="M1983">
        <v>0</v>
      </c>
      <c r="N1983" t="s">
        <v>42</v>
      </c>
    </row>
    <row r="1984" spans="1:14" x14ac:dyDescent="0.25">
      <c r="A1984" t="s">
        <v>167</v>
      </c>
      <c r="B1984">
        <v>7887.05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5.3950499999999998E-2</v>
      </c>
      <c r="L1984">
        <v>0.959144</v>
      </c>
      <c r="M1984">
        <v>0</v>
      </c>
      <c r="N1984" t="s">
        <v>42</v>
      </c>
    </row>
    <row r="1985" spans="1:14" x14ac:dyDescent="0.25">
      <c r="A1985" t="s">
        <v>167</v>
      </c>
      <c r="B1985">
        <v>7755.71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5.4449299999999999E-2</v>
      </c>
      <c r="L1985">
        <v>0.93183199999999999</v>
      </c>
      <c r="M1985">
        <v>0</v>
      </c>
      <c r="N1985" t="s">
        <v>42</v>
      </c>
    </row>
    <row r="1986" spans="1:14" x14ac:dyDescent="0.25">
      <c r="A1986" t="s">
        <v>167</v>
      </c>
      <c r="B1986">
        <v>7708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5.4708E-2</v>
      </c>
      <c r="L1986">
        <v>0.93598000000000003</v>
      </c>
      <c r="M1986">
        <v>0</v>
      </c>
      <c r="N1986" t="s">
        <v>42</v>
      </c>
    </row>
    <row r="1987" spans="1:14" x14ac:dyDescent="0.25">
      <c r="A1987" t="s">
        <v>167</v>
      </c>
      <c r="B1987">
        <v>7748.42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5.4191499999999997E-2</v>
      </c>
      <c r="L1987">
        <v>0.95816400000000002</v>
      </c>
      <c r="M1987">
        <v>0</v>
      </c>
      <c r="N1987" t="s">
        <v>42</v>
      </c>
    </row>
    <row r="1988" spans="1:14" x14ac:dyDescent="0.25">
      <c r="A1988" t="s">
        <v>167</v>
      </c>
      <c r="B1988">
        <v>7706.74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6.12843E-2</v>
      </c>
      <c r="L1988">
        <v>0.93180799999999997</v>
      </c>
      <c r="M1988">
        <v>0</v>
      </c>
      <c r="N1988" t="s">
        <v>42</v>
      </c>
    </row>
    <row r="1989" spans="1:14" x14ac:dyDescent="0.25">
      <c r="A1989" t="s">
        <v>167</v>
      </c>
      <c r="B1989">
        <v>7632.49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5.4036899999999999E-2</v>
      </c>
      <c r="L1989">
        <v>0.93117700000000003</v>
      </c>
      <c r="M1989">
        <v>0</v>
      </c>
      <c r="N1989" t="s">
        <v>42</v>
      </c>
    </row>
    <row r="1990" spans="1:14" x14ac:dyDescent="0.25">
      <c r="A1990" t="s">
        <v>167</v>
      </c>
      <c r="B1990">
        <v>7692.83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5.4172600000000001E-2</v>
      </c>
      <c r="L1990">
        <v>0.93150200000000005</v>
      </c>
      <c r="M1990">
        <v>0</v>
      </c>
      <c r="N1990" t="s">
        <v>42</v>
      </c>
    </row>
    <row r="1991" spans="1:14" x14ac:dyDescent="0.25">
      <c r="A1991" t="s">
        <v>167</v>
      </c>
      <c r="B1991">
        <v>7729.23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5.4015199999999999E-2</v>
      </c>
      <c r="L1991">
        <v>0.93183199999999999</v>
      </c>
      <c r="M1991">
        <v>0</v>
      </c>
      <c r="N1991" t="s">
        <v>42</v>
      </c>
    </row>
    <row r="1992" spans="1:14" x14ac:dyDescent="0.25">
      <c r="A1992" t="s">
        <v>167</v>
      </c>
      <c r="B1992">
        <v>7743.93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5.5668500000000003E-2</v>
      </c>
      <c r="L1992">
        <v>0.93180600000000002</v>
      </c>
      <c r="M1992">
        <v>0</v>
      </c>
      <c r="N1992" t="s">
        <v>42</v>
      </c>
    </row>
    <row r="1993" spans="1:14" x14ac:dyDescent="0.25">
      <c r="A1993" t="s">
        <v>167</v>
      </c>
      <c r="B1993">
        <v>7619.44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2.9038100000000001E-2</v>
      </c>
      <c r="L1993">
        <v>0.93181199999999997</v>
      </c>
      <c r="M1993">
        <v>0</v>
      </c>
      <c r="N1993" t="s">
        <v>42</v>
      </c>
    </row>
    <row r="1994" spans="1:14" x14ac:dyDescent="0.25">
      <c r="A1994" t="s">
        <v>167</v>
      </c>
      <c r="B1994">
        <v>7606.74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5.46559E-2</v>
      </c>
      <c r="L1994">
        <v>0.93183400000000005</v>
      </c>
      <c r="M1994">
        <v>0</v>
      </c>
      <c r="N1994" t="s">
        <v>42</v>
      </c>
    </row>
    <row r="1995" spans="1:14" x14ac:dyDescent="0.25">
      <c r="A1995" t="s">
        <v>167</v>
      </c>
      <c r="B1995">
        <v>7778.13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8.3280999999999994E-2</v>
      </c>
      <c r="L1995">
        <v>0.93181199999999997</v>
      </c>
      <c r="M1995">
        <v>0</v>
      </c>
      <c r="N1995" t="s">
        <v>42</v>
      </c>
    </row>
    <row r="1996" spans="1:14" x14ac:dyDescent="0.25">
      <c r="A1996" t="s">
        <v>167</v>
      </c>
      <c r="B1996">
        <v>7729.63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5.7234E-2</v>
      </c>
      <c r="L1996">
        <v>0.93168799999999996</v>
      </c>
      <c r="M1996">
        <v>0</v>
      </c>
      <c r="N1996" t="s">
        <v>42</v>
      </c>
    </row>
    <row r="1997" spans="1:14" x14ac:dyDescent="0.25">
      <c r="A1997" t="s">
        <v>167</v>
      </c>
      <c r="B1997">
        <v>7649.29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5.4107700000000002E-2</v>
      </c>
      <c r="L1997">
        <v>0.93183199999999999</v>
      </c>
      <c r="M1997">
        <v>0</v>
      </c>
      <c r="N1997" t="s">
        <v>42</v>
      </c>
    </row>
    <row r="1998" spans="1:14" x14ac:dyDescent="0.25">
      <c r="A1998" t="s">
        <v>167</v>
      </c>
      <c r="B1998">
        <v>7690.95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5.3985100000000001E-2</v>
      </c>
      <c r="L1998">
        <v>0.95563600000000004</v>
      </c>
      <c r="M1998">
        <v>0</v>
      </c>
      <c r="N1998" t="s">
        <v>42</v>
      </c>
    </row>
    <row r="1999" spans="1:14" x14ac:dyDescent="0.25">
      <c r="A1999" t="s">
        <v>167</v>
      </c>
      <c r="B1999">
        <v>7836.51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5.4983200000000003E-2</v>
      </c>
      <c r="L1999">
        <v>0.956847</v>
      </c>
      <c r="M1999">
        <v>0</v>
      </c>
      <c r="N1999" t="s">
        <v>42</v>
      </c>
    </row>
    <row r="2000" spans="1:14" x14ac:dyDescent="0.25">
      <c r="A2000" t="s">
        <v>167</v>
      </c>
      <c r="B2000">
        <v>7848.98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4.6463299999999999E-2</v>
      </c>
      <c r="L2000">
        <v>0.93170200000000003</v>
      </c>
      <c r="M2000">
        <v>0</v>
      </c>
      <c r="N2000" t="s">
        <v>42</v>
      </c>
    </row>
    <row r="2001" spans="1:25" x14ac:dyDescent="0.25">
      <c r="A2001" t="s">
        <v>167</v>
      </c>
      <c r="B2001">
        <v>7927.35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5.5345800000000001E-2</v>
      </c>
      <c r="L2001">
        <v>0.93116699999999997</v>
      </c>
      <c r="M2001">
        <v>0</v>
      </c>
      <c r="N2001" t="s">
        <v>42</v>
      </c>
    </row>
    <row r="2002" spans="1:25" x14ac:dyDescent="0.25">
      <c r="A2002" t="s">
        <v>167</v>
      </c>
      <c r="B2002">
        <v>7940.65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7.7156299999999997E-2</v>
      </c>
      <c r="L2002">
        <v>0.93180200000000002</v>
      </c>
      <c r="M2002">
        <v>0</v>
      </c>
      <c r="N2002" t="s">
        <v>42</v>
      </c>
    </row>
    <row r="2003" spans="1:25" x14ac:dyDescent="0.25">
      <c r="A2003" t="s">
        <v>167</v>
      </c>
      <c r="B2003">
        <v>8042.34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6.2458699999999999E-2</v>
      </c>
      <c r="L2003">
        <v>0.95839300000000005</v>
      </c>
      <c r="M2003">
        <v>0</v>
      </c>
      <c r="N2003" t="s">
        <v>42</v>
      </c>
    </row>
    <row r="2004" spans="1:25" x14ac:dyDescent="0.25">
      <c r="A2004" t="s">
        <v>167</v>
      </c>
      <c r="B2004">
        <v>7988.87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5.8481600000000002E-2</v>
      </c>
      <c r="L2004">
        <v>0.93199500000000002</v>
      </c>
      <c r="M2004">
        <v>0</v>
      </c>
      <c r="N2004" t="s">
        <v>42</v>
      </c>
    </row>
    <row r="2005" spans="1:25" x14ac:dyDescent="0.25">
      <c r="A2005" t="s">
        <v>167</v>
      </c>
      <c r="B2005">
        <v>8019.15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5.3920700000000002E-2</v>
      </c>
      <c r="L2005">
        <v>0.93178499999999997</v>
      </c>
      <c r="M2005">
        <v>0</v>
      </c>
      <c r="N2005" t="s">
        <v>42</v>
      </c>
    </row>
    <row r="2006" spans="1:25" x14ac:dyDescent="0.25">
      <c r="A2006" t="s">
        <v>167</v>
      </c>
      <c r="B2006">
        <v>7993.81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5.4811800000000001E-2</v>
      </c>
      <c r="L2006">
        <v>0.93183300000000002</v>
      </c>
      <c r="M2006">
        <v>0</v>
      </c>
      <c r="N2006" t="s">
        <v>42</v>
      </c>
    </row>
    <row r="2007" spans="1:25" x14ac:dyDescent="0.25">
      <c r="A2007" t="s">
        <v>167</v>
      </c>
      <c r="B2007">
        <v>7896.46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5.5057599999999998E-2</v>
      </c>
      <c r="L2007">
        <v>0.93182399999999999</v>
      </c>
      <c r="M2007">
        <v>0</v>
      </c>
      <c r="N2007" t="s">
        <v>42</v>
      </c>
    </row>
    <row r="2008" spans="1:25" x14ac:dyDescent="0.25">
      <c r="A2008" t="s">
        <v>167</v>
      </c>
      <c r="B2008">
        <v>7864.86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5.4021100000000002E-2</v>
      </c>
      <c r="L2008">
        <v>0.93180300000000005</v>
      </c>
      <c r="M2008">
        <v>0</v>
      </c>
      <c r="N2008" t="s">
        <v>42</v>
      </c>
    </row>
    <row r="2009" spans="1:25" x14ac:dyDescent="0.25">
      <c r="A2009" t="s">
        <v>167</v>
      </c>
      <c r="B2009">
        <v>7882.3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5.3914700000000003E-2</v>
      </c>
      <c r="L2009">
        <v>0.93150200000000005</v>
      </c>
      <c r="M2009">
        <v>0</v>
      </c>
      <c r="N2009" t="s">
        <v>42</v>
      </c>
    </row>
    <row r="2010" spans="1:25" x14ac:dyDescent="0.25">
      <c r="A2010" t="s">
        <v>167</v>
      </c>
      <c r="B2010">
        <v>7939.65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5.55311E-2</v>
      </c>
      <c r="L2010">
        <v>0.93161300000000002</v>
      </c>
      <c r="M2010">
        <v>0</v>
      </c>
      <c r="N2010" t="s">
        <v>42</v>
      </c>
    </row>
    <row r="2011" spans="1:25" x14ac:dyDescent="0.25">
      <c r="A2011" t="s">
        <v>167</v>
      </c>
      <c r="B2011">
        <v>7841.91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5.3925599999999997E-2</v>
      </c>
      <c r="L2011">
        <v>0.95772999999999997</v>
      </c>
      <c r="M2011">
        <v>0</v>
      </c>
      <c r="N2011" t="s">
        <v>42</v>
      </c>
    </row>
    <row r="2012" spans="1:25" x14ac:dyDescent="0.25">
      <c r="A2012" t="s">
        <v>167</v>
      </c>
      <c r="B2012">
        <v>7833.48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6.70602E-2</v>
      </c>
      <c r="L2012">
        <v>0.93177100000000002</v>
      </c>
      <c r="M2012">
        <v>0</v>
      </c>
      <c r="N2012" t="s">
        <v>42</v>
      </c>
    </row>
    <row r="2013" spans="1:25" x14ac:dyDescent="0.25">
      <c r="A2013" t="s">
        <v>167</v>
      </c>
      <c r="B2013">
        <v>7878.95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8.0064200000000002E-2</v>
      </c>
      <c r="L2013">
        <v>0.93183199999999999</v>
      </c>
      <c r="M2013">
        <v>0</v>
      </c>
      <c r="N2013" t="s">
        <v>42</v>
      </c>
    </row>
    <row r="2014" spans="1:25" x14ac:dyDescent="0.25">
      <c r="A2014" t="s">
        <v>167</v>
      </c>
      <c r="B2014">
        <v>7881.52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5.6451500000000002E-2</v>
      </c>
      <c r="L2014">
        <v>0.957646</v>
      </c>
      <c r="M2014">
        <v>0</v>
      </c>
      <c r="N2014" t="s">
        <v>42</v>
      </c>
    </row>
    <row r="2015" spans="1:25" x14ac:dyDescent="0.25">
      <c r="A2015" t="s">
        <v>167</v>
      </c>
      <c r="B2015">
        <v>7858.36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5.5519399999999997E-2</v>
      </c>
      <c r="L2015">
        <v>0.93183000000000005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7626.66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8.32561E-2</v>
      </c>
      <c r="L2016">
        <v>0.931701</v>
      </c>
      <c r="M2016">
        <v>0</v>
      </c>
      <c r="N2016" t="s">
        <v>42</v>
      </c>
      <c r="R2016">
        <f>AVERAGE(B1967:B2016)</f>
        <v>7844.0680000000002</v>
      </c>
      <c r="S2016">
        <f>AVERAGE(C1967:C2016)</f>
        <v>0</v>
      </c>
      <c r="U2016">
        <f>_xlfn.VAR.P(B1967:B2016)</f>
        <v>14077.994656000021</v>
      </c>
      <c r="V2016">
        <f>_xlfn.VAR.P(C1967:C2016)</f>
        <v>0</v>
      </c>
      <c r="X2016">
        <f>1.96*SQRT(U2016)/50</f>
        <v>4.6511084386623232</v>
      </c>
      <c r="Y2016">
        <f>1.96*SQRT(V2016)/50</f>
        <v>0</v>
      </c>
    </row>
    <row r="2017" spans="1:22" x14ac:dyDescent="0.25">
      <c r="A2017" t="s">
        <v>168</v>
      </c>
      <c r="B2017">
        <v>392314.24550000002</v>
      </c>
      <c r="C2017" t="s">
        <v>36</v>
      </c>
      <c r="U2017" t="s">
        <v>75</v>
      </c>
    </row>
    <row r="2018" spans="1:22" x14ac:dyDescent="0.25">
      <c r="A2018" t="s">
        <v>169</v>
      </c>
      <c r="B2018">
        <v>7563.74</v>
      </c>
      <c r="C2018">
        <v>7447.97</v>
      </c>
      <c r="D2018">
        <v>7447.82</v>
      </c>
      <c r="E2018">
        <v>7090.88</v>
      </c>
      <c r="F2018">
        <v>172.577</v>
      </c>
      <c r="G2018">
        <v>0</v>
      </c>
      <c r="H2018">
        <v>82.529700000000005</v>
      </c>
      <c r="I2018">
        <v>0</v>
      </c>
      <c r="J2018">
        <v>5.4870099999999998E-2</v>
      </c>
      <c r="K2018">
        <v>0.93183499999999997</v>
      </c>
      <c r="L2018">
        <v>0</v>
      </c>
      <c r="M2018" t="s">
        <v>42</v>
      </c>
      <c r="U2018">
        <f>_xlfn.STDEV.P(B1967:B2016)</f>
        <v>118.65072547607967</v>
      </c>
      <c r="V2018">
        <f>_xlfn.STDEV.P(C1967:C2016)</f>
        <v>0</v>
      </c>
    </row>
    <row r="2019" spans="1:22" x14ac:dyDescent="0.25">
      <c r="A2019" t="s">
        <v>169</v>
      </c>
      <c r="B2019">
        <v>7471.56</v>
      </c>
      <c r="C2019">
        <v>7356.5</v>
      </c>
      <c r="D2019">
        <v>7356.35</v>
      </c>
      <c r="E2019">
        <v>7003.16</v>
      </c>
      <c r="F2019">
        <v>168.56700000000001</v>
      </c>
      <c r="G2019">
        <v>0</v>
      </c>
      <c r="H2019">
        <v>83.613100000000003</v>
      </c>
      <c r="I2019">
        <v>0</v>
      </c>
      <c r="J2019">
        <v>5.4040999999999999E-2</v>
      </c>
      <c r="K2019">
        <v>0.93183000000000005</v>
      </c>
      <c r="L2019">
        <v>0</v>
      </c>
      <c r="M2019" t="s">
        <v>42</v>
      </c>
    </row>
    <row r="2020" spans="1:22" x14ac:dyDescent="0.25">
      <c r="A2020" t="s">
        <v>169</v>
      </c>
      <c r="B2020">
        <v>7443.8</v>
      </c>
      <c r="C2020">
        <v>7329</v>
      </c>
      <c r="D2020">
        <v>7328.84</v>
      </c>
      <c r="E2020">
        <v>6961.32</v>
      </c>
      <c r="F2020">
        <v>178.99</v>
      </c>
      <c r="G2020">
        <v>0</v>
      </c>
      <c r="H2020">
        <v>77.753</v>
      </c>
      <c r="I2020">
        <v>0</v>
      </c>
      <c r="J2020">
        <v>5.7786700000000003E-2</v>
      </c>
      <c r="K2020">
        <v>0.93134300000000003</v>
      </c>
      <c r="L2020">
        <v>0</v>
      </c>
      <c r="M2020" t="s">
        <v>42</v>
      </c>
    </row>
    <row r="2021" spans="1:22" x14ac:dyDescent="0.25">
      <c r="A2021" t="s">
        <v>169</v>
      </c>
      <c r="B2021">
        <v>7500.84</v>
      </c>
      <c r="C2021">
        <v>7384.37</v>
      </c>
      <c r="D2021">
        <v>7384.23</v>
      </c>
      <c r="E2021">
        <v>7022.56</v>
      </c>
      <c r="F2021">
        <v>173.58500000000001</v>
      </c>
      <c r="G2021">
        <v>0</v>
      </c>
      <c r="H2021">
        <v>78.484099999999998</v>
      </c>
      <c r="I2021">
        <v>0</v>
      </c>
      <c r="J2021">
        <v>6.4999000000000001E-2</v>
      </c>
      <c r="K2021">
        <v>0.93122300000000002</v>
      </c>
      <c r="L2021">
        <v>0</v>
      </c>
      <c r="M2021" t="s">
        <v>42</v>
      </c>
    </row>
    <row r="2022" spans="1:22" x14ac:dyDescent="0.25">
      <c r="A2022" t="s">
        <v>169</v>
      </c>
      <c r="B2022">
        <v>7436.77</v>
      </c>
      <c r="C2022">
        <v>7321.13</v>
      </c>
      <c r="D2022">
        <v>7320.98</v>
      </c>
      <c r="E2022">
        <v>6955.05</v>
      </c>
      <c r="F2022">
        <v>176.8</v>
      </c>
      <c r="G2022">
        <v>0</v>
      </c>
      <c r="H2022">
        <v>79.565299999999993</v>
      </c>
      <c r="I2022">
        <v>0</v>
      </c>
      <c r="J2022">
        <v>5.3977200000000003E-2</v>
      </c>
      <c r="K2022">
        <v>0.93130299999999999</v>
      </c>
      <c r="L2022">
        <v>0</v>
      </c>
      <c r="M2022" t="s">
        <v>42</v>
      </c>
    </row>
    <row r="2023" spans="1:22" x14ac:dyDescent="0.25">
      <c r="A2023" t="s">
        <v>169</v>
      </c>
      <c r="B2023">
        <v>7535.9</v>
      </c>
      <c r="C2023">
        <v>7420.21</v>
      </c>
      <c r="D2023">
        <v>7420.03</v>
      </c>
      <c r="E2023">
        <v>7044.74</v>
      </c>
      <c r="F2023">
        <v>182.30199999999999</v>
      </c>
      <c r="G2023">
        <v>0</v>
      </c>
      <c r="H2023">
        <v>79.715100000000007</v>
      </c>
      <c r="I2023">
        <v>0</v>
      </c>
      <c r="J2023">
        <v>5.4359299999999999E-2</v>
      </c>
      <c r="K2023">
        <v>0.93182600000000004</v>
      </c>
      <c r="L2023">
        <v>0</v>
      </c>
      <c r="M2023" t="s">
        <v>42</v>
      </c>
    </row>
    <row r="2024" spans="1:22" x14ac:dyDescent="0.25">
      <c r="A2024" t="s">
        <v>169</v>
      </c>
      <c r="B2024">
        <v>7426.05</v>
      </c>
      <c r="C2024">
        <v>7310.89</v>
      </c>
      <c r="D2024">
        <v>7310.74</v>
      </c>
      <c r="E2024">
        <v>6949.97</v>
      </c>
      <c r="F2024">
        <v>174.447</v>
      </c>
      <c r="G2024">
        <v>0</v>
      </c>
      <c r="H2024">
        <v>80.766099999999994</v>
      </c>
      <c r="I2024">
        <v>0</v>
      </c>
      <c r="J2024">
        <v>5.5143999999999999E-2</v>
      </c>
      <c r="K2024">
        <v>0.93168799999999996</v>
      </c>
      <c r="L2024">
        <v>0</v>
      </c>
      <c r="M2024" t="s">
        <v>42</v>
      </c>
    </row>
    <row r="2025" spans="1:22" x14ac:dyDescent="0.25">
      <c r="A2025" t="s">
        <v>169</v>
      </c>
      <c r="B2025">
        <v>7556.05</v>
      </c>
      <c r="C2025">
        <v>7440.12</v>
      </c>
      <c r="D2025">
        <v>7439.97</v>
      </c>
      <c r="E2025">
        <v>7080.24</v>
      </c>
      <c r="F2025">
        <v>173.233</v>
      </c>
      <c r="G2025">
        <v>0</v>
      </c>
      <c r="H2025">
        <v>83.892099999999999</v>
      </c>
      <c r="I2025">
        <v>0</v>
      </c>
      <c r="J2025">
        <v>5.5458399999999998E-2</v>
      </c>
      <c r="K2025">
        <v>0.931365</v>
      </c>
      <c r="L2025">
        <v>0</v>
      </c>
      <c r="M2025" t="s">
        <v>42</v>
      </c>
    </row>
    <row r="2026" spans="1:22" x14ac:dyDescent="0.25">
      <c r="A2026" t="s">
        <v>169</v>
      </c>
      <c r="B2026">
        <v>7511.36</v>
      </c>
      <c r="C2026">
        <v>7396.95</v>
      </c>
      <c r="D2026">
        <v>7396.81</v>
      </c>
      <c r="E2026">
        <v>7030.71</v>
      </c>
      <c r="F2026">
        <v>176.155</v>
      </c>
      <c r="G2026">
        <v>0</v>
      </c>
      <c r="H2026">
        <v>78.167900000000003</v>
      </c>
      <c r="I2026">
        <v>0</v>
      </c>
      <c r="J2026">
        <v>6.4351699999999998E-2</v>
      </c>
      <c r="K2026">
        <v>0.930836</v>
      </c>
      <c r="L2026">
        <v>0</v>
      </c>
      <c r="M2026" t="s">
        <v>42</v>
      </c>
    </row>
    <row r="2027" spans="1:22" x14ac:dyDescent="0.25">
      <c r="A2027" t="s">
        <v>169</v>
      </c>
      <c r="B2027">
        <v>7586.96</v>
      </c>
      <c r="C2027">
        <v>7469.45</v>
      </c>
      <c r="D2027">
        <v>7469.3</v>
      </c>
      <c r="E2027">
        <v>7105.3</v>
      </c>
      <c r="F2027">
        <v>174.04499999999999</v>
      </c>
      <c r="G2027">
        <v>0</v>
      </c>
      <c r="H2027">
        <v>81.247100000000003</v>
      </c>
      <c r="I2027">
        <v>0</v>
      </c>
      <c r="J2027">
        <v>6.1574799999999999E-2</v>
      </c>
      <c r="K2027">
        <v>0.95284500000000005</v>
      </c>
      <c r="L2027">
        <v>0</v>
      </c>
      <c r="M2027" t="s">
        <v>42</v>
      </c>
    </row>
    <row r="2028" spans="1:22" x14ac:dyDescent="0.25">
      <c r="A2028" t="s">
        <v>169</v>
      </c>
      <c r="B2028">
        <v>7554.1</v>
      </c>
      <c r="C2028">
        <v>7438.76</v>
      </c>
      <c r="D2028">
        <v>7438.6</v>
      </c>
      <c r="E2028">
        <v>7069.12</v>
      </c>
      <c r="F2028">
        <v>178.71299999999999</v>
      </c>
      <c r="G2028">
        <v>0</v>
      </c>
      <c r="H2028">
        <v>83.275899999999993</v>
      </c>
      <c r="I2028">
        <v>0</v>
      </c>
      <c r="J2028">
        <v>8.3263100000000007E-2</v>
      </c>
      <c r="K2028">
        <v>0.945577</v>
      </c>
      <c r="L2028">
        <v>0</v>
      </c>
      <c r="M2028" t="s">
        <v>42</v>
      </c>
    </row>
    <row r="2029" spans="1:22" x14ac:dyDescent="0.25">
      <c r="A2029" t="s">
        <v>169</v>
      </c>
      <c r="B2029">
        <v>7516.55</v>
      </c>
      <c r="C2029">
        <v>7401.85</v>
      </c>
      <c r="D2029">
        <v>7401.7</v>
      </c>
      <c r="E2029">
        <v>7038.04</v>
      </c>
      <c r="F2029">
        <v>174.548</v>
      </c>
      <c r="G2029">
        <v>0</v>
      </c>
      <c r="H2029">
        <v>79.212599999999995</v>
      </c>
      <c r="I2029">
        <v>0</v>
      </c>
      <c r="J2029">
        <v>5.8866700000000001E-2</v>
      </c>
      <c r="K2029">
        <v>0.92969000000000002</v>
      </c>
      <c r="L2029">
        <v>0</v>
      </c>
      <c r="M2029" t="s">
        <v>42</v>
      </c>
    </row>
    <row r="2030" spans="1:22" x14ac:dyDescent="0.25">
      <c r="A2030" t="s">
        <v>169</v>
      </c>
      <c r="B2030">
        <v>7493.12</v>
      </c>
      <c r="C2030">
        <v>7378.45</v>
      </c>
      <c r="D2030">
        <v>7378.3</v>
      </c>
      <c r="E2030">
        <v>7010.21</v>
      </c>
      <c r="F2030">
        <v>178.53800000000001</v>
      </c>
      <c r="G2030">
        <v>0</v>
      </c>
      <c r="H2030">
        <v>83.677300000000002</v>
      </c>
      <c r="I2030">
        <v>0</v>
      </c>
      <c r="J2030">
        <v>3.1604399999999998E-2</v>
      </c>
      <c r="K2030">
        <v>0.93162400000000001</v>
      </c>
      <c r="L2030">
        <v>0</v>
      </c>
      <c r="M2030" t="s">
        <v>42</v>
      </c>
    </row>
    <row r="2031" spans="1:22" x14ac:dyDescent="0.25">
      <c r="A2031" t="s">
        <v>169</v>
      </c>
      <c r="B2031">
        <v>7566.03</v>
      </c>
      <c r="C2031">
        <v>7451.09</v>
      </c>
      <c r="D2031">
        <v>7450.93</v>
      </c>
      <c r="E2031">
        <v>7075.97</v>
      </c>
      <c r="F2031">
        <v>181.18899999999999</v>
      </c>
      <c r="G2031">
        <v>0</v>
      </c>
      <c r="H2031">
        <v>81.017600000000002</v>
      </c>
      <c r="I2031">
        <v>0</v>
      </c>
      <c r="J2031">
        <v>8.3255599999999999E-2</v>
      </c>
      <c r="K2031">
        <v>0.95836299999999996</v>
      </c>
      <c r="L2031">
        <v>0</v>
      </c>
      <c r="M2031" t="s">
        <v>42</v>
      </c>
    </row>
    <row r="2032" spans="1:22" x14ac:dyDescent="0.25">
      <c r="A2032" t="s">
        <v>169</v>
      </c>
      <c r="B2032">
        <v>7615.06</v>
      </c>
      <c r="C2032">
        <v>7499.71</v>
      </c>
      <c r="D2032">
        <v>7499.56</v>
      </c>
      <c r="E2032">
        <v>7120.96</v>
      </c>
      <c r="F2032">
        <v>179.923</v>
      </c>
      <c r="G2032">
        <v>0</v>
      </c>
      <c r="H2032">
        <v>77.921099999999996</v>
      </c>
      <c r="I2032">
        <v>0</v>
      </c>
      <c r="J2032">
        <v>5.5047699999999998E-2</v>
      </c>
      <c r="K2032">
        <v>0.95195799999999997</v>
      </c>
      <c r="L2032">
        <v>0</v>
      </c>
      <c r="M2032" t="s">
        <v>42</v>
      </c>
    </row>
    <row r="2033" spans="1:13" x14ac:dyDescent="0.25">
      <c r="A2033" t="s">
        <v>169</v>
      </c>
      <c r="B2033">
        <v>7771.31</v>
      </c>
      <c r="C2033">
        <v>7656.1</v>
      </c>
      <c r="D2033">
        <v>7655.94</v>
      </c>
      <c r="E2033">
        <v>7271.7</v>
      </c>
      <c r="F2033">
        <v>182.60900000000001</v>
      </c>
      <c r="G2033">
        <v>0</v>
      </c>
      <c r="H2033">
        <v>76.233900000000006</v>
      </c>
      <c r="I2033">
        <v>0</v>
      </c>
      <c r="J2033">
        <v>6.3253599999999993E-2</v>
      </c>
      <c r="K2033">
        <v>0.93044800000000005</v>
      </c>
      <c r="L2033">
        <v>0</v>
      </c>
      <c r="M2033" t="s">
        <v>42</v>
      </c>
    </row>
    <row r="2034" spans="1:13" x14ac:dyDescent="0.25">
      <c r="A2034" t="s">
        <v>169</v>
      </c>
      <c r="B2034">
        <v>7658.25</v>
      </c>
      <c r="C2034">
        <v>7543.56</v>
      </c>
      <c r="D2034">
        <v>7543.4</v>
      </c>
      <c r="E2034">
        <v>7160.27</v>
      </c>
      <c r="F2034">
        <v>181.261</v>
      </c>
      <c r="G2034">
        <v>0</v>
      </c>
      <c r="H2034">
        <v>75.473500000000001</v>
      </c>
      <c r="I2034">
        <v>0</v>
      </c>
      <c r="J2034">
        <v>6.0192299999999997E-2</v>
      </c>
      <c r="K2034">
        <v>0.93183000000000005</v>
      </c>
      <c r="L2034">
        <v>0</v>
      </c>
      <c r="M2034" t="s">
        <v>42</v>
      </c>
    </row>
    <row r="2035" spans="1:13" x14ac:dyDescent="0.25">
      <c r="A2035" t="s">
        <v>169</v>
      </c>
      <c r="B2035">
        <v>7710.66</v>
      </c>
      <c r="C2035">
        <v>7595.09</v>
      </c>
      <c r="D2035">
        <v>7594.94</v>
      </c>
      <c r="E2035">
        <v>7208.04</v>
      </c>
      <c r="F2035">
        <v>180.92099999999999</v>
      </c>
      <c r="G2035">
        <v>0</v>
      </c>
      <c r="H2035">
        <v>75.682400000000001</v>
      </c>
      <c r="I2035">
        <v>0</v>
      </c>
      <c r="J2035">
        <v>7.9027899999999998E-2</v>
      </c>
      <c r="K2035">
        <v>0.93174599999999996</v>
      </c>
      <c r="L2035">
        <v>0</v>
      </c>
      <c r="M2035" t="s">
        <v>42</v>
      </c>
    </row>
    <row r="2036" spans="1:13" x14ac:dyDescent="0.25">
      <c r="A2036" t="s">
        <v>169</v>
      </c>
      <c r="B2036">
        <v>7713.41</v>
      </c>
      <c r="C2036">
        <v>7597.96</v>
      </c>
      <c r="D2036">
        <v>7597.8</v>
      </c>
      <c r="E2036">
        <v>7209.8</v>
      </c>
      <c r="F2036">
        <v>186.03399999999999</v>
      </c>
      <c r="G2036">
        <v>0</v>
      </c>
      <c r="H2036">
        <v>77.099400000000003</v>
      </c>
      <c r="I2036">
        <v>0</v>
      </c>
      <c r="J2036">
        <v>5.54983E-2</v>
      </c>
      <c r="K2036">
        <v>0.95687999999999995</v>
      </c>
      <c r="L2036">
        <v>0</v>
      </c>
      <c r="M2036" t="s">
        <v>42</v>
      </c>
    </row>
    <row r="2037" spans="1:13" x14ac:dyDescent="0.25">
      <c r="A2037" t="s">
        <v>169</v>
      </c>
      <c r="B2037">
        <v>7663.54</v>
      </c>
      <c r="C2037">
        <v>7548.55</v>
      </c>
      <c r="D2037">
        <v>7548.39</v>
      </c>
      <c r="E2037">
        <v>7164.59</v>
      </c>
      <c r="F2037">
        <v>182.06700000000001</v>
      </c>
      <c r="G2037">
        <v>0</v>
      </c>
      <c r="H2037">
        <v>76.116399999999999</v>
      </c>
      <c r="I2037">
        <v>0</v>
      </c>
      <c r="J2037">
        <v>6.4610399999999998E-2</v>
      </c>
      <c r="K2037">
        <v>0.93026799999999998</v>
      </c>
      <c r="L2037">
        <v>0</v>
      </c>
      <c r="M2037" t="s">
        <v>42</v>
      </c>
    </row>
    <row r="2038" spans="1:13" x14ac:dyDescent="0.25">
      <c r="A2038" t="s">
        <v>169</v>
      </c>
      <c r="B2038">
        <v>7693.59</v>
      </c>
      <c r="C2038">
        <v>7576.05</v>
      </c>
      <c r="D2038">
        <v>7575.89</v>
      </c>
      <c r="E2038">
        <v>7187.16</v>
      </c>
      <c r="F2038">
        <v>185.46799999999999</v>
      </c>
      <c r="G2038">
        <v>0</v>
      </c>
      <c r="H2038">
        <v>76.851100000000002</v>
      </c>
      <c r="I2038">
        <v>0</v>
      </c>
      <c r="J2038">
        <v>5.5451199999999999E-2</v>
      </c>
      <c r="K2038">
        <v>0.93183099999999996</v>
      </c>
      <c r="L2038">
        <v>0</v>
      </c>
      <c r="M2038" t="s">
        <v>42</v>
      </c>
    </row>
    <row r="2039" spans="1:13" x14ac:dyDescent="0.25">
      <c r="A2039" t="s">
        <v>169</v>
      </c>
      <c r="B2039">
        <v>7856.73</v>
      </c>
      <c r="C2039">
        <v>7738.03</v>
      </c>
      <c r="D2039">
        <v>7737.86</v>
      </c>
      <c r="E2039">
        <v>7339.7</v>
      </c>
      <c r="F2039">
        <v>190.054</v>
      </c>
      <c r="G2039">
        <v>0</v>
      </c>
      <c r="H2039">
        <v>75.513099999999994</v>
      </c>
      <c r="I2039">
        <v>0</v>
      </c>
      <c r="J2039">
        <v>6.63657E-2</v>
      </c>
      <c r="K2039">
        <v>0.93182200000000004</v>
      </c>
      <c r="L2039">
        <v>0</v>
      </c>
      <c r="M2039" t="s">
        <v>42</v>
      </c>
    </row>
    <row r="2040" spans="1:13" x14ac:dyDescent="0.25">
      <c r="A2040" t="s">
        <v>169</v>
      </c>
      <c r="B2040">
        <v>7660.49</v>
      </c>
      <c r="C2040">
        <v>7544.83</v>
      </c>
      <c r="D2040">
        <v>7544.67</v>
      </c>
      <c r="E2040">
        <v>7150.55</v>
      </c>
      <c r="F2040">
        <v>185.16399999999999</v>
      </c>
      <c r="G2040">
        <v>0</v>
      </c>
      <c r="H2040">
        <v>75.972399999999993</v>
      </c>
      <c r="I2040">
        <v>0</v>
      </c>
      <c r="J2040">
        <v>5.39117E-2</v>
      </c>
      <c r="K2040">
        <v>0.93167199999999994</v>
      </c>
      <c r="L2040">
        <v>0</v>
      </c>
      <c r="M2040" t="s">
        <v>42</v>
      </c>
    </row>
    <row r="2041" spans="1:13" x14ac:dyDescent="0.25">
      <c r="A2041" t="s">
        <v>169</v>
      </c>
      <c r="B2041">
        <v>7731.09</v>
      </c>
      <c r="C2041">
        <v>7614.4</v>
      </c>
      <c r="D2041">
        <v>7614.24</v>
      </c>
      <c r="E2041">
        <v>7225.61</v>
      </c>
      <c r="F2041">
        <v>184.471</v>
      </c>
      <c r="G2041">
        <v>0</v>
      </c>
      <c r="H2041">
        <v>76.774799999999999</v>
      </c>
      <c r="I2041">
        <v>0</v>
      </c>
      <c r="J2041">
        <v>5.4041499999999999E-2</v>
      </c>
      <c r="K2041">
        <v>0.93182100000000001</v>
      </c>
      <c r="L2041">
        <v>0</v>
      </c>
      <c r="M2041" t="s">
        <v>42</v>
      </c>
    </row>
    <row r="2042" spans="1:13" x14ac:dyDescent="0.25">
      <c r="A2042" t="s">
        <v>169</v>
      </c>
      <c r="B2042">
        <v>7781.12</v>
      </c>
      <c r="C2042">
        <v>7664.32</v>
      </c>
      <c r="D2042">
        <v>7664.16</v>
      </c>
      <c r="E2042">
        <v>7274.33</v>
      </c>
      <c r="F2042">
        <v>185.85300000000001</v>
      </c>
      <c r="G2042">
        <v>0</v>
      </c>
      <c r="H2042">
        <v>80.026399999999995</v>
      </c>
      <c r="I2042">
        <v>0</v>
      </c>
      <c r="J2042">
        <v>8.32566E-2</v>
      </c>
      <c r="K2042">
        <v>0.93176400000000004</v>
      </c>
      <c r="L2042">
        <v>0</v>
      </c>
      <c r="M2042" t="s">
        <v>42</v>
      </c>
    </row>
    <row r="2043" spans="1:13" x14ac:dyDescent="0.25">
      <c r="A2043" t="s">
        <v>169</v>
      </c>
      <c r="B2043">
        <v>7761.52</v>
      </c>
      <c r="C2043">
        <v>7646.35</v>
      </c>
      <c r="D2043">
        <v>7646.19</v>
      </c>
      <c r="E2043">
        <v>7256.07</v>
      </c>
      <c r="F2043">
        <v>184.53800000000001</v>
      </c>
      <c r="G2043">
        <v>0</v>
      </c>
      <c r="H2043">
        <v>79.562299999999993</v>
      </c>
      <c r="I2043">
        <v>0</v>
      </c>
      <c r="J2043">
        <v>8.32561E-2</v>
      </c>
      <c r="K2043">
        <v>0.93183499999999997</v>
      </c>
      <c r="L2043">
        <v>0</v>
      </c>
      <c r="M2043" t="s">
        <v>42</v>
      </c>
    </row>
    <row r="2044" spans="1:13" x14ac:dyDescent="0.25">
      <c r="A2044" t="s">
        <v>169</v>
      </c>
      <c r="B2044">
        <v>7757.49</v>
      </c>
      <c r="C2044">
        <v>7642.49</v>
      </c>
      <c r="D2044">
        <v>7642.3</v>
      </c>
      <c r="E2044">
        <v>7253.67</v>
      </c>
      <c r="F2044">
        <v>184.51300000000001</v>
      </c>
      <c r="G2044">
        <v>0</v>
      </c>
      <c r="H2044">
        <v>80.099299999999999</v>
      </c>
      <c r="I2044">
        <v>0</v>
      </c>
      <c r="J2044">
        <v>6.59024E-2</v>
      </c>
      <c r="K2044">
        <v>0.93154599999999999</v>
      </c>
      <c r="L2044">
        <v>0</v>
      </c>
      <c r="M2044" t="s">
        <v>42</v>
      </c>
    </row>
    <row r="2045" spans="1:13" x14ac:dyDescent="0.25">
      <c r="A2045" t="s">
        <v>169</v>
      </c>
      <c r="B2045">
        <v>7686.86</v>
      </c>
      <c r="C2045">
        <v>7571.77</v>
      </c>
      <c r="D2045">
        <v>7571.61</v>
      </c>
      <c r="E2045">
        <v>7181.62</v>
      </c>
      <c r="F2045">
        <v>183.75800000000001</v>
      </c>
      <c r="G2045">
        <v>0</v>
      </c>
      <c r="H2045">
        <v>81.7774</v>
      </c>
      <c r="I2045">
        <v>0</v>
      </c>
      <c r="J2045">
        <v>5.3956799999999999E-2</v>
      </c>
      <c r="K2045">
        <v>0.95106999999999997</v>
      </c>
      <c r="L2045">
        <v>0</v>
      </c>
      <c r="M2045" t="s">
        <v>42</v>
      </c>
    </row>
    <row r="2046" spans="1:13" x14ac:dyDescent="0.25">
      <c r="A2046" t="s">
        <v>169</v>
      </c>
      <c r="B2046">
        <v>7809.83</v>
      </c>
      <c r="C2046">
        <v>7690.85</v>
      </c>
      <c r="D2046">
        <v>7690.68</v>
      </c>
      <c r="E2046">
        <v>7287.24</v>
      </c>
      <c r="F2046">
        <v>193.35300000000001</v>
      </c>
      <c r="G2046">
        <v>0</v>
      </c>
      <c r="H2046">
        <v>76.433300000000003</v>
      </c>
      <c r="I2046">
        <v>0</v>
      </c>
      <c r="J2046">
        <v>5.7905100000000001E-2</v>
      </c>
      <c r="K2046">
        <v>0.93172100000000002</v>
      </c>
      <c r="L2046">
        <v>0</v>
      </c>
      <c r="M2046" t="s">
        <v>42</v>
      </c>
    </row>
    <row r="2047" spans="1:13" x14ac:dyDescent="0.25">
      <c r="A2047" t="s">
        <v>169</v>
      </c>
      <c r="B2047">
        <v>7700.54</v>
      </c>
      <c r="C2047">
        <v>7585.65</v>
      </c>
      <c r="D2047">
        <v>7585.49</v>
      </c>
      <c r="E2047">
        <v>7196.02</v>
      </c>
      <c r="F2047">
        <v>183.42599999999999</v>
      </c>
      <c r="G2047">
        <v>0</v>
      </c>
      <c r="H2047">
        <v>79.520899999999997</v>
      </c>
      <c r="I2047">
        <v>0</v>
      </c>
      <c r="J2047">
        <v>5.9793699999999998E-2</v>
      </c>
      <c r="K2047">
        <v>0.931504</v>
      </c>
      <c r="L2047">
        <v>0</v>
      </c>
      <c r="M2047" t="s">
        <v>42</v>
      </c>
    </row>
    <row r="2048" spans="1:13" x14ac:dyDescent="0.25">
      <c r="A2048" t="s">
        <v>169</v>
      </c>
      <c r="B2048">
        <v>7379.21</v>
      </c>
      <c r="C2048">
        <v>7264.86</v>
      </c>
      <c r="D2048">
        <v>7264.71</v>
      </c>
      <c r="E2048">
        <v>6907.24</v>
      </c>
      <c r="F2048">
        <v>172.452</v>
      </c>
      <c r="G2048">
        <v>0</v>
      </c>
      <c r="H2048">
        <v>82.381900000000002</v>
      </c>
      <c r="I2048">
        <v>0</v>
      </c>
      <c r="J2048">
        <v>7.3546100000000003E-2</v>
      </c>
      <c r="K2048">
        <v>0.931836</v>
      </c>
      <c r="L2048">
        <v>0</v>
      </c>
      <c r="M2048" t="s">
        <v>42</v>
      </c>
    </row>
    <row r="2049" spans="1:13" x14ac:dyDescent="0.25">
      <c r="A2049" t="s">
        <v>169</v>
      </c>
      <c r="B2049">
        <v>7405.23</v>
      </c>
      <c r="C2049">
        <v>7290.19</v>
      </c>
      <c r="D2049">
        <v>7290.04</v>
      </c>
      <c r="E2049">
        <v>6932.97</v>
      </c>
      <c r="F2049">
        <v>172.47800000000001</v>
      </c>
      <c r="G2049">
        <v>0</v>
      </c>
      <c r="H2049">
        <v>82.121200000000002</v>
      </c>
      <c r="I2049">
        <v>0</v>
      </c>
      <c r="J2049">
        <v>2.9512199999999999E-2</v>
      </c>
      <c r="K2049">
        <v>0.931836</v>
      </c>
      <c r="L2049">
        <v>0</v>
      </c>
      <c r="M2049" t="s">
        <v>42</v>
      </c>
    </row>
    <row r="2050" spans="1:13" x14ac:dyDescent="0.25">
      <c r="A2050" t="s">
        <v>169</v>
      </c>
      <c r="B2050">
        <v>7454.36</v>
      </c>
      <c r="C2050">
        <v>7339.66</v>
      </c>
      <c r="D2050">
        <v>7339.51</v>
      </c>
      <c r="E2050">
        <v>6983.98</v>
      </c>
      <c r="F2050">
        <v>170.82900000000001</v>
      </c>
      <c r="G2050">
        <v>0</v>
      </c>
      <c r="H2050">
        <v>83.535700000000006</v>
      </c>
      <c r="I2050">
        <v>0</v>
      </c>
      <c r="J2050">
        <v>5.4521E-2</v>
      </c>
      <c r="K2050">
        <v>0.93772</v>
      </c>
      <c r="L2050">
        <v>0</v>
      </c>
      <c r="M2050" t="s">
        <v>42</v>
      </c>
    </row>
    <row r="2051" spans="1:13" x14ac:dyDescent="0.25">
      <c r="A2051" t="s">
        <v>169</v>
      </c>
      <c r="B2051">
        <v>7499.74</v>
      </c>
      <c r="C2051">
        <v>7384.15</v>
      </c>
      <c r="D2051">
        <v>7384</v>
      </c>
      <c r="E2051">
        <v>7019.42</v>
      </c>
      <c r="F2051">
        <v>177.024</v>
      </c>
      <c r="G2051">
        <v>0</v>
      </c>
      <c r="H2051">
        <v>79.861699999999999</v>
      </c>
      <c r="I2051">
        <v>0</v>
      </c>
      <c r="J2051">
        <v>7.5135099999999996E-2</v>
      </c>
      <c r="K2051">
        <v>0.93069500000000005</v>
      </c>
      <c r="L2051">
        <v>0</v>
      </c>
      <c r="M2051" t="s">
        <v>42</v>
      </c>
    </row>
    <row r="2052" spans="1:13" x14ac:dyDescent="0.25">
      <c r="A2052" t="s">
        <v>169</v>
      </c>
      <c r="B2052">
        <v>7512.81</v>
      </c>
      <c r="C2052">
        <v>7397.85</v>
      </c>
      <c r="D2052">
        <v>7397.7</v>
      </c>
      <c r="E2052">
        <v>7037.67</v>
      </c>
      <c r="F2052">
        <v>174.65299999999999</v>
      </c>
      <c r="G2052">
        <v>0</v>
      </c>
      <c r="H2052">
        <v>81.971900000000005</v>
      </c>
      <c r="I2052">
        <v>0</v>
      </c>
      <c r="J2052">
        <v>2.9285800000000001E-2</v>
      </c>
      <c r="K2052">
        <v>0.93183400000000005</v>
      </c>
      <c r="L2052">
        <v>0</v>
      </c>
      <c r="M2052" t="s">
        <v>42</v>
      </c>
    </row>
    <row r="2053" spans="1:13" x14ac:dyDescent="0.25">
      <c r="A2053" t="s">
        <v>169</v>
      </c>
      <c r="B2053">
        <v>7467.13</v>
      </c>
      <c r="C2053">
        <v>7352.15</v>
      </c>
      <c r="D2053">
        <v>7351.99</v>
      </c>
      <c r="E2053">
        <v>6981.12</v>
      </c>
      <c r="F2053">
        <v>180.49199999999999</v>
      </c>
      <c r="G2053">
        <v>0</v>
      </c>
      <c r="H2053">
        <v>78.206400000000002</v>
      </c>
      <c r="I2053">
        <v>0</v>
      </c>
      <c r="J2053">
        <v>5.5381899999999998E-2</v>
      </c>
      <c r="K2053">
        <v>0.93177200000000004</v>
      </c>
      <c r="L2053">
        <v>0</v>
      </c>
      <c r="M2053" t="s">
        <v>42</v>
      </c>
    </row>
    <row r="2054" spans="1:13" x14ac:dyDescent="0.25">
      <c r="A2054" t="s">
        <v>169</v>
      </c>
      <c r="B2054">
        <v>7451.6</v>
      </c>
      <c r="C2054">
        <v>7335.73</v>
      </c>
      <c r="D2054">
        <v>7335.56</v>
      </c>
      <c r="E2054">
        <v>6957.51</v>
      </c>
      <c r="F2054">
        <v>182.97900000000001</v>
      </c>
      <c r="G2054">
        <v>0</v>
      </c>
      <c r="H2054">
        <v>79.895600000000002</v>
      </c>
      <c r="I2054">
        <v>0</v>
      </c>
      <c r="J2054">
        <v>8.3256399999999994E-2</v>
      </c>
      <c r="K2054">
        <v>0.93183499999999997</v>
      </c>
      <c r="L2054">
        <v>0</v>
      </c>
      <c r="M2054" t="s">
        <v>42</v>
      </c>
    </row>
    <row r="2055" spans="1:13" x14ac:dyDescent="0.25">
      <c r="A2055" t="s">
        <v>169</v>
      </c>
      <c r="B2055">
        <v>7429.29</v>
      </c>
      <c r="C2055">
        <v>7313.86</v>
      </c>
      <c r="D2055">
        <v>7313.7</v>
      </c>
      <c r="E2055">
        <v>6952.07</v>
      </c>
      <c r="F2055">
        <v>176.726</v>
      </c>
      <c r="G2055">
        <v>0</v>
      </c>
      <c r="H2055">
        <v>81.196799999999996</v>
      </c>
      <c r="I2055">
        <v>0</v>
      </c>
      <c r="J2055">
        <v>5.5252799999999998E-2</v>
      </c>
      <c r="K2055">
        <v>0.95379999999999998</v>
      </c>
      <c r="L2055">
        <v>0</v>
      </c>
      <c r="M2055" t="s">
        <v>42</v>
      </c>
    </row>
    <row r="2056" spans="1:13" x14ac:dyDescent="0.25">
      <c r="A2056" t="s">
        <v>169</v>
      </c>
      <c r="B2056">
        <v>7495.88</v>
      </c>
      <c r="C2056">
        <v>7380.71</v>
      </c>
      <c r="D2056">
        <v>7380.55</v>
      </c>
      <c r="E2056">
        <v>7019.58</v>
      </c>
      <c r="F2056">
        <v>174.215</v>
      </c>
      <c r="G2056">
        <v>0</v>
      </c>
      <c r="H2056">
        <v>81.775800000000004</v>
      </c>
      <c r="I2056">
        <v>0</v>
      </c>
      <c r="J2056">
        <v>7.4305300000000005E-2</v>
      </c>
      <c r="K2056">
        <v>0.93183400000000005</v>
      </c>
      <c r="L2056">
        <v>0</v>
      </c>
      <c r="M2056" t="s">
        <v>42</v>
      </c>
    </row>
    <row r="2057" spans="1:13" x14ac:dyDescent="0.25">
      <c r="A2057" t="s">
        <v>169</v>
      </c>
      <c r="B2057">
        <v>7431.9</v>
      </c>
      <c r="C2057">
        <v>7316.43</v>
      </c>
      <c r="D2057">
        <v>7316.27</v>
      </c>
      <c r="E2057">
        <v>6960.03</v>
      </c>
      <c r="F2057">
        <v>173.494</v>
      </c>
      <c r="G2057">
        <v>0</v>
      </c>
      <c r="H2057">
        <v>81.33</v>
      </c>
      <c r="I2057">
        <v>0</v>
      </c>
      <c r="J2057">
        <v>8.3256800000000006E-2</v>
      </c>
      <c r="K2057">
        <v>0.93180499999999999</v>
      </c>
      <c r="L2057">
        <v>0</v>
      </c>
      <c r="M2057" t="s">
        <v>42</v>
      </c>
    </row>
    <row r="2058" spans="1:13" x14ac:dyDescent="0.25">
      <c r="A2058" t="s">
        <v>169</v>
      </c>
      <c r="B2058">
        <v>7378.16</v>
      </c>
      <c r="C2058">
        <v>7262.51</v>
      </c>
      <c r="D2058">
        <v>7262.35</v>
      </c>
      <c r="E2058">
        <v>6910.06</v>
      </c>
      <c r="F2058">
        <v>170.25</v>
      </c>
      <c r="G2058">
        <v>0</v>
      </c>
      <c r="H2058">
        <v>85.553899999999999</v>
      </c>
      <c r="I2058">
        <v>0</v>
      </c>
      <c r="J2058">
        <v>5.4817999999999999E-2</v>
      </c>
      <c r="K2058">
        <v>0.93178000000000005</v>
      </c>
      <c r="L2058">
        <v>0</v>
      </c>
      <c r="M2058" t="s">
        <v>42</v>
      </c>
    </row>
    <row r="2059" spans="1:13" x14ac:dyDescent="0.25">
      <c r="A2059" t="s">
        <v>169</v>
      </c>
      <c r="B2059">
        <v>7358.67</v>
      </c>
      <c r="C2059">
        <v>7243.2</v>
      </c>
      <c r="D2059">
        <v>7243.03</v>
      </c>
      <c r="E2059">
        <v>6885.83</v>
      </c>
      <c r="F2059">
        <v>173.322</v>
      </c>
      <c r="G2059">
        <v>0</v>
      </c>
      <c r="H2059">
        <v>84.755899999999997</v>
      </c>
      <c r="I2059">
        <v>0</v>
      </c>
      <c r="J2059">
        <v>5.8780300000000001E-2</v>
      </c>
      <c r="K2059">
        <v>0.931836</v>
      </c>
      <c r="L2059">
        <v>0</v>
      </c>
      <c r="M2059" t="s">
        <v>42</v>
      </c>
    </row>
    <row r="2060" spans="1:13" x14ac:dyDescent="0.25">
      <c r="A2060" t="s">
        <v>169</v>
      </c>
      <c r="B2060">
        <v>7437.72</v>
      </c>
      <c r="C2060">
        <v>7322.39</v>
      </c>
      <c r="D2060">
        <v>7322.23</v>
      </c>
      <c r="E2060">
        <v>6966.09</v>
      </c>
      <c r="F2060">
        <v>171.87899999999999</v>
      </c>
      <c r="G2060">
        <v>0</v>
      </c>
      <c r="H2060">
        <v>85.427199999999999</v>
      </c>
      <c r="I2060">
        <v>0</v>
      </c>
      <c r="J2060">
        <v>6.6990400000000005E-2</v>
      </c>
      <c r="K2060">
        <v>0.93172999999999995</v>
      </c>
      <c r="L2060">
        <v>0</v>
      </c>
      <c r="M2060" t="s">
        <v>42</v>
      </c>
    </row>
    <row r="2061" spans="1:13" x14ac:dyDescent="0.25">
      <c r="A2061" t="s">
        <v>169</v>
      </c>
      <c r="B2061">
        <v>7434.49</v>
      </c>
      <c r="C2061">
        <v>7318.95</v>
      </c>
      <c r="D2061">
        <v>7318.79</v>
      </c>
      <c r="E2061">
        <v>6963.42</v>
      </c>
      <c r="F2061">
        <v>171.059</v>
      </c>
      <c r="G2061">
        <v>0</v>
      </c>
      <c r="H2061">
        <v>84.812200000000004</v>
      </c>
      <c r="I2061">
        <v>0</v>
      </c>
      <c r="J2061">
        <v>6.6019900000000006E-2</v>
      </c>
      <c r="K2061">
        <v>0.93181599999999998</v>
      </c>
      <c r="L2061">
        <v>0</v>
      </c>
      <c r="M2061" t="s">
        <v>42</v>
      </c>
    </row>
    <row r="2062" spans="1:13" x14ac:dyDescent="0.25">
      <c r="A2062" t="s">
        <v>169</v>
      </c>
      <c r="B2062">
        <v>7545.34</v>
      </c>
      <c r="C2062">
        <v>7430.7</v>
      </c>
      <c r="D2062">
        <v>7430.53</v>
      </c>
      <c r="E2062">
        <v>7054.93</v>
      </c>
      <c r="F2062">
        <v>182.631</v>
      </c>
      <c r="G2062">
        <v>0</v>
      </c>
      <c r="H2062">
        <v>83.063999999999993</v>
      </c>
      <c r="I2062">
        <v>0</v>
      </c>
      <c r="J2062">
        <v>8.3266499999999993E-2</v>
      </c>
      <c r="K2062">
        <v>0.93178399999999995</v>
      </c>
      <c r="L2062">
        <v>0</v>
      </c>
      <c r="M2062" t="s">
        <v>42</v>
      </c>
    </row>
    <row r="2063" spans="1:13" x14ac:dyDescent="0.25">
      <c r="A2063" t="s">
        <v>169</v>
      </c>
      <c r="B2063">
        <v>7520.17</v>
      </c>
      <c r="C2063">
        <v>7404.94</v>
      </c>
      <c r="D2063">
        <v>7404.76</v>
      </c>
      <c r="E2063">
        <v>7036.96</v>
      </c>
      <c r="F2063">
        <v>175.88499999999999</v>
      </c>
      <c r="G2063">
        <v>0</v>
      </c>
      <c r="H2063">
        <v>83.925399999999996</v>
      </c>
      <c r="I2063">
        <v>0</v>
      </c>
      <c r="J2063">
        <v>6.0903499999999999E-2</v>
      </c>
      <c r="K2063">
        <v>0.93183400000000005</v>
      </c>
      <c r="L2063">
        <v>0</v>
      </c>
      <c r="M2063" t="s">
        <v>42</v>
      </c>
    </row>
    <row r="2064" spans="1:13" x14ac:dyDescent="0.25">
      <c r="A2064" t="s">
        <v>169</v>
      </c>
      <c r="B2064">
        <v>7659.94</v>
      </c>
      <c r="C2064">
        <v>7544.28</v>
      </c>
      <c r="D2064">
        <v>7544.11</v>
      </c>
      <c r="E2064">
        <v>7166.27</v>
      </c>
      <c r="F2064">
        <v>179.11799999999999</v>
      </c>
      <c r="G2064">
        <v>0</v>
      </c>
      <c r="H2064">
        <v>79.829099999999997</v>
      </c>
      <c r="I2064">
        <v>0</v>
      </c>
      <c r="J2064">
        <v>8.3255700000000002E-2</v>
      </c>
      <c r="K2064">
        <v>0.95332600000000001</v>
      </c>
      <c r="L2064">
        <v>0</v>
      </c>
      <c r="M2064" t="s">
        <v>42</v>
      </c>
    </row>
    <row r="2065" spans="1:25" x14ac:dyDescent="0.25">
      <c r="A2065" t="s">
        <v>169</v>
      </c>
      <c r="B2065">
        <v>7582.63</v>
      </c>
      <c r="C2065">
        <v>7467.97</v>
      </c>
      <c r="D2065">
        <v>7467.8</v>
      </c>
      <c r="E2065">
        <v>7088.26</v>
      </c>
      <c r="F2065">
        <v>180.66900000000001</v>
      </c>
      <c r="G2065">
        <v>0</v>
      </c>
      <c r="H2065">
        <v>77.770300000000006</v>
      </c>
      <c r="I2065">
        <v>0</v>
      </c>
      <c r="J2065">
        <v>5.3966600000000003E-2</v>
      </c>
      <c r="K2065">
        <v>0.93182200000000004</v>
      </c>
      <c r="L2065">
        <v>0</v>
      </c>
      <c r="M2065" t="s">
        <v>42</v>
      </c>
    </row>
    <row r="2066" spans="1:25" x14ac:dyDescent="0.25">
      <c r="A2066" t="s">
        <v>169</v>
      </c>
      <c r="B2066">
        <v>7755.98</v>
      </c>
      <c r="C2066">
        <v>7638.06</v>
      </c>
      <c r="D2066">
        <v>7637.89</v>
      </c>
      <c r="E2066">
        <v>7255.66</v>
      </c>
      <c r="F2066">
        <v>182.827</v>
      </c>
      <c r="G2066">
        <v>0</v>
      </c>
      <c r="H2066">
        <v>75.331699999999998</v>
      </c>
      <c r="I2066">
        <v>0</v>
      </c>
      <c r="J2066">
        <v>5.3977799999999999E-2</v>
      </c>
      <c r="K2066">
        <v>0.95413000000000003</v>
      </c>
      <c r="L2066">
        <v>0</v>
      </c>
      <c r="M2066" t="s">
        <v>42</v>
      </c>
    </row>
    <row r="2067" spans="1:25" x14ac:dyDescent="0.25">
      <c r="A2067" t="s">
        <v>169</v>
      </c>
      <c r="B2067">
        <v>7650.47</v>
      </c>
      <c r="C2067">
        <v>7536</v>
      </c>
      <c r="D2067">
        <v>7535.83</v>
      </c>
      <c r="E2067">
        <v>7148.68</v>
      </c>
      <c r="F2067">
        <v>185.24</v>
      </c>
      <c r="G2067">
        <v>0</v>
      </c>
      <c r="H2067">
        <v>75.494299999999996</v>
      </c>
      <c r="I2067">
        <v>0</v>
      </c>
      <c r="J2067">
        <v>8.32561E-2</v>
      </c>
      <c r="K2067">
        <v>0.931836</v>
      </c>
      <c r="L2067">
        <v>0</v>
      </c>
      <c r="M2067" t="s">
        <v>42</v>
      </c>
    </row>
    <row r="2068" spans="1:25" x14ac:dyDescent="0.25">
      <c r="A2068" t="s">
        <v>169</v>
      </c>
      <c r="B2068">
        <v>7708.25</v>
      </c>
      <c r="C2068">
        <v>7593.49</v>
      </c>
      <c r="D2068">
        <v>7593.31</v>
      </c>
      <c r="E2068">
        <v>7212.08</v>
      </c>
      <c r="F2068">
        <v>183.126</v>
      </c>
      <c r="G2068">
        <v>0</v>
      </c>
      <c r="H2068">
        <v>76.689499999999995</v>
      </c>
      <c r="I2068">
        <v>0</v>
      </c>
      <c r="J2068">
        <v>6.8709999999999993E-2</v>
      </c>
      <c r="K2068">
        <v>0.93182200000000004</v>
      </c>
      <c r="L2068">
        <v>0</v>
      </c>
      <c r="M2068" t="s">
        <v>42</v>
      </c>
    </row>
    <row r="2069" spans="1:25" x14ac:dyDescent="0.25">
      <c r="A2069" t="s">
        <v>169</v>
      </c>
      <c r="B2069">
        <v>7653.33</v>
      </c>
      <c r="C2069">
        <v>7537.91</v>
      </c>
      <c r="D2069">
        <v>7537.73</v>
      </c>
      <c r="E2069">
        <v>7151.38</v>
      </c>
      <c r="F2069">
        <v>187.28800000000001</v>
      </c>
      <c r="G2069">
        <v>0</v>
      </c>
      <c r="H2069">
        <v>77.122100000000003</v>
      </c>
      <c r="I2069">
        <v>0</v>
      </c>
      <c r="J2069">
        <v>6.1659600000000002E-2</v>
      </c>
      <c r="K2069">
        <v>0.92676999999999998</v>
      </c>
      <c r="L2069">
        <v>0</v>
      </c>
      <c r="M2069" t="s">
        <v>42</v>
      </c>
    </row>
    <row r="2070" spans="1:25" x14ac:dyDescent="0.25">
      <c r="A2070" t="s">
        <v>169</v>
      </c>
      <c r="B2070">
        <v>7635.87</v>
      </c>
      <c r="C2070">
        <v>7520.71</v>
      </c>
      <c r="D2070">
        <v>7520.52</v>
      </c>
      <c r="E2070">
        <v>7134.72</v>
      </c>
      <c r="F2070">
        <v>185.83199999999999</v>
      </c>
      <c r="G2070">
        <v>0</v>
      </c>
      <c r="H2070">
        <v>80.850999999999999</v>
      </c>
      <c r="I2070">
        <v>0</v>
      </c>
      <c r="J2070">
        <v>8.3256700000000003E-2</v>
      </c>
      <c r="K2070">
        <v>0.93171400000000004</v>
      </c>
      <c r="L2070">
        <v>0</v>
      </c>
      <c r="M2070" t="s">
        <v>42</v>
      </c>
    </row>
    <row r="2071" spans="1:25" x14ac:dyDescent="0.25">
      <c r="A2071" t="s">
        <v>169</v>
      </c>
      <c r="B2071">
        <v>7628.23</v>
      </c>
      <c r="C2071">
        <v>7512.51</v>
      </c>
      <c r="D2071">
        <v>7512.33</v>
      </c>
      <c r="E2071">
        <v>7129.47</v>
      </c>
      <c r="F2071">
        <v>182.51499999999999</v>
      </c>
      <c r="G2071">
        <v>0</v>
      </c>
      <c r="H2071">
        <v>77.588700000000003</v>
      </c>
      <c r="I2071">
        <v>0</v>
      </c>
      <c r="J2071">
        <v>8.3261600000000005E-2</v>
      </c>
      <c r="K2071">
        <v>0.93177399999999999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7631.41</v>
      </c>
      <c r="C2072">
        <v>7511.8</v>
      </c>
      <c r="D2072">
        <v>7511.64</v>
      </c>
      <c r="E2072">
        <v>7127.15</v>
      </c>
      <c r="F2072">
        <v>184.60300000000001</v>
      </c>
      <c r="G2072">
        <v>0</v>
      </c>
      <c r="H2072">
        <v>78.167599999999993</v>
      </c>
      <c r="I2072">
        <v>0</v>
      </c>
      <c r="J2072">
        <v>5.5478800000000002E-2</v>
      </c>
      <c r="K2072">
        <v>0.93181999999999998</v>
      </c>
      <c r="L2072">
        <v>0</v>
      </c>
      <c r="M2072" t="s">
        <v>42</v>
      </c>
      <c r="R2072">
        <f>AVERAGE(B2023:B2072)</f>
        <v>7588.5083999999961</v>
      </c>
      <c r="S2072">
        <f>AVERAGE(C2023:C2072)</f>
        <v>7472.8897999999999</v>
      </c>
      <c r="U2072">
        <f>_xlfn.VAR.P(B2023:B2072)</f>
        <v>16295.720529439997</v>
      </c>
      <c r="V2072">
        <f>_xlfn.VAR.P(C2023:C2072)</f>
        <v>16171.091961960012</v>
      </c>
      <c r="X2072">
        <f>1.96*SQRT(U2072)/50</f>
        <v>5.0040639478686399</v>
      </c>
      <c r="Y2072">
        <f>1.96*SQRT(V2072)/50</f>
        <v>4.984891849621838</v>
      </c>
    </row>
    <row r="2073" spans="1:25" x14ac:dyDescent="0.25">
      <c r="A2073" t="s">
        <v>170</v>
      </c>
      <c r="B2073">
        <v>379569.95899999997</v>
      </c>
      <c r="C2073" t="s">
        <v>36</v>
      </c>
    </row>
    <row r="2074" spans="1:25" x14ac:dyDescent="0.25">
      <c r="A2074" t="s">
        <v>196</v>
      </c>
      <c r="B2074">
        <v>14002</v>
      </c>
      <c r="C2074">
        <v>13857</v>
      </c>
      <c r="D2074">
        <v>13834.1</v>
      </c>
      <c r="E2074">
        <v>13381.1</v>
      </c>
      <c r="F2074">
        <v>215.96600000000001</v>
      </c>
      <c r="G2074">
        <v>5.4781400000000001E-2</v>
      </c>
      <c r="H2074">
        <v>0.93172999999999995</v>
      </c>
      <c r="I2074">
        <v>0</v>
      </c>
    </row>
    <row r="2075" spans="1:25" x14ac:dyDescent="0.25">
      <c r="A2075" t="s">
        <v>196</v>
      </c>
      <c r="B2075">
        <v>13815.4</v>
      </c>
      <c r="C2075">
        <v>13693</v>
      </c>
      <c r="D2075">
        <v>13644.2</v>
      </c>
      <c r="E2075">
        <v>13190.5</v>
      </c>
      <c r="F2075">
        <v>210.01900000000001</v>
      </c>
      <c r="G2075">
        <v>5.3939000000000001E-2</v>
      </c>
      <c r="H2075">
        <v>0.93166300000000002</v>
      </c>
      <c r="I2075">
        <v>0</v>
      </c>
    </row>
    <row r="2076" spans="1:25" x14ac:dyDescent="0.25">
      <c r="A2076" t="s">
        <v>196</v>
      </c>
      <c r="B2076">
        <v>13821.9</v>
      </c>
      <c r="C2076">
        <v>13698.7</v>
      </c>
      <c r="D2076">
        <v>13652.6</v>
      </c>
      <c r="E2076">
        <v>13194.6</v>
      </c>
      <c r="F2076">
        <v>209.57499999999999</v>
      </c>
      <c r="G2076">
        <v>8.3257800000000007E-2</v>
      </c>
      <c r="H2076">
        <v>0.93177500000000002</v>
      </c>
      <c r="I2076">
        <v>0</v>
      </c>
    </row>
    <row r="2077" spans="1:25" x14ac:dyDescent="0.25">
      <c r="A2077" t="s">
        <v>196</v>
      </c>
      <c r="B2077">
        <v>13717.5</v>
      </c>
      <c r="C2077">
        <v>13588.5</v>
      </c>
      <c r="D2077">
        <v>13549.8</v>
      </c>
      <c r="E2077">
        <v>13100.7</v>
      </c>
      <c r="F2077">
        <v>207.76300000000001</v>
      </c>
      <c r="G2077">
        <v>5.4919900000000001E-2</v>
      </c>
      <c r="H2077">
        <v>0.95082</v>
      </c>
      <c r="I2077">
        <v>0</v>
      </c>
    </row>
    <row r="2078" spans="1:25" x14ac:dyDescent="0.25">
      <c r="A2078" t="s">
        <v>196</v>
      </c>
      <c r="B2078">
        <v>13653.5</v>
      </c>
      <c r="C2078">
        <v>13526.7</v>
      </c>
      <c r="D2078">
        <v>13505.4</v>
      </c>
      <c r="E2078">
        <v>13071.9</v>
      </c>
      <c r="F2078">
        <v>201.39</v>
      </c>
      <c r="G2078">
        <v>5.8147699999999997E-2</v>
      </c>
      <c r="H2078">
        <v>0.93159700000000001</v>
      </c>
      <c r="I2078">
        <v>0</v>
      </c>
    </row>
    <row r="2079" spans="1:25" x14ac:dyDescent="0.25">
      <c r="A2079" t="s">
        <v>196</v>
      </c>
      <c r="B2079">
        <v>13652.9</v>
      </c>
      <c r="C2079">
        <v>13530.7</v>
      </c>
      <c r="D2079">
        <v>13508</v>
      </c>
      <c r="E2079">
        <v>13076</v>
      </c>
      <c r="F2079">
        <v>201.13800000000001</v>
      </c>
      <c r="G2079">
        <v>6.4425899999999994E-2</v>
      </c>
      <c r="H2079">
        <v>0.93164800000000003</v>
      </c>
      <c r="I2079">
        <v>0</v>
      </c>
    </row>
    <row r="2080" spans="1:25" x14ac:dyDescent="0.25">
      <c r="A2080" t="s">
        <v>196</v>
      </c>
      <c r="B2080">
        <v>13647.7</v>
      </c>
      <c r="C2080">
        <v>13526.1</v>
      </c>
      <c r="D2080">
        <v>13503.5</v>
      </c>
      <c r="E2080">
        <v>13072.3</v>
      </c>
      <c r="F2080">
        <v>199.84899999999999</v>
      </c>
      <c r="G2080">
        <v>5.4707199999999997E-2</v>
      </c>
      <c r="H2080">
        <v>0.95161799999999996</v>
      </c>
      <c r="I2080">
        <v>0</v>
      </c>
    </row>
    <row r="2081" spans="1:9" x14ac:dyDescent="0.25">
      <c r="A2081" t="s">
        <v>196</v>
      </c>
      <c r="B2081">
        <v>13684.4</v>
      </c>
      <c r="C2081">
        <v>13558.6</v>
      </c>
      <c r="D2081">
        <v>13534.9</v>
      </c>
      <c r="E2081">
        <v>13086.5</v>
      </c>
      <c r="F2081">
        <v>209.78100000000001</v>
      </c>
      <c r="G2081">
        <v>5.9741700000000002E-2</v>
      </c>
      <c r="H2081">
        <v>0.93145599999999995</v>
      </c>
      <c r="I2081">
        <v>0</v>
      </c>
    </row>
    <row r="2082" spans="1:9" x14ac:dyDescent="0.25">
      <c r="A2082" t="s">
        <v>196</v>
      </c>
      <c r="B2082">
        <v>13638.3</v>
      </c>
      <c r="C2082">
        <v>13515.9</v>
      </c>
      <c r="D2082">
        <v>13494.9</v>
      </c>
      <c r="E2082">
        <v>13067</v>
      </c>
      <c r="F2082">
        <v>198.18799999999999</v>
      </c>
      <c r="G2082">
        <v>5.3952600000000003E-2</v>
      </c>
      <c r="H2082">
        <v>0.93179400000000001</v>
      </c>
      <c r="I2082">
        <v>0</v>
      </c>
    </row>
    <row r="2083" spans="1:9" x14ac:dyDescent="0.25">
      <c r="A2083" t="s">
        <v>196</v>
      </c>
      <c r="B2083">
        <v>13642.5</v>
      </c>
      <c r="C2083">
        <v>13520</v>
      </c>
      <c r="D2083">
        <v>13498.2</v>
      </c>
      <c r="E2083">
        <v>13068</v>
      </c>
      <c r="F2083">
        <v>197.297</v>
      </c>
      <c r="G2083">
        <v>8.3257399999999995E-2</v>
      </c>
      <c r="H2083">
        <v>0.93555600000000005</v>
      </c>
      <c r="I2083">
        <v>0</v>
      </c>
    </row>
    <row r="2084" spans="1:9" x14ac:dyDescent="0.25">
      <c r="A2084" t="s">
        <v>196</v>
      </c>
      <c r="B2084">
        <v>13657.9</v>
      </c>
      <c r="C2084">
        <v>13533.8</v>
      </c>
      <c r="D2084">
        <v>13510.2</v>
      </c>
      <c r="E2084">
        <v>13070.4</v>
      </c>
      <c r="F2084">
        <v>203.511</v>
      </c>
      <c r="G2084">
        <v>5.4544200000000001E-2</v>
      </c>
      <c r="H2084">
        <v>0.93181999999999998</v>
      </c>
      <c r="I2084">
        <v>0</v>
      </c>
    </row>
    <row r="2085" spans="1:9" x14ac:dyDescent="0.25">
      <c r="A2085" t="s">
        <v>196</v>
      </c>
      <c r="B2085">
        <v>13663.9</v>
      </c>
      <c r="C2085">
        <v>13541.8</v>
      </c>
      <c r="D2085">
        <v>13518.8</v>
      </c>
      <c r="E2085">
        <v>13073.9</v>
      </c>
      <c r="F2085">
        <v>206.072</v>
      </c>
      <c r="G2085">
        <v>5.7470399999999998E-2</v>
      </c>
      <c r="H2085">
        <v>0.95832899999999999</v>
      </c>
      <c r="I2085">
        <v>0</v>
      </c>
    </row>
    <row r="2086" spans="1:9" x14ac:dyDescent="0.25">
      <c r="A2086" t="s">
        <v>196</v>
      </c>
      <c r="B2086">
        <v>13671.4</v>
      </c>
      <c r="C2086">
        <v>13549</v>
      </c>
      <c r="D2086">
        <v>13514.8</v>
      </c>
      <c r="E2086">
        <v>13073.8</v>
      </c>
      <c r="F2086">
        <v>201.226</v>
      </c>
      <c r="G2086">
        <v>5.6228100000000003E-2</v>
      </c>
      <c r="H2086">
        <v>0.93182299999999996</v>
      </c>
      <c r="I2086">
        <v>0</v>
      </c>
    </row>
    <row r="2087" spans="1:9" x14ac:dyDescent="0.25">
      <c r="A2087" t="s">
        <v>196</v>
      </c>
      <c r="B2087">
        <v>13690</v>
      </c>
      <c r="C2087">
        <v>13563.4</v>
      </c>
      <c r="D2087">
        <v>13521.4</v>
      </c>
      <c r="E2087">
        <v>13074</v>
      </c>
      <c r="F2087">
        <v>205.68899999999999</v>
      </c>
      <c r="G2087">
        <v>5.5846699999999999E-2</v>
      </c>
      <c r="H2087">
        <v>0.93181400000000003</v>
      </c>
      <c r="I2087">
        <v>0</v>
      </c>
    </row>
    <row r="2088" spans="1:9" x14ac:dyDescent="0.25">
      <c r="A2088" t="s">
        <v>196</v>
      </c>
      <c r="B2088">
        <v>13709</v>
      </c>
      <c r="C2088">
        <v>13585.2</v>
      </c>
      <c r="D2088">
        <v>13541.6</v>
      </c>
      <c r="E2088">
        <v>13090.1</v>
      </c>
      <c r="F2088">
        <v>207.893</v>
      </c>
      <c r="G2088">
        <v>5.4160899999999998E-2</v>
      </c>
      <c r="H2088">
        <v>0.93182699999999996</v>
      </c>
      <c r="I2088">
        <v>0</v>
      </c>
    </row>
    <row r="2089" spans="1:9" x14ac:dyDescent="0.25">
      <c r="A2089" t="s">
        <v>196</v>
      </c>
      <c r="B2089">
        <v>13704.7</v>
      </c>
      <c r="C2089">
        <v>13582.1</v>
      </c>
      <c r="D2089">
        <v>13538</v>
      </c>
      <c r="E2089">
        <v>13085.7</v>
      </c>
      <c r="F2089">
        <v>209.44399999999999</v>
      </c>
      <c r="G2089">
        <v>5.41226E-2</v>
      </c>
      <c r="H2089">
        <v>0.93092299999999994</v>
      </c>
      <c r="I2089">
        <v>0</v>
      </c>
    </row>
    <row r="2090" spans="1:9" x14ac:dyDescent="0.25">
      <c r="A2090" t="s">
        <v>196</v>
      </c>
      <c r="B2090">
        <v>13765.9</v>
      </c>
      <c r="C2090">
        <v>13641.2</v>
      </c>
      <c r="D2090">
        <v>13596.6</v>
      </c>
      <c r="E2090">
        <v>13141.2</v>
      </c>
      <c r="F2090">
        <v>210.17099999999999</v>
      </c>
      <c r="G2090">
        <v>6.1185499999999997E-2</v>
      </c>
      <c r="H2090">
        <v>0.93179000000000001</v>
      </c>
      <c r="I2090">
        <v>0</v>
      </c>
    </row>
    <row r="2091" spans="1:9" x14ac:dyDescent="0.25">
      <c r="A2091" t="s">
        <v>196</v>
      </c>
      <c r="B2091">
        <v>13786.4</v>
      </c>
      <c r="C2091">
        <v>13663.8</v>
      </c>
      <c r="D2091">
        <v>13615.5</v>
      </c>
      <c r="E2091">
        <v>13163.6</v>
      </c>
      <c r="F2091">
        <v>209.66800000000001</v>
      </c>
      <c r="G2091">
        <v>6.3771999999999995E-2</v>
      </c>
      <c r="H2091">
        <v>0.94888399999999995</v>
      </c>
      <c r="I2091">
        <v>0</v>
      </c>
    </row>
    <row r="2092" spans="1:9" x14ac:dyDescent="0.25">
      <c r="A2092" t="s">
        <v>196</v>
      </c>
      <c r="B2092">
        <v>13787.6</v>
      </c>
      <c r="C2092">
        <v>13665.1</v>
      </c>
      <c r="D2092">
        <v>13617.9</v>
      </c>
      <c r="E2092">
        <v>13163.3</v>
      </c>
      <c r="F2092">
        <v>209.476</v>
      </c>
      <c r="G2092">
        <v>6.6770800000000005E-2</v>
      </c>
      <c r="H2092">
        <v>0.957708</v>
      </c>
      <c r="I2092">
        <v>0</v>
      </c>
    </row>
    <row r="2093" spans="1:9" x14ac:dyDescent="0.25">
      <c r="A2093" t="s">
        <v>196</v>
      </c>
      <c r="B2093">
        <v>13781</v>
      </c>
      <c r="C2093">
        <v>13657.8</v>
      </c>
      <c r="D2093">
        <v>13628.5</v>
      </c>
      <c r="E2093">
        <v>13177.4</v>
      </c>
      <c r="F2093">
        <v>214.16800000000001</v>
      </c>
      <c r="G2093">
        <v>5.8046599999999997E-2</v>
      </c>
      <c r="H2093">
        <v>0.95536799999999999</v>
      </c>
      <c r="I2093">
        <v>0</v>
      </c>
    </row>
    <row r="2094" spans="1:9" x14ac:dyDescent="0.25">
      <c r="A2094" t="s">
        <v>196</v>
      </c>
      <c r="B2094">
        <v>13813.7</v>
      </c>
      <c r="C2094">
        <v>13688.1</v>
      </c>
      <c r="D2094">
        <v>13641.1</v>
      </c>
      <c r="E2094">
        <v>13175.6</v>
      </c>
      <c r="F2094">
        <v>216.904</v>
      </c>
      <c r="G2094">
        <v>5.54995E-2</v>
      </c>
      <c r="H2094">
        <v>0.93182399999999999</v>
      </c>
      <c r="I2094">
        <v>0</v>
      </c>
    </row>
    <row r="2095" spans="1:9" x14ac:dyDescent="0.25">
      <c r="A2095" t="s">
        <v>196</v>
      </c>
      <c r="B2095">
        <v>13758.2</v>
      </c>
      <c r="C2095">
        <v>13632.1</v>
      </c>
      <c r="D2095">
        <v>13604.8</v>
      </c>
      <c r="E2095">
        <v>13166.3</v>
      </c>
      <c r="F2095">
        <v>206.62299999999999</v>
      </c>
      <c r="G2095">
        <v>8.3255899999999994E-2</v>
      </c>
      <c r="H2095">
        <v>0.93182100000000001</v>
      </c>
      <c r="I2095">
        <v>0</v>
      </c>
    </row>
    <row r="2096" spans="1:9" x14ac:dyDescent="0.25">
      <c r="A2096" t="s">
        <v>196</v>
      </c>
      <c r="B2096">
        <v>13742.6</v>
      </c>
      <c r="C2096">
        <v>13620.1</v>
      </c>
      <c r="D2096">
        <v>13597.5</v>
      </c>
      <c r="E2096">
        <v>13164.7</v>
      </c>
      <c r="F2096">
        <v>204.37799999999999</v>
      </c>
      <c r="G2096">
        <v>5.90409E-2</v>
      </c>
      <c r="H2096">
        <v>0.931751</v>
      </c>
      <c r="I2096">
        <v>0</v>
      </c>
    </row>
    <row r="2097" spans="1:9" x14ac:dyDescent="0.25">
      <c r="A2097" t="s">
        <v>196</v>
      </c>
      <c r="B2097">
        <v>13758.8</v>
      </c>
      <c r="C2097">
        <v>13636.3</v>
      </c>
      <c r="D2097">
        <v>13613.9</v>
      </c>
      <c r="E2097">
        <v>13167.6</v>
      </c>
      <c r="F2097">
        <v>213.91499999999999</v>
      </c>
      <c r="G2097">
        <v>5.4128599999999999E-2</v>
      </c>
      <c r="H2097">
        <v>0.93174199999999996</v>
      </c>
      <c r="I2097">
        <v>0</v>
      </c>
    </row>
    <row r="2098" spans="1:9" x14ac:dyDescent="0.25">
      <c r="A2098" t="s">
        <v>196</v>
      </c>
      <c r="B2098">
        <v>13759.5</v>
      </c>
      <c r="C2098">
        <v>13636.9</v>
      </c>
      <c r="D2098">
        <v>13612.6</v>
      </c>
      <c r="E2098">
        <v>13169.1</v>
      </c>
      <c r="F2098">
        <v>210.684</v>
      </c>
      <c r="G2098">
        <v>5.8161600000000001E-2</v>
      </c>
      <c r="H2098">
        <v>0.92830299999999999</v>
      </c>
      <c r="I2098">
        <v>0</v>
      </c>
    </row>
    <row r="2099" spans="1:9" x14ac:dyDescent="0.25">
      <c r="A2099" t="s">
        <v>196</v>
      </c>
      <c r="B2099">
        <v>13749.2</v>
      </c>
      <c r="C2099">
        <v>13624.7</v>
      </c>
      <c r="D2099">
        <v>13602</v>
      </c>
      <c r="E2099">
        <v>13167.3</v>
      </c>
      <c r="F2099">
        <v>204.32900000000001</v>
      </c>
      <c r="G2099">
        <v>6.5376699999999996E-2</v>
      </c>
      <c r="H2099">
        <v>0.94969000000000003</v>
      </c>
      <c r="I2099">
        <v>0</v>
      </c>
    </row>
    <row r="2100" spans="1:9" x14ac:dyDescent="0.25">
      <c r="A2100" t="s">
        <v>196</v>
      </c>
      <c r="B2100">
        <v>13731.6</v>
      </c>
      <c r="C2100">
        <v>13609.3</v>
      </c>
      <c r="D2100">
        <v>13586.8</v>
      </c>
      <c r="E2100">
        <v>13156.5</v>
      </c>
      <c r="F2100">
        <v>200.209</v>
      </c>
      <c r="G2100">
        <v>6.0621700000000001E-2</v>
      </c>
      <c r="H2100">
        <v>0.93165900000000001</v>
      </c>
      <c r="I2100">
        <v>0</v>
      </c>
    </row>
    <row r="2101" spans="1:9" x14ac:dyDescent="0.25">
      <c r="A2101" t="s">
        <v>196</v>
      </c>
      <c r="B2101">
        <v>13742.8</v>
      </c>
      <c r="C2101">
        <v>13620.2</v>
      </c>
      <c r="D2101">
        <v>13596.6</v>
      </c>
      <c r="E2101">
        <v>13158.6</v>
      </c>
      <c r="F2101">
        <v>203.76599999999999</v>
      </c>
      <c r="G2101">
        <v>5.5645500000000001E-2</v>
      </c>
      <c r="H2101">
        <v>0.93182600000000004</v>
      </c>
      <c r="I2101">
        <v>0</v>
      </c>
    </row>
    <row r="2102" spans="1:9" x14ac:dyDescent="0.25">
      <c r="A2102" t="s">
        <v>196</v>
      </c>
      <c r="B2102">
        <v>13783.1</v>
      </c>
      <c r="C2102">
        <v>13660.5</v>
      </c>
      <c r="D2102">
        <v>13633.7</v>
      </c>
      <c r="E2102">
        <v>13180.9</v>
      </c>
      <c r="F2102">
        <v>210.52600000000001</v>
      </c>
      <c r="G2102">
        <v>5.5488500000000003E-2</v>
      </c>
      <c r="H2102">
        <v>0.93183199999999999</v>
      </c>
      <c r="I2102">
        <v>0</v>
      </c>
    </row>
    <row r="2103" spans="1:9" x14ac:dyDescent="0.25">
      <c r="A2103" t="s">
        <v>196</v>
      </c>
      <c r="B2103">
        <v>13758.2</v>
      </c>
      <c r="C2103">
        <v>13634.5</v>
      </c>
      <c r="D2103">
        <v>13606.6</v>
      </c>
      <c r="E2103">
        <v>13167.6</v>
      </c>
      <c r="F2103">
        <v>204.886</v>
      </c>
      <c r="G2103">
        <v>7.2698700000000005E-2</v>
      </c>
      <c r="H2103">
        <v>0.93182900000000002</v>
      </c>
      <c r="I2103">
        <v>0</v>
      </c>
    </row>
    <row r="2104" spans="1:9" x14ac:dyDescent="0.25">
      <c r="A2104" t="s">
        <v>196</v>
      </c>
      <c r="B2104">
        <v>13773.3</v>
      </c>
      <c r="C2104">
        <v>13650.9</v>
      </c>
      <c r="D2104">
        <v>13606.1</v>
      </c>
      <c r="E2104">
        <v>13160.8</v>
      </c>
      <c r="F2104">
        <v>208.93700000000001</v>
      </c>
      <c r="G2104">
        <v>6.8742600000000001E-2</v>
      </c>
      <c r="H2104">
        <v>0.931728</v>
      </c>
      <c r="I2104">
        <v>0</v>
      </c>
    </row>
    <row r="2105" spans="1:9" x14ac:dyDescent="0.25">
      <c r="A2105" t="s">
        <v>196</v>
      </c>
      <c r="B2105">
        <v>13769.3</v>
      </c>
      <c r="C2105">
        <v>13644.6</v>
      </c>
      <c r="D2105">
        <v>13601.3</v>
      </c>
      <c r="E2105">
        <v>13153.6</v>
      </c>
      <c r="F2105">
        <v>208.16900000000001</v>
      </c>
      <c r="G2105">
        <v>5.3961799999999997E-2</v>
      </c>
      <c r="H2105">
        <v>0.93182799999999999</v>
      </c>
      <c r="I2105">
        <v>0</v>
      </c>
    </row>
    <row r="2106" spans="1:9" x14ac:dyDescent="0.25">
      <c r="A2106" t="s">
        <v>196</v>
      </c>
      <c r="B2106">
        <v>13770.4</v>
      </c>
      <c r="C2106">
        <v>13647.5</v>
      </c>
      <c r="D2106">
        <v>13604.6</v>
      </c>
      <c r="E2106">
        <v>13155.1</v>
      </c>
      <c r="F2106">
        <v>208.458</v>
      </c>
      <c r="G2106">
        <v>8.3255700000000002E-2</v>
      </c>
      <c r="H2106">
        <v>0.931836</v>
      </c>
      <c r="I2106">
        <v>0</v>
      </c>
    </row>
    <row r="2107" spans="1:9" x14ac:dyDescent="0.25">
      <c r="A2107" t="s">
        <v>196</v>
      </c>
      <c r="B2107">
        <v>13790.5</v>
      </c>
      <c r="C2107">
        <v>13663.7</v>
      </c>
      <c r="D2107">
        <v>13618.8</v>
      </c>
      <c r="E2107">
        <v>13164.1</v>
      </c>
      <c r="F2107">
        <v>210.99299999999999</v>
      </c>
      <c r="G2107">
        <v>5.7652700000000001E-2</v>
      </c>
      <c r="H2107">
        <v>0.93182500000000001</v>
      </c>
      <c r="I2107">
        <v>0</v>
      </c>
    </row>
    <row r="2108" spans="1:9" x14ac:dyDescent="0.25">
      <c r="A2108" t="s">
        <v>196</v>
      </c>
      <c r="B2108">
        <v>13785.3</v>
      </c>
      <c r="C2108">
        <v>13662.2</v>
      </c>
      <c r="D2108">
        <v>13615.9</v>
      </c>
      <c r="E2108">
        <v>13166.2</v>
      </c>
      <c r="F2108">
        <v>209.81899999999999</v>
      </c>
      <c r="G2108">
        <v>5.5639800000000003E-2</v>
      </c>
      <c r="H2108">
        <v>0.95922700000000005</v>
      </c>
      <c r="I2108">
        <v>0</v>
      </c>
    </row>
    <row r="2109" spans="1:9" x14ac:dyDescent="0.25">
      <c r="A2109" t="s">
        <v>196</v>
      </c>
      <c r="B2109">
        <v>13788.8</v>
      </c>
      <c r="C2109">
        <v>13665.2</v>
      </c>
      <c r="D2109">
        <v>13618.4</v>
      </c>
      <c r="E2109">
        <v>13164.2</v>
      </c>
      <c r="F2109">
        <v>212.34800000000001</v>
      </c>
      <c r="G2109">
        <v>5.6123399999999997E-2</v>
      </c>
      <c r="H2109">
        <v>0.931701</v>
      </c>
      <c r="I2109">
        <v>0</v>
      </c>
    </row>
    <row r="2110" spans="1:9" x14ac:dyDescent="0.25">
      <c r="A2110" t="s">
        <v>196</v>
      </c>
      <c r="B2110">
        <v>13787.8</v>
      </c>
      <c r="C2110">
        <v>13664.5</v>
      </c>
      <c r="D2110">
        <v>13615.6</v>
      </c>
      <c r="E2110">
        <v>13162.6</v>
      </c>
      <c r="F2110">
        <v>209.15600000000001</v>
      </c>
      <c r="G2110">
        <v>5.4943899999999997E-2</v>
      </c>
      <c r="H2110">
        <v>0.93181499999999995</v>
      </c>
      <c r="I2110">
        <v>0</v>
      </c>
    </row>
    <row r="2111" spans="1:9" x14ac:dyDescent="0.25">
      <c r="A2111" t="s">
        <v>196</v>
      </c>
      <c r="B2111">
        <v>13794</v>
      </c>
      <c r="C2111">
        <v>13670.4</v>
      </c>
      <c r="D2111">
        <v>13621.4</v>
      </c>
      <c r="E2111">
        <v>13168</v>
      </c>
      <c r="F2111">
        <v>209.267</v>
      </c>
      <c r="G2111">
        <v>8.3321300000000001E-2</v>
      </c>
      <c r="H2111">
        <v>0.93179999999999996</v>
      </c>
      <c r="I2111">
        <v>0</v>
      </c>
    </row>
    <row r="2112" spans="1:9" x14ac:dyDescent="0.25">
      <c r="A2112" t="s">
        <v>196</v>
      </c>
      <c r="B2112">
        <v>13779.9</v>
      </c>
      <c r="C2112">
        <v>13655.2</v>
      </c>
      <c r="D2112">
        <v>13616.5</v>
      </c>
      <c r="E2112">
        <v>13165.5</v>
      </c>
      <c r="F2112">
        <v>210.99600000000001</v>
      </c>
      <c r="G2112">
        <v>5.3940500000000002E-2</v>
      </c>
      <c r="H2112">
        <v>0.93179699999999999</v>
      </c>
      <c r="I2112">
        <v>0</v>
      </c>
    </row>
    <row r="2113" spans="1:25" x14ac:dyDescent="0.25">
      <c r="A2113" t="s">
        <v>196</v>
      </c>
      <c r="B2113">
        <v>13747.4</v>
      </c>
      <c r="C2113">
        <v>13624.3</v>
      </c>
      <c r="D2113">
        <v>13602.6</v>
      </c>
      <c r="E2113">
        <v>13170.6</v>
      </c>
      <c r="F2113">
        <v>209.91399999999999</v>
      </c>
      <c r="G2113">
        <v>5.9024899999999998E-2</v>
      </c>
      <c r="H2113">
        <v>0.93181400000000003</v>
      </c>
      <c r="I2113">
        <v>0</v>
      </c>
    </row>
    <row r="2114" spans="1:25" x14ac:dyDescent="0.25">
      <c r="A2114" t="s">
        <v>196</v>
      </c>
      <c r="B2114">
        <v>13736.6</v>
      </c>
      <c r="C2114">
        <v>13614.2</v>
      </c>
      <c r="D2114">
        <v>13591</v>
      </c>
      <c r="E2114">
        <v>13162.5</v>
      </c>
      <c r="F2114">
        <v>203.267</v>
      </c>
      <c r="G2114">
        <v>5.8801600000000002E-2</v>
      </c>
      <c r="H2114">
        <v>0.95546799999999998</v>
      </c>
      <c r="I2114">
        <v>0</v>
      </c>
    </row>
    <row r="2115" spans="1:25" x14ac:dyDescent="0.25">
      <c r="A2115" t="s">
        <v>196</v>
      </c>
      <c r="B2115">
        <v>13740.5</v>
      </c>
      <c r="C2115">
        <v>13617.2</v>
      </c>
      <c r="D2115">
        <v>13595.6</v>
      </c>
      <c r="E2115">
        <v>13165.2</v>
      </c>
      <c r="F2115">
        <v>205.01</v>
      </c>
      <c r="G2115">
        <v>5.7051499999999998E-2</v>
      </c>
      <c r="H2115">
        <v>0.93183400000000005</v>
      </c>
      <c r="I2115">
        <v>0</v>
      </c>
    </row>
    <row r="2116" spans="1:25" x14ac:dyDescent="0.25">
      <c r="A2116" t="s">
        <v>196</v>
      </c>
      <c r="B2116">
        <v>13746.7</v>
      </c>
      <c r="C2116">
        <v>13623.8</v>
      </c>
      <c r="D2116">
        <v>13601.6</v>
      </c>
      <c r="E2116">
        <v>13164.7</v>
      </c>
      <c r="F2116">
        <v>205.89699999999999</v>
      </c>
      <c r="G2116">
        <v>5.4190000000000002E-2</v>
      </c>
      <c r="H2116">
        <v>0.93077299999999996</v>
      </c>
      <c r="I2116">
        <v>0</v>
      </c>
    </row>
    <row r="2117" spans="1:25" x14ac:dyDescent="0.25">
      <c r="A2117" t="s">
        <v>196</v>
      </c>
      <c r="B2117">
        <v>13729</v>
      </c>
      <c r="C2117">
        <v>13606.6</v>
      </c>
      <c r="D2117">
        <v>13583.5</v>
      </c>
      <c r="E2117">
        <v>13156.2</v>
      </c>
      <c r="F2117">
        <v>199.29599999999999</v>
      </c>
      <c r="G2117">
        <v>5.4019499999999998E-2</v>
      </c>
      <c r="H2117">
        <v>0.93179500000000004</v>
      </c>
      <c r="I2117">
        <v>0</v>
      </c>
    </row>
    <row r="2118" spans="1:25" x14ac:dyDescent="0.25">
      <c r="A2118" t="s">
        <v>196</v>
      </c>
      <c r="B2118">
        <v>13738.5</v>
      </c>
      <c r="C2118">
        <v>13615.5</v>
      </c>
      <c r="D2118">
        <v>13592.3</v>
      </c>
      <c r="E2118">
        <v>13157.9</v>
      </c>
      <c r="F2118">
        <v>198.149</v>
      </c>
      <c r="G2118">
        <v>7.1082800000000002E-2</v>
      </c>
      <c r="H2118">
        <v>0.931369</v>
      </c>
      <c r="I2118">
        <v>0</v>
      </c>
    </row>
    <row r="2119" spans="1:25" x14ac:dyDescent="0.25">
      <c r="A2119" t="s">
        <v>196</v>
      </c>
      <c r="B2119">
        <v>13755.1</v>
      </c>
      <c r="C2119">
        <v>13632.7</v>
      </c>
      <c r="D2119">
        <v>13608.7</v>
      </c>
      <c r="E2119">
        <v>13172.6</v>
      </c>
      <c r="F2119">
        <v>203.68700000000001</v>
      </c>
      <c r="G2119">
        <v>5.4413700000000002E-2</v>
      </c>
      <c r="H2119">
        <v>0.94467000000000001</v>
      </c>
      <c r="I2119">
        <v>0</v>
      </c>
    </row>
    <row r="2120" spans="1:25" x14ac:dyDescent="0.25">
      <c r="A2120" t="s">
        <v>196</v>
      </c>
      <c r="B2120">
        <v>13764.3</v>
      </c>
      <c r="C2120">
        <v>13641</v>
      </c>
      <c r="D2120">
        <v>13616.9</v>
      </c>
      <c r="E2120">
        <v>13171.4</v>
      </c>
      <c r="F2120">
        <v>206.155</v>
      </c>
      <c r="G2120">
        <v>5.3912099999999998E-2</v>
      </c>
      <c r="H2120">
        <v>0.93165799999999999</v>
      </c>
      <c r="I2120">
        <v>0</v>
      </c>
    </row>
    <row r="2121" spans="1:25" x14ac:dyDescent="0.25">
      <c r="A2121" t="s">
        <v>196</v>
      </c>
      <c r="B2121">
        <v>13755.4</v>
      </c>
      <c r="C2121">
        <v>13633.4</v>
      </c>
      <c r="D2121">
        <v>13597.3</v>
      </c>
      <c r="E2121">
        <v>13153.7</v>
      </c>
      <c r="F2121">
        <v>206.67099999999999</v>
      </c>
      <c r="G2121">
        <v>5.71247E-2</v>
      </c>
      <c r="H2121">
        <v>0.93057400000000001</v>
      </c>
      <c r="I2121">
        <v>0</v>
      </c>
    </row>
    <row r="2122" spans="1:25" x14ac:dyDescent="0.25">
      <c r="A2122" t="s">
        <v>196</v>
      </c>
      <c r="B2122">
        <v>13764.6</v>
      </c>
      <c r="C2122">
        <v>13642.3</v>
      </c>
      <c r="D2122">
        <v>13599.3</v>
      </c>
      <c r="E2122">
        <v>13151</v>
      </c>
      <c r="F2122">
        <v>206.16300000000001</v>
      </c>
      <c r="G2122">
        <v>5.4868800000000002E-2</v>
      </c>
      <c r="H2122">
        <v>0.93178300000000003</v>
      </c>
      <c r="I2122">
        <v>0</v>
      </c>
    </row>
    <row r="2123" spans="1:25" x14ac:dyDescent="0.25">
      <c r="A2123" t="s">
        <v>196</v>
      </c>
      <c r="B2123">
        <v>13765.5</v>
      </c>
      <c r="C2123">
        <v>13641.5</v>
      </c>
      <c r="D2123">
        <v>13597.5</v>
      </c>
      <c r="E2123">
        <v>13150.1</v>
      </c>
      <c r="F2123">
        <v>206.089</v>
      </c>
      <c r="G2123">
        <v>5.4847600000000003E-2</v>
      </c>
      <c r="H2123">
        <v>0.93158399999999997</v>
      </c>
      <c r="I2123">
        <v>0</v>
      </c>
    </row>
    <row r="2124" spans="1:25" x14ac:dyDescent="0.25">
      <c r="A2124" t="s">
        <v>196</v>
      </c>
      <c r="B2124">
        <v>13777.3</v>
      </c>
      <c r="C2124">
        <v>13654.2</v>
      </c>
      <c r="D2124">
        <v>13609.5</v>
      </c>
      <c r="E2124">
        <v>13159.5</v>
      </c>
      <c r="F2124">
        <v>205.9</v>
      </c>
      <c r="G2124">
        <v>5.5153500000000001E-2</v>
      </c>
      <c r="H2124">
        <v>0.93183700000000003</v>
      </c>
      <c r="I2124">
        <v>0</v>
      </c>
    </row>
    <row r="2125" spans="1:25" x14ac:dyDescent="0.25">
      <c r="A2125" t="s">
        <v>196</v>
      </c>
      <c r="B2125">
        <v>13783.5</v>
      </c>
      <c r="C2125">
        <v>13660.5</v>
      </c>
      <c r="D2125">
        <v>13614.7</v>
      </c>
      <c r="E2125">
        <v>13163.6</v>
      </c>
      <c r="F2125">
        <v>208.28</v>
      </c>
      <c r="G2125">
        <v>5.39759E-2</v>
      </c>
      <c r="H2125">
        <v>0.931616</v>
      </c>
      <c r="I2125">
        <v>0</v>
      </c>
    </row>
    <row r="2126" spans="1:25" x14ac:dyDescent="0.25">
      <c r="A2126" t="s">
        <v>196</v>
      </c>
      <c r="B2126">
        <v>13788.3</v>
      </c>
      <c r="C2126">
        <v>13666.2</v>
      </c>
      <c r="D2126">
        <v>13616.8</v>
      </c>
      <c r="E2126">
        <v>13162.9</v>
      </c>
      <c r="F2126">
        <v>208.345</v>
      </c>
      <c r="G2126">
        <v>6.0041900000000002E-2</v>
      </c>
      <c r="H2126">
        <v>0.94045999999999996</v>
      </c>
      <c r="I2126">
        <v>0</v>
      </c>
    </row>
    <row r="2127" spans="1:25" x14ac:dyDescent="0.25">
      <c r="A2127" t="s">
        <v>196</v>
      </c>
      <c r="B2127">
        <v>13780.1</v>
      </c>
      <c r="C2127">
        <v>13657.4</v>
      </c>
      <c r="D2127">
        <v>13608.4</v>
      </c>
      <c r="E2127">
        <v>13156.4</v>
      </c>
      <c r="F2127">
        <v>206.155</v>
      </c>
      <c r="G2127">
        <v>7.2339799999999996E-2</v>
      </c>
      <c r="H2127">
        <v>0.93179999999999996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196</v>
      </c>
      <c r="B2128">
        <v>13792.2</v>
      </c>
      <c r="C2128">
        <v>13668.9</v>
      </c>
      <c r="D2128">
        <v>13620.2</v>
      </c>
      <c r="E2128">
        <v>13166.5</v>
      </c>
      <c r="F2128">
        <v>209.83199999999999</v>
      </c>
      <c r="G2128">
        <v>6.4708199999999994E-2</v>
      </c>
      <c r="H2128">
        <v>0.94825199999999998</v>
      </c>
      <c r="I2128">
        <v>0</v>
      </c>
      <c r="R2128">
        <f>AVERAGE(B2079:B2128)</f>
        <v>13745.712000000001</v>
      </c>
      <c r="S2128">
        <f>AVERAGE(C2079:C2128)</f>
        <v>13622.422000000002</v>
      </c>
      <c r="U2128">
        <f>_xlfn.VAR.P(B2079:B2128)</f>
        <v>2082.9710560000008</v>
      </c>
      <c r="V2128">
        <f>_xlfn.VAR.P(C2079:C2128)</f>
        <v>2065.1037160000042</v>
      </c>
      <c r="X2128">
        <f>1.96*SQRT(U2128)/50</f>
        <v>1.7890714472853904</v>
      </c>
      <c r="Y2128">
        <f>1.96*SQRT(V2128)/50</f>
        <v>1.7813817598017128</v>
      </c>
    </row>
    <row r="2129" spans="1:3" x14ac:dyDescent="0.25">
      <c r="A2129" t="s">
        <v>196</v>
      </c>
      <c r="B2129">
        <v>687394.67319999996</v>
      </c>
      <c r="C2129" t="s">
        <v>36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58</v>
      </c>
    </row>
    <row r="2" spans="2:15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  <c r="K2" t="s">
        <v>57</v>
      </c>
      <c r="L2" t="s">
        <v>53</v>
      </c>
      <c r="M2" t="s">
        <v>54</v>
      </c>
      <c r="N2" t="s">
        <v>55</v>
      </c>
      <c r="O2" t="s">
        <v>56</v>
      </c>
    </row>
    <row r="3" spans="2:15" x14ac:dyDescent="0.25">
      <c r="B3" s="23" t="s">
        <v>0</v>
      </c>
      <c r="C3">
        <v>25</v>
      </c>
      <c r="F3">
        <f>'336p stat'!H2-'336p stat'!K2</f>
        <v>225.556577</v>
      </c>
      <c r="G3">
        <f>'336p stat'!K2-'336p stat'!N2</f>
        <v>66.415323000000001</v>
      </c>
      <c r="H3">
        <f>'336p stat'!N2</f>
        <v>34.873600000000003</v>
      </c>
      <c r="K3">
        <f>D3/$C3</f>
        <v>0</v>
      </c>
      <c r="L3">
        <f t="shared" ref="L3:O3" si="0">E3/$C3</f>
        <v>0</v>
      </c>
      <c r="M3">
        <f t="shared" si="0"/>
        <v>9.0222630800000001</v>
      </c>
      <c r="N3">
        <f t="shared" si="0"/>
        <v>2.6566129200000002</v>
      </c>
      <c r="O3">
        <f t="shared" si="0"/>
        <v>1.3949440000000002</v>
      </c>
    </row>
    <row r="4" spans="2:15" x14ac:dyDescent="0.25">
      <c r="B4" s="23"/>
      <c r="C4">
        <v>50</v>
      </c>
      <c r="F4">
        <f>'336p stat'!H3-'336p stat'!K3</f>
        <v>451.06335300000001</v>
      </c>
      <c r="G4">
        <f>'336p stat'!K3-'336p stat'!N3</f>
        <v>132.835037</v>
      </c>
      <c r="H4">
        <f>'336p stat'!N3</f>
        <v>69.745759000000007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9.0212670599999996</v>
      </c>
      <c r="N4">
        <f t="shared" ref="N4:N67" si="4">G4/$C4</f>
        <v>2.6567007399999998</v>
      </c>
      <c r="O4">
        <f t="shared" ref="O4:O67" si="5">H4/$C4</f>
        <v>1.3949151800000001</v>
      </c>
    </row>
    <row r="5" spans="2:15" x14ac:dyDescent="0.25">
      <c r="B5" s="23"/>
      <c r="C5">
        <v>75</v>
      </c>
      <c r="F5">
        <f>'336p stat'!H4-'336p stat'!K4</f>
        <v>676.57922599999995</v>
      </c>
      <c r="G5">
        <f>'336p stat'!K4-'336p stat'!N4</f>
        <v>199.26015000000001</v>
      </c>
      <c r="H5">
        <f>'336p stat'!N4</f>
        <v>104.618808</v>
      </c>
      <c r="K5">
        <f t="shared" si="1"/>
        <v>0</v>
      </c>
      <c r="L5">
        <f t="shared" si="2"/>
        <v>0</v>
      </c>
      <c r="M5">
        <f t="shared" si="3"/>
        <v>9.0210563466666667</v>
      </c>
      <c r="N5">
        <f t="shared" si="4"/>
        <v>2.6568020000000003</v>
      </c>
      <c r="O5">
        <f t="shared" si="5"/>
        <v>1.39491744</v>
      </c>
    </row>
    <row r="6" spans="2:15" x14ac:dyDescent="0.25">
      <c r="B6" s="23"/>
      <c r="C6">
        <v>100</v>
      </c>
      <c r="F6">
        <f>'336p stat'!H5-'336p stat'!K5</f>
        <v>902.09012699999994</v>
      </c>
      <c r="G6">
        <f>'336p stat'!K5-'336p stat'!N5</f>
        <v>265.68171900000004</v>
      </c>
      <c r="H6">
        <f>'336p stat'!N5</f>
        <v>139.492422</v>
      </c>
      <c r="K6">
        <f t="shared" si="1"/>
        <v>0</v>
      </c>
      <c r="L6">
        <f t="shared" si="2"/>
        <v>0</v>
      </c>
      <c r="M6">
        <f t="shared" si="3"/>
        <v>9.0209012699999995</v>
      </c>
      <c r="N6">
        <f t="shared" si="4"/>
        <v>2.6568171900000004</v>
      </c>
      <c r="O6">
        <f t="shared" si="5"/>
        <v>1.39492422</v>
      </c>
    </row>
    <row r="7" spans="2:15" x14ac:dyDescent="0.25">
      <c r="B7" s="23"/>
      <c r="C7">
        <v>125</v>
      </c>
      <c r="F7">
        <f>'336p stat'!H6-'336p stat'!K6</f>
        <v>1127.611038</v>
      </c>
      <c r="G7">
        <f>'336p stat'!K6-'336p stat'!N6</f>
        <v>332.09471000000002</v>
      </c>
      <c r="H7">
        <f>'336p stat'!N6</f>
        <v>174.36829299999999</v>
      </c>
      <c r="K7">
        <f t="shared" si="1"/>
        <v>0</v>
      </c>
      <c r="L7">
        <f t="shared" si="2"/>
        <v>0</v>
      </c>
      <c r="M7">
        <f t="shared" si="3"/>
        <v>9.0208883039999996</v>
      </c>
      <c r="N7">
        <f t="shared" si="4"/>
        <v>2.6567576800000001</v>
      </c>
      <c r="O7">
        <f t="shared" si="5"/>
        <v>1.3949463440000001</v>
      </c>
    </row>
    <row r="8" spans="2:15" x14ac:dyDescent="0.25">
      <c r="B8" s="23"/>
      <c r="C8">
        <v>150</v>
      </c>
      <c r="F8">
        <f>'336p stat'!H7-'336p stat'!K7</f>
        <v>1353.1312740000001</v>
      </c>
      <c r="G8">
        <f>'336p stat'!K7-'336p stat'!N7</f>
        <v>398.51741300000003</v>
      </c>
      <c r="H8">
        <f>'336p stat'!N7</f>
        <v>209.24262200000001</v>
      </c>
      <c r="K8">
        <f t="shared" si="1"/>
        <v>0</v>
      </c>
      <c r="L8">
        <f t="shared" si="2"/>
        <v>0</v>
      </c>
      <c r="M8">
        <f t="shared" si="3"/>
        <v>9.020875160000001</v>
      </c>
      <c r="N8">
        <f t="shared" si="4"/>
        <v>2.6567827533333337</v>
      </c>
      <c r="O8">
        <f t="shared" si="5"/>
        <v>1.3949508133333335</v>
      </c>
    </row>
    <row r="9" spans="2:15" x14ac:dyDescent="0.25">
      <c r="B9" s="23"/>
      <c r="C9">
        <v>175</v>
      </c>
      <c r="F9">
        <f>'336p stat'!H8-'336p stat'!K8</f>
        <v>1578.6734550000001</v>
      </c>
      <c r="G9">
        <f>'336p stat'!K8-'336p stat'!N8</f>
        <v>464.94120699999996</v>
      </c>
      <c r="H9">
        <f>'336p stat'!N8</f>
        <v>244.11523099999999</v>
      </c>
      <c r="K9">
        <f t="shared" si="1"/>
        <v>0</v>
      </c>
      <c r="L9">
        <f t="shared" si="2"/>
        <v>0</v>
      </c>
      <c r="M9">
        <f t="shared" si="3"/>
        <v>9.0209911714285713</v>
      </c>
      <c r="N9">
        <f t="shared" si="4"/>
        <v>2.6568068971428569</v>
      </c>
      <c r="O9">
        <f t="shared" si="5"/>
        <v>1.394944177142857</v>
      </c>
    </row>
    <row r="10" spans="2:15" x14ac:dyDescent="0.25">
      <c r="B10" s="23"/>
      <c r="C10">
        <v>200</v>
      </c>
      <c r="F10">
        <f>'336p stat'!H9-'336p stat'!K9</f>
        <v>1804.219693</v>
      </c>
      <c r="G10">
        <f>'336p stat'!K9-'336p stat'!N9</f>
        <v>531.36720500000001</v>
      </c>
      <c r="H10">
        <f>'336p stat'!N9</f>
        <v>278.99240400000002</v>
      </c>
      <c r="K10">
        <f t="shared" si="1"/>
        <v>0</v>
      </c>
      <c r="L10">
        <f t="shared" si="2"/>
        <v>0</v>
      </c>
      <c r="M10">
        <f t="shared" si="3"/>
        <v>9.0210984649999997</v>
      </c>
      <c r="N10">
        <f t="shared" si="4"/>
        <v>2.656836025</v>
      </c>
      <c r="O10">
        <f t="shared" si="5"/>
        <v>1.3949620200000001</v>
      </c>
    </row>
    <row r="11" spans="2:15" x14ac:dyDescent="0.25">
      <c r="B11" s="23"/>
      <c r="C11">
        <v>225</v>
      </c>
      <c r="F11">
        <f>'336p stat'!H10-'336p stat'!K10</f>
        <v>2029.768787</v>
      </c>
      <c r="G11">
        <f>'336p stat'!K10-'336p stat'!N10</f>
        <v>597.79950699999995</v>
      </c>
      <c r="H11">
        <f>'336p stat'!N10</f>
        <v>313.86863</v>
      </c>
      <c r="K11">
        <f t="shared" si="1"/>
        <v>0</v>
      </c>
      <c r="L11">
        <f t="shared" si="2"/>
        <v>0</v>
      </c>
      <c r="M11">
        <f t="shared" si="3"/>
        <v>9.021194608888889</v>
      </c>
      <c r="N11">
        <f t="shared" si="4"/>
        <v>2.6568866977777774</v>
      </c>
      <c r="O11">
        <f t="shared" si="5"/>
        <v>1.3949716888888888</v>
      </c>
    </row>
    <row r="12" spans="2:15" x14ac:dyDescent="0.25">
      <c r="B12" s="23"/>
      <c r="C12">
        <v>250</v>
      </c>
      <c r="F12">
        <f>'336p stat'!H11-'336p stat'!K11</f>
        <v>2255.289358</v>
      </c>
      <c r="G12">
        <f>'336p stat'!K11-'336p stat'!N11</f>
        <v>664.24228900000003</v>
      </c>
      <c r="H12">
        <f>'336p stat'!N11</f>
        <v>348.74230799999998</v>
      </c>
      <c r="K12">
        <f t="shared" si="1"/>
        <v>0</v>
      </c>
      <c r="L12">
        <f t="shared" si="2"/>
        <v>0</v>
      </c>
      <c r="M12">
        <f t="shared" si="3"/>
        <v>9.0211574320000008</v>
      </c>
      <c r="N12">
        <f t="shared" si="4"/>
        <v>2.6569691560000002</v>
      </c>
      <c r="O12">
        <f t="shared" si="5"/>
        <v>1.394969232</v>
      </c>
    </row>
    <row r="13" spans="2:15" x14ac:dyDescent="0.25">
      <c r="B13" s="23"/>
      <c r="C13">
        <v>275</v>
      </c>
      <c r="F13">
        <f>'336p stat'!H12-'336p stat'!K12</f>
        <v>2480.8392789999998</v>
      </c>
      <c r="G13">
        <f>'336p stat'!K12-'336p stat'!N12</f>
        <v>730.67726700000003</v>
      </c>
      <c r="H13">
        <f>'336p stat'!N12</f>
        <v>383.61848300000003</v>
      </c>
      <c r="K13">
        <f t="shared" si="1"/>
        <v>0</v>
      </c>
      <c r="L13">
        <f t="shared" si="2"/>
        <v>0</v>
      </c>
      <c r="M13">
        <f t="shared" si="3"/>
        <v>9.0212337418181807</v>
      </c>
      <c r="N13">
        <f t="shared" si="4"/>
        <v>2.6570082436363638</v>
      </c>
      <c r="O13">
        <f t="shared" si="5"/>
        <v>1.394976301818182</v>
      </c>
    </row>
    <row r="14" spans="2:15" x14ac:dyDescent="0.25">
      <c r="B14" s="23"/>
      <c r="C14">
        <v>300</v>
      </c>
      <c r="F14">
        <f>'336p stat'!H13-'336p stat'!K13</f>
        <v>2706.3786920000002</v>
      </c>
      <c r="G14">
        <f>'336p stat'!K13-'336p stat'!N13</f>
        <v>797.10278900000003</v>
      </c>
      <c r="H14">
        <f>'336p stat'!N13</f>
        <v>418.49503299999998</v>
      </c>
      <c r="K14">
        <f t="shared" si="1"/>
        <v>0</v>
      </c>
      <c r="L14">
        <f t="shared" si="2"/>
        <v>0</v>
      </c>
      <c r="M14">
        <f t="shared" si="3"/>
        <v>9.0212623066666673</v>
      </c>
      <c r="N14">
        <f t="shared" si="4"/>
        <v>2.6570092966666667</v>
      </c>
      <c r="O14">
        <f t="shared" si="5"/>
        <v>1.3949834433333332</v>
      </c>
    </row>
    <row r="15" spans="2:15" x14ac:dyDescent="0.25">
      <c r="B15" s="23"/>
      <c r="C15">
        <v>325</v>
      </c>
      <c r="F15">
        <f>'336p stat'!H14-'336p stat'!K14</f>
        <v>2931.9446329999996</v>
      </c>
      <c r="G15">
        <f>'336p stat'!K14-'336p stat'!N14</f>
        <v>863.53904800000009</v>
      </c>
      <c r="H15">
        <f>'336p stat'!N14</f>
        <v>453.36855500000001</v>
      </c>
      <c r="K15">
        <f t="shared" si="1"/>
        <v>0</v>
      </c>
      <c r="L15">
        <f t="shared" si="2"/>
        <v>0</v>
      </c>
      <c r="M15">
        <f t="shared" si="3"/>
        <v>9.0213681015384601</v>
      </c>
      <c r="N15">
        <f t="shared" si="4"/>
        <v>2.6570432246153848</v>
      </c>
      <c r="O15">
        <f t="shared" si="5"/>
        <v>1.3949801692307693</v>
      </c>
    </row>
    <row r="16" spans="2:15" x14ac:dyDescent="0.25">
      <c r="B16" s="23"/>
      <c r="C16">
        <v>350</v>
      </c>
      <c r="F16">
        <f>'336p stat'!H15-'336p stat'!K15</f>
        <v>3157.4824069999995</v>
      </c>
      <c r="G16">
        <f>'336p stat'!K15-'336p stat'!N15</f>
        <v>929.96218600000009</v>
      </c>
      <c r="H16">
        <f>'336p stat'!N15</f>
        <v>488.24393199999997</v>
      </c>
      <c r="K16">
        <f t="shared" si="1"/>
        <v>0</v>
      </c>
      <c r="L16">
        <f t="shared" si="2"/>
        <v>0</v>
      </c>
      <c r="M16">
        <f t="shared" si="3"/>
        <v>9.0213783057142845</v>
      </c>
      <c r="N16">
        <f t="shared" si="4"/>
        <v>2.6570348171428573</v>
      </c>
      <c r="O16">
        <f t="shared" si="5"/>
        <v>1.3949826628571427</v>
      </c>
    </row>
    <row r="17" spans="2:15" x14ac:dyDescent="0.25">
      <c r="B17" s="23"/>
      <c r="C17">
        <v>375</v>
      </c>
      <c r="F17">
        <f>'336p stat'!H16-'336p stat'!K16</f>
        <v>3383.0538839999999</v>
      </c>
      <c r="G17">
        <f>'336p stat'!K16-'336p stat'!N16</f>
        <v>996.39353199999994</v>
      </c>
      <c r="H17">
        <f>'336p stat'!N16</f>
        <v>523.12108999999998</v>
      </c>
      <c r="K17">
        <f t="shared" si="1"/>
        <v>0</v>
      </c>
      <c r="L17">
        <f t="shared" si="2"/>
        <v>0</v>
      </c>
      <c r="M17">
        <f t="shared" si="3"/>
        <v>9.0214770239999993</v>
      </c>
      <c r="N17">
        <f t="shared" si="4"/>
        <v>2.6570494186666664</v>
      </c>
      <c r="O17">
        <f t="shared" si="5"/>
        <v>1.3949895733333333</v>
      </c>
    </row>
    <row r="18" spans="2:15" x14ac:dyDescent="0.25">
      <c r="B18" s="23"/>
      <c r="C18">
        <v>400</v>
      </c>
      <c r="F18">
        <f>'336p stat'!H17-'336p stat'!K17</f>
        <v>3608.6210420000007</v>
      </c>
      <c r="G18">
        <f>'336p stat'!K17-'336p stat'!N17</f>
        <v>1062.8304639999999</v>
      </c>
      <c r="H18">
        <f>'336p stat'!N17</f>
        <v>557.99778100000003</v>
      </c>
      <c r="K18">
        <f t="shared" si="1"/>
        <v>0</v>
      </c>
      <c r="L18">
        <f t="shared" si="2"/>
        <v>0</v>
      </c>
      <c r="M18">
        <f t="shared" si="3"/>
        <v>9.0215526050000019</v>
      </c>
      <c r="N18">
        <f t="shared" si="4"/>
        <v>2.6570761599999999</v>
      </c>
      <c r="O18">
        <f t="shared" si="5"/>
        <v>1.3949944525</v>
      </c>
    </row>
    <row r="19" spans="2:15" x14ac:dyDescent="0.25">
      <c r="B19" s="23"/>
      <c r="C19">
        <v>425</v>
      </c>
      <c r="F19">
        <f>'336p stat'!H18-'336p stat'!K18</f>
        <v>3834.1787310000004</v>
      </c>
      <c r="G19">
        <f>'336p stat'!K18-'336p stat'!N18</f>
        <v>1129.2574300000001</v>
      </c>
      <c r="H19">
        <f>'336p stat'!N18</f>
        <v>592.87488399999995</v>
      </c>
      <c r="K19">
        <f t="shared" si="1"/>
        <v>0</v>
      </c>
      <c r="L19">
        <f t="shared" si="2"/>
        <v>0</v>
      </c>
      <c r="M19">
        <f t="shared" si="3"/>
        <v>9.0215970141176474</v>
      </c>
      <c r="N19">
        <f t="shared" si="4"/>
        <v>2.6570763058823532</v>
      </c>
      <c r="O19">
        <f t="shared" si="5"/>
        <v>1.3949997270588235</v>
      </c>
    </row>
    <row r="20" spans="2:15" x14ac:dyDescent="0.25">
      <c r="B20" s="23"/>
      <c r="C20">
        <v>450</v>
      </c>
      <c r="F20">
        <f>'336p stat'!H19-'336p stat'!K19</f>
        <v>4059.7128489999996</v>
      </c>
      <c r="G20">
        <f>'336p stat'!K19-'336p stat'!N19</f>
        <v>1195.6832629999999</v>
      </c>
      <c r="H20">
        <f>'336p stat'!N19</f>
        <v>627.75479600000006</v>
      </c>
      <c r="K20">
        <f t="shared" si="1"/>
        <v>0</v>
      </c>
      <c r="L20">
        <f t="shared" si="2"/>
        <v>0</v>
      </c>
      <c r="M20">
        <f t="shared" si="3"/>
        <v>9.021584108888888</v>
      </c>
      <c r="N20">
        <f t="shared" si="4"/>
        <v>2.6570739177777773</v>
      </c>
      <c r="O20">
        <f t="shared" si="5"/>
        <v>1.3950106577777779</v>
      </c>
    </row>
    <row r="21" spans="2:15" x14ac:dyDescent="0.25">
      <c r="B21" s="23"/>
      <c r="C21">
        <v>475</v>
      </c>
      <c r="F21">
        <f>'336p stat'!H20-'336p stat'!K20</f>
        <v>4285.2386200000001</v>
      </c>
      <c r="G21">
        <f>'336p stat'!K20-'336p stat'!N20</f>
        <v>1262.1185970000001</v>
      </c>
      <c r="H21">
        <f>'336p stat'!N20</f>
        <v>662.63119099999994</v>
      </c>
      <c r="K21">
        <f t="shared" si="1"/>
        <v>0</v>
      </c>
      <c r="L21">
        <f t="shared" si="2"/>
        <v>0</v>
      </c>
      <c r="M21">
        <f t="shared" si="3"/>
        <v>9.0215549894736835</v>
      </c>
      <c r="N21">
        <f t="shared" si="4"/>
        <v>2.6570917831578948</v>
      </c>
      <c r="O21">
        <f t="shared" si="5"/>
        <v>1.3950130336842104</v>
      </c>
    </row>
    <row r="22" spans="2:15" x14ac:dyDescent="0.25">
      <c r="B22" s="23"/>
      <c r="C22">
        <v>500</v>
      </c>
      <c r="F22">
        <f>'336p stat'!H21-'336p stat'!K21</f>
        <v>4510.7753560000001</v>
      </c>
      <c r="G22">
        <f>'336p stat'!K21-'336p stat'!N21</f>
        <v>1328.5502999999999</v>
      </c>
      <c r="H22">
        <f>'336p stat'!N21</f>
        <v>697.51253699999995</v>
      </c>
      <c r="K22">
        <f t="shared" si="1"/>
        <v>0</v>
      </c>
      <c r="L22">
        <f t="shared" si="2"/>
        <v>0</v>
      </c>
      <c r="M22">
        <f t="shared" si="3"/>
        <v>9.0215507119999998</v>
      </c>
      <c r="N22">
        <f t="shared" si="4"/>
        <v>2.6571005999999997</v>
      </c>
      <c r="O22">
        <f t="shared" si="5"/>
        <v>1.3950250739999999</v>
      </c>
    </row>
    <row r="23" spans="2:15" x14ac:dyDescent="0.25">
      <c r="B23" s="23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3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3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3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3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3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3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3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3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3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3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3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3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3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3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3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3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3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3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3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3" t="s">
        <v>14</v>
      </c>
      <c r="C43">
        <v>25</v>
      </c>
      <c r="F43">
        <f>'336p stat'!H42-'336p stat'!K42</f>
        <v>225.82957900000002</v>
      </c>
      <c r="G43">
        <f>'336p stat'!K42-'336p stat'!N42</f>
        <v>42.558352999999997</v>
      </c>
      <c r="H43">
        <f>'336p stat'!N42</f>
        <v>34.902315999999999</v>
      </c>
      <c r="K43">
        <f t="shared" si="1"/>
        <v>0</v>
      </c>
      <c r="L43">
        <f t="shared" si="2"/>
        <v>0</v>
      </c>
      <c r="M43">
        <f t="shared" si="3"/>
        <v>9.0331831600000001</v>
      </c>
      <c r="N43">
        <f t="shared" si="4"/>
        <v>1.70233412</v>
      </c>
      <c r="O43">
        <f t="shared" si="5"/>
        <v>1.39609264</v>
      </c>
    </row>
    <row r="44" spans="2:15" x14ac:dyDescent="0.25">
      <c r="B44" s="23" t="s">
        <v>14</v>
      </c>
      <c r="C44">
        <v>50</v>
      </c>
      <c r="F44">
        <f>'336p stat'!H43-'336p stat'!K43</f>
        <v>451.59836799999994</v>
      </c>
      <c r="G44">
        <f>'336p stat'!K43-'336p stat'!N43</f>
        <v>85.113212000000004</v>
      </c>
      <c r="H44">
        <f>'336p stat'!N43</f>
        <v>69.796096000000006</v>
      </c>
      <c r="K44">
        <f t="shared" si="1"/>
        <v>0</v>
      </c>
      <c r="L44">
        <f t="shared" si="2"/>
        <v>0</v>
      </c>
      <c r="M44">
        <f t="shared" si="3"/>
        <v>9.0319673599999994</v>
      </c>
      <c r="N44">
        <f t="shared" si="4"/>
        <v>1.7022642400000001</v>
      </c>
      <c r="O44">
        <f t="shared" si="5"/>
        <v>1.3959219200000001</v>
      </c>
    </row>
    <row r="45" spans="2:15" x14ac:dyDescent="0.25">
      <c r="B45" s="23" t="s">
        <v>14</v>
      </c>
      <c r="C45">
        <v>75</v>
      </c>
      <c r="F45">
        <f>'336p stat'!H44-'336p stat'!K44</f>
        <v>677.36650699999996</v>
      </c>
      <c r="G45">
        <f>'336p stat'!K44-'336p stat'!N44</f>
        <v>127.51195400000002</v>
      </c>
      <c r="H45">
        <f>'336p stat'!N44</f>
        <v>104.68929799999999</v>
      </c>
      <c r="K45">
        <f t="shared" si="1"/>
        <v>0</v>
      </c>
      <c r="L45">
        <f t="shared" si="2"/>
        <v>0</v>
      </c>
      <c r="M45">
        <f t="shared" si="3"/>
        <v>9.0315534266666653</v>
      </c>
      <c r="N45">
        <f t="shared" si="4"/>
        <v>1.7001593866666669</v>
      </c>
      <c r="O45">
        <f t="shared" si="5"/>
        <v>1.3958573066666666</v>
      </c>
    </row>
    <row r="46" spans="2:15" x14ac:dyDescent="0.25">
      <c r="B46" s="23" t="s">
        <v>14</v>
      </c>
      <c r="C46">
        <v>100</v>
      </c>
      <c r="F46">
        <f>'336p stat'!H45-'336p stat'!K45</f>
        <v>903.12853799999993</v>
      </c>
      <c r="G46">
        <f>'336p stat'!K45-'336p stat'!N45</f>
        <v>170.01242000000002</v>
      </c>
      <c r="H46">
        <f>'336p stat'!N45</f>
        <v>139.58200299999999</v>
      </c>
      <c r="K46">
        <f t="shared" si="1"/>
        <v>0</v>
      </c>
      <c r="L46">
        <f t="shared" si="2"/>
        <v>0</v>
      </c>
      <c r="M46">
        <f t="shared" si="3"/>
        <v>9.0312853799999999</v>
      </c>
      <c r="N46">
        <f t="shared" si="4"/>
        <v>1.7001242000000003</v>
      </c>
      <c r="O46">
        <f t="shared" si="5"/>
        <v>1.3958200299999999</v>
      </c>
    </row>
    <row r="47" spans="2:15" x14ac:dyDescent="0.25">
      <c r="B47" s="23" t="s">
        <v>14</v>
      </c>
      <c r="C47">
        <v>125</v>
      </c>
      <c r="F47">
        <f>'336p stat'!H46-'336p stat'!K46</f>
        <v>1128.88771</v>
      </c>
      <c r="G47">
        <f>'336p stat'!K46-'336p stat'!N46</f>
        <v>212.47528799999998</v>
      </c>
      <c r="H47">
        <f>'336p stat'!N46</f>
        <v>174.47610800000001</v>
      </c>
      <c r="K47">
        <f t="shared" si="1"/>
        <v>0</v>
      </c>
      <c r="L47">
        <f t="shared" si="2"/>
        <v>0</v>
      </c>
      <c r="M47">
        <f t="shared" si="3"/>
        <v>9.031101679999999</v>
      </c>
      <c r="N47">
        <f t="shared" si="4"/>
        <v>1.6998023039999999</v>
      </c>
      <c r="O47">
        <f t="shared" si="5"/>
        <v>1.3958088640000001</v>
      </c>
    </row>
    <row r="48" spans="2:15" x14ac:dyDescent="0.25">
      <c r="B48" s="23" t="s">
        <v>14</v>
      </c>
      <c r="C48">
        <v>150</v>
      </c>
      <c r="F48">
        <f>'336p stat'!H47-'336p stat'!K47</f>
        <v>1354.6374959999998</v>
      </c>
      <c r="G48">
        <f>'336p stat'!K47-'336p stat'!N47</f>
        <v>255.05750399999997</v>
      </c>
      <c r="H48">
        <f>'336p stat'!N47</f>
        <v>209.36910900000001</v>
      </c>
      <c r="K48">
        <f t="shared" si="1"/>
        <v>0</v>
      </c>
      <c r="L48">
        <f t="shared" si="2"/>
        <v>0</v>
      </c>
      <c r="M48">
        <f t="shared" si="3"/>
        <v>9.0309166399999992</v>
      </c>
      <c r="N48">
        <f t="shared" si="4"/>
        <v>1.7003833599999998</v>
      </c>
      <c r="O48">
        <f t="shared" si="5"/>
        <v>1.3957940600000001</v>
      </c>
    </row>
    <row r="49" spans="2:15" x14ac:dyDescent="0.25">
      <c r="B49" s="23" t="s">
        <v>14</v>
      </c>
      <c r="C49">
        <v>175</v>
      </c>
      <c r="F49">
        <f>'336p stat'!H48-'336p stat'!K48</f>
        <v>1580.3826109999998</v>
      </c>
      <c r="G49">
        <f>'336p stat'!K48-'336p stat'!N48</f>
        <v>297.56662900000003</v>
      </c>
      <c r="H49">
        <f>'336p stat'!N48</f>
        <v>244.26207299999999</v>
      </c>
      <c r="K49">
        <f t="shared" si="1"/>
        <v>0</v>
      </c>
      <c r="L49">
        <f t="shared" si="2"/>
        <v>0</v>
      </c>
      <c r="M49">
        <f t="shared" si="3"/>
        <v>9.0307577771428562</v>
      </c>
      <c r="N49">
        <f t="shared" si="4"/>
        <v>1.7003807371428574</v>
      </c>
      <c r="O49">
        <f t="shared" si="5"/>
        <v>1.3957832742857141</v>
      </c>
    </row>
    <row r="50" spans="2:15" x14ac:dyDescent="0.25">
      <c r="B50" s="23" t="s">
        <v>14</v>
      </c>
      <c r="C50">
        <v>200</v>
      </c>
      <c r="F50">
        <f>'336p stat'!H49-'336p stat'!K49</f>
        <v>1806.1107179999999</v>
      </c>
      <c r="G50">
        <f>'336p stat'!K49-'336p stat'!N49</f>
        <v>340.16978900000004</v>
      </c>
      <c r="H50">
        <f>'336p stat'!N49</f>
        <v>279.15675399999998</v>
      </c>
      <c r="K50">
        <f t="shared" si="1"/>
        <v>0</v>
      </c>
      <c r="L50">
        <f t="shared" si="2"/>
        <v>0</v>
      </c>
      <c r="M50">
        <f t="shared" si="3"/>
        <v>9.0305535900000002</v>
      </c>
      <c r="N50">
        <f t="shared" si="4"/>
        <v>1.7008489450000002</v>
      </c>
      <c r="O50">
        <f t="shared" si="5"/>
        <v>1.39578377</v>
      </c>
    </row>
    <row r="51" spans="2:15" x14ac:dyDescent="0.25">
      <c r="B51" s="23" t="s">
        <v>14</v>
      </c>
      <c r="C51">
        <v>225</v>
      </c>
      <c r="F51">
        <f>'336p stat'!H50-'336p stat'!K50</f>
        <v>2031.8863260000003</v>
      </c>
      <c r="G51">
        <f>'336p stat'!K50-'336p stat'!N50</f>
        <v>382.60928500000006</v>
      </c>
      <c r="H51">
        <f>'336p stat'!N50</f>
        <v>314.05127399999998</v>
      </c>
      <c r="K51">
        <f t="shared" si="1"/>
        <v>0</v>
      </c>
      <c r="L51">
        <f t="shared" si="2"/>
        <v>0</v>
      </c>
      <c r="M51">
        <f t="shared" si="3"/>
        <v>9.030605893333334</v>
      </c>
      <c r="N51">
        <f t="shared" si="4"/>
        <v>1.7004857111111114</v>
      </c>
      <c r="O51">
        <f t="shared" si="5"/>
        <v>1.39578344</v>
      </c>
    </row>
    <row r="52" spans="2:15" x14ac:dyDescent="0.25">
      <c r="B52" s="23" t="s">
        <v>14</v>
      </c>
      <c r="C52">
        <v>250</v>
      </c>
      <c r="F52">
        <f>'336p stat'!H51-'336p stat'!K51</f>
        <v>2257.628361</v>
      </c>
      <c r="G52">
        <f>'336p stat'!K51-'336p stat'!N51</f>
        <v>425.10491400000006</v>
      </c>
      <c r="H52">
        <f>'336p stat'!N51</f>
        <v>348.94698399999999</v>
      </c>
      <c r="K52">
        <f t="shared" si="1"/>
        <v>0</v>
      </c>
      <c r="L52">
        <f t="shared" si="2"/>
        <v>0</v>
      </c>
      <c r="M52">
        <f t="shared" si="3"/>
        <v>9.0305134440000003</v>
      </c>
      <c r="N52">
        <f t="shared" si="4"/>
        <v>1.7004196560000002</v>
      </c>
      <c r="O52">
        <f t="shared" si="5"/>
        <v>1.3957879359999998</v>
      </c>
    </row>
    <row r="53" spans="2:15" x14ac:dyDescent="0.25">
      <c r="B53" s="23" t="s">
        <v>14</v>
      </c>
      <c r="C53">
        <v>275</v>
      </c>
      <c r="F53">
        <f>'336p stat'!H52-'336p stat'!K52</f>
        <v>2483.3850899999998</v>
      </c>
      <c r="G53">
        <f>'336p stat'!K52-'336p stat'!N52</f>
        <v>467.64350400000001</v>
      </c>
      <c r="H53">
        <f>'336p stat'!N52</f>
        <v>383.84239700000001</v>
      </c>
      <c r="K53">
        <f t="shared" si="1"/>
        <v>0</v>
      </c>
      <c r="L53">
        <f t="shared" si="2"/>
        <v>0</v>
      </c>
      <c r="M53">
        <f t="shared" si="3"/>
        <v>9.0304912363636358</v>
      </c>
      <c r="N53">
        <f t="shared" si="4"/>
        <v>1.7005218327272729</v>
      </c>
      <c r="O53">
        <f t="shared" si="5"/>
        <v>1.3957905345454547</v>
      </c>
    </row>
    <row r="54" spans="2:15" x14ac:dyDescent="0.25">
      <c r="B54" s="23" t="s">
        <v>14</v>
      </c>
      <c r="C54">
        <v>300</v>
      </c>
      <c r="F54">
        <f>'336p stat'!H53-'336p stat'!K53</f>
        <v>2709.163548</v>
      </c>
      <c r="G54">
        <f>'336p stat'!K53-'336p stat'!N53</f>
        <v>510.16355900000002</v>
      </c>
      <c r="H54">
        <f>'336p stat'!N53</f>
        <v>418.73832299999998</v>
      </c>
      <c r="K54">
        <f t="shared" si="1"/>
        <v>0</v>
      </c>
      <c r="L54">
        <f t="shared" si="2"/>
        <v>0</v>
      </c>
      <c r="M54">
        <f t="shared" si="3"/>
        <v>9.0305451600000008</v>
      </c>
      <c r="N54">
        <f t="shared" si="4"/>
        <v>1.7005451966666667</v>
      </c>
      <c r="O54">
        <f t="shared" si="5"/>
        <v>1.3957944099999999</v>
      </c>
    </row>
    <row r="55" spans="2:15" x14ac:dyDescent="0.25">
      <c r="B55" s="23" t="s">
        <v>14</v>
      </c>
      <c r="C55">
        <v>325</v>
      </c>
      <c r="F55">
        <f>'336p stat'!H54-'336p stat'!K54</f>
        <v>2934.94535</v>
      </c>
      <c r="G55">
        <f>'336p stat'!K54-'336p stat'!N54</f>
        <v>552.61440600000003</v>
      </c>
      <c r="H55">
        <f>'336p stat'!N54</f>
        <v>453.63481400000001</v>
      </c>
      <c r="K55">
        <f t="shared" si="1"/>
        <v>0</v>
      </c>
      <c r="L55">
        <f t="shared" si="2"/>
        <v>0</v>
      </c>
      <c r="M55">
        <f t="shared" si="3"/>
        <v>9.0306010769230767</v>
      </c>
      <c r="N55">
        <f t="shared" si="4"/>
        <v>1.7003520184615386</v>
      </c>
      <c r="O55">
        <f t="shared" si="5"/>
        <v>1.3957994276923078</v>
      </c>
    </row>
    <row r="56" spans="2:15" x14ac:dyDescent="0.25">
      <c r="B56" s="23" t="s">
        <v>14</v>
      </c>
      <c r="C56">
        <v>350</v>
      </c>
      <c r="F56">
        <f>'336p stat'!H55-'336p stat'!K55</f>
        <v>3160.7288060000001</v>
      </c>
      <c r="G56">
        <f>'336p stat'!K55-'336p stat'!N55</f>
        <v>595.08193600000004</v>
      </c>
      <c r="H56">
        <f>'336p stat'!N55</f>
        <v>488.53107399999999</v>
      </c>
      <c r="K56">
        <f t="shared" si="1"/>
        <v>0</v>
      </c>
      <c r="L56">
        <f t="shared" si="2"/>
        <v>0</v>
      </c>
      <c r="M56">
        <f t="shared" si="3"/>
        <v>9.030653731428572</v>
      </c>
      <c r="N56">
        <f t="shared" si="4"/>
        <v>1.700234102857143</v>
      </c>
      <c r="O56">
        <f t="shared" si="5"/>
        <v>1.3958030685714284</v>
      </c>
    </row>
    <row r="57" spans="2:15" x14ac:dyDescent="0.25">
      <c r="B57" s="23" t="s">
        <v>14</v>
      </c>
      <c r="C57">
        <v>375</v>
      </c>
      <c r="F57">
        <f>'336p stat'!H56-'336p stat'!K56</f>
        <v>3386.500693</v>
      </c>
      <c r="G57">
        <f>'336p stat'!K56-'336p stat'!N56</f>
        <v>637.56666999999993</v>
      </c>
      <c r="H57">
        <f>'336p stat'!N56</f>
        <v>523.42335000000003</v>
      </c>
      <c r="K57">
        <f t="shared" si="1"/>
        <v>0</v>
      </c>
      <c r="L57">
        <f t="shared" si="2"/>
        <v>0</v>
      </c>
      <c r="M57">
        <f t="shared" si="3"/>
        <v>9.030668514666667</v>
      </c>
      <c r="N57">
        <f t="shared" si="4"/>
        <v>1.7001777866666665</v>
      </c>
      <c r="O57">
        <f t="shared" si="5"/>
        <v>1.3957956</v>
      </c>
    </row>
    <row r="58" spans="2:15" x14ac:dyDescent="0.25">
      <c r="B58" s="23" t="s">
        <v>14</v>
      </c>
      <c r="C58">
        <v>400</v>
      </c>
      <c r="F58">
        <f>'336p stat'!H57-'336p stat'!K57</f>
        <v>3612.2588060000003</v>
      </c>
      <c r="G58">
        <f>'336p stat'!K57-'336p stat'!N57</f>
        <v>680.10399399999994</v>
      </c>
      <c r="H58">
        <f>'336p stat'!N57</f>
        <v>558.319075</v>
      </c>
      <c r="K58">
        <f t="shared" si="1"/>
        <v>0</v>
      </c>
      <c r="L58">
        <f t="shared" si="2"/>
        <v>0</v>
      </c>
      <c r="M58">
        <f t="shared" si="3"/>
        <v>9.0306470150000013</v>
      </c>
      <c r="N58">
        <f t="shared" si="4"/>
        <v>1.7002599849999998</v>
      </c>
      <c r="O58">
        <f t="shared" si="5"/>
        <v>1.3957976875</v>
      </c>
    </row>
    <row r="59" spans="2:15" x14ac:dyDescent="0.25">
      <c r="B59" s="23" t="s">
        <v>14</v>
      </c>
      <c r="C59">
        <v>425</v>
      </c>
      <c r="F59">
        <f>'336p stat'!H58-'336p stat'!K58</f>
        <v>3837.9914990000002</v>
      </c>
      <c r="G59">
        <f>'336p stat'!K58-'336p stat'!N58</f>
        <v>722.72915899999998</v>
      </c>
      <c r="H59">
        <f>'336p stat'!N58</f>
        <v>593.21525999999994</v>
      </c>
      <c r="K59">
        <f t="shared" si="1"/>
        <v>0</v>
      </c>
      <c r="L59">
        <f t="shared" si="2"/>
        <v>0</v>
      </c>
      <c r="M59">
        <f t="shared" si="3"/>
        <v>9.0305682329411763</v>
      </c>
      <c r="N59">
        <f t="shared" si="4"/>
        <v>1.7005391976470587</v>
      </c>
      <c r="O59">
        <f t="shared" si="5"/>
        <v>1.3958006117647057</v>
      </c>
    </row>
    <row r="60" spans="2:15" x14ac:dyDescent="0.25">
      <c r="B60" s="23" t="s">
        <v>14</v>
      </c>
      <c r="C60">
        <v>450</v>
      </c>
      <c r="F60">
        <f>'336p stat'!H59-'336p stat'!K59</f>
        <v>4063.7201799999998</v>
      </c>
      <c r="G60">
        <f>'336p stat'!K59-'336p stat'!N59</f>
        <v>765.25337400000012</v>
      </c>
      <c r="H60">
        <f>'336p stat'!N59</f>
        <v>628.11281299999996</v>
      </c>
      <c r="K60">
        <f t="shared" si="1"/>
        <v>0</v>
      </c>
      <c r="L60">
        <f t="shared" si="2"/>
        <v>0</v>
      </c>
      <c r="M60">
        <f t="shared" si="3"/>
        <v>9.030489288888889</v>
      </c>
      <c r="N60">
        <f t="shared" si="4"/>
        <v>1.7005630533333336</v>
      </c>
      <c r="O60">
        <f t="shared" si="5"/>
        <v>1.3958062511111111</v>
      </c>
    </row>
    <row r="61" spans="2:15" x14ac:dyDescent="0.25">
      <c r="B61" s="23" t="s">
        <v>14</v>
      </c>
      <c r="C61">
        <v>475</v>
      </c>
      <c r="F61">
        <f>'336p stat'!H60-'336p stat'!K60</f>
        <v>4289.4775899999995</v>
      </c>
      <c r="G61">
        <f>'336p stat'!K60-'336p stat'!N60</f>
        <v>807.72997300000009</v>
      </c>
      <c r="H61">
        <f>'336p stat'!N60</f>
        <v>663.00758299999995</v>
      </c>
      <c r="K61">
        <f t="shared" si="1"/>
        <v>0</v>
      </c>
      <c r="L61">
        <f t="shared" si="2"/>
        <v>0</v>
      </c>
      <c r="M61">
        <f t="shared" si="3"/>
        <v>9.0304791368421036</v>
      </c>
      <c r="N61">
        <f t="shared" si="4"/>
        <v>1.7004841536842108</v>
      </c>
      <c r="O61">
        <f t="shared" si="5"/>
        <v>1.3958054378947367</v>
      </c>
    </row>
    <row r="62" spans="2:15" x14ac:dyDescent="0.25">
      <c r="B62" s="23" t="s">
        <v>14</v>
      </c>
      <c r="C62">
        <v>500</v>
      </c>
      <c r="F62">
        <f>'336p stat'!H61-'336p stat'!K61</f>
        <v>4515.2176609999997</v>
      </c>
      <c r="G62">
        <f>'336p stat'!K61-'336p stat'!N61</f>
        <v>850.40715199999988</v>
      </c>
      <c r="H62">
        <f>'336p stat'!N61</f>
        <v>697.90429800000004</v>
      </c>
      <c r="K62">
        <f t="shared" si="1"/>
        <v>0</v>
      </c>
      <c r="L62">
        <f t="shared" si="2"/>
        <v>0</v>
      </c>
      <c r="M62">
        <f t="shared" si="3"/>
        <v>9.0304353219999989</v>
      </c>
      <c r="N62">
        <f t="shared" si="4"/>
        <v>1.7008143039999997</v>
      </c>
      <c r="O62">
        <f t="shared" si="5"/>
        <v>1.3958085960000002</v>
      </c>
    </row>
    <row r="63" spans="2:15" x14ac:dyDescent="0.25">
      <c r="B63" s="23" t="s">
        <v>15</v>
      </c>
      <c r="C63">
        <v>25</v>
      </c>
      <c r="F63">
        <f>'336p stat'!H62-'336p stat'!K62</f>
        <v>210.64341000000002</v>
      </c>
      <c r="G63">
        <f>'336p stat'!K62-'336p stat'!N62</f>
        <v>591.682187</v>
      </c>
      <c r="H63">
        <f>'336p stat'!N62</f>
        <v>36.299326999999998</v>
      </c>
      <c r="K63">
        <f t="shared" si="1"/>
        <v>0</v>
      </c>
      <c r="L63">
        <f t="shared" si="2"/>
        <v>0</v>
      </c>
      <c r="M63">
        <f t="shared" si="3"/>
        <v>8.4257363999999999</v>
      </c>
      <c r="N63">
        <f t="shared" si="4"/>
        <v>23.667287479999999</v>
      </c>
      <c r="O63">
        <f t="shared" si="5"/>
        <v>1.4519730799999999</v>
      </c>
    </row>
    <row r="64" spans="2:15" x14ac:dyDescent="0.25">
      <c r="B64" s="23" t="s">
        <v>15</v>
      </c>
      <c r="C64">
        <v>50</v>
      </c>
      <c r="F64">
        <f>'336p stat'!H63-'336p stat'!K63</f>
        <v>421.29173600000013</v>
      </c>
      <c r="G64">
        <f>'336p stat'!K63-'336p stat'!N63</f>
        <v>1183.3670709999999</v>
      </c>
      <c r="H64">
        <f>'336p stat'!N63</f>
        <v>72.604766999999995</v>
      </c>
      <c r="K64">
        <f t="shared" si="1"/>
        <v>0</v>
      </c>
      <c r="L64">
        <f t="shared" si="2"/>
        <v>0</v>
      </c>
      <c r="M64">
        <f t="shared" si="3"/>
        <v>8.4258347200000028</v>
      </c>
      <c r="N64">
        <f t="shared" si="4"/>
        <v>23.66734142</v>
      </c>
      <c r="O64">
        <f t="shared" si="5"/>
        <v>1.4520953399999998</v>
      </c>
    </row>
    <row r="65" spans="2:15" x14ac:dyDescent="0.25">
      <c r="B65" s="23" t="s">
        <v>15</v>
      </c>
      <c r="C65">
        <v>75</v>
      </c>
      <c r="F65">
        <f>'336p stat'!H64-'336p stat'!K64</f>
        <v>631.93921599999976</v>
      </c>
      <c r="G65">
        <f>'336p stat'!K64-'336p stat'!N64</f>
        <v>1775.039567</v>
      </c>
      <c r="H65">
        <f>'336p stat'!N64</f>
        <v>108.912301</v>
      </c>
      <c r="K65">
        <f t="shared" si="1"/>
        <v>0</v>
      </c>
      <c r="L65">
        <f t="shared" si="2"/>
        <v>0</v>
      </c>
      <c r="M65">
        <f t="shared" si="3"/>
        <v>8.425856213333331</v>
      </c>
      <c r="N65">
        <f t="shared" si="4"/>
        <v>23.667194226666666</v>
      </c>
      <c r="O65">
        <f t="shared" si="5"/>
        <v>1.4521640133333333</v>
      </c>
    </row>
    <row r="66" spans="2:15" x14ac:dyDescent="0.25">
      <c r="B66" s="23" t="s">
        <v>15</v>
      </c>
      <c r="C66">
        <v>100</v>
      </c>
      <c r="F66">
        <f>'336p stat'!H65-'336p stat'!K65</f>
        <v>842.57455500000015</v>
      </c>
      <c r="G66">
        <f>'336p stat'!K65-'336p stat'!N65</f>
        <v>2366.7235229999997</v>
      </c>
      <c r="H66">
        <f>'336p stat'!N65</f>
        <v>145.21874800000001</v>
      </c>
      <c r="K66">
        <f t="shared" si="1"/>
        <v>0</v>
      </c>
      <c r="L66">
        <f t="shared" si="2"/>
        <v>0</v>
      </c>
      <c r="M66">
        <f t="shared" si="3"/>
        <v>8.425745550000002</v>
      </c>
      <c r="N66">
        <f t="shared" si="4"/>
        <v>23.667235229999996</v>
      </c>
      <c r="O66">
        <f t="shared" si="5"/>
        <v>1.4521874800000001</v>
      </c>
    </row>
    <row r="67" spans="2:15" x14ac:dyDescent="0.25">
      <c r="B67" s="23" t="s">
        <v>15</v>
      </c>
      <c r="C67">
        <v>125</v>
      </c>
      <c r="F67">
        <f>'336p stat'!H66-'336p stat'!K66</f>
        <v>1053.1951119999999</v>
      </c>
      <c r="G67">
        <f>'336p stat'!K66-'336p stat'!N66</f>
        <v>2958.4155889999997</v>
      </c>
      <c r="H67">
        <f>'336p stat'!N66</f>
        <v>181.52383</v>
      </c>
      <c r="K67">
        <f t="shared" si="1"/>
        <v>0</v>
      </c>
      <c r="L67">
        <f t="shared" si="2"/>
        <v>0</v>
      </c>
      <c r="M67">
        <f t="shared" si="3"/>
        <v>8.4255608959999986</v>
      </c>
      <c r="N67">
        <f t="shared" si="4"/>
        <v>23.667324711999999</v>
      </c>
      <c r="O67">
        <f t="shared" si="5"/>
        <v>1.45219064</v>
      </c>
    </row>
    <row r="68" spans="2:15" x14ac:dyDescent="0.25">
      <c r="B68" s="23" t="s">
        <v>15</v>
      </c>
      <c r="C68">
        <v>150</v>
      </c>
      <c r="F68">
        <f>'336p stat'!H67-'336p stat'!K67</f>
        <v>1263.8186179999998</v>
      </c>
      <c r="G68">
        <f>'336p stat'!K67-'336p stat'!N67</f>
        <v>3550.1083619999999</v>
      </c>
      <c r="H68">
        <f>'336p stat'!N67</f>
        <v>217.832922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8.4254574533333315</v>
      </c>
      <c r="N68">
        <f t="shared" ref="N68:N131" si="9">G68/$C68</f>
        <v>23.66738908</v>
      </c>
      <c r="O68">
        <f t="shared" ref="O68:O131" si="10">H68/$C68</f>
        <v>1.4522194799999999</v>
      </c>
    </row>
    <row r="69" spans="2:15" x14ac:dyDescent="0.25">
      <c r="B69" s="23" t="s">
        <v>15</v>
      </c>
      <c r="C69">
        <v>175</v>
      </c>
      <c r="F69">
        <f>'336p stat'!H68-'336p stat'!K68</f>
        <v>1474.4539649999997</v>
      </c>
      <c r="G69">
        <f>'336p stat'!K68-'336p stat'!N68</f>
        <v>4141.8019940000004</v>
      </c>
      <c r="H69">
        <f>'336p stat'!N68</f>
        <v>254.14221499999999</v>
      </c>
      <c r="K69">
        <f t="shared" si="6"/>
        <v>0</v>
      </c>
      <c r="L69">
        <f t="shared" si="7"/>
        <v>0</v>
      </c>
      <c r="M69">
        <f t="shared" si="8"/>
        <v>8.4254512285714274</v>
      </c>
      <c r="N69">
        <f t="shared" si="9"/>
        <v>23.667439965714287</v>
      </c>
      <c r="O69">
        <f t="shared" si="10"/>
        <v>1.4522412285714286</v>
      </c>
    </row>
    <row r="70" spans="2:15" x14ac:dyDescent="0.25">
      <c r="B70" s="23" t="s">
        <v>15</v>
      </c>
      <c r="C70">
        <v>200</v>
      </c>
      <c r="F70">
        <f>'336p stat'!H69-'336p stat'!K69</f>
        <v>1685.0852249999998</v>
      </c>
      <c r="G70">
        <f>'336p stat'!K69-'336p stat'!N69</f>
        <v>4733.4917420000002</v>
      </c>
      <c r="H70">
        <f>'336p stat'!N69</f>
        <v>290.449703</v>
      </c>
      <c r="K70">
        <f t="shared" si="6"/>
        <v>0</v>
      </c>
      <c r="L70">
        <f t="shared" si="7"/>
        <v>0</v>
      </c>
      <c r="M70">
        <f t="shared" si="8"/>
        <v>8.4254261249999995</v>
      </c>
      <c r="N70">
        <f t="shared" si="9"/>
        <v>23.667458710000002</v>
      </c>
      <c r="O70">
        <f t="shared" si="10"/>
        <v>1.452248515</v>
      </c>
    </row>
    <row r="71" spans="2:15" x14ac:dyDescent="0.25">
      <c r="B71" s="23" t="s">
        <v>15</v>
      </c>
      <c r="C71">
        <v>225</v>
      </c>
      <c r="F71">
        <f>'336p stat'!H70-'336p stat'!K70</f>
        <v>1895.7227149999999</v>
      </c>
      <c r="G71">
        <f>'336p stat'!K70-'336p stat'!N70</f>
        <v>5325.1829429999998</v>
      </c>
      <c r="H71">
        <f>'336p stat'!N70</f>
        <v>326.758512</v>
      </c>
      <c r="K71">
        <f t="shared" si="6"/>
        <v>0</v>
      </c>
      <c r="L71">
        <f t="shared" si="7"/>
        <v>0</v>
      </c>
      <c r="M71">
        <f t="shared" si="8"/>
        <v>8.4254342888888889</v>
      </c>
      <c r="N71">
        <f t="shared" si="9"/>
        <v>23.667479746666665</v>
      </c>
      <c r="O71">
        <f t="shared" si="10"/>
        <v>1.4522600533333334</v>
      </c>
    </row>
    <row r="72" spans="2:15" x14ac:dyDescent="0.25">
      <c r="B72" s="23" t="s">
        <v>15</v>
      </c>
      <c r="C72">
        <v>250</v>
      </c>
      <c r="F72">
        <f>'336p stat'!H71-'336p stat'!K71</f>
        <v>2106.3645699999997</v>
      </c>
      <c r="G72">
        <f>'336p stat'!K71-'336p stat'!N71</f>
        <v>5916.9033460000001</v>
      </c>
      <c r="H72">
        <f>'336p stat'!N71</f>
        <v>363.06979899999999</v>
      </c>
      <c r="K72">
        <f t="shared" si="6"/>
        <v>0</v>
      </c>
      <c r="L72">
        <f t="shared" si="7"/>
        <v>0</v>
      </c>
      <c r="M72">
        <f t="shared" si="8"/>
        <v>8.4254582799999991</v>
      </c>
      <c r="N72">
        <f t="shared" si="9"/>
        <v>23.667613383999999</v>
      </c>
      <c r="O72">
        <f t="shared" si="10"/>
        <v>1.4522791959999999</v>
      </c>
    </row>
    <row r="73" spans="2:15" x14ac:dyDescent="0.25">
      <c r="B73" s="23" t="s">
        <v>15</v>
      </c>
      <c r="C73">
        <v>275</v>
      </c>
      <c r="F73">
        <f>'336p stat'!H72-'336p stat'!K72</f>
        <v>2317.0193159999999</v>
      </c>
      <c r="G73">
        <f>'336p stat'!K72-'336p stat'!N72</f>
        <v>6508.6233809999994</v>
      </c>
      <c r="H73">
        <f>'336p stat'!N72</f>
        <v>399.38134600000001</v>
      </c>
      <c r="K73">
        <f t="shared" si="6"/>
        <v>0</v>
      </c>
      <c r="L73">
        <f t="shared" si="7"/>
        <v>0</v>
      </c>
      <c r="M73">
        <f t="shared" si="8"/>
        <v>8.4255247854545452</v>
      </c>
      <c r="N73">
        <f t="shared" si="9"/>
        <v>23.667721385454545</v>
      </c>
      <c r="O73">
        <f t="shared" si="10"/>
        <v>1.4522958036363636</v>
      </c>
    </row>
    <row r="74" spans="2:15" x14ac:dyDescent="0.25">
      <c r="B74" s="23" t="s">
        <v>15</v>
      </c>
      <c r="C74">
        <v>300</v>
      </c>
      <c r="F74">
        <f>'336p stat'!H73-'336p stat'!K73</f>
        <v>2527.6741399999992</v>
      </c>
      <c r="G74">
        <f>'336p stat'!K73-'336p stat'!N73</f>
        <v>7100.3464039999999</v>
      </c>
      <c r="H74">
        <f>'336p stat'!N73</f>
        <v>435.69207299999999</v>
      </c>
      <c r="K74">
        <f t="shared" si="6"/>
        <v>0</v>
      </c>
      <c r="L74">
        <f t="shared" si="7"/>
        <v>0</v>
      </c>
      <c r="M74">
        <f t="shared" si="8"/>
        <v>8.4255804666666645</v>
      </c>
      <c r="N74">
        <f t="shared" si="9"/>
        <v>23.667821346666667</v>
      </c>
      <c r="O74">
        <f t="shared" si="10"/>
        <v>1.4523069099999999</v>
      </c>
    </row>
    <row r="75" spans="2:15" x14ac:dyDescent="0.25">
      <c r="B75" s="23" t="s">
        <v>15</v>
      </c>
      <c r="C75">
        <v>325</v>
      </c>
      <c r="F75">
        <f>'336p stat'!H74-'336p stat'!K74</f>
        <v>2738.2913770000005</v>
      </c>
      <c r="G75">
        <f>'336p stat'!K74-'336p stat'!N74</f>
        <v>7692.0676119999998</v>
      </c>
      <c r="H75">
        <f>'336p stat'!N74</f>
        <v>472.00331599999998</v>
      </c>
      <c r="K75">
        <f t="shared" si="6"/>
        <v>0</v>
      </c>
      <c r="L75">
        <f t="shared" si="7"/>
        <v>0</v>
      </c>
      <c r="M75">
        <f t="shared" si="8"/>
        <v>8.4255119292307707</v>
      </c>
      <c r="N75">
        <f t="shared" si="9"/>
        <v>23.667900344615383</v>
      </c>
      <c r="O75">
        <f t="shared" si="10"/>
        <v>1.4523178953846154</v>
      </c>
    </row>
    <row r="76" spans="2:15" x14ac:dyDescent="0.25">
      <c r="B76" s="23" t="s">
        <v>15</v>
      </c>
      <c r="C76">
        <v>350</v>
      </c>
      <c r="F76">
        <f>'336p stat'!H75-'336p stat'!K75</f>
        <v>2948.913340000001</v>
      </c>
      <c r="G76">
        <f>'336p stat'!K75-'336p stat'!N75</f>
        <v>8283.7838049999991</v>
      </c>
      <c r="H76">
        <f>'336p stat'!N75</f>
        <v>508.31451499999997</v>
      </c>
      <c r="K76">
        <f t="shared" si="6"/>
        <v>0</v>
      </c>
      <c r="L76">
        <f t="shared" si="7"/>
        <v>0</v>
      </c>
      <c r="M76">
        <f t="shared" si="8"/>
        <v>8.425466685714289</v>
      </c>
      <c r="N76">
        <f t="shared" si="9"/>
        <v>23.667953728571426</v>
      </c>
      <c r="O76">
        <f t="shared" si="10"/>
        <v>1.4523271857142857</v>
      </c>
    </row>
    <row r="77" spans="2:15" x14ac:dyDescent="0.25">
      <c r="B77" s="23" t="s">
        <v>15</v>
      </c>
      <c r="C77">
        <v>375</v>
      </c>
      <c r="F77">
        <f>'336p stat'!H76-'336p stat'!K76</f>
        <v>3159.5297850000006</v>
      </c>
      <c r="G77">
        <f>'336p stat'!K76-'336p stat'!N76</f>
        <v>8875.5129309999993</v>
      </c>
      <c r="H77">
        <f>'336p stat'!N76</f>
        <v>544.62577999999996</v>
      </c>
      <c r="K77">
        <f t="shared" si="6"/>
        <v>0</v>
      </c>
      <c r="L77">
        <f t="shared" si="7"/>
        <v>0</v>
      </c>
      <c r="M77">
        <f t="shared" si="8"/>
        <v>8.4254127600000022</v>
      </c>
      <c r="N77">
        <f t="shared" si="9"/>
        <v>23.668034482666666</v>
      </c>
      <c r="O77">
        <f t="shared" si="10"/>
        <v>1.4523354133333333</v>
      </c>
    </row>
    <row r="78" spans="2:15" x14ac:dyDescent="0.25">
      <c r="B78" s="23" t="s">
        <v>15</v>
      </c>
      <c r="C78">
        <v>400</v>
      </c>
      <c r="F78">
        <f>'336p stat'!H77-'336p stat'!K77</f>
        <v>3370.1635939999996</v>
      </c>
      <c r="G78">
        <f>'336p stat'!K77-'336p stat'!N77</f>
        <v>9467.2424170000013</v>
      </c>
      <c r="H78">
        <f>'336p stat'!N77</f>
        <v>580.93623500000001</v>
      </c>
      <c r="K78">
        <f t="shared" si="6"/>
        <v>0</v>
      </c>
      <c r="L78">
        <f t="shared" si="7"/>
        <v>0</v>
      </c>
      <c r="M78">
        <f t="shared" si="8"/>
        <v>8.4254089849999989</v>
      </c>
      <c r="N78">
        <f t="shared" si="9"/>
        <v>23.668106042500003</v>
      </c>
      <c r="O78">
        <f t="shared" si="10"/>
        <v>1.4523405874999999</v>
      </c>
    </row>
    <row r="79" spans="2:15" x14ac:dyDescent="0.25">
      <c r="B79" s="23" t="s">
        <v>15</v>
      </c>
      <c r="C79">
        <v>425</v>
      </c>
      <c r="F79">
        <f>'336p stat'!H78-'336p stat'!K78</f>
        <v>3580.7798819999989</v>
      </c>
      <c r="G79">
        <f>'336p stat'!K78-'336p stat'!N78</f>
        <v>10058.975844000001</v>
      </c>
      <c r="H79">
        <f>'336p stat'!N78</f>
        <v>617.24771099999998</v>
      </c>
      <c r="K79">
        <f t="shared" si="6"/>
        <v>0</v>
      </c>
      <c r="L79">
        <f t="shared" si="7"/>
        <v>0</v>
      </c>
      <c r="M79">
        <f t="shared" si="8"/>
        <v>8.4253644282352909</v>
      </c>
      <c r="N79">
        <f t="shared" si="9"/>
        <v>23.668178456470589</v>
      </c>
      <c r="O79">
        <f t="shared" si="10"/>
        <v>1.4523475552941176</v>
      </c>
    </row>
    <row r="80" spans="2:15" x14ac:dyDescent="0.25">
      <c r="B80" s="23" t="s">
        <v>15</v>
      </c>
      <c r="C80">
        <v>450</v>
      </c>
      <c r="F80">
        <f>'336p stat'!H79-'336p stat'!K79</f>
        <v>3791.4270700000015</v>
      </c>
      <c r="G80">
        <f>'336p stat'!K79-'336p stat'!N79</f>
        <v>10650.712487999999</v>
      </c>
      <c r="H80">
        <f>'336p stat'!N79</f>
        <v>653.55819599999995</v>
      </c>
      <c r="K80">
        <f t="shared" si="6"/>
        <v>0</v>
      </c>
      <c r="L80">
        <f t="shared" si="7"/>
        <v>0</v>
      </c>
      <c r="M80">
        <f t="shared" si="8"/>
        <v>8.4253934888888917</v>
      </c>
      <c r="N80">
        <f t="shared" si="9"/>
        <v>23.668249973333332</v>
      </c>
      <c r="O80">
        <f t="shared" si="10"/>
        <v>1.4523515466666665</v>
      </c>
    </row>
    <row r="81" spans="2:15" x14ac:dyDescent="0.25">
      <c r="B81" s="23" t="s">
        <v>15</v>
      </c>
      <c r="C81">
        <v>475</v>
      </c>
      <c r="F81">
        <f>'336p stat'!H80-'336p stat'!K80</f>
        <v>4002.0641599999999</v>
      </c>
      <c r="G81">
        <f>'336p stat'!K80-'336p stat'!N80</f>
        <v>11242.447721</v>
      </c>
      <c r="H81">
        <f>'336p stat'!N80</f>
        <v>689.869955</v>
      </c>
      <c r="K81">
        <f t="shared" si="6"/>
        <v>0</v>
      </c>
      <c r="L81">
        <f t="shared" si="7"/>
        <v>0</v>
      </c>
      <c r="M81">
        <f t="shared" si="8"/>
        <v>8.4253982315789475</v>
      </c>
      <c r="N81">
        <f t="shared" si="9"/>
        <v>23.668310991578949</v>
      </c>
      <c r="O81">
        <f t="shared" si="10"/>
        <v>1.4523577999999999</v>
      </c>
    </row>
    <row r="82" spans="2:15" x14ac:dyDescent="0.25">
      <c r="B82" s="23" t="s">
        <v>15</v>
      </c>
      <c r="C82">
        <v>500</v>
      </c>
      <c r="F82">
        <f>'336p stat'!H81-'336p stat'!K81</f>
        <v>4212.6778120000017</v>
      </c>
      <c r="G82">
        <f>'336p stat'!K81-'336p stat'!N81</f>
        <v>11834.186292999999</v>
      </c>
      <c r="H82">
        <f>'336p stat'!N81</f>
        <v>726.18101200000001</v>
      </c>
      <c r="K82">
        <f t="shared" si="6"/>
        <v>0</v>
      </c>
      <c r="L82">
        <f t="shared" si="7"/>
        <v>0</v>
      </c>
      <c r="M82">
        <f t="shared" si="8"/>
        <v>8.4253556240000034</v>
      </c>
      <c r="N82">
        <f t="shared" si="9"/>
        <v>23.668372585999997</v>
      </c>
      <c r="O82">
        <f t="shared" si="10"/>
        <v>1.4523620239999999</v>
      </c>
    </row>
    <row r="83" spans="2:15" x14ac:dyDescent="0.25">
      <c r="B83" s="23" t="s">
        <v>16</v>
      </c>
      <c r="C83">
        <v>25</v>
      </c>
      <c r="F83">
        <f>'336p stat'!H82-'336p stat'!K82</f>
        <v>227.26051300000006</v>
      </c>
      <c r="G83">
        <f>'336p stat'!K82-'336p stat'!N82</f>
        <v>542.43153799999993</v>
      </c>
      <c r="H83">
        <f>'336p stat'!N82</f>
        <v>40.686174000000001</v>
      </c>
      <c r="K83">
        <f t="shared" si="6"/>
        <v>0</v>
      </c>
      <c r="L83">
        <f t="shared" si="7"/>
        <v>0</v>
      </c>
      <c r="M83">
        <f t="shared" si="8"/>
        <v>9.0904205200000021</v>
      </c>
      <c r="N83">
        <f t="shared" si="9"/>
        <v>21.697261519999998</v>
      </c>
      <c r="O83">
        <f t="shared" si="10"/>
        <v>1.6274469600000001</v>
      </c>
    </row>
    <row r="84" spans="2:15" x14ac:dyDescent="0.25">
      <c r="B84" s="23" t="s">
        <v>16</v>
      </c>
      <c r="C84">
        <v>50</v>
      </c>
      <c r="F84">
        <f>'336p stat'!H83-'336p stat'!K83</f>
        <v>454.44845899999996</v>
      </c>
      <c r="G84">
        <f>'336p stat'!K83-'336p stat'!N83</f>
        <v>1084.8495520000001</v>
      </c>
      <c r="H84">
        <f>'336p stat'!N83</f>
        <v>81.373953999999998</v>
      </c>
      <c r="K84">
        <f t="shared" si="6"/>
        <v>0</v>
      </c>
      <c r="L84">
        <f t="shared" si="7"/>
        <v>0</v>
      </c>
      <c r="M84">
        <f t="shared" si="8"/>
        <v>9.0889691799999994</v>
      </c>
      <c r="N84">
        <f t="shared" si="9"/>
        <v>21.696991040000004</v>
      </c>
      <c r="O84">
        <f t="shared" si="10"/>
        <v>1.6274790799999999</v>
      </c>
    </row>
    <row r="85" spans="2:15" x14ac:dyDescent="0.25">
      <c r="B85" s="23" t="s">
        <v>16</v>
      </c>
      <c r="C85">
        <v>75</v>
      </c>
      <c r="F85">
        <f>'336p stat'!H84-'336p stat'!K84</f>
        <v>681.68513900000016</v>
      </c>
      <c r="G85">
        <f>'336p stat'!K84-'336p stat'!N84</f>
        <v>1627.279209</v>
      </c>
      <c r="H85">
        <f>'336p stat'!N84</f>
        <v>122.061555</v>
      </c>
      <c r="K85">
        <f t="shared" si="6"/>
        <v>0</v>
      </c>
      <c r="L85">
        <f t="shared" si="7"/>
        <v>0</v>
      </c>
      <c r="M85">
        <f t="shared" si="8"/>
        <v>9.0891351866666685</v>
      </c>
      <c r="N85">
        <f t="shared" si="9"/>
        <v>21.697056119999999</v>
      </c>
      <c r="O85">
        <f t="shared" si="10"/>
        <v>1.6274873999999999</v>
      </c>
    </row>
    <row r="86" spans="2:15" x14ac:dyDescent="0.25">
      <c r="B86" s="23" t="s">
        <v>16</v>
      </c>
      <c r="C86">
        <v>100</v>
      </c>
      <c r="F86">
        <f>'336p stat'!H85-'336p stat'!K85</f>
        <v>908.88915999999972</v>
      </c>
      <c r="G86">
        <f>'336p stat'!K85-'336p stat'!N85</f>
        <v>2169.7093640000003</v>
      </c>
      <c r="H86">
        <f>'336p stat'!N85</f>
        <v>162.75005999999999</v>
      </c>
      <c r="K86">
        <f t="shared" si="6"/>
        <v>0</v>
      </c>
      <c r="L86">
        <f t="shared" si="7"/>
        <v>0</v>
      </c>
      <c r="M86">
        <f t="shared" si="8"/>
        <v>9.0888915999999966</v>
      </c>
      <c r="N86">
        <f t="shared" si="9"/>
        <v>21.697093640000002</v>
      </c>
      <c r="O86">
        <f t="shared" si="10"/>
        <v>1.6275005999999999</v>
      </c>
    </row>
    <row r="87" spans="2:15" x14ac:dyDescent="0.25">
      <c r="B87" s="23" t="s">
        <v>16</v>
      </c>
      <c r="C87">
        <v>125</v>
      </c>
      <c r="F87">
        <f>'336p stat'!H86-'336p stat'!K86</f>
        <v>1136.1102190000001</v>
      </c>
      <c r="G87">
        <f>'336p stat'!K86-'336p stat'!N86</f>
        <v>2712.1460240000001</v>
      </c>
      <c r="H87">
        <f>'336p stat'!N86</f>
        <v>203.43803399999999</v>
      </c>
      <c r="K87">
        <f t="shared" si="6"/>
        <v>0</v>
      </c>
      <c r="L87">
        <f t="shared" si="7"/>
        <v>0</v>
      </c>
      <c r="M87">
        <f t="shared" si="8"/>
        <v>9.0888817520000007</v>
      </c>
      <c r="N87">
        <f t="shared" si="9"/>
        <v>21.697168191999999</v>
      </c>
      <c r="O87">
        <f t="shared" si="10"/>
        <v>1.6275042719999999</v>
      </c>
    </row>
    <row r="88" spans="2:15" x14ac:dyDescent="0.25">
      <c r="B88" s="23" t="s">
        <v>16</v>
      </c>
      <c r="C88">
        <v>150</v>
      </c>
      <c r="F88">
        <f>'336p stat'!H87-'336p stat'!K87</f>
        <v>1363.324478</v>
      </c>
      <c r="G88">
        <f>'336p stat'!K87-'336p stat'!N87</f>
        <v>3254.5708810000001</v>
      </c>
      <c r="H88">
        <f>'336p stat'!N87</f>
        <v>244.12690699999999</v>
      </c>
      <c r="K88">
        <f t="shared" si="6"/>
        <v>0</v>
      </c>
      <c r="L88">
        <f t="shared" si="7"/>
        <v>0</v>
      </c>
      <c r="M88">
        <f t="shared" si="8"/>
        <v>9.0888298533333334</v>
      </c>
      <c r="N88">
        <f t="shared" si="9"/>
        <v>21.697139206666666</v>
      </c>
      <c r="O88">
        <f t="shared" si="10"/>
        <v>1.6275127133333334</v>
      </c>
    </row>
    <row r="89" spans="2:15" x14ac:dyDescent="0.25">
      <c r="B89" s="23" t="s">
        <v>16</v>
      </c>
      <c r="C89">
        <v>175</v>
      </c>
      <c r="F89">
        <f>'336p stat'!H88-'336p stat'!K88</f>
        <v>1590.5373049999998</v>
      </c>
      <c r="G89">
        <f>'336p stat'!K88-'336p stat'!N88</f>
        <v>3797.009125</v>
      </c>
      <c r="H89">
        <f>'336p stat'!N88</f>
        <v>284.815113</v>
      </c>
      <c r="K89">
        <f t="shared" si="6"/>
        <v>0</v>
      </c>
      <c r="L89">
        <f t="shared" si="7"/>
        <v>0</v>
      </c>
      <c r="M89">
        <f t="shared" si="8"/>
        <v>9.0887845999999985</v>
      </c>
      <c r="N89">
        <f t="shared" si="9"/>
        <v>21.697195000000001</v>
      </c>
      <c r="O89">
        <f t="shared" si="10"/>
        <v>1.6275149314285715</v>
      </c>
    </row>
    <row r="90" spans="2:15" x14ac:dyDescent="0.25">
      <c r="B90" s="23" t="s">
        <v>16</v>
      </c>
      <c r="C90">
        <v>200</v>
      </c>
      <c r="F90">
        <f>'336p stat'!H89-'336p stat'!K89</f>
        <v>1817.7619630000008</v>
      </c>
      <c r="G90">
        <f>'336p stat'!K89-'336p stat'!N89</f>
        <v>4339.4450699999998</v>
      </c>
      <c r="H90">
        <f>'336p stat'!N89</f>
        <v>325.503758</v>
      </c>
      <c r="K90">
        <f t="shared" si="6"/>
        <v>0</v>
      </c>
      <c r="L90">
        <f t="shared" si="7"/>
        <v>0</v>
      </c>
      <c r="M90">
        <f t="shared" si="8"/>
        <v>9.0888098150000047</v>
      </c>
      <c r="N90">
        <f t="shared" si="9"/>
        <v>21.69722535</v>
      </c>
      <c r="O90">
        <f t="shared" si="10"/>
        <v>1.6275187900000001</v>
      </c>
    </row>
    <row r="91" spans="2:15" x14ac:dyDescent="0.25">
      <c r="B91" s="23" t="s">
        <v>16</v>
      </c>
      <c r="C91">
        <v>225</v>
      </c>
      <c r="F91">
        <f>'336p stat'!H90-'336p stat'!K90</f>
        <v>2044.9760550000001</v>
      </c>
      <c r="G91">
        <f>'336p stat'!K90-'336p stat'!N90</f>
        <v>4881.8836769999998</v>
      </c>
      <c r="H91">
        <f>'336p stat'!N90</f>
        <v>366.19224100000002</v>
      </c>
      <c r="K91">
        <f t="shared" si="6"/>
        <v>0</v>
      </c>
      <c r="L91">
        <f t="shared" si="7"/>
        <v>0</v>
      </c>
      <c r="M91">
        <f t="shared" si="8"/>
        <v>9.0887824666666663</v>
      </c>
      <c r="N91">
        <f t="shared" si="9"/>
        <v>21.697260786666664</v>
      </c>
      <c r="O91">
        <f t="shared" si="10"/>
        <v>1.6275210711111112</v>
      </c>
    </row>
    <row r="92" spans="2:15" x14ac:dyDescent="0.25">
      <c r="B92" s="23" t="s">
        <v>16</v>
      </c>
      <c r="C92">
        <v>250</v>
      </c>
      <c r="F92">
        <f>'336p stat'!H91-'336p stat'!K91</f>
        <v>2272.169844</v>
      </c>
      <c r="G92">
        <f>'336p stat'!K91-'336p stat'!N91</f>
        <v>5424.3075850000005</v>
      </c>
      <c r="H92">
        <f>'336p stat'!N91</f>
        <v>406.880042</v>
      </c>
      <c r="K92">
        <f t="shared" si="6"/>
        <v>0</v>
      </c>
      <c r="L92">
        <f t="shared" si="7"/>
        <v>0</v>
      </c>
      <c r="M92">
        <f t="shared" si="8"/>
        <v>9.088679376</v>
      </c>
      <c r="N92">
        <f t="shared" si="9"/>
        <v>21.697230340000001</v>
      </c>
      <c r="O92">
        <f t="shared" si="10"/>
        <v>1.627520168</v>
      </c>
    </row>
    <row r="93" spans="2:15" x14ac:dyDescent="0.25">
      <c r="B93" s="23" t="s">
        <v>16</v>
      </c>
      <c r="C93">
        <v>275</v>
      </c>
      <c r="F93">
        <f>'336p stat'!H92-'336p stat'!K92</f>
        <v>2499.3656349999992</v>
      </c>
      <c r="G93">
        <f>'336p stat'!K92-'336p stat'!N92</f>
        <v>5966.7342950000002</v>
      </c>
      <c r="H93">
        <f>'336p stat'!N92</f>
        <v>447.56768699999998</v>
      </c>
      <c r="K93">
        <f t="shared" si="6"/>
        <v>0</v>
      </c>
      <c r="L93">
        <f t="shared" si="7"/>
        <v>0</v>
      </c>
      <c r="M93">
        <f t="shared" si="8"/>
        <v>9.0886023090909056</v>
      </c>
      <c r="N93">
        <f t="shared" si="9"/>
        <v>21.697215618181819</v>
      </c>
      <c r="O93">
        <f t="shared" si="10"/>
        <v>1.6275188618181817</v>
      </c>
    </row>
    <row r="94" spans="2:15" x14ac:dyDescent="0.25">
      <c r="B94" s="23" t="s">
        <v>16</v>
      </c>
      <c r="C94">
        <v>300</v>
      </c>
      <c r="F94">
        <f>'336p stat'!H93-'336p stat'!K93</f>
        <v>2726.5671000000011</v>
      </c>
      <c r="G94">
        <f>'336p stat'!K93-'336p stat'!N93</f>
        <v>6509.1758489999993</v>
      </c>
      <c r="H94">
        <f>'336p stat'!N93</f>
        <v>488.25617199999999</v>
      </c>
      <c r="K94">
        <f t="shared" si="6"/>
        <v>0</v>
      </c>
      <c r="L94">
        <f t="shared" si="7"/>
        <v>0</v>
      </c>
      <c r="M94">
        <f t="shared" si="8"/>
        <v>9.0885570000000033</v>
      </c>
      <c r="N94">
        <f t="shared" si="9"/>
        <v>21.697252829999996</v>
      </c>
      <c r="O94">
        <f t="shared" si="10"/>
        <v>1.6275205733333333</v>
      </c>
    </row>
    <row r="95" spans="2:15" x14ac:dyDescent="0.25">
      <c r="B95" s="23" t="s">
        <v>16</v>
      </c>
      <c r="C95">
        <v>325</v>
      </c>
      <c r="F95">
        <f>'336p stat'!H94-'336p stat'!K94</f>
        <v>2953.7634859999998</v>
      </c>
      <c r="G95">
        <f>'336p stat'!K94-'336p stat'!N94</f>
        <v>7051.6182469999994</v>
      </c>
      <c r="H95">
        <f>'336p stat'!N94</f>
        <v>528.94404799999995</v>
      </c>
      <c r="K95">
        <f t="shared" si="6"/>
        <v>0</v>
      </c>
      <c r="L95">
        <f t="shared" si="7"/>
        <v>0</v>
      </c>
      <c r="M95">
        <f t="shared" si="8"/>
        <v>9.0885030338461537</v>
      </c>
      <c r="N95">
        <f t="shared" si="9"/>
        <v>21.697286913846153</v>
      </c>
      <c r="O95">
        <f t="shared" si="10"/>
        <v>1.6275201476923076</v>
      </c>
    </row>
    <row r="96" spans="2:15" x14ac:dyDescent="0.25">
      <c r="B96" s="23" t="s">
        <v>16</v>
      </c>
      <c r="C96">
        <v>350</v>
      </c>
      <c r="F96">
        <f>'336p stat'!H95-'336p stat'!K95</f>
        <v>3180.9767580000007</v>
      </c>
      <c r="G96">
        <f>'336p stat'!K95-'336p stat'!N95</f>
        <v>7594.0684629999996</v>
      </c>
      <c r="H96">
        <f>'336p stat'!N95</f>
        <v>569.63278700000001</v>
      </c>
      <c r="K96">
        <f t="shared" si="6"/>
        <v>0</v>
      </c>
      <c r="L96">
        <f t="shared" si="7"/>
        <v>0</v>
      </c>
      <c r="M96">
        <f t="shared" si="8"/>
        <v>9.0885050228571451</v>
      </c>
      <c r="N96">
        <f t="shared" si="9"/>
        <v>21.697338465714285</v>
      </c>
      <c r="O96">
        <f t="shared" si="10"/>
        <v>1.6275222485714287</v>
      </c>
    </row>
    <row r="97" spans="2:15" x14ac:dyDescent="0.25">
      <c r="B97" s="23" t="s">
        <v>16</v>
      </c>
      <c r="C97">
        <v>375</v>
      </c>
      <c r="F97">
        <f>'336p stat'!H96-'336p stat'!K96</f>
        <v>3408.1684580000001</v>
      </c>
      <c r="G97">
        <f>'336p stat'!K96-'336p stat'!N96</f>
        <v>8136.5135770000006</v>
      </c>
      <c r="H97">
        <f>'336p stat'!N96</f>
        <v>610.320153</v>
      </c>
      <c r="K97">
        <f t="shared" si="6"/>
        <v>0</v>
      </c>
      <c r="L97">
        <f t="shared" si="7"/>
        <v>0</v>
      </c>
      <c r="M97">
        <f t="shared" si="8"/>
        <v>9.0884492213333328</v>
      </c>
      <c r="N97">
        <f t="shared" si="9"/>
        <v>21.697369538666667</v>
      </c>
      <c r="O97">
        <f t="shared" si="10"/>
        <v>1.6275204080000001</v>
      </c>
    </row>
    <row r="98" spans="2:15" x14ac:dyDescent="0.25">
      <c r="B98" s="23" t="s">
        <v>16</v>
      </c>
      <c r="C98">
        <v>400</v>
      </c>
      <c r="F98">
        <f>'336p stat'!H97-'336p stat'!K97</f>
        <v>3635.3483209999995</v>
      </c>
      <c r="G98">
        <f>'336p stat'!K97-'336p stat'!N97</f>
        <v>8678.956361999999</v>
      </c>
      <c r="H98">
        <f>'336p stat'!N97</f>
        <v>651.00832500000001</v>
      </c>
      <c r="K98">
        <f t="shared" si="6"/>
        <v>0</v>
      </c>
      <c r="L98">
        <f t="shared" si="7"/>
        <v>0</v>
      </c>
      <c r="M98">
        <f t="shared" si="8"/>
        <v>9.0883708024999983</v>
      </c>
      <c r="N98">
        <f t="shared" si="9"/>
        <v>21.697390904999999</v>
      </c>
      <c r="O98">
        <f t="shared" si="10"/>
        <v>1.6275208125</v>
      </c>
    </row>
    <row r="99" spans="2:15" x14ac:dyDescent="0.25">
      <c r="B99" s="23" t="s">
        <v>16</v>
      </c>
      <c r="C99">
        <v>425</v>
      </c>
      <c r="F99">
        <f>'336p stat'!H98-'336p stat'!K98</f>
        <v>3862.5354100000004</v>
      </c>
      <c r="G99">
        <f>'336p stat'!K98-'336p stat'!N98</f>
        <v>9221.4032339999994</v>
      </c>
      <c r="H99">
        <f>'336p stat'!N98</f>
        <v>691.69711800000005</v>
      </c>
      <c r="K99">
        <f t="shared" si="6"/>
        <v>0</v>
      </c>
      <c r="L99">
        <f t="shared" si="7"/>
        <v>0</v>
      </c>
      <c r="M99">
        <f t="shared" si="8"/>
        <v>9.0883186117647075</v>
      </c>
      <c r="N99">
        <f t="shared" si="9"/>
        <v>21.697419374117647</v>
      </c>
      <c r="O99">
        <f t="shared" si="10"/>
        <v>1.6275226305882353</v>
      </c>
    </row>
    <row r="100" spans="2:15" x14ac:dyDescent="0.25">
      <c r="B100" s="23" t="s">
        <v>16</v>
      </c>
      <c r="C100">
        <v>450</v>
      </c>
      <c r="F100">
        <f>'336p stat'!H99-'336p stat'!K99</f>
        <v>4089.7321090000005</v>
      </c>
      <c r="G100">
        <f>'336p stat'!K99-'336p stat'!N99</f>
        <v>9763.8594259999991</v>
      </c>
      <c r="H100">
        <f>'336p stat'!N99</f>
        <v>732.38674600000002</v>
      </c>
      <c r="K100">
        <f t="shared" si="6"/>
        <v>0</v>
      </c>
      <c r="L100">
        <f t="shared" si="7"/>
        <v>0</v>
      </c>
      <c r="M100">
        <f t="shared" si="8"/>
        <v>9.0882935755555572</v>
      </c>
      <c r="N100">
        <f t="shared" si="9"/>
        <v>21.697465391111109</v>
      </c>
      <c r="O100">
        <f t="shared" si="10"/>
        <v>1.6275261022222223</v>
      </c>
    </row>
    <row r="101" spans="2:15" x14ac:dyDescent="0.25">
      <c r="B101" s="23" t="s">
        <v>16</v>
      </c>
      <c r="C101">
        <v>475</v>
      </c>
      <c r="F101">
        <f>'336p stat'!H100-'336p stat'!K100</f>
        <v>4316.9278900000008</v>
      </c>
      <c r="G101">
        <f>'336p stat'!K100-'336p stat'!N100</f>
        <v>10306.301597</v>
      </c>
      <c r="H101">
        <f>'336p stat'!N100</f>
        <v>773.07342300000005</v>
      </c>
      <c r="K101">
        <f t="shared" si="6"/>
        <v>0</v>
      </c>
      <c r="L101">
        <f t="shared" si="7"/>
        <v>0</v>
      </c>
      <c r="M101">
        <f t="shared" si="8"/>
        <v>9.0882692421052642</v>
      </c>
      <c r="N101">
        <f t="shared" si="9"/>
        <v>21.69747704631579</v>
      </c>
      <c r="O101">
        <f t="shared" si="10"/>
        <v>1.6275229957894737</v>
      </c>
    </row>
    <row r="102" spans="2:15" x14ac:dyDescent="0.25">
      <c r="B102" s="23" t="s">
        <v>16</v>
      </c>
      <c r="C102">
        <v>500</v>
      </c>
      <c r="F102">
        <f>'336p stat'!H101-'336p stat'!K101</f>
        <v>4544.1283989999993</v>
      </c>
      <c r="G102">
        <f>'336p stat'!K101-'336p stat'!N101</f>
        <v>10848.741459999999</v>
      </c>
      <c r="H102">
        <f>'336p stat'!N101</f>
        <v>813.76078600000005</v>
      </c>
      <c r="K102">
        <f t="shared" si="6"/>
        <v>0</v>
      </c>
      <c r="L102">
        <f t="shared" si="7"/>
        <v>0</v>
      </c>
      <c r="M102">
        <f t="shared" si="8"/>
        <v>9.088256797999998</v>
      </c>
      <c r="N102">
        <f t="shared" si="9"/>
        <v>21.697482919999999</v>
      </c>
      <c r="O102">
        <f t="shared" si="10"/>
        <v>1.627521572</v>
      </c>
    </row>
    <row r="103" spans="2:15" x14ac:dyDescent="0.25">
      <c r="B103" s="23" t="s">
        <v>17</v>
      </c>
      <c r="C103">
        <v>25</v>
      </c>
      <c r="F103">
        <f>'336p stat'!H102-'336p stat'!K102</f>
        <v>211.46740999999997</v>
      </c>
      <c r="G103">
        <f>'336p stat'!K102-'336p stat'!N102</f>
        <v>588.44280400000002</v>
      </c>
      <c r="H103">
        <f>'336p stat'!N102</f>
        <v>36.430492000000001</v>
      </c>
      <c r="K103">
        <f t="shared" si="6"/>
        <v>0</v>
      </c>
      <c r="L103">
        <f t="shared" si="7"/>
        <v>0</v>
      </c>
      <c r="M103">
        <f t="shared" si="8"/>
        <v>8.4586963999999991</v>
      </c>
      <c r="N103">
        <f t="shared" si="9"/>
        <v>23.537712160000002</v>
      </c>
      <c r="O103">
        <f t="shared" si="10"/>
        <v>1.4572196800000001</v>
      </c>
    </row>
    <row r="104" spans="2:15" x14ac:dyDescent="0.25">
      <c r="B104" s="23" t="s">
        <v>17</v>
      </c>
      <c r="C104">
        <v>50</v>
      </c>
      <c r="F104">
        <f>'336p stat'!H103-'336p stat'!K103</f>
        <v>422.92388899999992</v>
      </c>
      <c r="G104">
        <f>'336p stat'!K103-'336p stat'!N103</f>
        <v>1176.8970220000001</v>
      </c>
      <c r="H104">
        <f>'336p stat'!N103</f>
        <v>72.867495000000005</v>
      </c>
      <c r="K104">
        <f t="shared" si="6"/>
        <v>0</v>
      </c>
      <c r="L104">
        <f t="shared" si="7"/>
        <v>0</v>
      </c>
      <c r="M104">
        <f t="shared" si="8"/>
        <v>8.4584777799999991</v>
      </c>
      <c r="N104">
        <f t="shared" si="9"/>
        <v>23.537940440000003</v>
      </c>
      <c r="O104">
        <f t="shared" si="10"/>
        <v>1.4573499000000001</v>
      </c>
    </row>
    <row r="105" spans="2:15" x14ac:dyDescent="0.25">
      <c r="B105" s="23" t="s">
        <v>17</v>
      </c>
      <c r="C105">
        <v>75</v>
      </c>
      <c r="F105">
        <f>'336p stat'!H104-'336p stat'!K104</f>
        <v>634.37562500000013</v>
      </c>
      <c r="G105">
        <f>'336p stat'!K104-'336p stat'!N104</f>
        <v>1765.34647</v>
      </c>
      <c r="H105">
        <f>'336p stat'!N104</f>
        <v>109.30794899999999</v>
      </c>
      <c r="K105">
        <f t="shared" si="6"/>
        <v>0</v>
      </c>
      <c r="L105">
        <f t="shared" si="7"/>
        <v>0</v>
      </c>
      <c r="M105">
        <f t="shared" si="8"/>
        <v>8.4583416666666675</v>
      </c>
      <c r="N105">
        <f t="shared" si="9"/>
        <v>23.537952933333333</v>
      </c>
      <c r="O105">
        <f t="shared" si="10"/>
        <v>1.45743932</v>
      </c>
    </row>
    <row r="106" spans="2:15" x14ac:dyDescent="0.25">
      <c r="B106" s="23" t="s">
        <v>17</v>
      </c>
      <c r="C106">
        <v>100</v>
      </c>
      <c r="F106">
        <f>'336p stat'!H105-'336p stat'!K105</f>
        <v>845.83291999999983</v>
      </c>
      <c r="G106">
        <f>'336p stat'!K105-'336p stat'!N105</f>
        <v>2353.8072010000001</v>
      </c>
      <c r="H106">
        <f>'336p stat'!N105</f>
        <v>145.74741800000001</v>
      </c>
      <c r="K106">
        <f t="shared" si="6"/>
        <v>0</v>
      </c>
      <c r="L106">
        <f t="shared" si="7"/>
        <v>0</v>
      </c>
      <c r="M106">
        <f t="shared" si="8"/>
        <v>8.4583291999999979</v>
      </c>
      <c r="N106">
        <f t="shared" si="9"/>
        <v>23.53807201</v>
      </c>
      <c r="O106">
        <f t="shared" si="10"/>
        <v>1.4574741800000002</v>
      </c>
    </row>
    <row r="107" spans="2:15" x14ac:dyDescent="0.25">
      <c r="B107" s="23" t="s">
        <v>17</v>
      </c>
      <c r="C107">
        <v>125</v>
      </c>
      <c r="F107">
        <f>'336p stat'!H106-'336p stat'!K106</f>
        <v>1057.283692</v>
      </c>
      <c r="G107">
        <f>'336p stat'!K106-'336p stat'!N106</f>
        <v>2942.265797</v>
      </c>
      <c r="H107">
        <f>'336p stat'!N106</f>
        <v>182.18682000000001</v>
      </c>
      <c r="K107">
        <f t="shared" si="6"/>
        <v>0</v>
      </c>
      <c r="L107">
        <f t="shared" si="7"/>
        <v>0</v>
      </c>
      <c r="M107">
        <f t="shared" si="8"/>
        <v>8.4582695359999995</v>
      </c>
      <c r="N107">
        <f t="shared" si="9"/>
        <v>23.538126376000001</v>
      </c>
      <c r="O107">
        <f t="shared" si="10"/>
        <v>1.45749456</v>
      </c>
    </row>
    <row r="108" spans="2:15" x14ac:dyDescent="0.25">
      <c r="B108" s="23" t="s">
        <v>17</v>
      </c>
      <c r="C108">
        <v>150</v>
      </c>
      <c r="F108">
        <f>'336p stat'!H107-'336p stat'!K107</f>
        <v>1268.7311870000003</v>
      </c>
      <c r="G108">
        <f>'336p stat'!K107-'336p stat'!N107</f>
        <v>3530.7278310000002</v>
      </c>
      <c r="H108">
        <f>'336p stat'!N107</f>
        <v>218.62878499999999</v>
      </c>
      <c r="K108">
        <f t="shared" si="6"/>
        <v>0</v>
      </c>
      <c r="L108">
        <f t="shared" si="7"/>
        <v>0</v>
      </c>
      <c r="M108">
        <f t="shared" si="8"/>
        <v>8.4582079133333359</v>
      </c>
      <c r="N108">
        <f t="shared" si="9"/>
        <v>23.538185540000001</v>
      </c>
      <c r="O108">
        <f t="shared" si="10"/>
        <v>1.4575252333333333</v>
      </c>
    </row>
    <row r="109" spans="2:15" x14ac:dyDescent="0.25">
      <c r="B109" s="23" t="s">
        <v>17</v>
      </c>
      <c r="C109">
        <v>175</v>
      </c>
      <c r="F109">
        <f>'336p stat'!H108-'336p stat'!K108</f>
        <v>1480.1858979999997</v>
      </c>
      <c r="G109">
        <f>'336p stat'!K108-'336p stat'!N108</f>
        <v>4119.1813250000005</v>
      </c>
      <c r="H109">
        <f>'336p stat'!N108</f>
        <v>255.06947600000001</v>
      </c>
      <c r="K109">
        <f t="shared" si="6"/>
        <v>0</v>
      </c>
      <c r="L109">
        <f t="shared" si="7"/>
        <v>0</v>
      </c>
      <c r="M109">
        <f t="shared" si="8"/>
        <v>8.4582051314285707</v>
      </c>
      <c r="N109">
        <f t="shared" si="9"/>
        <v>23.538179000000003</v>
      </c>
      <c r="O109">
        <f t="shared" si="10"/>
        <v>1.457539862857143</v>
      </c>
    </row>
    <row r="110" spans="2:15" x14ac:dyDescent="0.25">
      <c r="B110" s="23" t="s">
        <v>17</v>
      </c>
      <c r="C110">
        <v>200</v>
      </c>
      <c r="F110">
        <f>'336p stat'!H109-'336p stat'!K109</f>
        <v>1691.6346680000006</v>
      </c>
      <c r="G110">
        <f>'336p stat'!K109-'336p stat'!N109</f>
        <v>4707.6298339999994</v>
      </c>
      <c r="H110">
        <f>'336p stat'!N109</f>
        <v>291.50957</v>
      </c>
      <c r="K110">
        <f t="shared" si="6"/>
        <v>0</v>
      </c>
      <c r="L110">
        <f t="shared" si="7"/>
        <v>0</v>
      </c>
      <c r="M110">
        <f t="shared" si="8"/>
        <v>8.4581733400000036</v>
      </c>
      <c r="N110">
        <f t="shared" si="9"/>
        <v>23.538149169999997</v>
      </c>
      <c r="O110">
        <f t="shared" si="10"/>
        <v>1.4575478500000001</v>
      </c>
    </row>
    <row r="111" spans="2:15" x14ac:dyDescent="0.25">
      <c r="B111" s="23" t="s">
        <v>17</v>
      </c>
      <c r="C111">
        <v>225</v>
      </c>
      <c r="F111">
        <f>'336p stat'!H110-'336p stat'!K110</f>
        <v>1903.0713669999996</v>
      </c>
      <c r="G111">
        <f>'336p stat'!K110-'336p stat'!N110</f>
        <v>5296.0819440000005</v>
      </c>
      <c r="H111">
        <f>'336p stat'!N110</f>
        <v>327.95012600000001</v>
      </c>
      <c r="K111">
        <f t="shared" si="6"/>
        <v>0</v>
      </c>
      <c r="L111">
        <f t="shared" si="7"/>
        <v>0</v>
      </c>
      <c r="M111">
        <f t="shared" si="8"/>
        <v>8.4580949644444416</v>
      </c>
      <c r="N111">
        <f t="shared" si="9"/>
        <v>23.538141973333335</v>
      </c>
      <c r="O111">
        <f t="shared" si="10"/>
        <v>1.4575561155555556</v>
      </c>
    </row>
    <row r="112" spans="2:15" x14ac:dyDescent="0.25">
      <c r="B112" s="23" t="s">
        <v>17</v>
      </c>
      <c r="C112">
        <v>250</v>
      </c>
      <c r="F112">
        <f>'336p stat'!H111-'336p stat'!K111</f>
        <v>2114.532909999999</v>
      </c>
      <c r="G112">
        <f>'336p stat'!K111-'336p stat'!N111</f>
        <v>5884.5462150000003</v>
      </c>
      <c r="H112">
        <f>'336p stat'!N111</f>
        <v>364.39216399999998</v>
      </c>
      <c r="K112">
        <f t="shared" si="6"/>
        <v>0</v>
      </c>
      <c r="L112">
        <f t="shared" si="7"/>
        <v>0</v>
      </c>
      <c r="M112">
        <f t="shared" si="8"/>
        <v>8.458131639999996</v>
      </c>
      <c r="N112">
        <f t="shared" si="9"/>
        <v>23.538184860000001</v>
      </c>
      <c r="O112">
        <f t="shared" si="10"/>
        <v>1.4575686559999999</v>
      </c>
    </row>
    <row r="113" spans="2:15" x14ac:dyDescent="0.25">
      <c r="B113" s="23" t="s">
        <v>17</v>
      </c>
      <c r="C113">
        <v>275</v>
      </c>
      <c r="F113">
        <f>'336p stat'!H112-'336p stat'!K112</f>
        <v>2325.9812399999992</v>
      </c>
      <c r="G113">
        <f>'336p stat'!K112-'336p stat'!N112</f>
        <v>6473.0019000000002</v>
      </c>
      <c r="H113">
        <f>'336p stat'!N112</f>
        <v>400.83156700000001</v>
      </c>
      <c r="K113">
        <f t="shared" si="6"/>
        <v>0</v>
      </c>
      <c r="L113">
        <f t="shared" si="7"/>
        <v>0</v>
      </c>
      <c r="M113">
        <f t="shared" si="8"/>
        <v>8.4581135999999972</v>
      </c>
      <c r="N113">
        <f t="shared" si="9"/>
        <v>23.538188727272729</v>
      </c>
      <c r="O113">
        <f t="shared" si="10"/>
        <v>1.4575693345454546</v>
      </c>
    </row>
    <row r="114" spans="2:15" x14ac:dyDescent="0.25">
      <c r="B114" s="23" t="s">
        <v>17</v>
      </c>
      <c r="C114">
        <v>300</v>
      </c>
      <c r="F114">
        <f>'336p stat'!H113-'336p stat'!K113</f>
        <v>2537.4495600000009</v>
      </c>
      <c r="G114">
        <f>'336p stat'!K113-'336p stat'!N113</f>
        <v>7061.4657870000001</v>
      </c>
      <c r="H114">
        <f>'336p stat'!N113</f>
        <v>437.272719</v>
      </c>
      <c r="K114">
        <f t="shared" si="6"/>
        <v>0</v>
      </c>
      <c r="L114">
        <f t="shared" si="7"/>
        <v>0</v>
      </c>
      <c r="M114">
        <f t="shared" si="8"/>
        <v>8.4581652000000034</v>
      </c>
      <c r="N114">
        <f t="shared" si="9"/>
        <v>23.538219290000001</v>
      </c>
      <c r="O114">
        <f t="shared" si="10"/>
        <v>1.4575757300000001</v>
      </c>
    </row>
    <row r="115" spans="2:15" x14ac:dyDescent="0.25">
      <c r="B115" s="23" t="s">
        <v>17</v>
      </c>
      <c r="C115">
        <v>325</v>
      </c>
      <c r="F115">
        <f>'336p stat'!H114-'336p stat'!K114</f>
        <v>2748.9207030000007</v>
      </c>
      <c r="G115">
        <f>'336p stat'!K114-'336p stat'!N114</f>
        <v>7649.9211869999999</v>
      </c>
      <c r="H115">
        <f>'336p stat'!N114</f>
        <v>473.71496500000001</v>
      </c>
      <c r="K115">
        <f t="shared" si="6"/>
        <v>0</v>
      </c>
      <c r="L115">
        <f t="shared" si="7"/>
        <v>0</v>
      </c>
      <c r="M115">
        <f t="shared" si="8"/>
        <v>8.4582175476923105</v>
      </c>
      <c r="N115">
        <f t="shared" si="9"/>
        <v>23.538219036923078</v>
      </c>
      <c r="O115">
        <f t="shared" si="10"/>
        <v>1.4575845076923077</v>
      </c>
    </row>
    <row r="116" spans="2:15" x14ac:dyDescent="0.25">
      <c r="B116" s="23" t="s">
        <v>17</v>
      </c>
      <c r="C116">
        <v>350</v>
      </c>
      <c r="F116">
        <f>'336p stat'!H115-'336p stat'!K115</f>
        <v>2960.3671290000002</v>
      </c>
      <c r="G116">
        <f>'336p stat'!K115-'336p stat'!N115</f>
        <v>8238.3814309999998</v>
      </c>
      <c r="H116">
        <f>'336p stat'!N115</f>
        <v>510.15696700000001</v>
      </c>
      <c r="K116">
        <f t="shared" si="6"/>
        <v>0</v>
      </c>
      <c r="L116">
        <f t="shared" si="7"/>
        <v>0</v>
      </c>
      <c r="M116">
        <f t="shared" si="8"/>
        <v>8.4581917971428577</v>
      </c>
      <c r="N116">
        <f t="shared" si="9"/>
        <v>23.538232659999998</v>
      </c>
      <c r="O116">
        <f t="shared" si="10"/>
        <v>1.4575913342857143</v>
      </c>
    </row>
    <row r="117" spans="2:15" x14ac:dyDescent="0.25">
      <c r="B117" s="23" t="s">
        <v>17</v>
      </c>
      <c r="C117">
        <v>375</v>
      </c>
      <c r="F117">
        <f>'336p stat'!H116-'336p stat'!K116</f>
        <v>3171.8216209999991</v>
      </c>
      <c r="G117">
        <f>'336p stat'!K116-'336p stat'!N116</f>
        <v>8826.8483130000004</v>
      </c>
      <c r="H117">
        <f>'336p stat'!N116</f>
        <v>546.59750699999995</v>
      </c>
      <c r="K117">
        <f t="shared" si="6"/>
        <v>0</v>
      </c>
      <c r="L117">
        <f t="shared" si="7"/>
        <v>0</v>
      </c>
      <c r="M117">
        <f t="shared" si="8"/>
        <v>8.4581909893333318</v>
      </c>
      <c r="N117">
        <f t="shared" si="9"/>
        <v>23.538262168000003</v>
      </c>
      <c r="O117">
        <f t="shared" si="10"/>
        <v>1.457593352</v>
      </c>
    </row>
    <row r="118" spans="2:15" x14ac:dyDescent="0.25">
      <c r="B118" s="23" t="s">
        <v>17</v>
      </c>
      <c r="C118">
        <v>400</v>
      </c>
      <c r="F118">
        <f>'336p stat'!H117-'336p stat'!K117</f>
        <v>3383.2938280000017</v>
      </c>
      <c r="G118">
        <f>'336p stat'!K117-'336p stat'!N117</f>
        <v>9415.3065149999984</v>
      </c>
      <c r="H118">
        <f>'336p stat'!N117</f>
        <v>583.03955900000005</v>
      </c>
      <c r="K118">
        <f t="shared" si="6"/>
        <v>0</v>
      </c>
      <c r="L118">
        <f t="shared" si="7"/>
        <v>0</v>
      </c>
      <c r="M118">
        <f t="shared" si="8"/>
        <v>8.4582345700000037</v>
      </c>
      <c r="N118">
        <f t="shared" si="9"/>
        <v>23.538266287499997</v>
      </c>
      <c r="O118">
        <f t="shared" si="10"/>
        <v>1.4575988975</v>
      </c>
    </row>
    <row r="119" spans="2:15" x14ac:dyDescent="0.25">
      <c r="B119" s="23" t="s">
        <v>17</v>
      </c>
      <c r="C119">
        <v>425</v>
      </c>
      <c r="F119">
        <f>'336p stat'!H118-'336p stat'!K118</f>
        <v>3594.7548239999996</v>
      </c>
      <c r="G119">
        <f>'336p stat'!K118-'336p stat'!N118</f>
        <v>10003.759059</v>
      </c>
      <c r="H119">
        <f>'336p stat'!N118</f>
        <v>619.48017900000002</v>
      </c>
      <c r="K119">
        <f t="shared" si="6"/>
        <v>0</v>
      </c>
      <c r="L119">
        <f t="shared" si="7"/>
        <v>0</v>
      </c>
      <c r="M119">
        <f t="shared" si="8"/>
        <v>8.4582466447058824</v>
      </c>
      <c r="N119">
        <f t="shared" si="9"/>
        <v>23.538256609411764</v>
      </c>
      <c r="O119">
        <f t="shared" si="10"/>
        <v>1.4576004211764706</v>
      </c>
    </row>
    <row r="120" spans="2:15" x14ac:dyDescent="0.25">
      <c r="B120" s="23" t="s">
        <v>17</v>
      </c>
      <c r="C120">
        <v>450</v>
      </c>
      <c r="F120">
        <f>'336p stat'!H119-'336p stat'!K119</f>
        <v>3806.2192969999996</v>
      </c>
      <c r="G120">
        <f>'336p stat'!K119-'336p stat'!N119</f>
        <v>10592.218216000001</v>
      </c>
      <c r="H120">
        <f>'336p stat'!N119</f>
        <v>655.92330700000002</v>
      </c>
      <c r="K120">
        <f t="shared" si="6"/>
        <v>0</v>
      </c>
      <c r="L120">
        <f t="shared" si="7"/>
        <v>0</v>
      </c>
      <c r="M120">
        <f t="shared" si="8"/>
        <v>8.4582651044444432</v>
      </c>
      <c r="N120">
        <f t="shared" si="9"/>
        <v>23.538262702222223</v>
      </c>
      <c r="O120">
        <f t="shared" si="10"/>
        <v>1.457607348888889</v>
      </c>
    </row>
    <row r="121" spans="2:15" x14ac:dyDescent="0.25">
      <c r="B121" s="23" t="s">
        <v>17</v>
      </c>
      <c r="C121">
        <v>475</v>
      </c>
      <c r="F121">
        <f>'336p stat'!H120-'336p stat'!K120</f>
        <v>4017.6843160000008</v>
      </c>
      <c r="G121">
        <f>'336p stat'!K120-'336p stat'!N120</f>
        <v>11180.679853</v>
      </c>
      <c r="H121">
        <f>'336p stat'!N120</f>
        <v>692.36458100000004</v>
      </c>
      <c r="K121">
        <f t="shared" si="6"/>
        <v>0</v>
      </c>
      <c r="L121">
        <f t="shared" si="7"/>
        <v>0</v>
      </c>
      <c r="M121">
        <f t="shared" si="8"/>
        <v>8.4582827705263171</v>
      </c>
      <c r="N121">
        <f t="shared" si="9"/>
        <v>23.538273374736843</v>
      </c>
      <c r="O121">
        <f t="shared" si="10"/>
        <v>1.4576096442105264</v>
      </c>
    </row>
    <row r="122" spans="2:15" x14ac:dyDescent="0.25">
      <c r="B122" s="23" t="s">
        <v>17</v>
      </c>
      <c r="C122">
        <v>500</v>
      </c>
      <c r="F122">
        <f>'336p stat'!H121-'336p stat'!K121</f>
        <v>4229.1547850000006</v>
      </c>
      <c r="G122">
        <f>'336p stat'!K121-'336p stat'!N121</f>
        <v>11769.137091000001</v>
      </c>
      <c r="H122">
        <f>'336p stat'!N121</f>
        <v>728.80496000000005</v>
      </c>
      <c r="K122">
        <f t="shared" si="6"/>
        <v>0</v>
      </c>
      <c r="L122">
        <f t="shared" si="7"/>
        <v>0</v>
      </c>
      <c r="M122">
        <f t="shared" si="8"/>
        <v>8.4583095700000008</v>
      </c>
      <c r="N122">
        <f t="shared" si="9"/>
        <v>23.538274182000002</v>
      </c>
      <c r="O122">
        <f t="shared" si="10"/>
        <v>1.4576099200000001</v>
      </c>
    </row>
    <row r="123" spans="2:15" x14ac:dyDescent="0.25">
      <c r="B123" s="23" t="s">
        <v>18</v>
      </c>
      <c r="C123">
        <v>25</v>
      </c>
      <c r="F123">
        <f>'336p stat'!H122-'336p stat'!K122</f>
        <v>14.864431999999965</v>
      </c>
      <c r="G123">
        <f>'336p stat'!K122-'336p stat'!N122</f>
        <v>575.53685500000006</v>
      </c>
      <c r="H123">
        <f>'336p stat'!N122</f>
        <v>6.4597119999999997</v>
      </c>
      <c r="K123">
        <f t="shared" si="6"/>
        <v>0</v>
      </c>
      <c r="L123">
        <f t="shared" si="7"/>
        <v>0</v>
      </c>
      <c r="M123">
        <f t="shared" si="8"/>
        <v>0.59457727999999865</v>
      </c>
      <c r="N123">
        <f t="shared" si="9"/>
        <v>23.021474200000004</v>
      </c>
      <c r="O123">
        <f t="shared" si="10"/>
        <v>0.25838847999999998</v>
      </c>
    </row>
    <row r="124" spans="2:15" x14ac:dyDescent="0.25">
      <c r="B124" s="23" t="s">
        <v>18</v>
      </c>
      <c r="C124">
        <v>50</v>
      </c>
      <c r="F124">
        <f>'336p stat'!H123-'336p stat'!K123</f>
        <v>29.675946999999951</v>
      </c>
      <c r="G124">
        <f>'336p stat'!K123-'336p stat'!N123</f>
        <v>1149.5929409999999</v>
      </c>
      <c r="H124">
        <f>'336p stat'!N123</f>
        <v>12.978258</v>
      </c>
      <c r="K124">
        <f t="shared" si="6"/>
        <v>0</v>
      </c>
      <c r="L124">
        <f t="shared" si="7"/>
        <v>0</v>
      </c>
      <c r="M124">
        <f t="shared" si="8"/>
        <v>0.59351893999999905</v>
      </c>
      <c r="N124">
        <f t="shared" si="9"/>
        <v>22.991858819999997</v>
      </c>
      <c r="O124">
        <f t="shared" si="10"/>
        <v>0.25956516000000002</v>
      </c>
    </row>
    <row r="125" spans="2:15" x14ac:dyDescent="0.25">
      <c r="B125" s="23" t="s">
        <v>18</v>
      </c>
      <c r="C125">
        <v>75</v>
      </c>
      <c r="F125">
        <f>'336p stat'!H124-'336p stat'!K124</f>
        <v>44.518913999999995</v>
      </c>
      <c r="G125">
        <f>'336p stat'!K124-'336p stat'!N124</f>
        <v>1723.646567</v>
      </c>
      <c r="H125">
        <f>'336p stat'!N124</f>
        <v>19.465188000000001</v>
      </c>
      <c r="K125">
        <f t="shared" si="6"/>
        <v>0</v>
      </c>
      <c r="L125">
        <f t="shared" si="7"/>
        <v>0</v>
      </c>
      <c r="M125">
        <f t="shared" si="8"/>
        <v>0.59358551999999998</v>
      </c>
      <c r="N125">
        <f t="shared" si="9"/>
        <v>22.981954226666666</v>
      </c>
      <c r="O125">
        <f t="shared" si="10"/>
        <v>0.25953584000000002</v>
      </c>
    </row>
    <row r="126" spans="2:15" x14ac:dyDescent="0.25">
      <c r="B126" s="23" t="s">
        <v>18</v>
      </c>
      <c r="C126">
        <v>100</v>
      </c>
      <c r="F126">
        <f>'336p stat'!H125-'336p stat'!K125</f>
        <v>59.329559999999674</v>
      </c>
      <c r="G126">
        <f>'336p stat'!K125-'336p stat'!N125</f>
        <v>2297.5731540000002</v>
      </c>
      <c r="H126">
        <f>'336p stat'!N125</f>
        <v>25.924356</v>
      </c>
      <c r="K126">
        <f t="shared" si="6"/>
        <v>0</v>
      </c>
      <c r="L126">
        <f t="shared" si="7"/>
        <v>0</v>
      </c>
      <c r="M126">
        <f t="shared" si="8"/>
        <v>0.5932955999999967</v>
      </c>
      <c r="N126">
        <f t="shared" si="9"/>
        <v>22.975731540000002</v>
      </c>
      <c r="O126">
        <f t="shared" si="10"/>
        <v>0.25924355999999998</v>
      </c>
    </row>
    <row r="127" spans="2:15" x14ac:dyDescent="0.25">
      <c r="B127" s="23" t="s">
        <v>18</v>
      </c>
      <c r="C127">
        <v>125</v>
      </c>
      <c r="F127">
        <f>'336p stat'!H126-'336p stat'!K126</f>
        <v>74.178696999999829</v>
      </c>
      <c r="G127">
        <f>'336p stat'!K126-'336p stat'!N126</f>
        <v>2871.3679260000004</v>
      </c>
      <c r="H127">
        <f>'336p stat'!N126</f>
        <v>32.396019000000003</v>
      </c>
      <c r="K127">
        <f t="shared" si="6"/>
        <v>0</v>
      </c>
      <c r="L127">
        <f t="shared" si="7"/>
        <v>0</v>
      </c>
      <c r="M127">
        <f t="shared" si="8"/>
        <v>0.59342957599999868</v>
      </c>
      <c r="N127">
        <f t="shared" si="9"/>
        <v>22.970943408000004</v>
      </c>
      <c r="O127">
        <f t="shared" si="10"/>
        <v>0.25916815200000004</v>
      </c>
    </row>
    <row r="128" spans="2:15" x14ac:dyDescent="0.25">
      <c r="B128" s="23" t="s">
        <v>18</v>
      </c>
      <c r="C128">
        <v>150</v>
      </c>
      <c r="F128">
        <f>'336p stat'!H127-'336p stat'!K127</f>
        <v>88.973750000000109</v>
      </c>
      <c r="G128">
        <f>'336p stat'!K127-'336p stat'!N127</f>
        <v>3445.3056240000001</v>
      </c>
      <c r="H128">
        <f>'336p stat'!N127</f>
        <v>38.836362999999999</v>
      </c>
      <c r="K128">
        <f t="shared" si="6"/>
        <v>0</v>
      </c>
      <c r="L128">
        <f t="shared" si="7"/>
        <v>0</v>
      </c>
      <c r="M128">
        <f t="shared" si="8"/>
        <v>0.59315833333333401</v>
      </c>
      <c r="N128">
        <f t="shared" si="9"/>
        <v>22.968704160000001</v>
      </c>
      <c r="O128">
        <f t="shared" si="10"/>
        <v>0.25890908666666668</v>
      </c>
    </row>
    <row r="129" spans="2:15" x14ac:dyDescent="0.25">
      <c r="B129" s="23" t="s">
        <v>18</v>
      </c>
      <c r="C129">
        <v>175</v>
      </c>
      <c r="F129">
        <f>'336p stat'!H128-'336p stat'!K128</f>
        <v>103.80004399999962</v>
      </c>
      <c r="G129">
        <f>'336p stat'!K128-'336p stat'!N128</f>
        <v>4019.0370830000002</v>
      </c>
      <c r="H129">
        <f>'336p stat'!N128</f>
        <v>45.288927999999999</v>
      </c>
      <c r="K129">
        <f t="shared" si="6"/>
        <v>0</v>
      </c>
      <c r="L129">
        <f t="shared" si="7"/>
        <v>0</v>
      </c>
      <c r="M129">
        <f t="shared" si="8"/>
        <v>0.59314310857142638</v>
      </c>
      <c r="N129">
        <f t="shared" si="9"/>
        <v>22.96592618857143</v>
      </c>
      <c r="O129">
        <f t="shared" si="10"/>
        <v>0.25879387428571426</v>
      </c>
    </row>
    <row r="130" spans="2:15" x14ac:dyDescent="0.25">
      <c r="B130" s="23" t="s">
        <v>18</v>
      </c>
      <c r="C130">
        <v>200</v>
      </c>
      <c r="F130">
        <f>'336p stat'!H129-'336p stat'!K129</f>
        <v>118.65266599999995</v>
      </c>
      <c r="G130">
        <f>'336p stat'!K129-'336p stat'!N129</f>
        <v>4592.9738010000001</v>
      </c>
      <c r="H130">
        <f>'336p stat'!N129</f>
        <v>51.758015</v>
      </c>
      <c r="K130">
        <f t="shared" si="6"/>
        <v>0</v>
      </c>
      <c r="L130">
        <f t="shared" si="7"/>
        <v>0</v>
      </c>
      <c r="M130">
        <f t="shared" si="8"/>
        <v>0.59326332999999976</v>
      </c>
      <c r="N130">
        <f t="shared" si="9"/>
        <v>22.964869005000001</v>
      </c>
      <c r="O130">
        <f t="shared" si="10"/>
        <v>0.25879007500000001</v>
      </c>
    </row>
    <row r="131" spans="2:15" x14ac:dyDescent="0.25">
      <c r="B131" s="23" t="s">
        <v>18</v>
      </c>
      <c r="C131">
        <v>225</v>
      </c>
      <c r="F131">
        <f>'336p stat'!H130-'336p stat'!K130</f>
        <v>133.48017499999969</v>
      </c>
      <c r="G131">
        <f>'336p stat'!K130-'336p stat'!N130</f>
        <v>5166.9610230000008</v>
      </c>
      <c r="H131">
        <f>'336p stat'!N130</f>
        <v>58.219700000000003</v>
      </c>
      <c r="K131">
        <f t="shared" si="6"/>
        <v>0</v>
      </c>
      <c r="L131">
        <f t="shared" si="7"/>
        <v>0</v>
      </c>
      <c r="M131">
        <f t="shared" si="8"/>
        <v>0.59324522222222087</v>
      </c>
      <c r="N131">
        <f t="shared" si="9"/>
        <v>22.964271213333337</v>
      </c>
      <c r="O131">
        <f t="shared" si="10"/>
        <v>0.25875422222222222</v>
      </c>
    </row>
    <row r="132" spans="2:15" x14ac:dyDescent="0.25">
      <c r="B132" s="23" t="s">
        <v>18</v>
      </c>
      <c r="C132">
        <v>250</v>
      </c>
      <c r="F132">
        <f>'336p stat'!H131-'336p stat'!K131</f>
        <v>148.33187500000076</v>
      </c>
      <c r="G132">
        <f>'336p stat'!K131-'336p stat'!N131</f>
        <v>5740.8286229999994</v>
      </c>
      <c r="H132">
        <f>'336p stat'!N131</f>
        <v>64.701483999999994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0.59332750000000301</v>
      </c>
      <c r="N132">
        <f t="shared" ref="N132:N195" si="14">G132/$C132</f>
        <v>22.963314491999999</v>
      </c>
      <c r="O132">
        <f t="shared" ref="O132:O195" si="15">H132/$C132</f>
        <v>0.25880593599999996</v>
      </c>
    </row>
    <row r="133" spans="2:15" x14ac:dyDescent="0.25">
      <c r="B133" s="23" t="s">
        <v>18</v>
      </c>
      <c r="C133">
        <v>275</v>
      </c>
      <c r="F133">
        <f>'336p stat'!H132-'336p stat'!K132</f>
        <v>163.22652400000061</v>
      </c>
      <c r="G133">
        <f>'336p stat'!K132-'336p stat'!N132</f>
        <v>6314.8089529999997</v>
      </c>
      <c r="H133">
        <f>'336p stat'!N132</f>
        <v>71.177032999999994</v>
      </c>
      <c r="K133">
        <f t="shared" si="11"/>
        <v>0</v>
      </c>
      <c r="L133">
        <f t="shared" si="12"/>
        <v>0</v>
      </c>
      <c r="M133">
        <f t="shared" si="13"/>
        <v>0.59355099636363862</v>
      </c>
      <c r="N133">
        <f t="shared" si="14"/>
        <v>22.962941647272725</v>
      </c>
      <c r="O133">
        <f t="shared" si="15"/>
        <v>0.25882557454545452</v>
      </c>
    </row>
    <row r="134" spans="2:15" x14ac:dyDescent="0.25">
      <c r="B134" s="23" t="s">
        <v>18</v>
      </c>
      <c r="C134">
        <v>300</v>
      </c>
      <c r="F134">
        <f>'336p stat'!H133-'336p stat'!K133</f>
        <v>178.08353499999976</v>
      </c>
      <c r="G134">
        <f>'336p stat'!K133-'336p stat'!N133</f>
        <v>6888.6266900000001</v>
      </c>
      <c r="H134">
        <f>'336p stat'!N133</f>
        <v>77.693134000000001</v>
      </c>
      <c r="K134">
        <f t="shared" si="11"/>
        <v>0</v>
      </c>
      <c r="L134">
        <f t="shared" si="12"/>
        <v>0</v>
      </c>
      <c r="M134">
        <f t="shared" si="13"/>
        <v>0.59361178333333253</v>
      </c>
      <c r="N134">
        <f t="shared" si="14"/>
        <v>22.962088966666666</v>
      </c>
      <c r="O134">
        <f t="shared" si="15"/>
        <v>0.25897711333333334</v>
      </c>
    </row>
    <row r="135" spans="2:15" x14ac:dyDescent="0.25">
      <c r="B135" s="23" t="s">
        <v>18</v>
      </c>
      <c r="C135">
        <v>325</v>
      </c>
      <c r="F135">
        <f>'336p stat'!H134-'336p stat'!K134</f>
        <v>192.92337899999984</v>
      </c>
      <c r="G135">
        <f>'336p stat'!K134-'336p stat'!N134</f>
        <v>7462.6757029999999</v>
      </c>
      <c r="H135">
        <f>'336p stat'!N134</f>
        <v>84.179345999999995</v>
      </c>
      <c r="K135">
        <f t="shared" si="11"/>
        <v>0</v>
      </c>
      <c r="L135">
        <f t="shared" si="12"/>
        <v>0</v>
      </c>
      <c r="M135">
        <f t="shared" si="13"/>
        <v>0.59361039692307638</v>
      </c>
      <c r="N135">
        <f t="shared" si="14"/>
        <v>22.962079086153846</v>
      </c>
      <c r="O135">
        <f t="shared" si="15"/>
        <v>0.25901337230769228</v>
      </c>
    </row>
    <row r="136" spans="2:15" x14ac:dyDescent="0.25">
      <c r="B136" s="23" t="s">
        <v>18</v>
      </c>
      <c r="C136">
        <v>350</v>
      </c>
      <c r="F136">
        <f>'336p stat'!H135-'336p stat'!K135</f>
        <v>207.78753899999992</v>
      </c>
      <c r="G136">
        <f>'336p stat'!K135-'336p stat'!N135</f>
        <v>8036.4902460000003</v>
      </c>
      <c r="H136">
        <f>'336p stat'!N135</f>
        <v>90.706745999999995</v>
      </c>
      <c r="K136">
        <f t="shared" si="11"/>
        <v>0</v>
      </c>
      <c r="L136">
        <f t="shared" si="12"/>
        <v>0</v>
      </c>
      <c r="M136">
        <f t="shared" si="13"/>
        <v>0.59367868285714265</v>
      </c>
      <c r="N136">
        <f t="shared" si="14"/>
        <v>22.961400702857144</v>
      </c>
      <c r="O136">
        <f t="shared" si="15"/>
        <v>0.25916213142857142</v>
      </c>
    </row>
    <row r="137" spans="2:15" x14ac:dyDescent="0.25">
      <c r="B137" s="23" t="s">
        <v>18</v>
      </c>
      <c r="C137">
        <v>375</v>
      </c>
      <c r="F137">
        <f>'336p stat'!H136-'336p stat'!K136</f>
        <v>222.65763700000025</v>
      </c>
      <c r="G137">
        <f>'336p stat'!K136-'336p stat'!N136</f>
        <v>8610.536102</v>
      </c>
      <c r="H137">
        <f>'336p stat'!N136</f>
        <v>97.215089000000006</v>
      </c>
      <c r="K137">
        <f t="shared" si="11"/>
        <v>0</v>
      </c>
      <c r="L137">
        <f t="shared" si="12"/>
        <v>0</v>
      </c>
      <c r="M137">
        <f t="shared" si="13"/>
        <v>0.59375369866666738</v>
      </c>
      <c r="N137">
        <f t="shared" si="14"/>
        <v>22.961429605333333</v>
      </c>
      <c r="O137">
        <f t="shared" si="15"/>
        <v>0.25924023733333335</v>
      </c>
    </row>
    <row r="138" spans="2:15" x14ac:dyDescent="0.25">
      <c r="B138" s="23" t="s">
        <v>18</v>
      </c>
      <c r="C138">
        <v>400</v>
      </c>
      <c r="F138">
        <f>'336p stat'!H137-'336p stat'!K137</f>
        <v>237.51914000000033</v>
      </c>
      <c r="G138">
        <f>'336p stat'!K137-'336p stat'!N137</f>
        <v>9184.5862440000001</v>
      </c>
      <c r="H138">
        <f>'336p stat'!N137</f>
        <v>103.712721</v>
      </c>
      <c r="K138">
        <f t="shared" si="11"/>
        <v>0</v>
      </c>
      <c r="L138">
        <f t="shared" si="12"/>
        <v>0</v>
      </c>
      <c r="M138">
        <f t="shared" si="13"/>
        <v>0.59379785000000085</v>
      </c>
      <c r="N138">
        <f t="shared" si="14"/>
        <v>22.961465610000001</v>
      </c>
      <c r="O138">
        <f t="shared" si="15"/>
        <v>0.25928180249999999</v>
      </c>
    </row>
    <row r="139" spans="2:15" x14ac:dyDescent="0.25">
      <c r="B139" s="23" t="s">
        <v>18</v>
      </c>
      <c r="C139">
        <v>425</v>
      </c>
      <c r="F139">
        <f>'336p stat'!H138-'336p stat'!K138</f>
        <v>252.30328100000042</v>
      </c>
      <c r="G139">
        <f>'336p stat'!K138-'336p stat'!N138</f>
        <v>9758.6002250000001</v>
      </c>
      <c r="H139">
        <f>'336p stat'!N138</f>
        <v>110.184209</v>
      </c>
      <c r="K139">
        <f t="shared" si="11"/>
        <v>0</v>
      </c>
      <c r="L139">
        <f t="shared" si="12"/>
        <v>0</v>
      </c>
      <c r="M139">
        <f t="shared" si="13"/>
        <v>0.59365477882353046</v>
      </c>
      <c r="N139">
        <f t="shared" si="14"/>
        <v>22.961412294117647</v>
      </c>
      <c r="O139">
        <f t="shared" si="15"/>
        <v>0.25925696235294116</v>
      </c>
    </row>
    <row r="140" spans="2:15" x14ac:dyDescent="0.25">
      <c r="B140" s="23" t="s">
        <v>18</v>
      </c>
      <c r="C140">
        <v>450</v>
      </c>
      <c r="F140">
        <f>'336p stat'!H139-'336p stat'!K139</f>
        <v>267.14458999999988</v>
      </c>
      <c r="G140">
        <f>'336p stat'!K139-'336p stat'!N139</f>
        <v>10332.669002999999</v>
      </c>
      <c r="H140">
        <f>'336p stat'!N139</f>
        <v>116.668009</v>
      </c>
      <c r="K140">
        <f t="shared" si="11"/>
        <v>0</v>
      </c>
      <c r="L140">
        <f t="shared" si="12"/>
        <v>0</v>
      </c>
      <c r="M140">
        <f t="shared" si="13"/>
        <v>0.59365464444444416</v>
      </c>
      <c r="N140">
        <f t="shared" si="14"/>
        <v>22.961486673333333</v>
      </c>
      <c r="O140">
        <f t="shared" si="15"/>
        <v>0.25926224222222222</v>
      </c>
    </row>
    <row r="141" spans="2:15" x14ac:dyDescent="0.25">
      <c r="B141" s="23" t="s">
        <v>18</v>
      </c>
      <c r="C141">
        <v>475</v>
      </c>
      <c r="F141">
        <f>'336p stat'!H140-'336p stat'!K140</f>
        <v>281.9636129999999</v>
      </c>
      <c r="G141">
        <f>'336p stat'!K140-'336p stat'!N140</f>
        <v>10906.636350000001</v>
      </c>
      <c r="H141">
        <f>'336p stat'!N140</f>
        <v>123.124353</v>
      </c>
      <c r="K141">
        <f t="shared" si="11"/>
        <v>0</v>
      </c>
      <c r="L141">
        <f t="shared" si="12"/>
        <v>0</v>
      </c>
      <c r="M141">
        <f t="shared" si="13"/>
        <v>0.59360760631578924</v>
      </c>
      <c r="N141">
        <f t="shared" si="14"/>
        <v>22.961339684210529</v>
      </c>
      <c r="O141">
        <f t="shared" si="15"/>
        <v>0.25920916421052631</v>
      </c>
    </row>
    <row r="142" spans="2:15" x14ac:dyDescent="0.25">
      <c r="B142" s="23" t="s">
        <v>18</v>
      </c>
      <c r="C142">
        <v>500</v>
      </c>
      <c r="F142">
        <f>'336p stat'!H141-'336p stat'!K141</f>
        <v>296.78191399999923</v>
      </c>
      <c r="G142">
        <f>'336p stat'!K141-'336p stat'!N141</f>
        <v>11480.781776000002</v>
      </c>
      <c r="H142">
        <f>'336p stat'!N141</f>
        <v>129.64666199999999</v>
      </c>
      <c r="K142">
        <f t="shared" si="11"/>
        <v>0</v>
      </c>
      <c r="L142">
        <f t="shared" si="12"/>
        <v>0</v>
      </c>
      <c r="M142">
        <f t="shared" si="13"/>
        <v>0.59356382799999852</v>
      </c>
      <c r="N142">
        <f t="shared" si="14"/>
        <v>22.961563552000005</v>
      </c>
      <c r="O142">
        <f t="shared" si="15"/>
        <v>0.25929332399999999</v>
      </c>
    </row>
    <row r="143" spans="2:15" x14ac:dyDescent="0.25">
      <c r="B143" s="23" t="s">
        <v>19</v>
      </c>
      <c r="C143">
        <v>25</v>
      </c>
      <c r="F143">
        <f>'336p stat'!H142-'336p stat'!K142</f>
        <v>227.03654700000004</v>
      </c>
      <c r="G143">
        <f>'336p stat'!K142-'336p stat'!N142</f>
        <v>261.52992499999999</v>
      </c>
      <c r="H143">
        <f>'336p stat'!N142</f>
        <v>40.817526000000001</v>
      </c>
      <c r="K143">
        <f t="shared" si="11"/>
        <v>0</v>
      </c>
      <c r="L143">
        <f t="shared" si="12"/>
        <v>0</v>
      </c>
      <c r="M143">
        <f t="shared" si="13"/>
        <v>9.0814618800000009</v>
      </c>
      <c r="N143">
        <f t="shared" si="14"/>
        <v>10.461197</v>
      </c>
      <c r="O143">
        <f t="shared" si="15"/>
        <v>1.6327010399999999</v>
      </c>
    </row>
    <row r="144" spans="2:15" x14ac:dyDescent="0.25">
      <c r="B144" s="23" t="s">
        <v>19</v>
      </c>
      <c r="C144">
        <v>50</v>
      </c>
      <c r="F144">
        <f>'336p stat'!H143-'336p stat'!K143</f>
        <v>453.96435800000006</v>
      </c>
      <c r="G144">
        <f>'336p stat'!K143-'336p stat'!N143</f>
        <v>521.47980400000006</v>
      </c>
      <c r="H144">
        <f>'336p stat'!N143</f>
        <v>81.617044000000007</v>
      </c>
      <c r="K144">
        <f t="shared" si="11"/>
        <v>0</v>
      </c>
      <c r="L144">
        <f t="shared" si="12"/>
        <v>0</v>
      </c>
      <c r="M144">
        <f t="shared" si="13"/>
        <v>9.0792871600000016</v>
      </c>
      <c r="N144">
        <f t="shared" si="14"/>
        <v>10.429596080000001</v>
      </c>
      <c r="O144">
        <f t="shared" si="15"/>
        <v>1.6323408800000001</v>
      </c>
    </row>
    <row r="145" spans="2:15" x14ac:dyDescent="0.25">
      <c r="B145" s="23" t="s">
        <v>19</v>
      </c>
      <c r="C145">
        <v>75</v>
      </c>
      <c r="F145">
        <f>'336p stat'!H144-'336p stat'!K144</f>
        <v>680.90209299999992</v>
      </c>
      <c r="G145">
        <f>'336p stat'!K144-'336p stat'!N144</f>
        <v>782.71678399999996</v>
      </c>
      <c r="H145">
        <f>'336p stat'!N144</f>
        <v>122.437183</v>
      </c>
      <c r="K145">
        <f t="shared" si="11"/>
        <v>0</v>
      </c>
      <c r="L145">
        <f t="shared" si="12"/>
        <v>0</v>
      </c>
      <c r="M145">
        <f t="shared" si="13"/>
        <v>9.0786945733333315</v>
      </c>
      <c r="N145">
        <f t="shared" si="14"/>
        <v>10.436223786666666</v>
      </c>
      <c r="O145">
        <f t="shared" si="15"/>
        <v>1.6324957733333334</v>
      </c>
    </row>
    <row r="146" spans="2:15" x14ac:dyDescent="0.25">
      <c r="B146" s="23" t="s">
        <v>19</v>
      </c>
      <c r="C146">
        <v>100</v>
      </c>
      <c r="F146">
        <f>'336p stat'!H145-'336p stat'!K145</f>
        <v>907.85071499999981</v>
      </c>
      <c r="G146">
        <f>'336p stat'!K145-'336p stat'!N145</f>
        <v>1043.576333</v>
      </c>
      <c r="H146">
        <f>'336p stat'!N145</f>
        <v>163.258196</v>
      </c>
      <c r="K146">
        <f t="shared" si="11"/>
        <v>0</v>
      </c>
      <c r="L146">
        <f t="shared" si="12"/>
        <v>0</v>
      </c>
      <c r="M146">
        <f t="shared" si="13"/>
        <v>9.0785071499999983</v>
      </c>
      <c r="N146">
        <f t="shared" si="14"/>
        <v>10.43576333</v>
      </c>
      <c r="O146">
        <f t="shared" si="15"/>
        <v>1.63258196</v>
      </c>
    </row>
    <row r="147" spans="2:15" x14ac:dyDescent="0.25">
      <c r="B147" s="23" t="s">
        <v>19</v>
      </c>
      <c r="C147">
        <v>125</v>
      </c>
      <c r="F147">
        <f>'336p stat'!H146-'336p stat'!K146</f>
        <v>1134.7822779999999</v>
      </c>
      <c r="G147">
        <f>'336p stat'!K146-'336p stat'!N146</f>
        <v>1303.640144</v>
      </c>
      <c r="H147">
        <f>'336p stat'!N146</f>
        <v>204.078013</v>
      </c>
      <c r="K147">
        <f t="shared" si="11"/>
        <v>0</v>
      </c>
      <c r="L147">
        <f t="shared" si="12"/>
        <v>0</v>
      </c>
      <c r="M147">
        <f t="shared" si="13"/>
        <v>9.0782582239999989</v>
      </c>
      <c r="N147">
        <f t="shared" si="14"/>
        <v>10.429121152</v>
      </c>
      <c r="O147">
        <f t="shared" si="15"/>
        <v>1.632624104</v>
      </c>
    </row>
    <row r="148" spans="2:15" x14ac:dyDescent="0.25">
      <c r="B148" s="23" t="s">
        <v>19</v>
      </c>
      <c r="C148">
        <v>150</v>
      </c>
      <c r="F148">
        <f>'336p stat'!H147-'336p stat'!K147</f>
        <v>1361.6986090000003</v>
      </c>
      <c r="G148">
        <f>'336p stat'!K147-'336p stat'!N147</f>
        <v>1563.052776</v>
      </c>
      <c r="H148">
        <f>'336p stat'!N147</f>
        <v>244.90434300000001</v>
      </c>
      <c r="K148">
        <f t="shared" si="11"/>
        <v>0</v>
      </c>
      <c r="L148">
        <f t="shared" si="12"/>
        <v>0</v>
      </c>
      <c r="M148">
        <f t="shared" si="13"/>
        <v>9.077990726666668</v>
      </c>
      <c r="N148">
        <f t="shared" si="14"/>
        <v>10.42035184</v>
      </c>
      <c r="O148">
        <f t="shared" si="15"/>
        <v>1.63269562</v>
      </c>
    </row>
    <row r="149" spans="2:15" x14ac:dyDescent="0.25">
      <c r="B149" s="23" t="s">
        <v>19</v>
      </c>
      <c r="C149">
        <v>175</v>
      </c>
      <c r="F149">
        <f>'336p stat'!H148-'336p stat'!K148</f>
        <v>1588.6380789999998</v>
      </c>
      <c r="G149">
        <f>'336p stat'!K148-'336p stat'!N148</f>
        <v>1824.621063</v>
      </c>
      <c r="H149">
        <f>'336p stat'!N148</f>
        <v>285.72744</v>
      </c>
      <c r="K149">
        <f t="shared" si="11"/>
        <v>0</v>
      </c>
      <c r="L149">
        <f t="shared" si="12"/>
        <v>0</v>
      </c>
      <c r="M149">
        <f t="shared" si="13"/>
        <v>9.0779318799999995</v>
      </c>
      <c r="N149">
        <f t="shared" si="14"/>
        <v>10.426406074285715</v>
      </c>
      <c r="O149">
        <f t="shared" si="15"/>
        <v>1.6327282285714286</v>
      </c>
    </row>
    <row r="150" spans="2:15" x14ac:dyDescent="0.25">
      <c r="B150" s="23" t="s">
        <v>19</v>
      </c>
      <c r="C150">
        <v>200</v>
      </c>
      <c r="F150">
        <f>'336p stat'!H149-'336p stat'!K149</f>
        <v>1815.5628609999999</v>
      </c>
      <c r="G150">
        <f>'336p stat'!K149-'336p stat'!N149</f>
        <v>2084.6565379999997</v>
      </c>
      <c r="H150">
        <f>'336p stat'!N149</f>
        <v>326.52354000000003</v>
      </c>
      <c r="K150">
        <f t="shared" si="11"/>
        <v>0</v>
      </c>
      <c r="L150">
        <f t="shared" si="12"/>
        <v>0</v>
      </c>
      <c r="M150">
        <f t="shared" si="13"/>
        <v>9.0778143049999986</v>
      </c>
      <c r="N150">
        <f t="shared" si="14"/>
        <v>10.423282689999999</v>
      </c>
      <c r="O150">
        <f t="shared" si="15"/>
        <v>1.6326177000000002</v>
      </c>
    </row>
    <row r="151" spans="2:15" x14ac:dyDescent="0.25">
      <c r="B151" s="23" t="s">
        <v>19</v>
      </c>
      <c r="C151">
        <v>225</v>
      </c>
      <c r="F151">
        <f>'336p stat'!H150-'336p stat'!K150</f>
        <v>2042.4853079999998</v>
      </c>
      <c r="G151">
        <f>'336p stat'!K150-'336p stat'!N150</f>
        <v>2344.6137429999999</v>
      </c>
      <c r="H151">
        <f>'336p stat'!N150</f>
        <v>367.33113500000002</v>
      </c>
      <c r="K151">
        <f t="shared" si="11"/>
        <v>0</v>
      </c>
      <c r="L151">
        <f t="shared" si="12"/>
        <v>0</v>
      </c>
      <c r="M151">
        <f t="shared" si="13"/>
        <v>9.0777124799999989</v>
      </c>
      <c r="N151">
        <f t="shared" si="14"/>
        <v>10.420505524444444</v>
      </c>
      <c r="O151">
        <f t="shared" si="15"/>
        <v>1.6325828222222223</v>
      </c>
    </row>
    <row r="152" spans="2:15" x14ac:dyDescent="0.25">
      <c r="B152" s="23" t="s">
        <v>19</v>
      </c>
      <c r="C152">
        <v>250</v>
      </c>
      <c r="F152">
        <f>'336p stat'!H151-'336p stat'!K151</f>
        <v>2269.4219240000002</v>
      </c>
      <c r="G152">
        <f>'336p stat'!K151-'336p stat'!N151</f>
        <v>2603.6168250000001</v>
      </c>
      <c r="H152">
        <f>'336p stat'!N151</f>
        <v>408.158321</v>
      </c>
      <c r="K152">
        <f t="shared" si="11"/>
        <v>0</v>
      </c>
      <c r="L152">
        <f t="shared" si="12"/>
        <v>0</v>
      </c>
      <c r="M152">
        <f t="shared" si="13"/>
        <v>9.0776876960000017</v>
      </c>
      <c r="N152">
        <f t="shared" si="14"/>
        <v>10.4144673</v>
      </c>
      <c r="O152">
        <f t="shared" si="15"/>
        <v>1.632633284</v>
      </c>
    </row>
    <row r="153" spans="2:15" x14ac:dyDescent="0.25">
      <c r="B153" s="23" t="s">
        <v>19</v>
      </c>
      <c r="C153">
        <v>275</v>
      </c>
      <c r="F153">
        <f>'336p stat'!H152-'336p stat'!K152</f>
        <v>2496.3351019999996</v>
      </c>
      <c r="G153">
        <f>'336p stat'!K152-'336p stat'!N152</f>
        <v>2863.389956</v>
      </c>
      <c r="H153">
        <f>'336p stat'!N152</f>
        <v>448.94267600000001</v>
      </c>
      <c r="K153">
        <f t="shared" si="11"/>
        <v>0</v>
      </c>
      <c r="L153">
        <f t="shared" si="12"/>
        <v>0</v>
      </c>
      <c r="M153">
        <f t="shared" si="13"/>
        <v>9.0775821890909079</v>
      </c>
      <c r="N153">
        <f t="shared" si="14"/>
        <v>10.412327112727272</v>
      </c>
      <c r="O153">
        <f t="shared" si="15"/>
        <v>1.6325188218181819</v>
      </c>
    </row>
    <row r="154" spans="2:15" x14ac:dyDescent="0.25">
      <c r="B154" s="23" t="s">
        <v>19</v>
      </c>
      <c r="C154">
        <v>300</v>
      </c>
      <c r="F154">
        <f>'336p stat'!H153-'336p stat'!K153</f>
        <v>2723.2617779999996</v>
      </c>
      <c r="G154">
        <f>'336p stat'!K153-'336p stat'!N153</f>
        <v>3122.579088</v>
      </c>
      <c r="H154">
        <f>'336p stat'!N153</f>
        <v>489.74452500000001</v>
      </c>
      <c r="K154">
        <f t="shared" si="11"/>
        <v>0</v>
      </c>
      <c r="L154">
        <f t="shared" si="12"/>
        <v>0</v>
      </c>
      <c r="M154">
        <f t="shared" si="13"/>
        <v>9.0775392599999982</v>
      </c>
      <c r="N154">
        <f t="shared" si="14"/>
        <v>10.408596960000001</v>
      </c>
      <c r="O154">
        <f t="shared" si="15"/>
        <v>1.63248175</v>
      </c>
    </row>
    <row r="155" spans="2:15" x14ac:dyDescent="0.25">
      <c r="B155" s="23" t="s">
        <v>19</v>
      </c>
      <c r="C155">
        <v>325</v>
      </c>
      <c r="F155">
        <f>'336p stat'!H154-'336p stat'!K154</f>
        <v>2950.1852830000003</v>
      </c>
      <c r="G155">
        <f>'336p stat'!K154-'336p stat'!N154</f>
        <v>3382.3398440000001</v>
      </c>
      <c r="H155">
        <f>'336p stat'!N154</f>
        <v>530.54303700000003</v>
      </c>
      <c r="K155">
        <f t="shared" si="11"/>
        <v>0</v>
      </c>
      <c r="L155">
        <f t="shared" si="12"/>
        <v>0</v>
      </c>
      <c r="M155">
        <f t="shared" si="13"/>
        <v>9.0774931784615394</v>
      </c>
      <c r="N155">
        <f t="shared" si="14"/>
        <v>10.407199520000001</v>
      </c>
      <c r="O155">
        <f t="shared" si="15"/>
        <v>1.632440113846154</v>
      </c>
    </row>
    <row r="156" spans="2:15" x14ac:dyDescent="0.25">
      <c r="B156" s="23" t="s">
        <v>19</v>
      </c>
      <c r="C156">
        <v>350</v>
      </c>
      <c r="F156">
        <f>'336p stat'!H155-'336p stat'!K155</f>
        <v>3177.1132910000006</v>
      </c>
      <c r="G156">
        <f>'336p stat'!K155-'336p stat'!N155</f>
        <v>3642.1961139999994</v>
      </c>
      <c r="H156">
        <f>'336p stat'!N155</f>
        <v>571.35529199999996</v>
      </c>
      <c r="K156">
        <f t="shared" si="11"/>
        <v>0</v>
      </c>
      <c r="L156">
        <f t="shared" si="12"/>
        <v>0</v>
      </c>
      <c r="M156">
        <f t="shared" si="13"/>
        <v>9.0774665457142873</v>
      </c>
      <c r="N156">
        <f t="shared" si="14"/>
        <v>10.40627461142857</v>
      </c>
      <c r="O156">
        <f t="shared" si="15"/>
        <v>1.6324436914285714</v>
      </c>
    </row>
    <row r="157" spans="2:15" x14ac:dyDescent="0.25">
      <c r="B157" s="23" t="s">
        <v>19</v>
      </c>
      <c r="C157">
        <v>375</v>
      </c>
      <c r="F157">
        <f>'336p stat'!H156-'336p stat'!K156</f>
        <v>3404.0420020000001</v>
      </c>
      <c r="G157">
        <f>'336p stat'!K156-'336p stat'!N156</f>
        <v>3901.9902729999999</v>
      </c>
      <c r="H157">
        <f>'336p stat'!N156</f>
        <v>612.16261799999995</v>
      </c>
      <c r="K157">
        <f t="shared" si="11"/>
        <v>0</v>
      </c>
      <c r="L157">
        <f t="shared" si="12"/>
        <v>0</v>
      </c>
      <c r="M157">
        <f t="shared" si="13"/>
        <v>9.0774453386666671</v>
      </c>
      <c r="N157">
        <f t="shared" si="14"/>
        <v>10.405307394666666</v>
      </c>
      <c r="O157">
        <f t="shared" si="15"/>
        <v>1.6324336479999999</v>
      </c>
    </row>
    <row r="158" spans="2:15" x14ac:dyDescent="0.25">
      <c r="B158" s="23" t="s">
        <v>19</v>
      </c>
      <c r="C158">
        <v>400</v>
      </c>
      <c r="F158">
        <f>'336p stat'!H157-'336p stat'!K157</f>
        <v>3630.9669630000008</v>
      </c>
      <c r="G158">
        <f>'336p stat'!K157-'336p stat'!N157</f>
        <v>4161.6913759999998</v>
      </c>
      <c r="H158">
        <f>'336p stat'!N157</f>
        <v>652.96000100000003</v>
      </c>
      <c r="K158">
        <f t="shared" si="11"/>
        <v>0</v>
      </c>
      <c r="L158">
        <f t="shared" si="12"/>
        <v>0</v>
      </c>
      <c r="M158">
        <f t="shared" si="13"/>
        <v>9.0774174075000023</v>
      </c>
      <c r="N158">
        <f t="shared" si="14"/>
        <v>10.404228439999999</v>
      </c>
      <c r="O158">
        <f t="shared" si="15"/>
        <v>1.6324000025000001</v>
      </c>
    </row>
    <row r="159" spans="2:15" x14ac:dyDescent="0.25">
      <c r="B159" s="23" t="s">
        <v>19</v>
      </c>
      <c r="C159">
        <v>425</v>
      </c>
      <c r="F159">
        <f>'336p stat'!H158-'336p stat'!K158</f>
        <v>3857.8985540000003</v>
      </c>
      <c r="G159">
        <f>'336p stat'!K158-'336p stat'!N158</f>
        <v>4422.5929820000001</v>
      </c>
      <c r="H159">
        <f>'336p stat'!N158</f>
        <v>693.75186199999996</v>
      </c>
      <c r="K159">
        <f t="shared" si="11"/>
        <v>0</v>
      </c>
      <c r="L159">
        <f t="shared" si="12"/>
        <v>0</v>
      </c>
      <c r="M159">
        <f t="shared" si="13"/>
        <v>9.0774083623529425</v>
      </c>
      <c r="N159">
        <f t="shared" si="14"/>
        <v>10.406101134117648</v>
      </c>
      <c r="O159">
        <f t="shared" si="15"/>
        <v>1.6323573223529411</v>
      </c>
    </row>
    <row r="160" spans="2:15" x14ac:dyDescent="0.25">
      <c r="B160" s="23" t="s">
        <v>19</v>
      </c>
      <c r="C160">
        <v>450</v>
      </c>
      <c r="F160">
        <f>'336p stat'!H159-'336p stat'!K159</f>
        <v>4084.8122260000009</v>
      </c>
      <c r="G160">
        <f>'336p stat'!K159-'336p stat'!N159</f>
        <v>4683.3413249999994</v>
      </c>
      <c r="H160">
        <f>'336p stat'!N159</f>
        <v>734.53734699999995</v>
      </c>
      <c r="K160">
        <f t="shared" si="11"/>
        <v>0</v>
      </c>
      <c r="L160">
        <f t="shared" si="12"/>
        <v>0</v>
      </c>
      <c r="M160">
        <f t="shared" si="13"/>
        <v>9.0773605022222235</v>
      </c>
      <c r="N160">
        <f t="shared" si="14"/>
        <v>10.407425166666666</v>
      </c>
      <c r="O160">
        <f t="shared" si="15"/>
        <v>1.6323052155555555</v>
      </c>
    </row>
    <row r="161" spans="2:15" x14ac:dyDescent="0.25">
      <c r="B161" s="23" t="s">
        <v>19</v>
      </c>
      <c r="C161">
        <v>475</v>
      </c>
      <c r="F161">
        <f>'336p stat'!H160-'336p stat'!K160</f>
        <v>4311.7340919999997</v>
      </c>
      <c r="G161">
        <f>'336p stat'!K160-'336p stat'!N160</f>
        <v>4943.097683</v>
      </c>
      <c r="H161">
        <f>'336p stat'!N160</f>
        <v>775.338616</v>
      </c>
      <c r="K161">
        <f t="shared" si="11"/>
        <v>0</v>
      </c>
      <c r="L161">
        <f t="shared" si="12"/>
        <v>0</v>
      </c>
      <c r="M161">
        <f t="shared" si="13"/>
        <v>9.077334930526316</v>
      </c>
      <c r="N161">
        <f t="shared" si="14"/>
        <v>10.406521437894737</v>
      </c>
      <c r="O161">
        <f t="shared" si="15"/>
        <v>1.6322918231578947</v>
      </c>
    </row>
    <row r="162" spans="2:15" x14ac:dyDescent="0.25">
      <c r="B162" s="23" t="s">
        <v>19</v>
      </c>
      <c r="C162">
        <v>500</v>
      </c>
      <c r="F162">
        <f>'336p stat'!H161-'336p stat'!K161</f>
        <v>4538.6376080000009</v>
      </c>
      <c r="G162">
        <f>'336p stat'!K161-'336p stat'!N161</f>
        <v>5202.9083129999999</v>
      </c>
      <c r="H162">
        <f>'336p stat'!N161</f>
        <v>816.12267299999996</v>
      </c>
      <c r="K162">
        <f t="shared" si="11"/>
        <v>0</v>
      </c>
      <c r="L162">
        <f t="shared" si="12"/>
        <v>0</v>
      </c>
      <c r="M162">
        <f t="shared" si="13"/>
        <v>9.0772752160000021</v>
      </c>
      <c r="N162">
        <f t="shared" si="14"/>
        <v>10.405816626</v>
      </c>
      <c r="O162">
        <f t="shared" si="15"/>
        <v>1.6322453459999999</v>
      </c>
    </row>
    <row r="163" spans="2:15" x14ac:dyDescent="0.25">
      <c r="B163" s="23" t="s">
        <v>20</v>
      </c>
      <c r="C163">
        <v>25</v>
      </c>
      <c r="F163">
        <f>'336p stat'!H162-'336p stat'!K162</f>
        <v>0</v>
      </c>
      <c r="G163">
        <f>'336p stat'!K162-'336p stat'!N162</f>
        <v>0</v>
      </c>
      <c r="H163">
        <f>'336p stat'!N162</f>
        <v>0</v>
      </c>
      <c r="K163">
        <f t="shared" si="11"/>
        <v>0</v>
      </c>
      <c r="L163">
        <f t="shared" si="12"/>
        <v>0</v>
      </c>
      <c r="M163">
        <f t="shared" si="13"/>
        <v>0</v>
      </c>
      <c r="N163">
        <f t="shared" si="14"/>
        <v>0</v>
      </c>
      <c r="O163">
        <f t="shared" si="15"/>
        <v>0</v>
      </c>
    </row>
    <row r="164" spans="2:15" x14ac:dyDescent="0.25">
      <c r="B164" s="23" t="s">
        <v>20</v>
      </c>
      <c r="C164">
        <v>50</v>
      </c>
      <c r="F164">
        <f>'336p stat'!H163-'336p stat'!K163</f>
        <v>0</v>
      </c>
      <c r="G164">
        <f>'336p stat'!K163-'336p stat'!N163</f>
        <v>0</v>
      </c>
      <c r="H164">
        <f>'336p stat'!N163</f>
        <v>0</v>
      </c>
      <c r="K164">
        <f t="shared" si="11"/>
        <v>0</v>
      </c>
      <c r="L164">
        <f t="shared" si="12"/>
        <v>0</v>
      </c>
      <c r="M164">
        <f t="shared" si="13"/>
        <v>0</v>
      </c>
      <c r="N164">
        <f t="shared" si="14"/>
        <v>0</v>
      </c>
      <c r="O164">
        <f t="shared" si="15"/>
        <v>0</v>
      </c>
    </row>
    <row r="165" spans="2:15" x14ac:dyDescent="0.25">
      <c r="B165" s="23" t="s">
        <v>20</v>
      </c>
      <c r="C165">
        <v>75</v>
      </c>
      <c r="F165">
        <f>'336p stat'!H164-'336p stat'!K164</f>
        <v>0</v>
      </c>
      <c r="G165">
        <f>'336p stat'!K164-'336p stat'!N164</f>
        <v>0</v>
      </c>
      <c r="H165">
        <f>'336p stat'!N164</f>
        <v>0</v>
      </c>
      <c r="K165">
        <f t="shared" si="11"/>
        <v>0</v>
      </c>
      <c r="L165">
        <f t="shared" si="12"/>
        <v>0</v>
      </c>
      <c r="M165">
        <f t="shared" si="13"/>
        <v>0</v>
      </c>
      <c r="N165">
        <f t="shared" si="14"/>
        <v>0</v>
      </c>
      <c r="O165">
        <f t="shared" si="15"/>
        <v>0</v>
      </c>
    </row>
    <row r="166" spans="2:15" x14ac:dyDescent="0.25">
      <c r="B166" s="23" t="s">
        <v>20</v>
      </c>
      <c r="C166">
        <v>100</v>
      </c>
      <c r="F166">
        <f>'336p stat'!H165-'336p stat'!K165</f>
        <v>0</v>
      </c>
      <c r="G166">
        <f>'336p stat'!K165-'336p stat'!N165</f>
        <v>0</v>
      </c>
      <c r="H166">
        <f>'336p stat'!N165</f>
        <v>0</v>
      </c>
      <c r="K166">
        <f t="shared" si="11"/>
        <v>0</v>
      </c>
      <c r="L166">
        <f t="shared" si="12"/>
        <v>0</v>
      </c>
      <c r="M166">
        <f t="shared" si="13"/>
        <v>0</v>
      </c>
      <c r="N166">
        <f t="shared" si="14"/>
        <v>0</v>
      </c>
      <c r="O166">
        <f t="shared" si="15"/>
        <v>0</v>
      </c>
    </row>
    <row r="167" spans="2:15" x14ac:dyDescent="0.25">
      <c r="B167" s="23" t="s">
        <v>20</v>
      </c>
      <c r="C167">
        <v>125</v>
      </c>
      <c r="F167">
        <f>'336p stat'!H166-'336p stat'!K166</f>
        <v>0</v>
      </c>
      <c r="G167">
        <f>'336p stat'!K166-'336p stat'!N166</f>
        <v>0</v>
      </c>
      <c r="H167">
        <f>'336p stat'!N166</f>
        <v>0</v>
      </c>
      <c r="K167">
        <f t="shared" si="11"/>
        <v>0</v>
      </c>
      <c r="L167">
        <f t="shared" si="12"/>
        <v>0</v>
      </c>
      <c r="M167">
        <f t="shared" si="13"/>
        <v>0</v>
      </c>
      <c r="N167">
        <f t="shared" si="14"/>
        <v>0</v>
      </c>
      <c r="O167">
        <f t="shared" si="15"/>
        <v>0</v>
      </c>
    </row>
    <row r="168" spans="2:15" x14ac:dyDescent="0.25">
      <c r="B168" s="23" t="s">
        <v>20</v>
      </c>
      <c r="C168">
        <v>150</v>
      </c>
      <c r="F168">
        <f>'336p stat'!H167-'336p stat'!K167</f>
        <v>0</v>
      </c>
      <c r="G168">
        <f>'336p stat'!K167-'336p stat'!N167</f>
        <v>0</v>
      </c>
      <c r="H168">
        <f>'336p stat'!N167</f>
        <v>0</v>
      </c>
      <c r="K168">
        <f t="shared" si="11"/>
        <v>0</v>
      </c>
      <c r="L168">
        <f t="shared" si="12"/>
        <v>0</v>
      </c>
      <c r="M168">
        <f t="shared" si="13"/>
        <v>0</v>
      </c>
      <c r="N168">
        <f t="shared" si="14"/>
        <v>0</v>
      </c>
      <c r="O168">
        <f t="shared" si="15"/>
        <v>0</v>
      </c>
    </row>
    <row r="169" spans="2:15" x14ac:dyDescent="0.25">
      <c r="B169" s="23" t="s">
        <v>20</v>
      </c>
      <c r="C169">
        <v>175</v>
      </c>
      <c r="F169">
        <f>'336p stat'!H168-'336p stat'!K168</f>
        <v>0</v>
      </c>
      <c r="G169">
        <f>'336p stat'!K168-'336p stat'!N168</f>
        <v>0</v>
      </c>
      <c r="H169">
        <f>'336p stat'!N168</f>
        <v>0</v>
      </c>
      <c r="K169">
        <f t="shared" si="11"/>
        <v>0</v>
      </c>
      <c r="L169">
        <f t="shared" si="12"/>
        <v>0</v>
      </c>
      <c r="M169">
        <f t="shared" si="13"/>
        <v>0</v>
      </c>
      <c r="N169">
        <f t="shared" si="14"/>
        <v>0</v>
      </c>
      <c r="O169">
        <f t="shared" si="15"/>
        <v>0</v>
      </c>
    </row>
    <row r="170" spans="2:15" x14ac:dyDescent="0.25">
      <c r="B170" s="23" t="s">
        <v>20</v>
      </c>
      <c r="C170">
        <v>200</v>
      </c>
      <c r="F170">
        <f>'336p stat'!H169-'336p stat'!K169</f>
        <v>0</v>
      </c>
      <c r="G170">
        <f>'336p stat'!K169-'336p stat'!N169</f>
        <v>0</v>
      </c>
      <c r="H170">
        <f>'336p stat'!N169</f>
        <v>0</v>
      </c>
      <c r="K170">
        <f t="shared" si="11"/>
        <v>0</v>
      </c>
      <c r="L170">
        <f t="shared" si="12"/>
        <v>0</v>
      </c>
      <c r="M170">
        <f t="shared" si="13"/>
        <v>0</v>
      </c>
      <c r="N170">
        <f t="shared" si="14"/>
        <v>0</v>
      </c>
      <c r="O170">
        <f t="shared" si="15"/>
        <v>0</v>
      </c>
    </row>
    <row r="171" spans="2:15" x14ac:dyDescent="0.25">
      <c r="B171" s="23" t="s">
        <v>20</v>
      </c>
      <c r="C171">
        <v>225</v>
      </c>
      <c r="F171">
        <f>'336p stat'!H170-'336p stat'!K170</f>
        <v>0</v>
      </c>
      <c r="G171">
        <f>'336p stat'!K170-'336p stat'!N170</f>
        <v>0</v>
      </c>
      <c r="H171">
        <f>'336p stat'!N170</f>
        <v>0</v>
      </c>
      <c r="K171">
        <f t="shared" si="11"/>
        <v>0</v>
      </c>
      <c r="L171">
        <f t="shared" si="12"/>
        <v>0</v>
      </c>
      <c r="M171">
        <f t="shared" si="13"/>
        <v>0</v>
      </c>
      <c r="N171">
        <f t="shared" si="14"/>
        <v>0</v>
      </c>
      <c r="O171">
        <f t="shared" si="15"/>
        <v>0</v>
      </c>
    </row>
    <row r="172" spans="2:15" x14ac:dyDescent="0.25">
      <c r="B172" s="23" t="s">
        <v>20</v>
      </c>
      <c r="C172">
        <v>250</v>
      </c>
      <c r="F172">
        <f>'336p stat'!H171-'336p stat'!K171</f>
        <v>0</v>
      </c>
      <c r="G172">
        <f>'336p stat'!K171-'336p stat'!N171</f>
        <v>0</v>
      </c>
      <c r="H172">
        <f>'336p stat'!N171</f>
        <v>0</v>
      </c>
      <c r="K172">
        <f t="shared" si="11"/>
        <v>0</v>
      </c>
      <c r="L172">
        <f t="shared" si="12"/>
        <v>0</v>
      </c>
      <c r="M172">
        <f t="shared" si="13"/>
        <v>0</v>
      </c>
      <c r="N172">
        <f t="shared" si="14"/>
        <v>0</v>
      </c>
      <c r="O172">
        <f t="shared" si="15"/>
        <v>0</v>
      </c>
    </row>
    <row r="173" spans="2:15" x14ac:dyDescent="0.25">
      <c r="B173" s="23" t="s">
        <v>20</v>
      </c>
      <c r="C173">
        <v>275</v>
      </c>
      <c r="F173">
        <f>'336p stat'!H172-'336p stat'!K172</f>
        <v>0</v>
      </c>
      <c r="G173">
        <f>'336p stat'!K172-'336p stat'!N172</f>
        <v>0</v>
      </c>
      <c r="H173">
        <f>'336p stat'!N172</f>
        <v>0</v>
      </c>
      <c r="K173">
        <f t="shared" si="11"/>
        <v>0</v>
      </c>
      <c r="L173">
        <f t="shared" si="12"/>
        <v>0</v>
      </c>
      <c r="M173">
        <f t="shared" si="13"/>
        <v>0</v>
      </c>
      <c r="N173">
        <f t="shared" si="14"/>
        <v>0</v>
      </c>
      <c r="O173">
        <f t="shared" si="15"/>
        <v>0</v>
      </c>
    </row>
    <row r="174" spans="2:15" x14ac:dyDescent="0.25">
      <c r="B174" s="23" t="s">
        <v>20</v>
      </c>
      <c r="C174">
        <v>300</v>
      </c>
      <c r="F174">
        <f>'336p stat'!H173-'336p stat'!K173</f>
        <v>0</v>
      </c>
      <c r="G174">
        <f>'336p stat'!K173-'336p stat'!N173</f>
        <v>0</v>
      </c>
      <c r="H174">
        <f>'336p stat'!N173</f>
        <v>0</v>
      </c>
      <c r="K174">
        <f t="shared" si="11"/>
        <v>0</v>
      </c>
      <c r="L174">
        <f t="shared" si="12"/>
        <v>0</v>
      </c>
      <c r="M174">
        <f t="shared" si="13"/>
        <v>0</v>
      </c>
      <c r="N174">
        <f t="shared" si="14"/>
        <v>0</v>
      </c>
      <c r="O174">
        <f t="shared" si="15"/>
        <v>0</v>
      </c>
    </row>
    <row r="175" spans="2:15" x14ac:dyDescent="0.25">
      <c r="B175" s="23" t="s">
        <v>20</v>
      </c>
      <c r="C175">
        <v>325</v>
      </c>
      <c r="F175">
        <f>'336p stat'!H174-'336p stat'!K174</f>
        <v>0</v>
      </c>
      <c r="G175">
        <f>'336p stat'!K174-'336p stat'!N174</f>
        <v>0</v>
      </c>
      <c r="H175">
        <f>'336p stat'!N174</f>
        <v>0</v>
      </c>
      <c r="K175">
        <f t="shared" si="11"/>
        <v>0</v>
      </c>
      <c r="L175">
        <f t="shared" si="12"/>
        <v>0</v>
      </c>
      <c r="M175">
        <f t="shared" si="13"/>
        <v>0</v>
      </c>
      <c r="N175">
        <f t="shared" si="14"/>
        <v>0</v>
      </c>
      <c r="O175">
        <f t="shared" si="15"/>
        <v>0</v>
      </c>
    </row>
    <row r="176" spans="2:15" x14ac:dyDescent="0.25">
      <c r="B176" s="23" t="s">
        <v>20</v>
      </c>
      <c r="C176">
        <v>350</v>
      </c>
      <c r="F176">
        <f>'336p stat'!H175-'336p stat'!K175</f>
        <v>0</v>
      </c>
      <c r="G176">
        <f>'336p stat'!K175-'336p stat'!N175</f>
        <v>0</v>
      </c>
      <c r="H176">
        <f>'336p stat'!N175</f>
        <v>0</v>
      </c>
      <c r="K176">
        <f t="shared" si="11"/>
        <v>0</v>
      </c>
      <c r="L176">
        <f t="shared" si="12"/>
        <v>0</v>
      </c>
      <c r="M176">
        <f t="shared" si="13"/>
        <v>0</v>
      </c>
      <c r="N176">
        <f t="shared" si="14"/>
        <v>0</v>
      </c>
      <c r="O176">
        <f t="shared" si="15"/>
        <v>0</v>
      </c>
    </row>
    <row r="177" spans="2:15" x14ac:dyDescent="0.25">
      <c r="B177" s="23" t="s">
        <v>20</v>
      </c>
      <c r="C177">
        <v>375</v>
      </c>
      <c r="F177">
        <f>'336p stat'!H176-'336p stat'!K176</f>
        <v>0</v>
      </c>
      <c r="G177">
        <f>'336p stat'!K176-'336p stat'!N176</f>
        <v>0</v>
      </c>
      <c r="H177">
        <f>'336p stat'!N176</f>
        <v>0</v>
      </c>
      <c r="K177">
        <f t="shared" si="11"/>
        <v>0</v>
      </c>
      <c r="L177">
        <f t="shared" si="12"/>
        <v>0</v>
      </c>
      <c r="M177">
        <f t="shared" si="13"/>
        <v>0</v>
      </c>
      <c r="N177">
        <f t="shared" si="14"/>
        <v>0</v>
      </c>
      <c r="O177">
        <f t="shared" si="15"/>
        <v>0</v>
      </c>
    </row>
    <row r="178" spans="2:15" x14ac:dyDescent="0.25">
      <c r="B178" s="23" t="s">
        <v>20</v>
      </c>
      <c r="C178">
        <v>400</v>
      </c>
      <c r="F178">
        <f>'336p stat'!H177-'336p stat'!K177</f>
        <v>0</v>
      </c>
      <c r="G178">
        <f>'336p stat'!K177-'336p stat'!N177</f>
        <v>0</v>
      </c>
      <c r="H178">
        <f>'336p stat'!N177</f>
        <v>0</v>
      </c>
      <c r="K178">
        <f t="shared" si="11"/>
        <v>0</v>
      </c>
      <c r="L178">
        <f t="shared" si="12"/>
        <v>0</v>
      </c>
      <c r="M178">
        <f t="shared" si="13"/>
        <v>0</v>
      </c>
      <c r="N178">
        <f t="shared" si="14"/>
        <v>0</v>
      </c>
      <c r="O178">
        <f t="shared" si="15"/>
        <v>0</v>
      </c>
    </row>
    <row r="179" spans="2:15" x14ac:dyDescent="0.25">
      <c r="B179" s="23" t="s">
        <v>20</v>
      </c>
      <c r="C179">
        <v>425</v>
      </c>
      <c r="F179">
        <f>'336p stat'!H178-'336p stat'!K178</f>
        <v>0</v>
      </c>
      <c r="G179">
        <f>'336p stat'!K178-'336p stat'!N178</f>
        <v>0</v>
      </c>
      <c r="H179">
        <f>'336p stat'!N178</f>
        <v>0</v>
      </c>
      <c r="K179">
        <f t="shared" si="11"/>
        <v>0</v>
      </c>
      <c r="L179">
        <f t="shared" si="12"/>
        <v>0</v>
      </c>
      <c r="M179">
        <f t="shared" si="13"/>
        <v>0</v>
      </c>
      <c r="N179">
        <f t="shared" si="14"/>
        <v>0</v>
      </c>
      <c r="O179">
        <f t="shared" si="15"/>
        <v>0</v>
      </c>
    </row>
    <row r="180" spans="2:15" x14ac:dyDescent="0.25">
      <c r="B180" s="23" t="s">
        <v>20</v>
      </c>
      <c r="C180">
        <v>450</v>
      </c>
      <c r="F180">
        <f>'336p stat'!H179-'336p stat'!K179</f>
        <v>0</v>
      </c>
      <c r="G180">
        <f>'336p stat'!K179-'336p stat'!N179</f>
        <v>0</v>
      </c>
      <c r="H180">
        <f>'336p stat'!N179</f>
        <v>0</v>
      </c>
      <c r="K180">
        <f t="shared" si="11"/>
        <v>0</v>
      </c>
      <c r="L180">
        <f t="shared" si="12"/>
        <v>0</v>
      </c>
      <c r="M180">
        <f t="shared" si="13"/>
        <v>0</v>
      </c>
      <c r="N180">
        <f t="shared" si="14"/>
        <v>0</v>
      </c>
      <c r="O180">
        <f t="shared" si="15"/>
        <v>0</v>
      </c>
    </row>
    <row r="181" spans="2:15" x14ac:dyDescent="0.25">
      <c r="B181" s="23" t="s">
        <v>20</v>
      </c>
      <c r="C181">
        <v>475</v>
      </c>
      <c r="F181">
        <f>'336p stat'!H180-'336p stat'!K180</f>
        <v>0</v>
      </c>
      <c r="G181">
        <f>'336p stat'!K180-'336p stat'!N180</f>
        <v>0</v>
      </c>
      <c r="H181">
        <f>'336p stat'!N180</f>
        <v>0</v>
      </c>
      <c r="K181">
        <f t="shared" si="11"/>
        <v>0</v>
      </c>
      <c r="L181">
        <f t="shared" si="12"/>
        <v>0</v>
      </c>
      <c r="M181">
        <f t="shared" si="13"/>
        <v>0</v>
      </c>
      <c r="N181">
        <f t="shared" si="14"/>
        <v>0</v>
      </c>
      <c r="O181">
        <f t="shared" si="15"/>
        <v>0</v>
      </c>
    </row>
    <row r="182" spans="2:15" x14ac:dyDescent="0.25">
      <c r="B182" s="23" t="s">
        <v>20</v>
      </c>
      <c r="C182">
        <v>500</v>
      </c>
      <c r="F182">
        <f>'336p stat'!H181-'336p stat'!K181</f>
        <v>0</v>
      </c>
      <c r="G182">
        <f>'336p stat'!K181-'336p stat'!N181</f>
        <v>0</v>
      </c>
      <c r="H182">
        <f>'336p stat'!N181</f>
        <v>0</v>
      </c>
      <c r="K182">
        <f t="shared" si="11"/>
        <v>0</v>
      </c>
      <c r="L182">
        <f t="shared" si="12"/>
        <v>0</v>
      </c>
      <c r="M182">
        <f t="shared" si="13"/>
        <v>0</v>
      </c>
      <c r="N182">
        <f t="shared" si="14"/>
        <v>0</v>
      </c>
      <c r="O182">
        <f t="shared" si="15"/>
        <v>0</v>
      </c>
    </row>
    <row r="183" spans="2:15" x14ac:dyDescent="0.25">
      <c r="B183" s="23" t="s">
        <v>21</v>
      </c>
      <c r="C183">
        <v>25</v>
      </c>
      <c r="F183">
        <f>'336p stat'!H182-'336p stat'!K182</f>
        <v>261.98171600000001</v>
      </c>
      <c r="G183">
        <f>'336p stat'!K182-'336p stat'!N182</f>
        <v>66.791471000000001</v>
      </c>
      <c r="H183">
        <f>'336p stat'!N182</f>
        <v>0</v>
      </c>
      <c r="K183">
        <f t="shared" si="11"/>
        <v>0</v>
      </c>
      <c r="L183">
        <f t="shared" si="12"/>
        <v>0</v>
      </c>
      <c r="M183">
        <f t="shared" si="13"/>
        <v>10.479268640000001</v>
      </c>
      <c r="N183">
        <f t="shared" si="14"/>
        <v>2.6716588400000001</v>
      </c>
      <c r="O183">
        <f t="shared" si="15"/>
        <v>0</v>
      </c>
    </row>
    <row r="184" spans="2:15" x14ac:dyDescent="0.25">
      <c r="B184" s="23" t="s">
        <v>21</v>
      </c>
      <c r="C184">
        <v>50</v>
      </c>
      <c r="F184">
        <f>'336p stat'!H183-'336p stat'!K183</f>
        <v>524.12434900000005</v>
      </c>
      <c r="G184">
        <f>'336p stat'!K183-'336p stat'!N183</f>
        <v>133.58952400000001</v>
      </c>
      <c r="H184">
        <f>'336p stat'!N183</f>
        <v>0</v>
      </c>
      <c r="K184">
        <f t="shared" si="11"/>
        <v>0</v>
      </c>
      <c r="L184">
        <f t="shared" si="12"/>
        <v>0</v>
      </c>
      <c r="M184">
        <f t="shared" si="13"/>
        <v>10.482486980000001</v>
      </c>
      <c r="N184">
        <f t="shared" si="14"/>
        <v>2.6717904800000003</v>
      </c>
      <c r="O184">
        <f t="shared" si="15"/>
        <v>0</v>
      </c>
    </row>
    <row r="185" spans="2:15" x14ac:dyDescent="0.25">
      <c r="B185" s="23" t="s">
        <v>21</v>
      </c>
      <c r="C185">
        <v>75</v>
      </c>
      <c r="F185">
        <f>'336p stat'!H184-'336p stat'!K184</f>
        <v>786.28191300000003</v>
      </c>
      <c r="G185">
        <f>'336p stat'!K184-'336p stat'!N184</f>
        <v>200.39145500000001</v>
      </c>
      <c r="H185">
        <f>'336p stat'!N184</f>
        <v>0</v>
      </c>
      <c r="K185">
        <f t="shared" si="11"/>
        <v>0</v>
      </c>
      <c r="L185">
        <f t="shared" si="12"/>
        <v>0</v>
      </c>
      <c r="M185">
        <f t="shared" si="13"/>
        <v>10.48375884</v>
      </c>
      <c r="N185">
        <f t="shared" si="14"/>
        <v>2.6718860666666666</v>
      </c>
      <c r="O185">
        <f t="shared" si="15"/>
        <v>0</v>
      </c>
    </row>
    <row r="186" spans="2:15" x14ac:dyDescent="0.25">
      <c r="B186" s="23" t="s">
        <v>21</v>
      </c>
      <c r="C186">
        <v>100</v>
      </c>
      <c r="F186">
        <f>'336p stat'!H185-'336p stat'!K185</f>
        <v>1048.440079</v>
      </c>
      <c r="G186">
        <f>'336p stat'!K185-'336p stat'!N185</f>
        <v>267.197362</v>
      </c>
      <c r="H186">
        <f>'336p stat'!N185</f>
        <v>0</v>
      </c>
      <c r="K186">
        <f t="shared" si="11"/>
        <v>0</v>
      </c>
      <c r="L186">
        <f t="shared" si="12"/>
        <v>0</v>
      </c>
      <c r="M186">
        <f t="shared" si="13"/>
        <v>10.48440079</v>
      </c>
      <c r="N186">
        <f t="shared" si="14"/>
        <v>2.6719736200000002</v>
      </c>
      <c r="O186">
        <f t="shared" si="15"/>
        <v>0</v>
      </c>
    </row>
    <row r="187" spans="2:15" x14ac:dyDescent="0.25">
      <c r="B187" s="23" t="s">
        <v>21</v>
      </c>
      <c r="C187">
        <v>125</v>
      </c>
      <c r="F187">
        <f>'336p stat'!H186-'336p stat'!K186</f>
        <v>1310.595928</v>
      </c>
      <c r="G187">
        <f>'336p stat'!K186-'336p stat'!N186</f>
        <v>333.995385</v>
      </c>
      <c r="H187">
        <f>'336p stat'!N186</f>
        <v>0</v>
      </c>
      <c r="K187">
        <f t="shared" si="11"/>
        <v>0</v>
      </c>
      <c r="L187">
        <f t="shared" si="12"/>
        <v>0</v>
      </c>
      <c r="M187">
        <f t="shared" si="13"/>
        <v>10.484767423999999</v>
      </c>
      <c r="N187">
        <f t="shared" si="14"/>
        <v>2.6719630799999998</v>
      </c>
      <c r="O187">
        <f t="shared" si="15"/>
        <v>0</v>
      </c>
    </row>
    <row r="188" spans="2:15" x14ac:dyDescent="0.25">
      <c r="B188" s="23" t="s">
        <v>21</v>
      </c>
      <c r="C188">
        <v>150</v>
      </c>
      <c r="F188">
        <f>'336p stat'!H187-'336p stat'!K187</f>
        <v>1572.7469940000001</v>
      </c>
      <c r="G188">
        <f>'336p stat'!K187-'336p stat'!N187</f>
        <v>400.79118999999997</v>
      </c>
      <c r="H188">
        <f>'336p stat'!N187</f>
        <v>0</v>
      </c>
      <c r="K188">
        <f t="shared" si="11"/>
        <v>0</v>
      </c>
      <c r="L188">
        <f t="shared" si="12"/>
        <v>0</v>
      </c>
      <c r="M188">
        <f t="shared" si="13"/>
        <v>10.48497996</v>
      </c>
      <c r="N188">
        <f t="shared" si="14"/>
        <v>2.6719412666666664</v>
      </c>
      <c r="O188">
        <f t="shared" si="15"/>
        <v>0</v>
      </c>
    </row>
    <row r="189" spans="2:15" x14ac:dyDescent="0.25">
      <c r="B189" s="23" t="s">
        <v>21</v>
      </c>
      <c r="C189">
        <v>175</v>
      </c>
      <c r="F189">
        <f>'336p stat'!H188-'336p stat'!K188</f>
        <v>1834.8911439999999</v>
      </c>
      <c r="G189">
        <f>'336p stat'!K188-'336p stat'!N188</f>
        <v>467.59216700000002</v>
      </c>
      <c r="H189">
        <f>'336p stat'!N188</f>
        <v>0</v>
      </c>
      <c r="K189">
        <f t="shared" si="11"/>
        <v>0</v>
      </c>
      <c r="L189">
        <f t="shared" si="12"/>
        <v>0</v>
      </c>
      <c r="M189">
        <f t="shared" si="13"/>
        <v>10.48509225142857</v>
      </c>
      <c r="N189">
        <f t="shared" si="14"/>
        <v>2.67195524</v>
      </c>
      <c r="O189">
        <f t="shared" si="15"/>
        <v>0</v>
      </c>
    </row>
    <row r="190" spans="2:15" x14ac:dyDescent="0.25">
      <c r="B190" s="23" t="s">
        <v>21</v>
      </c>
      <c r="C190">
        <v>200</v>
      </c>
      <c r="F190">
        <f>'336p stat'!H189-'336p stat'!K189</f>
        <v>2097.032631</v>
      </c>
      <c r="G190">
        <f>'336p stat'!K189-'336p stat'!N189</f>
        <v>534.39416600000004</v>
      </c>
      <c r="H190">
        <f>'336p stat'!N189</f>
        <v>0</v>
      </c>
      <c r="K190">
        <f t="shared" si="11"/>
        <v>0</v>
      </c>
      <c r="L190">
        <f t="shared" si="12"/>
        <v>0</v>
      </c>
      <c r="M190">
        <f t="shared" si="13"/>
        <v>10.485163155</v>
      </c>
      <c r="N190">
        <f t="shared" si="14"/>
        <v>2.6719708300000002</v>
      </c>
      <c r="O190">
        <f t="shared" si="15"/>
        <v>0</v>
      </c>
    </row>
    <row r="191" spans="2:15" x14ac:dyDescent="0.25">
      <c r="B191" s="23" t="s">
        <v>21</v>
      </c>
      <c r="C191">
        <v>225</v>
      </c>
      <c r="F191">
        <f>'336p stat'!H190-'336p stat'!K190</f>
        <v>2359.1873220000002</v>
      </c>
      <c r="G191">
        <f>'336p stat'!K190-'336p stat'!N190</f>
        <v>601.20416699999998</v>
      </c>
      <c r="H191">
        <f>'336p stat'!N190</f>
        <v>0</v>
      </c>
      <c r="K191">
        <f t="shared" si="11"/>
        <v>0</v>
      </c>
      <c r="L191">
        <f t="shared" si="12"/>
        <v>0</v>
      </c>
      <c r="M191">
        <f t="shared" si="13"/>
        <v>10.485276986666667</v>
      </c>
      <c r="N191">
        <f t="shared" si="14"/>
        <v>2.67201852</v>
      </c>
      <c r="O191">
        <f t="shared" si="15"/>
        <v>0</v>
      </c>
    </row>
    <row r="192" spans="2:15" x14ac:dyDescent="0.25">
      <c r="B192" s="23" t="s">
        <v>21</v>
      </c>
      <c r="C192">
        <v>250</v>
      </c>
      <c r="F192">
        <f>'336p stat'!H191-'336p stat'!K191</f>
        <v>2621.3433950000003</v>
      </c>
      <c r="G192">
        <f>'336p stat'!K191-'336p stat'!N191</f>
        <v>667.99916399999995</v>
      </c>
      <c r="H192">
        <f>'336p stat'!N191</f>
        <v>0</v>
      </c>
      <c r="K192">
        <f t="shared" si="11"/>
        <v>0</v>
      </c>
      <c r="L192">
        <f t="shared" si="12"/>
        <v>0</v>
      </c>
      <c r="M192">
        <f t="shared" si="13"/>
        <v>10.485373580000001</v>
      </c>
      <c r="N192">
        <f t="shared" si="14"/>
        <v>2.6719966559999997</v>
      </c>
      <c r="O192">
        <f t="shared" si="15"/>
        <v>0</v>
      </c>
    </row>
    <row r="193" spans="2:15" x14ac:dyDescent="0.25">
      <c r="B193" s="23" t="s">
        <v>21</v>
      </c>
      <c r="C193">
        <v>275</v>
      </c>
      <c r="F193">
        <f>'336p stat'!H192-'336p stat'!K192</f>
        <v>2883.4855000000002</v>
      </c>
      <c r="G193">
        <f>'336p stat'!K192-'336p stat'!N192</f>
        <v>734.79989599999999</v>
      </c>
      <c r="H193">
        <f>'336p stat'!N192</f>
        <v>0</v>
      </c>
      <c r="K193">
        <f t="shared" si="11"/>
        <v>0</v>
      </c>
      <c r="L193">
        <f t="shared" si="12"/>
        <v>0</v>
      </c>
      <c r="M193">
        <f t="shared" si="13"/>
        <v>10.485401818181819</v>
      </c>
      <c r="N193">
        <f t="shared" si="14"/>
        <v>2.6719996218181818</v>
      </c>
      <c r="O193">
        <f t="shared" si="15"/>
        <v>0</v>
      </c>
    </row>
    <row r="194" spans="2:15" x14ac:dyDescent="0.25">
      <c r="B194" s="23" t="s">
        <v>21</v>
      </c>
      <c r="C194">
        <v>300</v>
      </c>
      <c r="F194">
        <f>'336p stat'!H193-'336p stat'!K193</f>
        <v>3145.6375669999998</v>
      </c>
      <c r="G194">
        <f>'336p stat'!K193-'336p stat'!N193</f>
        <v>801.61517200000003</v>
      </c>
      <c r="H194">
        <f>'336p stat'!N193</f>
        <v>0</v>
      </c>
      <c r="K194">
        <f t="shared" si="11"/>
        <v>0</v>
      </c>
      <c r="L194">
        <f t="shared" si="12"/>
        <v>0</v>
      </c>
      <c r="M194">
        <f t="shared" si="13"/>
        <v>10.485458556666666</v>
      </c>
      <c r="N194">
        <f t="shared" si="14"/>
        <v>2.6720505733333333</v>
      </c>
      <c r="O194">
        <f t="shared" si="15"/>
        <v>0</v>
      </c>
    </row>
    <row r="195" spans="2:15" x14ac:dyDescent="0.25">
      <c r="B195" s="23" t="s">
        <v>21</v>
      </c>
      <c r="C195">
        <v>325</v>
      </c>
      <c r="F195">
        <f>'336p stat'!H194-'336p stat'!K194</f>
        <v>3407.7755290000005</v>
      </c>
      <c r="G195">
        <f>'336p stat'!K194-'336p stat'!N194</f>
        <v>868.40886599999999</v>
      </c>
      <c r="H195">
        <f>'336p stat'!N194</f>
        <v>0</v>
      </c>
      <c r="K195">
        <f t="shared" si="11"/>
        <v>0</v>
      </c>
      <c r="L195">
        <f t="shared" si="12"/>
        <v>0</v>
      </c>
      <c r="M195">
        <f t="shared" si="13"/>
        <v>10.485463166153847</v>
      </c>
      <c r="N195">
        <f t="shared" si="14"/>
        <v>2.67202728</v>
      </c>
      <c r="O195">
        <f t="shared" si="15"/>
        <v>0</v>
      </c>
    </row>
    <row r="196" spans="2:15" x14ac:dyDescent="0.25">
      <c r="B196" s="23" t="s">
        <v>21</v>
      </c>
      <c r="C196">
        <v>350</v>
      </c>
      <c r="F196">
        <f>'336p stat'!H195-'336p stat'!K195</f>
        <v>3669.9284660000003</v>
      </c>
      <c r="G196">
        <f>'336p stat'!K195-'336p stat'!N195</f>
        <v>935.19713899999999</v>
      </c>
      <c r="H196">
        <f>'336p stat'!N195</f>
        <v>0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10.485509902857144</v>
      </c>
      <c r="N196">
        <f t="shared" ref="N196:N242" si="19">G196/$C196</f>
        <v>2.6719918257142856</v>
      </c>
      <c r="O196">
        <f t="shared" ref="O196:O242" si="20">H196/$C196</f>
        <v>0</v>
      </c>
    </row>
    <row r="197" spans="2:15" x14ac:dyDescent="0.25">
      <c r="B197" s="23" t="s">
        <v>21</v>
      </c>
      <c r="C197">
        <v>375</v>
      </c>
      <c r="F197">
        <f>'336p stat'!H196-'336p stat'!K196</f>
        <v>3932.0829480000002</v>
      </c>
      <c r="G197">
        <f>'336p stat'!K196-'336p stat'!N196</f>
        <v>1001.994718</v>
      </c>
      <c r="H197">
        <f>'336p stat'!N196</f>
        <v>0</v>
      </c>
      <c r="K197">
        <f t="shared" si="16"/>
        <v>0</v>
      </c>
      <c r="L197">
        <f t="shared" si="17"/>
        <v>0</v>
      </c>
      <c r="M197">
        <f t="shared" si="18"/>
        <v>10.485554528</v>
      </c>
      <c r="N197">
        <f t="shared" si="19"/>
        <v>2.6719859146666667</v>
      </c>
      <c r="O197">
        <f t="shared" si="20"/>
        <v>0</v>
      </c>
    </row>
    <row r="198" spans="2:15" x14ac:dyDescent="0.25">
      <c r="B198" s="23" t="s">
        <v>21</v>
      </c>
      <c r="C198">
        <v>400</v>
      </c>
      <c r="F198">
        <f>'336p stat'!H197-'336p stat'!K197</f>
        <v>4194.2209720000001</v>
      </c>
      <c r="G198">
        <f>'336p stat'!K197-'336p stat'!N197</f>
        <v>1068.7980809999999</v>
      </c>
      <c r="H198">
        <f>'336p stat'!N197</f>
        <v>0</v>
      </c>
      <c r="K198">
        <f t="shared" si="16"/>
        <v>0</v>
      </c>
      <c r="L198">
        <f t="shared" si="17"/>
        <v>0</v>
      </c>
      <c r="M198">
        <f t="shared" si="18"/>
        <v>10.48555243</v>
      </c>
      <c r="N198">
        <f t="shared" si="19"/>
        <v>2.6719952024999998</v>
      </c>
      <c r="O198">
        <f t="shared" si="20"/>
        <v>0</v>
      </c>
    </row>
    <row r="199" spans="2:15" x14ac:dyDescent="0.25">
      <c r="B199" s="23" t="s">
        <v>21</v>
      </c>
      <c r="C199">
        <v>425</v>
      </c>
      <c r="F199">
        <f>'336p stat'!H198-'336p stat'!K198</f>
        <v>4456.3810160000003</v>
      </c>
      <c r="G199">
        <f>'336p stat'!K198-'336p stat'!N198</f>
        <v>1135.604619</v>
      </c>
      <c r="H199">
        <f>'336p stat'!N198</f>
        <v>0</v>
      </c>
      <c r="K199">
        <f t="shared" si="16"/>
        <v>0</v>
      </c>
      <c r="L199">
        <f t="shared" si="17"/>
        <v>0</v>
      </c>
      <c r="M199">
        <f t="shared" si="18"/>
        <v>10.485602390588236</v>
      </c>
      <c r="N199">
        <f t="shared" si="19"/>
        <v>2.6720108682352941</v>
      </c>
      <c r="O199">
        <f t="shared" si="20"/>
        <v>0</v>
      </c>
    </row>
    <row r="200" spans="2:15" x14ac:dyDescent="0.25">
      <c r="B200" s="23" t="s">
        <v>21</v>
      </c>
      <c r="C200">
        <v>450</v>
      </c>
      <c r="F200">
        <f>'336p stat'!H199-'336p stat'!K199</f>
        <v>4718.51728</v>
      </c>
      <c r="G200">
        <f>'336p stat'!K199-'336p stat'!N199</f>
        <v>1202.4116160000001</v>
      </c>
      <c r="H200">
        <f>'336p stat'!N199</f>
        <v>0</v>
      </c>
      <c r="K200">
        <f t="shared" si="16"/>
        <v>0</v>
      </c>
      <c r="L200">
        <f t="shared" si="17"/>
        <v>0</v>
      </c>
      <c r="M200">
        <f t="shared" si="18"/>
        <v>10.485593955555556</v>
      </c>
      <c r="N200">
        <f t="shared" si="19"/>
        <v>2.6720258133333337</v>
      </c>
      <c r="O200">
        <f t="shared" si="20"/>
        <v>0</v>
      </c>
    </row>
    <row r="201" spans="2:15" x14ac:dyDescent="0.25">
      <c r="B201" s="23" t="s">
        <v>21</v>
      </c>
      <c r="C201">
        <v>475</v>
      </c>
      <c r="F201">
        <f>'336p stat'!H200-'336p stat'!K200</f>
        <v>4980.662241</v>
      </c>
      <c r="G201">
        <f>'336p stat'!K200-'336p stat'!N200</f>
        <v>1269.2073780000001</v>
      </c>
      <c r="H201">
        <f>'336p stat'!N200</f>
        <v>0</v>
      </c>
      <c r="K201">
        <f t="shared" si="16"/>
        <v>0</v>
      </c>
      <c r="L201">
        <f t="shared" si="17"/>
        <v>0</v>
      </c>
      <c r="M201">
        <f t="shared" si="18"/>
        <v>10.485604717894736</v>
      </c>
      <c r="N201">
        <f t="shared" si="19"/>
        <v>2.6720155326315789</v>
      </c>
      <c r="O201">
        <f t="shared" si="20"/>
        <v>0</v>
      </c>
    </row>
    <row r="202" spans="2:15" x14ac:dyDescent="0.25">
      <c r="B202" s="23" t="s">
        <v>21</v>
      </c>
      <c r="C202">
        <v>500</v>
      </c>
      <c r="F202">
        <f>'336p stat'!H201-'336p stat'!K201</f>
        <v>5242.8028979999999</v>
      </c>
      <c r="G202">
        <f>'336p stat'!K201-'336p stat'!N201</f>
        <v>1336.0077269999999</v>
      </c>
      <c r="H202">
        <f>'336p stat'!N201</f>
        <v>0</v>
      </c>
      <c r="K202">
        <f t="shared" si="16"/>
        <v>0</v>
      </c>
      <c r="L202">
        <f t="shared" si="17"/>
        <v>0</v>
      </c>
      <c r="M202">
        <f t="shared" si="18"/>
        <v>10.485605796</v>
      </c>
      <c r="N202">
        <f t="shared" si="19"/>
        <v>2.6720154539999998</v>
      </c>
      <c r="O202">
        <f t="shared" si="20"/>
        <v>0</v>
      </c>
    </row>
    <row r="203" spans="2:15" x14ac:dyDescent="0.25">
      <c r="B203" s="23" t="s">
        <v>22</v>
      </c>
      <c r="C203">
        <v>25</v>
      </c>
      <c r="F203">
        <f>'336p stat'!H202-'336p stat'!K202</f>
        <v>261.92746800000003</v>
      </c>
      <c r="G203">
        <f>'336p stat'!K202-'336p stat'!N202</f>
        <v>38.560636000000002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10.477098720000001</v>
      </c>
      <c r="N203">
        <f t="shared" si="19"/>
        <v>1.5424254400000001</v>
      </c>
      <c r="O203">
        <f t="shared" si="20"/>
        <v>0</v>
      </c>
    </row>
    <row r="204" spans="2:15" x14ac:dyDescent="0.25">
      <c r="B204" s="23" t="s">
        <v>22</v>
      </c>
      <c r="C204">
        <v>50</v>
      </c>
      <c r="F204">
        <f>'336p stat'!H203-'336p stat'!K203</f>
        <v>524.00280999999995</v>
      </c>
      <c r="G204">
        <f>'336p stat'!K203-'336p stat'!N203</f>
        <v>77.115566000000001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10.4800562</v>
      </c>
      <c r="N204">
        <f t="shared" si="19"/>
        <v>1.54231132</v>
      </c>
      <c r="O204">
        <f t="shared" si="20"/>
        <v>0</v>
      </c>
    </row>
    <row r="205" spans="2:15" x14ac:dyDescent="0.25">
      <c r="B205" s="23" t="s">
        <v>22</v>
      </c>
      <c r="C205">
        <v>75</v>
      </c>
      <c r="F205">
        <f>'336p stat'!H204-'336p stat'!K204</f>
        <v>786.066731</v>
      </c>
      <c r="G205">
        <f>'336p stat'!K204-'336p stat'!N204</f>
        <v>115.675915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10.480889746666668</v>
      </c>
      <c r="N205">
        <f t="shared" si="19"/>
        <v>1.5423455333333334</v>
      </c>
      <c r="O205">
        <f t="shared" si="20"/>
        <v>0</v>
      </c>
    </row>
    <row r="206" spans="2:15" x14ac:dyDescent="0.25">
      <c r="B206" s="23" t="s">
        <v>22</v>
      </c>
      <c r="C206">
        <v>100</v>
      </c>
      <c r="F206">
        <f>'336p stat'!H205-'336p stat'!K205</f>
        <v>1048.1351070000001</v>
      </c>
      <c r="G206">
        <f>'336p stat'!K205-'336p stat'!N205</f>
        <v>154.23108199999999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10.481351070000001</v>
      </c>
      <c r="N206">
        <f t="shared" si="19"/>
        <v>1.54231082</v>
      </c>
      <c r="O206">
        <f t="shared" si="20"/>
        <v>0</v>
      </c>
    </row>
    <row r="207" spans="2:15" x14ac:dyDescent="0.25">
      <c r="B207" s="23" t="s">
        <v>22</v>
      </c>
      <c r="C207">
        <v>125</v>
      </c>
      <c r="F207">
        <f>'336p stat'!H206-'336p stat'!K206</f>
        <v>1310.1961250000002</v>
      </c>
      <c r="G207">
        <f>'336p stat'!K206-'336p stat'!N206</f>
        <v>192.77390399999999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10.481569000000002</v>
      </c>
      <c r="N207">
        <f t="shared" si="19"/>
        <v>1.542191232</v>
      </c>
      <c r="O207">
        <f t="shared" si="20"/>
        <v>0</v>
      </c>
    </row>
    <row r="208" spans="2:15" x14ac:dyDescent="0.25">
      <c r="B208" s="23" t="s">
        <v>22</v>
      </c>
      <c r="C208">
        <v>150</v>
      </c>
      <c r="F208">
        <f>'336p stat'!H207-'336p stat'!K207</f>
        <v>1572.243698</v>
      </c>
      <c r="G208">
        <f>'336p stat'!K207-'336p stat'!N207</f>
        <v>231.32674900000001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10.481624653333334</v>
      </c>
      <c r="N208">
        <f t="shared" si="19"/>
        <v>1.5421783266666667</v>
      </c>
      <c r="O208">
        <f t="shared" si="20"/>
        <v>0</v>
      </c>
    </row>
    <row r="209" spans="2:15" x14ac:dyDescent="0.25">
      <c r="B209" s="23" t="s">
        <v>22</v>
      </c>
      <c r="C209">
        <v>175</v>
      </c>
      <c r="F209">
        <f>'336p stat'!H208-'336p stat'!K208</f>
        <v>1834.31269</v>
      </c>
      <c r="G209">
        <f>'336p stat'!K208-'336p stat'!N208</f>
        <v>269.87384800000001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10.4817868</v>
      </c>
      <c r="N209">
        <f t="shared" si="19"/>
        <v>1.5421362742857143</v>
      </c>
      <c r="O209">
        <f t="shared" si="20"/>
        <v>0</v>
      </c>
    </row>
    <row r="210" spans="2:15" x14ac:dyDescent="0.25">
      <c r="B210" s="23" t="s">
        <v>22</v>
      </c>
      <c r="C210">
        <v>200</v>
      </c>
      <c r="F210">
        <f>'336p stat'!H209-'336p stat'!K209</f>
        <v>2096.375775</v>
      </c>
      <c r="G210">
        <f>'336p stat'!K209-'336p stat'!N209</f>
        <v>308.42298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10.481878875</v>
      </c>
      <c r="N210">
        <f t="shared" si="19"/>
        <v>1.5421149000000001</v>
      </c>
      <c r="O210">
        <f t="shared" si="20"/>
        <v>0</v>
      </c>
    </row>
    <row r="211" spans="2:15" x14ac:dyDescent="0.25">
      <c r="B211" s="23" t="s">
        <v>22</v>
      </c>
      <c r="C211">
        <v>225</v>
      </c>
      <c r="F211">
        <f>'336p stat'!H210-'336p stat'!K210</f>
        <v>2358.4544119999996</v>
      </c>
      <c r="G211">
        <f>'336p stat'!K210-'336p stat'!N210</f>
        <v>346.97214100000002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10.482019608888887</v>
      </c>
      <c r="N211">
        <f t="shared" si="19"/>
        <v>1.5420984044444446</v>
      </c>
      <c r="O211">
        <f t="shared" si="20"/>
        <v>0</v>
      </c>
    </row>
    <row r="212" spans="2:15" x14ac:dyDescent="0.25">
      <c r="B212" s="23" t="s">
        <v>22</v>
      </c>
      <c r="C212">
        <v>250</v>
      </c>
      <c r="F212">
        <f>'336p stat'!H211-'336p stat'!K211</f>
        <v>2620.5315049999999</v>
      </c>
      <c r="G212">
        <f>'336p stat'!K211-'336p stat'!N211</f>
        <v>385.52053599999999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10.482126019999999</v>
      </c>
      <c r="N212">
        <f t="shared" si="19"/>
        <v>1.5420821439999999</v>
      </c>
      <c r="O212">
        <f t="shared" si="20"/>
        <v>0</v>
      </c>
    </row>
    <row r="213" spans="2:15" x14ac:dyDescent="0.25">
      <c r="B213" s="23" t="s">
        <v>22</v>
      </c>
      <c r="C213">
        <v>275</v>
      </c>
      <c r="F213">
        <f>'336p stat'!H212-'336p stat'!K212</f>
        <v>2882.6078259999999</v>
      </c>
      <c r="G213">
        <f>'336p stat'!K212-'336p stat'!N212</f>
        <v>424.06869699999999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10.482210276363636</v>
      </c>
      <c r="N213">
        <f t="shared" si="19"/>
        <v>1.542067989090909</v>
      </c>
      <c r="O213">
        <f t="shared" si="20"/>
        <v>0</v>
      </c>
    </row>
    <row r="214" spans="2:15" x14ac:dyDescent="0.25">
      <c r="B214" s="23" t="s">
        <v>22</v>
      </c>
      <c r="C214">
        <v>300</v>
      </c>
      <c r="F214">
        <f>'336p stat'!H213-'336p stat'!K213</f>
        <v>3144.6586979999997</v>
      </c>
      <c r="G214">
        <f>'336p stat'!K213-'336p stat'!N213</f>
        <v>462.61213700000002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10.482195659999999</v>
      </c>
      <c r="N214">
        <f t="shared" si="19"/>
        <v>1.5420404566666668</v>
      </c>
      <c r="O214">
        <f t="shared" si="20"/>
        <v>0</v>
      </c>
    </row>
    <row r="215" spans="2:15" x14ac:dyDescent="0.25">
      <c r="B215" s="23" t="s">
        <v>22</v>
      </c>
      <c r="C215">
        <v>325</v>
      </c>
      <c r="F215">
        <f>'336p stat'!H214-'336p stat'!K214</f>
        <v>3406.7197839999999</v>
      </c>
      <c r="G215">
        <f>'336p stat'!K214-'336p stat'!N214</f>
        <v>501.15702800000003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10.48221472</v>
      </c>
      <c r="N215">
        <f t="shared" si="19"/>
        <v>1.5420216246153846</v>
      </c>
      <c r="O215">
        <f t="shared" si="20"/>
        <v>0</v>
      </c>
    </row>
    <row r="216" spans="2:15" x14ac:dyDescent="0.25">
      <c r="B216" s="23" t="s">
        <v>22</v>
      </c>
      <c r="C216">
        <v>350</v>
      </c>
      <c r="F216">
        <f>'336p stat'!H215-'336p stat'!K215</f>
        <v>3668.7990589999999</v>
      </c>
      <c r="G216">
        <f>'336p stat'!K215-'336p stat'!N215</f>
        <v>539.70356800000002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10.482283025714285</v>
      </c>
      <c r="N216">
        <f t="shared" si="19"/>
        <v>1.5420101942857143</v>
      </c>
      <c r="O216">
        <f t="shared" si="20"/>
        <v>0</v>
      </c>
    </row>
    <row r="217" spans="2:15" x14ac:dyDescent="0.25">
      <c r="B217" s="23" t="s">
        <v>22</v>
      </c>
      <c r="C217">
        <v>375</v>
      </c>
      <c r="F217">
        <f>'336p stat'!H216-'336p stat'!K216</f>
        <v>3930.8677259999995</v>
      </c>
      <c r="G217">
        <f>'336p stat'!K216-'336p stat'!N216</f>
        <v>578.25117999999998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10.482313935999999</v>
      </c>
      <c r="N217">
        <f t="shared" si="19"/>
        <v>1.5420031466666666</v>
      </c>
      <c r="O217">
        <f t="shared" si="20"/>
        <v>0</v>
      </c>
    </row>
    <row r="218" spans="2:15" x14ac:dyDescent="0.25">
      <c r="B218" s="23" t="s">
        <v>22</v>
      </c>
      <c r="C218">
        <v>400</v>
      </c>
      <c r="F218">
        <f>'336p stat'!H217-'336p stat'!K217</f>
        <v>4192.9205000000002</v>
      </c>
      <c r="G218">
        <f>'336p stat'!K217-'336p stat'!N217</f>
        <v>616.80778099999998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10.482301250000001</v>
      </c>
      <c r="N218">
        <f t="shared" si="19"/>
        <v>1.5420194524999999</v>
      </c>
      <c r="O218">
        <f t="shared" si="20"/>
        <v>0</v>
      </c>
    </row>
    <row r="219" spans="2:15" x14ac:dyDescent="0.25">
      <c r="B219" s="23" t="s">
        <v>22</v>
      </c>
      <c r="C219">
        <v>425</v>
      </c>
      <c r="F219">
        <f>'336p stat'!H218-'336p stat'!K218</f>
        <v>4454.9723110000004</v>
      </c>
      <c r="G219">
        <f>'336p stat'!K218-'336p stat'!N218</f>
        <v>655.36123399999997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10.482287790588236</v>
      </c>
      <c r="N219">
        <f t="shared" si="19"/>
        <v>1.5420264329411764</v>
      </c>
      <c r="O219">
        <f t="shared" si="20"/>
        <v>0</v>
      </c>
    </row>
    <row r="220" spans="2:15" x14ac:dyDescent="0.25">
      <c r="B220" s="23" t="s">
        <v>22</v>
      </c>
      <c r="C220">
        <v>450</v>
      </c>
      <c r="F220">
        <f>'336p stat'!H219-'336p stat'!K219</f>
        <v>4717.0365320000001</v>
      </c>
      <c r="G220">
        <f>'336p stat'!K219-'336p stat'!N219</f>
        <v>693.90822400000002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10.482303404444444</v>
      </c>
      <c r="N220">
        <f t="shared" si="19"/>
        <v>1.5420182755555556</v>
      </c>
      <c r="O220">
        <f t="shared" si="20"/>
        <v>0</v>
      </c>
    </row>
    <row r="221" spans="2:15" x14ac:dyDescent="0.25">
      <c r="B221" s="23" t="s">
        <v>22</v>
      </c>
      <c r="C221">
        <v>475</v>
      </c>
      <c r="F221">
        <f>'336p stat'!H220-'336p stat'!K220</f>
        <v>4979.0909929999998</v>
      </c>
      <c r="G221">
        <f>'336p stat'!K220-'336p stat'!N220</f>
        <v>732.45942700000001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10.482296827368421</v>
      </c>
      <c r="N221">
        <f t="shared" si="19"/>
        <v>1.5420198463157895</v>
      </c>
      <c r="O221">
        <f t="shared" si="20"/>
        <v>0</v>
      </c>
    </row>
    <row r="222" spans="2:15" x14ac:dyDescent="0.25">
      <c r="B222" s="23" t="s">
        <v>22</v>
      </c>
      <c r="C222">
        <v>500</v>
      </c>
      <c r="F222">
        <f>'336p stat'!H221-'336p stat'!K221</f>
        <v>5241.1623839999993</v>
      </c>
      <c r="G222">
        <f>'336p stat'!K221-'336p stat'!N221</f>
        <v>771.00642500000004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10.482324767999998</v>
      </c>
      <c r="N222">
        <f t="shared" si="19"/>
        <v>1.5420128500000001</v>
      </c>
      <c r="O222">
        <f t="shared" si="20"/>
        <v>0</v>
      </c>
    </row>
    <row r="223" spans="2:15" x14ac:dyDescent="0.25">
      <c r="B223" s="23" t="s">
        <v>23</v>
      </c>
      <c r="C223">
        <v>25</v>
      </c>
      <c r="F223">
        <f>'336p stat'!H222-'336p stat'!K222</f>
        <v>245.86992300000009</v>
      </c>
      <c r="G223">
        <f>'336p stat'!K222-'336p stat'!N222</f>
        <v>592.98443499999996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9.8347969200000041</v>
      </c>
      <c r="N223">
        <f t="shared" si="19"/>
        <v>23.719377399999999</v>
      </c>
      <c r="O223">
        <f t="shared" si="20"/>
        <v>0</v>
      </c>
    </row>
    <row r="224" spans="2:15" x14ac:dyDescent="0.25">
      <c r="B224" s="23" t="s">
        <v>23</v>
      </c>
      <c r="C224">
        <v>50</v>
      </c>
      <c r="F224">
        <f>'336p stat'!H223-'336p stat'!K223</f>
        <v>491.92979500000001</v>
      </c>
      <c r="G224">
        <f>'336p stat'!K223-'336p stat'!N223</f>
        <v>1185.9554419999999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9.8385958999999996</v>
      </c>
      <c r="N224">
        <f t="shared" si="19"/>
        <v>23.719108840000001</v>
      </c>
      <c r="O224">
        <f t="shared" si="20"/>
        <v>0</v>
      </c>
    </row>
    <row r="225" spans="2:15" x14ac:dyDescent="0.25">
      <c r="B225" s="23" t="s">
        <v>23</v>
      </c>
      <c r="C225">
        <v>75</v>
      </c>
      <c r="F225">
        <f>'336p stat'!H224-'336p stat'!K224</f>
        <v>737.9817579999999</v>
      </c>
      <c r="G225">
        <f>'336p stat'!K224-'336p stat'!N224</f>
        <v>1778.9312110000001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9.8397567733333329</v>
      </c>
      <c r="N225">
        <f t="shared" si="19"/>
        <v>23.719082813333333</v>
      </c>
      <c r="O225">
        <f t="shared" si="20"/>
        <v>0</v>
      </c>
    </row>
    <row r="226" spans="2:15" x14ac:dyDescent="0.25">
      <c r="B226" s="23" t="s">
        <v>23</v>
      </c>
      <c r="C226">
        <v>100</v>
      </c>
      <c r="F226">
        <f>'336p stat'!H225-'336p stat'!K225</f>
        <v>984.03906800000004</v>
      </c>
      <c r="G226">
        <f>'336p stat'!K225-'336p stat'!N225</f>
        <v>2371.9028560000002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9.8403906800000005</v>
      </c>
      <c r="N226">
        <f t="shared" si="19"/>
        <v>23.719028560000002</v>
      </c>
      <c r="O226">
        <f t="shared" si="20"/>
        <v>0</v>
      </c>
    </row>
    <row r="227" spans="2:15" x14ac:dyDescent="0.25">
      <c r="B227" s="23" t="s">
        <v>23</v>
      </c>
      <c r="C227">
        <v>125</v>
      </c>
      <c r="F227">
        <f>'336p stat'!H226-'336p stat'!K226</f>
        <v>1230.0869580000003</v>
      </c>
      <c r="G227">
        <f>'336p stat'!K226-'336p stat'!N226</f>
        <v>2964.876753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9.8406956640000018</v>
      </c>
      <c r="N227">
        <f t="shared" si="19"/>
        <v>23.719014024</v>
      </c>
      <c r="O227">
        <f t="shared" si="20"/>
        <v>0</v>
      </c>
    </row>
    <row r="228" spans="2:15" x14ac:dyDescent="0.25">
      <c r="B228" s="23" t="s">
        <v>23</v>
      </c>
      <c r="C228">
        <v>150</v>
      </c>
      <c r="F228">
        <f>'336p stat'!H227-'336p stat'!K227</f>
        <v>1476.1438630000002</v>
      </c>
      <c r="G228">
        <f>'336p stat'!K227-'336p stat'!N227</f>
        <v>3557.8525239999999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9.8409590866666683</v>
      </c>
      <c r="N228">
        <f t="shared" si="19"/>
        <v>23.719016826666667</v>
      </c>
      <c r="O228">
        <f t="shared" si="20"/>
        <v>0</v>
      </c>
    </row>
    <row r="229" spans="2:15" x14ac:dyDescent="0.25">
      <c r="B229" s="23" t="s">
        <v>23</v>
      </c>
      <c r="C229">
        <v>175</v>
      </c>
      <c r="F229">
        <f>'336p stat'!H228-'336p stat'!K228</f>
        <v>1722.2163769999997</v>
      </c>
      <c r="G229">
        <f>'336p stat'!K228-'336p stat'!N228</f>
        <v>4150.840518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9.8412364399999976</v>
      </c>
      <c r="N229">
        <f t="shared" si="19"/>
        <v>23.719088674285715</v>
      </c>
      <c r="O229">
        <f t="shared" si="20"/>
        <v>0</v>
      </c>
    </row>
    <row r="230" spans="2:15" x14ac:dyDescent="0.25">
      <c r="B230" s="23" t="s">
        <v>23</v>
      </c>
      <c r="C230">
        <v>200</v>
      </c>
      <c r="F230">
        <f>'336p stat'!H229-'336p stat'!K229</f>
        <v>1968.2855559999998</v>
      </c>
      <c r="G230">
        <f>'336p stat'!K229-'336p stat'!N229</f>
        <v>4743.8431350000001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9.8414277799999983</v>
      </c>
      <c r="N230">
        <f t="shared" si="19"/>
        <v>23.719215675000001</v>
      </c>
      <c r="O230">
        <f t="shared" si="20"/>
        <v>0</v>
      </c>
    </row>
    <row r="231" spans="2:15" x14ac:dyDescent="0.25">
      <c r="B231" s="23" t="s">
        <v>23</v>
      </c>
      <c r="C231">
        <v>225</v>
      </c>
      <c r="F231">
        <f>'336p stat'!H230-'336p stat'!K230</f>
        <v>2214.3571769999999</v>
      </c>
      <c r="G231">
        <f>'336p stat'!K230-'336p stat'!N230</f>
        <v>5336.8258500000002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9.8415874533333323</v>
      </c>
      <c r="N231">
        <f t="shared" si="19"/>
        <v>23.719225999999999</v>
      </c>
      <c r="O231">
        <f t="shared" si="20"/>
        <v>0</v>
      </c>
    </row>
    <row r="232" spans="2:15" x14ac:dyDescent="0.25">
      <c r="B232" s="23" t="s">
        <v>23</v>
      </c>
      <c r="C232">
        <v>250</v>
      </c>
      <c r="F232">
        <f>'336p stat'!H231-'336p stat'!K231</f>
        <v>2460.4378910000005</v>
      </c>
      <c r="G232">
        <f>'336p stat'!K231-'336p stat'!N231</f>
        <v>5929.8118160000004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9.8417515640000026</v>
      </c>
      <c r="N232">
        <f t="shared" si="19"/>
        <v>23.719247264</v>
      </c>
      <c r="O232">
        <f t="shared" si="20"/>
        <v>0</v>
      </c>
    </row>
    <row r="233" spans="2:15" x14ac:dyDescent="0.25">
      <c r="B233" s="23" t="s">
        <v>23</v>
      </c>
      <c r="C233">
        <v>275</v>
      </c>
      <c r="F233">
        <f>'336p stat'!H232-'336p stat'!K232</f>
        <v>2706.4881539999997</v>
      </c>
      <c r="G233">
        <f>'336p stat'!K232-'336p stat'!N232</f>
        <v>6522.7911819999999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9.8417751054545448</v>
      </c>
      <c r="N233">
        <f t="shared" si="19"/>
        <v>23.71924066181818</v>
      </c>
      <c r="O233">
        <f t="shared" si="20"/>
        <v>0</v>
      </c>
    </row>
    <row r="234" spans="2:15" x14ac:dyDescent="0.25">
      <c r="B234" s="23" t="s">
        <v>23</v>
      </c>
      <c r="C234">
        <v>300</v>
      </c>
      <c r="F234">
        <f>'336p stat'!H233-'336p stat'!K233</f>
        <v>2952.5398919999998</v>
      </c>
      <c r="G234">
        <f>'336p stat'!K233-'336p stat'!N233</f>
        <v>7115.7806350000001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9.8417996399999996</v>
      </c>
      <c r="N234">
        <f t="shared" si="19"/>
        <v>23.719268783333334</v>
      </c>
      <c r="O234">
        <f t="shared" si="20"/>
        <v>0</v>
      </c>
    </row>
    <row r="235" spans="2:15" x14ac:dyDescent="0.25">
      <c r="B235" s="23" t="s">
        <v>23</v>
      </c>
      <c r="C235">
        <v>325</v>
      </c>
      <c r="F235">
        <f>'336p stat'!H234-'336p stat'!K234</f>
        <v>3198.6097070000005</v>
      </c>
      <c r="G235">
        <f>'336p stat'!K234-'336p stat'!N234</f>
        <v>7708.7641990000002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9.8418760215384626</v>
      </c>
      <c r="N235">
        <f t="shared" si="19"/>
        <v>23.719274458461538</v>
      </c>
      <c r="O235">
        <f t="shared" si="20"/>
        <v>0</v>
      </c>
    </row>
    <row r="236" spans="2:15" x14ac:dyDescent="0.25">
      <c r="B236" s="23" t="s">
        <v>23</v>
      </c>
      <c r="C236">
        <v>350</v>
      </c>
      <c r="F236">
        <f>'336p stat'!H235-'336p stat'!K235</f>
        <v>3444.6707029999998</v>
      </c>
      <c r="G236">
        <f>'336p stat'!K235-'336p stat'!N235</f>
        <v>8301.7464259999997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9.8419162942857135</v>
      </c>
      <c r="N236">
        <f t="shared" si="19"/>
        <v>23.71927550285714</v>
      </c>
      <c r="O236">
        <f t="shared" si="20"/>
        <v>0</v>
      </c>
    </row>
    <row r="237" spans="2:15" x14ac:dyDescent="0.25">
      <c r="B237" s="23" t="s">
        <v>23</v>
      </c>
      <c r="C237">
        <v>375</v>
      </c>
      <c r="F237">
        <f>'336p stat'!H236-'336p stat'!K236</f>
        <v>3690.7641990000011</v>
      </c>
      <c r="G237">
        <f>'336p stat'!K236-'336p stat'!N236</f>
        <v>8894.7329489999993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9.8420378640000035</v>
      </c>
      <c r="N237">
        <f t="shared" si="19"/>
        <v>23.719287863999998</v>
      </c>
      <c r="O237">
        <f t="shared" si="20"/>
        <v>0</v>
      </c>
    </row>
    <row r="238" spans="2:15" x14ac:dyDescent="0.25">
      <c r="B238" s="23" t="s">
        <v>23</v>
      </c>
      <c r="C238">
        <v>400</v>
      </c>
      <c r="F238">
        <f>'336p stat'!H237-'336p stat'!K237</f>
        <v>3936.8380660000003</v>
      </c>
      <c r="G238">
        <f>'336p stat'!K237-'336p stat'!N237</f>
        <v>9487.7270900000003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9.8420951649999999</v>
      </c>
      <c r="N238">
        <f t="shared" si="19"/>
        <v>23.719317725</v>
      </c>
      <c r="O238">
        <f t="shared" si="20"/>
        <v>0</v>
      </c>
    </row>
    <row r="239" spans="2:15" x14ac:dyDescent="0.25">
      <c r="B239" s="23" t="s">
        <v>23</v>
      </c>
      <c r="C239">
        <v>425</v>
      </c>
      <c r="F239">
        <f>'336p stat'!H238-'336p stat'!K238</f>
        <v>4182.9125000000004</v>
      </c>
      <c r="G239">
        <f>'336p stat'!K238-'336p stat'!N238</f>
        <v>10080.726289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9.8421470588235298</v>
      </c>
      <c r="N239">
        <f t="shared" si="19"/>
        <v>23.719355974117647</v>
      </c>
      <c r="O239">
        <f t="shared" si="20"/>
        <v>0</v>
      </c>
    </row>
    <row r="240" spans="2:15" x14ac:dyDescent="0.25">
      <c r="B240" s="23" t="s">
        <v>23</v>
      </c>
      <c r="C240">
        <v>450</v>
      </c>
      <c r="F240">
        <f>'336p stat'!H239-'336p stat'!K239</f>
        <v>4428.9698050000006</v>
      </c>
      <c r="G240">
        <f>'336p stat'!K239-'336p stat'!N239</f>
        <v>10673.716796999999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9.8421551222222234</v>
      </c>
      <c r="N240">
        <f t="shared" si="19"/>
        <v>23.719370659999999</v>
      </c>
      <c r="O240">
        <f t="shared" si="20"/>
        <v>0</v>
      </c>
    </row>
    <row r="241" spans="2:15" x14ac:dyDescent="0.25">
      <c r="B241" s="23" t="s">
        <v>23</v>
      </c>
      <c r="C241">
        <v>475</v>
      </c>
      <c r="F241">
        <f>'336p stat'!H240-'336p stat'!K240</f>
        <v>4675.0279289999999</v>
      </c>
      <c r="G241">
        <f>'336p stat'!K240-'336p stat'!N240</f>
        <v>11266.704512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9.8421640610526318</v>
      </c>
      <c r="N241">
        <f t="shared" si="19"/>
        <v>23.719377919999999</v>
      </c>
      <c r="O241">
        <f t="shared" si="20"/>
        <v>0</v>
      </c>
    </row>
    <row r="242" spans="2:15" x14ac:dyDescent="0.25">
      <c r="B242" s="23" t="s">
        <v>23</v>
      </c>
      <c r="C242">
        <v>500</v>
      </c>
      <c r="F242">
        <f>'336p stat'!H241-'336p stat'!K241</f>
        <v>4921.094766000002</v>
      </c>
      <c r="G242">
        <f>'336p stat'!K241-'336p stat'!N241</f>
        <v>11859.69457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9.8421895320000043</v>
      </c>
      <c r="N242">
        <f t="shared" si="19"/>
        <v>23.719389140000001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31" zoomScale="85" zoomScaleNormal="85" workbookViewId="0">
      <selection activeCell="J276" sqref="J276"/>
    </sheetView>
  </sheetViews>
  <sheetFormatPr defaultRowHeight="15" x14ac:dyDescent="0.25"/>
  <cols>
    <col min="2" max="2" width="17.85546875" customWidth="1"/>
    <col min="3" max="3" width="39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125.03420000000006</v>
      </c>
      <c r="E3">
        <f ca="1">OFFSET('336p trace'!$S$56,(A3-1)*56,0)-OFFSET('336p stat'!$H$1,A3*20,0)</f>
        <v>72.042806999999812</v>
      </c>
      <c r="F3">
        <f ca="1">OFFSET('336p stat'!$H$1,A3*20,0)-OFFSET('336p stat'!$K$1,A3*20,0)</f>
        <v>4510.7753560000001</v>
      </c>
      <c r="G3">
        <f ca="1">OFFSET('336p stat'!$K$1,A3*20,0)-OFFSET('336p stat'!$N$1,A3*20,0)</f>
        <v>1328.5502999999999</v>
      </c>
      <c r="H3">
        <f ca="1">OFFSET('336p stat'!$N$1,A3*20,0)</f>
        <v>697.51253699999995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400.79585696000186</v>
      </c>
      <c r="E4" s="5">
        <f ca="1">OFFSET('336p trace'!$V$56,(A4-1)*56,0)</f>
        <v>383.71168500000175</v>
      </c>
      <c r="F4" s="5">
        <f ca="1">OFFSET('336p stat'!$H$1,A4*20,1)</f>
        <v>328.95652999999999</v>
      </c>
      <c r="G4" s="5">
        <f ca="1">OFFSET('336p stat'!$K$1,A4*20,1)</f>
        <v>20.287514999999999</v>
      </c>
      <c r="H4" s="5">
        <f ca="1">OFFSET('336p stat'!$N$1,A4*20,1)</f>
        <v>1.486267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6731.8539999999994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52.666527999999929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118.39159999999811</v>
      </c>
      <c r="E7">
        <f ca="1">OFFSET('336p trace'!$S$56,(A7-1)*56,0)-OFFSET('336p stat'!$H$1,A7*20,0)</f>
        <v>42.16008900000179</v>
      </c>
      <c r="F7">
        <f ca="1">OFFSET('336p stat'!$H$1,A7*20,0)-OFFSET('336p stat'!$K$1,A7*20,0)</f>
        <v>4515.2176609999997</v>
      </c>
      <c r="G7">
        <f ca="1">OFFSET('336p stat'!$K$1,A7*20,0)-OFFSET('336p stat'!$N$1,A7*20,0)</f>
        <v>850.40715199999988</v>
      </c>
      <c r="H7">
        <f ca="1">OFFSET('336p stat'!$N$1,A7*20,0)</f>
        <v>697.90429800000004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16.83963535999991</v>
      </c>
      <c r="E8" s="5">
        <f ca="1">OFFSET('336p trace'!$V$56,(A8-1)*56,0)</f>
        <v>9.0611073599999106</v>
      </c>
      <c r="F8" s="5">
        <f ca="1">OFFSET('336p stat'!$H$1,A8*20,1)</f>
        <v>91.691528000000005</v>
      </c>
      <c r="G8" s="5">
        <f ca="1">OFFSET('336p stat'!$K$1,A8*20,1)</f>
        <v>153.06556499999999</v>
      </c>
      <c r="H8" s="5">
        <f ca="1">OFFSET('336p stat'!$N$1,A8*20,1)</f>
        <v>6.9059999999999998E-3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124.03600000001097</v>
      </c>
      <c r="E9">
        <f ca="1">OFFSET('336p trace'!$S$56,(A9-1)*56,0)-OFFSET('336p stat'!$H$1,A9*20,0)</f>
        <v>89.848882999991474</v>
      </c>
      <c r="F9">
        <f ca="1">OFFSET('336p stat'!$H$1,A9*20,0)-OFFSET('336p stat'!$K$1,A9*20,0)</f>
        <v>4212.6778120000017</v>
      </c>
      <c r="G9">
        <f ca="1">OFFSET('336p stat'!$K$1,A9*20,0)-OFFSET('336p stat'!$N$1,A9*20,0)</f>
        <v>11834.186292999999</v>
      </c>
      <c r="H9">
        <f ca="1">OFFSET('336p stat'!$N$1,A9*20,0)</f>
        <v>726.18101200000001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170.15650000000124</v>
      </c>
      <c r="E10" s="5">
        <f ca="1">OFFSET('336p trace'!$V$56,(A10-1)*56,0)</f>
        <v>169.09616400000181</v>
      </c>
      <c r="F10" s="5">
        <f ca="1">OFFSET('336p stat'!$H$1,A10*20,1)</f>
        <v>167.54547700000001</v>
      </c>
      <c r="G10" s="5">
        <f ca="1">OFFSET('336p stat'!$K$1,A10*20,1)</f>
        <v>74.978369000000001</v>
      </c>
      <c r="H10" s="5">
        <f ca="1">OFFSET('336p stat'!$N$1,A10*20,1)</f>
        <v>0.71753199999999995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125.03599999999642</v>
      </c>
      <c r="E11">
        <f ca="1">OFFSET('336p trace'!$S$56,(A11-1)*56,0)-OFFSET('336p stat'!$H$1,A11*20,0)</f>
        <v>89.981355000001713</v>
      </c>
      <c r="F11">
        <f ca="1">OFFSET('336p stat'!$H$1,A11*20,0)-OFFSET('336p stat'!$K$1,A11*20,0)</f>
        <v>4544.1283989999993</v>
      </c>
      <c r="G11">
        <f ca="1">OFFSET('336p stat'!$K$1,A11*20,0)-OFFSET('336p stat'!$N$1,A11*20,0)</f>
        <v>10848.741459999999</v>
      </c>
      <c r="H11">
        <f ca="1">OFFSET('336p stat'!$N$1,A11*20,0)</f>
        <v>813.76078600000005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30.039295999999549</v>
      </c>
      <c r="E12" s="5">
        <f ca="1">OFFSET('336p trace'!$V$56,(A12-1)*56,0)</f>
        <v>26.543455999998443</v>
      </c>
      <c r="F12" s="5">
        <f ca="1">OFFSET('336p stat'!$H$1,A12*20,1)</f>
        <v>16.048331999999998</v>
      </c>
      <c r="G12" s="5">
        <f ca="1">OFFSET('336p stat'!$K$1,A12*20,1)</f>
        <v>0.47069100000000003</v>
      </c>
      <c r="H12" s="5">
        <f ca="1">OFFSET('336p stat'!$N$1,A12*20,1)</f>
        <v>1.5330000000000001E-3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119.75800000000527</v>
      </c>
      <c r="E13">
        <f ca="1">OFFSET('336p trace'!$S$56,(A13-1)*56,0)-OFFSET('336p stat'!$H$1,A13*20,0)</f>
        <v>89.879163999994489</v>
      </c>
      <c r="F13">
        <f ca="1">OFFSET('336p stat'!$H$1,A13*20,0)-OFFSET('336p stat'!$K$1,A13*20,0)</f>
        <v>4229.1547850000006</v>
      </c>
      <c r="G13">
        <f ca="1">OFFSET('336p stat'!$K$1,A13*20,0)-OFFSET('336p stat'!$N$1,A13*20,0)</f>
        <v>11769.137091000001</v>
      </c>
      <c r="H13">
        <f ca="1">OFFSET('336p stat'!$N$1,A13*20,0)</f>
        <v>728.80496000000005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17.44144399999967</v>
      </c>
      <c r="E14" s="5">
        <f ca="1">OFFSET('336p trace'!$V$56,(A14-1)*56,0)</f>
        <v>19.213024000000487</v>
      </c>
      <c r="F14" s="5">
        <f ca="1">OFFSET('336p stat'!$H$1,A14*20,1)</f>
        <v>12.427405</v>
      </c>
      <c r="G14" s="5">
        <f ca="1">OFFSET('336p stat'!$K$1,A14*20,1)</f>
        <v>0.15296899999999999</v>
      </c>
      <c r="H14" s="5">
        <f ca="1">OFFSET('336p stat'!$N$1,A14*20,1)</f>
        <v>3.5379999999999999E-3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125.0739999999987</v>
      </c>
      <c r="E15">
        <f ca="1">OFFSET('336p trace'!$S$56,(A15-1)*56,0)-OFFSET('336p stat'!$H$1,A15*20,0)</f>
        <v>32.147647999998298</v>
      </c>
      <c r="F15">
        <f ca="1">OFFSET('336p stat'!$H$1,A15*20,0)-OFFSET('336p stat'!$K$1,A15*20,0)</f>
        <v>296.78191399999923</v>
      </c>
      <c r="G15">
        <f ca="1">OFFSET('336p stat'!$K$1,A15*20,0)-OFFSET('336p stat'!$N$1,A15*20,0)</f>
        <v>11480.781776000002</v>
      </c>
      <c r="H15">
        <f ca="1">OFFSET('336p stat'!$N$1,A15*20,0)</f>
        <v>129.64666199999999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249.1249760000014</v>
      </c>
      <c r="E16" s="5">
        <f ca="1">OFFSET('336p trace'!$V$56,(A16-1)*56,0)</f>
        <v>259.44003599999866</v>
      </c>
      <c r="F16" s="5">
        <f ca="1">OFFSET('336p stat'!$H$1,A16*20,1)</f>
        <v>87.904469000000006</v>
      </c>
      <c r="G16" s="5">
        <f ca="1">OFFSET('336p stat'!$K$1,A16*20,1)</f>
        <v>48.635511000000001</v>
      </c>
      <c r="H16" s="5">
        <f ca="1">OFFSET('336p stat'!$N$1,A16*20,1)</f>
        <v>6.6309969999999998</v>
      </c>
    </row>
    <row r="17" spans="1:12" x14ac:dyDescent="0.25">
      <c r="A17">
        <v>8</v>
      </c>
      <c r="C17" t="str">
        <f ca="1">OFFSET('336p stat'!$A$1,A17*20,0)</f>
        <v>CUDA ant add CPU12</v>
      </c>
      <c r="D17">
        <f ca="1">OFFSET('336p trace'!$R$56,(A17-1)*56,0)-OFFSET('336p trace'!$S$56,(A17-1)*56,0)</f>
        <v>167.399999999996</v>
      </c>
      <c r="E17">
        <f ca="1">OFFSET('336p trace'!$S$56,(A17-1)*56,0)-OFFSET('336p stat'!$H$1,A17*20,0)</f>
        <v>9.1914060000017344</v>
      </c>
      <c r="F17">
        <f ca="1">OFFSET('336p stat'!$H$1,A17*20,0)-OFFSET('336p stat'!$K$1,A17*20,0)</f>
        <v>4538.6376080000009</v>
      </c>
      <c r="G17">
        <f ca="1">OFFSET('336p stat'!$K$1,A17*20,0)-OFFSET('336p stat'!$N$1,A17*20,0)</f>
        <v>5202.9083129999999</v>
      </c>
      <c r="H17">
        <f ca="1">OFFSET('336p stat'!$N$1,A17*20,0)</f>
        <v>816.12267299999996</v>
      </c>
    </row>
    <row r="18" spans="1:12" x14ac:dyDescent="0.25">
      <c r="A18">
        <v>8</v>
      </c>
      <c r="C18" t="str">
        <f ca="1">OFFSET('336p stat'!$A$1,A18*20,0)</f>
        <v>CUDA ant add CPU12</v>
      </c>
      <c r="D18" s="5">
        <f ca="1">OFFSET('336p trace'!$U$56,(A18-1)*56,0)</f>
        <v>6196.9911999999822</v>
      </c>
      <c r="E18" s="5">
        <f ca="1">OFFSET('336p trace'!$V$56,(A18-1)*56,0)</f>
        <v>5713.6104000000059</v>
      </c>
      <c r="F18" s="5">
        <f ca="1">OFFSET('336p stat'!$H$1,A18*20,1)</f>
        <v>5415.738961</v>
      </c>
      <c r="G18" s="5">
        <f ca="1">OFFSET('336p stat'!$K$1,A18*20,1)</f>
        <v>5160.9589859999996</v>
      </c>
      <c r="H18" s="5">
        <f ca="1">OFFSET('336p stat'!$N$1,A18*20,1)</f>
        <v>7.2177110000000004</v>
      </c>
    </row>
    <row r="19" spans="1:12" x14ac:dyDescent="0.25">
      <c r="A19">
        <v>9</v>
      </c>
      <c r="C19" t="str">
        <f ca="1">OFFSET('336p stat'!$A$1,A19*20,0)</f>
        <v>CUDA opt</v>
      </c>
      <c r="D19">
        <f ca="1">OFFSET('336p trace'!$R$56,(A19-1)*56,0)-OFFSET('336p trace'!$S$56,(A19-1)*56,0)</f>
        <v>6778.4380000000019</v>
      </c>
      <c r="E19">
        <f ca="1">OFFSET('336p trace'!$S$56,(A19-1)*56,0)-OFFSET('336p stat'!$H$1,A19*20,0)</f>
        <v>0</v>
      </c>
      <c r="F19">
        <f ca="1">OFFSET('336p stat'!$H$1,A19*20,0)-OFFSET('336p stat'!$K$1,A19*20,0)</f>
        <v>0</v>
      </c>
      <c r="G19">
        <f ca="1">OFFSET('336p stat'!$K$1,A19*20,0)-OFFSET('336p stat'!$N$1,A19*20,0)</f>
        <v>0</v>
      </c>
      <c r="H19">
        <f ca="1">OFFSET('336p stat'!$N$1,A19*20,0)</f>
        <v>0</v>
      </c>
    </row>
    <row r="20" spans="1:12" x14ac:dyDescent="0.25">
      <c r="A20">
        <v>9</v>
      </c>
      <c r="C20" t="str">
        <f ca="1">OFFSET('336p stat'!$A$1,A20*20,0)</f>
        <v>CUDA opt</v>
      </c>
      <c r="D20" s="5">
        <f ca="1">OFFSET('336p trace'!$U$56,(A20-1)*56,0)</f>
        <v>17.78754799999993</v>
      </c>
      <c r="E20" s="5">
        <f ca="1">OFFSET('336p trace'!$V$56,(A20-1)*56,0)</f>
        <v>0</v>
      </c>
      <c r="F20" s="5">
        <f ca="1">OFFSET('336p stat'!$H$1,A20*20,1)</f>
        <v>0</v>
      </c>
      <c r="G20" s="5">
        <f ca="1">OFFSET('336p stat'!$K$1,A20*20,1)</f>
        <v>0</v>
      </c>
      <c r="H20" s="5">
        <f ca="1">OFFSET('336p stat'!$N$1,A20*20,1)</f>
        <v>0</v>
      </c>
    </row>
    <row r="21" spans="1:12" x14ac:dyDescent="0.25">
      <c r="A21">
        <v>10</v>
      </c>
      <c r="C21" t="str">
        <f ca="1">OFFSET('336p stat'!$A$1,A21*20,0)</f>
        <v>CUDA opt Time</v>
      </c>
      <c r="D21">
        <f ca="1">OFFSET('336p trace'!$R$56,(A21-1)*56,0)-OFFSET('336p trace'!$S$56,(A21-1)*56,0)</f>
        <v>127.22660000000087</v>
      </c>
      <c r="E21">
        <f ca="1">OFFSET('336p trace'!$S$56,(A21-1)*56,0)-OFFSET('336p stat'!$H$1,A21*20,0)</f>
        <v>77.817575000000943</v>
      </c>
      <c r="F21">
        <f ca="1">OFFSET('336p stat'!$H$1,A21*20,0)-OFFSET('336p stat'!$K$1,A21*20,0)</f>
        <v>5242.8028979999999</v>
      </c>
      <c r="G21">
        <f ca="1">OFFSET('336p stat'!$K$1,A21*20,0)-OFFSET('336p stat'!$N$1,A21*20,0)</f>
        <v>1336.0077269999999</v>
      </c>
      <c r="H21">
        <f ca="1">OFFSET('336p stat'!$N$1,A21*20,0)</f>
        <v>0</v>
      </c>
    </row>
    <row r="22" spans="1:12" x14ac:dyDescent="0.25">
      <c r="A22">
        <v>10</v>
      </c>
      <c r="C22" t="str">
        <f ca="1">OFFSET('336p stat'!$A$1,A22*20,0)</f>
        <v>CUDA opt Time</v>
      </c>
      <c r="D22" s="5">
        <f ca="1">OFFSET('336p trace'!$U$56,(A22-1)*56,0)</f>
        <v>37.237024959999729</v>
      </c>
      <c r="E22" s="5">
        <f ca="1">OFFSET('336p trace'!$V$56,(A22-1)*56,0)</f>
        <v>47.394214759999471</v>
      </c>
      <c r="F22" s="5">
        <f ca="1">OFFSET('336p stat'!$H$1,A22*20,1)</f>
        <v>12.514374</v>
      </c>
      <c r="G22" s="5">
        <f ca="1">OFFSET('336p stat'!$K$1,A22*20,1)</f>
        <v>4.6130999999999998E-2</v>
      </c>
      <c r="H22" s="5">
        <f ca="1">OFFSET('336p stat'!$N$1,A22*20,1)</f>
        <v>0</v>
      </c>
    </row>
    <row r="23" spans="1:12" x14ac:dyDescent="0.25">
      <c r="A23">
        <v>11</v>
      </c>
      <c r="C23" t="str">
        <f ca="1">OFFSET('336p stat'!$A$1,A23*20,0)</f>
        <v>CUDA opt non hash</v>
      </c>
      <c r="D23">
        <f ca="1">OFFSET('336p trace'!$R$56,(A23-1)*56,0)-OFFSET('336p trace'!$S$56,(A23-1)*56,0)</f>
        <v>120.82060000000001</v>
      </c>
      <c r="E23">
        <f ca="1">OFFSET('336p trace'!$S$56,(A23-1)*56,0)-OFFSET('336p stat'!$H$1,A23*20,0)</f>
        <v>72.896590999999717</v>
      </c>
      <c r="F23">
        <f ca="1">OFFSET('336p stat'!$H$1,A23*20,0)-OFFSET('336p stat'!$K$1,A23*20,0)</f>
        <v>5241.1623839999993</v>
      </c>
      <c r="G23">
        <f ca="1">OFFSET('336p stat'!$K$1,A23*20,0)-OFFSET('336p stat'!$N$1,A23*20,0)</f>
        <v>771.00642500000004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 non hash</v>
      </c>
      <c r="D24" s="5">
        <f ca="1">OFFSET('336p trace'!$U$56,(A24-1)*56,0)</f>
        <v>38.485235999999617</v>
      </c>
      <c r="E24" s="5">
        <f ca="1">OFFSET('336p trace'!$V$56,(A24-1)*56,0)</f>
        <v>47.696044840000738</v>
      </c>
      <c r="F24" s="5">
        <f ca="1">OFFSET('336p stat'!$H$1,A24*20,1)</f>
        <v>12.627039999999999</v>
      </c>
      <c r="G24" s="5">
        <f ca="1">OFFSET('336p stat'!$K$1,A24*20,1)</f>
        <v>3.6917999999999999E-2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ant</v>
      </c>
      <c r="D25">
        <f ca="1">OFFSET('336p trace'!$R$56,(A25-1)*56,0)-OFFSET('336p trace'!$S$56,(A25-1)*56,0)</f>
        <v>125.76999999998952</v>
      </c>
      <c r="E25">
        <f ca="1">OFFSET('336p trace'!$S$56,(A25-1)*56,0)-OFFSET('336p stat'!$H$1,A25*20,0)</f>
        <v>96.678664000002755</v>
      </c>
      <c r="F25">
        <f ca="1">OFFSET('336p stat'!$H$1,A25*20,0)-OFFSET('336p stat'!$K$1,A25*20,0)</f>
        <v>4921.094766000002</v>
      </c>
      <c r="G25">
        <f ca="1">OFFSET('336p stat'!$K$1,A25*20,0)-OFFSET('336p stat'!$N$1,A25*20,0)</f>
        <v>11859.69457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ant</v>
      </c>
      <c r="D26" s="5">
        <f ca="1">OFFSET('336p trace'!$U$56,(A26-1)*56,0)</f>
        <v>38.09355599999892</v>
      </c>
      <c r="E26" s="5">
        <f ca="1">OFFSET('336p trace'!$V$56,(A26-1)*56,0)</f>
        <v>44.229775999996406</v>
      </c>
      <c r="F26" s="5">
        <f ca="1">OFFSET('336p stat'!$H$1,A26*20,1)</f>
        <v>12.114350999999999</v>
      </c>
      <c r="G26" s="5">
        <f ca="1">OFFSET('336p stat'!$K$1,A26*20,1)</f>
        <v>0.131577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ant non hash</v>
      </c>
      <c r="D27">
        <f ca="1">OFFSET('336p trace'!$R$56,(A27-1)*56,0)-OFFSET('336p trace'!$S$56,(A27-1)*56,0)</f>
        <v>119.74799999999595</v>
      </c>
      <c r="E27">
        <f ca="1">OFFSET('336p trace'!$S$56,(A27-1)*56,0)-OFFSET('336p stat'!$H$1,A27*20,0)</f>
        <v>95.719578000003821</v>
      </c>
      <c r="F27">
        <f ca="1">OFFSET('336p stat'!$H$1,A27*20,0)-OFFSET('336p stat'!$K$1,A27*20,0)</f>
        <v>4922.3907230000023</v>
      </c>
      <c r="G27">
        <f ca="1">OFFSET('336p stat'!$K$1,A27*20,0)-OFFSET('336p stat'!$N$1,A27*20,0)</f>
        <v>11769.111698999999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ant non hash</v>
      </c>
      <c r="D28" s="5">
        <f ca="1">OFFSET('336p trace'!$U$56,(A28-1)*56,0)</f>
        <v>51.286499999997368</v>
      </c>
      <c r="E28" s="5">
        <f ca="1">OFFSET('336p trace'!$V$56,(A28-1)*56,0)</f>
        <v>52.560116000001642</v>
      </c>
      <c r="F28" s="5">
        <f ca="1">OFFSET('336p stat'!$H$1,A28*20,1)</f>
        <v>12.549156</v>
      </c>
      <c r="G28" s="5">
        <f ca="1">OFFSET('336p stat'!$K$1,A28*20,1)</f>
        <v>0.17103199999999999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125.03420000000006</v>
      </c>
      <c r="E31" s="5">
        <f ca="1">OFFSET('336p trace'!$S$56,(A31-1)*56,0)-OFFSET('336p stat'!$H$1,A31*20,0)</f>
        <v>72.042806999999812</v>
      </c>
      <c r="F31" s="5">
        <f ca="1">OFFSET('336p stat'!$H$1,A31*20,0)-OFFSET('336p stat'!$K$1,A31*20,0)</f>
        <v>4510.7753560000001</v>
      </c>
      <c r="G31" s="5">
        <f ca="1">OFFSET('336p stat'!$K$1,A31*20,0)-OFFSET('336p stat'!$N$1,A31*20,0)</f>
        <v>1328.5502999999999</v>
      </c>
      <c r="H31" s="5">
        <f ca="1">OFFSET('336p stat'!$N$1,A31*20,0)</f>
        <v>697.51253699999995</v>
      </c>
      <c r="I31" s="5"/>
      <c r="J31" s="5">
        <f ca="1">SUM(D31:H31)</f>
        <v>6733.9151999999995</v>
      </c>
      <c r="K31" s="10">
        <f ca="1">G31/J31</f>
        <v>0.19729240130615247</v>
      </c>
      <c r="L31">
        <f t="shared" ref="L31:L59" ca="1" si="0">$K$29*POWER(K31,2)*SQRT(G139/(POWER(G31,2)*$L$29)+J139/(POWER(J31,2)*$L$29))</f>
        <v>6.5209715250129799E-5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6731.8539999999994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t="shared" ref="J32:J59" ca="1" si="1">SUM(D32:H32)</f>
        <v>6731.8539999999994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118.39159999999811</v>
      </c>
      <c r="E33" s="5">
        <f ca="1">OFFSET('336p trace'!$S$56,(A33-1)*56,0)-OFFSET('336p stat'!$H$1,A33*20,0)</f>
        <v>42.16008900000179</v>
      </c>
      <c r="F33" s="5">
        <f ca="1">OFFSET('336p stat'!$H$1,A33*20,0)-OFFSET('336p stat'!$K$1,A33*20,0)</f>
        <v>4515.2176609999997</v>
      </c>
      <c r="G33" s="5">
        <f ca="1">OFFSET('336p stat'!$K$1,A33*20,0)-OFFSET('336p stat'!$N$1,A33*20,0)</f>
        <v>850.40715199999988</v>
      </c>
      <c r="H33" s="5">
        <f ca="1">OFFSET('336p stat'!$N$1,A33*20,0)</f>
        <v>697.90429800000004</v>
      </c>
      <c r="I33" s="5"/>
      <c r="J33" s="5">
        <f t="shared" ca="1" si="1"/>
        <v>6224.0807999999997</v>
      </c>
      <c r="K33" s="10">
        <f t="shared" ca="1" si="2"/>
        <v>0.13663176609146846</v>
      </c>
      <c r="L33">
        <f t="shared" ca="1" si="0"/>
        <v>7.6513617182164429E-5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124.03600000001097</v>
      </c>
      <c r="E34" s="5">
        <f ca="1">OFFSET('336p trace'!$S$56,(A34-1)*56,0)-OFFSET('336p stat'!$H$1,A34*20,0)</f>
        <v>89.848882999991474</v>
      </c>
      <c r="F34" s="5">
        <f ca="1">OFFSET('336p stat'!$H$1,A34*20,0)-OFFSET('336p stat'!$K$1,A34*20,0)</f>
        <v>4212.6778120000017</v>
      </c>
      <c r="G34" s="5">
        <f ca="1">OFFSET('336p stat'!$K$1,A34*20,0)-OFFSET('336p stat'!$N$1,A34*20,0)</f>
        <v>11834.186292999999</v>
      </c>
      <c r="H34" s="5">
        <f ca="1">OFFSET('336p stat'!$N$1,A34*20,0)</f>
        <v>726.18101200000001</v>
      </c>
      <c r="I34" s="5"/>
      <c r="J34" s="5">
        <f t="shared" ca="1" si="1"/>
        <v>16986.930000000004</v>
      </c>
      <c r="K34" s="10">
        <f t="shared" ca="1" si="2"/>
        <v>0.69666421731295747</v>
      </c>
      <c r="L34">
        <f t="shared" ca="1" si="0"/>
        <v>2.1499632129320565E-4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125.03599999999642</v>
      </c>
      <c r="E35" s="5">
        <f ca="1">OFFSET('336p trace'!$S$56,(A35-1)*56,0)-OFFSET('336p stat'!$H$1,A35*20,0)</f>
        <v>89.981355000001713</v>
      </c>
      <c r="F35" s="5">
        <f ca="1">OFFSET('336p stat'!$H$1,A35*20,0)-OFFSET('336p stat'!$K$1,A35*20,0)</f>
        <v>4544.1283989999993</v>
      </c>
      <c r="G35" s="5">
        <f ca="1">OFFSET('336p stat'!$K$1,A35*20,0)-OFFSET('336p stat'!$N$1,A35*20,0)</f>
        <v>10848.741459999999</v>
      </c>
      <c r="H35" s="5">
        <f ca="1">OFFSET('336p stat'!$N$1,A35*20,0)</f>
        <v>813.76078600000005</v>
      </c>
      <c r="I35" s="5"/>
      <c r="J35" s="5">
        <f t="shared" ca="1" si="1"/>
        <v>16421.647999999997</v>
      </c>
      <c r="K35" s="10">
        <f t="shared" ca="1" si="2"/>
        <v>0.66063658531713754</v>
      </c>
      <c r="L35">
        <f t="shared" ca="1" si="0"/>
        <v>6.3449500856003449E-5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119.75800000000527</v>
      </c>
      <c r="E36" s="5">
        <f ca="1">OFFSET('336p trace'!$S$56,(A36-1)*56,0)-OFFSET('336p stat'!$H$1,A36*20,0)</f>
        <v>89.879163999994489</v>
      </c>
      <c r="F36" s="5">
        <f ca="1">OFFSET('336p stat'!$H$1,A36*20,0)-OFFSET('336p stat'!$K$1,A36*20,0)</f>
        <v>4229.1547850000006</v>
      </c>
      <c r="G36" s="5">
        <f ca="1">OFFSET('336p stat'!$K$1,A36*20,0)-OFFSET('336p stat'!$N$1,A36*20,0)</f>
        <v>11769.137091000001</v>
      </c>
      <c r="H36" s="5">
        <f ca="1">OFFSET('336p stat'!$N$1,A36*20,0)</f>
        <v>728.80496000000005</v>
      </c>
      <c r="I36" s="5"/>
      <c r="J36" s="5">
        <f t="shared" ca="1" si="1"/>
        <v>16936.734</v>
      </c>
      <c r="K36" s="10">
        <f t="shared" ca="1" si="2"/>
        <v>0.69488822880491596</v>
      </c>
      <c r="L36">
        <f t="shared" ca="1" si="0"/>
        <v>5.5630863872654652E-5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125.0739999999987</v>
      </c>
      <c r="E37" s="5">
        <f ca="1">OFFSET('336p trace'!$S$56,(A37-1)*56,0)-OFFSET('336p stat'!$H$1,A37*20,0)</f>
        <v>32.147647999998298</v>
      </c>
      <c r="F37" s="5">
        <f ca="1">OFFSET('336p stat'!$H$1,A37*20,0)-OFFSET('336p stat'!$K$1,A37*20,0)</f>
        <v>296.78191399999923</v>
      </c>
      <c r="G37" s="5">
        <f ca="1">OFFSET('336p stat'!$K$1,A37*20,0)-OFFSET('336p stat'!$N$1,A37*20,0)</f>
        <v>11480.781776000002</v>
      </c>
      <c r="H37" s="5">
        <f ca="1">OFFSET('336p stat'!$N$1,A37*20,0)</f>
        <v>129.64666199999999</v>
      </c>
      <c r="I37" s="5"/>
      <c r="J37" s="5">
        <f t="shared" ca="1" si="1"/>
        <v>12064.431999999997</v>
      </c>
      <c r="K37" s="10">
        <f t="shared" ca="1" si="2"/>
        <v>0.95162223766522991</v>
      </c>
      <c r="L37">
        <f t="shared" ca="1" si="0"/>
        <v>5.5261677508229221E-4</v>
      </c>
    </row>
    <row r="38" spans="1:12" x14ac:dyDescent="0.25">
      <c r="A38">
        <v>8</v>
      </c>
      <c r="C38" t="str">
        <f ca="1">OFFSET('336p stat'!$A$1,A38*20,0)</f>
        <v>CUDA ant add CPU12</v>
      </c>
      <c r="D38" s="5">
        <f ca="1">OFFSET('336p trace'!$R$56,(A38-1)*56,0)-OFFSET('336p trace'!$S$56,(A38-1)*56,0)</f>
        <v>167.399999999996</v>
      </c>
      <c r="E38" s="5">
        <f ca="1">OFFSET('336p trace'!$S$56,(A38-1)*56,0)-OFFSET('336p stat'!$H$1,A38*20,0)</f>
        <v>9.1914060000017344</v>
      </c>
      <c r="F38" s="5">
        <f ca="1">OFFSET('336p stat'!$H$1,A38*20,0)-OFFSET('336p stat'!$K$1,A38*20,0)</f>
        <v>4538.6376080000009</v>
      </c>
      <c r="G38" s="5">
        <f ca="1">OFFSET('336p stat'!$K$1,A38*20,0)-OFFSET('336p stat'!$N$1,A38*20,0)</f>
        <v>5202.9083129999999</v>
      </c>
      <c r="H38" s="5">
        <f ca="1">OFFSET('336p stat'!$N$1,A38*20,0)</f>
        <v>816.12267299999996</v>
      </c>
      <c r="I38" s="5"/>
      <c r="J38" s="5">
        <f t="shared" ca="1" si="1"/>
        <v>10734.259999999998</v>
      </c>
      <c r="K38" s="10">
        <f t="shared" ca="1" si="2"/>
        <v>0.48470116365729921</v>
      </c>
      <c r="L38">
        <f t="shared" ca="1" si="0"/>
        <v>1.2792106667448031E-3</v>
      </c>
    </row>
    <row r="39" spans="1:12" x14ac:dyDescent="0.25">
      <c r="A39">
        <v>9</v>
      </c>
      <c r="C39" t="str">
        <f ca="1">OFFSET('336p stat'!$A$1,A39*20,0)</f>
        <v>CUDA opt</v>
      </c>
      <c r="D39" s="5">
        <f ca="1">OFFSET('336p trace'!$R$56,(A39-1)*56,0)-OFFSET('336p trace'!$S$56,(A39-1)*56,0)</f>
        <v>6778.4380000000019</v>
      </c>
      <c r="E39" s="5">
        <f ca="1">OFFSET('336p trace'!$S$56,(A39-1)*56,0)-OFFSET('336p stat'!$H$1,A39*20,0)</f>
        <v>0</v>
      </c>
      <c r="F39" s="5">
        <f ca="1">OFFSET('336p stat'!$H$1,A39*20,0)-OFFSET('336p stat'!$K$1,A39*20,0)</f>
        <v>0</v>
      </c>
      <c r="G39" s="5">
        <f ca="1">OFFSET('336p stat'!$K$1,A39*20,0)-OFFSET('336p stat'!$N$1,A39*20,0)</f>
        <v>0</v>
      </c>
      <c r="H39" s="5">
        <f ca="1">OFFSET('336p stat'!$N$1,A39*20,0)</f>
        <v>0</v>
      </c>
      <c r="I39" s="5"/>
      <c r="J39" s="5">
        <f t="shared" ca="1" si="1"/>
        <v>6778.4380000000019</v>
      </c>
      <c r="K39" s="10">
        <f t="shared" ca="1" si="2"/>
        <v>0</v>
      </c>
      <c r="L39" t="e">
        <f t="shared" ca="1" si="0"/>
        <v>#DIV/0!</v>
      </c>
    </row>
    <row r="40" spans="1:12" x14ac:dyDescent="0.25">
      <c r="A40">
        <v>10</v>
      </c>
      <c r="C40" t="str">
        <f ca="1">OFFSET('336p stat'!$A$1,A40*20,0)</f>
        <v>CUDA opt Time</v>
      </c>
      <c r="D40" s="5">
        <f ca="1">OFFSET('336p trace'!$R$56,(A40-1)*56,0)-OFFSET('336p trace'!$S$56,(A40-1)*56,0)</f>
        <v>127.22660000000087</v>
      </c>
      <c r="E40" s="5">
        <f ca="1">OFFSET('336p trace'!$S$56,(A40-1)*56,0)-OFFSET('336p stat'!$H$1,A40*20,0)</f>
        <v>77.817575000000943</v>
      </c>
      <c r="F40" s="5">
        <f ca="1">OFFSET('336p stat'!$H$1,A40*20,0)-OFFSET('336p stat'!$K$1,A40*20,0)</f>
        <v>5242.8028979999999</v>
      </c>
      <c r="G40" s="5">
        <f ca="1">OFFSET('336p stat'!$K$1,A40*20,0)-OFFSET('336p stat'!$N$1,A40*20,0)</f>
        <v>1336.0077269999999</v>
      </c>
      <c r="H40" s="5">
        <f ca="1">OFFSET('336p stat'!$N$1,A40*20,0)</f>
        <v>0</v>
      </c>
      <c r="I40" s="5"/>
      <c r="J40" s="5">
        <f t="shared" ca="1" si="1"/>
        <v>6783.8548000000019</v>
      </c>
      <c r="K40" s="10">
        <f t="shared" ca="1" si="2"/>
        <v>0.19693931641933132</v>
      </c>
      <c r="L40">
        <f t="shared" ca="1" si="0"/>
        <v>1.5718652536890253E-5</v>
      </c>
    </row>
    <row r="41" spans="1:12" x14ac:dyDescent="0.25">
      <c r="A41">
        <v>11</v>
      </c>
      <c r="C41" t="str">
        <f ca="1">OFFSET('336p stat'!$A$1,A41*20,0)</f>
        <v>CUDA opt non hash</v>
      </c>
      <c r="D41" s="5">
        <f ca="1">OFFSET('336p trace'!$R$56,(A41-1)*56,0)-OFFSET('336p trace'!$S$56,(A41-1)*56,0)</f>
        <v>120.82060000000001</v>
      </c>
      <c r="E41" s="5">
        <f ca="1">OFFSET('336p trace'!$S$56,(A41-1)*56,0)-OFFSET('336p stat'!$H$1,A41*20,0)</f>
        <v>72.896590999999717</v>
      </c>
      <c r="F41" s="5">
        <f ca="1">OFFSET('336p stat'!$H$1,A41*20,0)-OFFSET('336p stat'!$K$1,A41*20,0)</f>
        <v>5241.1623839999993</v>
      </c>
      <c r="G41" s="5">
        <f ca="1">OFFSET('336p stat'!$K$1,A41*20,0)-OFFSET('336p stat'!$N$1,A41*20,0)</f>
        <v>771.00642500000004</v>
      </c>
      <c r="H41" s="5">
        <f ca="1">OFFSET('336p stat'!$N$1,A41*20,0)</f>
        <v>0</v>
      </c>
      <c r="I41" s="5"/>
      <c r="J41" s="5">
        <f t="shared" ca="1" si="1"/>
        <v>6205.8859999999986</v>
      </c>
      <c r="K41" s="10">
        <f t="shared" ca="1" si="2"/>
        <v>0.12423792912083789</v>
      </c>
      <c r="L41">
        <f t="shared" ca="1" si="0"/>
        <v>6.9365809319126291E-6</v>
      </c>
    </row>
    <row r="42" spans="1:12" x14ac:dyDescent="0.25">
      <c r="A42">
        <v>12</v>
      </c>
      <c r="C42" t="str">
        <f ca="1">OFFSET('336p stat'!$A$1,A42*20,0)</f>
        <v>CUDA opt ant</v>
      </c>
      <c r="D42" s="5">
        <f ca="1">OFFSET('336p trace'!$R$56,(A42-1)*56,0)-OFFSET('336p trace'!$S$56,(A42-1)*56,0)</f>
        <v>125.76999999998952</v>
      </c>
      <c r="E42" s="5">
        <f ca="1">OFFSET('336p trace'!$S$56,(A42-1)*56,0)-OFFSET('336p stat'!$H$1,A42*20,0)</f>
        <v>96.678664000002755</v>
      </c>
      <c r="F42" s="5">
        <f ca="1">OFFSET('336p stat'!$H$1,A42*20,0)-OFFSET('336p stat'!$K$1,A42*20,0)</f>
        <v>4921.094766000002</v>
      </c>
      <c r="G42" s="5">
        <f ca="1">OFFSET('336p stat'!$K$1,A42*20,0)-OFFSET('336p stat'!$N$1,A42*20,0)</f>
        <v>11859.69457</v>
      </c>
      <c r="H42" s="5">
        <f ca="1">OFFSET('336p stat'!$N$1,A42*20,0)</f>
        <v>0</v>
      </c>
      <c r="I42" s="5"/>
      <c r="J42" s="5">
        <f t="shared" ca="1" si="1"/>
        <v>17003.237999999994</v>
      </c>
      <c r="K42" s="10">
        <f t="shared" ca="1" si="2"/>
        <v>0.69749623983384834</v>
      </c>
      <c r="L42">
        <f t="shared" ca="1" si="0"/>
        <v>7.7235737634873296E-5</v>
      </c>
    </row>
    <row r="43" spans="1:12" x14ac:dyDescent="0.25">
      <c r="A43">
        <v>13</v>
      </c>
      <c r="C43" t="str">
        <f ca="1">OFFSET('336p stat'!$A$1,A43*20,0)</f>
        <v>CUDA opt ant non hash</v>
      </c>
      <c r="D43" s="5">
        <f ca="1">OFFSET('336p trace'!$R$56,(A43-1)*56,0)-OFFSET('336p trace'!$S$56,(A43-1)*56,0)</f>
        <v>119.74799999999595</v>
      </c>
      <c r="E43" s="5">
        <f ca="1">OFFSET('336p trace'!$S$56,(A43-1)*56,0)-OFFSET('336p stat'!$H$1,A43*20,0)</f>
        <v>95.719578000003821</v>
      </c>
      <c r="F43" s="5">
        <f ca="1">OFFSET('336p stat'!$H$1,A43*20,0)-OFFSET('336p stat'!$K$1,A43*20,0)</f>
        <v>4922.3907230000023</v>
      </c>
      <c r="G43" s="5">
        <f ca="1">OFFSET('336p stat'!$K$1,A43*20,0)-OFFSET('336p stat'!$N$1,A43*20,0)</f>
        <v>11769.111698999999</v>
      </c>
      <c r="H43" s="5">
        <f ca="1">OFFSET('336p stat'!$N$1,A43*20,0)</f>
        <v>0</v>
      </c>
      <c r="I43" s="5"/>
      <c r="J43" s="5">
        <f t="shared" ca="1" si="1"/>
        <v>16906.97</v>
      </c>
      <c r="K43" s="10">
        <f t="shared" ca="1" si="2"/>
        <v>0.69611004804527354</v>
      </c>
      <c r="L43">
        <f t="shared" ca="1" si="0"/>
        <v>8.590235133465926E-5</v>
      </c>
    </row>
    <row r="44" spans="1:12" x14ac:dyDescent="0.25">
      <c r="A44">
        <v>14</v>
      </c>
      <c r="C44" t="str">
        <f ca="1">OFFSET('336p stat'!$A$1,A44*20,0)</f>
        <v>CUDA opt ant par</v>
      </c>
      <c r="D44" s="5">
        <f ca="1">OFFSET('336p trace'!$R$56,(A44-1)*56,0)-OFFSET('336p trace'!$S$56,(A44-1)*56,0)</f>
        <v>125.2639999999974</v>
      </c>
      <c r="E44" s="5">
        <f ca="1">OFFSET('336p trace'!$S$56,(A44-1)*56,0)-OFFSET('336p stat'!$H$1,A44*20,0)</f>
        <v>95.58703499999865</v>
      </c>
      <c r="F44" s="5">
        <f ca="1">OFFSET('336p stat'!$H$1,A44*20,0)-OFFSET('336p stat'!$K$1,A44*20,0)</f>
        <v>5351.3915040000011</v>
      </c>
      <c r="G44" s="5">
        <f ca="1">OFFSET('336p stat'!$K$1,A44*20,0)-OFFSET('336p stat'!$N$1,A44*20,0)</f>
        <v>10849.437461</v>
      </c>
      <c r="H44" s="5">
        <f ca="1">OFFSET('336p stat'!$N$1,A44*20,0)</f>
        <v>0</v>
      </c>
      <c r="I44" s="5"/>
      <c r="J44" s="5">
        <f t="shared" ca="1" si="1"/>
        <v>16421.679999999997</v>
      </c>
      <c r="K44" s="10">
        <f t="shared" ca="1" si="2"/>
        <v>0.66067768102898128</v>
      </c>
      <c r="L44">
        <f t="shared" ca="1" si="0"/>
        <v>8.203728477353139E-5</v>
      </c>
    </row>
    <row r="45" spans="1:12" x14ac:dyDescent="0.25">
      <c r="A45">
        <v>15</v>
      </c>
      <c r="C45" t="str">
        <f ca="1">OFFSET('336p stat'!$A$1,A45*20,0)</f>
        <v>non CUDA Time</v>
      </c>
      <c r="D45" s="5">
        <f ca="1">OFFSET('336p trace'!$R$56,(A45-1)*56,0)-OFFSET('336p trace'!$S$56,(A45-1)*56,0)</f>
        <v>177.16099999999733</v>
      </c>
      <c r="E45" s="5">
        <f ca="1">OFFSET('336p trace'!$S$56,(A45-1)*56,0)-OFFSET('336p stat'!$H$1,A45*20,0)</f>
        <v>0.14741600000070321</v>
      </c>
      <c r="F45" s="5">
        <f ca="1">OFFSET('336p stat'!$H$1,A45*20,0)-OFFSET('336p stat'!$K$1,A45*20,0)</f>
        <v>288.8988960000006</v>
      </c>
      <c r="G45" s="5">
        <f ca="1">OFFSET('336p stat'!$K$1,A45*20,0)-OFFSET('336p stat'!$N$1,A45*20,0)</f>
        <v>5913.4750219999996</v>
      </c>
      <c r="H45" s="5">
        <f ca="1">OFFSET('336p stat'!$N$1,A45*20,0)</f>
        <v>117.817266</v>
      </c>
      <c r="I45" s="5"/>
      <c r="J45" s="5">
        <f t="shared" ca="1" si="1"/>
        <v>6497.4995999999983</v>
      </c>
      <c r="K45" s="10">
        <f t="shared" ca="1" si="2"/>
        <v>0.91011548842573242</v>
      </c>
      <c r="L45">
        <f t="shared" ca="1" si="0"/>
        <v>5.5992955847729816E-3</v>
      </c>
    </row>
    <row r="46" spans="1:12" x14ac:dyDescent="0.25">
      <c r="A46">
        <v>16</v>
      </c>
      <c r="C46" t="str">
        <f ca="1">OFFSET('336p stat'!$A$1,A46*20,0)</f>
        <v>non CUDA</v>
      </c>
      <c r="D46" s="5">
        <f ca="1">OFFSET('336p trace'!$R$56,(A46-1)*56,0)-OFFSET('336p trace'!$S$56,(A46-1)*56,0)</f>
        <v>5447.4513999999999</v>
      </c>
      <c r="E46" s="5">
        <f ca="1">OFFSET('336p trace'!$S$56,(A46-1)*56,0)-OFFSET('336p stat'!$H$1,A46*20,0)</f>
        <v>0</v>
      </c>
      <c r="F46" s="5">
        <f ca="1">OFFSET('336p stat'!$H$1,A46*20,0)-OFFSET('336p stat'!$K$1,A46*20,0)</f>
        <v>0</v>
      </c>
      <c r="G46" s="5">
        <f ca="1">OFFSET('336p stat'!$K$1,A46*20,0)-OFFSET('336p stat'!$N$1,A46*20,0)</f>
        <v>0</v>
      </c>
      <c r="H46" s="5">
        <f ca="1">OFFSET('336p stat'!$N$1,A46*20,0)</f>
        <v>0</v>
      </c>
      <c r="I46" s="5"/>
      <c r="J46" s="5">
        <f t="shared" ca="1" si="1"/>
        <v>5447.4513999999999</v>
      </c>
      <c r="K46" s="10">
        <f t="shared" ca="1" si="2"/>
        <v>0</v>
      </c>
      <c r="L46" t="e">
        <f t="shared" ca="1" si="0"/>
        <v>#DIV/0!</v>
      </c>
    </row>
    <row r="47" spans="1:12" x14ac:dyDescent="0.25">
      <c r="A47">
        <v>17</v>
      </c>
      <c r="C47" t="str">
        <f ca="1">OFFSET('336p stat'!$A$1,A47*20,0)</f>
        <v>non CUDA non hash</v>
      </c>
      <c r="D47" s="5">
        <f ca="1">OFFSET('336p trace'!$R$56,(A47-1)*56,0)-OFFSET('336p trace'!$S$56,(A47-1)*56,0)</f>
        <v>114.9421999999995</v>
      </c>
      <c r="E47" s="5">
        <f ca="1">OFFSET('336p trace'!$S$56,(A47-1)*56,0)-OFFSET('336p stat'!$H$1,A47*20,0)</f>
        <v>0.11930600000141567</v>
      </c>
      <c r="F47" s="5">
        <f ca="1">OFFSET('336p stat'!$H$1,A47*20,0)-OFFSET('336p stat'!$K$1,A47*20,0)</f>
        <v>288.4142839999995</v>
      </c>
      <c r="G47" s="5">
        <f ca="1">OFFSET('336p stat'!$K$1,A47*20,0)-OFFSET('336p stat'!$N$1,A47*20,0)</f>
        <v>6649.6843220000001</v>
      </c>
      <c r="H47" s="5">
        <f ca="1">OFFSET('336p stat'!$N$1,A47*20,0)</f>
        <v>118.565488</v>
      </c>
      <c r="I47" s="5"/>
      <c r="J47" s="5">
        <f t="shared" ca="1" si="1"/>
        <v>7171.7256000000007</v>
      </c>
      <c r="K47" s="10">
        <f t="shared" ca="1" si="2"/>
        <v>0.92720841438774504</v>
      </c>
      <c r="L47">
        <f t="shared" ca="1" si="0"/>
        <v>6.849049425951213E-3</v>
      </c>
    </row>
    <row r="48" spans="1:12" x14ac:dyDescent="0.25">
      <c r="A48">
        <v>18</v>
      </c>
      <c r="C48" t="str">
        <f ca="1">OFFSET('336p stat'!$A$1,A48*20,0)</f>
        <v>Classic ACO</v>
      </c>
      <c r="D48" s="5">
        <f ca="1">OFFSET('336p trace'!$R$56,(A48-1)*56,0)-OFFSET('336p trace'!$S$56,(A48-1)*56,0)</f>
        <v>4742.5400000000081</v>
      </c>
      <c r="E48" s="5">
        <f ca="1">OFFSET('336p trace'!$S$56,(A48-1)*56,0)-OFFSET('336p stat'!$H$1,A48*20,0)</f>
        <v>51.967811999988044</v>
      </c>
      <c r="F48" s="5">
        <f ca="1">OFFSET('336p stat'!$H$1,A48*20,0)-OFFSET('336p stat'!$K$1,A48*20,0)</f>
        <v>471.16062599999714</v>
      </c>
      <c r="G48" s="5">
        <f ca="1">OFFSET('336p stat'!$K$1,A48*20,0)-OFFSET('336p stat'!$N$1,A48*20,0)</f>
        <v>186311.854074</v>
      </c>
      <c r="H48" s="5">
        <f ca="1">OFFSET('336p stat'!$N$1,A48*20,0)</f>
        <v>378.29748799999999</v>
      </c>
      <c r="I48" s="5"/>
      <c r="J48" s="5">
        <f t="shared" ca="1" si="1"/>
        <v>191955.82</v>
      </c>
      <c r="K48" s="10">
        <f t="shared" ca="1" si="2"/>
        <v>0.97059757851572304</v>
      </c>
      <c r="L48">
        <f t="shared" ca="1" si="0"/>
        <v>1.9400526022639072E-3</v>
      </c>
    </row>
    <row r="49" spans="1:12" x14ac:dyDescent="0.25">
      <c r="A49">
        <v>19</v>
      </c>
      <c r="C49" t="str">
        <f ca="1">OFFSET('336p stat'!$A$1,A49*20,0)</f>
        <v>Classic ACO non hash</v>
      </c>
      <c r="D49" s="5">
        <f ca="1">OFFSET('336p trace'!$R$56,(A49-1)*56,0)-OFFSET('336p trace'!$S$56,(A49-1)*56,0)</f>
        <v>140.73999999999069</v>
      </c>
      <c r="E49" s="5">
        <f ca="1">OFFSET('336p trace'!$S$56,(A49-1)*56,0)-OFFSET('336p stat'!$H$1,A49*20,0)</f>
        <v>51.114062000007834</v>
      </c>
      <c r="F49" s="5">
        <f ca="1">OFFSET('336p stat'!$H$1,A49*20,0)-OFFSET('336p stat'!$K$1,A49*20,0)</f>
        <v>465.36031299998285</v>
      </c>
      <c r="G49" s="5">
        <f ca="1">OFFSET('336p stat'!$K$1,A49*20,0)-OFFSET('336p stat'!$N$1,A49*20,0)</f>
        <v>185661.18594200001</v>
      </c>
      <c r="H49" s="5">
        <f ca="1">OFFSET('336p stat'!$N$1,A49*20,0)</f>
        <v>377.17968300000001</v>
      </c>
      <c r="I49" s="5"/>
      <c r="J49" s="5">
        <f t="shared" ca="1" si="1"/>
        <v>186695.58</v>
      </c>
      <c r="K49" s="10">
        <f t="shared" ca="1" si="2"/>
        <v>0.99445946145056041</v>
      </c>
      <c r="L49">
        <f t="shared" ca="1" si="0"/>
        <v>6.7816959423959704E-4</v>
      </c>
    </row>
    <row r="50" spans="1:12" x14ac:dyDescent="0.25">
      <c r="A50">
        <v>20</v>
      </c>
      <c r="C50" t="str">
        <f ca="1">OFFSET('336p stat'!$A$1,A50*20,0)</f>
        <v>omp</v>
      </c>
      <c r="D50" s="5">
        <f ca="1">OFFSET('336p trace'!$R$56,(A50-1)*56,0)-OFFSET('336p trace'!$S$56,(A50-1)*56,0)</f>
        <v>179.08300000000054</v>
      </c>
      <c r="E50" s="5">
        <f ca="1">OFFSET('336p trace'!$S$56,(A50-1)*56,0)-OFFSET('336p stat'!$H$1,A50*20,0)</f>
        <v>0.14408999999977823</v>
      </c>
      <c r="F50" s="5">
        <f ca="1">OFFSET('336p stat'!$H$1,A50*20,0)-OFFSET('336p stat'!$K$1,A50*20,0)</f>
        <v>292.12287800000013</v>
      </c>
      <c r="G50" s="5">
        <f ca="1">OFFSET('336p stat'!$K$1,A50*20,0)-OFFSET('336p stat'!$N$1,A50*20,0)</f>
        <v>5002.3438560000004</v>
      </c>
      <c r="H50" s="5">
        <f ca="1">OFFSET('336p stat'!$N$1,A50*20,0)</f>
        <v>121.249376</v>
      </c>
      <c r="I50" s="5"/>
      <c r="J50" s="5">
        <f t="shared" ca="1" si="1"/>
        <v>5594.9432000000006</v>
      </c>
      <c r="K50" s="10">
        <f t="shared" ca="1" si="2"/>
        <v>0.8940830455615707</v>
      </c>
      <c r="L50">
        <f t="shared" ca="1" si="0"/>
        <v>1.1469630377442482E-2</v>
      </c>
    </row>
    <row r="51" spans="1:12" x14ac:dyDescent="0.25">
      <c r="A51">
        <v>21</v>
      </c>
      <c r="C51" t="str">
        <f ca="1">OFFSET('336p stat'!$A$1,A51*20,0)</f>
        <v>omp non hash</v>
      </c>
      <c r="D51" s="5">
        <f ca="1">OFFSET('336p trace'!$R$56,(A51-1)*56,0)-OFFSET('336p trace'!$S$56,(A51-1)*56,0)</f>
        <v>115.81380000000081</v>
      </c>
      <c r="E51" s="5">
        <f ca="1">OFFSET('336p trace'!$S$56,(A51-1)*56,0)-OFFSET('336p stat'!$H$1,A51*20,0)</f>
        <v>0.12415799999962474</v>
      </c>
      <c r="F51" s="5">
        <f ca="1">OFFSET('336p stat'!$H$1,A51*20,0)-OFFSET('336p stat'!$K$1,A51*20,0)</f>
        <v>289.11181800000031</v>
      </c>
      <c r="G51" s="5">
        <f ca="1">OFFSET('336p stat'!$K$1,A51*20,0)-OFFSET('336p stat'!$N$1,A51*20,0)</f>
        <v>4818.0194860000001</v>
      </c>
      <c r="H51" s="5">
        <f ca="1">OFFSET('336p stat'!$N$1,A51*20,0)</f>
        <v>118.159138</v>
      </c>
      <c r="I51" s="5"/>
      <c r="J51" s="5">
        <f t="shared" ca="1" si="1"/>
        <v>5341.2284000000009</v>
      </c>
      <c r="K51" s="10">
        <f t="shared" ca="1" si="2"/>
        <v>0.90204333632315725</v>
      </c>
      <c r="L51">
        <f t="shared" ca="1" si="0"/>
        <v>8.1063098312664054E-3</v>
      </c>
    </row>
    <row r="52" spans="1:12" x14ac:dyDescent="0.25">
      <c r="A52">
        <v>22</v>
      </c>
      <c r="C52" t="str">
        <f ca="1">OFFSET('336p stat'!$A$1,A52*20,0)</f>
        <v>non CUDA transp Time</v>
      </c>
      <c r="D52" s="5">
        <f ca="1">OFFSET('336p trace'!$R$56,(A52-1)*56,0)-OFFSET('336p trace'!$S$56,(A52-1)*56,0)</f>
        <v>177.67639999999938</v>
      </c>
      <c r="E52" s="5">
        <f ca="1">OFFSET('336p trace'!$S$56,(A52-1)*56,0)-OFFSET('336p stat'!$H$1,A52*20,0)</f>
        <v>0.12649799999871902</v>
      </c>
      <c r="F52" s="5">
        <f ca="1">OFFSET('336p stat'!$H$1,A52*20,0)-OFFSET('336p stat'!$K$1,A52*20,0)</f>
        <v>410.62456999999995</v>
      </c>
      <c r="G52" s="5">
        <f ca="1">OFFSET('336p stat'!$K$1,A52*20,0)-OFFSET('336p stat'!$N$1,A52*20,0)</f>
        <v>5689.4016920000004</v>
      </c>
      <c r="H52" s="5">
        <f ca="1">OFFSET('336p stat'!$N$1,A52*20,0)</f>
        <v>186.48704000000001</v>
      </c>
      <c r="I52" s="5"/>
      <c r="J52" s="5">
        <f t="shared" ca="1" si="1"/>
        <v>6464.3161999999984</v>
      </c>
      <c r="K52" s="10">
        <f t="shared" ca="1" si="2"/>
        <v>0.88012428785584496</v>
      </c>
      <c r="L52">
        <f t="shared" ca="1" si="0"/>
        <v>3.0677589164327091E-3</v>
      </c>
    </row>
    <row r="53" spans="1:12" x14ac:dyDescent="0.25">
      <c r="A53">
        <v>23</v>
      </c>
      <c r="C53" t="str">
        <f ca="1">OFFSET('336p stat'!$A$1,A53*20,0)</f>
        <v>non CUDA transp</v>
      </c>
      <c r="D53" s="5">
        <f ca="1">OFFSET('336p trace'!$R$56,(A53-1)*56,0)-OFFSET('336p trace'!$S$56,(A53-1)*56,0)</f>
        <v>7820.0686000000023</v>
      </c>
      <c r="E53" s="5">
        <f ca="1">OFFSET('336p trace'!$S$56,(A53-1)*56,0)-OFFSET('336p stat'!$H$1,A53*20,0)</f>
        <v>0</v>
      </c>
      <c r="F53" s="5">
        <f ca="1">OFFSET('336p stat'!$H$1,A53*20,0)-OFFSET('336p stat'!$K$1,A53*20,0)</f>
        <v>0</v>
      </c>
      <c r="G53" s="5">
        <f ca="1">OFFSET('336p stat'!$K$1,A53*20,0)-OFFSET('336p stat'!$N$1,A53*20,0)</f>
        <v>0</v>
      </c>
      <c r="H53" s="5">
        <f ca="1">OFFSET('336p stat'!$N$1,A53*20,0)</f>
        <v>0</v>
      </c>
      <c r="I53" s="5"/>
      <c r="J53" s="5">
        <f t="shared" ca="1" si="1"/>
        <v>7820.0686000000023</v>
      </c>
      <c r="K53" s="10">
        <f t="shared" ca="1" si="2"/>
        <v>0</v>
      </c>
      <c r="L53" t="e">
        <f t="shared" ca="1" si="0"/>
        <v>#DIV/0!</v>
      </c>
    </row>
    <row r="54" spans="1:12" x14ac:dyDescent="0.25">
      <c r="A54">
        <v>24</v>
      </c>
      <c r="C54" t="str">
        <f ca="1">OFFSET('336p stat'!$A$1,A54*20,0)</f>
        <v>non CUDA transp non hash</v>
      </c>
      <c r="D54" s="5">
        <f ca="1">OFFSET('336p trace'!$R$56,(A54-1)*56,0)-OFFSET('336p trace'!$S$56,(A54-1)*56,0)</f>
        <v>115.63660000000436</v>
      </c>
      <c r="E54" s="5">
        <f ca="1">OFFSET('336p trace'!$S$56,(A54-1)*56,0)-OFFSET('336p stat'!$H$1,A54*20,0)</f>
        <v>0.14006999999764957</v>
      </c>
      <c r="F54" s="5">
        <f ca="1">OFFSET('336p stat'!$H$1,A54*20,0)-OFFSET('336p stat'!$K$1,A54*20,0)</f>
        <v>420.86944800000038</v>
      </c>
      <c r="G54" s="5">
        <f ca="1">OFFSET('336p stat'!$K$1,A54*20,0)-OFFSET('336p stat'!$N$1,A54*20,0)</f>
        <v>6744.1870479999998</v>
      </c>
      <c r="H54" s="5">
        <f ca="1">OFFSET('336p stat'!$N$1,A54*20,0)</f>
        <v>191.68283400000001</v>
      </c>
      <c r="I54" s="5"/>
      <c r="J54" s="5">
        <f t="shared" ca="1" si="1"/>
        <v>7472.5160000000024</v>
      </c>
      <c r="K54" s="10">
        <f t="shared" ca="1" si="2"/>
        <v>0.9025322994290006</v>
      </c>
      <c r="L54">
        <f t="shared" ca="1" si="0"/>
        <v>5.3287418329468744E-3</v>
      </c>
    </row>
    <row r="55" spans="1:12" x14ac:dyDescent="0.25">
      <c r="A55">
        <v>25</v>
      </c>
      <c r="C55" t="str">
        <f ca="1">OFFSET('336p stat'!$A$1,A55*20,0)</f>
        <v>non CUDA AVX Time</v>
      </c>
      <c r="D55" s="5">
        <f ca="1">OFFSET('336p trace'!$R$56,(A55-1)*56,0)-OFFSET('336p trace'!$S$56,(A55-1)*56,0)</f>
        <v>178.1471999999967</v>
      </c>
      <c r="E55" s="5">
        <f ca="1">OFFSET('336p trace'!$S$56,(A55-1)*56,0)-OFFSET('336p stat'!$H$1,A55*20,0)</f>
        <v>0.14531600000009348</v>
      </c>
      <c r="F55" s="5">
        <f ca="1">OFFSET('336p stat'!$H$1,A55*20,0)-OFFSET('336p stat'!$K$1,A55*20,0)</f>
        <v>231.91693000000032</v>
      </c>
      <c r="G55" s="5">
        <f ca="1">OFFSET('336p stat'!$K$1,A55*20,0)-OFFSET('336p stat'!$N$1,A55*20,0)</f>
        <v>5982.7996540000004</v>
      </c>
      <c r="H55" s="5">
        <f ca="1">OFFSET('336p stat'!$N$1,A55*20,0)</f>
        <v>115.29389999999999</v>
      </c>
      <c r="I55" s="5"/>
      <c r="J55" s="5">
        <f t="shared" ca="1" si="1"/>
        <v>6508.3029999999972</v>
      </c>
      <c r="K55" s="10">
        <f t="shared" ca="1" si="2"/>
        <v>0.91925647192517046</v>
      </c>
      <c r="L55">
        <f t="shared" ca="1" si="0"/>
        <v>6.7691356599626331E-3</v>
      </c>
    </row>
    <row r="56" spans="1:12" x14ac:dyDescent="0.25">
      <c r="A56">
        <v>26</v>
      </c>
      <c r="C56" t="str">
        <f ca="1">OFFSET('336p stat'!$A$1,A56*20,0)</f>
        <v>non CUDA AVX</v>
      </c>
      <c r="D56" s="5">
        <f ca="1">OFFSET('336p trace'!$R$56,(A56-1)*56,0)-OFFSET('336p trace'!$S$56,(A56-1)*56,0)</f>
        <v>5503.9758000000011</v>
      </c>
      <c r="E56" s="5">
        <f ca="1">OFFSET('336p trace'!$S$56,(A56-1)*56,0)-OFFSET('336p stat'!$H$1,A56*20,0)</f>
        <v>0</v>
      </c>
      <c r="F56" s="5">
        <f ca="1">OFFSET('336p stat'!$H$1,A56*20,0)-OFFSET('336p stat'!$K$1,A56*20,0)</f>
        <v>0</v>
      </c>
      <c r="G56" s="5">
        <f ca="1">OFFSET('336p stat'!$K$1,A56*20,0)-OFFSET('336p stat'!$N$1,A56*20,0)</f>
        <v>0</v>
      </c>
      <c r="H56" s="5">
        <f ca="1">OFFSET('336p stat'!$N$1,A56*20,0)</f>
        <v>0</v>
      </c>
      <c r="I56" s="5"/>
      <c r="J56" s="5">
        <f t="shared" ca="1" si="1"/>
        <v>5503.9758000000011</v>
      </c>
      <c r="K56" s="10">
        <f t="shared" ca="1" si="2"/>
        <v>0</v>
      </c>
      <c r="L56" t="e">
        <f t="shared" ca="1" si="0"/>
        <v>#DIV/0!</v>
      </c>
    </row>
    <row r="57" spans="1:12" x14ac:dyDescent="0.25">
      <c r="A57">
        <v>27</v>
      </c>
      <c r="C57" t="str">
        <f ca="1">OFFSET('336p stat'!$A$1,A57*20,0)</f>
        <v>non CUDA AVX non hash</v>
      </c>
      <c r="D57" s="5">
        <f ca="1">OFFSET('336p trace'!$R$56,(A57-1)*56,0)-OFFSET('336p trace'!$S$56,(A57-1)*56,0)</f>
        <v>115.54040000000077</v>
      </c>
      <c r="E57" s="5">
        <f ca="1">OFFSET('336p trace'!$S$56,(A57-1)*56,0)-OFFSET('336p stat'!$H$1,A57*20,0)</f>
        <v>0.14591999999993277</v>
      </c>
      <c r="F57" s="5">
        <f ca="1">OFFSET('336p stat'!$H$1,A57*20,0)-OFFSET('336p stat'!$K$1,A57*20,0)</f>
        <v>233.34440800000084</v>
      </c>
      <c r="G57" s="5">
        <f ca="1">OFFSET('336p stat'!$K$1,A57*20,0)-OFFSET('336p stat'!$N$1,A57*20,0)</f>
        <v>6758.4341259999992</v>
      </c>
      <c r="H57" s="5">
        <f ca="1">OFFSET('336p stat'!$N$1,A57*20,0)</f>
        <v>117.28794600000001</v>
      </c>
      <c r="I57" s="5"/>
      <c r="J57" s="5">
        <f t="shared" ca="1" si="1"/>
        <v>7224.7528000000011</v>
      </c>
      <c r="K57" s="10">
        <f t="shared" ca="1" si="2"/>
        <v>0.93545541461293991</v>
      </c>
      <c r="L57">
        <f t="shared" ca="1" si="0"/>
        <v>7.781904053971239E-3</v>
      </c>
    </row>
    <row r="58" spans="1:12" x14ac:dyDescent="0.25">
      <c r="A58">
        <v>28</v>
      </c>
      <c r="C58" t="str">
        <f ca="1">OFFSET('336p stat'!$A$1,A58*20,0)</f>
        <v>non CUDA AVX_OMP Time</v>
      </c>
      <c r="D58" s="5">
        <f ca="1">OFFSET('336p trace'!$R$56,(A58-1)*56,0)-OFFSET('336p trace'!$S$56,(A58-1)*56,0)</f>
        <v>177.32719999999972</v>
      </c>
      <c r="E58" s="5">
        <f ca="1">OFFSET('336p trace'!$S$56,(A58-1)*56,0)-OFFSET('336p stat'!$H$1,A58*20,0)</f>
        <v>0.15643400000044494</v>
      </c>
      <c r="F58" s="5">
        <f ca="1">OFFSET('336p stat'!$H$1,A58*20,0)-OFFSET('336p stat'!$K$1,A58*20,0)</f>
        <v>231.38607999999931</v>
      </c>
      <c r="G58" s="5">
        <f ca="1">OFFSET('336p stat'!$K$1,A58*20,0)-OFFSET('336p stat'!$N$1,A58*20,0)</f>
        <v>4849.9178980000006</v>
      </c>
      <c r="H58" s="5">
        <f ca="1">OFFSET('336p stat'!$N$1,A58*20,0)</f>
        <v>115.843588</v>
      </c>
      <c r="I58" s="5"/>
      <c r="J58" s="5">
        <f t="shared" ca="1" si="1"/>
        <v>5374.6311999999998</v>
      </c>
      <c r="K58" s="10">
        <f t="shared" ca="1" si="2"/>
        <v>0.90237222193031608</v>
      </c>
      <c r="L58">
        <f t="shared" ca="1" si="0"/>
        <v>7.8140442250636231E-3</v>
      </c>
    </row>
    <row r="59" spans="1:12" x14ac:dyDescent="0.25">
      <c r="A59">
        <v>29</v>
      </c>
      <c r="C59" t="str">
        <f ca="1">OFFSET('336p stat'!$A$1,A59*20,0)</f>
        <v>non CUDA AVX_OMP</v>
      </c>
      <c r="D59" s="5">
        <f ca="1">OFFSET('336p trace'!$R$56,(A59-1)*56,0)-OFFSET('336p trace'!$S$56,(A59-1)*56,0)</f>
        <v>5500.9687999999996</v>
      </c>
      <c r="E59" s="5">
        <f ca="1">OFFSET('336p trace'!$S$56,(A59-1)*56,0)-OFFSET('336p stat'!$H$1,A59*20,0)</f>
        <v>0</v>
      </c>
      <c r="F59" s="5">
        <f ca="1">OFFSET('336p stat'!$H$1,A59*20,0)-OFFSET('336p stat'!$K$1,A59*20,0)</f>
        <v>0</v>
      </c>
      <c r="G59" s="5">
        <f ca="1">OFFSET('336p stat'!$K$1,A59*20,0)-OFFSET('336p stat'!$N$1,A59*20,0)</f>
        <v>0</v>
      </c>
      <c r="H59" s="5">
        <f ca="1">OFFSET('336p stat'!$N$1,A59*20,0)</f>
        <v>0</v>
      </c>
      <c r="I59" s="5"/>
      <c r="J59" s="5">
        <f t="shared" ca="1" si="1"/>
        <v>5500.9687999999996</v>
      </c>
      <c r="K59" s="10">
        <f t="shared" ca="1" si="2"/>
        <v>0</v>
      </c>
      <c r="L59" t="e">
        <f t="shared" ca="1" si="0"/>
        <v>#DIV/0!</v>
      </c>
    </row>
    <row r="60" spans="1:12" x14ac:dyDescent="0.25">
      <c r="A60">
        <v>30</v>
      </c>
      <c r="C60" t="str">
        <f ca="1">OFFSET('336p stat'!$A$1,A60*20,0)</f>
        <v>non CUDA AVX_OMP non hash</v>
      </c>
      <c r="D60" s="5">
        <f ca="1">OFFSET('336p trace'!$R$56,(A60-1)*56,0)-OFFSET('336p trace'!$S$56,(A60-1)*56,0)</f>
        <v>115.63619999999992</v>
      </c>
      <c r="E60" s="5">
        <f ca="1">OFFSET('336p trace'!$S$56,(A60-1)*56,0)-OFFSET('336p stat'!$H$1,A60*20,0)</f>
        <v>0.14270399999986694</v>
      </c>
      <c r="F60" s="5">
        <f ca="1">OFFSET('336p stat'!$H$1,A60*20,0)-OFFSET('336p stat'!$K$1,A60*20,0)</f>
        <v>231.63492599999972</v>
      </c>
      <c r="G60" s="5">
        <f ca="1">OFFSET('336p stat'!$K$1,A60*20,0)-OFFSET('336p stat'!$N$1,A60*20,0)</f>
        <v>4854.8872200000005</v>
      </c>
      <c r="H60" s="5">
        <f ca="1">OFFSET('336p stat'!$N$1,A60*20,0)</f>
        <v>116.31715</v>
      </c>
      <c r="I60" s="5"/>
      <c r="J60" s="5">
        <f t="shared" ref="J60:J79" ca="1" si="3">SUM(D60:H60)</f>
        <v>5318.6181999999999</v>
      </c>
      <c r="K60" s="10">
        <f t="shared" ref="K60:K79" ca="1" si="4">G60/J60</f>
        <v>0.91280987606893849</v>
      </c>
      <c r="L60">
        <f t="shared" ref="L60:L78" ca="1" si="5">$K$29*POWER(K60,2)*SQRT(G168/(POWER(G60,2)*$L$29)+J168/(POWER(J60,2)*$L$29))</f>
        <v>7.7999019111732529E-3</v>
      </c>
    </row>
    <row r="61" spans="1:12" x14ac:dyDescent="0.25">
      <c r="A61">
        <v>31</v>
      </c>
      <c r="C61" t="str">
        <f ca="1">OFFSET('336p stat'!$A$1,A61*20,0)</f>
        <v>CUDA ant add CPU_AVX Time</v>
      </c>
      <c r="D61" s="5">
        <f ca="1">OFFSET('336p trace'!$R$56,(A61-1)*56,0)-OFFSET('336p trace'!$S$56,(A61-1)*56,0)</f>
        <v>122.99999999999818</v>
      </c>
      <c r="E61" s="5">
        <f ca="1">OFFSET('336p trace'!$S$56,(A61-1)*56,0)-OFFSET('336p stat'!$H$1,A61*20,0)</f>
        <v>33.419141000002128</v>
      </c>
      <c r="F61" s="5">
        <f ca="1">OFFSET('336p stat'!$H$1,A61*20,0)-OFFSET('336p stat'!$K$1,A61*20,0)</f>
        <v>238.15960900000027</v>
      </c>
      <c r="G61" s="5">
        <f ca="1">OFFSET('336p stat'!$K$1,A61*20,0)-OFFSET('336p stat'!$N$1,A61*20,0)</f>
        <v>11414.984284</v>
      </c>
      <c r="H61" s="5">
        <f ca="1">OFFSET('336p stat'!$N$1,A61*20,0)</f>
        <v>128.476966</v>
      </c>
      <c r="I61" s="5"/>
      <c r="J61" s="5">
        <f t="shared" ca="1" si="3"/>
        <v>11938.04</v>
      </c>
      <c r="K61" s="10">
        <f t="shared" ca="1" si="4"/>
        <v>0.95618579632837541</v>
      </c>
      <c r="L61">
        <f t="shared" ca="1" si="5"/>
        <v>1.8579944062196618E-3</v>
      </c>
    </row>
    <row r="62" spans="1:12" x14ac:dyDescent="0.25">
      <c r="A62">
        <v>32</v>
      </c>
      <c r="C62" t="str">
        <f ca="1">OFFSET('336p stat'!$A$1,A62*20,0)</f>
        <v>non CUDA transp_AVX Time</v>
      </c>
      <c r="D62" s="5">
        <f ca="1">OFFSET('336p trace'!$R$56,(A62-1)*56,0)-OFFSET('336p trace'!$S$56,(A62-1)*56,0)</f>
        <v>177.76820000000043</v>
      </c>
      <c r="E62" s="5">
        <f ca="1">OFFSET('336p trace'!$S$56,(A62-1)*56,0)-OFFSET('336p stat'!$H$1,A62*20,0)</f>
        <v>0.14380800000162708</v>
      </c>
      <c r="F62" s="5">
        <f ca="1">OFFSET('336p stat'!$H$1,A62*20,0)-OFFSET('336p stat'!$K$1,A62*20,0)</f>
        <v>380.08813000000009</v>
      </c>
      <c r="G62" s="5">
        <f ca="1">OFFSET('336p stat'!$K$1,A62*20,0)-OFFSET('336p stat'!$N$1,A62*20,0)</f>
        <v>5776.0355639999998</v>
      </c>
      <c r="H62" s="5">
        <f ca="1">OFFSET('336p stat'!$N$1,A62*20,0)</f>
        <v>176.41549800000001</v>
      </c>
      <c r="I62" s="5"/>
      <c r="J62" s="5">
        <f t="shared" ca="1" si="3"/>
        <v>6510.4512000000022</v>
      </c>
      <c r="K62" s="10">
        <f t="shared" ca="1" si="4"/>
        <v>0.88719435666762969</v>
      </c>
      <c r="L62">
        <f t="shared" ca="1" si="5"/>
        <v>3.9963728131985074E-3</v>
      </c>
    </row>
    <row r="63" spans="1:12" x14ac:dyDescent="0.25">
      <c r="A63">
        <v>33</v>
      </c>
      <c r="C63" t="str">
        <f ca="1">OFFSET('336p stat'!$A$1,A63*20,0)</f>
        <v>non CUDA transp_AVX</v>
      </c>
      <c r="D63" s="5">
        <f ca="1">OFFSET('336p trace'!$R$56,(A63-1)*56,0)-OFFSET('336p trace'!$S$56,(A63-1)*56,0)</f>
        <v>7834.1323999999977</v>
      </c>
      <c r="E63" s="5">
        <f ca="1">OFFSET('336p trace'!$S$56,(A63-1)*56,0)-OFFSET('336p stat'!$H$1,A63*20,0)</f>
        <v>0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>
        <f t="shared" ca="1" si="3"/>
        <v>7834.1323999999977</v>
      </c>
      <c r="K63" s="10">
        <f t="shared" ca="1" si="4"/>
        <v>0</v>
      </c>
      <c r="L63" t="e">
        <f t="shared" ca="1" si="5"/>
        <v>#DIV/0!</v>
      </c>
    </row>
    <row r="64" spans="1:12" x14ac:dyDescent="0.25">
      <c r="A64">
        <v>34</v>
      </c>
      <c r="C64" t="str">
        <f ca="1">OFFSET('336p stat'!$A$1,A64*20,0)</f>
        <v>non CUDA transp_AVX non hash</v>
      </c>
      <c r="D64" s="5">
        <f ca="1">OFFSET('336p trace'!$R$56,(A64-1)*56,0)-OFFSET('336p trace'!$S$56,(A64-1)*56,0)</f>
        <v>115.8474000000042</v>
      </c>
      <c r="E64" s="5">
        <f ca="1">OFFSET('336p trace'!$S$56,(A64-1)*56,0)-OFFSET('336p stat'!$H$1,A64*20,0)</f>
        <v>0.129399999999805</v>
      </c>
      <c r="F64" s="5">
        <f ca="1">OFFSET('336p stat'!$H$1,A64*20,0)-OFFSET('336p stat'!$K$1,A64*20,0)</f>
        <v>389.55329799999981</v>
      </c>
      <c r="G64" s="5">
        <f ca="1">OFFSET('336p stat'!$K$1,A64*20,0)-OFFSET('336p stat'!$N$1,A64*20,0)</f>
        <v>6925.6899080000003</v>
      </c>
      <c r="H64" s="5">
        <f ca="1">OFFSET('336p stat'!$N$1,A64*20,0)</f>
        <v>181.672394</v>
      </c>
      <c r="I64" s="5"/>
      <c r="J64" s="5">
        <f t="shared" ca="1" si="3"/>
        <v>7612.8924000000043</v>
      </c>
      <c r="K64" s="10">
        <f t="shared" ca="1" si="4"/>
        <v>0.90973174768633225</v>
      </c>
      <c r="L64">
        <f t="shared" ca="1" si="5"/>
        <v>6.8837255529308949E-3</v>
      </c>
    </row>
    <row r="65" spans="1:12" x14ac:dyDescent="0.25">
      <c r="A65">
        <v>35</v>
      </c>
      <c r="C65" t="str">
        <f ca="1">OFFSET('336p stat'!$A$1,A65*20,0)</f>
        <v>non CUDA transp_AVX_OMP Time</v>
      </c>
      <c r="D65" s="5">
        <f ca="1">OFFSET('336p trace'!$R$56,(A65-1)*56,0)-OFFSET('336p trace'!$S$56,(A65-1)*56,0)</f>
        <v>178.44059999999899</v>
      </c>
      <c r="E65" s="5">
        <f ca="1">OFFSET('336p trace'!$S$56,(A65-1)*56,0)-OFFSET('336p stat'!$H$1,A65*20,0)</f>
        <v>0.11325399999986985</v>
      </c>
      <c r="F65" s="5">
        <f ca="1">OFFSET('336p stat'!$H$1,A65*20,0)-OFFSET('336p stat'!$K$1,A65*20,0)</f>
        <v>371.09871999999996</v>
      </c>
      <c r="G65" s="5">
        <f ca="1">OFFSET('336p stat'!$K$1,A65*20,0)-OFFSET('336p stat'!$N$1,A65*20,0)</f>
        <v>5763.4733180000003</v>
      </c>
      <c r="H65" s="5">
        <f ca="1">OFFSET('336p stat'!$N$1,A65*20,0)</f>
        <v>176.016908</v>
      </c>
      <c r="I65" s="5"/>
      <c r="J65" s="5">
        <f t="shared" ca="1" si="3"/>
        <v>6489.1427999999987</v>
      </c>
      <c r="K65" s="10">
        <f t="shared" ca="1" si="4"/>
        <v>0.8881717502040487</v>
      </c>
      <c r="L65">
        <f t="shared" ca="1" si="5"/>
        <v>4.4419673569795004E-3</v>
      </c>
    </row>
    <row r="66" spans="1:12" x14ac:dyDescent="0.25">
      <c r="A66">
        <v>36</v>
      </c>
      <c r="C66" t="str">
        <f ca="1">OFFSET('336p stat'!$A$1,A66*20,0)</f>
        <v>non CUDA transp_AVX_OMP</v>
      </c>
      <c r="D66" s="5">
        <f ca="1">OFFSET('336p trace'!$R$56,(A66-1)*56,0)-OFFSET('336p trace'!$S$56,(A66-1)*56,0)</f>
        <v>7844.0680000000002</v>
      </c>
      <c r="E66" s="5">
        <f ca="1">OFFSET('336p trace'!$S$56,(A66-1)*56,0)-OFFSET('336p stat'!$H$1,A66*20,0)</f>
        <v>0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>
        <f t="shared" ca="1" si="3"/>
        <v>7844.0680000000002</v>
      </c>
      <c r="K66" s="10">
        <f t="shared" ca="1" si="4"/>
        <v>0</v>
      </c>
      <c r="L66" t="e">
        <f t="shared" ca="1" si="5"/>
        <v>#DIV/0!</v>
      </c>
    </row>
    <row r="67" spans="1:12" x14ac:dyDescent="0.25">
      <c r="A67">
        <v>37</v>
      </c>
      <c r="C67" t="str">
        <f ca="1">OFFSET('336p stat'!$A$1,A67*20,0)</f>
        <v>non CUDA transp_AVX_OMP non hash</v>
      </c>
      <c r="D67" s="5">
        <f ca="1">OFFSET('336p trace'!$R$56,(A67-1)*56,0)-OFFSET('336p trace'!$S$56,(A67-1)*56,0)</f>
        <v>115.61859999999615</v>
      </c>
      <c r="E67" s="5">
        <f ca="1">OFFSET('336p trace'!$S$56,(A67-1)*56,0)-OFFSET('336p stat'!$H$1,A67*20,0)</f>
        <v>0.16340000000036525</v>
      </c>
      <c r="F67" s="5">
        <f ca="1">OFFSET('336p stat'!$H$1,A67*20,0)-OFFSET('336p stat'!$K$1,A67*20,0)</f>
        <v>375.24230199999965</v>
      </c>
      <c r="G67" s="5">
        <f ca="1">OFFSET('336p stat'!$K$1,A67*20,0)-OFFSET('336p stat'!$N$1,A67*20,0)</f>
        <v>6917.5207499999997</v>
      </c>
      <c r="H67" s="5">
        <f ca="1">OFFSET('336p stat'!$N$1,A67*20,0)</f>
        <v>179.963348</v>
      </c>
      <c r="I67" s="5"/>
      <c r="J67" s="5">
        <f t="shared" ca="1" si="3"/>
        <v>7588.5083999999961</v>
      </c>
      <c r="K67" s="10">
        <f t="shared" ca="1" si="4"/>
        <v>0.91157845328338882</v>
      </c>
      <c r="L67">
        <f t="shared" ca="1" si="5"/>
        <v>8.4708071972429549E-3</v>
      </c>
    </row>
    <row r="68" spans="1:12" x14ac:dyDescent="0.25">
      <c r="A68">
        <v>38</v>
      </c>
      <c r="C68" t="str">
        <f ca="1">OFFSET('336p stat'!$A$1,A68*20,0)</f>
        <v>CUDA ant add CPU_AVX_transp Time</v>
      </c>
      <c r="D68" s="5">
        <f ca="1">OFFSET('336p trace'!$R$56,(A68-1)*56,0)-OFFSET('336p trace'!$S$56,(A68-1)*56,0)</f>
        <v>123.28999999999905</v>
      </c>
      <c r="E68" s="5">
        <f ca="1">OFFSET('336p trace'!$S$56,(A68-1)*56,0)-OFFSET('336p stat'!$H$1,A68*20,0)</f>
        <v>34.152586000001975</v>
      </c>
      <c r="F68" s="5">
        <f ca="1">OFFSET('336p stat'!$H$1,A68*20,0)-OFFSET('336p stat'!$K$1,A68*20,0)</f>
        <v>444.23720700000013</v>
      </c>
      <c r="G68" s="5">
        <f ca="1">OFFSET('336p stat'!$K$1,A68*20,0)-OFFSET('336p stat'!$N$1,A68*20,0)</f>
        <v>12937.297375</v>
      </c>
      <c r="H68" s="5">
        <f ca="1">OFFSET('336p stat'!$N$1,A68*20,0)</f>
        <v>206.73483200000001</v>
      </c>
      <c r="I68" s="5"/>
      <c r="J68" s="5">
        <f t="shared" ca="1" si="3"/>
        <v>13745.712000000001</v>
      </c>
      <c r="K68" s="10">
        <f t="shared" ca="1" si="4"/>
        <v>0.9411878682602981</v>
      </c>
      <c r="L68">
        <f t="shared" ca="1" si="5"/>
        <v>1.6631801039128536E-3</v>
      </c>
    </row>
    <row r="69" spans="1:12" x14ac:dyDescent="0.25">
      <c r="A69">
        <v>39</v>
      </c>
      <c r="C69">
        <f ca="1">OFFSET('336p stat'!$A$1,A69*20,0)</f>
        <v>0</v>
      </c>
      <c r="D69" s="5" t="e">
        <f ca="1">OFFSET('336p trace'!$R$56,(A69-1)*56,0)-OFFSET('336p trace'!$S$56,(A69-1)*56,0)</f>
        <v>#DIV/0!</v>
      </c>
      <c r="E69" s="5" t="e">
        <f ca="1">OFFSET('336p trace'!$S$56,(A69-1)*56,0)-OFFSET('336p stat'!$H$1,A69*20,0)</f>
        <v>#DIV/0!</v>
      </c>
      <c r="F69" s="5">
        <f ca="1">OFFSET('336p stat'!$H$1,A69*20,0)-OFFSET('336p stat'!$K$1,A69*20,0)</f>
        <v>0</v>
      </c>
      <c r="G69" s="5">
        <f ca="1">OFFSET('336p stat'!$K$1,A69*20,0)-OFFSET('336p stat'!$N$1,A69*20,0)</f>
        <v>0</v>
      </c>
      <c r="H69" s="5">
        <f ca="1">OFFSET('336p stat'!$N$1,A69*20,0)</f>
        <v>0</v>
      </c>
      <c r="I69" s="5"/>
      <c r="J69" s="5" t="e">
        <f t="shared" ca="1" si="3"/>
        <v>#DIV/0!</v>
      </c>
      <c r="K69" s="10" t="e">
        <f t="shared" ca="1" si="4"/>
        <v>#DIV/0!</v>
      </c>
      <c r="L69" t="e">
        <f t="shared" ca="1" si="5"/>
        <v>#DIV/0!</v>
      </c>
    </row>
    <row r="70" spans="1:12" x14ac:dyDescent="0.25">
      <c r="A70">
        <v>40</v>
      </c>
      <c r="C70">
        <f ca="1">OFFSET('336p stat'!$A$1,A70*20,0)</f>
        <v>0</v>
      </c>
      <c r="D70" s="5" t="e">
        <f ca="1">OFFSET('336p trace'!$R$56,(A70-1)*56,0)-OFFSET('336p trace'!$S$56,(A70-1)*56,0)</f>
        <v>#DIV/0!</v>
      </c>
      <c r="E70" s="5" t="e">
        <f ca="1">OFFSET('336p trace'!$S$56,(A70-1)*56,0)-OFFSET('336p stat'!$H$1,A70*20,0)</f>
        <v>#DIV/0!</v>
      </c>
      <c r="F70" s="5">
        <f ca="1">OFFSET('336p stat'!$H$1,A70*20,0)-OFFSET('336p stat'!$K$1,A70*20,0)</f>
        <v>0</v>
      </c>
      <c r="G70" s="5">
        <f ca="1">OFFSET('336p stat'!$K$1,A70*20,0)-OFFSET('336p stat'!$N$1,A70*20,0)</f>
        <v>0</v>
      </c>
      <c r="H70" s="5">
        <f ca="1">OFFSET('336p stat'!$N$1,A70*20,0)</f>
        <v>0</v>
      </c>
      <c r="I70" s="5"/>
      <c r="J70" s="5" t="e">
        <f t="shared" ca="1" si="3"/>
        <v>#DIV/0!</v>
      </c>
      <c r="K70" s="10" t="e">
        <f t="shared" ca="1" si="4"/>
        <v>#DIV/0!</v>
      </c>
      <c r="L70" t="e">
        <f t="shared" ca="1" si="5"/>
        <v>#DIV/0!</v>
      </c>
    </row>
    <row r="71" spans="1:12" x14ac:dyDescent="0.25">
      <c r="A71">
        <v>41</v>
      </c>
      <c r="C71">
        <f ca="1">OFFSET('336p stat'!$A$1,A71*20,0)</f>
        <v>0</v>
      </c>
      <c r="D71" s="5" t="e">
        <f ca="1">OFFSET('336p trace'!$R$56,(A71-1)*56,0)-OFFSET('336p trace'!$S$56,(A71-1)*56,0)</f>
        <v>#DIV/0!</v>
      </c>
      <c r="E71" s="5" t="e">
        <f ca="1">OFFSET('336p trace'!$S$56,(A71-1)*56,0)-OFFSET('336p stat'!$H$1,A71*20,0)</f>
        <v>#DIV/0!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 t="e">
        <f t="shared" ca="1" si="3"/>
        <v>#DIV/0!</v>
      </c>
      <c r="K71" s="10" t="e">
        <f t="shared" ca="1" si="4"/>
        <v>#DIV/0!</v>
      </c>
      <c r="L71" t="e">
        <f t="shared" ca="1" si="5"/>
        <v>#DIV/0!</v>
      </c>
    </row>
    <row r="72" spans="1:12" x14ac:dyDescent="0.25">
      <c r="A72">
        <v>42</v>
      </c>
      <c r="C72">
        <f ca="1">OFFSET('336p stat'!$A$1,A72*20,0)</f>
        <v>0</v>
      </c>
      <c r="D72" s="5" t="e">
        <f ca="1">OFFSET('336p trace'!$R$56,(A72-1)*56,0)-OFFSET('336p trace'!$S$56,(A72-1)*56,0)</f>
        <v>#DIV/0!</v>
      </c>
      <c r="E72" s="5" t="e">
        <f ca="1">OFFSET('336p trace'!$S$56,(A72-1)*56,0)-OFFSET('336p stat'!$H$1,A72*20,0)</f>
        <v>#DIV/0!</v>
      </c>
      <c r="F72" s="5">
        <f ca="1">OFFSET('336p stat'!$H$1,A72*20,0)-OFFSET('336p stat'!$K$1,A72*20,0)</f>
        <v>0</v>
      </c>
      <c r="G72" s="5">
        <f ca="1">OFFSET('336p stat'!$K$1,A72*20,0)-OFFSET('336p stat'!$N$1,A72*20,0)</f>
        <v>0</v>
      </c>
      <c r="H72" s="5">
        <f ca="1">OFFSET('336p stat'!$N$1,A72*20,0)</f>
        <v>0</v>
      </c>
      <c r="I72" s="5"/>
      <c r="J72" s="5" t="e">
        <f t="shared" ca="1" si="3"/>
        <v>#DIV/0!</v>
      </c>
      <c r="K72" s="10" t="e">
        <f t="shared" ca="1" si="4"/>
        <v>#DIV/0!</v>
      </c>
      <c r="L72" t="e">
        <f t="shared" ca="1" si="5"/>
        <v>#DIV/0!</v>
      </c>
    </row>
    <row r="73" spans="1:12" x14ac:dyDescent="0.25">
      <c r="A73">
        <v>43</v>
      </c>
      <c r="C73">
        <f ca="1">OFFSET('336p stat'!$A$1,A73*20,0)</f>
        <v>0</v>
      </c>
      <c r="D73" s="5" t="e">
        <f ca="1">OFFSET('336p trace'!$R$56,(A73-1)*56,0)-OFFSET('336p trace'!$S$56,(A73-1)*56,0)</f>
        <v>#DIV/0!</v>
      </c>
      <c r="E73" s="5" t="e">
        <f ca="1">OFFSET('336p trace'!$S$56,(A73-1)*56,0)-OFFSET('336p stat'!$H$1,A73*20,0)</f>
        <v>#DIV/0!</v>
      </c>
      <c r="F73" s="5">
        <f ca="1">OFFSET('336p stat'!$H$1,A73*20,0)-OFFSET('336p stat'!$K$1,A73*20,0)</f>
        <v>0</v>
      </c>
      <c r="G73" s="5">
        <f ca="1">OFFSET('336p stat'!$K$1,A73*20,0)-OFFSET('336p stat'!$N$1,A73*20,0)</f>
        <v>0</v>
      </c>
      <c r="H73" s="5">
        <f ca="1">OFFSET('336p stat'!$N$1,A73*20,0)</f>
        <v>0</v>
      </c>
      <c r="I73" s="5"/>
      <c r="J73" s="5" t="e">
        <f t="shared" ca="1" si="3"/>
        <v>#DIV/0!</v>
      </c>
      <c r="K73" s="10" t="e">
        <f t="shared" ca="1" si="4"/>
        <v>#DIV/0!</v>
      </c>
      <c r="L73" t="e">
        <f t="shared" ca="1" si="5"/>
        <v>#DIV/0!</v>
      </c>
    </row>
    <row r="74" spans="1:12" x14ac:dyDescent="0.25">
      <c r="A74">
        <v>44</v>
      </c>
      <c r="C74">
        <f ca="1">OFFSET('336p stat'!$A$1,A74*20,0)</f>
        <v>0</v>
      </c>
      <c r="D74" s="5" t="e">
        <f ca="1">OFFSET('336p trace'!$R$56,(A74-1)*56,0)-OFFSET('336p trace'!$S$56,(A74-1)*56,0)</f>
        <v>#DIV/0!</v>
      </c>
      <c r="E74" s="5" t="e">
        <f ca="1">OFFSET('336p trace'!$S$56,(A74-1)*56,0)-OFFSET('336p stat'!$H$1,A74*20,0)</f>
        <v>#DIV/0!</v>
      </c>
      <c r="F74" s="5">
        <f ca="1">OFFSET('336p stat'!$H$1,A74*20,0)-OFFSET('336p stat'!$K$1,A74*20,0)</f>
        <v>0</v>
      </c>
      <c r="G74" s="5">
        <f ca="1">OFFSET('336p stat'!$K$1,A74*20,0)-OFFSET('336p stat'!$N$1,A74*20,0)</f>
        <v>0</v>
      </c>
      <c r="H74" s="5">
        <f ca="1">OFFSET('336p stat'!$N$1,A74*20,0)</f>
        <v>0</v>
      </c>
      <c r="I74" s="5"/>
      <c r="J74" s="5" t="e">
        <f t="shared" ca="1" si="3"/>
        <v>#DIV/0!</v>
      </c>
      <c r="K74" s="10" t="e">
        <f t="shared" ca="1" si="4"/>
        <v>#DIV/0!</v>
      </c>
      <c r="L74" t="e">
        <f t="shared" ca="1" si="5"/>
        <v>#DIV/0!</v>
      </c>
    </row>
    <row r="75" spans="1:12" x14ac:dyDescent="0.25">
      <c r="A75">
        <v>45</v>
      </c>
      <c r="C75">
        <f ca="1">OFFSET('336p stat'!$A$1,A75*20,0)</f>
        <v>0</v>
      </c>
      <c r="D75" s="5" t="e">
        <f ca="1">OFFSET('336p trace'!$R$56,(A75-1)*56,0)-OFFSET('336p trace'!$S$56,(A75-1)*56,0)</f>
        <v>#DIV/0!</v>
      </c>
      <c r="E75" s="5" t="e">
        <f ca="1">OFFSET('336p trace'!$S$56,(A75-1)*56,0)-OFFSET('336p stat'!$H$1,A75*20,0)</f>
        <v>#DIV/0!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 t="e">
        <f t="shared" ca="1" si="3"/>
        <v>#DIV/0!</v>
      </c>
      <c r="K75" s="10" t="e">
        <f t="shared" ca="1" si="4"/>
        <v>#DIV/0!</v>
      </c>
      <c r="L75" t="e">
        <f t="shared" ca="1" si="5"/>
        <v>#DIV/0!</v>
      </c>
    </row>
    <row r="76" spans="1:12" x14ac:dyDescent="0.25">
      <c r="A76">
        <v>46</v>
      </c>
      <c r="C76">
        <f ca="1">OFFSET('336p stat'!$A$1,A76*20,0)</f>
        <v>0</v>
      </c>
      <c r="D76" s="5" t="e">
        <f ca="1">OFFSET('336p trace'!$R$56,(A76-1)*56,0)-OFFSET('336p trace'!$S$56,(A76-1)*56,0)</f>
        <v>#DIV/0!</v>
      </c>
      <c r="E76" s="5" t="e">
        <f ca="1">OFFSET('336p trace'!$S$56,(A76-1)*56,0)-OFFSET('336p stat'!$H$1,A76*20,0)</f>
        <v>#DIV/0!</v>
      </c>
      <c r="F76" s="5">
        <f ca="1">OFFSET('336p stat'!$H$1,A76*20,0)-OFFSET('336p stat'!$K$1,A76*20,0)</f>
        <v>0</v>
      </c>
      <c r="G76" s="5">
        <f ca="1">OFFSET('336p stat'!$K$1,A76*20,0)-OFFSET('336p stat'!$N$1,A76*20,0)</f>
        <v>0</v>
      </c>
      <c r="H76" s="5">
        <f ca="1">OFFSET('336p stat'!$N$1,A76*20,0)</f>
        <v>0</v>
      </c>
      <c r="I76" s="5"/>
      <c r="J76" s="5" t="e">
        <f t="shared" ca="1" si="3"/>
        <v>#DIV/0!</v>
      </c>
      <c r="K76" s="10" t="e">
        <f t="shared" ca="1" si="4"/>
        <v>#DIV/0!</v>
      </c>
      <c r="L76" t="e">
        <f t="shared" ca="1" si="5"/>
        <v>#DIV/0!</v>
      </c>
    </row>
    <row r="77" spans="1:12" x14ac:dyDescent="0.25">
      <c r="A77">
        <v>47</v>
      </c>
      <c r="C77">
        <f ca="1">OFFSET('336p stat'!$A$1,A77*20,0)</f>
        <v>0</v>
      </c>
      <c r="D77" s="5">
        <f ca="1">OFFSET('336p trace'!$R$56,(A77-1)*56,0)-OFFSET('336p trace'!$S$56,(A77-1)*56,0)</f>
        <v>0</v>
      </c>
      <c r="E77" s="5">
        <f ca="1">OFFSET('336p trace'!$S$56,(A77-1)*56,0)-OFFSET('336p stat'!$H$1,A77*20,0)</f>
        <v>0</v>
      </c>
      <c r="F77" s="5">
        <f ca="1">OFFSET('336p stat'!$H$1,A77*20,0)-OFFSET('336p stat'!$K$1,A77*20,0)</f>
        <v>0</v>
      </c>
      <c r="G77" s="5">
        <f ca="1">OFFSET('336p stat'!$K$1,A77*20,0)-OFFSET('336p stat'!$N$1,A77*20,0)</f>
        <v>0</v>
      </c>
      <c r="H77" s="5">
        <f ca="1">OFFSET('336p stat'!$N$1,A77*20,0)</f>
        <v>0</v>
      </c>
      <c r="I77" s="5"/>
      <c r="J77" s="5">
        <f t="shared" ca="1" si="3"/>
        <v>0</v>
      </c>
      <c r="K77" s="10" t="e">
        <f t="shared" ca="1" si="4"/>
        <v>#DIV/0!</v>
      </c>
      <c r="L77" t="e">
        <f t="shared" ca="1" si="5"/>
        <v>#DIV/0!</v>
      </c>
    </row>
    <row r="78" spans="1:12" x14ac:dyDescent="0.25">
      <c r="A78">
        <v>48</v>
      </c>
      <c r="C78">
        <f ca="1">OFFSET('336p stat'!$A$1,A78*20,0)</f>
        <v>0</v>
      </c>
      <c r="D78" s="5">
        <f ca="1">OFFSET('336p trace'!$R$56,(A78-1)*56,0)-OFFSET('336p trace'!$S$56,(A78-1)*56,0)</f>
        <v>0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t="shared" ca="1" si="3"/>
        <v>0</v>
      </c>
      <c r="K78" s="10" t="e">
        <f t="shared" ca="1" si="4"/>
        <v>#DIV/0!</v>
      </c>
      <c r="L78" t="e">
        <f t="shared" ca="1" si="5"/>
        <v>#DIV/0!</v>
      </c>
    </row>
    <row r="79" spans="1:12" x14ac:dyDescent="0.25">
      <c r="A79">
        <v>49</v>
      </c>
      <c r="C79">
        <f ca="1">OFFSET('336p stat'!$A$1,A79*20,0)</f>
        <v>0</v>
      </c>
      <c r="D79" s="5">
        <f ca="1">OFFSET('336p trace'!$R$56,(A79-1)*56,0)-OFFSET('336p trace'!$S$56,(A79-1)*56,0)</f>
        <v>0</v>
      </c>
      <c r="E79" s="5">
        <f ca="1">OFFSET('336p trace'!$S$56,(A79-1)*56,0)-OFFSET('336p stat'!$H$1,A79*20,0)</f>
        <v>0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>
        <f t="shared" ca="1" si="3"/>
        <v>0</v>
      </c>
      <c r="K79" s="10" t="e">
        <f t="shared" ca="1" si="4"/>
        <v>#DIV/0!</v>
      </c>
      <c r="L79" t="e">
        <f ca="1">$K$29*POWER(K79,2)*SQRT(G187/(POWER(G79,2)*$L$29)+J187/(POWER(J79,2)*$L$29))</f>
        <v>#DIV/0!</v>
      </c>
    </row>
    <row r="80" spans="1:12" x14ac:dyDescent="0.25">
      <c r="A80">
        <v>50</v>
      </c>
      <c r="C80">
        <f ca="1">OFFSET('336p stat'!$A$1,A80*20,0)</f>
        <v>0</v>
      </c>
      <c r="D80" s="5">
        <f ca="1">OFFSET('336p trace'!$R$56,(A80-1)*56,0)-OFFSET('336p trace'!$S$56,(A80-1)*56,0)</f>
        <v>0</v>
      </c>
      <c r="E80" s="5">
        <f ca="1">OFFSET('336p trace'!$S$56,(A80-1)*56,0)-OFFSET('336p stat'!$H$1,A80*20,0)</f>
        <v>0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>
        <f t="shared" ref="J80" ca="1" si="6">SUM(D80:H80)</f>
        <v>0</v>
      </c>
      <c r="K80" s="10" t="e">
        <f t="shared" ref="K80" ca="1" si="7">G80/J80</f>
        <v>#DIV/0!</v>
      </c>
      <c r="L80" t="e">
        <f t="shared" ref="L80" ca="1" si="8">$K$29*POWER(K80,2)*SQRT(G188/(POWER(G80,2)*$L$29)+J188/(POWER(J80,2)*$L$29))</f>
        <v>#DIV/0!</v>
      </c>
    </row>
    <row r="83" spans="1:8" x14ac:dyDescent="0.25">
      <c r="D83" t="s">
        <v>68</v>
      </c>
    </row>
    <row r="84" spans="1:8" x14ac:dyDescent="0.25">
      <c r="D84" t="s">
        <v>57</v>
      </c>
      <c r="E84" t="s">
        <v>53</v>
      </c>
      <c r="F84" t="s">
        <v>54</v>
      </c>
      <c r="G84" t="s">
        <v>55</v>
      </c>
      <c r="H84" t="s">
        <v>56</v>
      </c>
    </row>
    <row r="85" spans="1:8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6733.9151999999995</v>
      </c>
      <c r="E85" s="5">
        <f ca="1">OFFSET('336p trace'!$S$56,(A85-1)*56,0)</f>
        <v>6608.8809999999994</v>
      </c>
      <c r="F85" s="5">
        <f ca="1">OFFSET('336p stat'!$H$1,A85*20,0)</f>
        <v>6536.8381929999996</v>
      </c>
      <c r="G85" s="5">
        <f ca="1">OFFSET('336p stat'!$K$1,A85*20,0)</f>
        <v>2026.0628369999999</v>
      </c>
      <c r="H85" s="5">
        <f ca="1">OFFSET('336p stat'!$N$1,A85*20,0)</f>
        <v>697.51253699999995</v>
      </c>
    </row>
    <row r="86" spans="1:8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6731.8539999999994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8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6224.0807999999997</v>
      </c>
      <c r="E87" s="5">
        <f ca="1">OFFSET('336p trace'!$S$56,(A87-1)*56,0)</f>
        <v>6105.6892000000016</v>
      </c>
      <c r="F87" s="5">
        <f ca="1">OFFSET('336p stat'!$H$1,A87*20,0)</f>
        <v>6063.5291109999998</v>
      </c>
      <c r="G87" s="5">
        <f ca="1">OFFSET('336p stat'!$K$1,A87*20,0)</f>
        <v>1548.3114499999999</v>
      </c>
      <c r="H87" s="5">
        <f ca="1">OFFSET('336p stat'!$N$1,A87*20,0)</f>
        <v>697.90429800000004</v>
      </c>
    </row>
    <row r="88" spans="1:8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16986.930000000004</v>
      </c>
      <c r="E88" s="5">
        <f ca="1">OFFSET('336p trace'!$S$56,(A88-1)*56,0)</f>
        <v>16862.893999999993</v>
      </c>
      <c r="F88" s="5">
        <f ca="1">OFFSET('336p stat'!$H$1,A88*20,0)</f>
        <v>16773.045117000001</v>
      </c>
      <c r="G88" s="5">
        <f ca="1">OFFSET('336p stat'!$K$1,A88*20,0)</f>
        <v>12560.367305</v>
      </c>
      <c r="H88" s="5">
        <f ca="1">OFFSET('336p stat'!$N$1,A88*20,0)</f>
        <v>726.18101200000001</v>
      </c>
    </row>
    <row r="89" spans="1:8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16421.647999999997</v>
      </c>
      <c r="E89" s="5">
        <f ca="1">OFFSET('336p trace'!$S$56,(A89-1)*56,0)</f>
        <v>16296.612000000001</v>
      </c>
      <c r="F89" s="5">
        <f ca="1">OFFSET('336p stat'!$H$1,A89*20,0)</f>
        <v>16206.630644999999</v>
      </c>
      <c r="G89" s="5">
        <f ca="1">OFFSET('336p stat'!$K$1,A89*20,0)</f>
        <v>11662.502246</v>
      </c>
      <c r="H89" s="5">
        <f ca="1">OFFSET('336p stat'!$N$1,A89*20,0)</f>
        <v>813.76078600000005</v>
      </c>
    </row>
    <row r="90" spans="1:8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16936.734</v>
      </c>
      <c r="E90" s="5">
        <f ca="1">OFFSET('336p trace'!$S$56,(A90-1)*56,0)</f>
        <v>16816.975999999995</v>
      </c>
      <c r="F90" s="5">
        <f ca="1">OFFSET('336p stat'!$H$1,A90*20,0)</f>
        <v>16727.096836000001</v>
      </c>
      <c r="G90" s="5">
        <f ca="1">OFFSET('336p stat'!$K$1,A90*20,0)</f>
        <v>12497.942051</v>
      </c>
      <c r="H90" s="5">
        <f ca="1">OFFSET('336p stat'!$N$1,A90*20,0)</f>
        <v>728.80496000000005</v>
      </c>
    </row>
    <row r="91" spans="1:8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12064.431999999997</v>
      </c>
      <c r="E91" s="5">
        <f ca="1">OFFSET('336p trace'!$S$56,(A91-1)*56,0)</f>
        <v>11939.357999999998</v>
      </c>
      <c r="F91" s="5">
        <f ca="1">OFFSET('336p stat'!$H$1,A91*20,0)</f>
        <v>11907.210352</v>
      </c>
      <c r="G91" s="5">
        <f ca="1">OFFSET('336p stat'!$K$1,A91*20,0)</f>
        <v>11610.428438000001</v>
      </c>
      <c r="H91" s="5">
        <f ca="1">OFFSET('336p stat'!$N$1,A91*20,0)</f>
        <v>129.64666199999999</v>
      </c>
    </row>
    <row r="92" spans="1:8" x14ac:dyDescent="0.25">
      <c r="A92">
        <v>8</v>
      </c>
      <c r="C92" t="str">
        <f ca="1">OFFSET('336p stat'!$A$1,A92*20,0)</f>
        <v>CUDA ant add CPU12</v>
      </c>
      <c r="D92" s="5">
        <f ca="1">OFFSET('336p trace'!$R$56,(A92-1)*56,0)</f>
        <v>10734.259999999998</v>
      </c>
      <c r="E92" s="5">
        <f ca="1">OFFSET('336p trace'!$S$56,(A92-1)*56,0)</f>
        <v>10566.860000000002</v>
      </c>
      <c r="F92" s="5">
        <f ca="1">OFFSET('336p stat'!$H$1,A92*20,0)</f>
        <v>10557.668594000001</v>
      </c>
      <c r="G92" s="5">
        <f ca="1">OFFSET('336p stat'!$K$1,A92*20,0)</f>
        <v>6019.0309859999998</v>
      </c>
      <c r="H92" s="5">
        <f ca="1">OFFSET('336p stat'!$N$1,A92*20,0)</f>
        <v>816.12267299999996</v>
      </c>
    </row>
    <row r="93" spans="1:8" x14ac:dyDescent="0.25">
      <c r="A93">
        <v>9</v>
      </c>
      <c r="C93" t="str">
        <f ca="1">OFFSET('336p stat'!$A$1,A93*20,0)</f>
        <v>CUDA opt</v>
      </c>
      <c r="D93" s="5">
        <f ca="1">OFFSET('336p trace'!$R$56,(A93-1)*56,0)</f>
        <v>6778.4380000000019</v>
      </c>
      <c r="E93" s="5">
        <f ca="1">OFFSET('336p trace'!$S$56,(A93-1)*56,0)</f>
        <v>0</v>
      </c>
      <c r="F93" s="5">
        <f ca="1">OFFSET('336p stat'!$H$1,A93*20,0)</f>
        <v>0</v>
      </c>
      <c r="G93" s="5">
        <f ca="1">OFFSET('336p stat'!$K$1,A93*20,0)</f>
        <v>0</v>
      </c>
      <c r="H93" s="5">
        <f ca="1">OFFSET('336p stat'!$N$1,A93*20,0)</f>
        <v>0</v>
      </c>
    </row>
    <row r="94" spans="1:8" x14ac:dyDescent="0.25">
      <c r="A94">
        <v>10</v>
      </c>
      <c r="C94" t="str">
        <f ca="1">OFFSET('336p stat'!$A$1,A94*20,0)</f>
        <v>CUDA opt Time</v>
      </c>
      <c r="D94" s="5">
        <f ca="1">OFFSET('336p trace'!$R$56,(A94-1)*56,0)</f>
        <v>6783.8548000000019</v>
      </c>
      <c r="E94" s="5">
        <f ca="1">OFFSET('336p trace'!$S$56,(A94-1)*56,0)</f>
        <v>6656.628200000001</v>
      </c>
      <c r="F94" s="5">
        <f ca="1">OFFSET('336p stat'!$H$1,A94*20,0)</f>
        <v>6578.8106250000001</v>
      </c>
      <c r="G94" s="5">
        <f ca="1">OFFSET('336p stat'!$K$1,A94*20,0)</f>
        <v>1336.0077269999999</v>
      </c>
      <c r="H94" s="5">
        <f ca="1">OFFSET('336p stat'!$N$1,A94*20,0)</f>
        <v>0</v>
      </c>
    </row>
    <row r="95" spans="1:8" x14ac:dyDescent="0.25">
      <c r="A95">
        <v>11</v>
      </c>
      <c r="C95" t="str">
        <f ca="1">OFFSET('336p stat'!$A$1,A95*20,0)</f>
        <v>CUDA opt non hash</v>
      </c>
      <c r="D95" s="5">
        <f ca="1">OFFSET('336p trace'!$R$56,(A95-1)*56,0)</f>
        <v>6205.8859999999995</v>
      </c>
      <c r="E95" s="5">
        <f ca="1">OFFSET('336p trace'!$S$56,(A95-1)*56,0)</f>
        <v>6085.0653999999995</v>
      </c>
      <c r="F95" s="5">
        <f ca="1">OFFSET('336p stat'!$H$1,A95*20,0)</f>
        <v>6012.1688089999998</v>
      </c>
      <c r="G95" s="5">
        <f ca="1">OFFSET('336p stat'!$K$1,A95*20,0)</f>
        <v>771.00642500000004</v>
      </c>
      <c r="H95" s="5">
        <f ca="1">OFFSET('336p stat'!$N$1,A95*20,0)</f>
        <v>0</v>
      </c>
    </row>
    <row r="96" spans="1:8" x14ac:dyDescent="0.25">
      <c r="A96">
        <v>12</v>
      </c>
      <c r="C96" t="str">
        <f ca="1">OFFSET('336p stat'!$A$1,A96*20,0)</f>
        <v>CUDA opt ant</v>
      </c>
      <c r="D96" s="5">
        <f ca="1">OFFSET('336p trace'!$R$56,(A96-1)*56,0)</f>
        <v>17003.237999999994</v>
      </c>
      <c r="E96" s="5">
        <f ca="1">OFFSET('336p trace'!$S$56,(A96-1)*56,0)</f>
        <v>16877.468000000004</v>
      </c>
      <c r="F96" s="5">
        <f ca="1">OFFSET('336p stat'!$H$1,A96*20,0)</f>
        <v>16780.789336000002</v>
      </c>
      <c r="G96" s="5">
        <f ca="1">OFFSET('336p stat'!$K$1,A96*20,0)</f>
        <v>11859.69457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ant non hash</v>
      </c>
      <c r="D97" s="5">
        <f ca="1">OFFSET('336p trace'!$R$56,(A97-1)*56,0)</f>
        <v>16906.97</v>
      </c>
      <c r="E97" s="5">
        <f ca="1">OFFSET('336p trace'!$S$56,(A97-1)*56,0)</f>
        <v>16787.222000000005</v>
      </c>
      <c r="F97" s="5">
        <f ca="1">OFFSET('336p stat'!$H$1,A97*20,0)</f>
        <v>16691.502422000001</v>
      </c>
      <c r="G97" s="5">
        <f ca="1">OFFSET('336p stat'!$K$1,A97*20,0)</f>
        <v>11769.111698999999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 par</v>
      </c>
      <c r="D98" s="5">
        <f ca="1">OFFSET('336p trace'!$R$56,(A98-1)*56,0)</f>
        <v>16421.679999999997</v>
      </c>
      <c r="E98" s="5">
        <f ca="1">OFFSET('336p trace'!$S$56,(A98-1)*56,0)</f>
        <v>16296.415999999999</v>
      </c>
      <c r="F98" s="5">
        <f ca="1">OFFSET('336p stat'!$H$1,A98*20,0)</f>
        <v>16200.828965000001</v>
      </c>
      <c r="G98" s="5">
        <f ca="1">OFFSET('336p stat'!$K$1,A98*20,0)</f>
        <v>10849.437461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non CUDA Time</v>
      </c>
      <c r="D99" s="5">
        <f ca="1">OFFSET('336p trace'!$R$56,(A99-1)*56,0)</f>
        <v>6497.4995999999983</v>
      </c>
      <c r="E99" s="5">
        <f ca="1">OFFSET('336p trace'!$S$56,(A99-1)*56,0)</f>
        <v>6320.338600000001</v>
      </c>
      <c r="F99" s="5">
        <f ca="1">OFFSET('336p stat'!$H$1,A99*20,0)</f>
        <v>6320.1911840000002</v>
      </c>
      <c r="G99" s="5">
        <f ca="1">OFFSET('336p stat'!$K$1,A99*20,0)</f>
        <v>6031.2922879999996</v>
      </c>
      <c r="H99" s="5">
        <f ca="1">OFFSET('336p stat'!$N$1,A99*20,0)</f>
        <v>117.817266</v>
      </c>
    </row>
    <row r="100" spans="1:8" x14ac:dyDescent="0.25">
      <c r="A100">
        <v>16</v>
      </c>
      <c r="C100" t="str">
        <f ca="1">OFFSET('336p stat'!$A$1,A100*20,0)</f>
        <v>non CUDA</v>
      </c>
      <c r="D100" s="5">
        <f ca="1">OFFSET('336p trace'!$R$56,(A100-1)*56,0)</f>
        <v>5447.4513999999999</v>
      </c>
      <c r="E100" s="5">
        <f ca="1">OFFSET('336p trace'!$S$56,(A100-1)*56,0)</f>
        <v>0</v>
      </c>
      <c r="F100" s="5">
        <f ca="1">OFFSET('336p stat'!$H$1,A100*20,0)</f>
        <v>0</v>
      </c>
      <c r="G100" s="5">
        <f ca="1">OFFSET('336p stat'!$K$1,A100*20,0)</f>
        <v>0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non hash</v>
      </c>
      <c r="D101" s="5">
        <f ca="1">OFFSET('336p trace'!$R$56,(A101-1)*56,0)</f>
        <v>7171.7256000000007</v>
      </c>
      <c r="E101" s="5">
        <f ca="1">OFFSET('336p trace'!$S$56,(A101-1)*56,0)</f>
        <v>7056.7834000000012</v>
      </c>
      <c r="F101" s="5">
        <f ca="1">OFFSET('336p stat'!$H$1,A101*20,0)</f>
        <v>7056.6640939999997</v>
      </c>
      <c r="G101" s="5">
        <f ca="1">OFFSET('336p stat'!$K$1,A101*20,0)</f>
        <v>6768.2498100000003</v>
      </c>
      <c r="H101" s="5">
        <f ca="1">OFFSET('336p stat'!$N$1,A101*20,0)</f>
        <v>118.565488</v>
      </c>
    </row>
    <row r="102" spans="1:8" x14ac:dyDescent="0.25">
      <c r="A102">
        <v>18</v>
      </c>
      <c r="C102" t="str">
        <f ca="1">OFFSET('336p stat'!$A$1,A102*20,0)</f>
        <v>Classic ACO</v>
      </c>
      <c r="D102" s="5">
        <f ca="1">OFFSET('336p trace'!$R$56,(A102-1)*56,0)</f>
        <v>191955.82</v>
      </c>
      <c r="E102" s="5">
        <f ca="1">OFFSET('336p trace'!$S$56,(A102-1)*56,0)</f>
        <v>187213.28</v>
      </c>
      <c r="F102" s="5">
        <f ca="1">OFFSET('336p stat'!$H$1,A102*20,0)</f>
        <v>187161.31218800001</v>
      </c>
      <c r="G102" s="5">
        <f ca="1">OFFSET('336p stat'!$K$1,A102*20,0)</f>
        <v>186690.15156200001</v>
      </c>
      <c r="H102" s="5">
        <f ca="1">OFFSET('336p stat'!$N$1,A102*20,0)</f>
        <v>378.29748799999999</v>
      </c>
    </row>
    <row r="103" spans="1:8" x14ac:dyDescent="0.25">
      <c r="A103">
        <v>19</v>
      </c>
      <c r="C103" t="str">
        <f ca="1">OFFSET('336p stat'!$A$1,A103*20,0)</f>
        <v>Classic ACO non hash</v>
      </c>
      <c r="D103" s="5">
        <f ca="1">OFFSET('336p trace'!$R$56,(A103-1)*56,0)</f>
        <v>186695.58</v>
      </c>
      <c r="E103" s="5">
        <f ca="1">OFFSET('336p trace'!$S$56,(A103-1)*56,0)</f>
        <v>186554.84</v>
      </c>
      <c r="F103" s="5">
        <f ca="1">OFFSET('336p stat'!$H$1,A103*20,0)</f>
        <v>186503.72593799999</v>
      </c>
      <c r="G103" s="5">
        <f ca="1">OFFSET('336p stat'!$K$1,A103*20,0)</f>
        <v>186038.36562500001</v>
      </c>
      <c r="H103" s="5">
        <f ca="1">OFFSET('336p stat'!$N$1,A103*20,0)</f>
        <v>377.17968300000001</v>
      </c>
    </row>
    <row r="104" spans="1:8" x14ac:dyDescent="0.25">
      <c r="A104">
        <v>20</v>
      </c>
      <c r="C104" t="str">
        <f ca="1">OFFSET('336p stat'!$A$1,A104*20,0)</f>
        <v>omp</v>
      </c>
      <c r="D104" s="5">
        <f ca="1">OFFSET('336p trace'!$R$56,(A104-1)*56,0)</f>
        <v>5594.9432000000006</v>
      </c>
      <c r="E104" s="5">
        <f ca="1">OFFSET('336p trace'!$S$56,(A104-1)*56,0)</f>
        <v>5415.8602000000001</v>
      </c>
      <c r="F104" s="5">
        <f ca="1">OFFSET('336p stat'!$H$1,A104*20,0)</f>
        <v>5415.7161100000003</v>
      </c>
      <c r="G104" s="5">
        <f ca="1">OFFSET('336p stat'!$K$1,A104*20,0)</f>
        <v>5123.5932320000002</v>
      </c>
      <c r="H104" s="5">
        <f ca="1">OFFSET('336p stat'!$N$1,A104*20,0)</f>
        <v>121.249376</v>
      </c>
    </row>
    <row r="105" spans="1:8" x14ac:dyDescent="0.25">
      <c r="A105">
        <v>21</v>
      </c>
      <c r="C105" t="str">
        <f ca="1">OFFSET('336p stat'!$A$1,A105*20,0)</f>
        <v>omp non hash</v>
      </c>
      <c r="D105" s="5">
        <f ca="1">OFFSET('336p trace'!$R$56,(A105-1)*56,0)</f>
        <v>5341.2284000000009</v>
      </c>
      <c r="E105" s="5">
        <f ca="1">OFFSET('336p trace'!$S$56,(A105-1)*56,0)</f>
        <v>5225.4146000000001</v>
      </c>
      <c r="F105" s="5">
        <f ca="1">OFFSET('336p stat'!$H$1,A105*20,0)</f>
        <v>5225.2904420000004</v>
      </c>
      <c r="G105" s="5">
        <f ca="1">OFFSET('336p stat'!$K$1,A105*20,0)</f>
        <v>4936.1786240000001</v>
      </c>
      <c r="H105" s="5">
        <f ca="1">OFFSET('336p stat'!$N$1,A105*20,0)</f>
        <v>118.159138</v>
      </c>
    </row>
    <row r="106" spans="1:8" x14ac:dyDescent="0.25">
      <c r="A106">
        <v>22</v>
      </c>
      <c r="C106" t="str">
        <f ca="1">OFFSET('336p stat'!$A$1,A106*20,0)</f>
        <v>non CUDA transp Time</v>
      </c>
      <c r="D106" s="5">
        <f ca="1">OFFSET('336p trace'!$R$56,(A106-1)*56,0)</f>
        <v>6464.3161999999984</v>
      </c>
      <c r="E106" s="5">
        <f ca="1">OFFSET('336p trace'!$S$56,(A106-1)*56,0)</f>
        <v>6286.639799999999</v>
      </c>
      <c r="F106" s="5">
        <f ca="1">OFFSET('336p stat'!$H$1,A106*20,0)</f>
        <v>6286.5133020000003</v>
      </c>
      <c r="G106" s="5">
        <f ca="1">OFFSET('336p stat'!$K$1,A106*20,0)</f>
        <v>5875.8887320000003</v>
      </c>
      <c r="H106" s="5">
        <f ca="1">OFFSET('336p stat'!$N$1,A106*20,0)</f>
        <v>186.48704000000001</v>
      </c>
    </row>
    <row r="107" spans="1:8" x14ac:dyDescent="0.25">
      <c r="A107">
        <v>23</v>
      </c>
      <c r="C107" t="str">
        <f ca="1">OFFSET('336p stat'!$A$1,A107*20,0)</f>
        <v>non CUDA transp</v>
      </c>
      <c r="D107" s="5">
        <f ca="1">OFFSET('336p trace'!$R$56,(A107-1)*56,0)</f>
        <v>7820.0686000000023</v>
      </c>
      <c r="E107" s="5">
        <f ca="1">OFFSET('336p trace'!$S$56,(A107-1)*56,0)</f>
        <v>0</v>
      </c>
      <c r="F107" s="5">
        <f ca="1">OFFSET('336p stat'!$H$1,A107*20,0)</f>
        <v>0</v>
      </c>
      <c r="G107" s="5">
        <f ca="1">OFFSET('336p stat'!$K$1,A107*20,0)</f>
        <v>0</v>
      </c>
      <c r="H107" s="5">
        <f ca="1">OFFSET('336p stat'!$N$1,A107*20,0)</f>
        <v>0</v>
      </c>
    </row>
    <row r="108" spans="1:8" x14ac:dyDescent="0.25">
      <c r="A108">
        <v>24</v>
      </c>
      <c r="C108" t="str">
        <f ca="1">OFFSET('336p stat'!$A$1,A108*20,0)</f>
        <v>non CUDA transp non hash</v>
      </c>
      <c r="D108" s="5">
        <f ca="1">OFFSET('336p trace'!$R$56,(A108-1)*56,0)</f>
        <v>7472.5160000000024</v>
      </c>
      <c r="E108" s="5">
        <f ca="1">OFFSET('336p trace'!$S$56,(A108-1)*56,0)</f>
        <v>7356.879399999998</v>
      </c>
      <c r="F108" s="5">
        <f ca="1">OFFSET('336p stat'!$H$1,A108*20,0)</f>
        <v>7356.7393300000003</v>
      </c>
      <c r="G108" s="5">
        <f ca="1">OFFSET('336p stat'!$K$1,A108*20,0)</f>
        <v>6935.869882</v>
      </c>
      <c r="H108" s="5">
        <f ca="1">OFFSET('336p stat'!$N$1,A108*20,0)</f>
        <v>191.68283400000001</v>
      </c>
    </row>
    <row r="109" spans="1:8" x14ac:dyDescent="0.25">
      <c r="A109">
        <v>25</v>
      </c>
      <c r="C109" t="str">
        <f ca="1">OFFSET('336p stat'!$A$1,A109*20,0)</f>
        <v>non CUDA AVX Time</v>
      </c>
      <c r="D109" s="5">
        <f ca="1">OFFSET('336p trace'!$R$56,(A109-1)*56,0)</f>
        <v>6508.3029999999972</v>
      </c>
      <c r="E109" s="5">
        <f ca="1">OFFSET('336p trace'!$S$56,(A109-1)*56,0)</f>
        <v>6330.1558000000005</v>
      </c>
      <c r="F109" s="5">
        <f ca="1">OFFSET('336p stat'!$H$1,A109*20,0)</f>
        <v>6330.0104840000004</v>
      </c>
      <c r="G109" s="5">
        <f ca="1">OFFSET('336p stat'!$K$1,A109*20,0)</f>
        <v>6098.093554</v>
      </c>
      <c r="H109" s="5">
        <f ca="1">OFFSET('336p stat'!$N$1,A109*20,0)</f>
        <v>115.29389999999999</v>
      </c>
    </row>
    <row r="110" spans="1:8" x14ac:dyDescent="0.25">
      <c r="A110">
        <v>26</v>
      </c>
      <c r="C110" t="str">
        <f ca="1">OFFSET('336p stat'!$A$1,A110*20,0)</f>
        <v>non CUDA AVX</v>
      </c>
      <c r="D110" s="5">
        <f ca="1">OFFSET('336p trace'!$R$56,(A110-1)*56,0)</f>
        <v>5503.9758000000011</v>
      </c>
      <c r="E110" s="5">
        <f ca="1">OFFSET('336p trace'!$S$56,(A110-1)*56,0)</f>
        <v>0</v>
      </c>
      <c r="F110" s="5">
        <f ca="1">OFFSET('336p stat'!$H$1,A110*20,0)</f>
        <v>0</v>
      </c>
      <c r="G110" s="5">
        <f ca="1">OFFSET('336p stat'!$K$1,A110*20,0)</f>
        <v>0</v>
      </c>
      <c r="H110" s="5">
        <f ca="1">OFFSET('336p stat'!$N$1,A110*20,0)</f>
        <v>0</v>
      </c>
    </row>
    <row r="111" spans="1:8" x14ac:dyDescent="0.25">
      <c r="A111">
        <v>27</v>
      </c>
      <c r="C111" t="str">
        <f ca="1">OFFSET('336p stat'!$A$1,A111*20,0)</f>
        <v>non CUDA AVX non hash</v>
      </c>
      <c r="D111" s="5">
        <f ca="1">OFFSET('336p trace'!$R$56,(A111-1)*56,0)</f>
        <v>7224.7528000000011</v>
      </c>
      <c r="E111" s="5">
        <f ca="1">OFFSET('336p trace'!$S$56,(A111-1)*56,0)</f>
        <v>7109.2124000000003</v>
      </c>
      <c r="F111" s="5">
        <f ca="1">OFFSET('336p stat'!$H$1,A111*20,0)</f>
        <v>7109.0664800000004</v>
      </c>
      <c r="G111" s="5">
        <f ca="1">OFFSET('336p stat'!$K$1,A111*20,0)</f>
        <v>6875.7220719999996</v>
      </c>
      <c r="H111" s="5">
        <f ca="1">OFFSET('336p stat'!$N$1,A111*20,0)</f>
        <v>117.28794600000001</v>
      </c>
    </row>
    <row r="112" spans="1:8" x14ac:dyDescent="0.25">
      <c r="A112">
        <v>28</v>
      </c>
      <c r="C112" t="str">
        <f ca="1">OFFSET('336p stat'!$A$1,A112*20,0)</f>
        <v>non CUDA AVX_OMP Time</v>
      </c>
      <c r="D112" s="5">
        <f ca="1">OFFSET('336p trace'!$R$56,(A112-1)*56,0)</f>
        <v>5374.6311999999998</v>
      </c>
      <c r="E112" s="5">
        <f ca="1">OFFSET('336p trace'!$S$56,(A112-1)*56,0)</f>
        <v>5197.3040000000001</v>
      </c>
      <c r="F112" s="5">
        <f ca="1">OFFSET('336p stat'!$H$1,A112*20,0)</f>
        <v>5197.1475659999996</v>
      </c>
      <c r="G112" s="5">
        <f ca="1">OFFSET('336p stat'!$K$1,A112*20,0)</f>
        <v>4965.7614860000003</v>
      </c>
      <c r="H112" s="5">
        <f ca="1">OFFSET('336p stat'!$N$1,A112*20,0)</f>
        <v>115.843588</v>
      </c>
    </row>
    <row r="113" spans="1:8" x14ac:dyDescent="0.25">
      <c r="A113">
        <v>29</v>
      </c>
      <c r="C113" t="str">
        <f ca="1">OFFSET('336p stat'!$A$1,A113*20,0)</f>
        <v>non CUDA AVX_OMP</v>
      </c>
      <c r="D113" s="5">
        <f ca="1">OFFSET('336p trace'!$R$56,(A113-1)*56,0)</f>
        <v>5500.9687999999996</v>
      </c>
      <c r="E113" s="5">
        <f ca="1">OFFSET('336p trace'!$S$56,(A113-1)*56,0)</f>
        <v>0</v>
      </c>
      <c r="F113" s="5">
        <f ca="1">OFFSET('336p stat'!$H$1,A113*20,0)</f>
        <v>0</v>
      </c>
      <c r="G113" s="5">
        <f ca="1">OFFSET('336p stat'!$K$1,A113*20,0)</f>
        <v>0</v>
      </c>
      <c r="H113" s="5">
        <f ca="1">OFFSET('336p stat'!$N$1,A113*20,0)</f>
        <v>0</v>
      </c>
    </row>
    <row r="114" spans="1:8" x14ac:dyDescent="0.25">
      <c r="A114">
        <v>30</v>
      </c>
      <c r="C114" t="str">
        <f ca="1">OFFSET('336p stat'!$A$1,A114*20,0)</f>
        <v>non CUDA AVX_OMP non hash</v>
      </c>
      <c r="D114" s="5">
        <f ca="1">OFFSET('336p trace'!$R$56,(A114-1)*56,0)</f>
        <v>5318.6181999999999</v>
      </c>
      <c r="E114" s="5">
        <f ca="1">OFFSET('336p trace'!$S$56,(A114-1)*56,0)</f>
        <v>5202.982</v>
      </c>
      <c r="F114" s="5">
        <f ca="1">OFFSET('336p stat'!$H$1,A114*20,0)</f>
        <v>5202.8392960000001</v>
      </c>
      <c r="G114" s="5">
        <f ca="1">OFFSET('336p stat'!$K$1,A114*20,0)</f>
        <v>4971.2043700000004</v>
      </c>
      <c r="H114" s="5">
        <f ca="1">OFFSET('336p stat'!$N$1,A114*20,0)</f>
        <v>116.31715</v>
      </c>
    </row>
    <row r="115" spans="1:8" x14ac:dyDescent="0.25">
      <c r="A115">
        <v>31</v>
      </c>
      <c r="C115" t="str">
        <f ca="1">OFFSET('336p stat'!$A$1,A115*20,0)</f>
        <v>CUDA ant add CPU_AVX Time</v>
      </c>
      <c r="D115" s="5">
        <f ca="1">OFFSET('336p trace'!$R$56,(A115-1)*56,0)</f>
        <v>11938.04</v>
      </c>
      <c r="E115" s="5">
        <f ca="1">OFFSET('336p trace'!$S$56,(A115-1)*56,0)</f>
        <v>11815.040000000003</v>
      </c>
      <c r="F115" s="5">
        <f ca="1">OFFSET('336p stat'!$H$1,A115*20,0)</f>
        <v>11781.620859000001</v>
      </c>
      <c r="G115" s="5">
        <f ca="1">OFFSET('336p stat'!$K$1,A115*20,0)</f>
        <v>11543.46125</v>
      </c>
      <c r="H115" s="5">
        <f ca="1">OFFSET('336p stat'!$N$1,A115*20,0)</f>
        <v>128.476966</v>
      </c>
    </row>
    <row r="116" spans="1:8" x14ac:dyDescent="0.25">
      <c r="A116">
        <v>32</v>
      </c>
      <c r="C116" t="str">
        <f ca="1">OFFSET('336p stat'!$A$1,A116*20,0)</f>
        <v>non CUDA transp_AVX Time</v>
      </c>
      <c r="D116" s="5">
        <f ca="1">OFFSET('336p trace'!$R$56,(A116-1)*56,0)</f>
        <v>6510.4512000000022</v>
      </c>
      <c r="E116" s="5">
        <f ca="1">OFFSET('336p trace'!$S$56,(A116-1)*56,0)</f>
        <v>6332.6830000000018</v>
      </c>
      <c r="F116" s="5">
        <f ca="1">OFFSET('336p stat'!$H$1,A116*20,0)</f>
        <v>6332.5391920000002</v>
      </c>
      <c r="G116" s="5">
        <f ca="1">OFFSET('336p stat'!$K$1,A116*20,0)</f>
        <v>5952.4510620000001</v>
      </c>
      <c r="H116" s="5">
        <f ca="1">OFFSET('336p stat'!$N$1,A116*20,0)</f>
        <v>176.41549800000001</v>
      </c>
    </row>
    <row r="117" spans="1:8" x14ac:dyDescent="0.25">
      <c r="A117">
        <v>33</v>
      </c>
      <c r="C117" t="str">
        <f ca="1">OFFSET('336p stat'!$A$1,A117*20,0)</f>
        <v>non CUDA transp_AVX</v>
      </c>
      <c r="D117" s="5">
        <f ca="1">OFFSET('336p trace'!$R$56,(A117-1)*56,0)</f>
        <v>7834.1323999999977</v>
      </c>
      <c r="E117" s="5">
        <f ca="1">OFFSET('336p trace'!$S$56,(A117-1)*56,0)</f>
        <v>0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34</v>
      </c>
      <c r="C118" t="str">
        <f ca="1">OFFSET('336p stat'!$A$1,A118*20,0)</f>
        <v>non CUDA transp_AVX non hash</v>
      </c>
      <c r="D118" s="5">
        <f ca="1">OFFSET('336p trace'!$R$56,(A118-1)*56,0)</f>
        <v>7612.8924000000043</v>
      </c>
      <c r="E118" s="5">
        <f ca="1">OFFSET('336p trace'!$S$56,(A118-1)*56,0)</f>
        <v>7497.0450000000001</v>
      </c>
      <c r="F118" s="5">
        <f ca="1">OFFSET('336p stat'!$H$1,A118*20,0)</f>
        <v>7496.9156000000003</v>
      </c>
      <c r="G118" s="5">
        <f ca="1">OFFSET('336p stat'!$K$1,A118*20,0)</f>
        <v>7107.3623020000005</v>
      </c>
      <c r="H118" s="5">
        <f ca="1">OFFSET('336p stat'!$N$1,A118*20,0)</f>
        <v>181.672394</v>
      </c>
    </row>
    <row r="119" spans="1:8" x14ac:dyDescent="0.25">
      <c r="A119">
        <v>35</v>
      </c>
      <c r="C119" t="str">
        <f ca="1">OFFSET('336p stat'!$A$1,A119*20,0)</f>
        <v>non CUDA transp_AVX_OMP Time</v>
      </c>
      <c r="D119" s="5">
        <f ca="1">OFFSET('336p trace'!$R$56,(A119-1)*56,0)</f>
        <v>6489.1427999999987</v>
      </c>
      <c r="E119" s="5">
        <f ca="1">OFFSET('336p trace'!$S$56,(A119-1)*56,0)</f>
        <v>6310.7021999999997</v>
      </c>
      <c r="F119" s="5">
        <f ca="1">OFFSET('336p stat'!$H$1,A119*20,0)</f>
        <v>6310.5889459999999</v>
      </c>
      <c r="G119" s="5">
        <f ca="1">OFFSET('336p stat'!$K$1,A119*20,0)</f>
        <v>5939.4902259999999</v>
      </c>
      <c r="H119" s="5">
        <f ca="1">OFFSET('336p stat'!$N$1,A119*20,0)</f>
        <v>176.016908</v>
      </c>
    </row>
    <row r="120" spans="1:8" x14ac:dyDescent="0.25">
      <c r="A120">
        <v>36</v>
      </c>
      <c r="C120" t="str">
        <f ca="1">OFFSET('336p stat'!$A$1,A120*20,0)</f>
        <v>non CUDA transp_AVX_OMP</v>
      </c>
      <c r="D120" s="5">
        <f ca="1">OFFSET('336p trace'!$R$56,(A120-1)*56,0)</f>
        <v>7844.0680000000002</v>
      </c>
      <c r="E120" s="5">
        <f ca="1">OFFSET('336p trace'!$S$56,(A120-1)*56,0)</f>
        <v>0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 t="str">
        <f ca="1">OFFSET('336p stat'!$A$1,A121*20,0)</f>
        <v>non CUDA transp_AVX_OMP non hash</v>
      </c>
      <c r="D121" s="5">
        <f ca="1">OFFSET('336p trace'!$R$56,(A121-1)*56,0)</f>
        <v>7588.5083999999961</v>
      </c>
      <c r="E121" s="5">
        <f ca="1">OFFSET('336p trace'!$S$56,(A121-1)*56,0)</f>
        <v>7472.8897999999999</v>
      </c>
      <c r="F121" s="5">
        <f ca="1">OFFSET('336p stat'!$H$1,A121*20,0)</f>
        <v>7472.7263999999996</v>
      </c>
      <c r="G121" s="5">
        <f ca="1">OFFSET('336p stat'!$K$1,A121*20,0)</f>
        <v>7097.4840979999999</v>
      </c>
      <c r="H121" s="5">
        <f ca="1">OFFSET('336p stat'!$N$1,A121*20,0)</f>
        <v>179.963348</v>
      </c>
    </row>
    <row r="122" spans="1:8" x14ac:dyDescent="0.25">
      <c r="A122">
        <v>38</v>
      </c>
      <c r="C122" t="str">
        <f ca="1">OFFSET('336p stat'!$A$1,A122*20,0)</f>
        <v>CUDA ant add CPU_AVX_transp Time</v>
      </c>
      <c r="D122" s="5">
        <f ca="1">OFFSET('336p trace'!$R$56,(A122-1)*56,0)</f>
        <v>13745.712000000001</v>
      </c>
      <c r="E122" s="5">
        <f ca="1">OFFSET('336p trace'!$S$56,(A122-1)*56,0)</f>
        <v>13622.422000000002</v>
      </c>
      <c r="F122" s="5">
        <f ca="1">OFFSET('336p stat'!$H$1,A122*20,0)</f>
        <v>13588.269414</v>
      </c>
      <c r="G122" s="5">
        <f ca="1">OFFSET('336p stat'!$K$1,A122*20,0)</f>
        <v>13144.032207</v>
      </c>
      <c r="H122" s="5">
        <f ca="1">OFFSET('336p stat'!$N$1,A122*20,0)</f>
        <v>206.73483200000001</v>
      </c>
    </row>
    <row r="123" spans="1:8" x14ac:dyDescent="0.25">
      <c r="A123">
        <v>39</v>
      </c>
      <c r="C123">
        <f ca="1">OFFSET('336p stat'!$A$1,A123*20,0)</f>
        <v>0</v>
      </c>
      <c r="D123" s="5" t="e">
        <f ca="1">OFFSET('336p trace'!$R$56,(A123-1)*56,0)</f>
        <v>#DIV/0!</v>
      </c>
      <c r="E123" s="5" t="e">
        <f ca="1">OFFSET('336p trace'!$S$56,(A123-1)*56,0)</f>
        <v>#DIV/0!</v>
      </c>
      <c r="F123" s="5">
        <f ca="1">OFFSET('336p stat'!$H$1,A123*20,0)</f>
        <v>0</v>
      </c>
      <c r="G123" s="5">
        <f ca="1">OFFSET('336p stat'!$K$1,A123*20,0)</f>
        <v>0</v>
      </c>
      <c r="H123" s="5">
        <f ca="1">OFFSET('336p stat'!$N$1,A123*20,0)</f>
        <v>0</v>
      </c>
    </row>
    <row r="124" spans="1:8" x14ac:dyDescent="0.25">
      <c r="A124">
        <v>40</v>
      </c>
      <c r="C124">
        <f ca="1">OFFSET('336p stat'!$A$1,A124*20,0)</f>
        <v>0</v>
      </c>
      <c r="D124" s="5" t="e">
        <f ca="1">OFFSET('336p trace'!$R$56,(A124-1)*56,0)</f>
        <v>#DIV/0!</v>
      </c>
      <c r="E124" s="5" t="e">
        <f ca="1">OFFSET('336p trace'!$S$56,(A124-1)*56,0)</f>
        <v>#DIV/0!</v>
      </c>
      <c r="F124" s="5">
        <f ca="1">OFFSET('336p stat'!$H$1,A124*20,0)</f>
        <v>0</v>
      </c>
      <c r="G124" s="5">
        <f ca="1">OFFSET('336p stat'!$K$1,A124*20,0)</f>
        <v>0</v>
      </c>
      <c r="H124" s="5">
        <f ca="1">OFFSET('336p stat'!$N$1,A124*20,0)</f>
        <v>0</v>
      </c>
    </row>
    <row r="125" spans="1:8" x14ac:dyDescent="0.25">
      <c r="A125">
        <v>41</v>
      </c>
      <c r="C125">
        <f ca="1">OFFSET('336p stat'!$A$1,A125*20,0)</f>
        <v>0</v>
      </c>
      <c r="D125" s="5" t="e">
        <f ca="1">OFFSET('336p trace'!$R$56,(A125-1)*56,0)</f>
        <v>#DIV/0!</v>
      </c>
      <c r="E125" s="5" t="e">
        <f ca="1">OFFSET('336p trace'!$S$56,(A125-1)*56,0)</f>
        <v>#DIV/0!</v>
      </c>
      <c r="F125" s="5">
        <f ca="1">OFFSET('336p stat'!$H$1,A125*20,0)</f>
        <v>0</v>
      </c>
      <c r="G125" s="5">
        <f ca="1">OFFSET('336p stat'!$K$1,A125*20,0)</f>
        <v>0</v>
      </c>
      <c r="H125" s="5">
        <f ca="1">OFFSET('336p stat'!$N$1,A125*20,0)</f>
        <v>0</v>
      </c>
    </row>
    <row r="126" spans="1:8" x14ac:dyDescent="0.25">
      <c r="A126">
        <v>42</v>
      </c>
      <c r="C126">
        <f ca="1">OFFSET('336p stat'!$A$1,A126*20,0)</f>
        <v>0</v>
      </c>
      <c r="D126" s="5" t="e">
        <f ca="1">OFFSET('336p trace'!$R$56,(A126-1)*56,0)</f>
        <v>#DIV/0!</v>
      </c>
      <c r="E126" s="5" t="e">
        <f ca="1">OFFSET('336p trace'!$S$56,(A126-1)*56,0)</f>
        <v>#DIV/0!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43</v>
      </c>
      <c r="C127">
        <f ca="1">OFFSET('336p stat'!$A$1,A127*20,0)</f>
        <v>0</v>
      </c>
      <c r="D127" s="5" t="e">
        <f ca="1">OFFSET('336p trace'!$R$56,(A127-1)*56,0)</f>
        <v>#DIV/0!</v>
      </c>
      <c r="E127" s="5" t="e">
        <f ca="1">OFFSET('336p trace'!$S$56,(A127-1)*56,0)</f>
        <v>#DIV/0!</v>
      </c>
      <c r="F127" s="5">
        <f ca="1">OFFSET('336p stat'!$H$1,A127*20,0)</f>
        <v>0</v>
      </c>
      <c r="G127" s="5">
        <f ca="1">OFFSET('336p stat'!$K$1,A127*20,0)</f>
        <v>0</v>
      </c>
      <c r="H127" s="5">
        <f ca="1">OFFSET('336p stat'!$N$1,A127*20,0)</f>
        <v>0</v>
      </c>
    </row>
    <row r="128" spans="1:8" x14ac:dyDescent="0.25">
      <c r="A128">
        <v>44</v>
      </c>
      <c r="C128">
        <f ca="1">OFFSET('336p stat'!$A$1,A128*20,0)</f>
        <v>0</v>
      </c>
      <c r="D128" s="5" t="e">
        <f ca="1">OFFSET('336p trace'!$R$56,(A128-1)*56,0)</f>
        <v>#DIV/0!</v>
      </c>
      <c r="E128" s="5" t="e">
        <f ca="1">OFFSET('336p trace'!$S$56,(A128-1)*56,0)</f>
        <v>#DIV/0!</v>
      </c>
      <c r="F128" s="5">
        <f ca="1">OFFSET('336p stat'!$H$1,A128*20,0)</f>
        <v>0</v>
      </c>
      <c r="G128" s="5">
        <f ca="1">OFFSET('336p stat'!$K$1,A128*20,0)</f>
        <v>0</v>
      </c>
      <c r="H128" s="5">
        <f ca="1">OFFSET('336p stat'!$N$1,A128*20,0)</f>
        <v>0</v>
      </c>
    </row>
    <row r="129" spans="1:10" x14ac:dyDescent="0.25">
      <c r="A129">
        <v>45</v>
      </c>
      <c r="C129">
        <f ca="1">OFFSET('336p stat'!$A$1,A129*20,0)</f>
        <v>0</v>
      </c>
      <c r="D129" s="5" t="e">
        <f ca="1">OFFSET('336p trace'!$R$56,(A129-1)*56,0)</f>
        <v>#DIV/0!</v>
      </c>
      <c r="E129" s="5" t="e">
        <f ca="1">OFFSET('336p trace'!$S$56,(A129-1)*56,0)</f>
        <v>#DIV/0!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10" x14ac:dyDescent="0.25">
      <c r="A130">
        <v>46</v>
      </c>
      <c r="C130">
        <f ca="1">OFFSET('336p stat'!$A$1,A130*20,0)</f>
        <v>0</v>
      </c>
      <c r="D130" s="5" t="e">
        <f ca="1">OFFSET('336p trace'!$R$56,(A130-1)*56,0)</f>
        <v>#DIV/0!</v>
      </c>
      <c r="E130" s="5" t="e">
        <f ca="1">OFFSET('336p trace'!$S$56,(A130-1)*56,0)</f>
        <v>#DIV/0!</v>
      </c>
      <c r="F130" s="5">
        <f ca="1">OFFSET('336p stat'!$H$1,A130*20,0)</f>
        <v>0</v>
      </c>
      <c r="G130" s="5">
        <f ca="1">OFFSET('336p stat'!$K$1,A130*20,0)</f>
        <v>0</v>
      </c>
      <c r="H130" s="5">
        <f ca="1">OFFSET('336p stat'!$N$1,A130*20,0)</f>
        <v>0</v>
      </c>
    </row>
    <row r="131" spans="1:10" x14ac:dyDescent="0.25">
      <c r="A131">
        <v>47</v>
      </c>
      <c r="C131">
        <f ca="1">OFFSET('336p stat'!$A$1,A131*20,0)</f>
        <v>0</v>
      </c>
      <c r="D131" s="5">
        <f ca="1">OFFSET('336p trace'!$R$56,(A131-1)*56,0)</f>
        <v>0</v>
      </c>
      <c r="E131" s="5">
        <f ca="1">OFFSET('336p trace'!$S$56,(A131-1)*56,0)</f>
        <v>0</v>
      </c>
      <c r="F131" s="5">
        <f ca="1">OFFSET('336p stat'!$H$1,A131*20,0)</f>
        <v>0</v>
      </c>
      <c r="G131" s="5">
        <f ca="1">OFFSET('336p stat'!$K$1,A131*20,0)</f>
        <v>0</v>
      </c>
      <c r="H131" s="5">
        <f ca="1">OFFSET('336p stat'!$N$1,A131*20,0)</f>
        <v>0</v>
      </c>
    </row>
    <row r="132" spans="1:10" x14ac:dyDescent="0.25">
      <c r="A132">
        <v>48</v>
      </c>
      <c r="C132">
        <f ca="1">OFFSET('336p stat'!$A$1,A132*20,0)</f>
        <v>0</v>
      </c>
      <c r="D132" s="5">
        <f ca="1">OFFSET('336p trace'!$R$56,(A132-1)*56,0)</f>
        <v>0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>
        <f ca="1">OFFSET('336p trace'!$R$56,(A133-1)*56,0)</f>
        <v>0</v>
      </c>
      <c r="E133" s="5">
        <f ca="1">OFFSET('336p trace'!$S$56,(A133-1)*56,0)</f>
        <v>0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>
        <f ca="1">OFFSET('336p trace'!$R$56,(A134-1)*56,0)</f>
        <v>0</v>
      </c>
      <c r="E134" s="5">
        <f ca="1">OFFSET('336p trace'!$S$56,(A134-1)*56,0)</f>
        <v>0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7" spans="1:10" x14ac:dyDescent="0.25">
      <c r="C137" t="s">
        <v>72</v>
      </c>
    </row>
    <row r="138" spans="1:10" x14ac:dyDescent="0.25">
      <c r="D138" t="s">
        <v>57</v>
      </c>
      <c r="E138" t="s">
        <v>53</v>
      </c>
      <c r="F138" t="s">
        <v>54</v>
      </c>
      <c r="G138" t="s">
        <v>55</v>
      </c>
      <c r="H138" t="s">
        <v>56</v>
      </c>
      <c r="J138" t="s">
        <v>71</v>
      </c>
    </row>
    <row r="139" spans="1:10" x14ac:dyDescent="0.25">
      <c r="A139">
        <v>1</v>
      </c>
      <c r="C139" t="str">
        <f ca="1">OFFSET('336p stat'!$A$1,A139*20,0)</f>
        <v>CUDA Time</v>
      </c>
      <c r="D139" s="5">
        <f ca="1">OFFSET('336p trace'!$U$56,(A31-1)*56,0)</f>
        <v>400.79585696000186</v>
      </c>
      <c r="E139" s="5">
        <f ca="1">OFFSET('336p trace'!$V$56,(A31-1)*56,0)</f>
        <v>383.71168500000175</v>
      </c>
      <c r="F139" s="5">
        <f ca="1">OFFSET('336p stat'!$H$1,A139*20,1)</f>
        <v>328.95652999999999</v>
      </c>
      <c r="G139" s="5">
        <f ca="1">OFFSET('336p stat'!$K$1,A139*20,1)</f>
        <v>20.287514999999999</v>
      </c>
      <c r="H139" s="5">
        <f ca="1">OFFSET('336p stat'!$N$1,A139*20,1)</f>
        <v>1.486267</v>
      </c>
      <c r="J139" s="5">
        <f ca="1">SUM(D139:H139)</f>
        <v>1135.2378539600036</v>
      </c>
    </row>
    <row r="140" spans="1:10" x14ac:dyDescent="0.25">
      <c r="A140">
        <v>2</v>
      </c>
      <c r="C140" t="str">
        <f ca="1">OFFSET('336p stat'!$A$1,A140*20,0)</f>
        <v>CUDA</v>
      </c>
      <c r="D140" s="5">
        <f ca="1">OFFSET('336p trace'!$U$56,(A32-1)*56,0)</f>
        <v>52.666527999999929</v>
      </c>
      <c r="E140" s="5">
        <f ca="1">OFFSET('336p trace'!$V$56,(A32-1)*56,0)</f>
        <v>0</v>
      </c>
      <c r="F140" s="5">
        <f ca="1">OFFSET('336p stat'!$H$1,A140*20,1)</f>
        <v>0</v>
      </c>
      <c r="G140" s="5">
        <f ca="1">OFFSET('336p stat'!$K$1,A140*20,1)</f>
        <v>0</v>
      </c>
      <c r="H140" s="5">
        <f ca="1">OFFSET('336p stat'!$N$1,A140*20,1)</f>
        <v>0</v>
      </c>
      <c r="J140" s="5">
        <f t="shared" ref="J140:J167" ca="1" si="9">SUM(D140:H140)</f>
        <v>52.666527999999929</v>
      </c>
    </row>
    <row r="141" spans="1:10" x14ac:dyDescent="0.25">
      <c r="A141">
        <v>3</v>
      </c>
      <c r="C141" t="str">
        <f ca="1">OFFSET('336p stat'!$A$1,A141*20,0)</f>
        <v>CUDA non hash</v>
      </c>
      <c r="D141" s="5">
        <f ca="1">OFFSET('336p trace'!$U$56,(A33-1)*56,0)</f>
        <v>16.83963535999991</v>
      </c>
      <c r="E141" s="5">
        <f ca="1">OFFSET('336p trace'!$V$56,(A33-1)*56,0)</f>
        <v>9.0611073599999106</v>
      </c>
      <c r="F141" s="5">
        <f ca="1">OFFSET('336p stat'!$H$1,A141*20,1)</f>
        <v>91.691528000000005</v>
      </c>
      <c r="G141" s="5">
        <f ca="1">OFFSET('336p stat'!$K$1,A141*20,1)</f>
        <v>153.06556499999999</v>
      </c>
      <c r="H141" s="5">
        <f ca="1">OFFSET('336p stat'!$N$1,A141*20,1)</f>
        <v>6.9059999999999998E-3</v>
      </c>
      <c r="J141" s="5">
        <f t="shared" ca="1" si="9"/>
        <v>270.66474171999982</v>
      </c>
    </row>
    <row r="142" spans="1:10" x14ac:dyDescent="0.25">
      <c r="A142">
        <v>4</v>
      </c>
      <c r="C142" t="str">
        <f ca="1">OFFSET('336p stat'!$A$1,A142*20,0)</f>
        <v>CUDA ant</v>
      </c>
      <c r="D142" s="5">
        <f ca="1">OFFSET('336p trace'!$U$56,(A34-1)*56,0)</f>
        <v>170.15650000000124</v>
      </c>
      <c r="E142" s="5">
        <f ca="1">OFFSET('336p trace'!$V$56,(A34-1)*56,0)</f>
        <v>169.09616400000181</v>
      </c>
      <c r="F142" s="5">
        <f ca="1">OFFSET('336p stat'!$H$1,A142*20,1)</f>
        <v>167.54547700000001</v>
      </c>
      <c r="G142" s="5">
        <f ca="1">OFFSET('336p stat'!$K$1,A142*20,1)</f>
        <v>74.978369000000001</v>
      </c>
      <c r="H142" s="5">
        <f ca="1">OFFSET('336p stat'!$N$1,A142*20,1)</f>
        <v>0.71753199999999995</v>
      </c>
      <c r="J142" s="5">
        <f t="shared" ca="1" si="9"/>
        <v>582.49404200000311</v>
      </c>
    </row>
    <row r="143" spans="1:10" x14ac:dyDescent="0.25">
      <c r="A143">
        <v>5</v>
      </c>
      <c r="C143" t="str">
        <f ca="1">OFFSET('336p stat'!$A$1,A143*20,0)</f>
        <v>CUDA ant par</v>
      </c>
      <c r="D143" s="5">
        <f ca="1">OFFSET('336p trace'!$U$56,(A35-1)*56,0)</f>
        <v>30.039295999999549</v>
      </c>
      <c r="E143" s="5">
        <f ca="1">OFFSET('336p trace'!$V$56,(A35-1)*56,0)</f>
        <v>26.543455999998443</v>
      </c>
      <c r="F143" s="5">
        <f ca="1">OFFSET('336p stat'!$H$1,A143*20,1)</f>
        <v>16.048331999999998</v>
      </c>
      <c r="G143" s="5">
        <f ca="1">OFFSET('336p stat'!$K$1,A143*20,1)</f>
        <v>0.47069100000000003</v>
      </c>
      <c r="H143" s="5">
        <f ca="1">OFFSET('336p stat'!$N$1,A143*20,1)</f>
        <v>1.5330000000000001E-3</v>
      </c>
      <c r="J143" s="5">
        <f t="shared" ca="1" si="9"/>
        <v>73.103307999997995</v>
      </c>
    </row>
    <row r="144" spans="1:10" x14ac:dyDescent="0.25">
      <c r="A144">
        <v>6</v>
      </c>
      <c r="C144" t="str">
        <f ca="1">OFFSET('336p stat'!$A$1,A144*20,0)</f>
        <v>CUDA ant non hash</v>
      </c>
      <c r="D144" s="5">
        <f ca="1">OFFSET('336p trace'!$U$56,(A36-1)*56,0)</f>
        <v>17.44144399999967</v>
      </c>
      <c r="E144" s="5">
        <f ca="1">OFFSET('336p trace'!$V$56,(A36-1)*56,0)</f>
        <v>19.213024000000487</v>
      </c>
      <c r="F144" s="5">
        <f ca="1">OFFSET('336p stat'!$H$1,A144*20,1)</f>
        <v>12.427405</v>
      </c>
      <c r="G144" s="5">
        <f ca="1">OFFSET('336p stat'!$K$1,A144*20,1)</f>
        <v>0.15296899999999999</v>
      </c>
      <c r="H144" s="5">
        <f ca="1">OFFSET('336p stat'!$N$1,A144*20,1)</f>
        <v>3.5379999999999999E-3</v>
      </c>
      <c r="J144" s="5">
        <f t="shared" ca="1" si="9"/>
        <v>49.238380000000156</v>
      </c>
    </row>
    <row r="145" spans="1:10" x14ac:dyDescent="0.25">
      <c r="A145">
        <v>7</v>
      </c>
      <c r="C145" t="str">
        <f ca="1">OFFSET('336p stat'!$A$1,A145*20,0)</f>
        <v>CUDA ant add CPU Time</v>
      </c>
      <c r="D145" s="5">
        <f ca="1">OFFSET('336p trace'!$U$56,(A37-1)*56,0)</f>
        <v>249.1249760000014</v>
      </c>
      <c r="E145" s="5">
        <f ca="1">OFFSET('336p trace'!$V$56,(A37-1)*56,0)</f>
        <v>259.44003599999866</v>
      </c>
      <c r="F145" s="5">
        <f ca="1">OFFSET('336p stat'!$H$1,A145*20,1)</f>
        <v>87.904469000000006</v>
      </c>
      <c r="G145" s="5">
        <f ca="1">OFFSET('336p stat'!$K$1,A145*20,1)</f>
        <v>48.635511000000001</v>
      </c>
      <c r="H145" s="5">
        <f ca="1">OFFSET('336p stat'!$N$1,A145*20,1)</f>
        <v>6.6309969999999998</v>
      </c>
      <c r="J145" s="5">
        <f t="shared" ca="1" si="9"/>
        <v>651.73598900000002</v>
      </c>
    </row>
    <row r="146" spans="1:10" x14ac:dyDescent="0.25">
      <c r="A146">
        <v>8</v>
      </c>
      <c r="C146" t="str">
        <f ca="1">OFFSET('336p stat'!$A$1,A146*20,0)</f>
        <v>CUDA ant add CPU12</v>
      </c>
      <c r="D146" s="5">
        <f ca="1">OFFSET('336p trace'!$U$56,(A38-1)*56,0)</f>
        <v>6196.9911999999822</v>
      </c>
      <c r="E146" s="5">
        <f ca="1">OFFSET('336p trace'!$V$56,(A38-1)*56,0)</f>
        <v>5713.6104000000059</v>
      </c>
      <c r="F146" s="5">
        <f ca="1">OFFSET('336p stat'!$H$1,A146*20,1)</f>
        <v>5415.738961</v>
      </c>
      <c r="G146" s="5">
        <f ca="1">OFFSET('336p stat'!$K$1,A146*20,1)</f>
        <v>5160.9589859999996</v>
      </c>
      <c r="H146" s="5">
        <f ca="1">OFFSET('336p stat'!$N$1,A146*20,1)</f>
        <v>7.2177110000000004</v>
      </c>
      <c r="J146" s="5">
        <f t="shared" ca="1" si="9"/>
        <v>22494.517257999989</v>
      </c>
    </row>
    <row r="147" spans="1:10" x14ac:dyDescent="0.25">
      <c r="A147">
        <v>9</v>
      </c>
      <c r="C147" t="str">
        <f ca="1">OFFSET('336p stat'!$A$1,A147*20,0)</f>
        <v>CUDA opt</v>
      </c>
      <c r="D147" s="5">
        <f ca="1">OFFSET('336p trace'!$U$56,(A39-1)*56,0)</f>
        <v>17.78754799999993</v>
      </c>
      <c r="E147" s="5">
        <f ca="1">OFFSET('336p trace'!$V$56,(A39-1)*56,0)</f>
        <v>0</v>
      </c>
      <c r="F147" s="5">
        <f ca="1">OFFSET('336p stat'!$H$1,A147*20,1)</f>
        <v>0</v>
      </c>
      <c r="G147" s="5">
        <f ca="1">OFFSET('336p stat'!$K$1,A147*20,1)</f>
        <v>0</v>
      </c>
      <c r="H147" s="5">
        <f ca="1">OFFSET('336p stat'!$N$1,A147*20,1)</f>
        <v>0</v>
      </c>
      <c r="J147" s="5">
        <f t="shared" ca="1" si="9"/>
        <v>17.78754799999993</v>
      </c>
    </row>
    <row r="148" spans="1:10" x14ac:dyDescent="0.25">
      <c r="A148">
        <v>10</v>
      </c>
      <c r="C148" t="str">
        <f ca="1">OFFSET('336p stat'!$A$1,A148*20,0)</f>
        <v>CUDA opt Time</v>
      </c>
      <c r="D148" s="5">
        <f ca="1">OFFSET('336p trace'!$U$56,(A40-1)*56,0)</f>
        <v>37.237024959999729</v>
      </c>
      <c r="E148" s="5">
        <f ca="1">OFFSET('336p trace'!$V$56,(A40-1)*56,0)</f>
        <v>47.394214759999471</v>
      </c>
      <c r="F148" s="5">
        <f ca="1">OFFSET('336p stat'!$H$1,A148*20,1)</f>
        <v>12.514374</v>
      </c>
      <c r="G148" s="5">
        <f ca="1">OFFSET('336p stat'!$K$1,A148*20,1)</f>
        <v>4.6130999999999998E-2</v>
      </c>
      <c r="H148" s="5">
        <f ca="1">OFFSET('336p stat'!$N$1,A148*20,1)</f>
        <v>0</v>
      </c>
      <c r="J148" s="5">
        <f t="shared" ca="1" si="9"/>
        <v>97.191744719999207</v>
      </c>
    </row>
    <row r="149" spans="1:10" x14ac:dyDescent="0.25">
      <c r="A149">
        <v>11</v>
      </c>
      <c r="C149" t="str">
        <f ca="1">OFFSET('336p stat'!$A$1,A149*20,0)</f>
        <v>CUDA opt non hash</v>
      </c>
      <c r="D149" s="5">
        <f ca="1">OFFSET('336p trace'!$U$56,(A41-1)*56,0)</f>
        <v>38.485235999999617</v>
      </c>
      <c r="E149" s="5">
        <f ca="1">OFFSET('336p trace'!$V$56,(A41-1)*56,0)</f>
        <v>47.696044840000738</v>
      </c>
      <c r="F149" s="5">
        <f ca="1">OFFSET('336p stat'!$H$1,A149*20,1)</f>
        <v>12.627039999999999</v>
      </c>
      <c r="G149" s="5">
        <f ca="1">OFFSET('336p stat'!$K$1,A149*20,1)</f>
        <v>3.6917999999999999E-2</v>
      </c>
      <c r="H149" s="5">
        <f ca="1">OFFSET('336p stat'!$N$1,A149*20,1)</f>
        <v>0</v>
      </c>
      <c r="J149" s="5">
        <f t="shared" ca="1" si="9"/>
        <v>98.845238840000349</v>
      </c>
    </row>
    <row r="150" spans="1:10" x14ac:dyDescent="0.25">
      <c r="A150">
        <v>12</v>
      </c>
      <c r="C150" t="str">
        <f ca="1">OFFSET('336p stat'!$A$1,A150*20,0)</f>
        <v>CUDA opt ant</v>
      </c>
      <c r="D150" s="5">
        <f ca="1">OFFSET('336p trace'!$U$56,(A42-1)*56,0)</f>
        <v>38.09355599999892</v>
      </c>
      <c r="E150" s="5">
        <f ca="1">OFFSET('336p trace'!$V$56,(A42-1)*56,0)</f>
        <v>44.229775999996406</v>
      </c>
      <c r="F150" s="5">
        <f ca="1">OFFSET('336p stat'!$H$1,A150*20,1)</f>
        <v>12.114350999999999</v>
      </c>
      <c r="G150" s="5">
        <f ca="1">OFFSET('336p stat'!$K$1,A150*20,1)</f>
        <v>0.131577</v>
      </c>
      <c r="H150" s="5">
        <f ca="1">OFFSET('336p stat'!$N$1,A150*20,1)</f>
        <v>0</v>
      </c>
      <c r="J150" s="5">
        <f t="shared" ca="1" si="9"/>
        <v>94.569259999995325</v>
      </c>
    </row>
    <row r="151" spans="1:10" x14ac:dyDescent="0.25">
      <c r="A151">
        <v>13</v>
      </c>
      <c r="C151" t="str">
        <f ca="1">OFFSET('336p stat'!$A$1,A151*20,0)</f>
        <v>CUDA opt ant non hash</v>
      </c>
      <c r="D151" s="5">
        <f ca="1">OFFSET('336p trace'!$U$56,(A43-1)*56,0)</f>
        <v>51.286499999997368</v>
      </c>
      <c r="E151" s="5">
        <f ca="1">OFFSET('336p trace'!$V$56,(A43-1)*56,0)</f>
        <v>52.560116000001642</v>
      </c>
      <c r="F151" s="5">
        <f ca="1">OFFSET('336p stat'!$H$1,A151*20,1)</f>
        <v>12.549156</v>
      </c>
      <c r="G151" s="5">
        <f ca="1">OFFSET('336p stat'!$K$1,A151*20,1)</f>
        <v>0.17103199999999999</v>
      </c>
      <c r="H151" s="5">
        <f ca="1">OFFSET('336p stat'!$N$1,A151*20,1)</f>
        <v>0</v>
      </c>
      <c r="J151" s="5">
        <f t="shared" ca="1" si="9"/>
        <v>116.56680399999901</v>
      </c>
    </row>
    <row r="152" spans="1:10" x14ac:dyDescent="0.25">
      <c r="A152">
        <v>14</v>
      </c>
      <c r="C152" t="str">
        <f ca="1">OFFSET('336p stat'!$A$1,A152*20,0)</f>
        <v>CUDA opt ant par</v>
      </c>
      <c r="D152" s="5">
        <f ca="1">OFFSET('336p trace'!$U$56,(A44-1)*56,0)</f>
        <v>51.027599999996774</v>
      </c>
      <c r="E152" s="5">
        <f ca="1">OFFSET('336p trace'!$V$56,(A44-1)*56,0)</f>
        <v>50.164143999998778</v>
      </c>
      <c r="F152" s="5">
        <f ca="1">OFFSET('336p stat'!$H$1,A152*20,1)</f>
        <v>17.019276999999999</v>
      </c>
      <c r="G152" s="5">
        <f ca="1">OFFSET('336p stat'!$K$1,A152*20,1)</f>
        <v>1.7534380000000001</v>
      </c>
      <c r="H152" s="5">
        <f ca="1">OFFSET('336p stat'!$N$1,A152*20,1)</f>
        <v>0</v>
      </c>
      <c r="J152" s="5">
        <f t="shared" ca="1" si="9"/>
        <v>119.96445899999556</v>
      </c>
    </row>
    <row r="153" spans="1:10" x14ac:dyDescent="0.25">
      <c r="A153">
        <v>15</v>
      </c>
      <c r="C153" t="str">
        <f ca="1">OFFSET('336p stat'!$A$1,A153*20,0)</f>
        <v>non CUDA Time</v>
      </c>
      <c r="D153" s="5">
        <f ca="1">OFFSET('336p trace'!$U$56,(A45-1)*56,0)</f>
        <v>5046.7128678399986</v>
      </c>
      <c r="E153" s="5">
        <f ca="1">OFFSET('336p trace'!$V$56,(A45-1)*56,0)</f>
        <v>4894.5611200399926</v>
      </c>
      <c r="F153" s="5">
        <f ca="1">OFFSET('336p stat'!$H$1,A153*20,1)</f>
        <v>4894.2682969999996</v>
      </c>
      <c r="G153" s="5">
        <f ca="1">OFFSET('336p stat'!$K$1,A153*20,1)</f>
        <v>4652.1099219999996</v>
      </c>
      <c r="H153" s="5">
        <f ca="1">OFFSET('336p stat'!$N$1,A153*20,1)</f>
        <v>5.0620039999999999</v>
      </c>
      <c r="J153" s="5">
        <f t="shared" ca="1" si="9"/>
        <v>19492.714210879989</v>
      </c>
    </row>
    <row r="154" spans="1:10" x14ac:dyDescent="0.25">
      <c r="A154">
        <v>16</v>
      </c>
      <c r="C154" t="str">
        <f ca="1">OFFSET('336p stat'!$A$1,A154*20,0)</f>
        <v>non CUDA</v>
      </c>
      <c r="D154" s="5">
        <f ca="1">OFFSET('336p trace'!$U$56,(A46-1)*56,0)</f>
        <v>5028.2824120400001</v>
      </c>
      <c r="E154" s="5">
        <f ca="1">OFFSET('336p trace'!$V$56,(A46-1)*56,0)</f>
        <v>0</v>
      </c>
      <c r="F154" s="5">
        <f ca="1">OFFSET('336p stat'!$H$1,A154*20,1)</f>
        <v>0</v>
      </c>
      <c r="G154" s="5">
        <f ca="1">OFFSET('336p stat'!$K$1,A154*20,1)</f>
        <v>0</v>
      </c>
      <c r="H154" s="5">
        <f ca="1">OFFSET('336p stat'!$N$1,A154*20,1)</f>
        <v>0</v>
      </c>
      <c r="J154" s="5">
        <f t="shared" ca="1" si="9"/>
        <v>5028.2824120400001</v>
      </c>
    </row>
    <row r="155" spans="1:10" x14ac:dyDescent="0.25">
      <c r="A155">
        <v>17</v>
      </c>
      <c r="C155" t="str">
        <f ca="1">OFFSET('336p stat'!$A$1,A155*20,0)</f>
        <v>non CUDA non hash</v>
      </c>
      <c r="D155" s="5">
        <f ca="1">OFFSET('336p trace'!$U$56,(A47-1)*56,0)</f>
        <v>8315.0145526400029</v>
      </c>
      <c r="E155" s="5">
        <f ca="1">OFFSET('336p trace'!$V$56,(A47-1)*56,0)</f>
        <v>8294.6509024399948</v>
      </c>
      <c r="F155" s="5">
        <f ca="1">OFFSET('336p stat'!$H$1,A155*20,1)</f>
        <v>8294.5476710000003</v>
      </c>
      <c r="G155" s="5">
        <f ca="1">OFFSET('336p stat'!$K$1,A155*20,1)</f>
        <v>8126.7825119999998</v>
      </c>
      <c r="H155" s="5">
        <f ca="1">OFFSET('336p stat'!$N$1,A155*20,1)</f>
        <v>3.155691</v>
      </c>
      <c r="J155" s="5">
        <f t="shared" ca="1" si="9"/>
        <v>33034.151329079999</v>
      </c>
    </row>
    <row r="156" spans="1:10" x14ac:dyDescent="0.25">
      <c r="A156">
        <v>18</v>
      </c>
      <c r="C156" t="str">
        <f ca="1">OFFSET('336p stat'!$A$1,A156*20,0)</f>
        <v>Classic ACO</v>
      </c>
      <c r="D156" s="5">
        <f ca="1">OFFSET('336p trace'!$U$56,(A48-1)*56,0)</f>
        <v>406788.62760000001</v>
      </c>
      <c r="E156" s="5">
        <f ca="1">OFFSET('336p trace'!$V$56,(A48-1)*56,0)</f>
        <v>401418.32159999991</v>
      </c>
      <c r="F156" s="5">
        <f ca="1">OFFSET('336p stat'!$H$1,A156*20,1)</f>
        <v>401274.74745199998</v>
      </c>
      <c r="G156" s="5">
        <f ca="1">OFFSET('336p stat'!$K$1,A156*20,1)</f>
        <v>399908.39604199998</v>
      </c>
      <c r="H156" s="5">
        <f ca="1">OFFSET('336p stat'!$N$1,A156*20,1)</f>
        <v>10.413746</v>
      </c>
      <c r="J156" s="5">
        <f t="shared" ca="1" si="9"/>
        <v>1609400.5064399999</v>
      </c>
    </row>
    <row r="157" spans="1:10" x14ac:dyDescent="0.25">
      <c r="A157">
        <v>19</v>
      </c>
      <c r="C157" t="str">
        <f ca="1">OFFSET('336p stat'!$A$1,A157*20,0)</f>
        <v>Classic ACO non hash</v>
      </c>
      <c r="D157" s="5">
        <f ca="1">OFFSET('336p trace'!$U$56,(A49-1)*56,0)</f>
        <v>42994.203600000015</v>
      </c>
      <c r="E157" s="5">
        <f ca="1">OFFSET('336p trace'!$V$56,(A49-1)*56,0)</f>
        <v>42988.654400000021</v>
      </c>
      <c r="F157" s="5">
        <f ca="1">OFFSET('336p stat'!$H$1,A157*20,1)</f>
        <v>42838.659293999997</v>
      </c>
      <c r="G157" s="5">
        <f ca="1">OFFSET('336p stat'!$K$1,A157*20,1)</f>
        <v>42009.968002000001</v>
      </c>
      <c r="H157" s="5">
        <f ca="1">OFFSET('336p stat'!$N$1,A157*20,1)</f>
        <v>20.259727000000002</v>
      </c>
      <c r="J157" s="5">
        <f t="shared" ca="1" si="9"/>
        <v>170851.74502300002</v>
      </c>
    </row>
    <row r="158" spans="1:10" x14ac:dyDescent="0.25">
      <c r="A158">
        <v>20</v>
      </c>
      <c r="C158" t="str">
        <f ca="1">OFFSET('336p stat'!$A$1,A158*20,0)</f>
        <v>omp</v>
      </c>
      <c r="D158" s="5">
        <f ca="1">OFFSET('336p trace'!$U$56,(A50-1)*56,0)</f>
        <v>16939.610325760012</v>
      </c>
      <c r="E158" s="5">
        <f ca="1">OFFSET('336p trace'!$V$56,(A50-1)*56,0)</f>
        <v>16391.957705960005</v>
      </c>
      <c r="F158" s="5">
        <f ca="1">OFFSET('336p stat'!$H$1,A158*20,1)</f>
        <v>16387.278574</v>
      </c>
      <c r="G158" s="5">
        <f ca="1">OFFSET('336p stat'!$K$1,A158*20,1)</f>
        <v>15162.687093</v>
      </c>
      <c r="H158" s="5">
        <f ca="1">OFFSET('336p stat'!$N$1,A158*20,1)</f>
        <v>26.305499000000001</v>
      </c>
      <c r="J158" s="5">
        <f t="shared" ca="1" si="9"/>
        <v>64907.839197720015</v>
      </c>
    </row>
    <row r="159" spans="1:10" x14ac:dyDescent="0.25">
      <c r="A159">
        <v>21</v>
      </c>
      <c r="C159" t="str">
        <f ca="1">OFFSET('336p stat'!$A$1,A159*20,0)</f>
        <v>omp non hash</v>
      </c>
      <c r="D159" s="5">
        <f ca="1">OFFSET('336p trace'!$U$56,(A51-1)*56,0)</f>
        <v>7308.5011814399995</v>
      </c>
      <c r="E159" s="5">
        <f ca="1">OFFSET('336p trace'!$V$56,(A51-1)*56,0)</f>
        <v>7234.155416839998</v>
      </c>
      <c r="F159" s="5">
        <f ca="1">OFFSET('336p stat'!$H$1,A159*20,1)</f>
        <v>7232.9234120000001</v>
      </c>
      <c r="G159" s="5">
        <f ca="1">OFFSET('336p stat'!$K$1,A159*20,1)</f>
        <v>6759.5654340000001</v>
      </c>
      <c r="H159" s="5">
        <f ca="1">OFFSET('336p stat'!$N$1,A159*20,1)</f>
        <v>10.824567999999999</v>
      </c>
      <c r="J159" s="5">
        <f t="shared" ca="1" si="9"/>
        <v>28545.970012279999</v>
      </c>
    </row>
    <row r="160" spans="1:10" x14ac:dyDescent="0.25">
      <c r="A160">
        <v>22</v>
      </c>
      <c r="C160" t="str">
        <f ca="1">OFFSET('336p stat'!$A$1,A160*20,0)</f>
        <v>non CUDA transp Time</v>
      </c>
      <c r="D160" s="5">
        <f ca="1">OFFSET('336p trace'!$U$56,(A52-1)*56,0)</f>
        <v>2006.910615559998</v>
      </c>
      <c r="E160" s="5">
        <f ca="1">OFFSET('336p trace'!$V$56,(A52-1)*56,0)</f>
        <v>1960.1839819599988</v>
      </c>
      <c r="F160" s="5">
        <f ca="1">OFFSET('336p stat'!$H$1,A160*20,1)</f>
        <v>1960.0073910000001</v>
      </c>
      <c r="G160" s="5">
        <f ca="1">OFFSET('336p stat'!$K$1,A160*20,1)</f>
        <v>1122.2308539999999</v>
      </c>
      <c r="H160" s="5">
        <f ca="1">OFFSET('336p stat'!$N$1,A160*20,1)</f>
        <v>32.316231000000002</v>
      </c>
      <c r="J160" s="5">
        <f t="shared" ca="1" si="9"/>
        <v>7081.6490735199959</v>
      </c>
    </row>
    <row r="161" spans="1:10" x14ac:dyDescent="0.25">
      <c r="A161">
        <v>23</v>
      </c>
      <c r="C161" t="str">
        <f ca="1">OFFSET('336p stat'!$A$1,A161*20,0)</f>
        <v>non CUDA transp</v>
      </c>
      <c r="D161" s="5">
        <f ca="1">OFFSET('336p trace'!$U$56,(A53-1)*56,0)</f>
        <v>15885.902272039999</v>
      </c>
      <c r="E161" s="5">
        <f ca="1">OFFSET('336p trace'!$V$56,(A53-1)*56,0)</f>
        <v>0</v>
      </c>
      <c r="F161" s="5">
        <f ca="1">OFFSET('336p stat'!$H$1,A161*20,1)</f>
        <v>0</v>
      </c>
      <c r="G161" s="5">
        <f ca="1">OFFSET('336p stat'!$K$1,A161*20,1)</f>
        <v>0</v>
      </c>
      <c r="H161" s="5">
        <f ca="1">OFFSET('336p stat'!$N$1,A161*20,1)</f>
        <v>0</v>
      </c>
      <c r="J161" s="5">
        <f t="shared" ca="1" si="9"/>
        <v>15885.902272039999</v>
      </c>
    </row>
    <row r="162" spans="1:10" x14ac:dyDescent="0.25">
      <c r="A162">
        <v>24</v>
      </c>
      <c r="C162" t="str">
        <f ca="1">OFFSET('336p stat'!$A$1,A162*20,0)</f>
        <v>non CUDA transp non hash</v>
      </c>
      <c r="D162" s="5">
        <f ca="1">OFFSET('336p trace'!$U$56,(A54-1)*56,0)</f>
        <v>6691.6669760000068</v>
      </c>
      <c r="E162" s="5">
        <f ca="1">OFFSET('336p trace'!$V$56,(A54-1)*56,0)</f>
        <v>6643.3672296400046</v>
      </c>
      <c r="F162" s="5">
        <f ca="1">OFFSET('336p stat'!$H$1,A162*20,1)</f>
        <v>6642.7116420000002</v>
      </c>
      <c r="G162" s="5">
        <f ca="1">OFFSET('336p stat'!$K$1,A162*20,1)</f>
        <v>4962.6200559999997</v>
      </c>
      <c r="H162" s="5">
        <f ca="1">OFFSET('336p stat'!$N$1,A162*20,1)</f>
        <v>69.389150999999998</v>
      </c>
      <c r="J162" s="5">
        <f t="shared" ca="1" si="9"/>
        <v>25009.755054640013</v>
      </c>
    </row>
    <row r="163" spans="1:10" x14ac:dyDescent="0.25">
      <c r="A163">
        <v>25</v>
      </c>
      <c r="C163" t="str">
        <f ca="1">OFFSET('336p stat'!$A$1,A163*20,0)</f>
        <v>non CUDA AVX Time</v>
      </c>
      <c r="D163" s="5">
        <f ca="1">OFFSET('336p trace'!$U$56,(A55-1)*56,0)</f>
        <v>6916.6676929999931</v>
      </c>
      <c r="E163" s="5">
        <f ca="1">OFFSET('336p trace'!$V$56,(A55-1)*56,0)</f>
        <v>6948.8501643600039</v>
      </c>
      <c r="F163" s="5">
        <f ca="1">OFFSET('336p stat'!$H$1,A163*20,1)</f>
        <v>6948.7760319999998</v>
      </c>
      <c r="G163" s="5">
        <f ca="1">OFFSET('336p stat'!$K$1,A163*20,1)</f>
        <v>6665.9516030000004</v>
      </c>
      <c r="H163" s="5">
        <f ca="1">OFFSET('336p stat'!$N$1,A163*20,1)</f>
        <v>7.7089020000000001</v>
      </c>
      <c r="J163" s="5">
        <f t="shared" ca="1" si="9"/>
        <v>27487.954394359997</v>
      </c>
    </row>
    <row r="164" spans="1:10" x14ac:dyDescent="0.25">
      <c r="A164">
        <v>26</v>
      </c>
      <c r="C164" t="str">
        <f ca="1">OFFSET('336p stat'!$A$1,A164*20,0)</f>
        <v>non CUDA AVX</v>
      </c>
      <c r="D164" s="5">
        <f ca="1">OFFSET('336p trace'!$U$56,(A56-1)*56,0)</f>
        <v>6393.4593203599952</v>
      </c>
      <c r="E164" s="5">
        <f ca="1">OFFSET('336p trace'!$V$56,(A56-1)*56,0)</f>
        <v>0</v>
      </c>
      <c r="F164" s="5">
        <f ca="1">OFFSET('336p stat'!$H$1,A164*20,1)</f>
        <v>0</v>
      </c>
      <c r="G164" s="5">
        <f ca="1">OFFSET('336p stat'!$K$1,A164*20,1)</f>
        <v>0</v>
      </c>
      <c r="H164" s="5">
        <f ca="1">OFFSET('336p stat'!$N$1,A164*20,1)</f>
        <v>0</v>
      </c>
      <c r="J164" s="5">
        <f t="shared" ca="1" si="9"/>
        <v>6393.4593203599952</v>
      </c>
    </row>
    <row r="165" spans="1:10" x14ac:dyDescent="0.25">
      <c r="A165">
        <v>27</v>
      </c>
      <c r="C165" t="str">
        <f ca="1">OFFSET('336p stat'!$A$1,A165*20,0)</f>
        <v>non CUDA AVX non hash</v>
      </c>
      <c r="D165" s="5">
        <f ca="1">OFFSET('336p trace'!$U$56,(A57-1)*56,0)</f>
        <v>10621.903180159999</v>
      </c>
      <c r="E165" s="5">
        <f ca="1">OFFSET('336p trace'!$V$56,(A57-1)*56,0)</f>
        <v>10610.375762239995</v>
      </c>
      <c r="F165" s="5">
        <f ca="1">OFFSET('336p stat'!$H$1,A165*20,1)</f>
        <v>10610.181423</v>
      </c>
      <c r="G165" s="5">
        <f ca="1">OFFSET('336p stat'!$K$1,A165*20,1)</f>
        <v>10208.962799000001</v>
      </c>
      <c r="H165" s="5">
        <f ca="1">OFFSET('336p stat'!$N$1,A165*20,1)</f>
        <v>8.0555090000000007</v>
      </c>
      <c r="J165" s="5">
        <f t="shared" ca="1" si="9"/>
        <v>42059.478673399994</v>
      </c>
    </row>
    <row r="166" spans="1:10" x14ac:dyDescent="0.25">
      <c r="A166">
        <v>28</v>
      </c>
      <c r="C166" t="str">
        <f ca="1">OFFSET('336p stat'!$A$1,A166*20,0)</f>
        <v>non CUDA AVX_OMP Time</v>
      </c>
      <c r="D166" s="5">
        <f ca="1">OFFSET('336p trace'!$U$56,(A58-1)*56,0)</f>
        <v>6861.8798785600102</v>
      </c>
      <c r="E166" s="5">
        <f ca="1">OFFSET('336p trace'!$V$56,(A58-1)*56,0)</f>
        <v>6756.0486600000049</v>
      </c>
      <c r="F166" s="5">
        <f ca="1">OFFSET('336p stat'!$H$1,A166*20,1)</f>
        <v>6756.9050719999996</v>
      </c>
      <c r="G166" s="5">
        <f ca="1">OFFSET('336p stat'!$K$1,A166*20,1)</f>
        <v>6390.6729509999996</v>
      </c>
      <c r="H166" s="5">
        <f ca="1">OFFSET('336p stat'!$N$1,A166*20,1)</f>
        <v>9.1505189999999992</v>
      </c>
      <c r="J166" s="5">
        <f t="shared" ca="1" si="9"/>
        <v>26774.657080560017</v>
      </c>
    </row>
    <row r="167" spans="1:10" x14ac:dyDescent="0.25">
      <c r="A167">
        <v>29</v>
      </c>
      <c r="C167" t="str">
        <f ca="1">OFFSET('336p stat'!$A$1,A167*20,0)</f>
        <v>non CUDA AVX_OMP</v>
      </c>
      <c r="D167" s="5">
        <f ca="1">OFFSET('336p trace'!$U$56,(A59-1)*56,0)</f>
        <v>5286.6060865600102</v>
      </c>
      <c r="E167" s="5">
        <f ca="1">OFFSET('336p trace'!$V$56,(A59-1)*56,0)</f>
        <v>0</v>
      </c>
      <c r="F167" s="5">
        <f ca="1">OFFSET('336p stat'!$H$1,A167*20,1)</f>
        <v>0</v>
      </c>
      <c r="G167" s="5">
        <f ca="1">OFFSET('336p stat'!$K$1,A167*20,1)</f>
        <v>0</v>
      </c>
      <c r="H167" s="5">
        <f ca="1">OFFSET('336p stat'!$N$1,A167*20,1)</f>
        <v>0</v>
      </c>
      <c r="J167" s="5">
        <f t="shared" ca="1" si="9"/>
        <v>5286.6060865600102</v>
      </c>
    </row>
    <row r="168" spans="1:10" x14ac:dyDescent="0.25">
      <c r="A168">
        <v>30</v>
      </c>
      <c r="C168" t="str">
        <f ca="1">OFFSET('336p stat'!$A$1,A168*20,0)</f>
        <v>non CUDA AVX_OMP non hash</v>
      </c>
      <c r="D168" s="5">
        <f ca="1">OFFSET('336p trace'!$U$56,(A60-1)*56,0)</f>
        <v>6398.4032787599954</v>
      </c>
      <c r="E168" s="5">
        <f ca="1">OFFSET('336p trace'!$V$56,(A60-1)*56,0)</f>
        <v>6336.3748599999954</v>
      </c>
      <c r="F168" s="5">
        <f ca="1">OFFSET('336p stat'!$H$1,A168*20,1)</f>
        <v>6336.3303699999997</v>
      </c>
      <c r="G168" s="5">
        <f ca="1">OFFSET('336p stat'!$K$1,A168*20,1)</f>
        <v>5990.8182059999999</v>
      </c>
      <c r="H168" s="5">
        <f ca="1">OFFSET('336p stat'!$N$1,A168*20,1)</f>
        <v>11.70218</v>
      </c>
      <c r="J168" s="5">
        <f t="shared" ref="J168:J188" ca="1" si="10">SUM(D168:H168)</f>
        <v>25073.62889475999</v>
      </c>
    </row>
    <row r="169" spans="1:10" x14ac:dyDescent="0.25">
      <c r="A169">
        <v>31</v>
      </c>
      <c r="C169" t="str">
        <f ca="1">OFFSET('336p stat'!$A$1,A169*20,0)</f>
        <v>CUDA ant add CPU_AVX Time</v>
      </c>
      <c r="D169" s="5">
        <f ca="1">OFFSET('336p trace'!$U$56,(A61-1)*56,0)</f>
        <v>1605.6540000000052</v>
      </c>
      <c r="E169" s="5">
        <f ca="1">OFFSET('336p trace'!$V$56,(A61-1)*56,0)</f>
        <v>1577.1691999999966</v>
      </c>
      <c r="F169" s="5">
        <f ca="1">OFFSET('336p stat'!$H$1,A169*20,1)</f>
        <v>1426.795001</v>
      </c>
      <c r="G169" s="5">
        <f ca="1">OFFSET('336p stat'!$K$1,A169*20,1)</f>
        <v>1451.141687</v>
      </c>
      <c r="H169" s="5">
        <f ca="1">OFFSET('336p stat'!$N$1,A169*20,1)</f>
        <v>12.324646</v>
      </c>
      <c r="J169" s="5">
        <f t="shared" ca="1" si="10"/>
        <v>6073.0845340000014</v>
      </c>
    </row>
    <row r="170" spans="1:10" x14ac:dyDescent="0.25">
      <c r="A170">
        <v>32</v>
      </c>
      <c r="C170" t="str">
        <f ca="1">OFFSET('336p stat'!$A$1,A170*20,0)</f>
        <v>non CUDA transp_AVX Time</v>
      </c>
      <c r="D170" s="5">
        <f ca="1">OFFSET('336p trace'!$U$56,(A62-1)*56,0)</f>
        <v>3232.3579865599922</v>
      </c>
      <c r="E170" s="5">
        <f ca="1">OFFSET('336p trace'!$V$56,(A62-1)*56,0)</f>
        <v>3177.544261000005</v>
      </c>
      <c r="F170" s="5">
        <f ca="1">OFFSET('336p stat'!$H$1,A170*20,1)</f>
        <v>3176.3081809999999</v>
      </c>
      <c r="G170" s="5">
        <f ca="1">OFFSET('336p stat'!$K$1,A170*20,1)</f>
        <v>2025.9884509999999</v>
      </c>
      <c r="H170" s="5">
        <f ca="1">OFFSET('336p stat'!$N$1,A170*20,1)</f>
        <v>35.078164999999998</v>
      </c>
      <c r="J170" s="5">
        <f t="shared" ca="1" si="10"/>
        <v>11647.277044559998</v>
      </c>
    </row>
    <row r="171" spans="1:10" x14ac:dyDescent="0.25">
      <c r="A171">
        <v>33</v>
      </c>
      <c r="C171" t="str">
        <f ca="1">OFFSET('336p stat'!$A$1,A171*20,0)</f>
        <v>non CUDA transp_AVX</v>
      </c>
      <c r="D171" s="5">
        <f ca="1">OFFSET('336p trace'!$U$56,(A63-1)*56,0)</f>
        <v>15741.728546239996</v>
      </c>
      <c r="E171" s="5">
        <f ca="1">OFFSET('336p trace'!$V$56,(A63-1)*56,0)</f>
        <v>0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>
        <f t="shared" ca="1" si="10"/>
        <v>15741.728546239996</v>
      </c>
    </row>
    <row r="172" spans="1:10" x14ac:dyDescent="0.25">
      <c r="A172">
        <v>34</v>
      </c>
      <c r="C172" t="str">
        <f ca="1">OFFSET('336p stat'!$A$1,A172*20,0)</f>
        <v>non CUDA transp_AVX non hash</v>
      </c>
      <c r="D172" s="5">
        <f ca="1">OFFSET('336p trace'!$U$56,(A64-1)*56,0)</f>
        <v>10900.333582239997</v>
      </c>
      <c r="E172" s="5">
        <f ca="1">OFFSET('336p trace'!$V$56,(A64-1)*56,0)</f>
        <v>10902.520732999985</v>
      </c>
      <c r="F172" s="5">
        <f ca="1">OFFSET('336p stat'!$H$1,A172*20,1)</f>
        <v>10901.946807</v>
      </c>
      <c r="G172" s="5">
        <f ca="1">OFFSET('336p stat'!$K$1,A172*20,1)</f>
        <v>8805.0024689999991</v>
      </c>
      <c r="H172" s="5">
        <f ca="1">OFFSET('336p stat'!$N$1,A172*20,1)</f>
        <v>36.778661</v>
      </c>
      <c r="J172" s="5">
        <f t="shared" ca="1" si="10"/>
        <v>41546.582252239976</v>
      </c>
    </row>
    <row r="173" spans="1:10" x14ac:dyDescent="0.25">
      <c r="A173">
        <v>35</v>
      </c>
      <c r="C173" t="str">
        <f ca="1">OFFSET('336p stat'!$A$1,A173*20,0)</f>
        <v>non CUDA transp_AVX_OMP Time</v>
      </c>
      <c r="D173" s="5">
        <f ca="1">OFFSET('336p trace'!$U$56,(A65-1)*56,0)</f>
        <v>4003.3488881600106</v>
      </c>
      <c r="E173" s="5">
        <f ca="1">OFFSET('336p trace'!$V$56,(A65-1)*56,0)</f>
        <v>3859.7379011600028</v>
      </c>
      <c r="F173" s="5">
        <f ca="1">OFFSET('336p stat'!$H$1,A173*20,1)</f>
        <v>3859.0170480000002</v>
      </c>
      <c r="G173" s="5">
        <f ca="1">OFFSET('336p stat'!$K$1,A173*20,1)</f>
        <v>2478.7444270000001</v>
      </c>
      <c r="H173" s="5">
        <f ca="1">OFFSET('336p stat'!$N$1,A173*20,1)</f>
        <v>34.747999999999998</v>
      </c>
      <c r="J173" s="5">
        <f t="shared" ca="1" si="10"/>
        <v>14235.596264320013</v>
      </c>
    </row>
    <row r="174" spans="1:10" x14ac:dyDescent="0.25">
      <c r="A174">
        <v>36</v>
      </c>
      <c r="C174" t="str">
        <f ca="1">OFFSET('336p stat'!$A$1,A174*20,0)</f>
        <v>non CUDA transp_AVX_OMP</v>
      </c>
      <c r="D174" s="5">
        <f ca="1">OFFSET('336p trace'!$U$56,(A66-1)*56,0)</f>
        <v>14077.994656000021</v>
      </c>
      <c r="E174" s="5">
        <f ca="1">OFFSET('336p trace'!$V$56,(A66-1)*56,0)</f>
        <v>0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>
        <f t="shared" ca="1" si="10"/>
        <v>14077.994656000021</v>
      </c>
    </row>
    <row r="175" spans="1:10" x14ac:dyDescent="0.25">
      <c r="A175">
        <v>37</v>
      </c>
      <c r="C175" t="str">
        <f ca="1">OFFSET('336p stat'!$A$1,A175*20,0)</f>
        <v>non CUDA transp_AVX_OMP non hash</v>
      </c>
      <c r="D175" s="5">
        <f ca="1">OFFSET('336p trace'!$U$56,(A67-1)*56,0)</f>
        <v>16295.720529439997</v>
      </c>
      <c r="E175" s="5">
        <f ca="1">OFFSET('336p trace'!$V$56,(A67-1)*56,0)</f>
        <v>16171.091961960012</v>
      </c>
      <c r="F175" s="5">
        <f ca="1">OFFSET('336p stat'!$H$1,A175*20,1)</f>
        <v>16170.123600999999</v>
      </c>
      <c r="G175" s="5">
        <f ca="1">OFFSET('336p stat'!$K$1,A175*20,1)</f>
        <v>13259.845595999999</v>
      </c>
      <c r="H175" s="5">
        <f ca="1">OFFSET('336p stat'!$N$1,A175*20,1)</f>
        <v>29.504726999999999</v>
      </c>
      <c r="J175" s="5">
        <f t="shared" ca="1" si="10"/>
        <v>61926.286415400005</v>
      </c>
    </row>
    <row r="176" spans="1:10" x14ac:dyDescent="0.25">
      <c r="A176">
        <v>38</v>
      </c>
      <c r="C176" t="str">
        <f ca="1">OFFSET('336p stat'!$A$1,A176*20,0)</f>
        <v>CUDA ant add CPU_AVX_transp Time</v>
      </c>
      <c r="D176" s="5">
        <f ca="1">OFFSET('336p trace'!$U$56,(A68-1)*56,0)</f>
        <v>2082.9710560000008</v>
      </c>
      <c r="E176" s="5">
        <f ca="1">OFFSET('336p trace'!$V$56,(A68-1)*56,0)</f>
        <v>2065.1037160000042</v>
      </c>
      <c r="F176" s="5">
        <f ca="1">OFFSET('336p stat'!$H$1,A176*20,1)</f>
        <v>1611.3681979999999</v>
      </c>
      <c r="G176" s="5">
        <f ca="1">OFFSET('336p stat'!$K$1,A176*20,1)</f>
        <v>1358.074296</v>
      </c>
      <c r="H176" s="5">
        <f ca="1">OFFSET('336p stat'!$N$1,A176*20,1)</f>
        <v>18.31382</v>
      </c>
      <c r="J176" s="5">
        <f t="shared" ca="1" si="10"/>
        <v>7135.8310860000056</v>
      </c>
    </row>
    <row r="177" spans="1:10" x14ac:dyDescent="0.25">
      <c r="A177">
        <v>39</v>
      </c>
      <c r="C177">
        <f ca="1">OFFSET('336p stat'!$A$1,A177*20,0)</f>
        <v>0</v>
      </c>
      <c r="D177" s="5" t="e">
        <f ca="1">OFFSET('336p trace'!$U$56,(A69-1)*56,0)</f>
        <v>#DIV/0!</v>
      </c>
      <c r="E177" s="5" t="e">
        <f ca="1">OFFSET('336p trace'!$V$56,(A69-1)*56,0)</f>
        <v>#DIV/0!</v>
      </c>
      <c r="F177" s="5">
        <f ca="1">OFFSET('336p stat'!$H$1,A177*20,1)</f>
        <v>0</v>
      </c>
      <c r="G177" s="5">
        <f ca="1">OFFSET('336p stat'!$K$1,A177*20,1)</f>
        <v>0</v>
      </c>
      <c r="H177" s="5">
        <f ca="1">OFFSET('336p stat'!$N$1,A177*20,1)</f>
        <v>0</v>
      </c>
      <c r="J177" s="5" t="e">
        <f t="shared" ca="1" si="10"/>
        <v>#DIV/0!</v>
      </c>
    </row>
    <row r="178" spans="1:10" x14ac:dyDescent="0.25">
      <c r="A178">
        <v>40</v>
      </c>
      <c r="C178">
        <f ca="1">OFFSET('336p stat'!$A$1,A178*20,0)</f>
        <v>0</v>
      </c>
      <c r="D178" s="5" t="e">
        <f ca="1">OFFSET('336p trace'!$U$56,(A70-1)*56,0)</f>
        <v>#DIV/0!</v>
      </c>
      <c r="E178" s="5" t="e">
        <f ca="1">OFFSET('336p trace'!$V$56,(A70-1)*56,0)</f>
        <v>#DIV/0!</v>
      </c>
      <c r="F178" s="5">
        <f ca="1">OFFSET('336p stat'!$H$1,A178*20,1)</f>
        <v>0</v>
      </c>
      <c r="G178" s="5">
        <f ca="1">OFFSET('336p stat'!$K$1,A178*20,1)</f>
        <v>0</v>
      </c>
      <c r="H178" s="5">
        <f ca="1">OFFSET('336p stat'!$N$1,A178*20,1)</f>
        <v>0</v>
      </c>
      <c r="J178" s="5" t="e">
        <f t="shared" ca="1" si="10"/>
        <v>#DIV/0!</v>
      </c>
    </row>
    <row r="179" spans="1:10" x14ac:dyDescent="0.25">
      <c r="A179">
        <v>41</v>
      </c>
      <c r="C179">
        <f ca="1">OFFSET('336p stat'!$A$1,A179*20,0)</f>
        <v>0</v>
      </c>
      <c r="D179" s="5" t="e">
        <f ca="1">OFFSET('336p trace'!$U$56,(A71-1)*56,0)</f>
        <v>#DIV/0!</v>
      </c>
      <c r="E179" s="5" t="e">
        <f ca="1">OFFSET('336p trace'!$V$56,(A71-1)*56,0)</f>
        <v>#DIV/0!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 t="e">
        <f t="shared" ca="1" si="10"/>
        <v>#DIV/0!</v>
      </c>
    </row>
    <row r="180" spans="1:10" x14ac:dyDescent="0.25">
      <c r="A180">
        <v>42</v>
      </c>
      <c r="C180">
        <f ca="1">OFFSET('336p stat'!$A$1,A180*20,0)</f>
        <v>0</v>
      </c>
      <c r="D180" s="5" t="e">
        <f ca="1">OFFSET('336p trace'!$U$56,(A72-1)*56,0)</f>
        <v>#DIV/0!</v>
      </c>
      <c r="E180" s="5" t="e">
        <f ca="1">OFFSET('336p trace'!$V$56,(A72-1)*56,0)</f>
        <v>#DIV/0!</v>
      </c>
      <c r="F180" s="5">
        <f ca="1">OFFSET('336p stat'!$H$1,A180*20,1)</f>
        <v>0</v>
      </c>
      <c r="G180" s="5">
        <f ca="1">OFFSET('336p stat'!$K$1,A180*20,1)</f>
        <v>0</v>
      </c>
      <c r="H180" s="5">
        <f ca="1">OFFSET('336p stat'!$N$1,A180*20,1)</f>
        <v>0</v>
      </c>
      <c r="J180" s="5" t="e">
        <f t="shared" ca="1" si="10"/>
        <v>#DIV/0!</v>
      </c>
    </row>
    <row r="181" spans="1:10" x14ac:dyDescent="0.25">
      <c r="A181">
        <v>43</v>
      </c>
      <c r="C181">
        <f ca="1">OFFSET('336p stat'!$A$1,A181*20,0)</f>
        <v>0</v>
      </c>
      <c r="D181" s="5" t="e">
        <f ca="1">OFFSET('336p trace'!$U$56,(A73-1)*56,0)</f>
        <v>#DIV/0!</v>
      </c>
      <c r="E181" s="5" t="e">
        <f ca="1">OFFSET('336p trace'!$V$56,(A73-1)*56,0)</f>
        <v>#DIV/0!</v>
      </c>
      <c r="F181" s="5">
        <f ca="1">OFFSET('336p stat'!$H$1,A181*20,1)</f>
        <v>0</v>
      </c>
      <c r="G181" s="5">
        <f ca="1">OFFSET('336p stat'!$K$1,A181*20,1)</f>
        <v>0</v>
      </c>
      <c r="H181" s="5">
        <f ca="1">OFFSET('336p stat'!$N$1,A181*20,1)</f>
        <v>0</v>
      </c>
      <c r="J181" s="5" t="e">
        <f t="shared" ca="1" si="10"/>
        <v>#DIV/0!</v>
      </c>
    </row>
    <row r="182" spans="1:10" x14ac:dyDescent="0.25">
      <c r="A182">
        <v>44</v>
      </c>
      <c r="C182">
        <f ca="1">OFFSET('336p stat'!$A$1,A182*20,0)</f>
        <v>0</v>
      </c>
      <c r="D182" s="5" t="e">
        <f ca="1">OFFSET('336p trace'!$U$56,(A74-1)*56,0)</f>
        <v>#DIV/0!</v>
      </c>
      <c r="E182" s="5" t="e">
        <f ca="1">OFFSET('336p trace'!$V$56,(A74-1)*56,0)</f>
        <v>#DIV/0!</v>
      </c>
      <c r="F182" s="5">
        <f ca="1">OFFSET('336p stat'!$H$1,A182*20,1)</f>
        <v>0</v>
      </c>
      <c r="G182" s="5">
        <f ca="1">OFFSET('336p stat'!$K$1,A182*20,1)</f>
        <v>0</v>
      </c>
      <c r="H182" s="5">
        <f ca="1">OFFSET('336p stat'!$N$1,A182*20,1)</f>
        <v>0</v>
      </c>
      <c r="J182" s="5" t="e">
        <f t="shared" ca="1" si="10"/>
        <v>#DIV/0!</v>
      </c>
    </row>
    <row r="183" spans="1:10" x14ac:dyDescent="0.25">
      <c r="A183">
        <v>45</v>
      </c>
      <c r="C183">
        <f ca="1">OFFSET('336p stat'!$A$1,A183*20,0)</f>
        <v>0</v>
      </c>
      <c r="D183" s="5" t="e">
        <f ca="1">OFFSET('336p trace'!$U$56,(A75-1)*56,0)</f>
        <v>#DIV/0!</v>
      </c>
      <c r="E183" s="5" t="e">
        <f ca="1">OFFSET('336p trace'!$V$56,(A75-1)*56,0)</f>
        <v>#DIV/0!</v>
      </c>
      <c r="F183" s="5">
        <f ca="1">OFFSET('336p stat'!$H$1,A183*20,1)</f>
        <v>0</v>
      </c>
      <c r="G183" s="5">
        <f ca="1">OFFSET('336p stat'!$K$1,A183*20,1)</f>
        <v>0</v>
      </c>
      <c r="H183" s="5">
        <f ca="1">OFFSET('336p stat'!$N$1,A183*20,1)</f>
        <v>0</v>
      </c>
      <c r="J183" s="5" t="e">
        <f t="shared" ca="1" si="10"/>
        <v>#DIV/0!</v>
      </c>
    </row>
    <row r="184" spans="1:10" x14ac:dyDescent="0.25">
      <c r="A184">
        <v>46</v>
      </c>
      <c r="C184">
        <f ca="1">OFFSET('336p stat'!$A$1,A184*20,0)</f>
        <v>0</v>
      </c>
      <c r="D184" s="5" t="e">
        <f ca="1">OFFSET('336p trace'!$U$56,(A76-1)*56,0)</f>
        <v>#DIV/0!</v>
      </c>
      <c r="E184" s="5" t="e">
        <f ca="1">OFFSET('336p trace'!$V$56,(A76-1)*56,0)</f>
        <v>#DIV/0!</v>
      </c>
      <c r="F184" s="5">
        <f ca="1">OFFSET('336p stat'!$H$1,A184*20,1)</f>
        <v>0</v>
      </c>
      <c r="G184" s="5">
        <f ca="1">OFFSET('336p stat'!$K$1,A184*20,1)</f>
        <v>0</v>
      </c>
      <c r="H184" s="5">
        <f ca="1">OFFSET('336p stat'!$N$1,A184*20,1)</f>
        <v>0</v>
      </c>
      <c r="J184" s="5" t="e">
        <f t="shared" ca="1" si="10"/>
        <v>#DIV/0!</v>
      </c>
    </row>
    <row r="185" spans="1:10" x14ac:dyDescent="0.25">
      <c r="A185">
        <v>47</v>
      </c>
      <c r="C185">
        <f ca="1">OFFSET('336p stat'!$A$1,A185*20,0)</f>
        <v>0</v>
      </c>
      <c r="D185" s="5">
        <f ca="1">OFFSET('336p trace'!$U$56,(A77-1)*56,0)</f>
        <v>0</v>
      </c>
      <c r="E185" s="5">
        <f ca="1">OFFSET('336p trace'!$V$56,(A77-1)*56,0)</f>
        <v>0</v>
      </c>
      <c r="F185" s="5">
        <f ca="1">OFFSET('336p stat'!$H$1,A185*20,1)</f>
        <v>0</v>
      </c>
      <c r="G185" s="5">
        <f ca="1">OFFSET('336p stat'!$K$1,A185*20,1)</f>
        <v>0</v>
      </c>
      <c r="H185" s="5">
        <f ca="1">OFFSET('336p stat'!$N$1,A185*20,1)</f>
        <v>0</v>
      </c>
      <c r="J185" s="5">
        <f t="shared" ca="1" si="10"/>
        <v>0</v>
      </c>
    </row>
    <row r="186" spans="1:10" x14ac:dyDescent="0.25">
      <c r="A186">
        <v>48</v>
      </c>
      <c r="C186">
        <f ca="1">OFFSET('336p stat'!$A$1,A186*20,0)</f>
        <v>0</v>
      </c>
      <c r="D186" s="5">
        <f ca="1">OFFSET('336p trace'!$U$56,(A78-1)*56,0)</f>
        <v>0</v>
      </c>
      <c r="E186" s="5">
        <f ca="1">OFFSET('336p trace'!$V$56,(A78-1)*56,0)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t="shared" ca="1" si="10"/>
        <v>0</v>
      </c>
    </row>
    <row r="187" spans="1:10" x14ac:dyDescent="0.25">
      <c r="A187">
        <v>49</v>
      </c>
      <c r="C187">
        <f ca="1">OFFSET('336p stat'!$A$1,A187*20,0)</f>
        <v>0</v>
      </c>
      <c r="D187" s="5">
        <f ca="1">OFFSET('336p trace'!$U$56,(A79-1)*56,0)</f>
        <v>0</v>
      </c>
      <c r="E187" s="5">
        <f ca="1">OFFSET('336p trace'!$V$56,(A79-1)*56,0)</f>
        <v>0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>
        <f t="shared" ca="1" si="10"/>
        <v>0</v>
      </c>
    </row>
    <row r="188" spans="1:10" x14ac:dyDescent="0.25">
      <c r="A188">
        <v>50</v>
      </c>
      <c r="C188">
        <f ca="1">OFFSET('336p stat'!$A$1,A188*20,0)</f>
        <v>0</v>
      </c>
      <c r="D188" s="5">
        <f ca="1">OFFSET('336p trace'!$U$56,(A80-1)*56,0)</f>
        <v>0</v>
      </c>
      <c r="E188" s="5">
        <f ca="1">OFFSET('336p trace'!$V$56,(A80-1)*56,0)</f>
        <v>0</v>
      </c>
      <c r="F188" s="5">
        <f ca="1">OFFSET('336p stat'!$H$1,A188*20,1)</f>
        <v>0</v>
      </c>
      <c r="G188" s="5">
        <f ca="1">OFFSET('336p stat'!$K$1,A188*20,1)</f>
        <v>0</v>
      </c>
      <c r="H188" s="5">
        <f ca="1">OFFSET('336p stat'!$N$1,A188*20,1)</f>
        <v>0</v>
      </c>
      <c r="J188" s="5">
        <f t="shared" ca="1" si="10"/>
        <v>0</v>
      </c>
    </row>
    <row r="191" spans="1:10" x14ac:dyDescent="0.25">
      <c r="E191">
        <v>50</v>
      </c>
    </row>
    <row r="192" spans="1:10" x14ac:dyDescent="0.25">
      <c r="C192" t="s">
        <v>73</v>
      </c>
      <c r="D192">
        <v>1.96</v>
      </c>
      <c r="E192">
        <f>SQRT(E191)</f>
        <v>7.0710678118654755</v>
      </c>
    </row>
    <row r="193" spans="1:10" x14ac:dyDescent="0.25">
      <c r="D193" t="s">
        <v>57</v>
      </c>
      <c r="E193" t="s">
        <v>53</v>
      </c>
      <c r="F193" t="s">
        <v>54</v>
      </c>
      <c r="G193" t="s">
        <v>55</v>
      </c>
      <c r="H193" t="s">
        <v>56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11">$D$192*SQRT(D139)/$E$192</f>
        <v>5.5492294313671024</v>
      </c>
      <c r="E194" s="8">
        <f t="shared" ca="1" si="11"/>
        <v>5.4296718300390987</v>
      </c>
      <c r="F194" s="8">
        <f t="shared" ca="1" si="11"/>
        <v>5.0273639328140947</v>
      </c>
      <c r="G194" s="8">
        <f t="shared" ca="1" si="11"/>
        <v>1.2484912304377631</v>
      </c>
      <c r="H194" s="8">
        <f t="shared" ca="1" si="11"/>
        <v>0.33792434973526247</v>
      </c>
      <c r="J194" s="8">
        <f ca="1">$D$192*SQRT(J139)/$E$192</f>
        <v>9.3393037639566572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12">$D$192*SQRT(D140)/$E$192</f>
        <v>2.0115851160952629</v>
      </c>
      <c r="E195" s="8">
        <f t="shared" ca="1" si="12"/>
        <v>0</v>
      </c>
      <c r="F195" s="8">
        <f t="shared" ca="1" si="12"/>
        <v>0</v>
      </c>
      <c r="G195" s="8">
        <f t="shared" ca="1" si="12"/>
        <v>0</v>
      </c>
      <c r="H195" s="8">
        <f t="shared" ca="1" si="12"/>
        <v>0</v>
      </c>
      <c r="J195" s="8">
        <f t="shared" ref="J195:J243" ca="1" si="13">$D$192*SQRT(J140)/$E$192</f>
        <v>2.0115851160952629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14">$D$192*SQRT(D141)/$E$192</f>
        <v>1.1374633462136319</v>
      </c>
      <c r="E196" s="8">
        <f t="shared" ca="1" si="14"/>
        <v>0.83437581501593949</v>
      </c>
      <c r="F196" s="8">
        <f t="shared" ca="1" si="14"/>
        <v>2.6542124028223513</v>
      </c>
      <c r="G196" s="8">
        <f t="shared" ca="1" si="14"/>
        <v>3.4293342633928239</v>
      </c>
      <c r="H196" s="8">
        <f t="shared" ca="1" si="14"/>
        <v>2.3034795245454209E-2</v>
      </c>
      <c r="J196" s="8">
        <f t="shared" ca="1" si="13"/>
        <v>4.5602317304969304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15">$D$192*SQRT(D142)/$E$192</f>
        <v>3.6157245757939163</v>
      </c>
      <c r="E197" s="8">
        <f t="shared" ca="1" si="15"/>
        <v>3.6044412150079705</v>
      </c>
      <c r="F197" s="8">
        <f t="shared" ca="1" si="15"/>
        <v>3.5878759857141103</v>
      </c>
      <c r="G197" s="8">
        <f t="shared" ca="1" si="15"/>
        <v>2.4001537548682168</v>
      </c>
      <c r="H197" s="8">
        <f t="shared" ca="1" si="15"/>
        <v>0.23479654729999755</v>
      </c>
      <c r="J197" s="8">
        <f t="shared" ca="1" si="13"/>
        <v>6.689856667742907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6">$D$192*SQRT(D143)/$E$192</f>
        <v>1.5192034723077634</v>
      </c>
      <c r="E198" s="8">
        <f t="shared" ca="1" si="16"/>
        <v>1.4280710106265306</v>
      </c>
      <c r="F198" s="8">
        <f t="shared" ca="1" si="16"/>
        <v>1.1104167885186174</v>
      </c>
      <c r="G198" s="8">
        <f t="shared" ca="1" si="16"/>
        <v>0.1901686906722555</v>
      </c>
      <c r="H198" s="8">
        <f t="shared" ca="1" si="16"/>
        <v>1.0852808668727188E-2</v>
      </c>
      <c r="J198" s="8">
        <f t="shared" ca="1" si="13"/>
        <v>2.3699521852256527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7">$D$192*SQRT(D144)/$E$192</f>
        <v>1.1576100489404775</v>
      </c>
      <c r="E199" s="8">
        <f t="shared" ca="1" si="17"/>
        <v>1.214979448372703</v>
      </c>
      <c r="F199" s="8">
        <f t="shared" ca="1" si="17"/>
        <v>0.97715013225194813</v>
      </c>
      <c r="G199" s="8">
        <f t="shared" ca="1" si="17"/>
        <v>0.10841085834915246</v>
      </c>
      <c r="H199" s="8">
        <f t="shared" ca="1" si="17"/>
        <v>1.648731682233346E-2</v>
      </c>
      <c r="J199" s="8">
        <f t="shared" ca="1" si="13"/>
        <v>1.9450149645079886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8">$D$192*SQRT(D145)/$E$192</f>
        <v>4.3750165892293609</v>
      </c>
      <c r="E200" s="8">
        <f t="shared" ca="1" si="18"/>
        <v>4.464672087169661</v>
      </c>
      <c r="F200" s="8">
        <f t="shared" ca="1" si="18"/>
        <v>2.5988220720564925</v>
      </c>
      <c r="G200" s="8">
        <f t="shared" ca="1" si="18"/>
        <v>1.9330710233077313</v>
      </c>
      <c r="H200" s="8">
        <f t="shared" ca="1" si="18"/>
        <v>0.71377360661767253</v>
      </c>
      <c r="J200" s="8">
        <f t="shared" ca="1" si="13"/>
        <v>7.0763111510763848</v>
      </c>
    </row>
    <row r="201" spans="1:10" x14ac:dyDescent="0.25">
      <c r="A201">
        <v>8</v>
      </c>
      <c r="C201" t="str">
        <f ca="1">OFFSET('336p stat'!$A$1,A201*20,0)</f>
        <v>CUDA ant add CPU12</v>
      </c>
      <c r="D201" s="8">
        <f t="shared" ref="D201:H201" ca="1" si="19">$D$192*SQRT(D146)/$E$192</f>
        <v>21.820339774586429</v>
      </c>
      <c r="E201" s="8">
        <f t="shared" ca="1" si="19"/>
        <v>20.952043199955476</v>
      </c>
      <c r="F201" s="8">
        <f t="shared" ca="1" si="19"/>
        <v>20.39857975084422</v>
      </c>
      <c r="G201" s="8">
        <f t="shared" ca="1" si="19"/>
        <v>19.912980711394063</v>
      </c>
      <c r="H201" s="8">
        <f t="shared" ca="1" si="19"/>
        <v>0.74468192643033848</v>
      </c>
      <c r="J201" s="8">
        <f t="shared" ca="1" si="13"/>
        <v>41.572812629970741</v>
      </c>
    </row>
    <row r="202" spans="1:10" x14ac:dyDescent="0.25">
      <c r="A202">
        <v>9</v>
      </c>
      <c r="C202" t="str">
        <f ca="1">OFFSET('336p stat'!$A$1,A202*20,0)</f>
        <v>CUDA opt</v>
      </c>
      <c r="D202" s="8">
        <f t="shared" ref="D202:H202" ca="1" si="20">$D$192*SQRT(D147)/$E$192</f>
        <v>1.1690393012794713</v>
      </c>
      <c r="E202" s="8">
        <f t="shared" ca="1" si="20"/>
        <v>0</v>
      </c>
      <c r="F202" s="8">
        <f t="shared" ca="1" si="20"/>
        <v>0</v>
      </c>
      <c r="G202" s="8">
        <f t="shared" ca="1" si="20"/>
        <v>0</v>
      </c>
      <c r="H202" s="8">
        <f t="shared" ca="1" si="20"/>
        <v>0</v>
      </c>
      <c r="J202" s="8">
        <f t="shared" ca="1" si="13"/>
        <v>1.1690393012794713</v>
      </c>
    </row>
    <row r="203" spans="1:10" x14ac:dyDescent="0.25">
      <c r="A203">
        <v>10</v>
      </c>
      <c r="C203" t="str">
        <f ca="1">OFFSET('336p stat'!$A$1,A203*20,0)</f>
        <v>CUDA opt Time</v>
      </c>
      <c r="D203" s="8">
        <f t="shared" ref="D203:H203" ca="1" si="21">$D$192*SQRT(D148)/$E$192</f>
        <v>1.6914476349348504</v>
      </c>
      <c r="E203" s="8">
        <f t="shared" ca="1" si="21"/>
        <v>1.9082432519048191</v>
      </c>
      <c r="F203" s="8">
        <f t="shared" ca="1" si="21"/>
        <v>0.98056329890935656</v>
      </c>
      <c r="G203" s="8">
        <f t="shared" ca="1" si="21"/>
        <v>5.9534334564182369E-2</v>
      </c>
      <c r="H203" s="8">
        <f t="shared" ca="1" si="21"/>
        <v>0</v>
      </c>
      <c r="J203" s="8">
        <f t="shared" ca="1" si="13"/>
        <v>2.7326609980615921</v>
      </c>
    </row>
    <row r="204" spans="1:10" x14ac:dyDescent="0.25">
      <c r="A204">
        <v>11</v>
      </c>
      <c r="C204" t="str">
        <f ca="1">OFFSET('336p stat'!$A$1,A204*20,0)</f>
        <v>CUDA opt non hash</v>
      </c>
      <c r="D204" s="8">
        <f t="shared" ref="D204:H204" ca="1" si="22">$D$192*SQRT(D149)/$E$192</f>
        <v>1.7195632155730622</v>
      </c>
      <c r="E204" s="8">
        <f t="shared" ca="1" si="22"/>
        <v>1.9143099323638626</v>
      </c>
      <c r="F204" s="8">
        <f t="shared" ca="1" si="22"/>
        <v>0.98496737878977492</v>
      </c>
      <c r="G204" s="8">
        <f t="shared" ca="1" si="22"/>
        <v>5.3258649776350878E-2</v>
      </c>
      <c r="H204" s="8">
        <f t="shared" ca="1" si="22"/>
        <v>0</v>
      </c>
      <c r="J204" s="8">
        <f t="shared" ca="1" si="13"/>
        <v>2.7558079378931519</v>
      </c>
    </row>
    <row r="205" spans="1:10" x14ac:dyDescent="0.25">
      <c r="A205">
        <v>12</v>
      </c>
      <c r="C205" t="str">
        <f ca="1">OFFSET('336p stat'!$A$1,A205*20,0)</f>
        <v>CUDA opt ant</v>
      </c>
      <c r="D205" s="8">
        <f t="shared" ref="D205:H205" ca="1" si="23">$D$192*SQRT(D150)/$E$192</f>
        <v>1.7107904882223062</v>
      </c>
      <c r="E205" s="8">
        <f t="shared" ca="1" si="23"/>
        <v>1.8434375903815468</v>
      </c>
      <c r="F205" s="8">
        <f t="shared" ca="1" si="23"/>
        <v>0.96476412455687843</v>
      </c>
      <c r="G205" s="8">
        <f t="shared" ca="1" si="23"/>
        <v>0.10054513446209119</v>
      </c>
      <c r="H205" s="8">
        <f t="shared" ca="1" si="23"/>
        <v>0</v>
      </c>
      <c r="J205" s="8">
        <f t="shared" ca="1" si="13"/>
        <v>2.6955417608190824</v>
      </c>
    </row>
    <row r="206" spans="1:10" x14ac:dyDescent="0.25">
      <c r="A206">
        <v>13</v>
      </c>
      <c r="C206" t="str">
        <f ca="1">OFFSET('336p stat'!$A$1,A206*20,0)</f>
        <v>CUDA opt ant non hash</v>
      </c>
      <c r="D206" s="8">
        <f t="shared" ref="D206:H206" ca="1" si="24">$D$192*SQRT(D151)/$E$192</f>
        <v>1.9850552556540579</v>
      </c>
      <c r="E206" s="8">
        <f t="shared" ca="1" si="24"/>
        <v>2.0095518984370933</v>
      </c>
      <c r="F206" s="8">
        <f t="shared" ca="1" si="24"/>
        <v>0.98192502452682195</v>
      </c>
      <c r="G206" s="8">
        <f t="shared" ca="1" si="24"/>
        <v>0.11463302588695805</v>
      </c>
      <c r="H206" s="8">
        <f t="shared" ca="1" si="24"/>
        <v>0</v>
      </c>
      <c r="J206" s="8">
        <f t="shared" ca="1" si="13"/>
        <v>2.9926678206790549</v>
      </c>
    </row>
    <row r="207" spans="1:10" x14ac:dyDescent="0.25">
      <c r="A207">
        <v>14</v>
      </c>
      <c r="C207" t="str">
        <f ca="1">OFFSET('336p stat'!$A$1,A207*20,0)</f>
        <v>CUDA opt ant par</v>
      </c>
      <c r="D207" s="8">
        <f t="shared" ref="D207:H207" ca="1" si="25">$D$192*SQRT(D152)/$E$192</f>
        <v>1.9800385256857385</v>
      </c>
      <c r="E207" s="8">
        <f t="shared" ca="1" si="25"/>
        <v>1.9632145862864574</v>
      </c>
      <c r="F207" s="8">
        <f t="shared" ca="1" si="25"/>
        <v>1.1435143595355504</v>
      </c>
      <c r="G207" s="8">
        <f t="shared" ca="1" si="25"/>
        <v>0.36704243408085668</v>
      </c>
      <c r="H207" s="8">
        <f t="shared" ca="1" si="25"/>
        <v>0</v>
      </c>
      <c r="J207" s="8">
        <f t="shared" ca="1" si="13"/>
        <v>3.0359692544371488</v>
      </c>
    </row>
    <row r="208" spans="1:10" x14ac:dyDescent="0.25">
      <c r="A208">
        <v>15</v>
      </c>
      <c r="C208" t="str">
        <f ca="1">OFFSET('336p stat'!$A$1,A208*20,0)</f>
        <v>non CUDA Time</v>
      </c>
      <c r="D208" s="8">
        <f t="shared" ref="D208:H208" ca="1" si="26">$D$192*SQRT(D153)/$E$192</f>
        <v>19.691344369084675</v>
      </c>
      <c r="E208" s="8">
        <f t="shared" ca="1" si="26"/>
        <v>19.392238653000138</v>
      </c>
      <c r="F208" s="8">
        <f t="shared" ca="1" si="26"/>
        <v>19.391658562255678</v>
      </c>
      <c r="G208" s="8">
        <f t="shared" ca="1" si="26"/>
        <v>18.905843264110274</v>
      </c>
      <c r="H208" s="8">
        <f t="shared" ca="1" si="26"/>
        <v>0.62363762821689972</v>
      </c>
      <c r="J208" s="8">
        <f t="shared" ca="1" si="13"/>
        <v>38.69966690102553</v>
      </c>
    </row>
    <row r="209" spans="1:10" x14ac:dyDescent="0.25">
      <c r="A209">
        <v>16</v>
      </c>
      <c r="C209" t="str">
        <f ca="1">OFFSET('336p stat'!$A$1,A209*20,0)</f>
        <v>non CUDA</v>
      </c>
      <c r="D209" s="8">
        <f t="shared" ref="D209:H209" ca="1" si="27">$D$192*SQRT(D154)/$E$192</f>
        <v>19.655355358829237</v>
      </c>
      <c r="E209" s="8">
        <f t="shared" ca="1" si="27"/>
        <v>0</v>
      </c>
      <c r="F209" s="8">
        <f t="shared" ca="1" si="27"/>
        <v>0</v>
      </c>
      <c r="G209" s="8">
        <f t="shared" ca="1" si="27"/>
        <v>0</v>
      </c>
      <c r="H209" s="8">
        <f t="shared" ca="1" si="27"/>
        <v>0</v>
      </c>
      <c r="J209" s="8">
        <f t="shared" ca="1" si="13"/>
        <v>19.655355358829237</v>
      </c>
    </row>
    <row r="210" spans="1:10" x14ac:dyDescent="0.25">
      <c r="A210">
        <v>17</v>
      </c>
      <c r="C210" t="str">
        <f ca="1">OFFSET('336p stat'!$A$1,A210*20,0)</f>
        <v>non CUDA non hash</v>
      </c>
      <c r="D210" s="8">
        <f t="shared" ref="D210:H210" ca="1" si="28">$D$192*SQRT(D155)/$E$192</f>
        <v>25.275664147721944</v>
      </c>
      <c r="E210" s="8">
        <f t="shared" ca="1" si="28"/>
        <v>25.244694851320141</v>
      </c>
      <c r="F210" s="8">
        <f t="shared" ca="1" si="28"/>
        <v>25.244537758855319</v>
      </c>
      <c r="G210" s="8">
        <f t="shared" ca="1" si="28"/>
        <v>24.987936168519077</v>
      </c>
      <c r="H210" s="8">
        <f t="shared" ca="1" si="28"/>
        <v>0.49240029540202346</v>
      </c>
      <c r="J210" s="8">
        <f t="shared" ca="1" si="13"/>
        <v>50.379360008994496</v>
      </c>
    </row>
    <row r="211" spans="1:10" x14ac:dyDescent="0.25">
      <c r="A211">
        <v>18</v>
      </c>
      <c r="C211" t="str">
        <f ca="1">OFFSET('336p stat'!$A$1,A211*20,0)</f>
        <v>Classic ACO</v>
      </c>
      <c r="D211" s="8">
        <f t="shared" ref="D211:H211" ca="1" si="29">$D$192*SQRT(D156)/$E$192</f>
        <v>176.78909422179638</v>
      </c>
      <c r="E211" s="8">
        <f t="shared" ca="1" si="29"/>
        <v>175.61825783548585</v>
      </c>
      <c r="F211" s="8">
        <f t="shared" ca="1" si="29"/>
        <v>175.58684858562745</v>
      </c>
      <c r="G211" s="8">
        <f t="shared" ca="1" si="29"/>
        <v>175.28765468423308</v>
      </c>
      <c r="H211" s="8">
        <f t="shared" ca="1" si="29"/>
        <v>0.89448808414198555</v>
      </c>
      <c r="J211" s="8">
        <f t="shared" ca="1" si="13"/>
        <v>351.64393882277864</v>
      </c>
    </row>
    <row r="212" spans="1:10" x14ac:dyDescent="0.25">
      <c r="A212">
        <v>19</v>
      </c>
      <c r="C212" t="str">
        <f ca="1">OFFSET('336p stat'!$A$1,A212*20,0)</f>
        <v>Classic ACO non hash</v>
      </c>
      <c r="D212" s="8">
        <f t="shared" ref="D212:H212" ca="1" si="30">$D$192*SQRT(D157)/$E$192</f>
        <v>57.474608750257715</v>
      </c>
      <c r="E212" s="8">
        <f t="shared" ca="1" si="30"/>
        <v>57.4708995480391</v>
      </c>
      <c r="F212" s="8">
        <f t="shared" ca="1" si="30"/>
        <v>57.370548811011105</v>
      </c>
      <c r="G212" s="8">
        <f t="shared" ca="1" si="30"/>
        <v>56.812937448521915</v>
      </c>
      <c r="H212" s="8">
        <f t="shared" ca="1" si="30"/>
        <v>1.2476359023625441</v>
      </c>
      <c r="J212" s="8">
        <f t="shared" ca="1" si="13"/>
        <v>114.57260263085209</v>
      </c>
    </row>
    <row r="213" spans="1:10" x14ac:dyDescent="0.25">
      <c r="A213">
        <v>20</v>
      </c>
      <c r="C213" t="str">
        <f ca="1">OFFSET('336p stat'!$A$1,A213*20,0)</f>
        <v>omp</v>
      </c>
      <c r="D213" s="8">
        <f t="shared" ref="D213:H213" ca="1" si="31">$D$192*SQRT(D158)/$E$192</f>
        <v>36.076365401032199</v>
      </c>
      <c r="E213" s="8">
        <f t="shared" ca="1" si="31"/>
        <v>35.488405070731467</v>
      </c>
      <c r="F213" s="8">
        <f t="shared" ca="1" si="31"/>
        <v>35.483339575039551</v>
      </c>
      <c r="G213" s="8">
        <f t="shared" ca="1" si="31"/>
        <v>34.13179712129697</v>
      </c>
      <c r="H213" s="8">
        <f t="shared" ca="1" si="31"/>
        <v>1.4216554080254469</v>
      </c>
      <c r="J213" s="8">
        <f t="shared" ca="1" si="13"/>
        <v>70.618688045298768</v>
      </c>
    </row>
    <row r="214" spans="1:10" x14ac:dyDescent="0.25">
      <c r="A214">
        <v>21</v>
      </c>
      <c r="C214" t="str">
        <f ca="1">OFFSET('336p stat'!$A$1,A214*20,0)</f>
        <v>omp non hash</v>
      </c>
      <c r="D214" s="8">
        <f t="shared" ref="D214:H214" ca="1" si="32">$D$192*SQRT(D159)/$E$192</f>
        <v>23.696555926387237</v>
      </c>
      <c r="E214" s="8">
        <f t="shared" ca="1" si="32"/>
        <v>23.575721176385052</v>
      </c>
      <c r="F214" s="8">
        <f t="shared" ca="1" si="32"/>
        <v>23.573713572341205</v>
      </c>
      <c r="G214" s="8">
        <f t="shared" ca="1" si="32"/>
        <v>22.789272288186126</v>
      </c>
      <c r="H214" s="8">
        <f t="shared" ca="1" si="32"/>
        <v>0.9119611880864229</v>
      </c>
      <c r="J214" s="8">
        <f t="shared" ca="1" si="13"/>
        <v>46.832082678261237</v>
      </c>
    </row>
    <row r="215" spans="1:10" x14ac:dyDescent="0.25">
      <c r="A215">
        <v>22</v>
      </c>
      <c r="C215" t="str">
        <f ca="1">OFFSET('336p stat'!$A$1,A215*20,0)</f>
        <v>non CUDA transp Time</v>
      </c>
      <c r="D215" s="8">
        <f t="shared" ref="D215:H215" ca="1" si="33">$D$192*SQRT(D160)/$E$192</f>
        <v>12.41752617934449</v>
      </c>
      <c r="E215" s="8">
        <f t="shared" ca="1" si="33"/>
        <v>12.272117001640369</v>
      </c>
      <c r="F215" s="8">
        <f t="shared" ca="1" si="33"/>
        <v>12.271564197986823</v>
      </c>
      <c r="G215" s="8">
        <f t="shared" ca="1" si="33"/>
        <v>9.2856470412420915</v>
      </c>
      <c r="H215" s="8">
        <f t="shared" ca="1" si="33"/>
        <v>1.5757286124812229</v>
      </c>
      <c r="J215" s="8">
        <f t="shared" ca="1" si="13"/>
        <v>23.325892514900435</v>
      </c>
    </row>
    <row r="216" spans="1:10" x14ac:dyDescent="0.25">
      <c r="A216">
        <v>23</v>
      </c>
      <c r="C216" t="str">
        <f ca="1">OFFSET('336p stat'!$A$1,A216*20,0)</f>
        <v>non CUDA transp</v>
      </c>
      <c r="D216" s="8">
        <f t="shared" ref="D216:H216" ca="1" si="34">$D$192*SQRT(D161)/$E$192</f>
        <v>34.936308382045418</v>
      </c>
      <c r="E216" s="8">
        <f t="shared" ca="1" si="34"/>
        <v>0</v>
      </c>
      <c r="F216" s="8">
        <f t="shared" ca="1" si="34"/>
        <v>0</v>
      </c>
      <c r="G216" s="8">
        <f t="shared" ca="1" si="34"/>
        <v>0</v>
      </c>
      <c r="H216" s="8">
        <f t="shared" ca="1" si="34"/>
        <v>0</v>
      </c>
      <c r="J216" s="8">
        <f t="shared" ca="1" si="13"/>
        <v>34.936308382045418</v>
      </c>
    </row>
    <row r="217" spans="1:10" x14ac:dyDescent="0.25">
      <c r="A217">
        <v>24</v>
      </c>
      <c r="C217" t="str">
        <f ca="1">OFFSET('336p stat'!$A$1,A217*20,0)</f>
        <v>non CUDA transp non hash</v>
      </c>
      <c r="D217" s="8">
        <f t="shared" ref="D217:H217" ca="1" si="35">$D$192*SQRT(D162)/$E$192</f>
        <v>22.674526612479308</v>
      </c>
      <c r="E217" s="8">
        <f t="shared" ca="1" si="35"/>
        <v>22.592547244339244</v>
      </c>
      <c r="F217" s="8">
        <f t="shared" ca="1" si="35"/>
        <v>22.591432466272341</v>
      </c>
      <c r="G217" s="8">
        <f t="shared" ca="1" si="35"/>
        <v>19.526597864005701</v>
      </c>
      <c r="H217" s="8">
        <f t="shared" ca="1" si="35"/>
        <v>2.3089623751009887</v>
      </c>
      <c r="J217" s="8">
        <f t="shared" ca="1" si="13"/>
        <v>43.835482207432158</v>
      </c>
    </row>
    <row r="218" spans="1:10" x14ac:dyDescent="0.25">
      <c r="A218">
        <v>25</v>
      </c>
      <c r="C218" t="str">
        <f ca="1">OFFSET('336p stat'!$A$1,A218*20,0)</f>
        <v>non CUDA AVX Time</v>
      </c>
      <c r="D218" s="8">
        <f t="shared" ref="D218:H218" ca="1" si="36">$D$192*SQRT(D163)/$E$192</f>
        <v>23.052579295787606</v>
      </c>
      <c r="E218" s="8">
        <f t="shared" ca="1" si="36"/>
        <v>23.106147576524041</v>
      </c>
      <c r="F218" s="8">
        <f t="shared" ca="1" si="36"/>
        <v>23.106024324634991</v>
      </c>
      <c r="G218" s="8">
        <f t="shared" ca="1" si="36"/>
        <v>22.630916763615563</v>
      </c>
      <c r="H218" s="8">
        <f t="shared" ca="1" si="36"/>
        <v>0.76960402705807096</v>
      </c>
      <c r="J218" s="8">
        <f t="shared" ca="1" si="13"/>
        <v>45.956006267162373</v>
      </c>
    </row>
    <row r="219" spans="1:10" x14ac:dyDescent="0.25">
      <c r="A219">
        <v>26</v>
      </c>
      <c r="C219" t="str">
        <f ca="1">OFFSET('336p stat'!$A$1,A219*20,0)</f>
        <v>non CUDA AVX</v>
      </c>
      <c r="D219" s="8">
        <f t="shared" ref="D219:H219" ca="1" si="37">$D$192*SQRT(D164)/$E$192</f>
        <v>22.163534612103259</v>
      </c>
      <c r="E219" s="8">
        <f t="shared" ca="1" si="37"/>
        <v>0</v>
      </c>
      <c r="F219" s="8">
        <f t="shared" ca="1" si="37"/>
        <v>0</v>
      </c>
      <c r="G219" s="8">
        <f t="shared" ca="1" si="37"/>
        <v>0</v>
      </c>
      <c r="H219" s="8">
        <f t="shared" ca="1" si="37"/>
        <v>0</v>
      </c>
      <c r="J219" s="8">
        <f t="shared" ca="1" si="13"/>
        <v>22.163534612103259</v>
      </c>
    </row>
    <row r="220" spans="1:10" x14ac:dyDescent="0.25">
      <c r="A220">
        <v>27</v>
      </c>
      <c r="C220" t="str">
        <f ca="1">OFFSET('336p stat'!$A$1,A220*20,0)</f>
        <v>non CUDA AVX non hash</v>
      </c>
      <c r="D220" s="8">
        <f t="shared" ref="D220:H220" ca="1" si="38">$D$192*SQRT(D165)/$E$192</f>
        <v>28.567500155562318</v>
      </c>
      <c r="E220" s="8">
        <f t="shared" ca="1" si="38"/>
        <v>28.551994511144457</v>
      </c>
      <c r="F220" s="8">
        <f t="shared" ca="1" si="38"/>
        <v>28.551733031322915</v>
      </c>
      <c r="G220" s="8">
        <f t="shared" ca="1" si="38"/>
        <v>28.006696159539562</v>
      </c>
      <c r="H220" s="8">
        <f t="shared" ca="1" si="38"/>
        <v>0.78671523913548291</v>
      </c>
      <c r="J220" s="8">
        <f t="shared" ca="1" si="13"/>
        <v>56.846405914839224</v>
      </c>
    </row>
    <row r="221" spans="1:10" x14ac:dyDescent="0.25">
      <c r="A221">
        <v>28</v>
      </c>
      <c r="C221" t="str">
        <f ca="1">OFFSET('336p stat'!$A$1,A221*20,0)</f>
        <v>non CUDA AVX_OMP Time</v>
      </c>
      <c r="D221" s="8">
        <f t="shared" ref="D221:H221" ca="1" si="39">$D$192*SQRT(D166)/$E$192</f>
        <v>22.961096551112767</v>
      </c>
      <c r="E221" s="8">
        <f t="shared" ca="1" si="39"/>
        <v>22.783343271897571</v>
      </c>
      <c r="F221" s="8">
        <f t="shared" ca="1" si="39"/>
        <v>22.784787260185333</v>
      </c>
      <c r="G221" s="8">
        <f t="shared" ca="1" si="39"/>
        <v>22.158704478629431</v>
      </c>
      <c r="H221" s="8">
        <f t="shared" ca="1" si="39"/>
        <v>0.83848236463744408</v>
      </c>
      <c r="J221" s="8">
        <f t="shared" ca="1" si="13"/>
        <v>45.355820495429107</v>
      </c>
    </row>
    <row r="222" spans="1:10" x14ac:dyDescent="0.25">
      <c r="A222">
        <v>29</v>
      </c>
      <c r="C222" t="str">
        <f ca="1">OFFSET('336p stat'!$A$1,A222*20,0)</f>
        <v>non CUDA AVX_OMP</v>
      </c>
      <c r="D222" s="8">
        <f t="shared" ref="D222:H222" ca="1" si="40">$D$192*SQRT(D167)/$E$192</f>
        <v>20.153920681658416</v>
      </c>
      <c r="E222" s="8">
        <f t="shared" ca="1" si="40"/>
        <v>0</v>
      </c>
      <c r="F222" s="8">
        <f t="shared" ca="1" si="40"/>
        <v>0</v>
      </c>
      <c r="G222" s="8">
        <f t="shared" ca="1" si="40"/>
        <v>0</v>
      </c>
      <c r="H222" s="8">
        <f t="shared" ca="1" si="40"/>
        <v>0</v>
      </c>
      <c r="J222" s="8">
        <f t="shared" ca="1" si="13"/>
        <v>20.153920681658416</v>
      </c>
    </row>
    <row r="223" spans="1:10" x14ac:dyDescent="0.25">
      <c r="A223">
        <v>30</v>
      </c>
      <c r="C223" t="str">
        <f ca="1">OFFSET('336p stat'!$A$1,A223*20,0)</f>
        <v>non CUDA AVX_OMP non hash</v>
      </c>
      <c r="D223" s="8">
        <f t="shared" ref="D223:H223" ca="1" si="41">$D$192*SQRT(D168)/$E$192</f>
        <v>22.172102307036376</v>
      </c>
      <c r="E223" s="8">
        <f t="shared" ca="1" si="41"/>
        <v>22.06436840799028</v>
      </c>
      <c r="F223" s="8">
        <f t="shared" ca="1" si="41"/>
        <v>22.064290946863441</v>
      </c>
      <c r="G223" s="8">
        <f t="shared" ca="1" si="41"/>
        <v>21.454289650403062</v>
      </c>
      <c r="H223" s="8">
        <f t="shared" ca="1" si="41"/>
        <v>0.94820983635480172</v>
      </c>
      <c r="J223" s="8">
        <f t="shared" ca="1" si="13"/>
        <v>43.89142348161198</v>
      </c>
    </row>
    <row r="224" spans="1:10" x14ac:dyDescent="0.25">
      <c r="A224">
        <v>31</v>
      </c>
      <c r="C224" t="str">
        <f ca="1">OFFSET('336p stat'!$A$1,A224*20,0)</f>
        <v>CUDA ant add CPU_AVX Time</v>
      </c>
      <c r="D224" s="8">
        <f t="shared" ref="D224:H224" ca="1" si="42">$D$192*SQRT(D169)/$E$192</f>
        <v>11.10700716340817</v>
      </c>
      <c r="E224" s="8">
        <f t="shared" ca="1" si="42"/>
        <v>11.008045420255121</v>
      </c>
      <c r="F224" s="8">
        <f t="shared" ca="1" si="42"/>
        <v>10.470124809037952</v>
      </c>
      <c r="G224" s="8">
        <f t="shared" ca="1" si="42"/>
        <v>10.559077521051922</v>
      </c>
      <c r="H224" s="8">
        <f t="shared" ca="1" si="42"/>
        <v>0.97310184537488165</v>
      </c>
      <c r="J224" s="8">
        <f t="shared" ca="1" si="13"/>
        <v>21.601093280579299</v>
      </c>
    </row>
    <row r="225" spans="1:10" x14ac:dyDescent="0.25">
      <c r="A225">
        <v>32</v>
      </c>
      <c r="C225" t="str">
        <f ca="1">OFFSET('336p stat'!$A$1,A225*20,0)</f>
        <v>non CUDA transp_AVX Time</v>
      </c>
      <c r="D225" s="8">
        <f t="shared" ref="D225:H225" ca="1" si="43">$D$192*SQRT(D170)/$E$192</f>
        <v>15.759077664107672</v>
      </c>
      <c r="E225" s="8">
        <f t="shared" ca="1" si="43"/>
        <v>15.62488658074523</v>
      </c>
      <c r="F225" s="8">
        <f t="shared" ca="1" si="43"/>
        <v>15.621847207119647</v>
      </c>
      <c r="G225" s="8">
        <f t="shared" ca="1" si="43"/>
        <v>12.476407522489476</v>
      </c>
      <c r="H225" s="8">
        <f t="shared" ca="1" si="43"/>
        <v>1.6416837616544788</v>
      </c>
      <c r="J225" s="8">
        <f t="shared" ca="1" si="13"/>
        <v>29.914604959578416</v>
      </c>
    </row>
    <row r="226" spans="1:10" x14ac:dyDescent="0.25">
      <c r="A226">
        <v>33</v>
      </c>
      <c r="C226" t="str">
        <f ca="1">OFFSET('336p stat'!$A$1,A226*20,0)</f>
        <v>non CUDA transp_AVX</v>
      </c>
      <c r="D226" s="8">
        <f t="shared" ref="D226:H226" ca="1" si="44">$D$192*SQRT(D171)/$E$192</f>
        <v>34.777413470019752</v>
      </c>
      <c r="E226" s="8">
        <f t="shared" ca="1" si="44"/>
        <v>0</v>
      </c>
      <c r="F226" s="8">
        <f t="shared" ca="1" si="44"/>
        <v>0</v>
      </c>
      <c r="G226" s="8">
        <f t="shared" ca="1" si="44"/>
        <v>0</v>
      </c>
      <c r="H226" s="8">
        <f t="shared" ca="1" si="44"/>
        <v>0</v>
      </c>
      <c r="J226" s="8">
        <f t="shared" ca="1" si="13"/>
        <v>34.777413470019752</v>
      </c>
    </row>
    <row r="227" spans="1:10" x14ac:dyDescent="0.25">
      <c r="A227">
        <v>34</v>
      </c>
      <c r="C227" t="str">
        <f ca="1">OFFSET('336p stat'!$A$1,A227*20,0)</f>
        <v>non CUDA transp_AVX non hash</v>
      </c>
      <c r="D227" s="8">
        <f t="shared" ref="D227:H227" ca="1" si="45">$D$192*SQRT(D172)/$E$192</f>
        <v>28.93949601825615</v>
      </c>
      <c r="E227" s="8">
        <f t="shared" ca="1" si="45"/>
        <v>28.942399226011908</v>
      </c>
      <c r="F227" s="8">
        <f t="shared" ca="1" si="45"/>
        <v>28.941637429064446</v>
      </c>
      <c r="G227" s="8">
        <f t="shared" ca="1" si="45"/>
        <v>26.009727982011036</v>
      </c>
      <c r="H227" s="8">
        <f t="shared" ca="1" si="45"/>
        <v>1.6810050808822679</v>
      </c>
      <c r="J227" s="8">
        <f t="shared" ca="1" si="13"/>
        <v>56.49873456639628</v>
      </c>
    </row>
    <row r="228" spans="1:10" x14ac:dyDescent="0.25">
      <c r="A228">
        <v>35</v>
      </c>
      <c r="C228" t="str">
        <f ca="1">OFFSET('336p stat'!$A$1,A228*20,0)</f>
        <v>non CUDA transp_AVX_OMP Time</v>
      </c>
      <c r="D228" s="8">
        <f t="shared" ref="D228:H228" ca="1" si="46">$D$192*SQRT(D173)/$E$192</f>
        <v>17.538109982980206</v>
      </c>
      <c r="E228" s="8">
        <f t="shared" ca="1" si="46"/>
        <v>17.220667304780186</v>
      </c>
      <c r="F228" s="8">
        <f t="shared" ca="1" si="46"/>
        <v>17.219059144794642</v>
      </c>
      <c r="G228" s="8">
        <f t="shared" ca="1" si="46"/>
        <v>13.800249701192513</v>
      </c>
      <c r="H228" s="8">
        <f t="shared" ca="1" si="46"/>
        <v>1.633939514180375</v>
      </c>
      <c r="J228" s="8">
        <f t="shared" ca="1" si="13"/>
        <v>33.071881291820027</v>
      </c>
    </row>
    <row r="229" spans="1:10" x14ac:dyDescent="0.25">
      <c r="A229">
        <v>36</v>
      </c>
      <c r="C229" t="str">
        <f ca="1">OFFSET('336p stat'!$A$1,A229*20,0)</f>
        <v>non CUDA transp_AVX_OMP</v>
      </c>
      <c r="D229" s="8">
        <f t="shared" ref="D229:H229" ca="1" si="47">$D$192*SQRT(D174)/$E$192</f>
        <v>32.888303170121041</v>
      </c>
      <c r="E229" s="8">
        <f t="shared" ca="1" si="47"/>
        <v>0</v>
      </c>
      <c r="F229" s="8">
        <f t="shared" ca="1" si="47"/>
        <v>0</v>
      </c>
      <c r="G229" s="8">
        <f t="shared" ca="1" si="47"/>
        <v>0</v>
      </c>
      <c r="H229" s="8">
        <f t="shared" ca="1" si="47"/>
        <v>0</v>
      </c>
      <c r="J229" s="8">
        <f t="shared" ca="1" si="13"/>
        <v>32.888303170121041</v>
      </c>
    </row>
    <row r="230" spans="1:10" x14ac:dyDescent="0.25">
      <c r="A230">
        <v>37</v>
      </c>
      <c r="C230" t="str">
        <f ca="1">OFFSET('336p stat'!$A$1,A230*20,0)</f>
        <v>non CUDA transp_AVX_OMP non hash</v>
      </c>
      <c r="D230" s="8">
        <f t="shared" ref="D230:H230" ca="1" si="48">$D$192*SQRT(D175)/$E$192</f>
        <v>35.384075510290415</v>
      </c>
      <c r="E230" s="8">
        <f t="shared" ca="1" si="48"/>
        <v>35.248508303491533</v>
      </c>
      <c r="F230" s="8">
        <f t="shared" ca="1" si="48"/>
        <v>35.247452908146876</v>
      </c>
      <c r="G230" s="8">
        <f t="shared" ca="1" si="48"/>
        <v>31.918340446080084</v>
      </c>
      <c r="H230" s="8">
        <f t="shared" ca="1" si="48"/>
        <v>1.5056251807352317</v>
      </c>
      <c r="J230" s="8">
        <f t="shared" ca="1" si="13"/>
        <v>68.977680722593263</v>
      </c>
    </row>
    <row r="231" spans="1:10" x14ac:dyDescent="0.25">
      <c r="A231">
        <v>38</v>
      </c>
      <c r="C231" t="str">
        <f ca="1">OFFSET('336p stat'!$A$1,A231*20,0)</f>
        <v>CUDA ant add CPU_AVX_transp Time</v>
      </c>
      <c r="D231" s="8">
        <f t="shared" ref="D231:H231" ca="1" si="49">$D$192*SQRT(D176)/$E$192</f>
        <v>12.650645524027304</v>
      </c>
      <c r="E231" s="8">
        <f t="shared" ca="1" si="49"/>
        <v>12.596271222378165</v>
      </c>
      <c r="F231" s="8">
        <f t="shared" ca="1" si="49"/>
        <v>11.126753407384204</v>
      </c>
      <c r="G231" s="8">
        <f t="shared" ca="1" si="49"/>
        <v>10.214869764723973</v>
      </c>
      <c r="H231" s="8">
        <f t="shared" ca="1" si="49"/>
        <v>1.1862071565456012</v>
      </c>
      <c r="J231" s="8">
        <f t="shared" ca="1" si="13"/>
        <v>23.414956203237974</v>
      </c>
    </row>
    <row r="232" spans="1:10" x14ac:dyDescent="0.25">
      <c r="A232">
        <v>39</v>
      </c>
      <c r="C232">
        <f ca="1">OFFSET('336p stat'!$A$1,A232*20,0)</f>
        <v>0</v>
      </c>
      <c r="D232" s="8" t="e">
        <f t="shared" ref="D232:H232" ca="1" si="50">$D$192*SQRT(D177)/$E$192</f>
        <v>#DIV/0!</v>
      </c>
      <c r="E232" s="8" t="e">
        <f t="shared" ca="1" si="50"/>
        <v>#DIV/0!</v>
      </c>
      <c r="F232" s="8">
        <f t="shared" ca="1" si="50"/>
        <v>0</v>
      </c>
      <c r="G232" s="8">
        <f t="shared" ca="1" si="50"/>
        <v>0</v>
      </c>
      <c r="H232" s="8">
        <f t="shared" ca="1" si="50"/>
        <v>0</v>
      </c>
      <c r="J232" s="8" t="e">
        <f t="shared" ca="1" si="13"/>
        <v>#DIV/0!</v>
      </c>
    </row>
    <row r="233" spans="1:10" x14ac:dyDescent="0.25">
      <c r="A233">
        <v>40</v>
      </c>
      <c r="C233">
        <f ca="1">OFFSET('336p stat'!$A$1,A233*20,0)</f>
        <v>0</v>
      </c>
      <c r="D233" s="8" t="e">
        <f t="shared" ref="D233:H233" ca="1" si="51">$D$192*SQRT(D178)/$E$192</f>
        <v>#DIV/0!</v>
      </c>
      <c r="E233" s="8" t="e">
        <f t="shared" ca="1" si="51"/>
        <v>#DIV/0!</v>
      </c>
      <c r="F233" s="8">
        <f t="shared" ca="1" si="51"/>
        <v>0</v>
      </c>
      <c r="G233" s="8">
        <f t="shared" ca="1" si="51"/>
        <v>0</v>
      </c>
      <c r="H233" s="8">
        <f t="shared" ca="1" si="51"/>
        <v>0</v>
      </c>
      <c r="J233" s="8" t="e">
        <f t="shared" ca="1" si="13"/>
        <v>#DIV/0!</v>
      </c>
    </row>
    <row r="234" spans="1:10" x14ac:dyDescent="0.25">
      <c r="A234">
        <v>41</v>
      </c>
      <c r="C234">
        <f ca="1">OFFSET('336p stat'!$A$1,A234*20,0)</f>
        <v>0</v>
      </c>
      <c r="D234" s="8" t="e">
        <f t="shared" ref="D234:H234" ca="1" si="52">$D$192*SQRT(D179)/$E$192</f>
        <v>#DIV/0!</v>
      </c>
      <c r="E234" s="8" t="e">
        <f t="shared" ca="1" si="52"/>
        <v>#DIV/0!</v>
      </c>
      <c r="F234" s="8">
        <f t="shared" ca="1" si="52"/>
        <v>0</v>
      </c>
      <c r="G234" s="8">
        <f t="shared" ca="1" si="52"/>
        <v>0</v>
      </c>
      <c r="H234" s="8">
        <f t="shared" ca="1" si="52"/>
        <v>0</v>
      </c>
      <c r="J234" s="8" t="e">
        <f t="shared" ca="1" si="13"/>
        <v>#DIV/0!</v>
      </c>
    </row>
    <row r="235" spans="1:10" x14ac:dyDescent="0.25">
      <c r="A235">
        <v>42</v>
      </c>
      <c r="C235">
        <f ca="1">OFFSET('336p stat'!$A$1,A235*20,0)</f>
        <v>0</v>
      </c>
      <c r="D235" s="8" t="e">
        <f t="shared" ref="D235:H235" ca="1" si="53">$D$192*SQRT(D180)/$E$192</f>
        <v>#DIV/0!</v>
      </c>
      <c r="E235" s="8" t="e">
        <f t="shared" ca="1" si="53"/>
        <v>#DIV/0!</v>
      </c>
      <c r="F235" s="8">
        <f t="shared" ca="1" si="53"/>
        <v>0</v>
      </c>
      <c r="G235" s="8">
        <f t="shared" ca="1" si="53"/>
        <v>0</v>
      </c>
      <c r="H235" s="8">
        <f t="shared" ca="1" si="53"/>
        <v>0</v>
      </c>
      <c r="J235" s="8" t="e">
        <f t="shared" ca="1" si="13"/>
        <v>#DIV/0!</v>
      </c>
    </row>
    <row r="236" spans="1:10" x14ac:dyDescent="0.25">
      <c r="A236">
        <v>43</v>
      </c>
      <c r="C236">
        <f ca="1">OFFSET('336p stat'!$A$1,A236*20,0)</f>
        <v>0</v>
      </c>
      <c r="D236" s="8" t="e">
        <f t="shared" ref="D236:H236" ca="1" si="54">$D$192*SQRT(D181)/$E$192</f>
        <v>#DIV/0!</v>
      </c>
      <c r="E236" s="8" t="e">
        <f t="shared" ca="1" si="54"/>
        <v>#DIV/0!</v>
      </c>
      <c r="F236" s="8">
        <f t="shared" ca="1" si="54"/>
        <v>0</v>
      </c>
      <c r="G236" s="8">
        <f t="shared" ca="1" si="54"/>
        <v>0</v>
      </c>
      <c r="H236" s="8">
        <f t="shared" ca="1" si="54"/>
        <v>0</v>
      </c>
      <c r="J236" s="8" t="e">
        <f t="shared" ca="1" si="13"/>
        <v>#DIV/0!</v>
      </c>
    </row>
    <row r="237" spans="1:10" x14ac:dyDescent="0.25">
      <c r="A237">
        <v>44</v>
      </c>
      <c r="C237">
        <f ca="1">OFFSET('336p stat'!$A$1,A237*20,0)</f>
        <v>0</v>
      </c>
      <c r="D237" s="8" t="e">
        <f t="shared" ref="D237:H237" ca="1" si="55">$D$192*SQRT(D182)/$E$192</f>
        <v>#DIV/0!</v>
      </c>
      <c r="E237" s="8" t="e">
        <f t="shared" ca="1" si="55"/>
        <v>#DIV/0!</v>
      </c>
      <c r="F237" s="8">
        <f t="shared" ca="1" si="55"/>
        <v>0</v>
      </c>
      <c r="G237" s="8">
        <f t="shared" ca="1" si="55"/>
        <v>0</v>
      </c>
      <c r="H237" s="8">
        <f t="shared" ca="1" si="55"/>
        <v>0</v>
      </c>
      <c r="J237" s="8" t="e">
        <f t="shared" ca="1" si="13"/>
        <v>#DIV/0!</v>
      </c>
    </row>
    <row r="238" spans="1:10" x14ac:dyDescent="0.25">
      <c r="A238">
        <v>45</v>
      </c>
      <c r="C238">
        <f ca="1">OFFSET('336p stat'!$A$1,A238*20,0)</f>
        <v>0</v>
      </c>
      <c r="D238" s="8" t="e">
        <f t="shared" ref="D238:H238" ca="1" si="56">$D$192*SQRT(D183)/$E$192</f>
        <v>#DIV/0!</v>
      </c>
      <c r="E238" s="8" t="e">
        <f t="shared" ca="1" si="56"/>
        <v>#DIV/0!</v>
      </c>
      <c r="F238" s="8">
        <f t="shared" ca="1" si="56"/>
        <v>0</v>
      </c>
      <c r="G238" s="8">
        <f t="shared" ca="1" si="56"/>
        <v>0</v>
      </c>
      <c r="H238" s="8">
        <f t="shared" ca="1" si="56"/>
        <v>0</v>
      </c>
      <c r="J238" s="8" t="e">
        <f t="shared" ca="1" si="13"/>
        <v>#DIV/0!</v>
      </c>
    </row>
    <row r="239" spans="1:10" x14ac:dyDescent="0.25">
      <c r="A239">
        <v>46</v>
      </c>
      <c r="C239">
        <f ca="1">OFFSET('336p stat'!$A$1,A239*20,0)</f>
        <v>0</v>
      </c>
      <c r="D239" s="8" t="e">
        <f t="shared" ref="D239:H239" ca="1" si="57">$D$192*SQRT(D184)/$E$192</f>
        <v>#DIV/0!</v>
      </c>
      <c r="E239" s="8" t="e">
        <f t="shared" ca="1" si="57"/>
        <v>#DIV/0!</v>
      </c>
      <c r="F239" s="8">
        <f t="shared" ca="1" si="57"/>
        <v>0</v>
      </c>
      <c r="G239" s="8">
        <f t="shared" ca="1" si="57"/>
        <v>0</v>
      </c>
      <c r="H239" s="8">
        <f t="shared" ca="1" si="57"/>
        <v>0</v>
      </c>
      <c r="J239" s="8" t="e">
        <f t="shared" ca="1" si="13"/>
        <v>#DIV/0!</v>
      </c>
    </row>
    <row r="240" spans="1:10" x14ac:dyDescent="0.25">
      <c r="A240">
        <v>47</v>
      </c>
      <c r="C240">
        <f ca="1">OFFSET('336p stat'!$A$1,A240*20,0)</f>
        <v>0</v>
      </c>
      <c r="D240" s="8">
        <f t="shared" ref="D240:H240" ca="1" si="58">$D$192*SQRT(D185)/$E$192</f>
        <v>0</v>
      </c>
      <c r="E240" s="8">
        <f t="shared" ca="1" si="58"/>
        <v>0</v>
      </c>
      <c r="F240" s="8">
        <f t="shared" ca="1" si="58"/>
        <v>0</v>
      </c>
      <c r="G240" s="8">
        <f t="shared" ca="1" si="58"/>
        <v>0</v>
      </c>
      <c r="H240" s="8">
        <f t="shared" ca="1" si="58"/>
        <v>0</v>
      </c>
      <c r="J240" s="8">
        <f t="shared" ca="1" si="13"/>
        <v>0</v>
      </c>
    </row>
    <row r="241" spans="1:10" x14ac:dyDescent="0.25">
      <c r="A241">
        <v>48</v>
      </c>
      <c r="C241">
        <f ca="1">OFFSET('336p stat'!$A$1,A241*20,0)</f>
        <v>0</v>
      </c>
      <c r="D241" s="8">
        <f t="shared" ref="D241:H241" ca="1" si="59">$D$192*SQRT(D186)/$E$192</f>
        <v>0</v>
      </c>
      <c r="E241" s="8">
        <f t="shared" ca="1" si="59"/>
        <v>0</v>
      </c>
      <c r="F241" s="8">
        <f t="shared" ca="1" si="59"/>
        <v>0</v>
      </c>
      <c r="G241" s="8">
        <f t="shared" ca="1" si="59"/>
        <v>0</v>
      </c>
      <c r="H241" s="8">
        <f t="shared" ca="1" si="59"/>
        <v>0</v>
      </c>
      <c r="J241" s="8">
        <f t="shared" ca="1" si="13"/>
        <v>0</v>
      </c>
    </row>
    <row r="242" spans="1:10" x14ac:dyDescent="0.25">
      <c r="A242">
        <v>49</v>
      </c>
      <c r="C242">
        <f ca="1">OFFSET('336p stat'!$A$1,A242*20,0)</f>
        <v>0</v>
      </c>
      <c r="D242" s="8">
        <f t="shared" ref="D242:H242" ca="1" si="60">$D$192*SQRT(D187)/$E$192</f>
        <v>0</v>
      </c>
      <c r="E242" s="8">
        <f t="shared" ca="1" si="60"/>
        <v>0</v>
      </c>
      <c r="F242" s="8">
        <f t="shared" ca="1" si="60"/>
        <v>0</v>
      </c>
      <c r="G242" s="8">
        <f t="shared" ca="1" si="60"/>
        <v>0</v>
      </c>
      <c r="H242" s="8">
        <f t="shared" ca="1" si="60"/>
        <v>0</v>
      </c>
      <c r="J242" s="8">
        <f t="shared" ca="1" si="13"/>
        <v>0</v>
      </c>
    </row>
    <row r="243" spans="1:10" x14ac:dyDescent="0.25">
      <c r="A243">
        <v>50</v>
      </c>
      <c r="C243">
        <f ca="1">OFFSET('336p stat'!$A$1,A243*20,0)</f>
        <v>0</v>
      </c>
      <c r="D243" s="8">
        <f t="shared" ref="D243:H243" ca="1" si="61">$D$192*SQRT(D188)/$E$192</f>
        <v>0</v>
      </c>
      <c r="E243" s="8">
        <f t="shared" ca="1" si="61"/>
        <v>0</v>
      </c>
      <c r="F243" s="8">
        <f t="shared" ca="1" si="61"/>
        <v>0</v>
      </c>
      <c r="G243" s="8">
        <f t="shared" ca="1" si="61"/>
        <v>0</v>
      </c>
      <c r="H243" s="8">
        <f t="shared" ca="1" si="61"/>
        <v>0</v>
      </c>
      <c r="J243" s="8">
        <f t="shared" ca="1" si="13"/>
        <v>0</v>
      </c>
    </row>
    <row r="246" spans="1:10" x14ac:dyDescent="0.25">
      <c r="C246" t="s">
        <v>64</v>
      </c>
      <c r="D246">
        <v>1.96</v>
      </c>
      <c r="E246">
        <v>50</v>
      </c>
    </row>
    <row r="247" spans="1:10" x14ac:dyDescent="0.25">
      <c r="D247" t="s">
        <v>57</v>
      </c>
      <c r="E247" t="s">
        <v>53</v>
      </c>
      <c r="F247" t="s">
        <v>54</v>
      </c>
      <c r="G247" t="s">
        <v>55</v>
      </c>
      <c r="H247" t="s">
        <v>56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POWER(SQRT(D139)/D85,2)</f>
        <v>8.8386907201235694E-6</v>
      </c>
      <c r="E248" s="9">
        <f ca="1">POWER(SQRT(E139)/E85,2)</f>
        <v>8.7851495876544578E-6</v>
      </c>
      <c r="F248" s="9">
        <f ca="1">POWER(SQRT(F139)/F85,2)</f>
        <v>7.6984455410924873E-6</v>
      </c>
      <c r="G248" s="9">
        <f ca="1">POWER(SQRT(G139)/G85,2)</f>
        <v>4.9422309122016491E-6</v>
      </c>
      <c r="H248" s="9">
        <f ca="1">POWER(SQRT(H139)/H85,2)</f>
        <v>3.0548704616621732E-6</v>
      </c>
    </row>
    <row r="249" spans="1:10" x14ac:dyDescent="0.25">
      <c r="A249">
        <v>2</v>
      </c>
      <c r="C249" t="str">
        <f ca="1">OFFSET('336p stat'!$A$1,A249*20,0)</f>
        <v>CUDA</v>
      </c>
      <c r="D249" s="9">
        <f t="shared" ref="D249:H249" ca="1" si="62">POWER(SQRT(D140)/D86,2)</f>
        <v>1.1621583632155522E-6</v>
      </c>
      <c r="E249" s="9" t="e">
        <f t="shared" ca="1" si="62"/>
        <v>#DIV/0!</v>
      </c>
      <c r="F249" s="9" t="e">
        <f t="shared" ca="1" si="62"/>
        <v>#DIV/0!</v>
      </c>
      <c r="G249" s="9" t="e">
        <f t="shared" ca="1" si="62"/>
        <v>#DIV/0!</v>
      </c>
      <c r="H249" s="9" t="e">
        <f t="shared" ca="1" si="62"/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t="shared" ref="D250:H250" ca="1" si="63">POWER(SQRT(D141)/D87,2)</f>
        <v>4.3469259223893753E-7</v>
      </c>
      <c r="E250" s="9">
        <f t="shared" ca="1" si="63"/>
        <v>2.4305910208049924E-7</v>
      </c>
      <c r="F250" s="9">
        <f t="shared" ca="1" si="63"/>
        <v>2.4938956414085245E-6</v>
      </c>
      <c r="G250" s="9">
        <f t="shared" ca="1" si="63"/>
        <v>6.384999211396572E-5</v>
      </c>
      <c r="H250" s="9">
        <f t="shared" ca="1" si="63"/>
        <v>1.4178648240636534E-8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t="shared" ref="D251:H251" ca="1" si="64">POWER(SQRT(D142)/D88,2)</f>
        <v>5.8968319268024915E-7</v>
      </c>
      <c r="E251" s="9">
        <f t="shared" ca="1" si="64"/>
        <v>5.9466110770229095E-7</v>
      </c>
      <c r="F251" s="9">
        <f t="shared" ca="1" si="64"/>
        <v>5.9553717700074891E-7</v>
      </c>
      <c r="G251" s="9">
        <f t="shared" ca="1" si="64"/>
        <v>4.7526005018722732E-7</v>
      </c>
      <c r="H251" s="9">
        <f t="shared" ca="1" si="64"/>
        <v>1.3606658857286455E-6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t="shared" ref="D252:H252" ca="1" si="65">POWER(SQRT(D143)/D89,2)</f>
        <v>1.1139258255526917E-7</v>
      </c>
      <c r="E252" s="9">
        <f t="shared" ca="1" si="65"/>
        <v>9.9945401416774275E-8</v>
      </c>
      <c r="F252" s="9">
        <f t="shared" ca="1" si="65"/>
        <v>6.1100453156036664E-8</v>
      </c>
      <c r="G252" s="9">
        <f t="shared" ca="1" si="65"/>
        <v>3.4606080487142916E-9</v>
      </c>
      <c r="H252" s="9">
        <f t="shared" ca="1" si="65"/>
        <v>2.3149874390192796E-9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t="shared" ref="D253:H253" ca="1" si="66">POWER(SQRT(D144)/D90,2)</f>
        <v>6.0802733518694631E-8</v>
      </c>
      <c r="E253" s="9">
        <f t="shared" ca="1" si="66"/>
        <v>6.7935991238957326E-8</v>
      </c>
      <c r="F253" s="9">
        <f t="shared" ca="1" si="66"/>
        <v>4.4415986217082912E-8</v>
      </c>
      <c r="G253" s="9">
        <f t="shared" ca="1" si="66"/>
        <v>9.7932403728314791E-10</v>
      </c>
      <c r="H253" s="9">
        <f t="shared" ca="1" si="66"/>
        <v>6.6609349024291722E-9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t="shared" ref="D254:H254" ca="1" si="67">POWER(SQRT(D145)/D91,2)</f>
        <v>1.7116048564137374E-6</v>
      </c>
      <c r="E254" s="9">
        <f t="shared" ca="1" si="67"/>
        <v>1.8200153323296638E-6</v>
      </c>
      <c r="F254" s="9">
        <f t="shared" ca="1" si="67"/>
        <v>6.1999887723558246E-7</v>
      </c>
      <c r="G254" s="9">
        <f t="shared" ca="1" si="67"/>
        <v>3.607920765015532E-7</v>
      </c>
      <c r="H254" s="9">
        <f t="shared" ca="1" si="67"/>
        <v>3.9450830700208549E-4</v>
      </c>
    </row>
    <row r="255" spans="1:10" x14ac:dyDescent="0.25">
      <c r="A255">
        <v>8</v>
      </c>
      <c r="C255" t="str">
        <f ca="1">OFFSET('336p stat'!$A$1,A255*20,0)</f>
        <v>CUDA ant add CPU12</v>
      </c>
      <c r="D255" s="9">
        <f t="shared" ref="D255:H255" ca="1" si="68">POWER(SQRT(D146)/D92,2)</f>
        <v>5.3781964133085765E-5</v>
      </c>
      <c r="E255" s="9">
        <f t="shared" ca="1" si="68"/>
        <v>5.1170388744291816E-5</v>
      </c>
      <c r="F255" s="9">
        <f t="shared" ca="1" si="68"/>
        <v>4.8587177665031837E-5</v>
      </c>
      <c r="G255" s="9">
        <f t="shared" ca="1" si="68"/>
        <v>1.4245485322546633E-4</v>
      </c>
      <c r="H255" s="9">
        <f t="shared" ca="1" si="68"/>
        <v>1.0836489190568707E-5</v>
      </c>
    </row>
    <row r="256" spans="1:10" x14ac:dyDescent="0.25">
      <c r="A256">
        <v>9</v>
      </c>
      <c r="C256" t="str">
        <f ca="1">OFFSET('336p stat'!$A$1,A256*20,0)</f>
        <v>CUDA opt</v>
      </c>
      <c r="D256" s="9">
        <f t="shared" ref="D256:H256" ca="1" si="69">POWER(SQRT(D147)/D93,2)</f>
        <v>3.8713000121001251E-7</v>
      </c>
      <c r="E256" s="9" t="e">
        <f t="shared" ca="1" si="69"/>
        <v>#DIV/0!</v>
      </c>
      <c r="F256" s="9" t="e">
        <f t="shared" ca="1" si="69"/>
        <v>#DIV/0!</v>
      </c>
      <c r="G256" s="9" t="e">
        <f t="shared" ca="1" si="69"/>
        <v>#DIV/0!</v>
      </c>
      <c r="H256" s="9" t="e">
        <f t="shared" ca="1" si="69"/>
        <v>#DIV/0!</v>
      </c>
    </row>
    <row r="257" spans="1:8" x14ac:dyDescent="0.25">
      <c r="A257">
        <v>10</v>
      </c>
      <c r="C257" t="str">
        <f ca="1">OFFSET('336p stat'!$A$1,A257*20,0)</f>
        <v>CUDA opt Time</v>
      </c>
      <c r="D257" s="9">
        <f t="shared" ref="D257:H257" ca="1" si="70">POWER(SQRT(D148)/D94,2)</f>
        <v>8.0913667828621918E-7</v>
      </c>
      <c r="E257" s="9">
        <f t="shared" ca="1" si="70"/>
        <v>1.069588515573832E-6</v>
      </c>
      <c r="F257" s="9">
        <f t="shared" ca="1" si="70"/>
        <v>2.8914411649200767E-7</v>
      </c>
      <c r="G257" s="9">
        <f t="shared" ca="1" si="70"/>
        <v>2.5844904347649446E-8</v>
      </c>
      <c r="H257" s="9" t="e">
        <f t="shared" ca="1" si="70"/>
        <v>#DIV/0!</v>
      </c>
    </row>
    <row r="258" spans="1:8" x14ac:dyDescent="0.25">
      <c r="A258">
        <v>11</v>
      </c>
      <c r="C258" t="str">
        <f ca="1">OFFSET('336p stat'!$A$1,A258*20,0)</f>
        <v>CUDA opt non hash</v>
      </c>
      <c r="D258" s="9">
        <f t="shared" ref="D258:H258" ca="1" si="71">POWER(SQRT(D149)/D95,2)</f>
        <v>9.9927855451890089E-7</v>
      </c>
      <c r="E258" s="9">
        <f t="shared" ca="1" si="71"/>
        <v>1.2881067810811726E-6</v>
      </c>
      <c r="F258" s="9">
        <f t="shared" ca="1" si="71"/>
        <v>3.4933268660990519E-7</v>
      </c>
      <c r="G258" s="9">
        <f t="shared" ca="1" si="71"/>
        <v>6.2104371514904189E-8</v>
      </c>
      <c r="H258" s="9" t="e">
        <f t="shared" ca="1" si="71"/>
        <v>#DIV/0!</v>
      </c>
    </row>
    <row r="259" spans="1:8" x14ac:dyDescent="0.25">
      <c r="A259">
        <v>12</v>
      </c>
      <c r="C259" t="str">
        <f ca="1">OFFSET('336p stat'!$A$1,A259*20,0)</f>
        <v>CUDA opt ant</v>
      </c>
      <c r="D259" s="9">
        <f t="shared" ref="D259:H259" ca="1" si="72">POWER(SQRT(D150)/D96,2)</f>
        <v>1.3176141432837779E-7</v>
      </c>
      <c r="E259" s="9">
        <f t="shared" ca="1" si="72"/>
        <v>1.5527450500502386E-7</v>
      </c>
      <c r="F259" s="9">
        <f t="shared" ca="1" si="72"/>
        <v>4.3020492908087792E-8</v>
      </c>
      <c r="G259" s="9">
        <f t="shared" ca="1" si="72"/>
        <v>9.3547669162924544E-10</v>
      </c>
      <c r="H259" s="9" t="e">
        <f t="shared" ca="1" si="72"/>
        <v>#DIV/0!</v>
      </c>
    </row>
    <row r="260" spans="1:8" x14ac:dyDescent="0.25">
      <c r="A260">
        <v>13</v>
      </c>
      <c r="C260" t="str">
        <f ca="1">OFFSET('336p stat'!$A$1,A260*20,0)</f>
        <v>CUDA opt ant non hash</v>
      </c>
      <c r="D260" s="9">
        <f t="shared" ref="D260:H260" ca="1" si="73">POWER(SQRT(D151)/D97,2)</f>
        <v>1.7942026672960179E-7</v>
      </c>
      <c r="E260" s="9">
        <f t="shared" ca="1" si="73"/>
        <v>1.8650850786342079E-7</v>
      </c>
      <c r="F260" s="9">
        <f t="shared" ca="1" si="73"/>
        <v>4.5042621478176757E-8</v>
      </c>
      <c r="G260" s="9">
        <f t="shared" ca="1" si="73"/>
        <v>1.2347811895083589E-9</v>
      </c>
      <c r="H260" s="9" t="e">
        <f t="shared" ca="1" si="73"/>
        <v>#DIV/0!</v>
      </c>
    </row>
    <row r="261" spans="1:8" x14ac:dyDescent="0.25">
      <c r="A261">
        <v>14</v>
      </c>
      <c r="C261" t="str">
        <f ca="1">OFFSET('336p stat'!$A$1,A261*20,0)</f>
        <v>CUDA opt ant par</v>
      </c>
      <c r="D261" s="9">
        <f t="shared" ref="D261:H261" ca="1" si="74">POWER(SQRT(D152)/D98,2)</f>
        <v>1.8922127845687673E-7</v>
      </c>
      <c r="E261" s="9">
        <f t="shared" ca="1" si="74"/>
        <v>1.8889010196463637E-7</v>
      </c>
      <c r="F261" s="9">
        <f t="shared" ca="1" si="74"/>
        <v>6.4843527502522029E-8</v>
      </c>
      <c r="G261" s="9">
        <f t="shared" ca="1" si="74"/>
        <v>1.4896216397325561E-8</v>
      </c>
      <c r="H261" s="9" t="e">
        <f t="shared" ca="1" si="74"/>
        <v>#DIV/0!</v>
      </c>
    </row>
    <row r="262" spans="1:8" x14ac:dyDescent="0.25">
      <c r="A262">
        <v>15</v>
      </c>
      <c r="C262" t="str">
        <f ca="1">OFFSET('336p stat'!$A$1,A262*20,0)</f>
        <v>non CUDA Time</v>
      </c>
      <c r="D262" s="9">
        <f t="shared" ref="D262:H262" ca="1" si="75">POWER(SQRT(D153)/D99,2)</f>
        <v>1.1954077674147177E-4</v>
      </c>
      <c r="E262" s="9">
        <f t="shared" ca="1" si="75"/>
        <v>1.2252735691063336E-4</v>
      </c>
      <c r="F262" s="9">
        <f t="shared" ca="1" si="75"/>
        <v>1.2252574209382656E-4</v>
      </c>
      <c r="G262" s="9">
        <f t="shared" ca="1" si="75"/>
        <v>1.2788782943942145E-4</v>
      </c>
      <c r="H262" s="9">
        <f t="shared" ca="1" si="75"/>
        <v>3.6467383393354498E-4</v>
      </c>
    </row>
    <row r="263" spans="1:8" x14ac:dyDescent="0.25">
      <c r="A263">
        <v>16</v>
      </c>
      <c r="C263" t="str">
        <f ca="1">OFFSET('336p stat'!$A$1,A263*20,0)</f>
        <v>non CUDA</v>
      </c>
      <c r="D263" s="9">
        <f t="shared" ref="D263:H263" ca="1" si="76">POWER(SQRT(D154)/D100,2)</f>
        <v>1.6944662889377518E-4</v>
      </c>
      <c r="E263" s="9" t="e">
        <f t="shared" ca="1" si="76"/>
        <v>#DIV/0!</v>
      </c>
      <c r="F263" s="9" t="e">
        <f t="shared" ca="1" si="76"/>
        <v>#DIV/0!</v>
      </c>
      <c r="G263" s="9" t="e">
        <f t="shared" ca="1" si="76"/>
        <v>#DIV/0!</v>
      </c>
      <c r="H263" s="9" t="e">
        <f t="shared" ca="1" si="76"/>
        <v>#DIV/0!</v>
      </c>
    </row>
    <row r="264" spans="1:8" x14ac:dyDescent="0.25">
      <c r="A264">
        <v>17</v>
      </c>
      <c r="C264" t="str">
        <f ca="1">OFFSET('336p stat'!$A$1,A264*20,0)</f>
        <v>non CUDA non hash</v>
      </c>
      <c r="D264" s="9">
        <f t="shared" ref="D264:H264" ca="1" si="77">POWER(SQRT(D155)/D101,2)</f>
        <v>1.616648801468006E-4</v>
      </c>
      <c r="E264" s="9">
        <f t="shared" ca="1" si="77"/>
        <v>1.6656530241130284E-4</v>
      </c>
      <c r="F264" s="9">
        <f t="shared" ca="1" si="77"/>
        <v>1.6656886158406499E-4</v>
      </c>
      <c r="G264" s="9">
        <f t="shared" ca="1" si="77"/>
        <v>1.7740500899265344E-4</v>
      </c>
      <c r="H264" s="9">
        <f t="shared" ca="1" si="77"/>
        <v>2.244801195366021E-4</v>
      </c>
    </row>
    <row r="265" spans="1:8" x14ac:dyDescent="0.25">
      <c r="A265">
        <v>18</v>
      </c>
      <c r="C265" t="str">
        <f ca="1">OFFSET('336p stat'!$A$1,A265*20,0)</f>
        <v>Classic ACO</v>
      </c>
      <c r="D265" s="9">
        <f t="shared" ref="D265:H265" ca="1" si="78">POWER(SQRT(D156)/D102,2)</f>
        <v>1.1039927836154547E-5</v>
      </c>
      <c r="E265" s="9">
        <f t="shared" ca="1" si="78"/>
        <v>1.1453121983525312E-5</v>
      </c>
      <c r="F265" s="9">
        <f t="shared" ca="1" si="78"/>
        <v>1.1455384407225648E-5</v>
      </c>
      <c r="G265" s="9">
        <f t="shared" ca="1" si="78"/>
        <v>1.1474075563598126E-5</v>
      </c>
      <c r="H265" s="9">
        <f t="shared" ca="1" si="78"/>
        <v>7.2767937511738533E-5</v>
      </c>
    </row>
    <row r="266" spans="1:8" x14ac:dyDescent="0.25">
      <c r="A266">
        <v>19</v>
      </c>
      <c r="C266" t="str">
        <f ca="1">OFFSET('336p stat'!$A$1,A266*20,0)</f>
        <v>Classic ACO non hash</v>
      </c>
      <c r="D266" s="9">
        <f t="shared" ref="D266:H266" ca="1" si="79">POWER(SQRT(D157)/D103,2)</f>
        <v>1.2335076190507649E-6</v>
      </c>
      <c r="E266" s="9">
        <f t="shared" ca="1" si="79"/>
        <v>1.2352100300804362E-6</v>
      </c>
      <c r="F266" s="9">
        <f t="shared" ca="1" si="79"/>
        <v>1.2315749459850109E-6</v>
      </c>
      <c r="G266" s="9">
        <f t="shared" ca="1" si="79"/>
        <v>1.2138005214234894E-6</v>
      </c>
      <c r="H266" s="9">
        <f t="shared" ca="1" si="79"/>
        <v>1.4240885892490422E-4</v>
      </c>
    </row>
    <row r="267" spans="1:8" x14ac:dyDescent="0.25">
      <c r="A267">
        <v>20</v>
      </c>
      <c r="C267" t="str">
        <f ca="1">OFFSET('336p stat'!$A$1,A267*20,0)</f>
        <v>omp</v>
      </c>
      <c r="D267" s="9">
        <f t="shared" ref="D267:H267" ca="1" si="80">POWER(SQRT(D158)/D104,2)</f>
        <v>5.4114300861251175E-4</v>
      </c>
      <c r="E267" s="9">
        <f t="shared" ca="1" si="80"/>
        <v>5.588508735849424E-4</v>
      </c>
      <c r="F267" s="9">
        <f t="shared" ca="1" si="80"/>
        <v>5.5872107734662702E-4</v>
      </c>
      <c r="G267" s="9">
        <f t="shared" ca="1" si="80"/>
        <v>5.7759960303536636E-4</v>
      </c>
      <c r="H267" s="9">
        <f t="shared" ca="1" si="80"/>
        <v>1.7893179557544544E-3</v>
      </c>
    </row>
    <row r="268" spans="1:8" x14ac:dyDescent="0.25">
      <c r="A268">
        <v>21</v>
      </c>
      <c r="C268" t="str">
        <f ca="1">OFFSET('336p stat'!$A$1,A268*20,0)</f>
        <v>omp non hash</v>
      </c>
      <c r="D268" s="9">
        <f t="shared" ref="D268:H268" ca="1" si="81">POWER(SQRT(D159)/D105,2)</f>
        <v>2.5618047255973619E-4</v>
      </c>
      <c r="E268" s="9">
        <f t="shared" ca="1" si="81"/>
        <v>2.6493926433516704E-4</v>
      </c>
      <c r="F268" s="9">
        <f t="shared" ca="1" si="81"/>
        <v>2.6490673258295657E-4</v>
      </c>
      <c r="G268" s="9">
        <f t="shared" ca="1" si="81"/>
        <v>2.7741953693498957E-4</v>
      </c>
      <c r="H268" s="9">
        <f t="shared" ca="1" si="81"/>
        <v>7.7531099864137519E-4</v>
      </c>
    </row>
    <row r="269" spans="1:8" x14ac:dyDescent="0.25">
      <c r="A269">
        <v>22</v>
      </c>
      <c r="C269" t="str">
        <f ca="1">OFFSET('336p stat'!$A$1,A269*20,0)</f>
        <v>non CUDA transp Time</v>
      </c>
      <c r="D269" s="9">
        <f t="shared" ref="D269:H269" ca="1" si="82">POWER(SQRT(D160)/D106,2)</f>
        <v>4.8026711094186129E-5</v>
      </c>
      <c r="E269" s="9">
        <f t="shared" ca="1" si="82"/>
        <v>4.9597487951034463E-5</v>
      </c>
      <c r="F269" s="9">
        <f t="shared" ca="1" si="82"/>
        <v>4.9595015618191455E-5</v>
      </c>
      <c r="G269" s="9">
        <f t="shared" ca="1" si="82"/>
        <v>3.2503870446412801E-5</v>
      </c>
      <c r="H269" s="9">
        <f t="shared" ca="1" si="82"/>
        <v>9.2923036370106977E-4</v>
      </c>
    </row>
    <row r="270" spans="1:8" x14ac:dyDescent="0.25">
      <c r="A270">
        <v>23</v>
      </c>
      <c r="C270" t="str">
        <f ca="1">OFFSET('336p stat'!$A$1,A270*20,0)</f>
        <v>non CUDA transp</v>
      </c>
      <c r="D270" s="9">
        <f t="shared" ref="D270:H270" ca="1" si="83">POWER(SQRT(D161)/D107,2)</f>
        <v>2.5977105659650001E-4</v>
      </c>
      <c r="E270" s="9" t="e">
        <f t="shared" ca="1" si="83"/>
        <v>#DIV/0!</v>
      </c>
      <c r="F270" s="9" t="e">
        <f t="shared" ca="1" si="83"/>
        <v>#DIV/0!</v>
      </c>
      <c r="G270" s="9" t="e">
        <f t="shared" ca="1" si="83"/>
        <v>#DIV/0!</v>
      </c>
      <c r="H270" s="9" t="e">
        <f t="shared" ca="1" si="83"/>
        <v>#DIV/0!</v>
      </c>
    </row>
    <row r="271" spans="1:8" x14ac:dyDescent="0.25">
      <c r="A271">
        <v>24</v>
      </c>
      <c r="C271" t="str">
        <f ca="1">OFFSET('336p stat'!$A$1,A271*20,0)</f>
        <v>non CUDA transp non hash</v>
      </c>
      <c r="D271" s="9">
        <f t="shared" ref="D271:H271" ca="1" si="84">POWER(SQRT(D162)/D108,2)</f>
        <v>1.1983967210485607E-4</v>
      </c>
      <c r="E271" s="9">
        <f t="shared" ca="1" si="84"/>
        <v>1.2274420187206292E-4</v>
      </c>
      <c r="F271" s="9">
        <f t="shared" ca="1" si="84"/>
        <v>1.2273676270684991E-4</v>
      </c>
      <c r="G271" s="9">
        <f t="shared" ca="1" si="84"/>
        <v>1.0315948186346836E-4</v>
      </c>
      <c r="H271" s="9">
        <f t="shared" ca="1" si="84"/>
        <v>1.8885354015929553E-3</v>
      </c>
    </row>
    <row r="272" spans="1:8" x14ac:dyDescent="0.25">
      <c r="A272">
        <v>25</v>
      </c>
      <c r="C272" t="str">
        <f ca="1">OFFSET('336p stat'!$A$1,A272*20,0)</f>
        <v>non CUDA AVX Time</v>
      </c>
      <c r="D272" s="9">
        <f t="shared" ref="D272:H272" ca="1" si="85">POWER(SQRT(D163)/D109,2)</f>
        <v>1.6329067464241064E-4</v>
      </c>
      <c r="E272" s="9">
        <f t="shared" ca="1" si="85"/>
        <v>1.7341399722794708E-4</v>
      </c>
      <c r="F272" s="9">
        <f t="shared" ca="1" si="85"/>
        <v>1.7342010922121137E-4</v>
      </c>
      <c r="G272" s="9">
        <f t="shared" ca="1" si="85"/>
        <v>1.7925611946392457E-4</v>
      </c>
      <c r="H272" s="9">
        <f t="shared" ca="1" si="85"/>
        <v>5.7993572713969368E-4</v>
      </c>
    </row>
    <row r="273" spans="1:8" x14ac:dyDescent="0.25">
      <c r="A273">
        <v>26</v>
      </c>
      <c r="C273" t="str">
        <f ca="1">OFFSET('336p stat'!$A$1,A273*20,0)</f>
        <v>non CUDA AVX</v>
      </c>
      <c r="D273" s="9">
        <f t="shared" ref="D273:H273" ca="1" si="86">POWER(SQRT(D164)/D110,2)</f>
        <v>2.1104879400223476E-4</v>
      </c>
      <c r="E273" s="9" t="e">
        <f t="shared" ca="1" si="86"/>
        <v>#DIV/0!</v>
      </c>
      <c r="F273" s="9" t="e">
        <f t="shared" ca="1" si="86"/>
        <v>#DIV/0!</v>
      </c>
      <c r="G273" s="9" t="e">
        <f t="shared" ca="1" si="86"/>
        <v>#DIV/0!</v>
      </c>
      <c r="H273" s="9" t="e">
        <f t="shared" ca="1" si="86"/>
        <v>#DIV/0!</v>
      </c>
    </row>
    <row r="274" spans="1:8" x14ac:dyDescent="0.25">
      <c r="A274">
        <v>27</v>
      </c>
      <c r="C274" t="str">
        <f ca="1">OFFSET('336p stat'!$A$1,A274*20,0)</f>
        <v>non CUDA AVX non hash</v>
      </c>
      <c r="D274" s="9">
        <f t="shared" ref="D274:H274" ca="1" si="87">POWER(SQRT(D165)/D111,2)</f>
        <v>2.0349622374015312E-4</v>
      </c>
      <c r="E274" s="9">
        <f t="shared" ca="1" si="87"/>
        <v>2.0993641908146468E-4</v>
      </c>
      <c r="F274" s="9">
        <f t="shared" ca="1" si="87"/>
        <v>2.099411920931889E-4</v>
      </c>
      <c r="G274" s="9">
        <f t="shared" ca="1" si="87"/>
        <v>2.1594591565316854E-4</v>
      </c>
      <c r="H274" s="9">
        <f t="shared" ca="1" si="87"/>
        <v>5.8557998690750128E-4</v>
      </c>
    </row>
    <row r="275" spans="1:8" x14ac:dyDescent="0.25">
      <c r="A275">
        <v>28</v>
      </c>
      <c r="C275" t="str">
        <f ca="1">OFFSET('336p stat'!$A$1,A275*20,0)</f>
        <v>non CUDA AVX_OMP Time</v>
      </c>
      <c r="D275" s="9">
        <f t="shared" ref="D275:H275" ca="1" si="88">POWER(SQRT(D166)/D112,2)</f>
        <v>2.375449342787548E-4</v>
      </c>
      <c r="E275" s="9">
        <f t="shared" ca="1" si="88"/>
        <v>2.5011315142968259E-4</v>
      </c>
      <c r="F275" s="9">
        <f t="shared" ca="1" si="88"/>
        <v>2.5015991527147245E-4</v>
      </c>
      <c r="G275" s="9">
        <f t="shared" ca="1" si="88"/>
        <v>2.5916412335265739E-4</v>
      </c>
      <c r="H275" s="9">
        <f t="shared" ca="1" si="88"/>
        <v>6.8187022453105792E-4</v>
      </c>
    </row>
    <row r="276" spans="1:8" x14ac:dyDescent="0.25">
      <c r="A276">
        <v>29</v>
      </c>
      <c r="C276" t="str">
        <f ca="1">OFFSET('336p stat'!$A$1,A276*20,0)</f>
        <v>non CUDA AVX_OMP</v>
      </c>
      <c r="D276" s="9">
        <f t="shared" ref="D276:H276" ca="1" si="89">POWER(SQRT(D167)/D113,2)</f>
        <v>1.747022861245063E-4</v>
      </c>
      <c r="E276" s="9" t="e">
        <f t="shared" ca="1" si="89"/>
        <v>#DIV/0!</v>
      </c>
      <c r="F276" s="9" t="e">
        <f t="shared" ca="1" si="89"/>
        <v>#DIV/0!</v>
      </c>
      <c r="G276" s="9" t="e">
        <f t="shared" ca="1" si="89"/>
        <v>#DIV/0!</v>
      </c>
      <c r="H276" s="9" t="e">
        <f t="shared" ca="1" si="89"/>
        <v>#DIV/0!</v>
      </c>
    </row>
    <row r="277" spans="1:8" x14ac:dyDescent="0.25">
      <c r="A277">
        <v>30</v>
      </c>
      <c r="C277" t="str">
        <f ca="1">OFFSET('336p stat'!$A$1,A277*20,0)</f>
        <v>non CUDA AVX_OMP non hash</v>
      </c>
      <c r="D277" s="9">
        <f t="shared" ref="D277:H277" ca="1" si="90">POWER(SQRT(D168)/D114,2)</f>
        <v>2.2619030104527153E-4</v>
      </c>
      <c r="E277" s="9">
        <f t="shared" ca="1" si="90"/>
        <v>2.3406485843113477E-4</v>
      </c>
      <c r="F277" s="9">
        <f t="shared" ca="1" si="90"/>
        <v>2.3407605497128965E-4</v>
      </c>
      <c r="G277" s="9">
        <f t="shared" ca="1" si="90"/>
        <v>2.4241690689205773E-4</v>
      </c>
      <c r="H277" s="9">
        <f t="shared" ca="1" si="90"/>
        <v>8.6492663039250384E-4</v>
      </c>
    </row>
    <row r="278" spans="1:8" x14ac:dyDescent="0.25">
      <c r="A278">
        <v>31</v>
      </c>
      <c r="C278" t="str">
        <f ca="1">OFFSET('336p stat'!$A$1,A278*20,0)</f>
        <v>CUDA ant add CPU_AVX Time</v>
      </c>
      <c r="D278" s="9">
        <f t="shared" ref="D278:H278" ca="1" si="91">POWER(SQRT(D169)/D115,2)</f>
        <v>1.1266419192668804E-5</v>
      </c>
      <c r="E278" s="9">
        <f t="shared" ca="1" si="91"/>
        <v>1.1298164526195899E-5</v>
      </c>
      <c r="F278" s="9">
        <f t="shared" ca="1" si="91"/>
        <v>1.0279014853182131E-5</v>
      </c>
      <c r="G278" s="9">
        <f t="shared" ca="1" si="91"/>
        <v>1.0890246734987189E-5</v>
      </c>
      <c r="H278" s="9">
        <f t="shared" ca="1" si="91"/>
        <v>7.4666175995644741E-4</v>
      </c>
    </row>
    <row r="279" spans="1:8" x14ac:dyDescent="0.25">
      <c r="A279">
        <v>32</v>
      </c>
      <c r="C279" t="str">
        <f ca="1">OFFSET('336p stat'!$A$1,A279*20,0)</f>
        <v>non CUDA transp_AVX Time</v>
      </c>
      <c r="D279" s="9">
        <f t="shared" ref="D279:H279" ca="1" si="92">POWER(SQRT(D170)/D116,2)</f>
        <v>7.6260083664670764E-5</v>
      </c>
      <c r="E279" s="9">
        <f t="shared" ca="1" si="92"/>
        <v>7.9234826479130258E-5</v>
      </c>
      <c r="F279" s="9">
        <f t="shared" ca="1" si="92"/>
        <v>7.9207601138059729E-5</v>
      </c>
      <c r="G279" s="9">
        <f t="shared" ca="1" si="92"/>
        <v>5.7180151049879315E-5</v>
      </c>
      <c r="H279" s="9">
        <f t="shared" ca="1" si="92"/>
        <v>1.1271024572287872E-3</v>
      </c>
    </row>
    <row r="280" spans="1:8" x14ac:dyDescent="0.25">
      <c r="A280">
        <v>33</v>
      </c>
      <c r="C280" t="str">
        <f ca="1">OFFSET('336p stat'!$A$1,A280*20,0)</f>
        <v>non CUDA transp_AVX</v>
      </c>
      <c r="D280" s="9">
        <f t="shared" ref="D280:H280" ca="1" si="93">POWER(SQRT(D171)/D117,2)</f>
        <v>2.5649009889210371E-4</v>
      </c>
      <c r="E280" s="9" t="e">
        <f t="shared" ca="1" si="93"/>
        <v>#DIV/0!</v>
      </c>
      <c r="F280" s="9" t="e">
        <f t="shared" ca="1" si="93"/>
        <v>#DIV/0!</v>
      </c>
      <c r="G280" s="9" t="e">
        <f t="shared" ca="1" si="93"/>
        <v>#DIV/0!</v>
      </c>
      <c r="H280" s="9" t="e">
        <f t="shared" ca="1" si="93"/>
        <v>#DIV/0!</v>
      </c>
    </row>
    <row r="281" spans="1:8" x14ac:dyDescent="0.25">
      <c r="A281">
        <v>34</v>
      </c>
      <c r="C281" t="str">
        <f ca="1">OFFSET('336p stat'!$A$1,A281*20,0)</f>
        <v>non CUDA transp_AVX non hash</v>
      </c>
      <c r="D281" s="9">
        <f t="shared" ref="D281:H281" ca="1" si="94">POWER(SQRT(D172)/D118,2)</f>
        <v>1.8807904274694177E-4</v>
      </c>
      <c r="E281" s="9">
        <f t="shared" ca="1" si="94"/>
        <v>1.9397541332261958E-4</v>
      </c>
      <c r="F281" s="9">
        <f t="shared" ca="1" si="94"/>
        <v>1.939718980529624E-4</v>
      </c>
      <c r="G281" s="9">
        <f t="shared" ca="1" si="94"/>
        <v>1.7430609491414753E-4</v>
      </c>
      <c r="H281" s="9">
        <f t="shared" ca="1" si="94"/>
        <v>1.1143408092682352E-3</v>
      </c>
    </row>
    <row r="282" spans="1:8" x14ac:dyDescent="0.25">
      <c r="A282">
        <v>35</v>
      </c>
      <c r="C282" t="str">
        <f ca="1">OFFSET('336p stat'!$A$1,A282*20,0)</f>
        <v>non CUDA transp_AVX_OMP Time</v>
      </c>
      <c r="D282" s="9">
        <f t="shared" ref="D282:H282" ca="1" si="95">POWER(SQRT(D173)/D119,2)</f>
        <v>9.5071156605595515E-5</v>
      </c>
      <c r="E282" s="9">
        <f t="shared" ca="1" si="95"/>
        <v>9.6917553273345765E-5</v>
      </c>
      <c r="F282" s="9">
        <f t="shared" ca="1" si="95"/>
        <v>9.6902930811874086E-5</v>
      </c>
      <c r="G282" s="9">
        <f t="shared" ca="1" si="95"/>
        <v>7.0264086888512041E-5</v>
      </c>
      <c r="H282" s="9">
        <f t="shared" ca="1" si="95"/>
        <v>1.1215561921355561E-3</v>
      </c>
    </row>
    <row r="283" spans="1:8" x14ac:dyDescent="0.25">
      <c r="A283">
        <v>36</v>
      </c>
      <c r="C283" t="str">
        <f ca="1">OFFSET('336p stat'!$A$1,A283*20,0)</f>
        <v>non CUDA transp_AVX_OMP</v>
      </c>
      <c r="D283" s="9">
        <f t="shared" ref="D283:H283" ca="1" si="96">POWER(SQRT(D174)/D120,2)</f>
        <v>2.2880109375290184E-4</v>
      </c>
      <c r="E283" s="9" t="e">
        <f t="shared" ca="1" si="96"/>
        <v>#DIV/0!</v>
      </c>
      <c r="F283" s="9" t="e">
        <f t="shared" ca="1" si="96"/>
        <v>#DIV/0!</v>
      </c>
      <c r="G283" s="9" t="e">
        <f t="shared" ca="1" si="96"/>
        <v>#DIV/0!</v>
      </c>
      <c r="H283" s="9" t="e">
        <f t="shared" ca="1" si="96"/>
        <v>#DIV/0!</v>
      </c>
    </row>
    <row r="284" spans="1:8" x14ac:dyDescent="0.25">
      <c r="A284">
        <v>37</v>
      </c>
      <c r="C284" t="str">
        <f ca="1">OFFSET('336p stat'!$A$1,A284*20,0)</f>
        <v>non CUDA transp_AVX_OMP non hash</v>
      </c>
      <c r="D284" s="9">
        <f t="shared" ref="D284:H284" ca="1" si="97">POWER(SQRT(D175)/D121,2)</f>
        <v>2.8298324965887631E-4</v>
      </c>
      <c r="E284" s="9">
        <f t="shared" ca="1" si="97"/>
        <v>2.8957575079648578E-4</v>
      </c>
      <c r="F284" s="9">
        <f t="shared" ca="1" si="97"/>
        <v>2.8957107356895011E-4</v>
      </c>
      <c r="G284" s="9">
        <f t="shared" ca="1" si="97"/>
        <v>2.6322650088028005E-4</v>
      </c>
      <c r="H284" s="9">
        <f t="shared" ca="1" si="97"/>
        <v>9.1101068849160603E-4</v>
      </c>
    </row>
    <row r="285" spans="1:8" x14ac:dyDescent="0.25">
      <c r="A285">
        <v>38</v>
      </c>
      <c r="C285" t="str">
        <f ca="1">OFFSET('336p stat'!$A$1,A285*20,0)</f>
        <v>CUDA ant add CPU_AVX_transp Time</v>
      </c>
      <c r="D285" s="9">
        <f t="shared" ref="D285:H285" ca="1" si="98">POWER(SQRT(D176)/D122,2)</f>
        <v>1.1024242416998003E-5</v>
      </c>
      <c r="E285" s="9">
        <f t="shared" ca="1" si="98"/>
        <v>1.1128412321222323E-5</v>
      </c>
      <c r="F285" s="9">
        <f t="shared" ca="1" si="98"/>
        <v>8.7270304261685321E-6</v>
      </c>
      <c r="G285" s="9">
        <f t="shared" ca="1" si="98"/>
        <v>7.8607919187426072E-6</v>
      </c>
      <c r="H285" s="9">
        <f t="shared" ca="1" si="98"/>
        <v>4.285007933789532E-4</v>
      </c>
    </row>
    <row r="286" spans="1:8" x14ac:dyDescent="0.25">
      <c r="A286">
        <v>39</v>
      </c>
      <c r="C286">
        <f ca="1">OFFSET('336p stat'!$A$1,A286*20,0)</f>
        <v>0</v>
      </c>
      <c r="D286" s="9" t="e">
        <f t="shared" ref="D286:H286" ca="1" si="99">POWER(SQRT(D177)/D123,2)</f>
        <v>#DIV/0!</v>
      </c>
      <c r="E286" s="9" t="e">
        <f t="shared" ca="1" si="99"/>
        <v>#DIV/0!</v>
      </c>
      <c r="F286" s="9" t="e">
        <f t="shared" ca="1" si="99"/>
        <v>#DIV/0!</v>
      </c>
      <c r="G286" s="9" t="e">
        <f t="shared" ca="1" si="99"/>
        <v>#DIV/0!</v>
      </c>
      <c r="H286" s="9" t="e">
        <f t="shared" ca="1" si="99"/>
        <v>#DIV/0!</v>
      </c>
    </row>
    <row r="287" spans="1:8" x14ac:dyDescent="0.25">
      <c r="A287">
        <v>40</v>
      </c>
      <c r="C287">
        <f ca="1">OFFSET('336p stat'!$A$1,A287*20,0)</f>
        <v>0</v>
      </c>
      <c r="D287" s="9" t="e">
        <f t="shared" ref="D287:H287" ca="1" si="100">POWER(SQRT(D178)/D124,2)</f>
        <v>#DIV/0!</v>
      </c>
      <c r="E287" s="9" t="e">
        <f t="shared" ca="1" si="100"/>
        <v>#DIV/0!</v>
      </c>
      <c r="F287" s="9" t="e">
        <f t="shared" ca="1" si="100"/>
        <v>#DIV/0!</v>
      </c>
      <c r="G287" s="9" t="e">
        <f t="shared" ca="1" si="100"/>
        <v>#DIV/0!</v>
      </c>
      <c r="H287" s="9" t="e">
        <f t="shared" ca="1" si="100"/>
        <v>#DIV/0!</v>
      </c>
    </row>
    <row r="288" spans="1:8" x14ac:dyDescent="0.25">
      <c r="A288">
        <v>41</v>
      </c>
      <c r="C288">
        <f ca="1">OFFSET('336p stat'!$A$1,A288*20,0)</f>
        <v>0</v>
      </c>
      <c r="D288" s="9" t="e">
        <f t="shared" ref="D288:H288" ca="1" si="101">POWER(SQRT(D179)/D125,2)</f>
        <v>#DIV/0!</v>
      </c>
      <c r="E288" s="9" t="e">
        <f t="shared" ca="1" si="101"/>
        <v>#DIV/0!</v>
      </c>
      <c r="F288" s="9" t="e">
        <f t="shared" ca="1" si="101"/>
        <v>#DIV/0!</v>
      </c>
      <c r="G288" s="9" t="e">
        <f t="shared" ca="1" si="101"/>
        <v>#DIV/0!</v>
      </c>
      <c r="H288" s="9" t="e">
        <f t="shared" ca="1" si="101"/>
        <v>#DIV/0!</v>
      </c>
    </row>
    <row r="289" spans="1:8" x14ac:dyDescent="0.25">
      <c r="A289">
        <v>42</v>
      </c>
      <c r="C289">
        <f ca="1">OFFSET('336p stat'!$A$1,A289*20,0)</f>
        <v>0</v>
      </c>
      <c r="D289" s="9" t="e">
        <f t="shared" ref="D289:H289" ca="1" si="102">POWER(SQRT(D180)/D126,2)</f>
        <v>#DIV/0!</v>
      </c>
      <c r="E289" s="9" t="e">
        <f t="shared" ca="1" si="102"/>
        <v>#DIV/0!</v>
      </c>
      <c r="F289" s="9" t="e">
        <f t="shared" ca="1" si="102"/>
        <v>#DIV/0!</v>
      </c>
      <c r="G289" s="9" t="e">
        <f t="shared" ca="1" si="102"/>
        <v>#DIV/0!</v>
      </c>
      <c r="H289" s="9" t="e">
        <f t="shared" ca="1" si="102"/>
        <v>#DIV/0!</v>
      </c>
    </row>
    <row r="290" spans="1:8" x14ac:dyDescent="0.25">
      <c r="A290">
        <v>43</v>
      </c>
      <c r="C290">
        <f ca="1">OFFSET('336p stat'!$A$1,A290*20,0)</f>
        <v>0</v>
      </c>
      <c r="D290" s="9" t="e">
        <f t="shared" ref="D290:H290" ca="1" si="103">POWER(SQRT(D181)/D127,2)</f>
        <v>#DIV/0!</v>
      </c>
      <c r="E290" s="9" t="e">
        <f t="shared" ca="1" si="103"/>
        <v>#DIV/0!</v>
      </c>
      <c r="F290" s="9" t="e">
        <f t="shared" ca="1" si="103"/>
        <v>#DIV/0!</v>
      </c>
      <c r="G290" s="9" t="e">
        <f t="shared" ca="1" si="103"/>
        <v>#DIV/0!</v>
      </c>
      <c r="H290" s="9" t="e">
        <f t="shared" ca="1" si="103"/>
        <v>#DIV/0!</v>
      </c>
    </row>
    <row r="291" spans="1:8" x14ac:dyDescent="0.25">
      <c r="A291">
        <v>44</v>
      </c>
      <c r="C291">
        <f ca="1">OFFSET('336p stat'!$A$1,A291*20,0)</f>
        <v>0</v>
      </c>
      <c r="D291" s="9" t="e">
        <f t="shared" ref="D291:H291" ca="1" si="104">POWER(SQRT(D182)/D128,2)</f>
        <v>#DIV/0!</v>
      </c>
      <c r="E291" s="9" t="e">
        <f t="shared" ca="1" si="104"/>
        <v>#DIV/0!</v>
      </c>
      <c r="F291" s="9" t="e">
        <f t="shared" ca="1" si="104"/>
        <v>#DIV/0!</v>
      </c>
      <c r="G291" s="9" t="e">
        <f t="shared" ca="1" si="104"/>
        <v>#DIV/0!</v>
      </c>
      <c r="H291" s="9" t="e">
        <f t="shared" ca="1" si="104"/>
        <v>#DIV/0!</v>
      </c>
    </row>
    <row r="292" spans="1:8" x14ac:dyDescent="0.25">
      <c r="A292">
        <v>45</v>
      </c>
      <c r="C292">
        <f ca="1">OFFSET('336p stat'!$A$1,A292*20,0)</f>
        <v>0</v>
      </c>
      <c r="D292" s="9" t="e">
        <f t="shared" ref="D292:H292" ca="1" si="105">POWER(SQRT(D183)/D129,2)</f>
        <v>#DIV/0!</v>
      </c>
      <c r="E292" s="9" t="e">
        <f t="shared" ca="1" si="105"/>
        <v>#DIV/0!</v>
      </c>
      <c r="F292" s="9" t="e">
        <f t="shared" ca="1" si="105"/>
        <v>#DIV/0!</v>
      </c>
      <c r="G292" s="9" t="e">
        <f t="shared" ca="1" si="105"/>
        <v>#DIV/0!</v>
      </c>
      <c r="H292" s="9" t="e">
        <f t="shared" ca="1" si="105"/>
        <v>#DIV/0!</v>
      </c>
    </row>
    <row r="293" spans="1:8" x14ac:dyDescent="0.25">
      <c r="A293">
        <v>46</v>
      </c>
      <c r="C293">
        <f ca="1">OFFSET('336p stat'!$A$1,A293*20,0)</f>
        <v>0</v>
      </c>
      <c r="D293" s="9" t="e">
        <f t="shared" ref="D293:H293" ca="1" si="106">POWER(SQRT(D184)/D130,2)</f>
        <v>#DIV/0!</v>
      </c>
      <c r="E293" s="9" t="e">
        <f t="shared" ca="1" si="106"/>
        <v>#DIV/0!</v>
      </c>
      <c r="F293" s="9" t="e">
        <f t="shared" ca="1" si="106"/>
        <v>#DIV/0!</v>
      </c>
      <c r="G293" s="9" t="e">
        <f t="shared" ca="1" si="106"/>
        <v>#DIV/0!</v>
      </c>
      <c r="H293" s="9" t="e">
        <f t="shared" ca="1" si="106"/>
        <v>#DIV/0!</v>
      </c>
    </row>
    <row r="294" spans="1:8" x14ac:dyDescent="0.25">
      <c r="A294">
        <v>47</v>
      </c>
      <c r="C294">
        <f ca="1">OFFSET('336p stat'!$A$1,A294*20,0)</f>
        <v>0</v>
      </c>
      <c r="D294" s="9" t="e">
        <f t="shared" ref="D294:H294" ca="1" si="107">POWER(SQRT(D185)/D131,2)</f>
        <v>#DIV/0!</v>
      </c>
      <c r="E294" s="9" t="e">
        <f t="shared" ca="1" si="107"/>
        <v>#DIV/0!</v>
      </c>
      <c r="F294" s="9" t="e">
        <f t="shared" ca="1" si="107"/>
        <v>#DIV/0!</v>
      </c>
      <c r="G294" s="9" t="e">
        <f t="shared" ca="1" si="107"/>
        <v>#DIV/0!</v>
      </c>
      <c r="H294" s="9" t="e">
        <f t="shared" ca="1" si="107"/>
        <v>#DIV/0!</v>
      </c>
    </row>
    <row r="295" spans="1:8" x14ac:dyDescent="0.25">
      <c r="A295">
        <v>48</v>
      </c>
      <c r="C295">
        <f ca="1">OFFSET('336p stat'!$A$1,A295*20,0)</f>
        <v>0</v>
      </c>
      <c r="D295" s="9" t="e">
        <f t="shared" ref="D295:H295" ca="1" si="108">POWER(SQRT(D186)/D132,2)</f>
        <v>#DIV/0!</v>
      </c>
      <c r="E295" s="9" t="e">
        <f t="shared" ca="1" si="108"/>
        <v>#DIV/0!</v>
      </c>
      <c r="F295" s="9" t="e">
        <f t="shared" ca="1" si="108"/>
        <v>#DIV/0!</v>
      </c>
      <c r="G295" s="9" t="e">
        <f t="shared" ca="1" si="108"/>
        <v>#DIV/0!</v>
      </c>
      <c r="H295" s="9" t="e">
        <f t="shared" ca="1" si="108"/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t="shared" ref="D296:H296" ca="1" si="109">POWER(SQRT(D187)/D133,2)</f>
        <v>#DIV/0!</v>
      </c>
      <c r="E296" s="9" t="e">
        <f t="shared" ca="1" si="109"/>
        <v>#DIV/0!</v>
      </c>
      <c r="F296" s="9" t="e">
        <f t="shared" ca="1" si="109"/>
        <v>#DIV/0!</v>
      </c>
      <c r="G296" s="9" t="e">
        <f t="shared" ca="1" si="109"/>
        <v>#DIV/0!</v>
      </c>
      <c r="H296" s="9" t="e">
        <f t="shared" ca="1" si="109"/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t="shared" ref="D297:H297" ca="1" si="110">POWER(SQRT(D188)/D134,2)</f>
        <v>#DIV/0!</v>
      </c>
      <c r="E297" s="9" t="e">
        <f t="shared" ca="1" si="110"/>
        <v>#DIV/0!</v>
      </c>
      <c r="F297" s="9" t="e">
        <f t="shared" ca="1" si="110"/>
        <v>#DIV/0!</v>
      </c>
      <c r="G297" s="9" t="e">
        <f t="shared" ca="1" si="110"/>
        <v>#DIV/0!</v>
      </c>
      <c r="H297" s="9" t="e">
        <f t="shared" ca="1" si="110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01"/>
  <sheetViews>
    <sheetView workbookViewId="0">
      <selection activeCell="A2" sqref="A2:AN70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172.86410599999999</v>
      </c>
      <c r="I2">
        <v>2.9677850000000001</v>
      </c>
      <c r="J2" t="s">
        <v>3</v>
      </c>
      <c r="K2">
        <v>150.60387499999999</v>
      </c>
      <c r="L2">
        <v>1.90113</v>
      </c>
      <c r="M2" t="s">
        <v>4</v>
      </c>
      <c r="N2">
        <v>21.512922</v>
      </c>
      <c r="O2">
        <v>7.3270000000000002E-3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0.12792799999999999</v>
      </c>
      <c r="AG2">
        <v>3.277E-3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345.49883</v>
      </c>
      <c r="I3">
        <v>4.9204800000000004</v>
      </c>
      <c r="J3" t="s">
        <v>3</v>
      </c>
      <c r="K3">
        <v>301.03247699999997</v>
      </c>
      <c r="L3">
        <v>3.0855670000000002</v>
      </c>
      <c r="M3" t="s">
        <v>4</v>
      </c>
      <c r="N3">
        <v>43.021037999999997</v>
      </c>
      <c r="O3">
        <v>2.4702000000000002E-2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0.12792799999999999</v>
      </c>
      <c r="AG3">
        <v>3.277E-3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518.13400000000001</v>
      </c>
      <c r="I4">
        <v>7.9567480000000002</v>
      </c>
      <c r="J4" t="s">
        <v>3</v>
      </c>
      <c r="K4">
        <v>451.46401800000001</v>
      </c>
      <c r="L4">
        <v>4.9077780000000004</v>
      </c>
      <c r="M4" t="s">
        <v>4</v>
      </c>
      <c r="N4">
        <v>64.528305000000003</v>
      </c>
      <c r="O4">
        <v>5.2798999999999999E-2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0.12792799999999999</v>
      </c>
      <c r="AG4">
        <v>3.277E-3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690.77101400000004</v>
      </c>
      <c r="I5">
        <v>11.77534</v>
      </c>
      <c r="J5" t="s">
        <v>3</v>
      </c>
      <c r="K5">
        <v>601.89988800000003</v>
      </c>
      <c r="L5">
        <v>7.3287269999999998</v>
      </c>
      <c r="M5" t="s">
        <v>4</v>
      </c>
      <c r="N5">
        <v>86.033081999999993</v>
      </c>
      <c r="O5">
        <v>9.1698000000000002E-2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0.12792799999999999</v>
      </c>
      <c r="AG5">
        <v>3.277E-3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863.42476299999998</v>
      </c>
      <c r="I6">
        <v>16.622399000000001</v>
      </c>
      <c r="J6" t="s">
        <v>3</v>
      </c>
      <c r="K6">
        <v>752.34550000000002</v>
      </c>
      <c r="L6">
        <v>10.334312000000001</v>
      </c>
      <c r="M6" t="s">
        <v>4</v>
      </c>
      <c r="N6">
        <v>107.538629</v>
      </c>
      <c r="O6">
        <v>0.142454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0.12792799999999999</v>
      </c>
      <c r="AG6">
        <v>3.277E-3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1036.047476</v>
      </c>
      <c r="I7">
        <v>22.441293000000002</v>
      </c>
      <c r="J7" t="s">
        <v>3</v>
      </c>
      <c r="K7">
        <v>902.79074200000002</v>
      </c>
      <c r="L7">
        <v>13.938552</v>
      </c>
      <c r="M7" t="s">
        <v>4</v>
      </c>
      <c r="N7">
        <v>129.04612</v>
      </c>
      <c r="O7">
        <v>0.20258699999999999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0.12792799999999999</v>
      </c>
      <c r="AG7">
        <v>3.277E-3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1208.6632099999999</v>
      </c>
      <c r="I8">
        <v>29.142178000000001</v>
      </c>
      <c r="J8" t="s">
        <v>3</v>
      </c>
      <c r="K8">
        <v>1053.218689</v>
      </c>
      <c r="L8">
        <v>18.017325</v>
      </c>
      <c r="M8" t="s">
        <v>4</v>
      </c>
      <c r="N8">
        <v>150.549083</v>
      </c>
      <c r="O8">
        <v>0.27267599999999997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0.12792799999999999</v>
      </c>
      <c r="AG8">
        <v>3.277E-3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1381.2536299999999</v>
      </c>
      <c r="I9">
        <v>36.896661000000002</v>
      </c>
      <c r="J9" t="s">
        <v>3</v>
      </c>
      <c r="K9">
        <v>1203.6330539999999</v>
      </c>
      <c r="L9">
        <v>22.653455999999998</v>
      </c>
      <c r="M9" t="s">
        <v>4</v>
      </c>
      <c r="N9">
        <v>172.05118999999999</v>
      </c>
      <c r="O9">
        <v>0.35282999999999998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0.12792799999999999</v>
      </c>
      <c r="AG9">
        <v>3.277E-3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1553.848669</v>
      </c>
      <c r="I10">
        <v>45.536163999999999</v>
      </c>
      <c r="J10" t="s">
        <v>3</v>
      </c>
      <c r="K10">
        <v>1354.045237</v>
      </c>
      <c r="L10">
        <v>27.900791000000002</v>
      </c>
      <c r="M10" t="s">
        <v>4</v>
      </c>
      <c r="N10">
        <v>193.55069599999999</v>
      </c>
      <c r="O10">
        <v>0.443303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0.12792799999999999</v>
      </c>
      <c r="AG10">
        <v>3.277E-3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1726.4481539999999</v>
      </c>
      <c r="I11">
        <v>55.143481999999999</v>
      </c>
      <c r="J11" t="s">
        <v>3</v>
      </c>
      <c r="K11">
        <v>1504.457173</v>
      </c>
      <c r="L11">
        <v>33.793210000000002</v>
      </c>
      <c r="M11" t="s">
        <v>4</v>
      </c>
      <c r="N11">
        <v>215.04677599999999</v>
      </c>
      <c r="O11">
        <v>0.54544300000000001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0.12792799999999999</v>
      </c>
      <c r="AG11">
        <v>3.277E-3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1899.0331980000001</v>
      </c>
      <c r="I12">
        <v>65.872733999999994</v>
      </c>
      <c r="J12" t="s">
        <v>3</v>
      </c>
      <c r="K12">
        <v>1654.873777</v>
      </c>
      <c r="L12">
        <v>40.330857000000002</v>
      </c>
      <c r="M12" t="s">
        <v>4</v>
      </c>
      <c r="N12">
        <v>236.54621900000001</v>
      </c>
      <c r="O12">
        <v>0.66127199999999997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0.12792799999999999</v>
      </c>
      <c r="AG12">
        <v>3.277E-3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2071.6377640000001</v>
      </c>
      <c r="I13">
        <v>77.403137999999998</v>
      </c>
      <c r="J13" t="s">
        <v>3</v>
      </c>
      <c r="K13">
        <v>1805.286235</v>
      </c>
      <c r="L13">
        <v>47.435490999999999</v>
      </c>
      <c r="M13" t="s">
        <v>4</v>
      </c>
      <c r="N13">
        <v>258.04464100000001</v>
      </c>
      <c r="O13">
        <v>0.790354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0.12792799999999999</v>
      </c>
      <c r="AG13">
        <v>3.277E-3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2244.24269</v>
      </c>
      <c r="I14">
        <v>90.325992999999997</v>
      </c>
      <c r="J14" t="s">
        <v>3</v>
      </c>
      <c r="K14">
        <v>1955.6991379999999</v>
      </c>
      <c r="L14">
        <v>55.199706999999997</v>
      </c>
      <c r="M14" t="s">
        <v>4</v>
      </c>
      <c r="N14">
        <v>279.54088999999999</v>
      </c>
      <c r="O14">
        <v>0.92869400000000002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0.12792799999999999</v>
      </c>
      <c r="AG14">
        <v>3.277E-3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2416.8406009999999</v>
      </c>
      <c r="I15">
        <v>103.83742700000001</v>
      </c>
      <c r="J15" t="s">
        <v>3</v>
      </c>
      <c r="K15">
        <v>2106.1155079999999</v>
      </c>
      <c r="L15">
        <v>63.644060000000003</v>
      </c>
      <c r="M15" t="s">
        <v>4</v>
      </c>
      <c r="N15">
        <v>301.03749199999999</v>
      </c>
      <c r="O15">
        <v>1.0835399999999999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0.12792799999999999</v>
      </c>
      <c r="AG15">
        <v>3.277E-3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2589.45813</v>
      </c>
      <c r="I16">
        <v>118.100684</v>
      </c>
      <c r="J16" t="s">
        <v>3</v>
      </c>
      <c r="K16">
        <v>2256.554341</v>
      </c>
      <c r="L16">
        <v>72.828142</v>
      </c>
      <c r="M16" t="s">
        <v>4</v>
      </c>
      <c r="N16">
        <v>322.53580299999999</v>
      </c>
      <c r="O16">
        <v>1.2545170000000001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0.12792799999999999</v>
      </c>
      <c r="AG16">
        <v>3.277E-3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2762.267002</v>
      </c>
      <c r="I17">
        <v>141.15983700000001</v>
      </c>
      <c r="J17" t="s">
        <v>3</v>
      </c>
      <c r="K17">
        <v>2407.0310599999998</v>
      </c>
      <c r="L17">
        <v>83.35642</v>
      </c>
      <c r="M17" t="s">
        <v>4</v>
      </c>
      <c r="N17">
        <v>344.038569</v>
      </c>
      <c r="O17">
        <v>1.440466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0.12792799999999999</v>
      </c>
      <c r="AG17">
        <v>3.277E-3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2934.9624610000001</v>
      </c>
      <c r="I18">
        <v>162.122379</v>
      </c>
      <c r="J18" t="s">
        <v>3</v>
      </c>
      <c r="K18">
        <v>2557.536353</v>
      </c>
      <c r="L18">
        <v>95.742897999999997</v>
      </c>
      <c r="M18" t="s">
        <v>4</v>
      </c>
      <c r="N18">
        <v>365.53801800000002</v>
      </c>
      <c r="O18">
        <v>1.643159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0.12792799999999999</v>
      </c>
      <c r="AG18">
        <v>3.277E-3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3107.6973830000002</v>
      </c>
      <c r="I19">
        <v>185.75259199999999</v>
      </c>
      <c r="J19" t="s">
        <v>3</v>
      </c>
      <c r="K19">
        <v>2708.039272</v>
      </c>
      <c r="L19">
        <v>109.32631600000001</v>
      </c>
      <c r="M19" t="s">
        <v>4</v>
      </c>
      <c r="N19">
        <v>387.03828700000003</v>
      </c>
      <c r="O19">
        <v>1.857507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0.12792799999999999</v>
      </c>
      <c r="AG19">
        <v>3.277E-3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3280.3250979999998</v>
      </c>
      <c r="I20">
        <v>204.997128</v>
      </c>
      <c r="J20" t="s">
        <v>3</v>
      </c>
      <c r="K20">
        <v>2858.4839310000002</v>
      </c>
      <c r="L20">
        <v>121.080462</v>
      </c>
      <c r="M20" t="s">
        <v>4</v>
      </c>
      <c r="N20">
        <v>408.53975000000003</v>
      </c>
      <c r="O20">
        <v>2.0766689999999999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0.12792799999999999</v>
      </c>
      <c r="AG20">
        <v>3.277E-3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3452.9768410000001</v>
      </c>
      <c r="I21">
        <v>229.18929800000001</v>
      </c>
      <c r="J21" t="s">
        <v>3</v>
      </c>
      <c r="K21">
        <v>3008.9696530000001</v>
      </c>
      <c r="L21">
        <v>135.56155000000001</v>
      </c>
      <c r="M21" t="s">
        <v>4</v>
      </c>
      <c r="N21">
        <v>430.067407</v>
      </c>
      <c r="O21">
        <v>2.457754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0.12792799999999999</v>
      </c>
      <c r="AG21">
        <v>3.277E-3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0.15620300000000001</v>
      </c>
      <c r="AG22">
        <v>2.4399999999999999E-3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0.15620300000000001</v>
      </c>
      <c r="AG23">
        <v>2.4399999999999999E-3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0.15620300000000001</v>
      </c>
      <c r="AG24">
        <v>2.4399999999999999E-3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0.15606600000000001</v>
      </c>
      <c r="AG25">
        <v>2.3800000000000002E-3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0.15606600000000001</v>
      </c>
      <c r="AG26">
        <v>2.3800000000000002E-3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0.15606600000000001</v>
      </c>
      <c r="AG27">
        <v>2.3800000000000002E-3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0.15606600000000001</v>
      </c>
      <c r="AG28">
        <v>2.3800000000000002E-3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0.15606600000000001</v>
      </c>
      <c r="AG29">
        <v>2.3800000000000002E-3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0.15606600000000001</v>
      </c>
      <c r="AG30">
        <v>2.3800000000000002E-3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0.15606600000000001</v>
      </c>
      <c r="AG31">
        <v>2.3800000000000002E-3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0.15606600000000001</v>
      </c>
      <c r="AG32">
        <v>2.3800000000000002E-3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0.15606600000000001</v>
      </c>
      <c r="AG33">
        <v>2.3800000000000002E-3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0.15606600000000001</v>
      </c>
      <c r="AG34">
        <v>2.3800000000000002E-3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0.15606600000000001</v>
      </c>
      <c r="AG35">
        <v>2.3800000000000002E-3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0.15606600000000001</v>
      </c>
      <c r="AG36">
        <v>2.3800000000000002E-3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0.15606600000000001</v>
      </c>
      <c r="AG37">
        <v>2.3800000000000002E-3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0.15606600000000001</v>
      </c>
      <c r="AG38">
        <v>2.3800000000000002E-3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0.15606600000000001</v>
      </c>
      <c r="AG39">
        <v>2.3800000000000002E-3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0.15606600000000001</v>
      </c>
      <c r="AG40">
        <v>2.3800000000000002E-3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0.15606600000000001</v>
      </c>
      <c r="AG41">
        <v>2.3800000000000002E-3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109.26262199999999</v>
      </c>
      <c r="I42">
        <v>0.58241200000000004</v>
      </c>
      <c r="J42" t="s">
        <v>3</v>
      </c>
      <c r="K42">
        <v>87.088813000000002</v>
      </c>
      <c r="L42">
        <v>0.62174499999999999</v>
      </c>
      <c r="M42" t="s">
        <v>4</v>
      </c>
      <c r="N42">
        <v>21.618185</v>
      </c>
      <c r="O42">
        <v>3.7599999999999998E-4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218.31805399999999</v>
      </c>
      <c r="I43">
        <v>1.5556220000000001</v>
      </c>
      <c r="J43" t="s">
        <v>3</v>
      </c>
      <c r="K43">
        <v>173.98596499999999</v>
      </c>
      <c r="L43">
        <v>1.7870630000000001</v>
      </c>
      <c r="M43" t="s">
        <v>4</v>
      </c>
      <c r="N43">
        <v>43.235912999999996</v>
      </c>
      <c r="O43">
        <v>8.5800000000000004E-4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327.47429099999999</v>
      </c>
      <c r="I44">
        <v>3.2194199999999999</v>
      </c>
      <c r="J44" t="s">
        <v>3</v>
      </c>
      <c r="K44">
        <v>260.98344400000002</v>
      </c>
      <c r="L44">
        <v>3.8908960000000001</v>
      </c>
      <c r="M44" t="s">
        <v>4</v>
      </c>
      <c r="N44">
        <v>64.850564000000006</v>
      </c>
      <c r="O44">
        <v>1.1609999999999999E-3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436.56582500000002</v>
      </c>
      <c r="I45">
        <v>6.0582440000000002</v>
      </c>
      <c r="J45" t="s">
        <v>3</v>
      </c>
      <c r="K45">
        <v>347.93971900000003</v>
      </c>
      <c r="L45">
        <v>7.3438129999999999</v>
      </c>
      <c r="M45" t="s">
        <v>4</v>
      </c>
      <c r="N45">
        <v>86.465083000000007</v>
      </c>
      <c r="O45">
        <v>1.7279999999999999E-3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545.65042600000004</v>
      </c>
      <c r="I46">
        <v>10.636412</v>
      </c>
      <c r="J46" t="s">
        <v>3</v>
      </c>
      <c r="K46">
        <v>434.85510299999999</v>
      </c>
      <c r="L46">
        <v>12.665687999999999</v>
      </c>
      <c r="M46" t="s">
        <v>4</v>
      </c>
      <c r="N46">
        <v>108.07948500000001</v>
      </c>
      <c r="O46">
        <v>2.398E-3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654.82970599999999</v>
      </c>
      <c r="I47">
        <v>14.289376000000001</v>
      </c>
      <c r="J47" t="s">
        <v>3</v>
      </c>
      <c r="K47">
        <v>521.88227800000004</v>
      </c>
      <c r="L47">
        <v>17.103066999999999</v>
      </c>
      <c r="M47" t="s">
        <v>4</v>
      </c>
      <c r="N47">
        <v>129.69293099999999</v>
      </c>
      <c r="O47">
        <v>3.4069999999999999E-3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763.86542499999996</v>
      </c>
      <c r="I48">
        <v>16.033726000000001</v>
      </c>
      <c r="J48" t="s">
        <v>3</v>
      </c>
      <c r="K48">
        <v>608.77357800000004</v>
      </c>
      <c r="L48">
        <v>20.008521999999999</v>
      </c>
      <c r="M48" t="s">
        <v>4</v>
      </c>
      <c r="N48">
        <v>151.309067</v>
      </c>
      <c r="O48">
        <v>4.6649999999999999E-3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872.93413699999996</v>
      </c>
      <c r="I49">
        <v>18.778528000000001</v>
      </c>
      <c r="J49" t="s">
        <v>3</v>
      </c>
      <c r="K49">
        <v>695.69984999999997</v>
      </c>
      <c r="L49">
        <v>24.078018</v>
      </c>
      <c r="M49" t="s">
        <v>4</v>
      </c>
      <c r="N49">
        <v>172.92541499999999</v>
      </c>
      <c r="O49">
        <v>6.0260000000000001E-3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981.91017299999999</v>
      </c>
      <c r="I50">
        <v>22.120512999999999</v>
      </c>
      <c r="J50" t="s">
        <v>3</v>
      </c>
      <c r="K50">
        <v>782.52137000000005</v>
      </c>
      <c r="L50">
        <v>28.872351999999999</v>
      </c>
      <c r="M50" t="s">
        <v>4</v>
      </c>
      <c r="N50">
        <v>194.53766300000001</v>
      </c>
      <c r="O50">
        <v>7.1009999999999997E-3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1091.055957</v>
      </c>
      <c r="I51">
        <v>26.351863999999999</v>
      </c>
      <c r="J51" t="s">
        <v>3</v>
      </c>
      <c r="K51">
        <v>869.49789699999997</v>
      </c>
      <c r="L51">
        <v>34.407474000000001</v>
      </c>
      <c r="M51" t="s">
        <v>4</v>
      </c>
      <c r="N51">
        <v>216.14706799999999</v>
      </c>
      <c r="O51">
        <v>8.2550000000000002E-3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1200.0459109999999</v>
      </c>
      <c r="I52">
        <v>29.961539999999999</v>
      </c>
      <c r="J52" t="s">
        <v>3</v>
      </c>
      <c r="K52">
        <v>956.35346400000003</v>
      </c>
      <c r="L52">
        <v>39.232180999999997</v>
      </c>
      <c r="M52" t="s">
        <v>4</v>
      </c>
      <c r="N52">
        <v>237.75745900000001</v>
      </c>
      <c r="O52">
        <v>9.3970000000000008E-3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1308.9929830000001</v>
      </c>
      <c r="I53">
        <v>33.566735000000001</v>
      </c>
      <c r="J53" t="s">
        <v>3</v>
      </c>
      <c r="K53">
        <v>1043.1287520000001</v>
      </c>
      <c r="L53">
        <v>44.607171999999998</v>
      </c>
      <c r="M53" t="s">
        <v>4</v>
      </c>
      <c r="N53">
        <v>259.368763</v>
      </c>
      <c r="O53">
        <v>1.0416999999999999E-2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1417.943857</v>
      </c>
      <c r="I54">
        <v>38.214430999999998</v>
      </c>
      <c r="J54" t="s">
        <v>3</v>
      </c>
      <c r="K54">
        <v>1129.93542</v>
      </c>
      <c r="L54">
        <v>51.015827000000002</v>
      </c>
      <c r="M54" t="s">
        <v>4</v>
      </c>
      <c r="N54">
        <v>280.98179499999998</v>
      </c>
      <c r="O54">
        <v>1.1440000000000001E-2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1527.083635</v>
      </c>
      <c r="I55">
        <v>42.437235000000001</v>
      </c>
      <c r="J55" t="s">
        <v>3</v>
      </c>
      <c r="K55">
        <v>1216.92668</v>
      </c>
      <c r="L55">
        <v>56.570860000000003</v>
      </c>
      <c r="M55" t="s">
        <v>4</v>
      </c>
      <c r="N55">
        <v>302.59273100000001</v>
      </c>
      <c r="O55">
        <v>1.2710000000000001E-2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1636.0782569999999</v>
      </c>
      <c r="I56">
        <v>46.224913000000001</v>
      </c>
      <c r="J56" t="s">
        <v>3</v>
      </c>
      <c r="K56">
        <v>1303.7775810000001</v>
      </c>
      <c r="L56">
        <v>60.932581999999996</v>
      </c>
      <c r="M56" t="s">
        <v>4</v>
      </c>
      <c r="N56">
        <v>324.20141999999998</v>
      </c>
      <c r="O56">
        <v>1.456E-2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1745.067974</v>
      </c>
      <c r="I57">
        <v>47.685054999999998</v>
      </c>
      <c r="J57" t="s">
        <v>3</v>
      </c>
      <c r="K57">
        <v>1390.6235790000001</v>
      </c>
      <c r="L57">
        <v>63.771602000000001</v>
      </c>
      <c r="M57" t="s">
        <v>4</v>
      </c>
      <c r="N57">
        <v>345.81020599999999</v>
      </c>
      <c r="O57">
        <v>1.6664000000000002E-2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1854.1193089999999</v>
      </c>
      <c r="I58">
        <v>49.201267000000001</v>
      </c>
      <c r="J58" t="s">
        <v>3</v>
      </c>
      <c r="K58">
        <v>1477.5317500000001</v>
      </c>
      <c r="L58">
        <v>66.826380999999998</v>
      </c>
      <c r="M58" t="s">
        <v>4</v>
      </c>
      <c r="N58">
        <v>367.42118199999999</v>
      </c>
      <c r="O58">
        <v>1.9137999999999999E-2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1963.128586</v>
      </c>
      <c r="I59">
        <v>52.056804999999997</v>
      </c>
      <c r="J59" t="s">
        <v>3</v>
      </c>
      <c r="K59">
        <v>1564.3976660000001</v>
      </c>
      <c r="L59">
        <v>70.844098000000002</v>
      </c>
      <c r="M59" t="s">
        <v>4</v>
      </c>
      <c r="N59">
        <v>389.02778000000001</v>
      </c>
      <c r="O59">
        <v>2.1496000000000001E-2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2072.157471</v>
      </c>
      <c r="I60">
        <v>54.125870999999997</v>
      </c>
      <c r="J60" t="s">
        <v>3</v>
      </c>
      <c r="K60">
        <v>1651.2718970000001</v>
      </c>
      <c r="L60">
        <v>74.979969999999994</v>
      </c>
      <c r="M60" t="s">
        <v>4</v>
      </c>
      <c r="N60">
        <v>410.63600300000002</v>
      </c>
      <c r="O60">
        <v>2.3608000000000001E-2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2181.18624</v>
      </c>
      <c r="I61">
        <v>55.641652000000001</v>
      </c>
      <c r="J61" t="s">
        <v>3</v>
      </c>
      <c r="K61">
        <v>1738.176663</v>
      </c>
      <c r="L61">
        <v>77.845974999999996</v>
      </c>
      <c r="M61" t="s">
        <v>4</v>
      </c>
      <c r="N61">
        <v>432.24509499999999</v>
      </c>
      <c r="O61">
        <v>2.5322999999999998E-2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257.26956100000001</v>
      </c>
      <c r="I62">
        <v>7.4159000000000003E-2</v>
      </c>
      <c r="J62" t="s">
        <v>3</v>
      </c>
      <c r="K62">
        <v>236.69769600000001</v>
      </c>
      <c r="L62">
        <v>4.2877999999999999E-2</v>
      </c>
      <c r="M62" t="s">
        <v>4</v>
      </c>
      <c r="N62">
        <v>23.170031000000002</v>
      </c>
      <c r="O62">
        <v>4.6999999999999997E-5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514.52153699999997</v>
      </c>
      <c r="I63">
        <v>0.28301799999999999</v>
      </c>
      <c r="J63" t="s">
        <v>3</v>
      </c>
      <c r="K63">
        <v>473.380853</v>
      </c>
      <c r="L63">
        <v>0.17599600000000001</v>
      </c>
      <c r="M63" t="s">
        <v>4</v>
      </c>
      <c r="N63">
        <v>46.338726999999999</v>
      </c>
      <c r="O63">
        <v>1.6200000000000001E-4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771.78063099999997</v>
      </c>
      <c r="I64">
        <v>0.640177</v>
      </c>
      <c r="J64" t="s">
        <v>3</v>
      </c>
      <c r="K64">
        <v>710.06782299999998</v>
      </c>
      <c r="L64">
        <v>0.40344999999999998</v>
      </c>
      <c r="M64" t="s">
        <v>4</v>
      </c>
      <c r="N64">
        <v>69.508033999999995</v>
      </c>
      <c r="O64">
        <v>3.4900000000000003E-4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1029.0338650000001</v>
      </c>
      <c r="I65">
        <v>1.0560860000000001</v>
      </c>
      <c r="J65" t="s">
        <v>3</v>
      </c>
      <c r="K65">
        <v>946.75761999999997</v>
      </c>
      <c r="L65">
        <v>0.72536999999999996</v>
      </c>
      <c r="M65" t="s">
        <v>4</v>
      </c>
      <c r="N65">
        <v>92.67859</v>
      </c>
      <c r="O65">
        <v>6.38E-4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1286.2999850000001</v>
      </c>
      <c r="I66">
        <v>1.625766</v>
      </c>
      <c r="J66" t="s">
        <v>3</v>
      </c>
      <c r="K66">
        <v>1183.4461080000001</v>
      </c>
      <c r="L66">
        <v>1.134609</v>
      </c>
      <c r="M66" t="s">
        <v>4</v>
      </c>
      <c r="N66">
        <v>115.847193</v>
      </c>
      <c r="O66">
        <v>1.057E-3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1543.5572070000001</v>
      </c>
      <c r="I67">
        <v>2.2249919999999999</v>
      </c>
      <c r="J67" t="s">
        <v>3</v>
      </c>
      <c r="K67">
        <v>1420.1381469999999</v>
      </c>
      <c r="L67">
        <v>1.6270180000000001</v>
      </c>
      <c r="M67" t="s">
        <v>4</v>
      </c>
      <c r="N67">
        <v>139.01663400000001</v>
      </c>
      <c r="O67">
        <v>1.516E-3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1800.829929</v>
      </c>
      <c r="I68">
        <v>2.899286</v>
      </c>
      <c r="J68" t="s">
        <v>3</v>
      </c>
      <c r="K68">
        <v>1656.830991</v>
      </c>
      <c r="L68">
        <v>2.1872410000000002</v>
      </c>
      <c r="M68" t="s">
        <v>4</v>
      </c>
      <c r="N68">
        <v>162.18557300000001</v>
      </c>
      <c r="O68">
        <v>2.1120000000000002E-3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2058.0917720000002</v>
      </c>
      <c r="I69">
        <v>3.7351000000000001</v>
      </c>
      <c r="J69" t="s">
        <v>3</v>
      </c>
      <c r="K69">
        <v>1893.5235230000001</v>
      </c>
      <c r="L69">
        <v>2.8414239999999999</v>
      </c>
      <c r="M69" t="s">
        <v>4</v>
      </c>
      <c r="N69">
        <v>185.35449399999999</v>
      </c>
      <c r="O69">
        <v>2.7420000000000001E-3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2315.357051</v>
      </c>
      <c r="I70">
        <v>4.7217409999999997</v>
      </c>
      <c r="J70" t="s">
        <v>3</v>
      </c>
      <c r="K70">
        <v>2130.2166309999998</v>
      </c>
      <c r="L70">
        <v>3.5702340000000001</v>
      </c>
      <c r="M70" t="s">
        <v>4</v>
      </c>
      <c r="N70">
        <v>208.52362400000001</v>
      </c>
      <c r="O70">
        <v>3.3939999999999999E-3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2572.622417</v>
      </c>
      <c r="I71">
        <v>5.7500340000000003</v>
      </c>
      <c r="J71" t="s">
        <v>3</v>
      </c>
      <c r="K71">
        <v>2366.9066990000001</v>
      </c>
      <c r="L71">
        <v>4.3904940000000003</v>
      </c>
      <c r="M71" t="s">
        <v>4</v>
      </c>
      <c r="N71">
        <v>231.693566</v>
      </c>
      <c r="O71">
        <v>4.2079999999999999E-3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2829.8674169999999</v>
      </c>
      <c r="I72">
        <v>6.9879810000000004</v>
      </c>
      <c r="J72" t="s">
        <v>3</v>
      </c>
      <c r="K72">
        <v>2603.603149</v>
      </c>
      <c r="L72">
        <v>5.2916290000000004</v>
      </c>
      <c r="M72" t="s">
        <v>4</v>
      </c>
      <c r="N72">
        <v>254.863643</v>
      </c>
      <c r="O72">
        <v>4.9800000000000001E-3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3087.1483939999998</v>
      </c>
      <c r="I73">
        <v>8.4033409999999993</v>
      </c>
      <c r="J73" t="s">
        <v>3</v>
      </c>
      <c r="K73">
        <v>2840.303926</v>
      </c>
      <c r="L73">
        <v>6.2873950000000001</v>
      </c>
      <c r="M73" t="s">
        <v>4</v>
      </c>
      <c r="N73">
        <v>278.03279900000001</v>
      </c>
      <c r="O73">
        <v>5.8409999999999998E-3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3344.4222709999999</v>
      </c>
      <c r="I74">
        <v>9.9362809999999993</v>
      </c>
      <c r="J74" t="s">
        <v>3</v>
      </c>
      <c r="K74">
        <v>3077.0014550000001</v>
      </c>
      <c r="L74">
        <v>7.3458969999999999</v>
      </c>
      <c r="M74" t="s">
        <v>4</v>
      </c>
      <c r="N74">
        <v>301.20149400000003</v>
      </c>
      <c r="O74">
        <v>6.9129999999999999E-3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3601.6926170000002</v>
      </c>
      <c r="I75">
        <v>11.292941000000001</v>
      </c>
      <c r="J75" t="s">
        <v>3</v>
      </c>
      <c r="K75">
        <v>3313.6976319999999</v>
      </c>
      <c r="L75">
        <v>8.4777939999999994</v>
      </c>
      <c r="M75" t="s">
        <v>4</v>
      </c>
      <c r="N75">
        <v>324.36970500000001</v>
      </c>
      <c r="O75">
        <v>8.0459999999999993E-3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3858.9654930000002</v>
      </c>
      <c r="I76">
        <v>12.914842999999999</v>
      </c>
      <c r="J76" t="s">
        <v>3</v>
      </c>
      <c r="K76">
        <v>3550.3936819999999</v>
      </c>
      <c r="L76">
        <v>9.7249339999999993</v>
      </c>
      <c r="M76" t="s">
        <v>4</v>
      </c>
      <c r="N76">
        <v>347.53902199999999</v>
      </c>
      <c r="O76">
        <v>9.1009999999999997E-3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4116.2316309999997</v>
      </c>
      <c r="I77">
        <v>14.653665999999999</v>
      </c>
      <c r="J77" t="s">
        <v>3</v>
      </c>
      <c r="K77">
        <v>3787.0933110000001</v>
      </c>
      <c r="L77">
        <v>11.064743999999999</v>
      </c>
      <c r="M77" t="s">
        <v>4</v>
      </c>
      <c r="N77">
        <v>370.70825300000001</v>
      </c>
      <c r="O77">
        <v>1.0107E-2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4373.4910449999998</v>
      </c>
      <c r="I78">
        <v>16.468532</v>
      </c>
      <c r="J78" t="s">
        <v>3</v>
      </c>
      <c r="K78">
        <v>4023.7951459999999</v>
      </c>
      <c r="L78">
        <v>12.475946</v>
      </c>
      <c r="M78" t="s">
        <v>4</v>
      </c>
      <c r="N78">
        <v>393.87689399999999</v>
      </c>
      <c r="O78">
        <v>1.1396E-2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4630.7486230000004</v>
      </c>
      <c r="I79">
        <v>18.248913000000002</v>
      </c>
      <c r="J79" t="s">
        <v>3</v>
      </c>
      <c r="K79">
        <v>4260.4876560000002</v>
      </c>
      <c r="L79">
        <v>13.977335999999999</v>
      </c>
      <c r="M79" t="s">
        <v>4</v>
      </c>
      <c r="N79">
        <v>417.045413</v>
      </c>
      <c r="O79">
        <v>1.2879E-2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4888.0427440000003</v>
      </c>
      <c r="I80">
        <v>20.179228999999999</v>
      </c>
      <c r="J80" t="s">
        <v>3</v>
      </c>
      <c r="K80">
        <v>4497.1820019999996</v>
      </c>
      <c r="L80">
        <v>15.552659</v>
      </c>
      <c r="M80" t="s">
        <v>4</v>
      </c>
      <c r="N80">
        <v>440.21438499999999</v>
      </c>
      <c r="O80">
        <v>1.4461999999999999E-2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5145.3130469999996</v>
      </c>
      <c r="I81">
        <v>21.970981999999999</v>
      </c>
      <c r="J81" t="s">
        <v>3</v>
      </c>
      <c r="K81">
        <v>4733.8742769999999</v>
      </c>
      <c r="L81">
        <v>17.192827000000001</v>
      </c>
      <c r="M81" t="s">
        <v>4</v>
      </c>
      <c r="N81">
        <v>463.38258400000001</v>
      </c>
      <c r="O81">
        <v>1.6015999999999999E-2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253.508409</v>
      </c>
      <c r="I82">
        <v>1.7859E-2</v>
      </c>
      <c r="J82" t="s">
        <v>3</v>
      </c>
      <c r="K82">
        <v>231.274248</v>
      </c>
      <c r="L82">
        <v>1.7110000000000001E-3</v>
      </c>
      <c r="M82" t="s">
        <v>4</v>
      </c>
      <c r="N82">
        <v>26.246126</v>
      </c>
      <c r="O82">
        <v>7.2099999999999996E-4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506.94486899999998</v>
      </c>
      <c r="I83">
        <v>5.8517E-2</v>
      </c>
      <c r="J83" t="s">
        <v>3</v>
      </c>
      <c r="K83">
        <v>462.49295599999999</v>
      </c>
      <c r="L83">
        <v>4.3140000000000001E-3</v>
      </c>
      <c r="M83" t="s">
        <v>4</v>
      </c>
      <c r="N83">
        <v>52.496279000000001</v>
      </c>
      <c r="O83">
        <v>1.5449999999999999E-3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760.35425799999996</v>
      </c>
      <c r="I84">
        <v>0.12284399999999999</v>
      </c>
      <c r="J84" t="s">
        <v>3</v>
      </c>
      <c r="K84">
        <v>693.72123799999997</v>
      </c>
      <c r="L84">
        <v>9.6179999999999998E-3</v>
      </c>
      <c r="M84" t="s">
        <v>4</v>
      </c>
      <c r="N84">
        <v>78.748904999999993</v>
      </c>
      <c r="O84">
        <v>3.0720000000000001E-3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1013.784141</v>
      </c>
      <c r="I85">
        <v>0.211504</v>
      </c>
      <c r="J85" t="s">
        <v>3</v>
      </c>
      <c r="K85">
        <v>924.93729099999996</v>
      </c>
      <c r="L85">
        <v>1.4341E-2</v>
      </c>
      <c r="M85" t="s">
        <v>4</v>
      </c>
      <c r="N85">
        <v>104.989817</v>
      </c>
      <c r="O85">
        <v>3.2169999999999998E-3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1267.2230030000001</v>
      </c>
      <c r="I86">
        <v>0.30855500000000002</v>
      </c>
      <c r="J86" t="s">
        <v>3</v>
      </c>
      <c r="K86">
        <v>1156.157205</v>
      </c>
      <c r="L86">
        <v>2.0583000000000001E-2</v>
      </c>
      <c r="M86" t="s">
        <v>4</v>
      </c>
      <c r="N86">
        <v>131.231326</v>
      </c>
      <c r="O86">
        <v>4.9220000000000002E-3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1520.6514159999999</v>
      </c>
      <c r="I87">
        <v>0.42334699999999997</v>
      </c>
      <c r="J87" t="s">
        <v>3</v>
      </c>
      <c r="K87">
        <v>1387.388013</v>
      </c>
      <c r="L87">
        <v>2.5850999999999999E-2</v>
      </c>
      <c r="M87" t="s">
        <v>4</v>
      </c>
      <c r="N87">
        <v>157.484306</v>
      </c>
      <c r="O87">
        <v>5.9389999999999998E-3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1774.090193</v>
      </c>
      <c r="I88">
        <v>0.57645900000000005</v>
      </c>
      <c r="J88" t="s">
        <v>3</v>
      </c>
      <c r="K88">
        <v>1618.6166410000001</v>
      </c>
      <c r="L88">
        <v>3.3763000000000001E-2</v>
      </c>
      <c r="M88" t="s">
        <v>4</v>
      </c>
      <c r="N88">
        <v>183.73389800000001</v>
      </c>
      <c r="O88">
        <v>7.1500000000000001E-3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2027.514844</v>
      </c>
      <c r="I89">
        <v>0.74656900000000004</v>
      </c>
      <c r="J89" t="s">
        <v>3</v>
      </c>
      <c r="K89">
        <v>1849.841899</v>
      </c>
      <c r="L89">
        <v>3.9326E-2</v>
      </c>
      <c r="M89" t="s">
        <v>4</v>
      </c>
      <c r="N89">
        <v>209.98013</v>
      </c>
      <c r="O89">
        <v>8.4180000000000001E-3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2280.951294</v>
      </c>
      <c r="I90">
        <v>1.0071190000000001</v>
      </c>
      <c r="J90" t="s">
        <v>3</v>
      </c>
      <c r="K90">
        <v>2081.0799950000001</v>
      </c>
      <c r="L90">
        <v>5.0993999999999998E-2</v>
      </c>
      <c r="M90" t="s">
        <v>4</v>
      </c>
      <c r="N90">
        <v>236.237088</v>
      </c>
      <c r="O90">
        <v>1.0989000000000001E-2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2534.365264</v>
      </c>
      <c r="I91">
        <v>1.2728079999999999</v>
      </c>
      <c r="J91" t="s">
        <v>3</v>
      </c>
      <c r="K91">
        <v>2312.304341</v>
      </c>
      <c r="L91">
        <v>6.1689000000000001E-2</v>
      </c>
      <c r="M91" t="s">
        <v>4</v>
      </c>
      <c r="N91">
        <v>262.484734</v>
      </c>
      <c r="O91">
        <v>1.1355000000000001E-2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2787.774946</v>
      </c>
      <c r="I92">
        <v>1.5890820000000001</v>
      </c>
      <c r="J92" t="s">
        <v>3</v>
      </c>
      <c r="K92">
        <v>2543.5301760000002</v>
      </c>
      <c r="L92">
        <v>7.0180000000000006E-2</v>
      </c>
      <c r="M92" t="s">
        <v>4</v>
      </c>
      <c r="N92">
        <v>288.73245100000003</v>
      </c>
      <c r="O92">
        <v>1.3213000000000001E-2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3041.1880219999998</v>
      </c>
      <c r="I93">
        <v>1.9314610000000001</v>
      </c>
      <c r="J93" t="s">
        <v>3</v>
      </c>
      <c r="K93">
        <v>2774.7536129999999</v>
      </c>
      <c r="L93">
        <v>7.7727000000000004E-2</v>
      </c>
      <c r="M93" t="s">
        <v>4</v>
      </c>
      <c r="N93">
        <v>314.98112099999997</v>
      </c>
      <c r="O93">
        <v>1.3407000000000001E-2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3294.570029</v>
      </c>
      <c r="I94">
        <v>2.2525490000000001</v>
      </c>
      <c r="J94" t="s">
        <v>3</v>
      </c>
      <c r="K94">
        <v>3005.9698440000002</v>
      </c>
      <c r="L94">
        <v>8.8229000000000002E-2</v>
      </c>
      <c r="M94" t="s">
        <v>4</v>
      </c>
      <c r="N94">
        <v>341.22256800000002</v>
      </c>
      <c r="O94">
        <v>1.5519E-2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3547.970898</v>
      </c>
      <c r="I95">
        <v>2.594573</v>
      </c>
      <c r="J95" t="s">
        <v>3</v>
      </c>
      <c r="K95">
        <v>3237.18667</v>
      </c>
      <c r="L95">
        <v>9.7228999999999996E-2</v>
      </c>
      <c r="M95" t="s">
        <v>4</v>
      </c>
      <c r="N95">
        <v>367.45987200000002</v>
      </c>
      <c r="O95">
        <v>1.4938E-2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3801.388872</v>
      </c>
      <c r="I96">
        <v>2.9989129999999999</v>
      </c>
      <c r="J96" t="s">
        <v>3</v>
      </c>
      <c r="K96">
        <v>3468.4044290000002</v>
      </c>
      <c r="L96">
        <v>0.108471</v>
      </c>
      <c r="M96" t="s">
        <v>4</v>
      </c>
      <c r="N96">
        <v>393.69880699999999</v>
      </c>
      <c r="O96">
        <v>1.5321E-2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4054.809385</v>
      </c>
      <c r="I97">
        <v>3.3577490000000001</v>
      </c>
      <c r="J97" t="s">
        <v>3</v>
      </c>
      <c r="K97">
        <v>3699.6277249999998</v>
      </c>
      <c r="L97">
        <v>0.115829</v>
      </c>
      <c r="M97" t="s">
        <v>4</v>
      </c>
      <c r="N97">
        <v>419.94025799999997</v>
      </c>
      <c r="O97">
        <v>1.5349E-2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4308.2244039999996</v>
      </c>
      <c r="I98">
        <v>3.7639840000000002</v>
      </c>
      <c r="J98" t="s">
        <v>3</v>
      </c>
      <c r="K98">
        <v>3930.847158</v>
      </c>
      <c r="L98">
        <v>0.12771299999999999</v>
      </c>
      <c r="M98" t="s">
        <v>4</v>
      </c>
      <c r="N98">
        <v>446.177145</v>
      </c>
      <c r="O98">
        <v>1.5626999999999999E-2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4561.6350780000002</v>
      </c>
      <c r="I99">
        <v>4.1670870000000004</v>
      </c>
      <c r="J99" t="s">
        <v>3</v>
      </c>
      <c r="K99">
        <v>4162.0784569999996</v>
      </c>
      <c r="L99">
        <v>0.14289199999999999</v>
      </c>
      <c r="M99" t="s">
        <v>4</v>
      </c>
      <c r="N99">
        <v>472.42055900000003</v>
      </c>
      <c r="O99">
        <v>1.7072E-2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4815.0679790000004</v>
      </c>
      <c r="I100">
        <v>4.6239189999999999</v>
      </c>
      <c r="J100" t="s">
        <v>3</v>
      </c>
      <c r="K100">
        <v>4393.3142969999999</v>
      </c>
      <c r="L100">
        <v>0.15387600000000001</v>
      </c>
      <c r="M100" t="s">
        <v>4</v>
      </c>
      <c r="N100">
        <v>498.66697499999998</v>
      </c>
      <c r="O100">
        <v>1.7076000000000001E-2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5068.4874799999998</v>
      </c>
      <c r="I101">
        <v>5.1602699999999997</v>
      </c>
      <c r="J101" t="s">
        <v>3</v>
      </c>
      <c r="K101">
        <v>4624.5482810000003</v>
      </c>
      <c r="L101">
        <v>0.167992</v>
      </c>
      <c r="M101" t="s">
        <v>4</v>
      </c>
      <c r="N101">
        <v>524.90414399999997</v>
      </c>
      <c r="O101">
        <v>1.7672E-2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246.357899</v>
      </c>
      <c r="I102">
        <v>4.4456000000000002E-2</v>
      </c>
      <c r="J102" t="s">
        <v>3</v>
      </c>
      <c r="K102">
        <v>225.76362499999999</v>
      </c>
      <c r="L102">
        <v>2.1604999999999999E-2</v>
      </c>
      <c r="M102" t="s">
        <v>4</v>
      </c>
      <c r="N102">
        <v>23.163806000000001</v>
      </c>
      <c r="O102">
        <v>5.8E-5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492.713435</v>
      </c>
      <c r="I103">
        <v>0.170373</v>
      </c>
      <c r="J103" t="s">
        <v>3</v>
      </c>
      <c r="K103">
        <v>451.532329</v>
      </c>
      <c r="L103">
        <v>8.8532E-2</v>
      </c>
      <c r="M103" t="s">
        <v>4</v>
      </c>
      <c r="N103">
        <v>46.327990999999997</v>
      </c>
      <c r="O103">
        <v>2.0699999999999999E-4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739.08635600000002</v>
      </c>
      <c r="I104">
        <v>0.35636299999999999</v>
      </c>
      <c r="J104" t="s">
        <v>3</v>
      </c>
      <c r="K104">
        <v>677.29960100000005</v>
      </c>
      <c r="L104">
        <v>0.19781799999999999</v>
      </c>
      <c r="M104" t="s">
        <v>4</v>
      </c>
      <c r="N104">
        <v>69.492887999999994</v>
      </c>
      <c r="O104">
        <v>4.26E-4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985.44386999999995</v>
      </c>
      <c r="I105">
        <v>0.62965400000000005</v>
      </c>
      <c r="J105" t="s">
        <v>3</v>
      </c>
      <c r="K105">
        <v>903.06773399999997</v>
      </c>
      <c r="L105">
        <v>0.34920200000000001</v>
      </c>
      <c r="M105" t="s">
        <v>4</v>
      </c>
      <c r="N105">
        <v>92.657000999999994</v>
      </c>
      <c r="O105">
        <v>8.12E-4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1231.8191039999999</v>
      </c>
      <c r="I106">
        <v>0.97987199999999997</v>
      </c>
      <c r="J106" t="s">
        <v>3</v>
      </c>
      <c r="K106">
        <v>1128.8376490000001</v>
      </c>
      <c r="L106">
        <v>0.538933</v>
      </c>
      <c r="M106" t="s">
        <v>4</v>
      </c>
      <c r="N106">
        <v>115.821862</v>
      </c>
      <c r="O106">
        <v>1.242E-3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1478.180308</v>
      </c>
      <c r="I107">
        <v>1.404061</v>
      </c>
      <c r="J107" t="s">
        <v>3</v>
      </c>
      <c r="K107">
        <v>1354.596826</v>
      </c>
      <c r="L107">
        <v>0.77498500000000003</v>
      </c>
      <c r="M107" t="s">
        <v>4</v>
      </c>
      <c r="N107">
        <v>138.98576</v>
      </c>
      <c r="O107">
        <v>1.771E-3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1724.523054</v>
      </c>
      <c r="I108">
        <v>1.857694</v>
      </c>
      <c r="J108" t="s">
        <v>3</v>
      </c>
      <c r="K108">
        <v>1580.352549</v>
      </c>
      <c r="L108">
        <v>1.0472300000000001</v>
      </c>
      <c r="M108" t="s">
        <v>4</v>
      </c>
      <c r="N108">
        <v>162.14922899999999</v>
      </c>
      <c r="O108">
        <v>2.3400000000000001E-3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1970.871118</v>
      </c>
      <c r="I109">
        <v>2.3859370000000002</v>
      </c>
      <c r="J109" t="s">
        <v>3</v>
      </c>
      <c r="K109">
        <v>1806.1236180000001</v>
      </c>
      <c r="L109">
        <v>1.343172</v>
      </c>
      <c r="M109" t="s">
        <v>4</v>
      </c>
      <c r="N109">
        <v>185.31347700000001</v>
      </c>
      <c r="O109">
        <v>2.9859999999999999E-3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2217.2199660000001</v>
      </c>
      <c r="I110">
        <v>2.9995609999999999</v>
      </c>
      <c r="J110" t="s">
        <v>3</v>
      </c>
      <c r="K110">
        <v>2031.8933589999999</v>
      </c>
      <c r="L110">
        <v>1.679508</v>
      </c>
      <c r="M110" t="s">
        <v>4</v>
      </c>
      <c r="N110">
        <v>208.47814099999999</v>
      </c>
      <c r="O110">
        <v>3.7810000000000001E-3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2463.5604050000002</v>
      </c>
      <c r="I111">
        <v>3.6425230000000002</v>
      </c>
      <c r="J111" t="s">
        <v>3</v>
      </c>
      <c r="K111">
        <v>2257.6638379999999</v>
      </c>
      <c r="L111">
        <v>2.0450699999999999</v>
      </c>
      <c r="M111" t="s">
        <v>4</v>
      </c>
      <c r="N111">
        <v>231.64312699999999</v>
      </c>
      <c r="O111">
        <v>4.4970000000000001E-3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2709.9030809999999</v>
      </c>
      <c r="I112">
        <v>4.4346940000000004</v>
      </c>
      <c r="J112" t="s">
        <v>3</v>
      </c>
      <c r="K112">
        <v>2483.4293259999999</v>
      </c>
      <c r="L112">
        <v>2.4893740000000002</v>
      </c>
      <c r="M112" t="s">
        <v>4</v>
      </c>
      <c r="N112">
        <v>254.80739299999999</v>
      </c>
      <c r="O112">
        <v>5.2300000000000003E-3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2956.2773000000002</v>
      </c>
      <c r="I113">
        <v>5.1974080000000002</v>
      </c>
      <c r="J113" t="s">
        <v>3</v>
      </c>
      <c r="K113">
        <v>2709.2066060000002</v>
      </c>
      <c r="L113">
        <v>2.9384079999999999</v>
      </c>
      <c r="M113" t="s">
        <v>4</v>
      </c>
      <c r="N113">
        <v>277.97204499999998</v>
      </c>
      <c r="O113">
        <v>6.1999999999999998E-3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3202.619541</v>
      </c>
      <c r="I114">
        <v>6.2335320000000003</v>
      </c>
      <c r="J114" t="s">
        <v>3</v>
      </c>
      <c r="K114">
        <v>2934.9741990000002</v>
      </c>
      <c r="L114">
        <v>3.4623409999999999</v>
      </c>
      <c r="M114" t="s">
        <v>4</v>
      </c>
      <c r="N114">
        <v>301.13642099999998</v>
      </c>
      <c r="O114">
        <v>7.3439999999999998E-3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3448.9642920000001</v>
      </c>
      <c r="I115">
        <v>7.1737320000000002</v>
      </c>
      <c r="J115" t="s">
        <v>3</v>
      </c>
      <c r="K115">
        <v>3160.7485350000002</v>
      </c>
      <c r="L115">
        <v>4.0014409999999998</v>
      </c>
      <c r="M115" t="s">
        <v>4</v>
      </c>
      <c r="N115">
        <v>324.30114900000001</v>
      </c>
      <c r="O115">
        <v>8.6459999999999992E-3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3695.319751</v>
      </c>
      <c r="I116">
        <v>8.3341569999999994</v>
      </c>
      <c r="J116" t="s">
        <v>3</v>
      </c>
      <c r="K116">
        <v>3386.5213920000001</v>
      </c>
      <c r="L116">
        <v>4.6203979999999998</v>
      </c>
      <c r="M116" t="s">
        <v>4</v>
      </c>
      <c r="N116">
        <v>347.46533199999999</v>
      </c>
      <c r="O116">
        <v>1.0155000000000001E-2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3941.6901170000001</v>
      </c>
      <c r="I117">
        <v>9.6789660000000008</v>
      </c>
      <c r="J117" t="s">
        <v>3</v>
      </c>
      <c r="K117">
        <v>3612.2986080000001</v>
      </c>
      <c r="L117">
        <v>5.2478740000000004</v>
      </c>
      <c r="M117" t="s">
        <v>4</v>
      </c>
      <c r="N117">
        <v>370.63049899999999</v>
      </c>
      <c r="O117">
        <v>1.1462E-2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4188.0525980000002</v>
      </c>
      <c r="I118">
        <v>11.083202</v>
      </c>
      <c r="J118" t="s">
        <v>3</v>
      </c>
      <c r="K118">
        <v>3838.0661230000001</v>
      </c>
      <c r="L118">
        <v>5.9600330000000001</v>
      </c>
      <c r="M118" t="s">
        <v>4</v>
      </c>
      <c r="N118">
        <v>393.79472800000002</v>
      </c>
      <c r="O118">
        <v>1.3094E-2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4434.4031640000003</v>
      </c>
      <c r="I119">
        <v>12.338542</v>
      </c>
      <c r="J119" t="s">
        <v>3</v>
      </c>
      <c r="K119">
        <v>4063.8312059999998</v>
      </c>
      <c r="L119">
        <v>6.6807020000000001</v>
      </c>
      <c r="M119" t="s">
        <v>4</v>
      </c>
      <c r="N119">
        <v>416.95908500000002</v>
      </c>
      <c r="O119">
        <v>1.4408000000000001E-2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4680.7671389999996</v>
      </c>
      <c r="I120">
        <v>13.959576999999999</v>
      </c>
      <c r="J120" t="s">
        <v>3</v>
      </c>
      <c r="K120">
        <v>4289.6025879999997</v>
      </c>
      <c r="L120">
        <v>7.4679089999999997</v>
      </c>
      <c r="M120" t="s">
        <v>4</v>
      </c>
      <c r="N120">
        <v>440.12419299999999</v>
      </c>
      <c r="O120">
        <v>1.5997999999999998E-2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4927.1169529999997</v>
      </c>
      <c r="I121">
        <v>15.653335999999999</v>
      </c>
      <c r="J121" t="s">
        <v>3</v>
      </c>
      <c r="K121">
        <v>4515.3749610000004</v>
      </c>
      <c r="L121">
        <v>8.2949219999999997</v>
      </c>
      <c r="M121" t="s">
        <v>4</v>
      </c>
      <c r="N121">
        <v>463.28788500000002</v>
      </c>
      <c r="O121">
        <v>1.7919000000000001E-2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96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393.74759299999999</v>
      </c>
      <c r="I122">
        <v>4330.1254570000001</v>
      </c>
      <c r="J122" t="s">
        <v>3</v>
      </c>
      <c r="K122">
        <v>330.82708600000001</v>
      </c>
      <c r="L122">
        <v>3390.6139779999999</v>
      </c>
      <c r="M122" t="s">
        <v>4</v>
      </c>
      <c r="N122">
        <v>75.465524000000002</v>
      </c>
      <c r="O122">
        <v>112.618438</v>
      </c>
      <c r="P122" t="s">
        <v>5</v>
      </c>
      <c r="Q122">
        <v>228.932141</v>
      </c>
      <c r="R122">
        <v>2280.281352</v>
      </c>
      <c r="S122" t="s">
        <v>6</v>
      </c>
      <c r="T122">
        <v>326.23354499999999</v>
      </c>
      <c r="U122">
        <v>3315.108866</v>
      </c>
      <c r="V122" t="s">
        <v>7</v>
      </c>
      <c r="W122">
        <v>0</v>
      </c>
      <c r="X122">
        <v>0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0.18160200000000001</v>
      </c>
      <c r="AG122">
        <v>1.13E-4</v>
      </c>
      <c r="AH122" t="s">
        <v>11</v>
      </c>
      <c r="AI122">
        <v>0.81612099999999999</v>
      </c>
      <c r="AJ122">
        <v>2.3900000000000001E-4</v>
      </c>
      <c r="AK122" t="s">
        <v>12</v>
      </c>
      <c r="AL122">
        <v>0</v>
      </c>
      <c r="AM122">
        <v>0</v>
      </c>
    </row>
    <row r="123" spans="1:39" x14ac:dyDescent="0.25">
      <c r="A123" t="s">
        <v>96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784.70170700000006</v>
      </c>
      <c r="I123">
        <v>16240.609191</v>
      </c>
      <c r="J123" t="s">
        <v>3</v>
      </c>
      <c r="K123">
        <v>658.90703099999996</v>
      </c>
      <c r="L123">
        <v>12332.69973</v>
      </c>
      <c r="M123" t="s">
        <v>4</v>
      </c>
      <c r="N123">
        <v>151.17484099999999</v>
      </c>
      <c r="O123">
        <v>444.23709300000002</v>
      </c>
      <c r="P123" t="s">
        <v>5</v>
      </c>
      <c r="Q123">
        <v>455.20965100000001</v>
      </c>
      <c r="R123">
        <v>7808.80213</v>
      </c>
      <c r="S123" t="s">
        <v>6</v>
      </c>
      <c r="T123">
        <v>649.83239100000003</v>
      </c>
      <c r="U123">
        <v>12047.042678</v>
      </c>
      <c r="V123" t="s">
        <v>7</v>
      </c>
      <c r="W123">
        <v>0</v>
      </c>
      <c r="X123">
        <v>0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0.17513699999999999</v>
      </c>
      <c r="AG123">
        <v>1.11E-4</v>
      </c>
      <c r="AH123" t="s">
        <v>11</v>
      </c>
      <c r="AI123">
        <v>0.82216100000000003</v>
      </c>
      <c r="AJ123">
        <v>2.5500000000000002E-4</v>
      </c>
      <c r="AK123" t="s">
        <v>12</v>
      </c>
      <c r="AL123">
        <v>0</v>
      </c>
      <c r="AM123">
        <v>0</v>
      </c>
    </row>
    <row r="124" spans="1:39" x14ac:dyDescent="0.25">
      <c r="A124" t="s">
        <v>96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1174.5096559999999</v>
      </c>
      <c r="I124">
        <v>34732.103480999998</v>
      </c>
      <c r="J124" t="s">
        <v>3</v>
      </c>
      <c r="K124">
        <v>986.35871499999996</v>
      </c>
      <c r="L124">
        <v>26240.824959000001</v>
      </c>
      <c r="M124" t="s">
        <v>4</v>
      </c>
      <c r="N124">
        <v>226.20039</v>
      </c>
      <c r="O124">
        <v>961.11709900000005</v>
      </c>
      <c r="P124" t="s">
        <v>5</v>
      </c>
      <c r="Q124">
        <v>680.99647300000004</v>
      </c>
      <c r="R124">
        <v>16415.063031000002</v>
      </c>
      <c r="S124" t="s">
        <v>6</v>
      </c>
      <c r="T124">
        <v>972.50908400000003</v>
      </c>
      <c r="U124">
        <v>25688.547372000001</v>
      </c>
      <c r="V124" t="s">
        <v>7</v>
      </c>
      <c r="W124">
        <v>0</v>
      </c>
      <c r="X124">
        <v>0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0.17280200000000001</v>
      </c>
      <c r="AG124">
        <v>1.44E-4</v>
      </c>
      <c r="AH124" t="s">
        <v>11</v>
      </c>
      <c r="AI124">
        <v>0.82620099999999996</v>
      </c>
      <c r="AJ124">
        <v>2.22E-4</v>
      </c>
      <c r="AK124" t="s">
        <v>12</v>
      </c>
      <c r="AL124">
        <v>0</v>
      </c>
      <c r="AM124">
        <v>0</v>
      </c>
    </row>
    <row r="125" spans="1:39" x14ac:dyDescent="0.25">
      <c r="A125" t="s">
        <v>96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1561.4872849999999</v>
      </c>
      <c r="I125">
        <v>59883.845251999999</v>
      </c>
      <c r="J125" t="s">
        <v>3</v>
      </c>
      <c r="K125">
        <v>1312.531252</v>
      </c>
      <c r="L125">
        <v>45814.328646000002</v>
      </c>
      <c r="M125" t="s">
        <v>4</v>
      </c>
      <c r="N125">
        <v>299.39365199999997</v>
      </c>
      <c r="O125">
        <v>1510.471738</v>
      </c>
      <c r="P125" t="s">
        <v>5</v>
      </c>
      <c r="Q125">
        <v>908.37822900000003</v>
      </c>
      <c r="R125">
        <v>29337.738149000001</v>
      </c>
      <c r="S125" t="s">
        <v>6</v>
      </c>
      <c r="T125">
        <v>1294.22021</v>
      </c>
      <c r="U125">
        <v>44802.215709999997</v>
      </c>
      <c r="V125" t="s">
        <v>7</v>
      </c>
      <c r="W125">
        <v>0</v>
      </c>
      <c r="X125">
        <v>0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0.17199700000000001</v>
      </c>
      <c r="AG125">
        <v>1.4799999999999999E-4</v>
      </c>
      <c r="AH125" t="s">
        <v>11</v>
      </c>
      <c r="AI125">
        <v>0.82911900000000005</v>
      </c>
      <c r="AJ125">
        <v>1.8100000000000001E-4</v>
      </c>
      <c r="AK125" t="s">
        <v>12</v>
      </c>
      <c r="AL125">
        <v>0</v>
      </c>
      <c r="AM125">
        <v>0</v>
      </c>
    </row>
    <row r="126" spans="1:39" x14ac:dyDescent="0.25">
      <c r="A126" t="s">
        <v>96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1946.9960840000001</v>
      </c>
      <c r="I126">
        <v>93060.018481000006</v>
      </c>
      <c r="J126" t="s">
        <v>3</v>
      </c>
      <c r="K126">
        <v>1637.6093189999999</v>
      </c>
      <c r="L126">
        <v>71798.323720999993</v>
      </c>
      <c r="M126" t="s">
        <v>4</v>
      </c>
      <c r="N126">
        <v>372.21555599999999</v>
      </c>
      <c r="O126">
        <v>2240.147027</v>
      </c>
      <c r="P126" t="s">
        <v>5</v>
      </c>
      <c r="Q126">
        <v>1134.88886</v>
      </c>
      <c r="R126">
        <v>46692.777990000002</v>
      </c>
      <c r="S126" t="s">
        <v>6</v>
      </c>
      <c r="T126">
        <v>1614.7419729999999</v>
      </c>
      <c r="U126">
        <v>70205.559716999996</v>
      </c>
      <c r="V126" t="s">
        <v>7</v>
      </c>
      <c r="W126">
        <v>0</v>
      </c>
      <c r="X126">
        <v>0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0.17116100000000001</v>
      </c>
      <c r="AG126">
        <v>1.5699999999999999E-4</v>
      </c>
      <c r="AH126" t="s">
        <v>11</v>
      </c>
      <c r="AI126">
        <v>0.83138000000000001</v>
      </c>
      <c r="AJ126">
        <v>1.6000000000000001E-4</v>
      </c>
      <c r="AK126" t="s">
        <v>12</v>
      </c>
      <c r="AL126">
        <v>0</v>
      </c>
      <c r="AM126">
        <v>0</v>
      </c>
    </row>
    <row r="127" spans="1:39" x14ac:dyDescent="0.25">
      <c r="A127" t="s">
        <v>96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2328.5109130000001</v>
      </c>
      <c r="I127">
        <v>131237.37812000001</v>
      </c>
      <c r="J127" t="s">
        <v>3</v>
      </c>
      <c r="K127">
        <v>1958.8720189999999</v>
      </c>
      <c r="L127">
        <v>101392.67304199999</v>
      </c>
      <c r="M127" t="s">
        <v>4</v>
      </c>
      <c r="N127">
        <v>444.83233200000001</v>
      </c>
      <c r="O127">
        <v>3158.8610020000001</v>
      </c>
      <c r="P127" t="s">
        <v>5</v>
      </c>
      <c r="Q127">
        <v>1357.566313</v>
      </c>
      <c r="R127">
        <v>66119.130594000002</v>
      </c>
      <c r="S127" t="s">
        <v>6</v>
      </c>
      <c r="T127">
        <v>1931.3697070000001</v>
      </c>
      <c r="U127">
        <v>99053.812462000002</v>
      </c>
      <c r="V127" t="s">
        <v>7</v>
      </c>
      <c r="W127">
        <v>0</v>
      </c>
      <c r="X127">
        <v>0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0.170375</v>
      </c>
      <c r="AG127">
        <v>1.66E-4</v>
      </c>
      <c r="AH127" t="s">
        <v>11</v>
      </c>
      <c r="AI127">
        <v>0.83326800000000001</v>
      </c>
      <c r="AJ127">
        <v>1.21E-4</v>
      </c>
      <c r="AK127" t="s">
        <v>12</v>
      </c>
      <c r="AL127">
        <v>0</v>
      </c>
      <c r="AM127">
        <v>0</v>
      </c>
    </row>
    <row r="128" spans="1:39" x14ac:dyDescent="0.25">
      <c r="A128" t="s">
        <v>96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2712.5381400000001</v>
      </c>
      <c r="I128">
        <v>177771.98375499999</v>
      </c>
      <c r="J128" t="s">
        <v>3</v>
      </c>
      <c r="K128">
        <v>2282.7617209999999</v>
      </c>
      <c r="L128">
        <v>137395.43420399999</v>
      </c>
      <c r="M128" t="s">
        <v>4</v>
      </c>
      <c r="N128">
        <v>517.34029999999996</v>
      </c>
      <c r="O128">
        <v>4290.7544539999999</v>
      </c>
      <c r="P128" t="s">
        <v>5</v>
      </c>
      <c r="Q128">
        <v>1583.415164</v>
      </c>
      <c r="R128">
        <v>89534.925826000006</v>
      </c>
      <c r="S128" t="s">
        <v>6</v>
      </c>
      <c r="T128">
        <v>2250.8100810000001</v>
      </c>
      <c r="U128">
        <v>134254.336759</v>
      </c>
      <c r="V128" t="s">
        <v>7</v>
      </c>
      <c r="W128">
        <v>0</v>
      </c>
      <c r="X128">
        <v>0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0.17025100000000001</v>
      </c>
      <c r="AG128">
        <v>1.66E-4</v>
      </c>
      <c r="AH128" t="s">
        <v>11</v>
      </c>
      <c r="AI128">
        <v>0.833762</v>
      </c>
      <c r="AJ128">
        <v>1.12E-4</v>
      </c>
      <c r="AK128" t="s">
        <v>12</v>
      </c>
      <c r="AL128">
        <v>0</v>
      </c>
      <c r="AM128">
        <v>0</v>
      </c>
    </row>
    <row r="129" spans="1:39" x14ac:dyDescent="0.25">
      <c r="A129" t="s">
        <v>96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3097.6554879999999</v>
      </c>
      <c r="I129">
        <v>229167.360074</v>
      </c>
      <c r="J129" t="s">
        <v>3</v>
      </c>
      <c r="K129">
        <v>2607.234312</v>
      </c>
      <c r="L129">
        <v>177085.72247099999</v>
      </c>
      <c r="M129" t="s">
        <v>4</v>
      </c>
      <c r="N129">
        <v>590.39634899999999</v>
      </c>
      <c r="O129">
        <v>5686.8163999999997</v>
      </c>
      <c r="P129" t="s">
        <v>5</v>
      </c>
      <c r="Q129">
        <v>1809.025337</v>
      </c>
      <c r="R129">
        <v>115679.219157</v>
      </c>
      <c r="S129" t="s">
        <v>6</v>
      </c>
      <c r="T129">
        <v>2570.7533589999998</v>
      </c>
      <c r="U129">
        <v>173036.267838</v>
      </c>
      <c r="V129" t="s">
        <v>7</v>
      </c>
      <c r="W129">
        <v>0</v>
      </c>
      <c r="X129">
        <v>0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0.1694</v>
      </c>
      <c r="AG129">
        <v>1.6799999999999999E-4</v>
      </c>
      <c r="AH129" t="s">
        <v>11</v>
      </c>
      <c r="AI129">
        <v>0.83465400000000001</v>
      </c>
      <c r="AJ129">
        <v>1.05E-4</v>
      </c>
      <c r="AK129" t="s">
        <v>12</v>
      </c>
      <c r="AL129">
        <v>0</v>
      </c>
      <c r="AM129">
        <v>0</v>
      </c>
    </row>
    <row r="130" spans="1:39" x14ac:dyDescent="0.25">
      <c r="A130" t="s">
        <v>96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3486.0068259999998</v>
      </c>
      <c r="I130">
        <v>288035.82644899999</v>
      </c>
      <c r="J130" t="s">
        <v>3</v>
      </c>
      <c r="K130">
        <v>2934.9672019999998</v>
      </c>
      <c r="L130">
        <v>222983.21371499999</v>
      </c>
      <c r="M130" t="s">
        <v>4</v>
      </c>
      <c r="N130">
        <v>663.40914399999997</v>
      </c>
      <c r="O130">
        <v>7235.5478720000001</v>
      </c>
      <c r="P130" t="s">
        <v>5</v>
      </c>
      <c r="Q130">
        <v>2037.835425</v>
      </c>
      <c r="R130">
        <v>146442.550162</v>
      </c>
      <c r="S130" t="s">
        <v>6</v>
      </c>
      <c r="T130">
        <v>2893.9997119999998</v>
      </c>
      <c r="U130">
        <v>217792.657752</v>
      </c>
      <c r="V130" t="s">
        <v>7</v>
      </c>
      <c r="W130">
        <v>0</v>
      </c>
      <c r="X130">
        <v>0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0.16899500000000001</v>
      </c>
      <c r="AG130">
        <v>1.6699999999999999E-4</v>
      </c>
      <c r="AH130" t="s">
        <v>11</v>
      </c>
      <c r="AI130">
        <v>0.83556900000000001</v>
      </c>
      <c r="AJ130">
        <v>7.7000000000000001E-5</v>
      </c>
      <c r="AK130" t="s">
        <v>12</v>
      </c>
      <c r="AL130">
        <v>0</v>
      </c>
      <c r="AM130">
        <v>0</v>
      </c>
    </row>
    <row r="131" spans="1:39" x14ac:dyDescent="0.25">
      <c r="A131" t="s">
        <v>96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3880.4269530000001</v>
      </c>
      <c r="I131">
        <v>360610.678006</v>
      </c>
      <c r="J131" t="s">
        <v>3</v>
      </c>
      <c r="K131">
        <v>3268.6452589999999</v>
      </c>
      <c r="L131">
        <v>280589.74149099999</v>
      </c>
      <c r="M131" t="s">
        <v>4</v>
      </c>
      <c r="N131">
        <v>736.58928300000002</v>
      </c>
      <c r="O131">
        <v>8784.3654989999995</v>
      </c>
      <c r="P131" t="s">
        <v>5</v>
      </c>
      <c r="Q131">
        <v>2272.04709</v>
      </c>
      <c r="R131">
        <v>185724.94307800001</v>
      </c>
      <c r="S131" t="s">
        <v>6</v>
      </c>
      <c r="T131">
        <v>3223.0769679999999</v>
      </c>
      <c r="U131">
        <v>273994.49907000002</v>
      </c>
      <c r="V131" t="s">
        <v>7</v>
      </c>
      <c r="W131">
        <v>0</v>
      </c>
      <c r="X131">
        <v>0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0.16837199999999999</v>
      </c>
      <c r="AG131">
        <v>1.75E-4</v>
      </c>
      <c r="AH131" t="s">
        <v>11</v>
      </c>
      <c r="AI131">
        <v>0.83560299999999998</v>
      </c>
      <c r="AJ131">
        <v>7.7000000000000001E-5</v>
      </c>
      <c r="AK131" t="s">
        <v>12</v>
      </c>
      <c r="AL131">
        <v>0</v>
      </c>
      <c r="AM131">
        <v>0</v>
      </c>
    </row>
    <row r="132" spans="1:39" x14ac:dyDescent="0.25">
      <c r="A132" t="s">
        <v>96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4275.3092290000004</v>
      </c>
      <c r="I132">
        <v>430037.63229799998</v>
      </c>
      <c r="J132" t="s">
        <v>3</v>
      </c>
      <c r="K132">
        <v>3602.400459</v>
      </c>
      <c r="L132">
        <v>334896.83265599998</v>
      </c>
      <c r="M132" t="s">
        <v>4</v>
      </c>
      <c r="N132">
        <v>810.27879499999995</v>
      </c>
      <c r="O132">
        <v>10421.081184000001</v>
      </c>
      <c r="P132" t="s">
        <v>5</v>
      </c>
      <c r="Q132">
        <v>2505.7455660000001</v>
      </c>
      <c r="R132">
        <v>221543.308846</v>
      </c>
      <c r="S132" t="s">
        <v>6</v>
      </c>
      <c r="T132">
        <v>3552.1316499999998</v>
      </c>
      <c r="U132">
        <v>326962.159545</v>
      </c>
      <c r="V132" t="s">
        <v>7</v>
      </c>
      <c r="W132">
        <v>0</v>
      </c>
      <c r="X132">
        <v>0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0.166853</v>
      </c>
      <c r="AG132">
        <v>1.84E-4</v>
      </c>
      <c r="AH132" t="s">
        <v>11</v>
      </c>
      <c r="AI132">
        <v>0.83628400000000003</v>
      </c>
      <c r="AJ132">
        <v>6.0999999999999999E-5</v>
      </c>
      <c r="AK132" t="s">
        <v>12</v>
      </c>
      <c r="AL132">
        <v>0</v>
      </c>
      <c r="AM132">
        <v>0</v>
      </c>
    </row>
    <row r="133" spans="1:39" x14ac:dyDescent="0.25">
      <c r="A133" t="s">
        <v>96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4668.7085450000004</v>
      </c>
      <c r="I133">
        <v>506625.46742399997</v>
      </c>
      <c r="J133" t="s">
        <v>3</v>
      </c>
      <c r="K133">
        <v>3934.3301219999998</v>
      </c>
      <c r="L133">
        <v>394755.577735</v>
      </c>
      <c r="M133" t="s">
        <v>4</v>
      </c>
      <c r="N133">
        <v>884.33632</v>
      </c>
      <c r="O133">
        <v>12196.957575</v>
      </c>
      <c r="P133" t="s">
        <v>5</v>
      </c>
      <c r="Q133">
        <v>2737.4720360000001</v>
      </c>
      <c r="R133">
        <v>260890.66571100001</v>
      </c>
      <c r="S133" t="s">
        <v>6</v>
      </c>
      <c r="T133">
        <v>3879.4983010000001</v>
      </c>
      <c r="U133">
        <v>385217.38535200001</v>
      </c>
      <c r="V133" t="s">
        <v>7</v>
      </c>
      <c r="W133">
        <v>0</v>
      </c>
      <c r="X133">
        <v>0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0.165906</v>
      </c>
      <c r="AG133">
        <v>1.83E-4</v>
      </c>
      <c r="AH133" t="s">
        <v>11</v>
      </c>
      <c r="AI133">
        <v>0.83635199999999998</v>
      </c>
      <c r="AJ133">
        <v>6.0999999999999999E-5</v>
      </c>
      <c r="AK133" t="s">
        <v>12</v>
      </c>
      <c r="AL133">
        <v>0</v>
      </c>
      <c r="AM133">
        <v>0</v>
      </c>
    </row>
    <row r="134" spans="1:39" x14ac:dyDescent="0.25">
      <c r="A134" t="s">
        <v>96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5063.4428520000001</v>
      </c>
      <c r="I134">
        <v>591717.21655899996</v>
      </c>
      <c r="J134" t="s">
        <v>3</v>
      </c>
      <c r="K134">
        <v>4267.0028270000003</v>
      </c>
      <c r="L134">
        <v>461667.72683399997</v>
      </c>
      <c r="M134" t="s">
        <v>4</v>
      </c>
      <c r="N134">
        <v>959.16856600000006</v>
      </c>
      <c r="O134">
        <v>14063.410835000001</v>
      </c>
      <c r="P134" t="s">
        <v>5</v>
      </c>
      <c r="Q134">
        <v>2968.8314500000001</v>
      </c>
      <c r="R134">
        <v>305320.93288899999</v>
      </c>
      <c r="S134" t="s">
        <v>6</v>
      </c>
      <c r="T134">
        <v>4207.5410940000002</v>
      </c>
      <c r="U134">
        <v>450452.21280500002</v>
      </c>
      <c r="V134" t="s">
        <v>7</v>
      </c>
      <c r="W134">
        <v>0</v>
      </c>
      <c r="X134">
        <v>0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0.165662</v>
      </c>
      <c r="AG134">
        <v>1.8000000000000001E-4</v>
      </c>
      <c r="AH134" t="s">
        <v>11</v>
      </c>
      <c r="AI134">
        <v>0.83689199999999997</v>
      </c>
      <c r="AJ134">
        <v>7.4999999999999993E-5</v>
      </c>
      <c r="AK134" t="s">
        <v>12</v>
      </c>
      <c r="AL134">
        <v>0</v>
      </c>
      <c r="AM134">
        <v>0</v>
      </c>
    </row>
    <row r="135" spans="1:39" x14ac:dyDescent="0.25">
      <c r="A135" t="s">
        <v>96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5454.7355079999998</v>
      </c>
      <c r="I135">
        <v>681603.06648799998</v>
      </c>
      <c r="J135" t="s">
        <v>3</v>
      </c>
      <c r="K135">
        <v>4596.0618649999997</v>
      </c>
      <c r="L135">
        <v>531484.47230699996</v>
      </c>
      <c r="M135" t="s">
        <v>4</v>
      </c>
      <c r="N135">
        <v>1034.15149</v>
      </c>
      <c r="O135">
        <v>16017.171065</v>
      </c>
      <c r="P135" t="s">
        <v>5</v>
      </c>
      <c r="Q135">
        <v>3196.876162</v>
      </c>
      <c r="R135">
        <v>350306.58317900001</v>
      </c>
      <c r="S135" t="s">
        <v>6</v>
      </c>
      <c r="T135">
        <v>4532.085454</v>
      </c>
      <c r="U135">
        <v>518533.55907199997</v>
      </c>
      <c r="V135" t="s">
        <v>7</v>
      </c>
      <c r="W135">
        <v>0</v>
      </c>
      <c r="X135">
        <v>0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0.16481499999999999</v>
      </c>
      <c r="AG135">
        <v>1.8100000000000001E-4</v>
      </c>
      <c r="AH135" t="s">
        <v>11</v>
      </c>
      <c r="AI135">
        <v>0.837758</v>
      </c>
      <c r="AJ135">
        <v>5.8E-5</v>
      </c>
      <c r="AK135" t="s">
        <v>12</v>
      </c>
      <c r="AL135">
        <v>0</v>
      </c>
      <c r="AM135">
        <v>0</v>
      </c>
    </row>
    <row r="136" spans="1:39" x14ac:dyDescent="0.25">
      <c r="A136" t="s">
        <v>96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5849.5321869999998</v>
      </c>
      <c r="I136">
        <v>782403.43010500004</v>
      </c>
      <c r="J136" t="s">
        <v>3</v>
      </c>
      <c r="K136">
        <v>4928.6234379999996</v>
      </c>
      <c r="L136">
        <v>610365.28390100005</v>
      </c>
      <c r="M136" t="s">
        <v>4</v>
      </c>
      <c r="N136">
        <v>1109.106925</v>
      </c>
      <c r="O136">
        <v>18139.755163999998</v>
      </c>
      <c r="P136" t="s">
        <v>5</v>
      </c>
      <c r="Q136">
        <v>3428.293901</v>
      </c>
      <c r="R136">
        <v>401961.03769099998</v>
      </c>
      <c r="S136" t="s">
        <v>6</v>
      </c>
      <c r="T136">
        <v>4860.0590140000004</v>
      </c>
      <c r="U136">
        <v>595330.94625599997</v>
      </c>
      <c r="V136" t="s">
        <v>7</v>
      </c>
      <c r="W136">
        <v>0</v>
      </c>
      <c r="X136">
        <v>0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0.16481499999999999</v>
      </c>
      <c r="AG136">
        <v>1.8100000000000001E-4</v>
      </c>
      <c r="AH136" t="s">
        <v>11</v>
      </c>
      <c r="AI136">
        <v>0.83776899999999999</v>
      </c>
      <c r="AJ136">
        <v>5.8E-5</v>
      </c>
      <c r="AK136" t="s">
        <v>12</v>
      </c>
      <c r="AL136">
        <v>0</v>
      </c>
      <c r="AM136">
        <v>0</v>
      </c>
    </row>
    <row r="137" spans="1:39" x14ac:dyDescent="0.25">
      <c r="A137" t="s">
        <v>96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6240.3177930000002</v>
      </c>
      <c r="I137">
        <v>877819.44292299997</v>
      </c>
      <c r="J137" t="s">
        <v>3</v>
      </c>
      <c r="K137">
        <v>5257.1629789999997</v>
      </c>
      <c r="L137">
        <v>683703.21785500005</v>
      </c>
      <c r="M137" t="s">
        <v>4</v>
      </c>
      <c r="N137">
        <v>1184.0885020000001</v>
      </c>
      <c r="O137">
        <v>20375.400354000001</v>
      </c>
      <c r="P137" t="s">
        <v>5</v>
      </c>
      <c r="Q137">
        <v>3655.531978</v>
      </c>
      <c r="R137">
        <v>448160.67937299999</v>
      </c>
      <c r="S137" t="s">
        <v>6</v>
      </c>
      <c r="T137">
        <v>5184.003643</v>
      </c>
      <c r="U137">
        <v>666896.59829899995</v>
      </c>
      <c r="V137" t="s">
        <v>7</v>
      </c>
      <c r="W137">
        <v>0</v>
      </c>
      <c r="X137">
        <v>0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0.16286500000000001</v>
      </c>
      <c r="AG137">
        <v>1.85E-4</v>
      </c>
      <c r="AH137" t="s">
        <v>11</v>
      </c>
      <c r="AI137">
        <v>0.83781899999999998</v>
      </c>
      <c r="AJ137">
        <v>5.8E-5</v>
      </c>
      <c r="AK137" t="s">
        <v>12</v>
      </c>
      <c r="AL137">
        <v>0</v>
      </c>
      <c r="AM137">
        <v>0</v>
      </c>
    </row>
    <row r="138" spans="1:39" x14ac:dyDescent="0.25">
      <c r="A138" t="s">
        <v>96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6634.7061039999999</v>
      </c>
      <c r="I138">
        <v>986329.04897899996</v>
      </c>
      <c r="J138" t="s">
        <v>3</v>
      </c>
      <c r="K138">
        <v>5589.4026459999995</v>
      </c>
      <c r="L138">
        <v>769217.05446500005</v>
      </c>
      <c r="M138" t="s">
        <v>4</v>
      </c>
      <c r="N138">
        <v>1258.9669819999999</v>
      </c>
      <c r="O138">
        <v>22592.509152999999</v>
      </c>
      <c r="P138" t="s">
        <v>5</v>
      </c>
      <c r="Q138">
        <v>3886.586123</v>
      </c>
      <c r="R138">
        <v>504529.69858700002</v>
      </c>
      <c r="S138" t="s">
        <v>6</v>
      </c>
      <c r="T138">
        <v>5511.6879099999996</v>
      </c>
      <c r="U138">
        <v>750214.306751</v>
      </c>
      <c r="V138" t="s">
        <v>7</v>
      </c>
      <c r="W138">
        <v>0</v>
      </c>
      <c r="X138">
        <v>0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0.16202</v>
      </c>
      <c r="AG138">
        <v>1.8799999999999999E-4</v>
      </c>
      <c r="AH138" t="s">
        <v>11</v>
      </c>
      <c r="AI138">
        <v>0.83792500000000003</v>
      </c>
      <c r="AJ138">
        <v>5.7000000000000003E-5</v>
      </c>
      <c r="AK138" t="s">
        <v>12</v>
      </c>
      <c r="AL138">
        <v>0</v>
      </c>
      <c r="AM138">
        <v>0</v>
      </c>
    </row>
    <row r="139" spans="1:39" x14ac:dyDescent="0.25">
      <c r="A139" t="s">
        <v>96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7028.7029389999998</v>
      </c>
      <c r="I139">
        <v>1105721.188412</v>
      </c>
      <c r="J139" t="s">
        <v>3</v>
      </c>
      <c r="K139">
        <v>5921.2347559999998</v>
      </c>
      <c r="L139">
        <v>864049.20583600004</v>
      </c>
      <c r="M139" t="s">
        <v>4</v>
      </c>
      <c r="N139">
        <v>1333.849827</v>
      </c>
      <c r="O139">
        <v>24878.671131999999</v>
      </c>
      <c r="P139" t="s">
        <v>5</v>
      </c>
      <c r="Q139">
        <v>4117.4403220000004</v>
      </c>
      <c r="R139">
        <v>568491.96504599997</v>
      </c>
      <c r="S139" t="s">
        <v>6</v>
      </c>
      <c r="T139">
        <v>5838.9823539999998</v>
      </c>
      <c r="U139">
        <v>842721.17084899999</v>
      </c>
      <c r="V139" t="s">
        <v>7</v>
      </c>
      <c r="W139">
        <v>0</v>
      </c>
      <c r="X139">
        <v>0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0.16202</v>
      </c>
      <c r="AG139">
        <v>1.8799999999999999E-4</v>
      </c>
      <c r="AH139" t="s">
        <v>11</v>
      </c>
      <c r="AI139">
        <v>0.83807900000000002</v>
      </c>
      <c r="AJ139">
        <v>5.5999999999999999E-5</v>
      </c>
      <c r="AK139" t="s">
        <v>12</v>
      </c>
      <c r="AL139">
        <v>0</v>
      </c>
      <c r="AM139">
        <v>0</v>
      </c>
    </row>
    <row r="140" spans="1:39" x14ac:dyDescent="0.25">
      <c r="A140" t="s">
        <v>96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7425.1403120000004</v>
      </c>
      <c r="I140">
        <v>1237581.1021680001</v>
      </c>
      <c r="J140" t="s">
        <v>3</v>
      </c>
      <c r="K140">
        <v>6255.4813770000001</v>
      </c>
      <c r="L140">
        <v>969531.21797100001</v>
      </c>
      <c r="M140" t="s">
        <v>4</v>
      </c>
      <c r="N140">
        <v>1408.790383</v>
      </c>
      <c r="O140">
        <v>27233.023945000001</v>
      </c>
      <c r="P140" t="s">
        <v>5</v>
      </c>
      <c r="Q140">
        <v>4350.5673539999998</v>
      </c>
      <c r="R140">
        <v>639927.40375299996</v>
      </c>
      <c r="S140" t="s">
        <v>6</v>
      </c>
      <c r="T140">
        <v>6168.6544430000004</v>
      </c>
      <c r="U140">
        <v>945549.46425600001</v>
      </c>
      <c r="V140" t="s">
        <v>7</v>
      </c>
      <c r="W140">
        <v>0</v>
      </c>
      <c r="X140">
        <v>0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0.16014800000000001</v>
      </c>
      <c r="AG140">
        <v>2.02E-4</v>
      </c>
      <c r="AH140" t="s">
        <v>11</v>
      </c>
      <c r="AI140">
        <v>0.83810200000000001</v>
      </c>
      <c r="AJ140">
        <v>5.5999999999999999E-5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96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7815.6936820000001</v>
      </c>
      <c r="I141">
        <v>1368356.822435</v>
      </c>
      <c r="J141" t="s">
        <v>3</v>
      </c>
      <c r="K141">
        <v>6583.7805179999996</v>
      </c>
      <c r="L141">
        <v>1071456.1691620001</v>
      </c>
      <c r="M141" t="s">
        <v>4</v>
      </c>
      <c r="N141">
        <v>1483.8082099999999</v>
      </c>
      <c r="O141">
        <v>29718.687188</v>
      </c>
      <c r="P141" t="s">
        <v>5</v>
      </c>
      <c r="Q141">
        <v>4577.6973879999996</v>
      </c>
      <c r="R141">
        <v>704866.87322900002</v>
      </c>
      <c r="S141" t="s">
        <v>6</v>
      </c>
      <c r="T141">
        <v>6492.3619630000003</v>
      </c>
      <c r="U141">
        <v>1044762.1996460001</v>
      </c>
      <c r="V141" t="s">
        <v>7</v>
      </c>
      <c r="W141">
        <v>0</v>
      </c>
      <c r="X141">
        <v>0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0.15985099999999999</v>
      </c>
      <c r="AG141">
        <v>1.95E-4</v>
      </c>
      <c r="AH141" t="s">
        <v>11</v>
      </c>
      <c r="AI141">
        <v>0.83810300000000004</v>
      </c>
      <c r="AJ141">
        <v>5.5999999999999999E-5</v>
      </c>
      <c r="AK141" t="s">
        <v>12</v>
      </c>
      <c r="AL141">
        <v>0</v>
      </c>
      <c r="AM141">
        <v>0</v>
      </c>
    </row>
    <row r="142" spans="1:39" x14ac:dyDescent="0.25">
      <c r="A142" t="s">
        <v>84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32767</v>
      </c>
      <c r="AG142">
        <v>0</v>
      </c>
      <c r="AH142" t="s">
        <v>11</v>
      </c>
      <c r="AI142">
        <v>-32767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84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32767</v>
      </c>
      <c r="AG143">
        <v>0</v>
      </c>
      <c r="AH143" t="s">
        <v>11</v>
      </c>
      <c r="AI143">
        <v>-32767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84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32767</v>
      </c>
      <c r="AG144">
        <v>0</v>
      </c>
      <c r="AH144" t="s">
        <v>11</v>
      </c>
      <c r="AI144">
        <v>-32767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84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32767</v>
      </c>
      <c r="AG145">
        <v>0</v>
      </c>
      <c r="AH145" t="s">
        <v>11</v>
      </c>
      <c r="AI145">
        <v>-32767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84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32767</v>
      </c>
      <c r="AG146">
        <v>0</v>
      </c>
      <c r="AH146" t="s">
        <v>11</v>
      </c>
      <c r="AI146">
        <v>-32767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84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32767</v>
      </c>
      <c r="AG147">
        <v>0</v>
      </c>
      <c r="AH147" t="s">
        <v>11</v>
      </c>
      <c r="AI147">
        <v>-32767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84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32767</v>
      </c>
      <c r="AG148">
        <v>0</v>
      </c>
      <c r="AH148" t="s">
        <v>11</v>
      </c>
      <c r="AI148">
        <v>-32767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84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32767</v>
      </c>
      <c r="AG149">
        <v>0</v>
      </c>
      <c r="AH149" t="s">
        <v>11</v>
      </c>
      <c r="AI149">
        <v>-32767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84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32767</v>
      </c>
      <c r="AG150">
        <v>0</v>
      </c>
      <c r="AH150" t="s">
        <v>11</v>
      </c>
      <c r="AI150">
        <v>-32767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84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32767</v>
      </c>
      <c r="AG151">
        <v>0</v>
      </c>
      <c r="AH151" t="s">
        <v>11</v>
      </c>
      <c r="AI151">
        <v>-32767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84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32767</v>
      </c>
      <c r="AG152">
        <v>0</v>
      </c>
      <c r="AH152" t="s">
        <v>11</v>
      </c>
      <c r="AI152">
        <v>-32767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84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32767</v>
      </c>
      <c r="AG153">
        <v>0</v>
      </c>
      <c r="AH153" t="s">
        <v>11</v>
      </c>
      <c r="AI153">
        <v>-32767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84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32767</v>
      </c>
      <c r="AG154">
        <v>0</v>
      </c>
      <c r="AH154" t="s">
        <v>11</v>
      </c>
      <c r="AI154">
        <v>-32767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84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32767</v>
      </c>
      <c r="AG155">
        <v>0</v>
      </c>
      <c r="AH155" t="s">
        <v>11</v>
      </c>
      <c r="AI155">
        <v>-32767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84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32767</v>
      </c>
      <c r="AG156">
        <v>0</v>
      </c>
      <c r="AH156" t="s">
        <v>11</v>
      </c>
      <c r="AI156">
        <v>-32767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84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32767</v>
      </c>
      <c r="AG157">
        <v>0</v>
      </c>
      <c r="AH157" t="s">
        <v>11</v>
      </c>
      <c r="AI157">
        <v>-32767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84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32767</v>
      </c>
      <c r="AG158">
        <v>0</v>
      </c>
      <c r="AH158" t="s">
        <v>11</v>
      </c>
      <c r="AI158">
        <v>-32767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84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32767</v>
      </c>
      <c r="AG159">
        <v>0</v>
      </c>
      <c r="AH159" t="s">
        <v>11</v>
      </c>
      <c r="AI159">
        <v>-32767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84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32767</v>
      </c>
      <c r="AG160">
        <v>0</v>
      </c>
      <c r="AH160" t="s">
        <v>11</v>
      </c>
      <c r="AI160">
        <v>-32767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84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32767</v>
      </c>
      <c r="AG161">
        <v>0</v>
      </c>
      <c r="AH161" t="s">
        <v>11</v>
      </c>
      <c r="AI161">
        <v>-32767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173.363777</v>
      </c>
      <c r="I162">
        <v>0.247889</v>
      </c>
      <c r="J162" t="s">
        <v>3</v>
      </c>
      <c r="K162">
        <v>129.54449600000001</v>
      </c>
      <c r="L162">
        <v>1.35E-4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14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346.75048500000003</v>
      </c>
      <c r="I163">
        <v>0.32145699999999999</v>
      </c>
      <c r="J163" t="s">
        <v>3</v>
      </c>
      <c r="K163">
        <v>259.07853</v>
      </c>
      <c r="L163">
        <v>3.3399999999999999E-4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520.12131699999998</v>
      </c>
      <c r="I164">
        <v>0.44251699999999999</v>
      </c>
      <c r="J164" t="s">
        <v>3</v>
      </c>
      <c r="K164">
        <v>388.61345499999999</v>
      </c>
      <c r="L164">
        <v>5.2700000000000002E-4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693.48327800000004</v>
      </c>
      <c r="I165">
        <v>0.61688200000000004</v>
      </c>
      <c r="J165" t="s">
        <v>3</v>
      </c>
      <c r="K165">
        <v>518.14903300000003</v>
      </c>
      <c r="L165">
        <v>9.0200000000000002E-4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866.87361299999998</v>
      </c>
      <c r="I166">
        <v>0.86773199999999995</v>
      </c>
      <c r="J166" t="s">
        <v>3</v>
      </c>
      <c r="K166">
        <v>647.68620199999998</v>
      </c>
      <c r="L166">
        <v>9.3300000000000002E-4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1040.248257</v>
      </c>
      <c r="I167">
        <v>1.1124019999999999</v>
      </c>
      <c r="J167" t="s">
        <v>3</v>
      </c>
      <c r="K167">
        <v>777.22427700000003</v>
      </c>
      <c r="L167">
        <v>1.111E-3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1213.6550830000001</v>
      </c>
      <c r="I168">
        <v>1.428169</v>
      </c>
      <c r="J168" t="s">
        <v>3</v>
      </c>
      <c r="K168">
        <v>906.76157599999999</v>
      </c>
      <c r="L168">
        <v>1.4649999999999999E-3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1387.0223900000001</v>
      </c>
      <c r="I169">
        <v>1.714852</v>
      </c>
      <c r="J169" t="s">
        <v>3</v>
      </c>
      <c r="K169">
        <v>1036.300129</v>
      </c>
      <c r="L169">
        <v>2.065E-3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1560.423245</v>
      </c>
      <c r="I170">
        <v>1.9979830000000001</v>
      </c>
      <c r="J170" t="s">
        <v>3</v>
      </c>
      <c r="K170">
        <v>1165.8407010000001</v>
      </c>
      <c r="L170">
        <v>2.7169999999999998E-3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1733.7876980000001</v>
      </c>
      <c r="I171">
        <v>2.2953769999999998</v>
      </c>
      <c r="J171" t="s">
        <v>3</v>
      </c>
      <c r="K171">
        <v>1295.3850709999999</v>
      </c>
      <c r="L171">
        <v>3.163E-3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1907.162292</v>
      </c>
      <c r="I172">
        <v>2.7077399999999998</v>
      </c>
      <c r="J172" t="s">
        <v>3</v>
      </c>
      <c r="K172">
        <v>1424.9271189999999</v>
      </c>
      <c r="L172">
        <v>3.4060000000000002E-3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2080.5351559999999</v>
      </c>
      <c r="I173">
        <v>3.1604459999999999</v>
      </c>
      <c r="J173" t="s">
        <v>3</v>
      </c>
      <c r="K173">
        <v>1554.468914</v>
      </c>
      <c r="L173">
        <v>3.7820000000000002E-3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2253.9083890000002</v>
      </c>
      <c r="I174">
        <v>3.6240679999999998</v>
      </c>
      <c r="J174" t="s">
        <v>3</v>
      </c>
      <c r="K174">
        <v>1684.0142920000001</v>
      </c>
      <c r="L174">
        <v>4.9500000000000004E-3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2427.284619</v>
      </c>
      <c r="I175">
        <v>4.1400309999999996</v>
      </c>
      <c r="J175" t="s">
        <v>3</v>
      </c>
      <c r="K175">
        <v>1813.563989</v>
      </c>
      <c r="L175">
        <v>5.5059999999999996E-3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2600.6548389999998</v>
      </c>
      <c r="I176">
        <v>4.6696720000000003</v>
      </c>
      <c r="J176" t="s">
        <v>3</v>
      </c>
      <c r="K176">
        <v>1943.1127100000001</v>
      </c>
      <c r="L176">
        <v>6.3369999999999998E-3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2774.0579980000002</v>
      </c>
      <c r="I177">
        <v>5.3392920000000004</v>
      </c>
      <c r="J177" t="s">
        <v>3</v>
      </c>
      <c r="K177">
        <v>2072.6602339999999</v>
      </c>
      <c r="L177">
        <v>7.4000000000000003E-3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2947.4402540000001</v>
      </c>
      <c r="I178">
        <v>5.906085</v>
      </c>
      <c r="J178" t="s">
        <v>3</v>
      </c>
      <c r="K178">
        <v>2202.213843</v>
      </c>
      <c r="L178">
        <v>8.541E-3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3120.8343650000002</v>
      </c>
      <c r="I179">
        <v>6.5110729999999997</v>
      </c>
      <c r="J179" t="s">
        <v>3</v>
      </c>
      <c r="K179">
        <v>2331.7672849999999</v>
      </c>
      <c r="L179">
        <v>9.0469999999999995E-3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3294.2463090000001</v>
      </c>
      <c r="I180">
        <v>7.1169919999999998</v>
      </c>
      <c r="J180" t="s">
        <v>3</v>
      </c>
      <c r="K180">
        <v>2461.3224850000001</v>
      </c>
      <c r="L180">
        <v>1.0263E-2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3467.6303170000001</v>
      </c>
      <c r="I181">
        <v>7.6942110000000001</v>
      </c>
      <c r="J181" t="s">
        <v>3</v>
      </c>
      <c r="K181">
        <v>2590.8791209999999</v>
      </c>
      <c r="L181">
        <v>1.018E-2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76.239282000000003</v>
      </c>
      <c r="I182">
        <v>2.0671999999999999E-2</v>
      </c>
      <c r="J182" t="s">
        <v>3</v>
      </c>
      <c r="K182">
        <v>32.538794000000003</v>
      </c>
      <c r="L182">
        <v>5.7000000000000003E-5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152.527039</v>
      </c>
      <c r="I183">
        <v>7.0688000000000001E-2</v>
      </c>
      <c r="J183" t="s">
        <v>3</v>
      </c>
      <c r="K183">
        <v>65.074689000000006</v>
      </c>
      <c r="L183">
        <v>1.5699999999999999E-4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228.80256399999999</v>
      </c>
      <c r="I184">
        <v>0.13356999999999999</v>
      </c>
      <c r="J184" t="s">
        <v>3</v>
      </c>
      <c r="K184">
        <v>97.608851000000001</v>
      </c>
      <c r="L184">
        <v>3.0400000000000002E-4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305.095978</v>
      </c>
      <c r="I185">
        <v>0.20747199999999999</v>
      </c>
      <c r="J185" t="s">
        <v>3</v>
      </c>
      <c r="K185">
        <v>130.144904</v>
      </c>
      <c r="L185">
        <v>4.7800000000000002E-4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381.392425</v>
      </c>
      <c r="I186">
        <v>0.305977</v>
      </c>
      <c r="J186" t="s">
        <v>3</v>
      </c>
      <c r="K186">
        <v>162.679665</v>
      </c>
      <c r="L186">
        <v>7.1599999999999995E-4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457.697337</v>
      </c>
      <c r="I187">
        <v>0.42525200000000002</v>
      </c>
      <c r="J187" t="s">
        <v>3</v>
      </c>
      <c r="K187">
        <v>195.21594400000001</v>
      </c>
      <c r="L187">
        <v>9.3099999999999997E-4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533.99307699999997</v>
      </c>
      <c r="I188">
        <v>0.56910099999999997</v>
      </c>
      <c r="J188" t="s">
        <v>3</v>
      </c>
      <c r="K188">
        <v>227.74980300000001</v>
      </c>
      <c r="L188">
        <v>1.116E-3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610.27792199999999</v>
      </c>
      <c r="I189">
        <v>0.72185200000000005</v>
      </c>
      <c r="J189" t="s">
        <v>3</v>
      </c>
      <c r="K189">
        <v>260.28351300000003</v>
      </c>
      <c r="L189">
        <v>1.493E-3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686.55609700000002</v>
      </c>
      <c r="I190">
        <v>0.93504799999999999</v>
      </c>
      <c r="J190" t="s">
        <v>3</v>
      </c>
      <c r="K190">
        <v>292.817432</v>
      </c>
      <c r="L190">
        <v>1.776E-3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762.81859999999995</v>
      </c>
      <c r="I191">
        <v>1.1176809999999999</v>
      </c>
      <c r="J191" t="s">
        <v>3</v>
      </c>
      <c r="K191">
        <v>325.35244</v>
      </c>
      <c r="L191">
        <v>2.212E-3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839.080105</v>
      </c>
      <c r="I192">
        <v>1.362833</v>
      </c>
      <c r="J192" t="s">
        <v>3</v>
      </c>
      <c r="K192">
        <v>357.88637299999999</v>
      </c>
      <c r="L192">
        <v>2.4169999999999999E-3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915.36798299999998</v>
      </c>
      <c r="I193">
        <v>1.623874</v>
      </c>
      <c r="J193" t="s">
        <v>3</v>
      </c>
      <c r="K193">
        <v>390.42112900000001</v>
      </c>
      <c r="L193">
        <v>2.6740000000000002E-3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991.67414699999995</v>
      </c>
      <c r="I194">
        <v>1.8847739999999999</v>
      </c>
      <c r="J194" t="s">
        <v>3</v>
      </c>
      <c r="K194">
        <v>422.95396899999997</v>
      </c>
      <c r="L194">
        <v>3.0899999999999999E-3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1067.9651490000001</v>
      </c>
      <c r="I195">
        <v>2.1755710000000001</v>
      </c>
      <c r="J195" t="s">
        <v>3</v>
      </c>
      <c r="K195">
        <v>455.48982999999998</v>
      </c>
      <c r="L195">
        <v>3.5699999999999998E-3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1144.257527</v>
      </c>
      <c r="I196">
        <v>2.4817900000000002</v>
      </c>
      <c r="J196" t="s">
        <v>3</v>
      </c>
      <c r="K196">
        <v>488.02479899999997</v>
      </c>
      <c r="L196">
        <v>3.8969999999999999E-3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1220.5534990000001</v>
      </c>
      <c r="I197">
        <v>2.9265509999999999</v>
      </c>
      <c r="J197" t="s">
        <v>3</v>
      </c>
      <c r="K197">
        <v>520.56163300000003</v>
      </c>
      <c r="L197">
        <v>4.2560000000000002E-3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1296.8410349999999</v>
      </c>
      <c r="I198">
        <v>3.3151000000000002</v>
      </c>
      <c r="J198" t="s">
        <v>3</v>
      </c>
      <c r="K198">
        <v>553.09691999999995</v>
      </c>
      <c r="L198">
        <v>4.8820000000000001E-3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1373.1258789999999</v>
      </c>
      <c r="I199">
        <v>3.6457519999999999</v>
      </c>
      <c r="J199" t="s">
        <v>3</v>
      </c>
      <c r="K199">
        <v>585.63048500000002</v>
      </c>
      <c r="L199">
        <v>5.5589999999999997E-3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1449.440842</v>
      </c>
      <c r="I200">
        <v>4.0175729999999996</v>
      </c>
      <c r="J200" t="s">
        <v>3</v>
      </c>
      <c r="K200">
        <v>618.16675999999995</v>
      </c>
      <c r="L200">
        <v>6.0740000000000004E-3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1525.752197</v>
      </c>
      <c r="I201">
        <v>4.4300509999999997</v>
      </c>
      <c r="J201" t="s">
        <v>3</v>
      </c>
      <c r="K201">
        <v>650.70092899999997</v>
      </c>
      <c r="L201">
        <v>6.7650000000000002E-3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85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256.50693200000001</v>
      </c>
      <c r="I202">
        <v>2.9648999999999998E-2</v>
      </c>
      <c r="J202" t="s">
        <v>3</v>
      </c>
      <c r="K202">
        <v>213.24673799999999</v>
      </c>
      <c r="L202">
        <v>6.6950000000000004E-3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513.16395399999999</v>
      </c>
      <c r="I203">
        <v>0.107583</v>
      </c>
      <c r="J203" t="s">
        <v>3</v>
      </c>
      <c r="K203">
        <v>426.47523699999999</v>
      </c>
      <c r="L203">
        <v>2.3746E-2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769.84750499999996</v>
      </c>
      <c r="I204">
        <v>0.22817000000000001</v>
      </c>
      <c r="J204" t="s">
        <v>3</v>
      </c>
      <c r="K204">
        <v>639.71222999999998</v>
      </c>
      <c r="L204">
        <v>5.2860999999999998E-2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1026.523201</v>
      </c>
      <c r="I205">
        <v>0.41184199999999999</v>
      </c>
      <c r="J205" t="s">
        <v>3</v>
      </c>
      <c r="K205">
        <v>852.94538699999998</v>
      </c>
      <c r="L205">
        <v>9.2884999999999995E-2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1283.188232</v>
      </c>
      <c r="I206">
        <v>0.63256000000000001</v>
      </c>
      <c r="J206" t="s">
        <v>3</v>
      </c>
      <c r="K206">
        <v>1066.1826390000001</v>
      </c>
      <c r="L206">
        <v>0.14283100000000001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1539.8511209999999</v>
      </c>
      <c r="I207">
        <v>0.917655</v>
      </c>
      <c r="J207" t="s">
        <v>3</v>
      </c>
      <c r="K207">
        <v>1279.4204319999999</v>
      </c>
      <c r="L207">
        <v>0.20755899999999999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1796.5292380000001</v>
      </c>
      <c r="I208">
        <v>1.244748</v>
      </c>
      <c r="J208" t="s">
        <v>3</v>
      </c>
      <c r="K208">
        <v>1492.655608</v>
      </c>
      <c r="L208">
        <v>0.28254499999999999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2053.210513</v>
      </c>
      <c r="I209">
        <v>1.663813</v>
      </c>
      <c r="J209" t="s">
        <v>3</v>
      </c>
      <c r="K209">
        <v>1705.8947390000001</v>
      </c>
      <c r="L209">
        <v>0.35805900000000002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2309.8952490000001</v>
      </c>
      <c r="I210">
        <v>2.075745</v>
      </c>
      <c r="J210" t="s">
        <v>3</v>
      </c>
      <c r="K210">
        <v>1919.1395480000001</v>
      </c>
      <c r="L210">
        <v>0.44900499999999999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2566.5905809999999</v>
      </c>
      <c r="I211">
        <v>2.546621</v>
      </c>
      <c r="J211" t="s">
        <v>3</v>
      </c>
      <c r="K211">
        <v>2132.3834769999999</v>
      </c>
      <c r="L211">
        <v>0.54991699999999999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2823.2649510000001</v>
      </c>
      <c r="I212">
        <v>3.097029</v>
      </c>
      <c r="J212" t="s">
        <v>3</v>
      </c>
      <c r="K212">
        <v>2345.6230959999998</v>
      </c>
      <c r="L212">
        <v>0.65015299999999998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3079.944058</v>
      </c>
      <c r="I213">
        <v>3.7060179999999998</v>
      </c>
      <c r="J213" t="s">
        <v>3</v>
      </c>
      <c r="K213">
        <v>2558.864912</v>
      </c>
      <c r="L213">
        <v>0.75513399999999997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3336.626714</v>
      </c>
      <c r="I214">
        <v>4.2920749999999996</v>
      </c>
      <c r="J214" t="s">
        <v>3</v>
      </c>
      <c r="K214">
        <v>2772.1068019999998</v>
      </c>
      <c r="L214">
        <v>0.868757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3593.3107129999999</v>
      </c>
      <c r="I215">
        <v>5.019622</v>
      </c>
      <c r="J215" t="s">
        <v>3</v>
      </c>
      <c r="K215">
        <v>2985.3512599999999</v>
      </c>
      <c r="L215">
        <v>1.006097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3849.987803</v>
      </c>
      <c r="I216">
        <v>5.7383059999999997</v>
      </c>
      <c r="J216" t="s">
        <v>3</v>
      </c>
      <c r="K216">
        <v>3198.5979050000001</v>
      </c>
      <c r="L216">
        <v>1.1555660000000001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4106.6689059999999</v>
      </c>
      <c r="I217">
        <v>6.6029049999999998</v>
      </c>
      <c r="J217" t="s">
        <v>3</v>
      </c>
      <c r="K217">
        <v>3411.8430370000001</v>
      </c>
      <c r="L217">
        <v>1.3116699999999999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4363.3703029999997</v>
      </c>
      <c r="I218">
        <v>7.4496830000000003</v>
      </c>
      <c r="J218" t="s">
        <v>3</v>
      </c>
      <c r="K218">
        <v>3625.0938529999999</v>
      </c>
      <c r="L218">
        <v>1.4855130000000001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4620.0505469999998</v>
      </c>
      <c r="I219">
        <v>8.3264659999999999</v>
      </c>
      <c r="J219" t="s">
        <v>3</v>
      </c>
      <c r="K219">
        <v>3838.3422310000001</v>
      </c>
      <c r="L219">
        <v>1.6718390000000001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4876.7210940000004</v>
      </c>
      <c r="I220">
        <v>9.2535319999999999</v>
      </c>
      <c r="J220" t="s">
        <v>3</v>
      </c>
      <c r="K220">
        <v>4051.5811039999999</v>
      </c>
      <c r="L220">
        <v>1.878263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5133.4047950000004</v>
      </c>
      <c r="I221">
        <v>10.282579</v>
      </c>
      <c r="J221" t="s">
        <v>3</v>
      </c>
      <c r="K221">
        <v>4264.8290040000002</v>
      </c>
      <c r="L221">
        <v>2.0943109999999998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86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245.912137</v>
      </c>
      <c r="I222">
        <v>2.3782999999999999E-2</v>
      </c>
      <c r="J222" t="s">
        <v>3</v>
      </c>
      <c r="K222">
        <v>202.618694</v>
      </c>
      <c r="L222">
        <v>7.7840000000000001E-3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86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491.95987200000002</v>
      </c>
      <c r="I223">
        <v>9.1412999999999994E-2</v>
      </c>
      <c r="J223" t="s">
        <v>3</v>
      </c>
      <c r="K223">
        <v>405.24113499999999</v>
      </c>
      <c r="L223">
        <v>2.7640999999999999E-2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86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738.032466</v>
      </c>
      <c r="I224">
        <v>0.19789399999999999</v>
      </c>
      <c r="J224" t="s">
        <v>3</v>
      </c>
      <c r="K224">
        <v>607.86462400000005</v>
      </c>
      <c r="L224">
        <v>6.1323000000000003E-2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86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984.09593500000005</v>
      </c>
      <c r="I225">
        <v>0.365062</v>
      </c>
      <c r="J225" t="s">
        <v>3</v>
      </c>
      <c r="K225">
        <v>810.48404400000004</v>
      </c>
      <c r="L225">
        <v>0.112319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86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1230.1685230000001</v>
      </c>
      <c r="I226">
        <v>0.56403000000000003</v>
      </c>
      <c r="J226" t="s">
        <v>3</v>
      </c>
      <c r="K226">
        <v>1013.103939</v>
      </c>
      <c r="L226">
        <v>0.17366599999999999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86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1476.20207</v>
      </c>
      <c r="I227">
        <v>0.81018299999999999</v>
      </c>
      <c r="J227" t="s">
        <v>3</v>
      </c>
      <c r="K227">
        <v>1215.725623</v>
      </c>
      <c r="L227">
        <v>0.247004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86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1722.247554</v>
      </c>
      <c r="I228">
        <v>1.0547930000000001</v>
      </c>
      <c r="J228" t="s">
        <v>3</v>
      </c>
      <c r="K228">
        <v>1418.3485330000001</v>
      </c>
      <c r="L228">
        <v>0.33507799999999999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86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1968.322036</v>
      </c>
      <c r="I229">
        <v>1.399394</v>
      </c>
      <c r="J229" t="s">
        <v>3</v>
      </c>
      <c r="K229">
        <v>1620.96803</v>
      </c>
      <c r="L229">
        <v>0.43048599999999998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86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2214.385366</v>
      </c>
      <c r="I230">
        <v>1.7431019999999999</v>
      </c>
      <c r="J230" t="s">
        <v>3</v>
      </c>
      <c r="K230">
        <v>1823.5874409999999</v>
      </c>
      <c r="L230">
        <v>0.55252699999999999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86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2460.4520900000002</v>
      </c>
      <c r="I231">
        <v>2.0766140000000002</v>
      </c>
      <c r="J231" t="s">
        <v>3</v>
      </c>
      <c r="K231">
        <v>2026.2130830000001</v>
      </c>
      <c r="L231">
        <v>0.67850500000000002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86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2706.5142190000001</v>
      </c>
      <c r="I232">
        <v>2.4328949999999998</v>
      </c>
      <c r="J232" t="s">
        <v>3</v>
      </c>
      <c r="K232">
        <v>2228.8397660000001</v>
      </c>
      <c r="L232">
        <v>0.81729300000000005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86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2952.5581010000001</v>
      </c>
      <c r="I233">
        <v>2.8849619999999998</v>
      </c>
      <c r="J233" t="s">
        <v>3</v>
      </c>
      <c r="K233">
        <v>2431.466797</v>
      </c>
      <c r="L233">
        <v>0.95855299999999999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86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3198.6237259999998</v>
      </c>
      <c r="I234">
        <v>3.347966</v>
      </c>
      <c r="J234" t="s">
        <v>3</v>
      </c>
      <c r="K234">
        <v>2634.0892330000001</v>
      </c>
      <c r="L234">
        <v>1.1174839999999999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86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3444.669312</v>
      </c>
      <c r="I235">
        <v>3.9276990000000001</v>
      </c>
      <c r="J235" t="s">
        <v>3</v>
      </c>
      <c r="K235">
        <v>2836.7136820000001</v>
      </c>
      <c r="L235">
        <v>1.288249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86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3690.7185009999998</v>
      </c>
      <c r="I236">
        <v>4.5637460000000001</v>
      </c>
      <c r="J236" t="s">
        <v>3</v>
      </c>
      <c r="K236">
        <v>3039.3427339999998</v>
      </c>
      <c r="L236">
        <v>1.4971190000000001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86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3936.759736</v>
      </c>
      <c r="I237">
        <v>5.346965</v>
      </c>
      <c r="J237" t="s">
        <v>3</v>
      </c>
      <c r="K237">
        <v>3241.9725539999999</v>
      </c>
      <c r="L237">
        <v>1.73837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86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4182.8088090000001</v>
      </c>
      <c r="I238">
        <v>6.0593409999999999</v>
      </c>
      <c r="J238" t="s">
        <v>3</v>
      </c>
      <c r="K238">
        <v>3444.5928319999998</v>
      </c>
      <c r="L238">
        <v>1.989727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86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4428.8580179999999</v>
      </c>
      <c r="I239">
        <v>6.8997640000000002</v>
      </c>
      <c r="J239" t="s">
        <v>3</v>
      </c>
      <c r="K239">
        <v>3647.2139109999998</v>
      </c>
      <c r="L239">
        <v>2.2656339999999999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86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4674.9075389999998</v>
      </c>
      <c r="I240">
        <v>7.7546949999999999</v>
      </c>
      <c r="J240" t="s">
        <v>3</v>
      </c>
      <c r="K240">
        <v>3849.8338229999999</v>
      </c>
      <c r="L240">
        <v>2.5516839999999998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86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4920.9556050000001</v>
      </c>
      <c r="I241">
        <v>8.7899709999999995</v>
      </c>
      <c r="J241" t="s">
        <v>3</v>
      </c>
      <c r="K241">
        <v>4052.4575239999999</v>
      </c>
      <c r="L241">
        <v>2.8296779999999999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97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252.984544</v>
      </c>
      <c r="I242">
        <v>1.8203E-2</v>
      </c>
      <c r="J242" t="s">
        <v>3</v>
      </c>
      <c r="K242">
        <v>204.972094</v>
      </c>
      <c r="L242">
        <v>5.1599999999999997E-4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97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506.21558199999998</v>
      </c>
      <c r="I243">
        <v>5.0507000000000003E-2</v>
      </c>
      <c r="J243" t="s">
        <v>3</v>
      </c>
      <c r="K243">
        <v>409.88507900000002</v>
      </c>
      <c r="L243">
        <v>1.8240000000000001E-3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97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759.45130500000005</v>
      </c>
      <c r="I244">
        <v>0.101058</v>
      </c>
      <c r="J244" t="s">
        <v>3</v>
      </c>
      <c r="K244">
        <v>614.80915000000005</v>
      </c>
      <c r="L244">
        <v>4.411E-3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97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1012.679835</v>
      </c>
      <c r="I245">
        <v>0.164437</v>
      </c>
      <c r="J245" t="s">
        <v>3</v>
      </c>
      <c r="K245">
        <v>819.73688000000004</v>
      </c>
      <c r="L245">
        <v>7.3670000000000003E-3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97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1265.932808</v>
      </c>
      <c r="I246">
        <v>0.25697999999999999</v>
      </c>
      <c r="J246" t="s">
        <v>3</v>
      </c>
      <c r="K246">
        <v>1024.666772</v>
      </c>
      <c r="L246">
        <v>1.0669E-2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97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1519.1723139999999</v>
      </c>
      <c r="I247">
        <v>0.31179600000000002</v>
      </c>
      <c r="J247" t="s">
        <v>3</v>
      </c>
      <c r="K247">
        <v>1229.5948539999999</v>
      </c>
      <c r="L247">
        <v>1.4075000000000001E-2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97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1772.3951730000001</v>
      </c>
      <c r="I248">
        <v>0.376355</v>
      </c>
      <c r="J248" t="s">
        <v>3</v>
      </c>
      <c r="K248">
        <v>1434.5240140000001</v>
      </c>
      <c r="L248">
        <v>1.8273000000000001E-2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97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2025.6056759999999</v>
      </c>
      <c r="I249">
        <v>0.50734599999999996</v>
      </c>
      <c r="J249" t="s">
        <v>3</v>
      </c>
      <c r="K249">
        <v>1639.4514919999999</v>
      </c>
      <c r="L249">
        <v>2.3272999999999999E-2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97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2278.822275</v>
      </c>
      <c r="I250">
        <v>0.66253300000000004</v>
      </c>
      <c r="J250" t="s">
        <v>3</v>
      </c>
      <c r="K250">
        <v>1844.3801249999999</v>
      </c>
      <c r="L250">
        <v>3.0377999999999999E-2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97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2532.0406539999999</v>
      </c>
      <c r="I251">
        <v>0.81146099999999999</v>
      </c>
      <c r="J251" t="s">
        <v>3</v>
      </c>
      <c r="K251">
        <v>2049.3046479999998</v>
      </c>
      <c r="L251">
        <v>3.7557E-2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97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2785.2638919999999</v>
      </c>
      <c r="I252">
        <v>0.95228900000000005</v>
      </c>
      <c r="J252" t="s">
        <v>3</v>
      </c>
      <c r="K252">
        <v>2254.2273140000002</v>
      </c>
      <c r="L252">
        <v>4.3539000000000001E-2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97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3038.470703</v>
      </c>
      <c r="I253">
        <v>1.0911709999999999</v>
      </c>
      <c r="J253" t="s">
        <v>3</v>
      </c>
      <c r="K253">
        <v>2459.151108</v>
      </c>
      <c r="L253">
        <v>5.0198E-2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97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3291.669312</v>
      </c>
      <c r="I254">
        <v>1.248011</v>
      </c>
      <c r="J254" t="s">
        <v>3</v>
      </c>
      <c r="K254">
        <v>2664.0759330000001</v>
      </c>
      <c r="L254">
        <v>5.8994999999999999E-2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97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3544.882368</v>
      </c>
      <c r="I255">
        <v>1.3960969999999999</v>
      </c>
      <c r="J255" t="s">
        <v>3</v>
      </c>
      <c r="K255">
        <v>2869.0009129999999</v>
      </c>
      <c r="L255">
        <v>6.7815E-2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97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3798.0773389999999</v>
      </c>
      <c r="I256">
        <v>1.578781</v>
      </c>
      <c r="J256" t="s">
        <v>3</v>
      </c>
      <c r="K256">
        <v>3073.9294629999999</v>
      </c>
      <c r="L256">
        <v>7.6165999999999998E-2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97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4051.2858540000002</v>
      </c>
      <c r="I257">
        <v>1.7689999999999999</v>
      </c>
      <c r="J257" t="s">
        <v>3</v>
      </c>
      <c r="K257">
        <v>3278.8544339999999</v>
      </c>
      <c r="L257">
        <v>8.5604E-2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97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4304.494678</v>
      </c>
      <c r="I258">
        <v>1.9333419999999999</v>
      </c>
      <c r="J258" t="s">
        <v>3</v>
      </c>
      <c r="K258">
        <v>3483.7798830000002</v>
      </c>
      <c r="L258">
        <v>9.3506000000000006E-2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97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4557.7251269999997</v>
      </c>
      <c r="I259">
        <v>2.1850200000000002</v>
      </c>
      <c r="J259" t="s">
        <v>3</v>
      </c>
      <c r="K259">
        <v>3688.706792</v>
      </c>
      <c r="L259">
        <v>0.103732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97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4810.9566889999996</v>
      </c>
      <c r="I260">
        <v>2.3517540000000001</v>
      </c>
      <c r="J260" t="s">
        <v>3</v>
      </c>
      <c r="K260">
        <v>3893.6393309999999</v>
      </c>
      <c r="L260">
        <v>0.11626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97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5064.1950100000004</v>
      </c>
      <c r="I261">
        <v>2.5900569999999998</v>
      </c>
      <c r="J261" t="s">
        <v>3</v>
      </c>
      <c r="K261">
        <v>4098.572588</v>
      </c>
      <c r="L261">
        <v>0.12886400000000001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18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199.68541300000001</v>
      </c>
      <c r="I262">
        <v>15.680173999999999</v>
      </c>
      <c r="J262" t="s">
        <v>3</v>
      </c>
      <c r="K262">
        <v>196.18787399999999</v>
      </c>
      <c r="L262">
        <v>15.564607000000001</v>
      </c>
      <c r="M262" t="s">
        <v>4</v>
      </c>
      <c r="N262">
        <v>8.6728719999999999</v>
      </c>
      <c r="O262">
        <v>3.8587999999999997E-2</v>
      </c>
      <c r="P262" t="s">
        <v>5</v>
      </c>
      <c r="Q262">
        <v>12.636177</v>
      </c>
      <c r="R262">
        <v>7.7830999999999997E-2</v>
      </c>
      <c r="S262" t="s">
        <v>6</v>
      </c>
      <c r="T262">
        <v>3.2393589999999999</v>
      </c>
      <c r="U262">
        <v>1.8303E-2</v>
      </c>
      <c r="V262" t="s">
        <v>7</v>
      </c>
      <c r="W262">
        <v>2.8942920000000001</v>
      </c>
      <c r="X262">
        <v>1.1054E-2</v>
      </c>
      <c r="Y262" t="s">
        <v>8</v>
      </c>
      <c r="Z262">
        <v>5.1922689999999996</v>
      </c>
      <c r="AA262">
        <v>1.5073E-2</v>
      </c>
      <c r="AB262" t="s">
        <v>9</v>
      </c>
      <c r="AC262">
        <v>173.92334</v>
      </c>
      <c r="AD262">
        <v>13.96381</v>
      </c>
      <c r="AE262" t="s">
        <v>10</v>
      </c>
      <c r="AF262">
        <v>0.181589</v>
      </c>
      <c r="AG262">
        <v>1.16E-4</v>
      </c>
      <c r="AH262" t="s">
        <v>11</v>
      </c>
      <c r="AI262">
        <v>0.81598300000000001</v>
      </c>
      <c r="AJ262">
        <v>1.3799999999999999E-4</v>
      </c>
      <c r="AK262" t="s">
        <v>12</v>
      </c>
      <c r="AL262">
        <v>0</v>
      </c>
      <c r="AM262">
        <v>0</v>
      </c>
    </row>
    <row r="263" spans="1:39" x14ac:dyDescent="0.25">
      <c r="A263" t="s">
        <v>18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399.25099499999999</v>
      </c>
      <c r="I263">
        <v>67.357698999999997</v>
      </c>
      <c r="J263" t="s">
        <v>3</v>
      </c>
      <c r="K263">
        <v>392.26865199999997</v>
      </c>
      <c r="L263">
        <v>66.888407000000001</v>
      </c>
      <c r="M263" t="s">
        <v>4</v>
      </c>
      <c r="N263">
        <v>17.298704000000001</v>
      </c>
      <c r="O263">
        <v>0.110501</v>
      </c>
      <c r="P263" t="s">
        <v>5</v>
      </c>
      <c r="Q263">
        <v>25.182131999999999</v>
      </c>
      <c r="R263">
        <v>0.13178500000000001</v>
      </c>
      <c r="S263" t="s">
        <v>6</v>
      </c>
      <c r="T263">
        <v>6.4508919999999996</v>
      </c>
      <c r="U263">
        <v>2.4115999999999999E-2</v>
      </c>
      <c r="V263" t="s">
        <v>7</v>
      </c>
      <c r="W263">
        <v>5.7857099999999999</v>
      </c>
      <c r="X263">
        <v>2.1382999999999999E-2</v>
      </c>
      <c r="Y263" t="s">
        <v>8</v>
      </c>
      <c r="Z263">
        <v>10.33371</v>
      </c>
      <c r="AA263">
        <v>2.9288000000000002E-2</v>
      </c>
      <c r="AB263" t="s">
        <v>9</v>
      </c>
      <c r="AC263">
        <v>347.87942299999997</v>
      </c>
      <c r="AD263">
        <v>60.996420000000001</v>
      </c>
      <c r="AE263" t="s">
        <v>10</v>
      </c>
      <c r="AF263">
        <v>0.176791</v>
      </c>
      <c r="AG263">
        <v>9.2E-5</v>
      </c>
      <c r="AH263" t="s">
        <v>11</v>
      </c>
      <c r="AI263">
        <v>0.82447000000000004</v>
      </c>
      <c r="AJ263">
        <v>1.4300000000000001E-4</v>
      </c>
      <c r="AK263" t="s">
        <v>12</v>
      </c>
      <c r="AL263">
        <v>0</v>
      </c>
      <c r="AM263">
        <v>0</v>
      </c>
    </row>
    <row r="264" spans="1:39" x14ac:dyDescent="0.25">
      <c r="A264" t="s">
        <v>18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599.01842299999998</v>
      </c>
      <c r="I264">
        <v>103.536644</v>
      </c>
      <c r="J264" t="s">
        <v>3</v>
      </c>
      <c r="K264">
        <v>588.52973599999996</v>
      </c>
      <c r="L264">
        <v>102.646907</v>
      </c>
      <c r="M264" t="s">
        <v>4</v>
      </c>
      <c r="N264">
        <v>26.012595999999998</v>
      </c>
      <c r="O264">
        <v>0.17404900000000001</v>
      </c>
      <c r="P264" t="s">
        <v>5</v>
      </c>
      <c r="Q264">
        <v>37.768475000000002</v>
      </c>
      <c r="R264">
        <v>0.243837</v>
      </c>
      <c r="S264" t="s">
        <v>6</v>
      </c>
      <c r="T264">
        <v>9.674963</v>
      </c>
      <c r="U264">
        <v>3.3908000000000001E-2</v>
      </c>
      <c r="V264" t="s">
        <v>7</v>
      </c>
      <c r="W264">
        <v>8.6613229999999994</v>
      </c>
      <c r="X264">
        <v>3.9176999999999997E-2</v>
      </c>
      <c r="Y264" t="s">
        <v>8</v>
      </c>
      <c r="Z264">
        <v>15.524502999999999</v>
      </c>
      <c r="AA264">
        <v>6.1098E-2</v>
      </c>
      <c r="AB264" t="s">
        <v>9</v>
      </c>
      <c r="AC264">
        <v>521.88098000000002</v>
      </c>
      <c r="AD264">
        <v>95.092029999999994</v>
      </c>
      <c r="AE264" t="s">
        <v>10</v>
      </c>
      <c r="AF264">
        <v>0.17535899999999999</v>
      </c>
      <c r="AG264">
        <v>9.2999999999999997E-5</v>
      </c>
      <c r="AH264" t="s">
        <v>11</v>
      </c>
      <c r="AI264">
        <v>0.83108400000000004</v>
      </c>
      <c r="AJ264">
        <v>8.8999999999999995E-5</v>
      </c>
      <c r="AK264" t="s">
        <v>12</v>
      </c>
      <c r="AL264">
        <v>0</v>
      </c>
      <c r="AM264">
        <v>0</v>
      </c>
    </row>
    <row r="265" spans="1:39" x14ac:dyDescent="0.25">
      <c r="A265" t="s">
        <v>18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799.03711999999996</v>
      </c>
      <c r="I265">
        <v>145.36653799999999</v>
      </c>
      <c r="J265" t="s">
        <v>3</v>
      </c>
      <c r="K265">
        <v>785.05986800000005</v>
      </c>
      <c r="L265">
        <v>143.64727099999999</v>
      </c>
      <c r="M265" t="s">
        <v>4</v>
      </c>
      <c r="N265">
        <v>34.718544000000001</v>
      </c>
      <c r="O265">
        <v>0.35140199999999999</v>
      </c>
      <c r="P265" t="s">
        <v>5</v>
      </c>
      <c r="Q265">
        <v>50.327899000000002</v>
      </c>
      <c r="R265">
        <v>0.38249</v>
      </c>
      <c r="S265" t="s">
        <v>6</v>
      </c>
      <c r="T265">
        <v>12.883264</v>
      </c>
      <c r="U265">
        <v>3.9759999999999997E-2</v>
      </c>
      <c r="V265" t="s">
        <v>7</v>
      </c>
      <c r="W265">
        <v>11.552811</v>
      </c>
      <c r="X265">
        <v>6.2232999999999997E-2</v>
      </c>
      <c r="Y265" t="s">
        <v>8</v>
      </c>
      <c r="Z265">
        <v>20.703128</v>
      </c>
      <c r="AA265">
        <v>0.10648299999999999</v>
      </c>
      <c r="AB265" t="s">
        <v>9</v>
      </c>
      <c r="AC265">
        <v>696.18803000000003</v>
      </c>
      <c r="AD265">
        <v>129.14823100000001</v>
      </c>
      <c r="AE265" t="s">
        <v>10</v>
      </c>
      <c r="AF265">
        <v>0.17472299999999999</v>
      </c>
      <c r="AG265">
        <v>9.2E-5</v>
      </c>
      <c r="AH265" t="s">
        <v>11</v>
      </c>
      <c r="AI265">
        <v>0.833847</v>
      </c>
      <c r="AJ265">
        <v>7.7000000000000001E-5</v>
      </c>
      <c r="AK265" t="s">
        <v>12</v>
      </c>
      <c r="AL265">
        <v>0</v>
      </c>
      <c r="AM265">
        <v>0</v>
      </c>
    </row>
    <row r="266" spans="1:39" x14ac:dyDescent="0.25">
      <c r="A266" t="s">
        <v>18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998.89665500000001</v>
      </c>
      <c r="I266">
        <v>202.91900899999999</v>
      </c>
      <c r="J266" t="s">
        <v>3</v>
      </c>
      <c r="K266">
        <v>981.422234</v>
      </c>
      <c r="L266">
        <v>199.923068</v>
      </c>
      <c r="M266" t="s">
        <v>4</v>
      </c>
      <c r="N266">
        <v>43.362960000000001</v>
      </c>
      <c r="O266">
        <v>0.57606800000000002</v>
      </c>
      <c r="P266" t="s">
        <v>5</v>
      </c>
      <c r="Q266">
        <v>62.887645999999997</v>
      </c>
      <c r="R266">
        <v>0.60551999999999995</v>
      </c>
      <c r="S266" t="s">
        <v>6</v>
      </c>
      <c r="T266">
        <v>16.093980999999999</v>
      </c>
      <c r="U266">
        <v>5.4644999999999999E-2</v>
      </c>
      <c r="V266" t="s">
        <v>7</v>
      </c>
      <c r="W266">
        <v>14.464392</v>
      </c>
      <c r="X266">
        <v>9.5590999999999995E-2</v>
      </c>
      <c r="Y266" t="s">
        <v>8</v>
      </c>
      <c r="Z266">
        <v>25.847794</v>
      </c>
      <c r="AA266">
        <v>0.17052999999999999</v>
      </c>
      <c r="AB266" t="s">
        <v>9</v>
      </c>
      <c r="AC266">
        <v>870.39196900000002</v>
      </c>
      <c r="AD266">
        <v>174.99989600000001</v>
      </c>
      <c r="AE266" t="s">
        <v>10</v>
      </c>
      <c r="AF266">
        <v>0.17392199999999999</v>
      </c>
      <c r="AG266">
        <v>9.3999999999999994E-5</v>
      </c>
      <c r="AH266" t="s">
        <v>11</v>
      </c>
      <c r="AI266">
        <v>0.83492999999999995</v>
      </c>
      <c r="AJ266">
        <v>6.0999999999999999E-5</v>
      </c>
      <c r="AK266" t="s">
        <v>12</v>
      </c>
      <c r="AL266">
        <v>0</v>
      </c>
      <c r="AM266">
        <v>0</v>
      </c>
    </row>
    <row r="267" spans="1:39" x14ac:dyDescent="0.25">
      <c r="A267" t="s">
        <v>18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1198.544866</v>
      </c>
      <c r="I267">
        <v>275.360298</v>
      </c>
      <c r="J267" t="s">
        <v>3</v>
      </c>
      <c r="K267">
        <v>1177.579268</v>
      </c>
      <c r="L267">
        <v>271.06612799999999</v>
      </c>
      <c r="M267" t="s">
        <v>4</v>
      </c>
      <c r="N267">
        <v>51.993808000000001</v>
      </c>
      <c r="O267">
        <v>0.793879</v>
      </c>
      <c r="P267" t="s">
        <v>5</v>
      </c>
      <c r="Q267">
        <v>75.413214999999994</v>
      </c>
      <c r="R267">
        <v>0.82476400000000005</v>
      </c>
      <c r="S267" t="s">
        <v>6</v>
      </c>
      <c r="T267">
        <v>19.292895000000001</v>
      </c>
      <c r="U267">
        <v>6.5263000000000002E-2</v>
      </c>
      <c r="V267" t="s">
        <v>7</v>
      </c>
      <c r="W267">
        <v>17.341916000000001</v>
      </c>
      <c r="X267">
        <v>0.12850800000000001</v>
      </c>
      <c r="Y267" t="s">
        <v>8</v>
      </c>
      <c r="Z267">
        <v>30.999464</v>
      </c>
      <c r="AA267">
        <v>0.22663800000000001</v>
      </c>
      <c r="AB267" t="s">
        <v>9</v>
      </c>
      <c r="AC267">
        <v>1044.42733</v>
      </c>
      <c r="AD267">
        <v>233.93651700000001</v>
      </c>
      <c r="AE267" t="s">
        <v>10</v>
      </c>
      <c r="AF267">
        <v>0.173239</v>
      </c>
      <c r="AG267">
        <v>1.01E-4</v>
      </c>
      <c r="AH267" t="s">
        <v>11</v>
      </c>
      <c r="AI267">
        <v>0.83548199999999995</v>
      </c>
      <c r="AJ267">
        <v>5.3999999999999998E-5</v>
      </c>
      <c r="AK267" t="s">
        <v>12</v>
      </c>
      <c r="AL267">
        <v>0</v>
      </c>
      <c r="AM267">
        <v>0</v>
      </c>
    </row>
    <row r="268" spans="1:39" x14ac:dyDescent="0.25">
      <c r="A268" t="s">
        <v>18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1398.38446</v>
      </c>
      <c r="I268">
        <v>345.21499899999998</v>
      </c>
      <c r="J268" t="s">
        <v>3</v>
      </c>
      <c r="K268">
        <v>1373.931255</v>
      </c>
      <c r="L268">
        <v>339.72770100000002</v>
      </c>
      <c r="M268" t="s">
        <v>4</v>
      </c>
      <c r="N268">
        <v>60.653917999999997</v>
      </c>
      <c r="O268">
        <v>1.1051740000000001</v>
      </c>
      <c r="P268" t="s">
        <v>5</v>
      </c>
      <c r="Q268">
        <v>87.980169000000004</v>
      </c>
      <c r="R268">
        <v>1.0742100000000001</v>
      </c>
      <c r="S268" t="s">
        <v>6</v>
      </c>
      <c r="T268">
        <v>22.510487999999999</v>
      </c>
      <c r="U268">
        <v>8.8119000000000003E-2</v>
      </c>
      <c r="V268" t="s">
        <v>7</v>
      </c>
      <c r="W268">
        <v>20.256732</v>
      </c>
      <c r="X268">
        <v>0.159024</v>
      </c>
      <c r="Y268" t="s">
        <v>8</v>
      </c>
      <c r="Z268">
        <v>36.145513000000001</v>
      </c>
      <c r="AA268">
        <v>0.277333</v>
      </c>
      <c r="AB268" t="s">
        <v>9</v>
      </c>
      <c r="AC268">
        <v>1218.5835059999999</v>
      </c>
      <c r="AD268">
        <v>288.593278</v>
      </c>
      <c r="AE268" t="s">
        <v>10</v>
      </c>
      <c r="AF268">
        <v>0.172427</v>
      </c>
      <c r="AG268">
        <v>1.08E-4</v>
      </c>
      <c r="AH268" t="s">
        <v>11</v>
      </c>
      <c r="AI268">
        <v>0.83610600000000002</v>
      </c>
      <c r="AJ268">
        <v>4.6999999999999997E-5</v>
      </c>
      <c r="AK268" t="s">
        <v>12</v>
      </c>
      <c r="AL268">
        <v>0</v>
      </c>
      <c r="AM268">
        <v>0</v>
      </c>
    </row>
    <row r="269" spans="1:39" x14ac:dyDescent="0.25">
      <c r="A269" t="s">
        <v>18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1598.2469630000001</v>
      </c>
      <c r="I269">
        <v>447.31889100000001</v>
      </c>
      <c r="J269" t="s">
        <v>3</v>
      </c>
      <c r="K269">
        <v>1570.3016869999999</v>
      </c>
      <c r="L269">
        <v>440.492256</v>
      </c>
      <c r="M269" t="s">
        <v>4</v>
      </c>
      <c r="N269">
        <v>69.363353000000004</v>
      </c>
      <c r="O269">
        <v>1.3445199999999999</v>
      </c>
      <c r="P269" t="s">
        <v>5</v>
      </c>
      <c r="Q269">
        <v>100.564387</v>
      </c>
      <c r="R269">
        <v>1.285037</v>
      </c>
      <c r="S269" t="s">
        <v>6</v>
      </c>
      <c r="T269">
        <v>25.731521000000001</v>
      </c>
      <c r="U269">
        <v>0.102946</v>
      </c>
      <c r="V269" t="s">
        <v>7</v>
      </c>
      <c r="W269">
        <v>23.147217999999999</v>
      </c>
      <c r="X269">
        <v>0.19612399999999999</v>
      </c>
      <c r="Y269" t="s">
        <v>8</v>
      </c>
      <c r="Z269">
        <v>41.323928000000002</v>
      </c>
      <c r="AA269">
        <v>0.32996300000000001</v>
      </c>
      <c r="AB269" t="s">
        <v>9</v>
      </c>
      <c r="AC269">
        <v>1392.683188</v>
      </c>
      <c r="AD269">
        <v>376.995249</v>
      </c>
      <c r="AE269" t="s">
        <v>10</v>
      </c>
      <c r="AF269">
        <v>0.171934</v>
      </c>
      <c r="AG269">
        <v>1.18E-4</v>
      </c>
      <c r="AH269" t="s">
        <v>11</v>
      </c>
      <c r="AI269">
        <v>0.83680600000000005</v>
      </c>
      <c r="AJ269">
        <v>6.3999999999999997E-5</v>
      </c>
      <c r="AK269" t="s">
        <v>12</v>
      </c>
      <c r="AL269">
        <v>0</v>
      </c>
      <c r="AM269">
        <v>0</v>
      </c>
    </row>
    <row r="270" spans="1:39" x14ac:dyDescent="0.25">
      <c r="A270" t="s">
        <v>18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1798.2317190000001</v>
      </c>
      <c r="I270">
        <v>548.33731699999998</v>
      </c>
      <c r="J270" t="s">
        <v>3</v>
      </c>
      <c r="K270">
        <v>1766.7970949999999</v>
      </c>
      <c r="L270">
        <v>540.19035099999996</v>
      </c>
      <c r="M270" t="s">
        <v>4</v>
      </c>
      <c r="N270">
        <v>78.054147</v>
      </c>
      <c r="O270">
        <v>1.7531650000000001</v>
      </c>
      <c r="P270" t="s">
        <v>5</v>
      </c>
      <c r="Q270">
        <v>113.128022</v>
      </c>
      <c r="R270">
        <v>1.478491</v>
      </c>
      <c r="S270" t="s">
        <v>6</v>
      </c>
      <c r="T270">
        <v>28.945705</v>
      </c>
      <c r="U270">
        <v>0.128302</v>
      </c>
      <c r="V270" t="s">
        <v>7</v>
      </c>
      <c r="W270">
        <v>26.043700000000001</v>
      </c>
      <c r="X270">
        <v>0.23247999999999999</v>
      </c>
      <c r="Y270" t="s">
        <v>8</v>
      </c>
      <c r="Z270">
        <v>46.485956999999999</v>
      </c>
      <c r="AA270">
        <v>0.37793700000000002</v>
      </c>
      <c r="AB270" t="s">
        <v>9</v>
      </c>
      <c r="AC270">
        <v>1566.9546089999999</v>
      </c>
      <c r="AD270">
        <v>460.97217899999998</v>
      </c>
      <c r="AE270" t="s">
        <v>10</v>
      </c>
      <c r="AF270">
        <v>0.17017299999999999</v>
      </c>
      <c r="AG270">
        <v>1.37E-4</v>
      </c>
      <c r="AH270" t="s">
        <v>11</v>
      </c>
      <c r="AI270">
        <v>0.83716400000000002</v>
      </c>
      <c r="AJ270">
        <v>5.8E-5</v>
      </c>
      <c r="AK270" t="s">
        <v>12</v>
      </c>
      <c r="AL270">
        <v>0</v>
      </c>
      <c r="AM270">
        <v>0</v>
      </c>
    </row>
    <row r="271" spans="1:39" x14ac:dyDescent="0.25">
      <c r="A271" t="s">
        <v>18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1997.576362</v>
      </c>
      <c r="I271">
        <v>664.06014600000003</v>
      </c>
      <c r="J271" t="s">
        <v>3</v>
      </c>
      <c r="K271">
        <v>1962.6329370000001</v>
      </c>
      <c r="L271">
        <v>653.56565499999999</v>
      </c>
      <c r="M271" t="s">
        <v>4</v>
      </c>
      <c r="N271">
        <v>86.717761999999993</v>
      </c>
      <c r="O271">
        <v>2.2020179999999998</v>
      </c>
      <c r="P271" t="s">
        <v>5</v>
      </c>
      <c r="Q271">
        <v>125.77557899999999</v>
      </c>
      <c r="R271">
        <v>1.7954969999999999</v>
      </c>
      <c r="S271" t="s">
        <v>6</v>
      </c>
      <c r="T271">
        <v>32.178642000000004</v>
      </c>
      <c r="U271">
        <v>0.171456</v>
      </c>
      <c r="V271" t="s">
        <v>7</v>
      </c>
      <c r="W271">
        <v>28.966669</v>
      </c>
      <c r="X271">
        <v>0.26307000000000003</v>
      </c>
      <c r="Y271" t="s">
        <v>8</v>
      </c>
      <c r="Z271">
        <v>51.687908</v>
      </c>
      <c r="AA271">
        <v>0.44229400000000002</v>
      </c>
      <c r="AB271" t="s">
        <v>9</v>
      </c>
      <c r="AC271">
        <v>1740.5146239999999</v>
      </c>
      <c r="AD271">
        <v>549.32697399999995</v>
      </c>
      <c r="AE271" t="s">
        <v>10</v>
      </c>
      <c r="AF271">
        <v>0.16908200000000001</v>
      </c>
      <c r="AG271">
        <v>1.3899999999999999E-4</v>
      </c>
      <c r="AH271" t="s">
        <v>11</v>
      </c>
      <c r="AI271">
        <v>0.83724299999999996</v>
      </c>
      <c r="AJ271">
        <v>5.8E-5</v>
      </c>
      <c r="AK271" t="s">
        <v>12</v>
      </c>
      <c r="AL271">
        <v>0</v>
      </c>
      <c r="AM271">
        <v>0</v>
      </c>
    </row>
    <row r="272" spans="1:39" x14ac:dyDescent="0.25">
      <c r="A272" t="s">
        <v>18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2197.0229100000001</v>
      </c>
      <c r="I272">
        <v>861.48556199999996</v>
      </c>
      <c r="J272" t="s">
        <v>3</v>
      </c>
      <c r="K272">
        <v>2158.5791210000002</v>
      </c>
      <c r="L272">
        <v>848.36593500000004</v>
      </c>
      <c r="M272" t="s">
        <v>4</v>
      </c>
      <c r="N272">
        <v>95.391655</v>
      </c>
      <c r="O272">
        <v>2.560702</v>
      </c>
      <c r="P272" t="s">
        <v>5</v>
      </c>
      <c r="Q272">
        <v>138.31589299999999</v>
      </c>
      <c r="R272">
        <v>2.0733190000000001</v>
      </c>
      <c r="S272" t="s">
        <v>6</v>
      </c>
      <c r="T272">
        <v>35.389474999999997</v>
      </c>
      <c r="U272">
        <v>0.19119</v>
      </c>
      <c r="V272" t="s">
        <v>7</v>
      </c>
      <c r="W272">
        <v>31.84864</v>
      </c>
      <c r="X272">
        <v>0.27020899999999998</v>
      </c>
      <c r="Y272" t="s">
        <v>8</v>
      </c>
      <c r="Z272">
        <v>56.808390000000003</v>
      </c>
      <c r="AA272">
        <v>0.50127299999999997</v>
      </c>
      <c r="AB272" t="s">
        <v>9</v>
      </c>
      <c r="AC272">
        <v>1914.310532</v>
      </c>
      <c r="AD272">
        <v>713.88320699999997</v>
      </c>
      <c r="AE272" t="s">
        <v>10</v>
      </c>
      <c r="AF272">
        <v>0.168461</v>
      </c>
      <c r="AG272">
        <v>1.3999999999999999E-4</v>
      </c>
      <c r="AH272" t="s">
        <v>11</v>
      </c>
      <c r="AI272">
        <v>0.83789000000000002</v>
      </c>
      <c r="AJ272">
        <v>7.7000000000000001E-5</v>
      </c>
      <c r="AK272" t="s">
        <v>12</v>
      </c>
      <c r="AL272">
        <v>0</v>
      </c>
      <c r="AM272">
        <v>0</v>
      </c>
    </row>
    <row r="273" spans="1:39" x14ac:dyDescent="0.25">
      <c r="A273" t="s">
        <v>18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2395.7285350000002</v>
      </c>
      <c r="I273">
        <v>1161.6453120000001</v>
      </c>
      <c r="J273" t="s">
        <v>3</v>
      </c>
      <c r="K273">
        <v>2353.7639399999998</v>
      </c>
      <c r="L273">
        <v>1143.897999</v>
      </c>
      <c r="M273" t="s">
        <v>4</v>
      </c>
      <c r="N273">
        <v>104.11129</v>
      </c>
      <c r="O273">
        <v>3.1305170000000002</v>
      </c>
      <c r="P273" t="s">
        <v>5</v>
      </c>
      <c r="Q273">
        <v>150.925904</v>
      </c>
      <c r="R273">
        <v>2.40388</v>
      </c>
      <c r="S273" t="s">
        <v>6</v>
      </c>
      <c r="T273">
        <v>38.616163</v>
      </c>
      <c r="U273">
        <v>0.22881199999999999</v>
      </c>
      <c r="V273" t="s">
        <v>7</v>
      </c>
      <c r="W273">
        <v>34.726978000000003</v>
      </c>
      <c r="X273">
        <v>0.27054</v>
      </c>
      <c r="Y273" t="s">
        <v>8</v>
      </c>
      <c r="Z273">
        <v>61.982816999999997</v>
      </c>
      <c r="AA273">
        <v>0.58380299999999996</v>
      </c>
      <c r="AB273" t="s">
        <v>9</v>
      </c>
      <c r="AC273">
        <v>2087.2410009999999</v>
      </c>
      <c r="AD273">
        <v>969.70217600000001</v>
      </c>
      <c r="AE273" t="s">
        <v>10</v>
      </c>
      <c r="AF273">
        <v>0.16783400000000001</v>
      </c>
      <c r="AG273">
        <v>1.46E-4</v>
      </c>
      <c r="AH273" t="s">
        <v>11</v>
      </c>
      <c r="AI273">
        <v>0.83870100000000003</v>
      </c>
      <c r="AJ273">
        <v>9.2E-5</v>
      </c>
      <c r="AK273" t="s">
        <v>12</v>
      </c>
      <c r="AL273">
        <v>0</v>
      </c>
      <c r="AM273">
        <v>0</v>
      </c>
    </row>
    <row r="274" spans="1:39" x14ac:dyDescent="0.25">
      <c r="A274" t="s">
        <v>18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2595.7954439999999</v>
      </c>
      <c r="I274">
        <v>1365.769517</v>
      </c>
      <c r="J274" t="s">
        <v>3</v>
      </c>
      <c r="K274">
        <v>2550.3163530000002</v>
      </c>
      <c r="L274">
        <v>1346.4439179999999</v>
      </c>
      <c r="M274" t="s">
        <v>4</v>
      </c>
      <c r="N274">
        <v>112.876625</v>
      </c>
      <c r="O274">
        <v>3.5164930000000001</v>
      </c>
      <c r="P274" t="s">
        <v>5</v>
      </c>
      <c r="Q274">
        <v>163.59110100000001</v>
      </c>
      <c r="R274">
        <v>2.3981720000000002</v>
      </c>
      <c r="S274" t="s">
        <v>6</v>
      </c>
      <c r="T274">
        <v>41.855533999999999</v>
      </c>
      <c r="U274">
        <v>0.26631300000000002</v>
      </c>
      <c r="V274" t="s">
        <v>7</v>
      </c>
      <c r="W274">
        <v>37.605483</v>
      </c>
      <c r="X274">
        <v>0.24774599999999999</v>
      </c>
      <c r="Y274" t="s">
        <v>8</v>
      </c>
      <c r="Z274">
        <v>67.178296000000003</v>
      </c>
      <c r="AA274">
        <v>0.59438299999999999</v>
      </c>
      <c r="AB274" t="s">
        <v>9</v>
      </c>
      <c r="AC274">
        <v>2261.4255659999999</v>
      </c>
      <c r="AD274">
        <v>1154.9358239999999</v>
      </c>
      <c r="AE274" t="s">
        <v>10</v>
      </c>
      <c r="AF274">
        <v>0.16645799999999999</v>
      </c>
      <c r="AG274">
        <v>1.5300000000000001E-4</v>
      </c>
      <c r="AH274" t="s">
        <v>11</v>
      </c>
      <c r="AI274">
        <v>0.83874899999999997</v>
      </c>
      <c r="AJ274">
        <v>9.2E-5</v>
      </c>
      <c r="AK274" t="s">
        <v>12</v>
      </c>
      <c r="AL274">
        <v>0</v>
      </c>
      <c r="AM274">
        <v>0</v>
      </c>
    </row>
    <row r="275" spans="1:39" x14ac:dyDescent="0.25">
      <c r="A275" t="s">
        <v>18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2796.9248729999999</v>
      </c>
      <c r="I275">
        <v>1558.060802</v>
      </c>
      <c r="J275" t="s">
        <v>3</v>
      </c>
      <c r="K275">
        <v>2747.9425879999999</v>
      </c>
      <c r="L275">
        <v>1535.420249</v>
      </c>
      <c r="M275" t="s">
        <v>4</v>
      </c>
      <c r="N275">
        <v>121.62795699999999</v>
      </c>
      <c r="O275">
        <v>4.2085759999999999</v>
      </c>
      <c r="P275" t="s">
        <v>5</v>
      </c>
      <c r="Q275">
        <v>176.27489499999999</v>
      </c>
      <c r="R275">
        <v>2.5236290000000001</v>
      </c>
      <c r="S275" t="s">
        <v>6</v>
      </c>
      <c r="T275">
        <v>45.097417</v>
      </c>
      <c r="U275">
        <v>0.29686299999999999</v>
      </c>
      <c r="V275" t="s">
        <v>7</v>
      </c>
      <c r="W275">
        <v>40.489975999999999</v>
      </c>
      <c r="X275">
        <v>0.254079</v>
      </c>
      <c r="Y275" t="s">
        <v>8</v>
      </c>
      <c r="Z275">
        <v>72.333940999999996</v>
      </c>
      <c r="AA275">
        <v>0.67170399999999997</v>
      </c>
      <c r="AB275" t="s">
        <v>9</v>
      </c>
      <c r="AC275">
        <v>2436.6829980000002</v>
      </c>
      <c r="AD275">
        <v>1313.566671</v>
      </c>
      <c r="AE275" t="s">
        <v>10</v>
      </c>
      <c r="AF275">
        <v>0.16548199999999999</v>
      </c>
      <c r="AG275">
        <v>1.5300000000000001E-4</v>
      </c>
      <c r="AH275" t="s">
        <v>11</v>
      </c>
      <c r="AI275">
        <v>0.83876399999999995</v>
      </c>
      <c r="AJ275">
        <v>9.2E-5</v>
      </c>
      <c r="AK275" t="s">
        <v>12</v>
      </c>
      <c r="AL275">
        <v>0</v>
      </c>
      <c r="AM275">
        <v>0</v>
      </c>
    </row>
    <row r="276" spans="1:39" x14ac:dyDescent="0.25">
      <c r="A276" t="s">
        <v>18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2996.077119</v>
      </c>
      <c r="I276">
        <v>1776.1775</v>
      </c>
      <c r="J276" t="s">
        <v>3</v>
      </c>
      <c r="K276">
        <v>2943.6183590000001</v>
      </c>
      <c r="L276">
        <v>1750.865798</v>
      </c>
      <c r="M276" t="s">
        <v>4</v>
      </c>
      <c r="N276">
        <v>130.29904099999999</v>
      </c>
      <c r="O276">
        <v>4.9314260000000001</v>
      </c>
      <c r="P276" t="s">
        <v>5</v>
      </c>
      <c r="Q276">
        <v>188.840349</v>
      </c>
      <c r="R276">
        <v>2.8330579999999999</v>
      </c>
      <c r="S276" t="s">
        <v>6</v>
      </c>
      <c r="T276">
        <v>48.317819999999998</v>
      </c>
      <c r="U276">
        <v>0.33664899999999998</v>
      </c>
      <c r="V276" t="s">
        <v>7</v>
      </c>
      <c r="W276">
        <v>43.357554999999998</v>
      </c>
      <c r="X276">
        <v>0.26253199999999999</v>
      </c>
      <c r="Y276" t="s">
        <v>8</v>
      </c>
      <c r="Z276">
        <v>77.446444999999997</v>
      </c>
      <c r="AA276">
        <v>0.73987099999999995</v>
      </c>
      <c r="AB276" t="s">
        <v>9</v>
      </c>
      <c r="AC276">
        <v>2610.1909230000001</v>
      </c>
      <c r="AD276">
        <v>1493.385593</v>
      </c>
      <c r="AE276" t="s">
        <v>10</v>
      </c>
      <c r="AF276">
        <v>0.162576</v>
      </c>
      <c r="AG276">
        <v>1.56E-4</v>
      </c>
      <c r="AH276" t="s">
        <v>11</v>
      </c>
      <c r="AI276">
        <v>0.83946600000000005</v>
      </c>
      <c r="AJ276">
        <v>1.0900000000000001E-4</v>
      </c>
      <c r="AK276" t="s">
        <v>12</v>
      </c>
      <c r="AL276">
        <v>0</v>
      </c>
      <c r="AM276">
        <v>0</v>
      </c>
    </row>
    <row r="277" spans="1:39" x14ac:dyDescent="0.25">
      <c r="A277" t="s">
        <v>18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3195.6683939999998</v>
      </c>
      <c r="I277">
        <v>2021.9845849999999</v>
      </c>
      <c r="J277" t="s">
        <v>3</v>
      </c>
      <c r="K277">
        <v>3139.7145070000001</v>
      </c>
      <c r="L277">
        <v>1992.8733580000001</v>
      </c>
      <c r="M277" t="s">
        <v>4</v>
      </c>
      <c r="N277">
        <v>138.96451400000001</v>
      </c>
      <c r="O277">
        <v>5.5238329999999998</v>
      </c>
      <c r="P277" t="s">
        <v>5</v>
      </c>
      <c r="Q277">
        <v>201.40971400000001</v>
      </c>
      <c r="R277">
        <v>3.171557</v>
      </c>
      <c r="S277" t="s">
        <v>6</v>
      </c>
      <c r="T277">
        <v>51.532319000000001</v>
      </c>
      <c r="U277">
        <v>0.375635</v>
      </c>
      <c r="V277" t="s">
        <v>7</v>
      </c>
      <c r="W277">
        <v>46.229855000000001</v>
      </c>
      <c r="X277">
        <v>0.28430499999999997</v>
      </c>
      <c r="Y277" t="s">
        <v>8</v>
      </c>
      <c r="Z277">
        <v>82.567081000000002</v>
      </c>
      <c r="AA277">
        <v>0.83638800000000002</v>
      </c>
      <c r="AB277" t="s">
        <v>9</v>
      </c>
      <c r="AC277">
        <v>2784.12084</v>
      </c>
      <c r="AD277">
        <v>1700.644618</v>
      </c>
      <c r="AE277" t="s">
        <v>10</v>
      </c>
      <c r="AF277">
        <v>0.162464</v>
      </c>
      <c r="AG277">
        <v>1.5899999999999999E-4</v>
      </c>
      <c r="AH277" t="s">
        <v>11</v>
      </c>
      <c r="AI277">
        <v>0.84018700000000002</v>
      </c>
      <c r="AJ277">
        <v>1.22E-4</v>
      </c>
      <c r="AK277" t="s">
        <v>12</v>
      </c>
      <c r="AL277">
        <v>0</v>
      </c>
      <c r="AM277">
        <v>0</v>
      </c>
    </row>
    <row r="278" spans="1:39" x14ac:dyDescent="0.25">
      <c r="A278" t="s">
        <v>18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3394.5233589999998</v>
      </c>
      <c r="I278">
        <v>2261.9702000000002</v>
      </c>
      <c r="J278" t="s">
        <v>3</v>
      </c>
      <c r="K278">
        <v>3335.0796970000001</v>
      </c>
      <c r="L278">
        <v>2228.0937739999999</v>
      </c>
      <c r="M278" t="s">
        <v>4</v>
      </c>
      <c r="N278">
        <v>147.634131</v>
      </c>
      <c r="O278">
        <v>6.3468650000000002</v>
      </c>
      <c r="P278" t="s">
        <v>5</v>
      </c>
      <c r="Q278">
        <v>213.97807700000001</v>
      </c>
      <c r="R278">
        <v>3.5303689999999999</v>
      </c>
      <c r="S278" t="s">
        <v>6</v>
      </c>
      <c r="T278">
        <v>54.746924999999997</v>
      </c>
      <c r="U278">
        <v>0.410941</v>
      </c>
      <c r="V278" t="s">
        <v>7</v>
      </c>
      <c r="W278">
        <v>49.093122999999999</v>
      </c>
      <c r="X278">
        <v>0.294547</v>
      </c>
      <c r="Y278" t="s">
        <v>8</v>
      </c>
      <c r="Z278">
        <v>87.698064000000002</v>
      </c>
      <c r="AA278">
        <v>0.93114799999999998</v>
      </c>
      <c r="AB278" t="s">
        <v>9</v>
      </c>
      <c r="AC278">
        <v>2957.3189499999999</v>
      </c>
      <c r="AD278">
        <v>1896.1976979999999</v>
      </c>
      <c r="AE278" t="s">
        <v>10</v>
      </c>
      <c r="AF278">
        <v>0.162463</v>
      </c>
      <c r="AG278">
        <v>1.5899999999999999E-4</v>
      </c>
      <c r="AH278" t="s">
        <v>11</v>
      </c>
      <c r="AI278">
        <v>0.84036</v>
      </c>
      <c r="AJ278">
        <v>1.1900000000000001E-4</v>
      </c>
      <c r="AK278" t="s">
        <v>12</v>
      </c>
      <c r="AL278">
        <v>0</v>
      </c>
      <c r="AM278">
        <v>0</v>
      </c>
    </row>
    <row r="279" spans="1:39" x14ac:dyDescent="0.25">
      <c r="A279" t="s">
        <v>18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3594.046953</v>
      </c>
      <c r="I279">
        <v>2503.2541030000002</v>
      </c>
      <c r="J279" t="s">
        <v>3</v>
      </c>
      <c r="K279">
        <v>3531.1006590000002</v>
      </c>
      <c r="L279">
        <v>2464.9088109999998</v>
      </c>
      <c r="M279" t="s">
        <v>4</v>
      </c>
      <c r="N279">
        <v>156.34134</v>
      </c>
      <c r="O279">
        <v>6.734502</v>
      </c>
      <c r="P279" t="s">
        <v>5</v>
      </c>
      <c r="Q279">
        <v>226.64863299999999</v>
      </c>
      <c r="R279">
        <v>3.777647</v>
      </c>
      <c r="S279" t="s">
        <v>6</v>
      </c>
      <c r="T279">
        <v>57.95984</v>
      </c>
      <c r="U279">
        <v>0.430529</v>
      </c>
      <c r="V279" t="s">
        <v>7</v>
      </c>
      <c r="W279">
        <v>51.985062999999997</v>
      </c>
      <c r="X279">
        <v>0.31443300000000002</v>
      </c>
      <c r="Y279" t="s">
        <v>8</v>
      </c>
      <c r="Z279">
        <v>92.880645000000001</v>
      </c>
      <c r="AA279">
        <v>0.98876200000000003</v>
      </c>
      <c r="AB279" t="s">
        <v>9</v>
      </c>
      <c r="AC279">
        <v>3131.0347270000002</v>
      </c>
      <c r="AD279">
        <v>2103.0755239999999</v>
      </c>
      <c r="AE279" t="s">
        <v>10</v>
      </c>
      <c r="AF279">
        <v>0.161056</v>
      </c>
      <c r="AG279">
        <v>1.4999999999999999E-4</v>
      </c>
      <c r="AH279" t="s">
        <v>11</v>
      </c>
      <c r="AI279">
        <v>0.84048</v>
      </c>
      <c r="AJ279">
        <v>1.17E-4</v>
      </c>
      <c r="AK279" t="s">
        <v>12</v>
      </c>
      <c r="AL279">
        <v>0</v>
      </c>
      <c r="AM279">
        <v>0</v>
      </c>
    </row>
    <row r="280" spans="1:39" x14ac:dyDescent="0.25">
      <c r="A280" t="s">
        <v>18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3793.6698289999999</v>
      </c>
      <c r="I280">
        <v>2717.9734050000002</v>
      </c>
      <c r="J280" t="s">
        <v>3</v>
      </c>
      <c r="K280">
        <v>3727.2125489999999</v>
      </c>
      <c r="L280">
        <v>2675.864775</v>
      </c>
      <c r="M280" t="s">
        <v>4</v>
      </c>
      <c r="N280">
        <v>165.03437500000001</v>
      </c>
      <c r="O280">
        <v>7.3468499999999999</v>
      </c>
      <c r="P280" t="s">
        <v>5</v>
      </c>
      <c r="Q280">
        <v>239.33278000000001</v>
      </c>
      <c r="R280">
        <v>3.9561000000000002</v>
      </c>
      <c r="S280" t="s">
        <v>6</v>
      </c>
      <c r="T280">
        <v>61.200875000000003</v>
      </c>
      <c r="U280">
        <v>0.49235800000000002</v>
      </c>
      <c r="V280" t="s">
        <v>7</v>
      </c>
      <c r="W280">
        <v>54.87659</v>
      </c>
      <c r="X280">
        <v>0.32681300000000002</v>
      </c>
      <c r="Y280" t="s">
        <v>8</v>
      </c>
      <c r="Z280">
        <v>98.062252000000001</v>
      </c>
      <c r="AA280">
        <v>1.031453</v>
      </c>
      <c r="AB280" t="s">
        <v>9</v>
      </c>
      <c r="AC280">
        <v>3304.8403269999999</v>
      </c>
      <c r="AD280">
        <v>2282.0838509999999</v>
      </c>
      <c r="AE280" t="s">
        <v>10</v>
      </c>
      <c r="AF280">
        <v>0.160244</v>
      </c>
      <c r="AG280">
        <v>1.4300000000000001E-4</v>
      </c>
      <c r="AH280" t="s">
        <v>11</v>
      </c>
      <c r="AI280">
        <v>0.84062499999999996</v>
      </c>
      <c r="AJ280">
        <v>1.16E-4</v>
      </c>
      <c r="AK280" t="s">
        <v>12</v>
      </c>
      <c r="AL280">
        <v>0</v>
      </c>
      <c r="AM280">
        <v>0</v>
      </c>
    </row>
    <row r="281" spans="1:39" x14ac:dyDescent="0.25">
      <c r="A281" t="s">
        <v>18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3993.7926029999999</v>
      </c>
      <c r="I281">
        <v>2980.8937420000002</v>
      </c>
      <c r="J281" t="s">
        <v>3</v>
      </c>
      <c r="K281">
        <v>3923.8348580000002</v>
      </c>
      <c r="L281">
        <v>2933.723684</v>
      </c>
      <c r="M281" t="s">
        <v>4</v>
      </c>
      <c r="N281">
        <v>173.70069799999999</v>
      </c>
      <c r="O281">
        <v>8.2012429999999998</v>
      </c>
      <c r="P281" t="s">
        <v>5</v>
      </c>
      <c r="Q281">
        <v>251.94706400000001</v>
      </c>
      <c r="R281">
        <v>4.2657499999999997</v>
      </c>
      <c r="S281" t="s">
        <v>6</v>
      </c>
      <c r="T281">
        <v>64.408584000000005</v>
      </c>
      <c r="U281">
        <v>0.53003800000000001</v>
      </c>
      <c r="V281" t="s">
        <v>7</v>
      </c>
      <c r="W281">
        <v>57.770780000000002</v>
      </c>
      <c r="X281">
        <v>0.33396999999999999</v>
      </c>
      <c r="Y281" t="s">
        <v>8</v>
      </c>
      <c r="Z281">
        <v>103.20923000000001</v>
      </c>
      <c r="AA281">
        <v>1.110762</v>
      </c>
      <c r="AB281" t="s">
        <v>9</v>
      </c>
      <c r="AC281">
        <v>3479.247856</v>
      </c>
      <c r="AD281">
        <v>2496.434002</v>
      </c>
      <c r="AE281" t="s">
        <v>10</v>
      </c>
      <c r="AF281">
        <v>0.159556</v>
      </c>
      <c r="AG281">
        <v>1.3999999999999999E-4</v>
      </c>
      <c r="AH281" t="s">
        <v>11</v>
      </c>
      <c r="AI281">
        <v>0.84082100000000004</v>
      </c>
      <c r="AJ281">
        <v>1.13E-4</v>
      </c>
      <c r="AK281" t="s">
        <v>12</v>
      </c>
      <c r="AL281">
        <v>0</v>
      </c>
      <c r="AM281">
        <v>0</v>
      </c>
    </row>
    <row r="282" spans="1:39" x14ac:dyDescent="0.25">
      <c r="A282" t="s">
        <v>19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0</v>
      </c>
      <c r="I282">
        <v>0</v>
      </c>
      <c r="J282" t="s">
        <v>3</v>
      </c>
      <c r="K282">
        <v>0</v>
      </c>
      <c r="L282">
        <v>0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0</v>
      </c>
      <c r="AG282">
        <v>0</v>
      </c>
      <c r="AH282" t="s">
        <v>11</v>
      </c>
      <c r="AI282">
        <v>0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19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0</v>
      </c>
      <c r="I283">
        <v>0</v>
      </c>
      <c r="J283" t="s">
        <v>3</v>
      </c>
      <c r="K283">
        <v>0</v>
      </c>
      <c r="L283">
        <v>0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0</v>
      </c>
      <c r="AG283">
        <v>0</v>
      </c>
      <c r="AH283" t="s">
        <v>11</v>
      </c>
      <c r="AI283">
        <v>0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19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0</v>
      </c>
      <c r="I284">
        <v>0</v>
      </c>
      <c r="J284" t="s">
        <v>3</v>
      </c>
      <c r="K284">
        <v>0</v>
      </c>
      <c r="L284">
        <v>0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0</v>
      </c>
      <c r="AG284">
        <v>0</v>
      </c>
      <c r="AH284" t="s">
        <v>11</v>
      </c>
      <c r="AI284">
        <v>0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19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0</v>
      </c>
      <c r="I285">
        <v>0</v>
      </c>
      <c r="J285" t="s">
        <v>3</v>
      </c>
      <c r="K285">
        <v>0</v>
      </c>
      <c r="L285">
        <v>0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0</v>
      </c>
      <c r="AG285">
        <v>0</v>
      </c>
      <c r="AH285" t="s">
        <v>11</v>
      </c>
      <c r="AI285">
        <v>0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19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0</v>
      </c>
      <c r="I286">
        <v>0</v>
      </c>
      <c r="J286" t="s">
        <v>3</v>
      </c>
      <c r="K286">
        <v>0</v>
      </c>
      <c r="L286">
        <v>0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0</v>
      </c>
      <c r="AG286">
        <v>0</v>
      </c>
      <c r="AH286" t="s">
        <v>11</v>
      </c>
      <c r="AI286">
        <v>0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19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0</v>
      </c>
      <c r="I287">
        <v>0</v>
      </c>
      <c r="J287" t="s">
        <v>3</v>
      </c>
      <c r="K287">
        <v>0</v>
      </c>
      <c r="L287">
        <v>0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0</v>
      </c>
      <c r="AG287">
        <v>0</v>
      </c>
      <c r="AH287" t="s">
        <v>11</v>
      </c>
      <c r="AI287">
        <v>0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19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0</v>
      </c>
      <c r="I288">
        <v>0</v>
      </c>
      <c r="J288" t="s">
        <v>3</v>
      </c>
      <c r="K288">
        <v>0</v>
      </c>
      <c r="L288">
        <v>0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0</v>
      </c>
      <c r="AG288">
        <v>0</v>
      </c>
      <c r="AH288" t="s">
        <v>11</v>
      </c>
      <c r="AI288">
        <v>0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19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0</v>
      </c>
      <c r="I289">
        <v>0</v>
      </c>
      <c r="J289" t="s">
        <v>3</v>
      </c>
      <c r="K289">
        <v>0</v>
      </c>
      <c r="L289">
        <v>0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0</v>
      </c>
      <c r="AG289">
        <v>0</v>
      </c>
      <c r="AH289" t="s">
        <v>11</v>
      </c>
      <c r="AI289">
        <v>0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19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0</v>
      </c>
      <c r="I290">
        <v>0</v>
      </c>
      <c r="J290" t="s">
        <v>3</v>
      </c>
      <c r="K290">
        <v>0</v>
      </c>
      <c r="L290">
        <v>0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0</v>
      </c>
      <c r="AG290">
        <v>0</v>
      </c>
      <c r="AH290" t="s">
        <v>11</v>
      </c>
      <c r="AI290">
        <v>0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19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0</v>
      </c>
      <c r="I291">
        <v>0</v>
      </c>
      <c r="J291" t="s">
        <v>3</v>
      </c>
      <c r="K291">
        <v>0</v>
      </c>
      <c r="L291">
        <v>0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0</v>
      </c>
      <c r="AG291">
        <v>0</v>
      </c>
      <c r="AH291" t="s">
        <v>11</v>
      </c>
      <c r="AI291">
        <v>0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19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0</v>
      </c>
      <c r="I292">
        <v>0</v>
      </c>
      <c r="J292" t="s">
        <v>3</v>
      </c>
      <c r="K292">
        <v>0</v>
      </c>
      <c r="L292">
        <v>0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0</v>
      </c>
      <c r="AG292">
        <v>0</v>
      </c>
      <c r="AH292" t="s">
        <v>11</v>
      </c>
      <c r="AI292">
        <v>0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19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0</v>
      </c>
      <c r="I293">
        <v>0</v>
      </c>
      <c r="J293" t="s">
        <v>3</v>
      </c>
      <c r="K293">
        <v>0</v>
      </c>
      <c r="L293">
        <v>0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0</v>
      </c>
      <c r="AG293">
        <v>0</v>
      </c>
      <c r="AH293" t="s">
        <v>11</v>
      </c>
      <c r="AI293">
        <v>0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19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0</v>
      </c>
      <c r="I294">
        <v>0</v>
      </c>
      <c r="J294" t="s">
        <v>3</v>
      </c>
      <c r="K294">
        <v>0</v>
      </c>
      <c r="L294">
        <v>0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0</v>
      </c>
      <c r="AG294">
        <v>0</v>
      </c>
      <c r="AH294" t="s">
        <v>11</v>
      </c>
      <c r="AI294">
        <v>0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19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0</v>
      </c>
      <c r="I295">
        <v>0</v>
      </c>
      <c r="J295" t="s">
        <v>3</v>
      </c>
      <c r="K295">
        <v>0</v>
      </c>
      <c r="L295">
        <v>0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0</v>
      </c>
      <c r="AG295">
        <v>0</v>
      </c>
      <c r="AH295" t="s">
        <v>11</v>
      </c>
      <c r="AI295">
        <v>0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19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0</v>
      </c>
      <c r="I296">
        <v>0</v>
      </c>
      <c r="J296" t="s">
        <v>3</v>
      </c>
      <c r="K296">
        <v>0</v>
      </c>
      <c r="L296">
        <v>0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0</v>
      </c>
      <c r="AG296">
        <v>0</v>
      </c>
      <c r="AH296" t="s">
        <v>11</v>
      </c>
      <c r="AI296">
        <v>0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19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0</v>
      </c>
      <c r="I297">
        <v>0</v>
      </c>
      <c r="J297" t="s">
        <v>3</v>
      </c>
      <c r="K297">
        <v>0</v>
      </c>
      <c r="L297">
        <v>0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0</v>
      </c>
      <c r="AG297">
        <v>0</v>
      </c>
      <c r="AH297" t="s">
        <v>11</v>
      </c>
      <c r="AI297">
        <v>0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19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0</v>
      </c>
      <c r="I298">
        <v>0</v>
      </c>
      <c r="J298" t="s">
        <v>3</v>
      </c>
      <c r="K298">
        <v>0</v>
      </c>
      <c r="L298">
        <v>0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0</v>
      </c>
      <c r="AG298">
        <v>0</v>
      </c>
      <c r="AH298" t="s">
        <v>11</v>
      </c>
      <c r="AI298">
        <v>0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19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0</v>
      </c>
      <c r="I299">
        <v>0</v>
      </c>
      <c r="J299" t="s">
        <v>3</v>
      </c>
      <c r="K299">
        <v>0</v>
      </c>
      <c r="L299">
        <v>0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0</v>
      </c>
      <c r="AG299">
        <v>0</v>
      </c>
      <c r="AH299" t="s">
        <v>11</v>
      </c>
      <c r="AI299">
        <v>0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19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0</v>
      </c>
      <c r="I300">
        <v>0</v>
      </c>
      <c r="J300" t="s">
        <v>3</v>
      </c>
      <c r="K300">
        <v>0</v>
      </c>
      <c r="L300">
        <v>0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0</v>
      </c>
      <c r="AG300">
        <v>0</v>
      </c>
      <c r="AH300" t="s">
        <v>11</v>
      </c>
      <c r="AI300">
        <v>0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19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0</v>
      </c>
      <c r="I301">
        <v>0</v>
      </c>
      <c r="J301" t="s">
        <v>3</v>
      </c>
      <c r="K301">
        <v>0</v>
      </c>
      <c r="L301">
        <v>0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0</v>
      </c>
      <c r="AG301">
        <v>0</v>
      </c>
      <c r="AH301" t="s">
        <v>11</v>
      </c>
      <c r="AI301">
        <v>0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20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168.904844</v>
      </c>
      <c r="I302">
        <v>6.7999080000000003</v>
      </c>
      <c r="J302" t="s">
        <v>3</v>
      </c>
      <c r="K302">
        <v>165.412058</v>
      </c>
      <c r="L302">
        <v>6.6595719999999998</v>
      </c>
      <c r="M302" t="s">
        <v>4</v>
      </c>
      <c r="N302">
        <v>8.6929020000000001</v>
      </c>
      <c r="O302">
        <v>4.8576000000000001E-2</v>
      </c>
      <c r="P302" t="s">
        <v>5</v>
      </c>
      <c r="Q302">
        <v>0</v>
      </c>
      <c r="R302">
        <v>0</v>
      </c>
      <c r="S302" t="s">
        <v>6</v>
      </c>
      <c r="T302">
        <v>3.196574</v>
      </c>
      <c r="U302">
        <v>1.861E-3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0.18289900000000001</v>
      </c>
      <c r="AD302">
        <v>9.2999999999999997E-5</v>
      </c>
      <c r="AE302" t="s">
        <v>10</v>
      </c>
      <c r="AF302">
        <v>0</v>
      </c>
      <c r="AG302">
        <v>0</v>
      </c>
      <c r="AH302" t="s">
        <v>11</v>
      </c>
      <c r="AI302">
        <v>0.81328199999999995</v>
      </c>
      <c r="AJ302">
        <v>1.2799999999999999E-4</v>
      </c>
      <c r="AK302" t="s">
        <v>12</v>
      </c>
      <c r="AL302">
        <v>0</v>
      </c>
      <c r="AM302">
        <v>0</v>
      </c>
    </row>
    <row r="303" spans="1:39" x14ac:dyDescent="0.25">
      <c r="A303" t="s">
        <v>20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337.49338699999998</v>
      </c>
      <c r="I303">
        <v>30.026033999999999</v>
      </c>
      <c r="J303" t="s">
        <v>3</v>
      </c>
      <c r="K303">
        <v>330.50295999999997</v>
      </c>
      <c r="L303">
        <v>29.195018999999998</v>
      </c>
      <c r="M303" t="s">
        <v>4</v>
      </c>
      <c r="N303">
        <v>17.350292</v>
      </c>
      <c r="O303">
        <v>0.215253</v>
      </c>
      <c r="P303" t="s">
        <v>5</v>
      </c>
      <c r="Q303">
        <v>0</v>
      </c>
      <c r="R303">
        <v>0</v>
      </c>
      <c r="S303" t="s">
        <v>6</v>
      </c>
      <c r="T303">
        <v>6.4049379999999996</v>
      </c>
      <c r="U303">
        <v>8.8760000000000002E-3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0.17761399999999999</v>
      </c>
      <c r="AD303">
        <v>6.3E-5</v>
      </c>
      <c r="AE303" t="s">
        <v>10</v>
      </c>
      <c r="AF303">
        <v>0</v>
      </c>
      <c r="AG303">
        <v>0</v>
      </c>
      <c r="AH303" t="s">
        <v>11</v>
      </c>
      <c r="AI303">
        <v>0.81676099999999996</v>
      </c>
      <c r="AJ303">
        <v>1.9000000000000001E-4</v>
      </c>
      <c r="AK303" t="s">
        <v>12</v>
      </c>
      <c r="AL303">
        <v>0</v>
      </c>
      <c r="AM303">
        <v>0</v>
      </c>
    </row>
    <row r="304" spans="1:39" x14ac:dyDescent="0.25">
      <c r="A304" t="s">
        <v>20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505.87796100000003</v>
      </c>
      <c r="I304">
        <v>63.643008000000002</v>
      </c>
      <c r="J304" t="s">
        <v>3</v>
      </c>
      <c r="K304">
        <v>495.39172000000002</v>
      </c>
      <c r="L304">
        <v>61.647060000000003</v>
      </c>
      <c r="M304" t="s">
        <v>4</v>
      </c>
      <c r="N304">
        <v>25.992062000000001</v>
      </c>
      <c r="O304">
        <v>0.468692</v>
      </c>
      <c r="P304" t="s">
        <v>5</v>
      </c>
      <c r="Q304">
        <v>0</v>
      </c>
      <c r="R304">
        <v>0</v>
      </c>
      <c r="S304" t="s">
        <v>6</v>
      </c>
      <c r="T304">
        <v>9.6060909999999993</v>
      </c>
      <c r="U304">
        <v>1.8438E-2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0.17630499999999999</v>
      </c>
      <c r="AD304">
        <v>7.8999999999999996E-5</v>
      </c>
      <c r="AE304" t="s">
        <v>10</v>
      </c>
      <c r="AF304">
        <v>0</v>
      </c>
      <c r="AG304">
        <v>0</v>
      </c>
      <c r="AH304" t="s">
        <v>11</v>
      </c>
      <c r="AI304">
        <v>0.82210899999999998</v>
      </c>
      <c r="AJ304">
        <v>2.0100000000000001E-4</v>
      </c>
      <c r="AK304" t="s">
        <v>12</v>
      </c>
      <c r="AL304">
        <v>0</v>
      </c>
      <c r="AM304">
        <v>0</v>
      </c>
    </row>
    <row r="305" spans="1:39" x14ac:dyDescent="0.25">
      <c r="A305" t="s">
        <v>20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674.60469599999999</v>
      </c>
      <c r="I305">
        <v>110.37958999999999</v>
      </c>
      <c r="J305" t="s">
        <v>3</v>
      </c>
      <c r="K305">
        <v>660.60639400000002</v>
      </c>
      <c r="L305">
        <v>106.891858</v>
      </c>
      <c r="M305" t="s">
        <v>4</v>
      </c>
      <c r="N305">
        <v>34.657828000000002</v>
      </c>
      <c r="O305">
        <v>0.83452599999999999</v>
      </c>
      <c r="P305" t="s">
        <v>5</v>
      </c>
      <c r="Q305">
        <v>0</v>
      </c>
      <c r="R305">
        <v>0</v>
      </c>
      <c r="S305" t="s">
        <v>6</v>
      </c>
      <c r="T305">
        <v>12.808279000000001</v>
      </c>
      <c r="U305">
        <v>2.4118000000000001E-2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0.17491399999999999</v>
      </c>
      <c r="AD305">
        <v>9.7E-5</v>
      </c>
      <c r="AE305" t="s">
        <v>10</v>
      </c>
      <c r="AF305">
        <v>0</v>
      </c>
      <c r="AG305">
        <v>0</v>
      </c>
      <c r="AH305" t="s">
        <v>11</v>
      </c>
      <c r="AI305">
        <v>0.82499999999999996</v>
      </c>
      <c r="AJ305">
        <v>1.7799999999999999E-4</v>
      </c>
      <c r="AK305" t="s">
        <v>12</v>
      </c>
      <c r="AL305">
        <v>0</v>
      </c>
      <c r="AM305">
        <v>0</v>
      </c>
    </row>
    <row r="306" spans="1:39" x14ac:dyDescent="0.25">
      <c r="A306" t="s">
        <v>20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843.442633</v>
      </c>
      <c r="I306">
        <v>172.893621</v>
      </c>
      <c r="J306" t="s">
        <v>3</v>
      </c>
      <c r="K306">
        <v>825.94065899999998</v>
      </c>
      <c r="L306">
        <v>167.28958299999999</v>
      </c>
      <c r="M306" t="s">
        <v>4</v>
      </c>
      <c r="N306">
        <v>43.355414000000003</v>
      </c>
      <c r="O306">
        <v>1.33334</v>
      </c>
      <c r="P306" t="s">
        <v>5</v>
      </c>
      <c r="Q306">
        <v>0</v>
      </c>
      <c r="R306">
        <v>0</v>
      </c>
      <c r="S306" t="s">
        <v>6</v>
      </c>
      <c r="T306">
        <v>16.023012000000001</v>
      </c>
      <c r="U306">
        <v>3.8051000000000001E-2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0.173842</v>
      </c>
      <c r="AD306">
        <v>1.11E-4</v>
      </c>
      <c r="AE306" t="s">
        <v>10</v>
      </c>
      <c r="AF306">
        <v>0</v>
      </c>
      <c r="AG306">
        <v>0</v>
      </c>
      <c r="AH306" t="s">
        <v>11</v>
      </c>
      <c r="AI306">
        <v>0.82855000000000001</v>
      </c>
      <c r="AJ306">
        <v>1.4100000000000001E-4</v>
      </c>
      <c r="AK306" t="s">
        <v>12</v>
      </c>
      <c r="AL306">
        <v>0</v>
      </c>
      <c r="AM306">
        <v>0</v>
      </c>
    </row>
    <row r="307" spans="1:39" x14ac:dyDescent="0.25">
      <c r="A307" t="s">
        <v>20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1012.182631</v>
      </c>
      <c r="I307">
        <v>255.07136700000001</v>
      </c>
      <c r="J307" t="s">
        <v>3</v>
      </c>
      <c r="K307">
        <v>991.18369299999995</v>
      </c>
      <c r="L307">
        <v>247.091984</v>
      </c>
      <c r="M307" t="s">
        <v>4</v>
      </c>
      <c r="N307">
        <v>52.036320000000003</v>
      </c>
      <c r="O307">
        <v>1.9851749999999999</v>
      </c>
      <c r="P307" t="s">
        <v>5</v>
      </c>
      <c r="Q307">
        <v>0</v>
      </c>
      <c r="R307">
        <v>0</v>
      </c>
      <c r="S307" t="s">
        <v>6</v>
      </c>
      <c r="T307">
        <v>19.239208999999999</v>
      </c>
      <c r="U307">
        <v>6.3084000000000001E-2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0.173148</v>
      </c>
      <c r="AD307">
        <v>1.25E-4</v>
      </c>
      <c r="AE307" t="s">
        <v>10</v>
      </c>
      <c r="AF307">
        <v>0</v>
      </c>
      <c r="AG307">
        <v>0</v>
      </c>
      <c r="AH307" t="s">
        <v>11</v>
      </c>
      <c r="AI307">
        <v>0.83031699999999997</v>
      </c>
      <c r="AJ307">
        <v>1.07E-4</v>
      </c>
      <c r="AK307" t="s">
        <v>12</v>
      </c>
      <c r="AL307">
        <v>0</v>
      </c>
      <c r="AM307">
        <v>0</v>
      </c>
    </row>
    <row r="308" spans="1:39" x14ac:dyDescent="0.25">
      <c r="A308" t="s">
        <v>20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1180.9592749999999</v>
      </c>
      <c r="I308">
        <v>358.74184700000001</v>
      </c>
      <c r="J308" t="s">
        <v>3</v>
      </c>
      <c r="K308">
        <v>1156.4696750000001</v>
      </c>
      <c r="L308">
        <v>347.73747700000001</v>
      </c>
      <c r="M308" t="s">
        <v>4</v>
      </c>
      <c r="N308">
        <v>60.681604</v>
      </c>
      <c r="O308">
        <v>2.6482220000000001</v>
      </c>
      <c r="P308" t="s">
        <v>5</v>
      </c>
      <c r="Q308">
        <v>0</v>
      </c>
      <c r="R308">
        <v>0</v>
      </c>
      <c r="S308" t="s">
        <v>6</v>
      </c>
      <c r="T308">
        <v>22.452929000000001</v>
      </c>
      <c r="U308">
        <v>9.7492999999999996E-2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0.17260300000000001</v>
      </c>
      <c r="AD308">
        <v>1.34E-4</v>
      </c>
      <c r="AE308" t="s">
        <v>10</v>
      </c>
      <c r="AF308">
        <v>0</v>
      </c>
      <c r="AG308">
        <v>0</v>
      </c>
      <c r="AH308" t="s">
        <v>11</v>
      </c>
      <c r="AI308">
        <v>0.83263200000000004</v>
      </c>
      <c r="AJ308">
        <v>7.2999999999999999E-5</v>
      </c>
      <c r="AK308" t="s">
        <v>12</v>
      </c>
      <c r="AL308">
        <v>0</v>
      </c>
      <c r="AM308">
        <v>0</v>
      </c>
    </row>
    <row r="309" spans="1:39" x14ac:dyDescent="0.25">
      <c r="A309" t="s">
        <v>20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1349.7217820000001</v>
      </c>
      <c r="I309">
        <v>470.78520600000002</v>
      </c>
      <c r="J309" t="s">
        <v>3</v>
      </c>
      <c r="K309">
        <v>1321.7264600000001</v>
      </c>
      <c r="L309">
        <v>456.02769699999999</v>
      </c>
      <c r="M309" t="s">
        <v>4</v>
      </c>
      <c r="N309">
        <v>69.327033</v>
      </c>
      <c r="O309">
        <v>3.3671869999999999</v>
      </c>
      <c r="P309" t="s">
        <v>5</v>
      </c>
      <c r="Q309">
        <v>0</v>
      </c>
      <c r="R309">
        <v>0</v>
      </c>
      <c r="S309" t="s">
        <v>6</v>
      </c>
      <c r="T309">
        <v>25.652062999999998</v>
      </c>
      <c r="U309">
        <v>0.12456200000000001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0.17147000000000001</v>
      </c>
      <c r="AD309">
        <v>1.4899999999999999E-4</v>
      </c>
      <c r="AE309" t="s">
        <v>10</v>
      </c>
      <c r="AF309">
        <v>0</v>
      </c>
      <c r="AG309">
        <v>0</v>
      </c>
      <c r="AH309" t="s">
        <v>11</v>
      </c>
      <c r="AI309">
        <v>0.83394199999999996</v>
      </c>
      <c r="AJ309">
        <v>5.5000000000000002E-5</v>
      </c>
      <c r="AK309" t="s">
        <v>12</v>
      </c>
      <c r="AL309">
        <v>0</v>
      </c>
      <c r="AM309">
        <v>0</v>
      </c>
    </row>
    <row r="310" spans="1:39" x14ac:dyDescent="0.25">
      <c r="A310" t="s">
        <v>20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1518.267026</v>
      </c>
      <c r="I310">
        <v>597.61106900000004</v>
      </c>
      <c r="J310" t="s">
        <v>3</v>
      </c>
      <c r="K310">
        <v>1486.77126</v>
      </c>
      <c r="L310">
        <v>578.56030499999997</v>
      </c>
      <c r="M310" t="s">
        <v>4</v>
      </c>
      <c r="N310">
        <v>77.951301999999998</v>
      </c>
      <c r="O310">
        <v>4.1088209999999998</v>
      </c>
      <c r="P310" t="s">
        <v>5</v>
      </c>
      <c r="Q310">
        <v>0</v>
      </c>
      <c r="R310">
        <v>0</v>
      </c>
      <c r="S310" t="s">
        <v>6</v>
      </c>
      <c r="T310">
        <v>28.878857</v>
      </c>
      <c r="U310">
        <v>0.18174699999999999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0.170627</v>
      </c>
      <c r="AD310">
        <v>1.4799999999999999E-4</v>
      </c>
      <c r="AE310" t="s">
        <v>10</v>
      </c>
      <c r="AF310">
        <v>0</v>
      </c>
      <c r="AG310">
        <v>0</v>
      </c>
      <c r="AH310" t="s">
        <v>11</v>
      </c>
      <c r="AI310">
        <v>0.83492900000000003</v>
      </c>
      <c r="AJ310">
        <v>4.1999999999999998E-5</v>
      </c>
      <c r="AK310" t="s">
        <v>12</v>
      </c>
      <c r="AL310">
        <v>0</v>
      </c>
      <c r="AM310">
        <v>0</v>
      </c>
    </row>
    <row r="311" spans="1:39" x14ac:dyDescent="0.25">
      <c r="A311" t="s">
        <v>20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1686.57582</v>
      </c>
      <c r="I311">
        <v>732.32104500000003</v>
      </c>
      <c r="J311" t="s">
        <v>3</v>
      </c>
      <c r="K311">
        <v>1651.59833</v>
      </c>
      <c r="L311">
        <v>710.03008</v>
      </c>
      <c r="M311" t="s">
        <v>4</v>
      </c>
      <c r="N311">
        <v>86.57423</v>
      </c>
      <c r="O311">
        <v>4.8687230000000001</v>
      </c>
      <c r="P311" t="s">
        <v>5</v>
      </c>
      <c r="Q311">
        <v>0</v>
      </c>
      <c r="R311">
        <v>0</v>
      </c>
      <c r="S311" t="s">
        <v>6</v>
      </c>
      <c r="T311">
        <v>32.069364999999998</v>
      </c>
      <c r="U311">
        <v>0.216303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0.16937199999999999</v>
      </c>
      <c r="AD311">
        <v>1.5200000000000001E-4</v>
      </c>
      <c r="AE311" t="s">
        <v>10</v>
      </c>
      <c r="AF311">
        <v>0</v>
      </c>
      <c r="AG311">
        <v>0</v>
      </c>
      <c r="AH311" t="s">
        <v>11</v>
      </c>
      <c r="AI311">
        <v>0.83547700000000003</v>
      </c>
      <c r="AJ311">
        <v>3.1000000000000001E-5</v>
      </c>
      <c r="AK311" t="s">
        <v>12</v>
      </c>
      <c r="AL311">
        <v>0</v>
      </c>
      <c r="AM311">
        <v>0</v>
      </c>
    </row>
    <row r="312" spans="1:39" x14ac:dyDescent="0.25">
      <c r="A312" t="s">
        <v>20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1854.77406</v>
      </c>
      <c r="I312">
        <v>878.47683400000005</v>
      </c>
      <c r="J312" t="s">
        <v>3</v>
      </c>
      <c r="K312">
        <v>1816.3156449999999</v>
      </c>
      <c r="L312">
        <v>851.99463600000001</v>
      </c>
      <c r="M312" t="s">
        <v>4</v>
      </c>
      <c r="N312">
        <v>95.173698999999999</v>
      </c>
      <c r="O312">
        <v>5.7393099999999997</v>
      </c>
      <c r="P312" t="s">
        <v>5</v>
      </c>
      <c r="Q312">
        <v>0</v>
      </c>
      <c r="R312">
        <v>0</v>
      </c>
      <c r="S312" t="s">
        <v>6</v>
      </c>
      <c r="T312">
        <v>35.267496999999999</v>
      </c>
      <c r="U312">
        <v>0.25635000000000002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0.16878299999999999</v>
      </c>
      <c r="AD312">
        <v>1.5799999999999999E-4</v>
      </c>
      <c r="AE312" t="s">
        <v>10</v>
      </c>
      <c r="AF312">
        <v>0</v>
      </c>
      <c r="AG312">
        <v>0</v>
      </c>
      <c r="AH312" t="s">
        <v>11</v>
      </c>
      <c r="AI312">
        <v>0.83572900000000006</v>
      </c>
      <c r="AJ312">
        <v>2.9E-5</v>
      </c>
      <c r="AK312" t="s">
        <v>12</v>
      </c>
      <c r="AL312">
        <v>0</v>
      </c>
      <c r="AM312">
        <v>0</v>
      </c>
    </row>
    <row r="313" spans="1:39" x14ac:dyDescent="0.25">
      <c r="A313" t="s">
        <v>20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2023.1303150000001</v>
      </c>
      <c r="I313">
        <v>1055.13176</v>
      </c>
      <c r="J313" t="s">
        <v>3</v>
      </c>
      <c r="K313">
        <v>1981.183994</v>
      </c>
      <c r="L313">
        <v>1023.63468</v>
      </c>
      <c r="M313" t="s">
        <v>4</v>
      </c>
      <c r="N313">
        <v>103.800528</v>
      </c>
      <c r="O313">
        <v>6.8627770000000003</v>
      </c>
      <c r="P313" t="s">
        <v>5</v>
      </c>
      <c r="Q313">
        <v>0</v>
      </c>
      <c r="R313">
        <v>0</v>
      </c>
      <c r="S313" t="s">
        <v>6</v>
      </c>
      <c r="T313">
        <v>38.462017000000003</v>
      </c>
      <c r="U313">
        <v>0.297176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0.16720699999999999</v>
      </c>
      <c r="AD313">
        <v>1.7200000000000001E-4</v>
      </c>
      <c r="AE313" t="s">
        <v>10</v>
      </c>
      <c r="AF313">
        <v>0</v>
      </c>
      <c r="AG313">
        <v>0</v>
      </c>
      <c r="AH313" t="s">
        <v>11</v>
      </c>
      <c r="AI313">
        <v>0.83586300000000002</v>
      </c>
      <c r="AJ313">
        <v>2.8E-5</v>
      </c>
      <c r="AK313" t="s">
        <v>12</v>
      </c>
      <c r="AL313">
        <v>0</v>
      </c>
      <c r="AM313">
        <v>0</v>
      </c>
    </row>
    <row r="314" spans="1:39" x14ac:dyDescent="0.25">
      <c r="A314" t="s">
        <v>20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2192.1034770000001</v>
      </c>
      <c r="I314">
        <v>1274.822944</v>
      </c>
      <c r="J314" t="s">
        <v>3</v>
      </c>
      <c r="K314">
        <v>2146.661396</v>
      </c>
      <c r="L314">
        <v>1236.9049379999999</v>
      </c>
      <c r="M314" t="s">
        <v>4</v>
      </c>
      <c r="N314">
        <v>112.498694</v>
      </c>
      <c r="O314">
        <v>8.2976589999999995</v>
      </c>
      <c r="P314" t="s">
        <v>5</v>
      </c>
      <c r="Q314">
        <v>0</v>
      </c>
      <c r="R314">
        <v>0</v>
      </c>
      <c r="S314" t="s">
        <v>6</v>
      </c>
      <c r="T314">
        <v>41.681449999999998</v>
      </c>
      <c r="U314">
        <v>0.37595000000000001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0.16711300000000001</v>
      </c>
      <c r="AD314">
        <v>1.74E-4</v>
      </c>
      <c r="AE314" t="s">
        <v>10</v>
      </c>
      <c r="AF314">
        <v>0</v>
      </c>
      <c r="AG314">
        <v>0</v>
      </c>
      <c r="AH314" t="s">
        <v>11</v>
      </c>
      <c r="AI314">
        <v>0.83654799999999996</v>
      </c>
      <c r="AJ314">
        <v>2.3E-5</v>
      </c>
      <c r="AK314" t="s">
        <v>12</v>
      </c>
      <c r="AL314">
        <v>0</v>
      </c>
      <c r="AM314">
        <v>0</v>
      </c>
    </row>
    <row r="315" spans="1:39" x14ac:dyDescent="0.25">
      <c r="A315" t="s">
        <v>20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2360.4090139999998</v>
      </c>
      <c r="I315">
        <v>1482.7443900000001</v>
      </c>
      <c r="J315" t="s">
        <v>3</v>
      </c>
      <c r="K315">
        <v>2311.4606349999999</v>
      </c>
      <c r="L315">
        <v>1437.814241</v>
      </c>
      <c r="M315" t="s">
        <v>4</v>
      </c>
      <c r="N315">
        <v>121.110347</v>
      </c>
      <c r="O315">
        <v>9.4594939999999994</v>
      </c>
      <c r="P315" t="s">
        <v>5</v>
      </c>
      <c r="Q315">
        <v>0</v>
      </c>
      <c r="R315">
        <v>0</v>
      </c>
      <c r="S315" t="s">
        <v>6</v>
      </c>
      <c r="T315">
        <v>44.895245000000003</v>
      </c>
      <c r="U315">
        <v>0.44075799999999998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0.16634299999999999</v>
      </c>
      <c r="AD315">
        <v>1.7799999999999999E-4</v>
      </c>
      <c r="AE315" t="s">
        <v>10</v>
      </c>
      <c r="AF315">
        <v>0</v>
      </c>
      <c r="AG315">
        <v>0</v>
      </c>
      <c r="AH315" t="s">
        <v>11</v>
      </c>
      <c r="AI315">
        <v>0.83661799999999997</v>
      </c>
      <c r="AJ315">
        <v>2.3E-5</v>
      </c>
      <c r="AK315" t="s">
        <v>12</v>
      </c>
      <c r="AL315">
        <v>0</v>
      </c>
      <c r="AM315">
        <v>0</v>
      </c>
    </row>
    <row r="316" spans="1:39" x14ac:dyDescent="0.25">
      <c r="A316" t="s">
        <v>20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2528.7228319999999</v>
      </c>
      <c r="I316">
        <v>1687.4727439999999</v>
      </c>
      <c r="J316" t="s">
        <v>3</v>
      </c>
      <c r="K316">
        <v>2476.2706840000001</v>
      </c>
      <c r="L316">
        <v>1636.020117</v>
      </c>
      <c r="M316" t="s">
        <v>4</v>
      </c>
      <c r="N316">
        <v>129.74194700000001</v>
      </c>
      <c r="O316">
        <v>10.673743999999999</v>
      </c>
      <c r="P316" t="s">
        <v>5</v>
      </c>
      <c r="Q316">
        <v>0</v>
      </c>
      <c r="R316">
        <v>0</v>
      </c>
      <c r="S316" t="s">
        <v>6</v>
      </c>
      <c r="T316">
        <v>48.105006000000003</v>
      </c>
      <c r="U316">
        <v>0.50217100000000003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0.16560800000000001</v>
      </c>
      <c r="AD316">
        <v>1.84E-4</v>
      </c>
      <c r="AE316" t="s">
        <v>10</v>
      </c>
      <c r="AF316">
        <v>0</v>
      </c>
      <c r="AG316">
        <v>0</v>
      </c>
      <c r="AH316" t="s">
        <v>11</v>
      </c>
      <c r="AI316">
        <v>0.83684000000000003</v>
      </c>
      <c r="AJ316">
        <v>2.0999999999999999E-5</v>
      </c>
      <c r="AK316" t="s">
        <v>12</v>
      </c>
      <c r="AL316">
        <v>0</v>
      </c>
      <c r="AM316">
        <v>0</v>
      </c>
    </row>
    <row r="317" spans="1:39" x14ac:dyDescent="0.25">
      <c r="A317" t="s">
        <v>20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2697.0412649999998</v>
      </c>
      <c r="I317">
        <v>1969.0347420000001</v>
      </c>
      <c r="J317" t="s">
        <v>3</v>
      </c>
      <c r="K317">
        <v>2641.0985300000002</v>
      </c>
      <c r="L317">
        <v>1908.6113359999999</v>
      </c>
      <c r="M317" t="s">
        <v>4</v>
      </c>
      <c r="N317">
        <v>138.382824</v>
      </c>
      <c r="O317">
        <v>12.396269</v>
      </c>
      <c r="P317" t="s">
        <v>5</v>
      </c>
      <c r="Q317">
        <v>0</v>
      </c>
      <c r="R317">
        <v>0</v>
      </c>
      <c r="S317" t="s">
        <v>6</v>
      </c>
      <c r="T317">
        <v>51.323086000000004</v>
      </c>
      <c r="U317">
        <v>0.59110200000000002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0.16513600000000001</v>
      </c>
      <c r="AD317">
        <v>1.83E-4</v>
      </c>
      <c r="AE317" t="s">
        <v>10</v>
      </c>
      <c r="AF317">
        <v>0</v>
      </c>
      <c r="AG317">
        <v>0</v>
      </c>
      <c r="AH317" t="s">
        <v>11</v>
      </c>
      <c r="AI317">
        <v>0.83693300000000004</v>
      </c>
      <c r="AJ317">
        <v>2.0999999999999999E-5</v>
      </c>
      <c r="AK317" t="s">
        <v>12</v>
      </c>
      <c r="AL317">
        <v>0</v>
      </c>
      <c r="AM317">
        <v>0</v>
      </c>
    </row>
    <row r="318" spans="1:39" x14ac:dyDescent="0.25">
      <c r="A318" t="s">
        <v>20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2865.4960110000002</v>
      </c>
      <c r="I318">
        <v>2221.7680019999998</v>
      </c>
      <c r="J318" t="s">
        <v>3</v>
      </c>
      <c r="K318">
        <v>2806.0616409999998</v>
      </c>
      <c r="L318">
        <v>2153.1410099999998</v>
      </c>
      <c r="M318" t="s">
        <v>4</v>
      </c>
      <c r="N318">
        <v>147.05265900000001</v>
      </c>
      <c r="O318">
        <v>14.267685</v>
      </c>
      <c r="P318" t="s">
        <v>5</v>
      </c>
      <c r="Q318">
        <v>0</v>
      </c>
      <c r="R318">
        <v>0</v>
      </c>
      <c r="S318" t="s">
        <v>6</v>
      </c>
      <c r="T318">
        <v>54.522373999999999</v>
      </c>
      <c r="U318">
        <v>0.651119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0.16513600000000001</v>
      </c>
      <c r="AD318">
        <v>1.83E-4</v>
      </c>
      <c r="AE318" t="s">
        <v>10</v>
      </c>
      <c r="AF318">
        <v>0</v>
      </c>
      <c r="AG318">
        <v>0</v>
      </c>
      <c r="AH318" t="s">
        <v>11</v>
      </c>
      <c r="AI318">
        <v>0.83743000000000001</v>
      </c>
      <c r="AJ318">
        <v>2.5999999999999998E-5</v>
      </c>
      <c r="AK318" t="s">
        <v>12</v>
      </c>
      <c r="AL318">
        <v>0</v>
      </c>
      <c r="AM318">
        <v>0</v>
      </c>
    </row>
    <row r="319" spans="1:39" x14ac:dyDescent="0.25">
      <c r="A319" t="s">
        <v>20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3034.4280570000001</v>
      </c>
      <c r="I319">
        <v>2470.3527119999999</v>
      </c>
      <c r="J319" t="s">
        <v>3</v>
      </c>
      <c r="K319">
        <v>2971.4929350000002</v>
      </c>
      <c r="L319">
        <v>2393.9011049999999</v>
      </c>
      <c r="M319" t="s">
        <v>4</v>
      </c>
      <c r="N319">
        <v>155.671245</v>
      </c>
      <c r="O319">
        <v>15.623555</v>
      </c>
      <c r="P319" t="s">
        <v>5</v>
      </c>
      <c r="Q319">
        <v>0</v>
      </c>
      <c r="R319">
        <v>0</v>
      </c>
      <c r="S319" t="s">
        <v>6</v>
      </c>
      <c r="T319">
        <v>57.729393999999999</v>
      </c>
      <c r="U319">
        <v>0.73420799999999997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0.16320699999999999</v>
      </c>
      <c r="AD319">
        <v>1.8900000000000001E-4</v>
      </c>
      <c r="AE319" t="s">
        <v>10</v>
      </c>
      <c r="AF319">
        <v>0</v>
      </c>
      <c r="AG319">
        <v>0</v>
      </c>
      <c r="AH319" t="s">
        <v>11</v>
      </c>
      <c r="AI319">
        <v>0.83810099999999998</v>
      </c>
      <c r="AJ319">
        <v>3.8000000000000002E-5</v>
      </c>
      <c r="AK319" t="s">
        <v>12</v>
      </c>
      <c r="AL319">
        <v>0</v>
      </c>
      <c r="AM319">
        <v>0</v>
      </c>
    </row>
    <row r="320" spans="1:39" x14ac:dyDescent="0.25">
      <c r="A320" t="s">
        <v>20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3203.1430319999999</v>
      </c>
      <c r="I320">
        <v>2731.5743480000001</v>
      </c>
      <c r="J320" t="s">
        <v>3</v>
      </c>
      <c r="K320">
        <v>3136.70811</v>
      </c>
      <c r="L320">
        <v>2646.4005670000001</v>
      </c>
      <c r="M320" t="s">
        <v>4</v>
      </c>
      <c r="N320">
        <v>164.35594699999999</v>
      </c>
      <c r="O320">
        <v>17.279093</v>
      </c>
      <c r="P320" t="s">
        <v>5</v>
      </c>
      <c r="Q320">
        <v>0</v>
      </c>
      <c r="R320">
        <v>0</v>
      </c>
      <c r="S320" t="s">
        <v>6</v>
      </c>
      <c r="T320">
        <v>60.942135999999998</v>
      </c>
      <c r="U320">
        <v>0.81211900000000004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0.16302900000000001</v>
      </c>
      <c r="AD320">
        <v>1.85E-4</v>
      </c>
      <c r="AE320" t="s">
        <v>10</v>
      </c>
      <c r="AF320">
        <v>0</v>
      </c>
      <c r="AG320">
        <v>0</v>
      </c>
      <c r="AH320" t="s">
        <v>11</v>
      </c>
      <c r="AI320">
        <v>0.838256</v>
      </c>
      <c r="AJ320">
        <v>3.4E-5</v>
      </c>
      <c r="AK320" t="s">
        <v>12</v>
      </c>
      <c r="AL320">
        <v>0</v>
      </c>
      <c r="AM320">
        <v>0</v>
      </c>
    </row>
    <row r="321" spans="1:39" x14ac:dyDescent="0.25">
      <c r="A321" t="s">
        <v>20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3371.6080809999999</v>
      </c>
      <c r="I321">
        <v>2965.1789229999999</v>
      </c>
      <c r="J321" t="s">
        <v>3</v>
      </c>
      <c r="K321">
        <v>3301.6952339999998</v>
      </c>
      <c r="L321">
        <v>2874.0608400000001</v>
      </c>
      <c r="M321" t="s">
        <v>4</v>
      </c>
      <c r="N321">
        <v>172.97490400000001</v>
      </c>
      <c r="O321">
        <v>18.582014000000001</v>
      </c>
      <c r="P321" t="s">
        <v>5</v>
      </c>
      <c r="Q321">
        <v>0</v>
      </c>
      <c r="R321">
        <v>0</v>
      </c>
      <c r="S321" t="s">
        <v>6</v>
      </c>
      <c r="T321">
        <v>64.138755000000003</v>
      </c>
      <c r="U321">
        <v>0.89437100000000003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0.16301599999999999</v>
      </c>
      <c r="AD321">
        <v>1.8599999999999999E-4</v>
      </c>
      <c r="AE321" t="s">
        <v>10</v>
      </c>
      <c r="AF321">
        <v>0</v>
      </c>
      <c r="AG321">
        <v>0</v>
      </c>
      <c r="AH321" t="s">
        <v>11</v>
      </c>
      <c r="AI321">
        <v>0.838306</v>
      </c>
      <c r="AJ321">
        <v>3.4E-5</v>
      </c>
      <c r="AK321" t="s">
        <v>12</v>
      </c>
      <c r="AL321">
        <v>0</v>
      </c>
      <c r="AM321">
        <v>0</v>
      </c>
    </row>
    <row r="322" spans="1:39" x14ac:dyDescent="0.25">
      <c r="A322" t="s">
        <v>21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4215.4165720000001</v>
      </c>
      <c r="I322">
        <v>3079.7519750000001</v>
      </c>
      <c r="J322" t="s">
        <v>3</v>
      </c>
      <c r="K322">
        <v>4207.2987700000003</v>
      </c>
      <c r="L322">
        <v>3068.652372</v>
      </c>
      <c r="M322" t="s">
        <v>4</v>
      </c>
      <c r="N322">
        <v>28.403212</v>
      </c>
      <c r="O322">
        <v>0.59710099999999999</v>
      </c>
      <c r="P322" t="s">
        <v>5</v>
      </c>
      <c r="Q322">
        <v>41.329208000000001</v>
      </c>
      <c r="R322">
        <v>5.4715680000000004</v>
      </c>
      <c r="S322" t="s">
        <v>6</v>
      </c>
      <c r="T322">
        <v>18.617599999999999</v>
      </c>
      <c r="U322">
        <v>0.52379200000000004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0</v>
      </c>
      <c r="AD322">
        <v>0</v>
      </c>
      <c r="AE322" t="s">
        <v>10</v>
      </c>
      <c r="AF322">
        <v>0.18191399999999999</v>
      </c>
      <c r="AG322">
        <v>9.2999999999999997E-5</v>
      </c>
      <c r="AH322" t="s">
        <v>11</v>
      </c>
      <c r="AI322">
        <v>0.81585099999999999</v>
      </c>
      <c r="AJ322">
        <v>1.6000000000000001E-4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21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8438.0420699999995</v>
      </c>
      <c r="I323">
        <v>11048.596007</v>
      </c>
      <c r="J323" t="s">
        <v>3</v>
      </c>
      <c r="K323">
        <v>8421.8268750000007</v>
      </c>
      <c r="L323">
        <v>11007.317225999999</v>
      </c>
      <c r="M323" t="s">
        <v>4</v>
      </c>
      <c r="N323">
        <v>56.698512000000001</v>
      </c>
      <c r="O323">
        <v>1.424275</v>
      </c>
      <c r="P323" t="s">
        <v>5</v>
      </c>
      <c r="Q323">
        <v>83.772782000000007</v>
      </c>
      <c r="R323">
        <v>27.453375000000001</v>
      </c>
      <c r="S323" t="s">
        <v>6</v>
      </c>
      <c r="T323">
        <v>37.230127000000003</v>
      </c>
      <c r="U323">
        <v>2.0959099999999999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0</v>
      </c>
      <c r="AD323">
        <v>0</v>
      </c>
      <c r="AE323" t="s">
        <v>10</v>
      </c>
      <c r="AF323">
        <v>0.175951</v>
      </c>
      <c r="AG323">
        <v>1.2300000000000001E-4</v>
      </c>
      <c r="AH323" t="s">
        <v>11</v>
      </c>
      <c r="AI323">
        <v>0.82173099999999999</v>
      </c>
      <c r="AJ323">
        <v>2.02E-4</v>
      </c>
      <c r="AK323" t="s">
        <v>12</v>
      </c>
      <c r="AL323">
        <v>0</v>
      </c>
      <c r="AM323">
        <v>0</v>
      </c>
    </row>
    <row r="324" spans="1:39" x14ac:dyDescent="0.25">
      <c r="A324" t="s">
        <v>21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12663.773730000001</v>
      </c>
      <c r="I324">
        <v>22384.124910999999</v>
      </c>
      <c r="J324" t="s">
        <v>3</v>
      </c>
      <c r="K324">
        <v>12639.478906</v>
      </c>
      <c r="L324">
        <v>22304.103794999999</v>
      </c>
      <c r="M324" t="s">
        <v>4</v>
      </c>
      <c r="N324">
        <v>85.076451000000006</v>
      </c>
      <c r="O324">
        <v>2.6891579999999999</v>
      </c>
      <c r="P324" t="s">
        <v>5</v>
      </c>
      <c r="Q324">
        <v>125.68626500000001</v>
      </c>
      <c r="R324">
        <v>50.042828999999998</v>
      </c>
      <c r="S324" t="s">
        <v>6</v>
      </c>
      <c r="T324">
        <v>55.887891000000003</v>
      </c>
      <c r="U324">
        <v>4.3420170000000002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0</v>
      </c>
      <c r="AD324">
        <v>0</v>
      </c>
      <c r="AE324" t="s">
        <v>10</v>
      </c>
      <c r="AF324">
        <v>0.174793</v>
      </c>
      <c r="AG324">
        <v>1.3200000000000001E-4</v>
      </c>
      <c r="AH324" t="s">
        <v>11</v>
      </c>
      <c r="AI324">
        <v>0.82737400000000005</v>
      </c>
      <c r="AJ324">
        <v>1.76E-4</v>
      </c>
      <c r="AK324" t="s">
        <v>12</v>
      </c>
      <c r="AL324">
        <v>0</v>
      </c>
      <c r="AM324">
        <v>0</v>
      </c>
    </row>
    <row r="325" spans="1:39" x14ac:dyDescent="0.25">
      <c r="A325" t="s">
        <v>21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16880.137500000001</v>
      </c>
      <c r="I325">
        <v>33670.125089000001</v>
      </c>
      <c r="J325" t="s">
        <v>3</v>
      </c>
      <c r="K325">
        <v>16847.753008</v>
      </c>
      <c r="L325">
        <v>33545.918311000001</v>
      </c>
      <c r="M325" t="s">
        <v>4</v>
      </c>
      <c r="N325">
        <v>113.270324</v>
      </c>
      <c r="O325">
        <v>3.688269</v>
      </c>
      <c r="P325" t="s">
        <v>5</v>
      </c>
      <c r="Q325">
        <v>167.351632</v>
      </c>
      <c r="R325">
        <v>85.848037000000005</v>
      </c>
      <c r="S325" t="s">
        <v>6</v>
      </c>
      <c r="T325">
        <v>74.415711999999999</v>
      </c>
      <c r="U325">
        <v>6.4762339999999998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0</v>
      </c>
      <c r="AD325">
        <v>0</v>
      </c>
      <c r="AE325" t="s">
        <v>10</v>
      </c>
      <c r="AF325">
        <v>0.170742</v>
      </c>
      <c r="AG325">
        <v>2.41E-4</v>
      </c>
      <c r="AH325" t="s">
        <v>11</v>
      </c>
      <c r="AI325">
        <v>0.830345</v>
      </c>
      <c r="AJ325">
        <v>1.73E-4</v>
      </c>
      <c r="AK325" t="s">
        <v>12</v>
      </c>
      <c r="AL325">
        <v>0</v>
      </c>
      <c r="AM325">
        <v>0</v>
      </c>
    </row>
    <row r="326" spans="1:39" x14ac:dyDescent="0.25">
      <c r="A326" t="s">
        <v>21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21096.990272999999</v>
      </c>
      <c r="I326">
        <v>49746.765866000002</v>
      </c>
      <c r="J326" t="s">
        <v>3</v>
      </c>
      <c r="K326">
        <v>21056.514414000001</v>
      </c>
      <c r="L326">
        <v>49563.772750999997</v>
      </c>
      <c r="M326" t="s">
        <v>4</v>
      </c>
      <c r="N326">
        <v>141.59732500000001</v>
      </c>
      <c r="O326">
        <v>5.7492530000000004</v>
      </c>
      <c r="P326" t="s">
        <v>5</v>
      </c>
      <c r="Q326">
        <v>208.68617</v>
      </c>
      <c r="R326">
        <v>120.60370500000001</v>
      </c>
      <c r="S326" t="s">
        <v>6</v>
      </c>
      <c r="T326">
        <v>93.051869999999994</v>
      </c>
      <c r="U326">
        <v>9.5320820000000008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0</v>
      </c>
      <c r="AD326">
        <v>0</v>
      </c>
      <c r="AE326" t="s">
        <v>10</v>
      </c>
      <c r="AF326">
        <v>0.16839399999999999</v>
      </c>
      <c r="AG326">
        <v>2.5599999999999999E-4</v>
      </c>
      <c r="AH326" t="s">
        <v>11</v>
      </c>
      <c r="AI326">
        <v>0.83238900000000005</v>
      </c>
      <c r="AJ326">
        <v>1.27E-4</v>
      </c>
      <c r="AK326" t="s">
        <v>12</v>
      </c>
      <c r="AL326">
        <v>0</v>
      </c>
      <c r="AM326">
        <v>0</v>
      </c>
    </row>
    <row r="327" spans="1:39" x14ac:dyDescent="0.25">
      <c r="A327" t="s">
        <v>21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25316.597421999999</v>
      </c>
      <c r="I327">
        <v>75108.299239999993</v>
      </c>
      <c r="J327" t="s">
        <v>3</v>
      </c>
      <c r="K327">
        <v>25268.015780999998</v>
      </c>
      <c r="L327">
        <v>74826.698957999994</v>
      </c>
      <c r="M327" t="s">
        <v>4</v>
      </c>
      <c r="N327">
        <v>169.93478899999999</v>
      </c>
      <c r="O327">
        <v>9.0911109999999997</v>
      </c>
      <c r="P327" t="s">
        <v>5</v>
      </c>
      <c r="Q327">
        <v>250.42756800000001</v>
      </c>
      <c r="R327">
        <v>171.02448999999999</v>
      </c>
      <c r="S327" t="s">
        <v>6</v>
      </c>
      <c r="T327">
        <v>111.672442</v>
      </c>
      <c r="U327">
        <v>14.481557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0</v>
      </c>
      <c r="AD327">
        <v>0</v>
      </c>
      <c r="AE327" t="s">
        <v>10</v>
      </c>
      <c r="AF327">
        <v>0.167238</v>
      </c>
      <c r="AG327">
        <v>2.6200000000000003E-4</v>
      </c>
      <c r="AH327" t="s">
        <v>11</v>
      </c>
      <c r="AI327">
        <v>0.83365199999999995</v>
      </c>
      <c r="AJ327">
        <v>9.7999999999999997E-5</v>
      </c>
      <c r="AK327" t="s">
        <v>12</v>
      </c>
      <c r="AL327">
        <v>0</v>
      </c>
      <c r="AM327">
        <v>0</v>
      </c>
    </row>
    <row r="328" spans="1:39" x14ac:dyDescent="0.25">
      <c r="A328" t="s">
        <v>21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29536.490156</v>
      </c>
      <c r="I328">
        <v>106728.383531</v>
      </c>
      <c r="J328" t="s">
        <v>3</v>
      </c>
      <c r="K328">
        <v>29479.801758000001</v>
      </c>
      <c r="L328">
        <v>106337.215216</v>
      </c>
      <c r="M328" t="s">
        <v>4</v>
      </c>
      <c r="N328">
        <v>198.243302</v>
      </c>
      <c r="O328">
        <v>12.552505</v>
      </c>
      <c r="P328" t="s">
        <v>5</v>
      </c>
      <c r="Q328">
        <v>292.24746599999997</v>
      </c>
      <c r="R328">
        <v>217.333809</v>
      </c>
      <c r="S328" t="s">
        <v>6</v>
      </c>
      <c r="T328">
        <v>130.28080299999999</v>
      </c>
      <c r="U328">
        <v>20.216180000000001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0</v>
      </c>
      <c r="AD328">
        <v>0</v>
      </c>
      <c r="AE328" t="s">
        <v>10</v>
      </c>
      <c r="AF328">
        <v>0.16723299999999999</v>
      </c>
      <c r="AG328">
        <v>2.61E-4</v>
      </c>
      <c r="AH328" t="s">
        <v>11</v>
      </c>
      <c r="AI328">
        <v>0.83413199999999998</v>
      </c>
      <c r="AJ328">
        <v>9.2999999999999997E-5</v>
      </c>
      <c r="AK328" t="s">
        <v>12</v>
      </c>
      <c r="AL328">
        <v>0</v>
      </c>
      <c r="AM328">
        <v>0</v>
      </c>
    </row>
    <row r="329" spans="1:39" x14ac:dyDescent="0.25">
      <c r="A329" t="s">
        <v>21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33761.230078000001</v>
      </c>
      <c r="I329">
        <v>144227.87721800001</v>
      </c>
      <c r="J329" t="s">
        <v>3</v>
      </c>
      <c r="K329">
        <v>33696.438437999997</v>
      </c>
      <c r="L329">
        <v>143677.72117</v>
      </c>
      <c r="M329" t="s">
        <v>4</v>
      </c>
      <c r="N329">
        <v>226.52776600000001</v>
      </c>
      <c r="O329">
        <v>16.726182000000001</v>
      </c>
      <c r="P329" t="s">
        <v>5</v>
      </c>
      <c r="Q329">
        <v>334.06797499999999</v>
      </c>
      <c r="R329">
        <v>271.88506599999999</v>
      </c>
      <c r="S329" t="s">
        <v>6</v>
      </c>
      <c r="T329">
        <v>148.920242</v>
      </c>
      <c r="U329">
        <v>26.973281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0</v>
      </c>
      <c r="AD329">
        <v>0</v>
      </c>
      <c r="AE329" t="s">
        <v>10</v>
      </c>
      <c r="AF329">
        <v>0.16719800000000001</v>
      </c>
      <c r="AG329">
        <v>2.61E-4</v>
      </c>
      <c r="AH329" t="s">
        <v>11</v>
      </c>
      <c r="AI329">
        <v>0.83540700000000001</v>
      </c>
      <c r="AJ329">
        <v>5.8999999999999998E-5</v>
      </c>
      <c r="AK329" t="s">
        <v>12</v>
      </c>
      <c r="AL329">
        <v>0</v>
      </c>
      <c r="AM329">
        <v>0</v>
      </c>
    </row>
    <row r="330" spans="1:39" x14ac:dyDescent="0.25">
      <c r="A330" t="s">
        <v>21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37991.036953000003</v>
      </c>
      <c r="I330">
        <v>188587.62347399999</v>
      </c>
      <c r="J330" t="s">
        <v>3</v>
      </c>
      <c r="K330">
        <v>37918.128984000003</v>
      </c>
      <c r="L330">
        <v>187819.26906399999</v>
      </c>
      <c r="M330" t="s">
        <v>4</v>
      </c>
      <c r="N330">
        <v>254.930115</v>
      </c>
      <c r="O330">
        <v>22.418174</v>
      </c>
      <c r="P330" t="s">
        <v>5</v>
      </c>
      <c r="Q330">
        <v>376.79443900000001</v>
      </c>
      <c r="R330">
        <v>339.26527099999998</v>
      </c>
      <c r="S330" t="s">
        <v>6</v>
      </c>
      <c r="T330">
        <v>167.58996400000001</v>
      </c>
      <c r="U330">
        <v>34.606594999999999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0</v>
      </c>
      <c r="AD330">
        <v>0</v>
      </c>
      <c r="AE330" t="s">
        <v>10</v>
      </c>
      <c r="AF330">
        <v>0.165795</v>
      </c>
      <c r="AG330">
        <v>2.6600000000000001E-4</v>
      </c>
      <c r="AH330" t="s">
        <v>11</v>
      </c>
      <c r="AI330">
        <v>0.83585600000000004</v>
      </c>
      <c r="AJ330">
        <v>6.0000000000000002E-5</v>
      </c>
      <c r="AK330" t="s">
        <v>12</v>
      </c>
      <c r="AL330">
        <v>0</v>
      </c>
      <c r="AM330">
        <v>0</v>
      </c>
    </row>
    <row r="331" spans="1:39" x14ac:dyDescent="0.25">
      <c r="A331" t="s">
        <v>21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42217.286172</v>
      </c>
      <c r="I331">
        <v>228848.29799699999</v>
      </c>
      <c r="J331" t="s">
        <v>3</v>
      </c>
      <c r="K331">
        <v>42136.284844000002</v>
      </c>
      <c r="L331">
        <v>227917.04281899999</v>
      </c>
      <c r="M331" t="s">
        <v>4</v>
      </c>
      <c r="N331">
        <v>283.341205</v>
      </c>
      <c r="O331">
        <v>26.306591999999998</v>
      </c>
      <c r="P331" t="s">
        <v>5</v>
      </c>
      <c r="Q331">
        <v>419.449116</v>
      </c>
      <c r="R331">
        <v>437.92693200000002</v>
      </c>
      <c r="S331" t="s">
        <v>6</v>
      </c>
      <c r="T331">
        <v>186.193421</v>
      </c>
      <c r="U331">
        <v>41.952475999999997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0</v>
      </c>
      <c r="AD331">
        <v>0</v>
      </c>
      <c r="AE331" t="s">
        <v>10</v>
      </c>
      <c r="AF331">
        <v>0.16516900000000001</v>
      </c>
      <c r="AG331">
        <v>2.6899999999999998E-4</v>
      </c>
      <c r="AH331" t="s">
        <v>11</v>
      </c>
      <c r="AI331">
        <v>0.83658699999999997</v>
      </c>
      <c r="AJ331">
        <v>4.1999999999999998E-5</v>
      </c>
      <c r="AK331" t="s">
        <v>12</v>
      </c>
      <c r="AL331">
        <v>0</v>
      </c>
      <c r="AM331">
        <v>0</v>
      </c>
    </row>
    <row r="332" spans="1:39" x14ac:dyDescent="0.25">
      <c r="A332" t="s">
        <v>21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46440.682187999999</v>
      </c>
      <c r="I332">
        <v>270446.882125</v>
      </c>
      <c r="J332" t="s">
        <v>3</v>
      </c>
      <c r="K332">
        <v>46351.595312999998</v>
      </c>
      <c r="L332">
        <v>269377.706305</v>
      </c>
      <c r="M332" t="s">
        <v>4</v>
      </c>
      <c r="N332">
        <v>311.57831399999998</v>
      </c>
      <c r="O332">
        <v>29.766459999999999</v>
      </c>
      <c r="P332" t="s">
        <v>5</v>
      </c>
      <c r="Q332">
        <v>462.58845600000001</v>
      </c>
      <c r="R332">
        <v>540.56958099999997</v>
      </c>
      <c r="S332" t="s">
        <v>6</v>
      </c>
      <c r="T332">
        <v>204.81179499999999</v>
      </c>
      <c r="U332">
        <v>49.400666999999999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0</v>
      </c>
      <c r="AD332">
        <v>0</v>
      </c>
      <c r="AE332" t="s">
        <v>10</v>
      </c>
      <c r="AF332">
        <v>0.164664</v>
      </c>
      <c r="AG332">
        <v>2.72E-4</v>
      </c>
      <c r="AH332" t="s">
        <v>11</v>
      </c>
      <c r="AI332">
        <v>0.83704699999999999</v>
      </c>
      <c r="AJ332">
        <v>3.4999999999999997E-5</v>
      </c>
      <c r="AK332" t="s">
        <v>12</v>
      </c>
      <c r="AL332">
        <v>0</v>
      </c>
      <c r="AM332">
        <v>0</v>
      </c>
    </row>
    <row r="333" spans="1:39" x14ac:dyDescent="0.25">
      <c r="A333" t="s">
        <v>21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50657.53875</v>
      </c>
      <c r="I333">
        <v>314962.31116699998</v>
      </c>
      <c r="J333" t="s">
        <v>3</v>
      </c>
      <c r="K333">
        <v>50560.349219000003</v>
      </c>
      <c r="L333">
        <v>313723.79999899998</v>
      </c>
      <c r="M333" t="s">
        <v>4</v>
      </c>
      <c r="N333">
        <v>339.891548</v>
      </c>
      <c r="O333">
        <v>33.686306000000002</v>
      </c>
      <c r="P333" t="s">
        <v>5</v>
      </c>
      <c r="Q333">
        <v>504.96437200000003</v>
      </c>
      <c r="R333">
        <v>634.40971999999999</v>
      </c>
      <c r="S333" t="s">
        <v>6</v>
      </c>
      <c r="T333">
        <v>223.369721</v>
      </c>
      <c r="U333">
        <v>57.180500000000002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0</v>
      </c>
      <c r="AD333">
        <v>0</v>
      </c>
      <c r="AE333" t="s">
        <v>10</v>
      </c>
      <c r="AF333">
        <v>0.164048</v>
      </c>
      <c r="AG333">
        <v>2.7300000000000002E-4</v>
      </c>
      <c r="AH333" t="s">
        <v>11</v>
      </c>
      <c r="AI333">
        <v>0.83709699999999998</v>
      </c>
      <c r="AJ333">
        <v>3.4999999999999997E-5</v>
      </c>
      <c r="AK333" t="s">
        <v>12</v>
      </c>
      <c r="AL333">
        <v>0</v>
      </c>
      <c r="AM333">
        <v>0</v>
      </c>
    </row>
    <row r="334" spans="1:39" x14ac:dyDescent="0.25">
      <c r="A334" t="s">
        <v>21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54882.916171999997</v>
      </c>
      <c r="I334">
        <v>390420.146527</v>
      </c>
      <c r="J334" t="s">
        <v>3</v>
      </c>
      <c r="K334">
        <v>54777.631015999999</v>
      </c>
      <c r="L334">
        <v>388850.70063899999</v>
      </c>
      <c r="M334" t="s">
        <v>4</v>
      </c>
      <c r="N334">
        <v>368.30032899999998</v>
      </c>
      <c r="O334">
        <v>41.367959999999997</v>
      </c>
      <c r="P334" t="s">
        <v>5</v>
      </c>
      <c r="Q334">
        <v>547.71424500000001</v>
      </c>
      <c r="R334">
        <v>813.07546200000002</v>
      </c>
      <c r="S334" t="s">
        <v>6</v>
      </c>
      <c r="T334">
        <v>241.97087099999999</v>
      </c>
      <c r="U334">
        <v>69.049813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0</v>
      </c>
      <c r="AD334">
        <v>0</v>
      </c>
      <c r="AE334" t="s">
        <v>10</v>
      </c>
      <c r="AF334">
        <v>0.16311400000000001</v>
      </c>
      <c r="AG334">
        <v>2.6699999999999998E-4</v>
      </c>
      <c r="AH334" t="s">
        <v>11</v>
      </c>
      <c r="AI334">
        <v>0.83765400000000001</v>
      </c>
      <c r="AJ334">
        <v>3.8000000000000002E-5</v>
      </c>
      <c r="AK334" t="s">
        <v>12</v>
      </c>
      <c r="AL334">
        <v>0</v>
      </c>
      <c r="AM334">
        <v>0</v>
      </c>
    </row>
    <row r="335" spans="1:39" x14ac:dyDescent="0.25">
      <c r="A335" t="s">
        <v>21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59114.390781000002</v>
      </c>
      <c r="I335">
        <v>493255.36787900003</v>
      </c>
      <c r="J335" t="s">
        <v>3</v>
      </c>
      <c r="K335">
        <v>59000.994844000001</v>
      </c>
      <c r="L335">
        <v>491295.82674500003</v>
      </c>
      <c r="M335" t="s">
        <v>4</v>
      </c>
      <c r="N335">
        <v>396.646389</v>
      </c>
      <c r="O335">
        <v>52.400886</v>
      </c>
      <c r="P335" t="s">
        <v>5</v>
      </c>
      <c r="Q335">
        <v>591.13061300000004</v>
      </c>
      <c r="R335">
        <v>954.21963900000003</v>
      </c>
      <c r="S335" t="s">
        <v>6</v>
      </c>
      <c r="T335">
        <v>260.674643</v>
      </c>
      <c r="U335">
        <v>85.557564999999997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0</v>
      </c>
      <c r="AD335">
        <v>0</v>
      </c>
      <c r="AE335" t="s">
        <v>10</v>
      </c>
      <c r="AF335">
        <v>0.16311100000000001</v>
      </c>
      <c r="AG335">
        <v>2.6699999999999998E-4</v>
      </c>
      <c r="AH335" t="s">
        <v>11</v>
      </c>
      <c r="AI335">
        <v>0.83765800000000001</v>
      </c>
      <c r="AJ335">
        <v>3.8000000000000002E-5</v>
      </c>
      <c r="AK335" t="s">
        <v>12</v>
      </c>
      <c r="AL335">
        <v>0</v>
      </c>
      <c r="AM335">
        <v>0</v>
      </c>
    </row>
    <row r="336" spans="1:39" x14ac:dyDescent="0.25">
      <c r="A336" t="s">
        <v>21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63349.745469000001</v>
      </c>
      <c r="I336">
        <v>623341.09120699996</v>
      </c>
      <c r="J336" t="s">
        <v>3</v>
      </c>
      <c r="K336">
        <v>63228.213125000002</v>
      </c>
      <c r="L336">
        <v>620878.04633899999</v>
      </c>
      <c r="M336" t="s">
        <v>4</v>
      </c>
      <c r="N336">
        <v>425.01621899999998</v>
      </c>
      <c r="O336">
        <v>62.412011</v>
      </c>
      <c r="P336" t="s">
        <v>5</v>
      </c>
      <c r="Q336">
        <v>635.20944499999996</v>
      </c>
      <c r="R336">
        <v>1163.0710220000001</v>
      </c>
      <c r="S336" t="s">
        <v>6</v>
      </c>
      <c r="T336">
        <v>279.44541700000002</v>
      </c>
      <c r="U336">
        <v>108.54523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0</v>
      </c>
      <c r="AD336">
        <v>0</v>
      </c>
      <c r="AE336" t="s">
        <v>10</v>
      </c>
      <c r="AF336">
        <v>0.16311100000000001</v>
      </c>
      <c r="AG336">
        <v>2.6699999999999998E-4</v>
      </c>
      <c r="AH336" t="s">
        <v>11</v>
      </c>
      <c r="AI336">
        <v>0.83765800000000001</v>
      </c>
      <c r="AJ336">
        <v>3.8000000000000002E-5</v>
      </c>
      <c r="AK336" t="s">
        <v>12</v>
      </c>
      <c r="AL336">
        <v>0</v>
      </c>
      <c r="AM336">
        <v>0</v>
      </c>
    </row>
    <row r="337" spans="1:39" x14ac:dyDescent="0.25">
      <c r="A337" t="s">
        <v>21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67579.874844000005</v>
      </c>
      <c r="I337">
        <v>725422.73202500003</v>
      </c>
      <c r="J337" t="s">
        <v>3</v>
      </c>
      <c r="K337">
        <v>67450.235155999995</v>
      </c>
      <c r="L337">
        <v>722574.80177599995</v>
      </c>
      <c r="M337" t="s">
        <v>4</v>
      </c>
      <c r="N337">
        <v>453.49544700000001</v>
      </c>
      <c r="O337">
        <v>71.678942000000006</v>
      </c>
      <c r="P337" t="s">
        <v>5</v>
      </c>
      <c r="Q337">
        <v>679.29635599999995</v>
      </c>
      <c r="R337">
        <v>1315.2420360000001</v>
      </c>
      <c r="S337" t="s">
        <v>6</v>
      </c>
      <c r="T337">
        <v>298.13846999999998</v>
      </c>
      <c r="U337">
        <v>125.704621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0</v>
      </c>
      <c r="AD337">
        <v>0</v>
      </c>
      <c r="AE337" t="s">
        <v>10</v>
      </c>
      <c r="AF337">
        <v>0.16249</v>
      </c>
      <c r="AG337">
        <v>2.6699999999999998E-4</v>
      </c>
      <c r="AH337" t="s">
        <v>11</v>
      </c>
      <c r="AI337">
        <v>0.83771700000000004</v>
      </c>
      <c r="AJ337">
        <v>3.8000000000000002E-5</v>
      </c>
      <c r="AK337" t="s">
        <v>12</v>
      </c>
      <c r="AL337">
        <v>0</v>
      </c>
      <c r="AM337">
        <v>0</v>
      </c>
    </row>
    <row r="338" spans="1:39" x14ac:dyDescent="0.25">
      <c r="A338" t="s">
        <v>21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71812.828905999995</v>
      </c>
      <c r="I338">
        <v>837867.32574700005</v>
      </c>
      <c r="J338" t="s">
        <v>3</v>
      </c>
      <c r="K338">
        <v>71675.092655999993</v>
      </c>
      <c r="L338">
        <v>834635.66148200002</v>
      </c>
      <c r="M338" t="s">
        <v>4</v>
      </c>
      <c r="N338">
        <v>481.92413699999997</v>
      </c>
      <c r="O338">
        <v>79.200462999999999</v>
      </c>
      <c r="P338" t="s">
        <v>5</v>
      </c>
      <c r="Q338">
        <v>723.10510599999998</v>
      </c>
      <c r="R338">
        <v>1440.0556409999999</v>
      </c>
      <c r="S338" t="s">
        <v>6</v>
      </c>
      <c r="T338">
        <v>316.88433199999997</v>
      </c>
      <c r="U338">
        <v>146.14498499999999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0</v>
      </c>
      <c r="AD338">
        <v>0</v>
      </c>
      <c r="AE338" t="s">
        <v>10</v>
      </c>
      <c r="AF338">
        <v>0.16120699999999999</v>
      </c>
      <c r="AG338">
        <v>2.5399999999999999E-4</v>
      </c>
      <c r="AH338" t="s">
        <v>11</v>
      </c>
      <c r="AI338">
        <v>0.83773799999999998</v>
      </c>
      <c r="AJ338">
        <v>3.8000000000000002E-5</v>
      </c>
      <c r="AK338" t="s">
        <v>12</v>
      </c>
      <c r="AL338">
        <v>0</v>
      </c>
      <c r="AM338">
        <v>0</v>
      </c>
    </row>
    <row r="339" spans="1:39" x14ac:dyDescent="0.25">
      <c r="A339" t="s">
        <v>21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76043.387031000006</v>
      </c>
      <c r="I339">
        <v>929400.86014999996</v>
      </c>
      <c r="J339" t="s">
        <v>3</v>
      </c>
      <c r="K339">
        <v>75897.543594000002</v>
      </c>
      <c r="L339">
        <v>925840.23482200003</v>
      </c>
      <c r="M339" t="s">
        <v>4</v>
      </c>
      <c r="N339">
        <v>510.39256799999998</v>
      </c>
      <c r="O339">
        <v>90.502630999999994</v>
      </c>
      <c r="P339" t="s">
        <v>5</v>
      </c>
      <c r="Q339">
        <v>766.97691899999995</v>
      </c>
      <c r="R339">
        <v>1541.0267710000001</v>
      </c>
      <c r="S339" t="s">
        <v>6</v>
      </c>
      <c r="T339">
        <v>335.62991799999998</v>
      </c>
      <c r="U339">
        <v>163.032051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0</v>
      </c>
      <c r="AD339">
        <v>0</v>
      </c>
      <c r="AE339" t="s">
        <v>10</v>
      </c>
      <c r="AF339">
        <v>0.16101199999999999</v>
      </c>
      <c r="AG339">
        <v>2.4899999999999998E-4</v>
      </c>
      <c r="AH339" t="s">
        <v>11</v>
      </c>
      <c r="AI339">
        <v>0.83774599999999999</v>
      </c>
      <c r="AJ339">
        <v>3.8000000000000002E-5</v>
      </c>
      <c r="AK339" t="s">
        <v>12</v>
      </c>
      <c r="AL339">
        <v>0</v>
      </c>
      <c r="AM339">
        <v>0</v>
      </c>
    </row>
    <row r="340" spans="1:39" x14ac:dyDescent="0.25">
      <c r="A340" t="s">
        <v>21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80281.422344000006</v>
      </c>
      <c r="I340">
        <v>1020788.432329</v>
      </c>
      <c r="J340" t="s">
        <v>3</v>
      </c>
      <c r="K340">
        <v>80127.458280999999</v>
      </c>
      <c r="L340">
        <v>1016879.520546</v>
      </c>
      <c r="M340" t="s">
        <v>4</v>
      </c>
      <c r="N340">
        <v>538.91068399999995</v>
      </c>
      <c r="O340">
        <v>100.287318</v>
      </c>
      <c r="P340" t="s">
        <v>5</v>
      </c>
      <c r="Q340">
        <v>811.41473499999995</v>
      </c>
      <c r="R340">
        <v>1673.290405</v>
      </c>
      <c r="S340" t="s">
        <v>6</v>
      </c>
      <c r="T340">
        <v>354.49946799999998</v>
      </c>
      <c r="U340">
        <v>180.500901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0</v>
      </c>
      <c r="AD340">
        <v>0</v>
      </c>
      <c r="AE340" t="s">
        <v>10</v>
      </c>
      <c r="AF340">
        <v>0.16015199999999999</v>
      </c>
      <c r="AG340">
        <v>2.3699999999999999E-4</v>
      </c>
      <c r="AH340" t="s">
        <v>11</v>
      </c>
      <c r="AI340">
        <v>0.83801199999999998</v>
      </c>
      <c r="AJ340">
        <v>3.4E-5</v>
      </c>
      <c r="AK340" t="s">
        <v>12</v>
      </c>
      <c r="AL340">
        <v>0</v>
      </c>
      <c r="AM340">
        <v>0</v>
      </c>
    </row>
    <row r="341" spans="1:39" x14ac:dyDescent="0.25">
      <c r="A341" t="s">
        <v>21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84508.809374999997</v>
      </c>
      <c r="I341">
        <v>1064772.7872250001</v>
      </c>
      <c r="J341" t="s">
        <v>3</v>
      </c>
      <c r="K341">
        <v>84346.737030999997</v>
      </c>
      <c r="L341">
        <v>1060623.457561</v>
      </c>
      <c r="M341" t="s">
        <v>4</v>
      </c>
      <c r="N341">
        <v>567.21004400000004</v>
      </c>
      <c r="O341">
        <v>106.004285</v>
      </c>
      <c r="P341" t="s">
        <v>5</v>
      </c>
      <c r="Q341">
        <v>856.07651099999998</v>
      </c>
      <c r="R341">
        <v>1733.679934</v>
      </c>
      <c r="S341" t="s">
        <v>6</v>
      </c>
      <c r="T341">
        <v>373.16564499999998</v>
      </c>
      <c r="U341">
        <v>189.71794299999999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0</v>
      </c>
      <c r="AD341">
        <v>0</v>
      </c>
      <c r="AE341" t="s">
        <v>10</v>
      </c>
      <c r="AF341">
        <v>0.15984699999999999</v>
      </c>
      <c r="AG341">
        <v>2.3800000000000001E-4</v>
      </c>
      <c r="AH341" t="s">
        <v>11</v>
      </c>
      <c r="AI341">
        <v>0.83859899999999998</v>
      </c>
      <c r="AJ341">
        <v>4.8999999999999998E-5</v>
      </c>
      <c r="AK341" t="s">
        <v>12</v>
      </c>
      <c r="AL341">
        <v>0</v>
      </c>
      <c r="AM341">
        <v>0</v>
      </c>
    </row>
    <row r="342" spans="1:39" x14ac:dyDescent="0.25">
      <c r="A342" t="s">
        <v>22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4181.5015139999996</v>
      </c>
      <c r="I342">
        <v>3084.4433509999999</v>
      </c>
      <c r="J342" t="s">
        <v>3</v>
      </c>
      <c r="K342">
        <v>4173.389932</v>
      </c>
      <c r="L342">
        <v>3069.928817</v>
      </c>
      <c r="M342" t="s">
        <v>4</v>
      </c>
      <c r="N342">
        <v>28.663029999999999</v>
      </c>
      <c r="O342">
        <v>0.51025200000000004</v>
      </c>
      <c r="P342" t="s">
        <v>5</v>
      </c>
      <c r="Q342">
        <v>0</v>
      </c>
      <c r="R342">
        <v>0</v>
      </c>
      <c r="S342" t="s">
        <v>6</v>
      </c>
      <c r="T342">
        <v>18.276603000000001</v>
      </c>
      <c r="U342">
        <v>0.73480500000000004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0.18024399999999999</v>
      </c>
      <c r="AG342">
        <v>7.7000000000000001E-5</v>
      </c>
      <c r="AH342" t="s">
        <v>11</v>
      </c>
      <c r="AI342">
        <v>0.81610799999999994</v>
      </c>
      <c r="AJ342">
        <v>1.6899999999999999E-4</v>
      </c>
      <c r="AK342" t="s">
        <v>12</v>
      </c>
      <c r="AL342">
        <v>0</v>
      </c>
      <c r="AM342">
        <v>0</v>
      </c>
    </row>
    <row r="343" spans="1:39" x14ac:dyDescent="0.25">
      <c r="A343" t="s">
        <v>22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8382.8292770000007</v>
      </c>
      <c r="I343">
        <v>12686.434423999999</v>
      </c>
      <c r="J343" t="s">
        <v>3</v>
      </c>
      <c r="K343">
        <v>8366.6595699999998</v>
      </c>
      <c r="L343">
        <v>12636.548322000001</v>
      </c>
      <c r="M343" t="s">
        <v>4</v>
      </c>
      <c r="N343">
        <v>57.295372999999998</v>
      </c>
      <c r="O343">
        <v>1.5655140000000001</v>
      </c>
      <c r="P343" t="s">
        <v>5</v>
      </c>
      <c r="Q343">
        <v>0</v>
      </c>
      <c r="R343">
        <v>0</v>
      </c>
      <c r="S343" t="s">
        <v>6</v>
      </c>
      <c r="T343">
        <v>36.655524999999997</v>
      </c>
      <c r="U343">
        <v>2.8708079999999998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0.17622699999999999</v>
      </c>
      <c r="AG343">
        <v>7.2000000000000002E-5</v>
      </c>
      <c r="AH343" t="s">
        <v>11</v>
      </c>
      <c r="AI343">
        <v>0.82228400000000001</v>
      </c>
      <c r="AJ343">
        <v>1.73E-4</v>
      </c>
      <c r="AK343" t="s">
        <v>12</v>
      </c>
      <c r="AL343">
        <v>0</v>
      </c>
      <c r="AM343">
        <v>0</v>
      </c>
    </row>
    <row r="344" spans="1:39" x14ac:dyDescent="0.25">
      <c r="A344" t="s">
        <v>22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12580.260410000001</v>
      </c>
      <c r="I344">
        <v>26630.167122999999</v>
      </c>
      <c r="J344" t="s">
        <v>3</v>
      </c>
      <c r="K344">
        <v>12555.987402000001</v>
      </c>
      <c r="L344">
        <v>26525.434644000001</v>
      </c>
      <c r="M344" t="s">
        <v>4</v>
      </c>
      <c r="N344">
        <v>85.953201000000007</v>
      </c>
      <c r="O344">
        <v>2.8233640000000002</v>
      </c>
      <c r="P344" t="s">
        <v>5</v>
      </c>
      <c r="Q344">
        <v>0</v>
      </c>
      <c r="R344">
        <v>0</v>
      </c>
      <c r="S344" t="s">
        <v>6</v>
      </c>
      <c r="T344">
        <v>54.976564000000003</v>
      </c>
      <c r="U344">
        <v>6.016127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0.175237</v>
      </c>
      <c r="AG344">
        <v>8.5000000000000006E-5</v>
      </c>
      <c r="AH344" t="s">
        <v>11</v>
      </c>
      <c r="AI344">
        <v>0.82724699999999995</v>
      </c>
      <c r="AJ344">
        <v>1.4799999999999999E-4</v>
      </c>
      <c r="AK344" t="s">
        <v>12</v>
      </c>
      <c r="AL344">
        <v>0</v>
      </c>
      <c r="AM344">
        <v>0</v>
      </c>
    </row>
    <row r="345" spans="1:39" x14ac:dyDescent="0.25">
      <c r="A345" t="s">
        <v>22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16771.078125</v>
      </c>
      <c r="I345">
        <v>41292.328286000004</v>
      </c>
      <c r="J345" t="s">
        <v>3</v>
      </c>
      <c r="K345">
        <v>16738.743984000001</v>
      </c>
      <c r="L345">
        <v>41125.482153999998</v>
      </c>
      <c r="M345" t="s">
        <v>4</v>
      </c>
      <c r="N345">
        <v>114.466984</v>
      </c>
      <c r="O345">
        <v>4.0868180000000001</v>
      </c>
      <c r="P345" t="s">
        <v>5</v>
      </c>
      <c r="Q345">
        <v>0</v>
      </c>
      <c r="R345">
        <v>0</v>
      </c>
      <c r="S345" t="s">
        <v>6</v>
      </c>
      <c r="T345">
        <v>73.185244999999995</v>
      </c>
      <c r="U345">
        <v>9.2481570000000008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0.17352600000000001</v>
      </c>
      <c r="AG345">
        <v>1.13E-4</v>
      </c>
      <c r="AH345" t="s">
        <v>11</v>
      </c>
      <c r="AI345">
        <v>0.83005200000000001</v>
      </c>
      <c r="AJ345">
        <v>1.1400000000000001E-4</v>
      </c>
      <c r="AK345" t="s">
        <v>12</v>
      </c>
      <c r="AL345">
        <v>0</v>
      </c>
      <c r="AM345">
        <v>0</v>
      </c>
    </row>
    <row r="346" spans="1:39" x14ac:dyDescent="0.25">
      <c r="A346" t="s">
        <v>22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20980.099102</v>
      </c>
      <c r="I346">
        <v>76454.138632000002</v>
      </c>
      <c r="J346" t="s">
        <v>3</v>
      </c>
      <c r="K346">
        <v>20939.683867</v>
      </c>
      <c r="L346">
        <v>76166.722569000005</v>
      </c>
      <c r="M346" t="s">
        <v>4</v>
      </c>
      <c r="N346">
        <v>143.33917500000001</v>
      </c>
      <c r="O346">
        <v>7.2472159999999999</v>
      </c>
      <c r="P346" t="s">
        <v>5</v>
      </c>
      <c r="Q346">
        <v>0</v>
      </c>
      <c r="R346">
        <v>0</v>
      </c>
      <c r="S346" t="s">
        <v>6</v>
      </c>
      <c r="T346">
        <v>91.660493000000002</v>
      </c>
      <c r="U346">
        <v>17.607759000000001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0.172731</v>
      </c>
      <c r="AG346">
        <v>1.15E-4</v>
      </c>
      <c r="AH346" t="s">
        <v>11</v>
      </c>
      <c r="AI346">
        <v>0.83161600000000002</v>
      </c>
      <c r="AJ346">
        <v>8.7999999999999998E-5</v>
      </c>
      <c r="AK346" t="s">
        <v>12</v>
      </c>
      <c r="AL346">
        <v>0</v>
      </c>
      <c r="AM346">
        <v>0</v>
      </c>
    </row>
    <row r="347" spans="1:39" x14ac:dyDescent="0.25">
      <c r="A347" t="s">
        <v>22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25187.299844000001</v>
      </c>
      <c r="I347">
        <v>129376.627387</v>
      </c>
      <c r="J347" t="s">
        <v>3</v>
      </c>
      <c r="K347">
        <v>25138.785663999999</v>
      </c>
      <c r="L347">
        <v>128908.504935</v>
      </c>
      <c r="M347" t="s">
        <v>4</v>
      </c>
      <c r="N347">
        <v>171.97157000000001</v>
      </c>
      <c r="O347">
        <v>10.511495</v>
      </c>
      <c r="P347" t="s">
        <v>5</v>
      </c>
      <c r="Q347">
        <v>0</v>
      </c>
      <c r="R347">
        <v>0</v>
      </c>
      <c r="S347" t="s">
        <v>6</v>
      </c>
      <c r="T347">
        <v>110.139408</v>
      </c>
      <c r="U347">
        <v>31.229196000000002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0.17171900000000001</v>
      </c>
      <c r="AG347">
        <v>1.27E-4</v>
      </c>
      <c r="AH347" t="s">
        <v>11</v>
      </c>
      <c r="AI347">
        <v>0.83342899999999998</v>
      </c>
      <c r="AJ347">
        <v>6.0999999999999999E-5</v>
      </c>
      <c r="AK347" t="s">
        <v>12</v>
      </c>
      <c r="AL347">
        <v>0</v>
      </c>
      <c r="AM347">
        <v>0</v>
      </c>
    </row>
    <row r="348" spans="1:39" x14ac:dyDescent="0.25">
      <c r="A348" t="s">
        <v>22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29385.307186999999</v>
      </c>
      <c r="I348">
        <v>172173.77053800001</v>
      </c>
      <c r="J348" t="s">
        <v>3</v>
      </c>
      <c r="K348">
        <v>29328.644413999999</v>
      </c>
      <c r="L348">
        <v>171481.30571300001</v>
      </c>
      <c r="M348" t="s">
        <v>4</v>
      </c>
      <c r="N348">
        <v>200.62743499999999</v>
      </c>
      <c r="O348">
        <v>13.771025</v>
      </c>
      <c r="P348" t="s">
        <v>5</v>
      </c>
      <c r="Q348">
        <v>0</v>
      </c>
      <c r="R348">
        <v>0</v>
      </c>
      <c r="S348" t="s">
        <v>6</v>
      </c>
      <c r="T348">
        <v>128.44186099999999</v>
      </c>
      <c r="U348">
        <v>42.028385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0.17102400000000001</v>
      </c>
      <c r="AG348">
        <v>1.34E-4</v>
      </c>
      <c r="AH348" t="s">
        <v>11</v>
      </c>
      <c r="AI348">
        <v>0.83440899999999996</v>
      </c>
      <c r="AJ348">
        <v>4.1E-5</v>
      </c>
      <c r="AK348" t="s">
        <v>12</v>
      </c>
      <c r="AL348">
        <v>0</v>
      </c>
      <c r="AM348">
        <v>0</v>
      </c>
    </row>
    <row r="349" spans="1:39" x14ac:dyDescent="0.25">
      <c r="A349" t="s">
        <v>22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33579.656093999998</v>
      </c>
      <c r="I349">
        <v>204351.80723400001</v>
      </c>
      <c r="J349" t="s">
        <v>3</v>
      </c>
      <c r="K349">
        <v>33514.910703000001</v>
      </c>
      <c r="L349">
        <v>203552.74631799999</v>
      </c>
      <c r="M349" t="s">
        <v>4</v>
      </c>
      <c r="N349">
        <v>229.248503</v>
      </c>
      <c r="O349">
        <v>16.979120000000002</v>
      </c>
      <c r="P349" t="s">
        <v>5</v>
      </c>
      <c r="Q349">
        <v>0</v>
      </c>
      <c r="R349">
        <v>0</v>
      </c>
      <c r="S349" t="s">
        <v>6</v>
      </c>
      <c r="T349">
        <v>146.73642699999999</v>
      </c>
      <c r="U349">
        <v>49.719493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0.169877</v>
      </c>
      <c r="AG349">
        <v>1.4200000000000001E-4</v>
      </c>
      <c r="AH349" t="s">
        <v>11</v>
      </c>
      <c r="AI349">
        <v>0.83478200000000002</v>
      </c>
      <c r="AJ349">
        <v>3.8999999999999999E-5</v>
      </c>
      <c r="AK349" t="s">
        <v>12</v>
      </c>
      <c r="AL349">
        <v>0</v>
      </c>
      <c r="AM349">
        <v>0</v>
      </c>
    </row>
    <row r="350" spans="1:39" x14ac:dyDescent="0.25">
      <c r="A350" t="s">
        <v>22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37773.132187000003</v>
      </c>
      <c r="I350">
        <v>242162.63477599999</v>
      </c>
      <c r="J350" t="s">
        <v>3</v>
      </c>
      <c r="K350">
        <v>37700.312343999998</v>
      </c>
      <c r="L350">
        <v>241190.68262100001</v>
      </c>
      <c r="M350" t="s">
        <v>4</v>
      </c>
      <c r="N350">
        <v>257.804464</v>
      </c>
      <c r="O350">
        <v>20.221582000000001</v>
      </c>
      <c r="P350" t="s">
        <v>5</v>
      </c>
      <c r="Q350">
        <v>0</v>
      </c>
      <c r="R350">
        <v>0</v>
      </c>
      <c r="S350" t="s">
        <v>6</v>
      </c>
      <c r="T350">
        <v>164.96998500000001</v>
      </c>
      <c r="U350">
        <v>58.270496999999999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0.169874</v>
      </c>
      <c r="AG350">
        <v>1.4200000000000001E-4</v>
      </c>
      <c r="AH350" t="s">
        <v>11</v>
      </c>
      <c r="AI350">
        <v>0.83490500000000001</v>
      </c>
      <c r="AJ350">
        <v>3.6999999999999998E-5</v>
      </c>
      <c r="AK350" t="s">
        <v>12</v>
      </c>
      <c r="AL350">
        <v>0</v>
      </c>
      <c r="AM350">
        <v>0</v>
      </c>
    </row>
    <row r="351" spans="1:39" x14ac:dyDescent="0.25">
      <c r="A351" t="s">
        <v>22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41974.063984</v>
      </c>
      <c r="I351">
        <v>298839.28154300002</v>
      </c>
      <c r="J351" t="s">
        <v>3</v>
      </c>
      <c r="K351">
        <v>41893.141952999998</v>
      </c>
      <c r="L351">
        <v>297672.29894200002</v>
      </c>
      <c r="M351" t="s">
        <v>4</v>
      </c>
      <c r="N351">
        <v>286.57332600000001</v>
      </c>
      <c r="O351">
        <v>24.156807000000001</v>
      </c>
      <c r="P351" t="s">
        <v>5</v>
      </c>
      <c r="Q351">
        <v>0</v>
      </c>
      <c r="R351">
        <v>0</v>
      </c>
      <c r="S351" t="s">
        <v>6</v>
      </c>
      <c r="T351">
        <v>183.324217</v>
      </c>
      <c r="U351">
        <v>71.259133000000006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0.16897100000000001</v>
      </c>
      <c r="AG351">
        <v>1.47E-4</v>
      </c>
      <c r="AH351" t="s">
        <v>11</v>
      </c>
      <c r="AI351">
        <v>0.83565599999999995</v>
      </c>
      <c r="AJ351">
        <v>2.8E-5</v>
      </c>
      <c r="AK351" t="s">
        <v>12</v>
      </c>
      <c r="AL351">
        <v>0</v>
      </c>
      <c r="AM351">
        <v>0</v>
      </c>
    </row>
    <row r="352" spans="1:39" x14ac:dyDescent="0.25">
      <c r="A352" t="s">
        <v>22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46166.542813</v>
      </c>
      <c r="I352">
        <v>338158.20750900003</v>
      </c>
      <c r="J352" t="s">
        <v>3</v>
      </c>
      <c r="K352">
        <v>46077.540546999997</v>
      </c>
      <c r="L352">
        <v>336828.764218</v>
      </c>
      <c r="M352" t="s">
        <v>4</v>
      </c>
      <c r="N352">
        <v>315.18669999999997</v>
      </c>
      <c r="O352">
        <v>28.384308000000001</v>
      </c>
      <c r="P352" t="s">
        <v>5</v>
      </c>
      <c r="Q352">
        <v>0</v>
      </c>
      <c r="R352">
        <v>0</v>
      </c>
      <c r="S352" t="s">
        <v>6</v>
      </c>
      <c r="T352">
        <v>201.54485600000001</v>
      </c>
      <c r="U352">
        <v>80.658167000000006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0.168346</v>
      </c>
      <c r="AG352">
        <v>1.54E-4</v>
      </c>
      <c r="AH352" t="s">
        <v>11</v>
      </c>
      <c r="AI352">
        <v>0.83639799999999997</v>
      </c>
      <c r="AJ352">
        <v>6.9999999999999999E-6</v>
      </c>
      <c r="AK352" t="s">
        <v>12</v>
      </c>
      <c r="AL352">
        <v>0</v>
      </c>
      <c r="AM352">
        <v>0</v>
      </c>
    </row>
    <row r="353" spans="1:39" x14ac:dyDescent="0.25">
      <c r="A353" t="s">
        <v>22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50357.770780999999</v>
      </c>
      <c r="I353">
        <v>382926.58231999999</v>
      </c>
      <c r="J353" t="s">
        <v>3</v>
      </c>
      <c r="K353">
        <v>50260.711875000001</v>
      </c>
      <c r="L353">
        <v>381399.80398199998</v>
      </c>
      <c r="M353" t="s">
        <v>4</v>
      </c>
      <c r="N353">
        <v>343.86581999999999</v>
      </c>
      <c r="O353">
        <v>31.700934</v>
      </c>
      <c r="P353" t="s">
        <v>5</v>
      </c>
      <c r="Q353">
        <v>0</v>
      </c>
      <c r="R353">
        <v>0</v>
      </c>
      <c r="S353" t="s">
        <v>6</v>
      </c>
      <c r="T353">
        <v>219.77178499999999</v>
      </c>
      <c r="U353">
        <v>91.177712999999997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0.168325</v>
      </c>
      <c r="AG353">
        <v>1.54E-4</v>
      </c>
      <c r="AH353" t="s">
        <v>11</v>
      </c>
      <c r="AI353">
        <v>0.83674800000000005</v>
      </c>
      <c r="AJ353">
        <v>5.0000000000000004E-6</v>
      </c>
      <c r="AK353" t="s">
        <v>12</v>
      </c>
      <c r="AL353">
        <v>0</v>
      </c>
      <c r="AM353">
        <v>0</v>
      </c>
    </row>
    <row r="354" spans="1:39" x14ac:dyDescent="0.25">
      <c r="A354" t="s">
        <v>22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54547.740624999999</v>
      </c>
      <c r="I354">
        <v>418426.16988100001</v>
      </c>
      <c r="J354" t="s">
        <v>3</v>
      </c>
      <c r="K354">
        <v>54442.604375000003</v>
      </c>
      <c r="L354">
        <v>416777.12361800001</v>
      </c>
      <c r="M354" t="s">
        <v>4</v>
      </c>
      <c r="N354">
        <v>372.41011800000001</v>
      </c>
      <c r="O354">
        <v>35.305475999999999</v>
      </c>
      <c r="P354" t="s">
        <v>5</v>
      </c>
      <c r="Q354">
        <v>0</v>
      </c>
      <c r="R354">
        <v>0</v>
      </c>
      <c r="S354" t="s">
        <v>6</v>
      </c>
      <c r="T354">
        <v>237.98462000000001</v>
      </c>
      <c r="U354">
        <v>100.57730100000001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0.16764499999999999</v>
      </c>
      <c r="AG354">
        <v>1.6000000000000001E-4</v>
      </c>
      <c r="AH354" t="s">
        <v>11</v>
      </c>
      <c r="AI354">
        <v>0.83686099999999997</v>
      </c>
      <c r="AJ354">
        <v>3.9999999999999998E-6</v>
      </c>
      <c r="AK354" t="s">
        <v>12</v>
      </c>
      <c r="AL354">
        <v>0</v>
      </c>
      <c r="AM354">
        <v>0</v>
      </c>
    </row>
    <row r="355" spans="1:39" x14ac:dyDescent="0.25">
      <c r="A355" t="s">
        <v>22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58740.100233999998</v>
      </c>
      <c r="I355">
        <v>470085.00619099999</v>
      </c>
      <c r="J355" t="s">
        <v>3</v>
      </c>
      <c r="K355">
        <v>58626.876250000001</v>
      </c>
      <c r="L355">
        <v>468247.47061299998</v>
      </c>
      <c r="M355" t="s">
        <v>4</v>
      </c>
      <c r="N355">
        <v>401.00561900000002</v>
      </c>
      <c r="O355">
        <v>40.724463999999998</v>
      </c>
      <c r="P355" t="s">
        <v>5</v>
      </c>
      <c r="Q355">
        <v>0</v>
      </c>
      <c r="R355">
        <v>0</v>
      </c>
      <c r="S355" t="s">
        <v>6</v>
      </c>
      <c r="T355">
        <v>256.27849700000002</v>
      </c>
      <c r="U355">
        <v>113.305295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0.16764499999999999</v>
      </c>
      <c r="AG355">
        <v>1.6000000000000001E-4</v>
      </c>
      <c r="AH355" t="s">
        <v>11</v>
      </c>
      <c r="AI355">
        <v>0.83689800000000003</v>
      </c>
      <c r="AJ355">
        <v>3.9999999999999998E-6</v>
      </c>
      <c r="AK355" t="s">
        <v>12</v>
      </c>
      <c r="AL355">
        <v>0</v>
      </c>
      <c r="AM355">
        <v>0</v>
      </c>
    </row>
    <row r="356" spans="1:39" x14ac:dyDescent="0.25">
      <c r="A356" t="s">
        <v>22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62942.704296999997</v>
      </c>
      <c r="I356">
        <v>547828.11502000003</v>
      </c>
      <c r="J356" t="s">
        <v>3</v>
      </c>
      <c r="K356">
        <v>62821.390625</v>
      </c>
      <c r="L356">
        <v>545710.27726899995</v>
      </c>
      <c r="M356" t="s">
        <v>4</v>
      </c>
      <c r="N356">
        <v>429.64486799999997</v>
      </c>
      <c r="O356">
        <v>47.423340000000003</v>
      </c>
      <c r="P356" t="s">
        <v>5</v>
      </c>
      <c r="Q356">
        <v>0</v>
      </c>
      <c r="R356">
        <v>0</v>
      </c>
      <c r="S356" t="s">
        <v>6</v>
      </c>
      <c r="T356">
        <v>274.64770199999998</v>
      </c>
      <c r="U356">
        <v>128.737019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0.16733999999999999</v>
      </c>
      <c r="AG356">
        <v>1.5799999999999999E-4</v>
      </c>
      <c r="AH356" t="s">
        <v>11</v>
      </c>
      <c r="AI356">
        <v>0.83693700000000004</v>
      </c>
      <c r="AJ356">
        <v>3.9999999999999998E-6</v>
      </c>
      <c r="AK356" t="s">
        <v>12</v>
      </c>
      <c r="AL356">
        <v>0</v>
      </c>
      <c r="AM356">
        <v>0</v>
      </c>
    </row>
    <row r="357" spans="1:39" x14ac:dyDescent="0.25">
      <c r="A357" t="s">
        <v>22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67147.722187000007</v>
      </c>
      <c r="I357">
        <v>642630.37796499999</v>
      </c>
      <c r="J357" t="s">
        <v>3</v>
      </c>
      <c r="K357">
        <v>67018.320000000007</v>
      </c>
      <c r="L357">
        <v>640169.95848799997</v>
      </c>
      <c r="M357" t="s">
        <v>4</v>
      </c>
      <c r="N357">
        <v>458.37475000000001</v>
      </c>
      <c r="O357">
        <v>53.831391000000004</v>
      </c>
      <c r="P357" t="s">
        <v>5</v>
      </c>
      <c r="Q357">
        <v>0</v>
      </c>
      <c r="R357">
        <v>0</v>
      </c>
      <c r="S357" t="s">
        <v>6</v>
      </c>
      <c r="T357">
        <v>293.11128500000001</v>
      </c>
      <c r="U357">
        <v>145.92975899999999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0.167156</v>
      </c>
      <c r="AG357">
        <v>1.56E-4</v>
      </c>
      <c r="AH357" t="s">
        <v>11</v>
      </c>
      <c r="AI357">
        <v>0.83694599999999997</v>
      </c>
      <c r="AJ357">
        <v>3.9999999999999998E-6</v>
      </c>
      <c r="AK357" t="s">
        <v>12</v>
      </c>
      <c r="AL357">
        <v>0</v>
      </c>
      <c r="AM357">
        <v>0</v>
      </c>
    </row>
    <row r="358" spans="1:39" x14ac:dyDescent="0.25">
      <c r="A358" t="s">
        <v>22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71343.954687000005</v>
      </c>
      <c r="I358">
        <v>722813.18089700001</v>
      </c>
      <c r="J358" t="s">
        <v>3</v>
      </c>
      <c r="K358">
        <v>71206.475936999996</v>
      </c>
      <c r="L358">
        <v>720068.84404300002</v>
      </c>
      <c r="M358" t="s">
        <v>4</v>
      </c>
      <c r="N358">
        <v>486.99669299999999</v>
      </c>
      <c r="O358">
        <v>60.765134000000003</v>
      </c>
      <c r="P358" t="s">
        <v>5</v>
      </c>
      <c r="Q358">
        <v>0</v>
      </c>
      <c r="R358">
        <v>0</v>
      </c>
      <c r="S358" t="s">
        <v>6</v>
      </c>
      <c r="T358">
        <v>311.44647200000003</v>
      </c>
      <c r="U358">
        <v>161.982339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0.16652500000000001</v>
      </c>
      <c r="AG358">
        <v>1.5799999999999999E-4</v>
      </c>
      <c r="AH358" t="s">
        <v>11</v>
      </c>
      <c r="AI358">
        <v>0.83696099999999996</v>
      </c>
      <c r="AJ358">
        <v>3.9999999999999998E-6</v>
      </c>
      <c r="AK358" t="s">
        <v>12</v>
      </c>
      <c r="AL358">
        <v>0</v>
      </c>
      <c r="AM358">
        <v>0</v>
      </c>
    </row>
    <row r="359" spans="1:39" x14ac:dyDescent="0.25">
      <c r="A359" t="s">
        <v>22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75537.004218999995</v>
      </c>
      <c r="I359">
        <v>771988.23678399995</v>
      </c>
      <c r="J359" t="s">
        <v>3</v>
      </c>
      <c r="K359">
        <v>75391.468437999996</v>
      </c>
      <c r="L359">
        <v>769058.46016799996</v>
      </c>
      <c r="M359" t="s">
        <v>4</v>
      </c>
      <c r="N359">
        <v>515.52085</v>
      </c>
      <c r="O359">
        <v>65.548385999999994</v>
      </c>
      <c r="P359" t="s">
        <v>5</v>
      </c>
      <c r="Q359">
        <v>0</v>
      </c>
      <c r="R359">
        <v>0</v>
      </c>
      <c r="S359" t="s">
        <v>6</v>
      </c>
      <c r="T359">
        <v>329.78122300000001</v>
      </c>
      <c r="U359">
        <v>172.71827400000001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0.16639799999999999</v>
      </c>
      <c r="AG359">
        <v>1.6200000000000001E-4</v>
      </c>
      <c r="AH359" t="s">
        <v>11</v>
      </c>
      <c r="AI359">
        <v>0.83755199999999996</v>
      </c>
      <c r="AJ359">
        <v>2.0000000000000002E-5</v>
      </c>
      <c r="AK359" t="s">
        <v>12</v>
      </c>
      <c r="AL359">
        <v>0</v>
      </c>
      <c r="AM359">
        <v>0</v>
      </c>
    </row>
    <row r="360" spans="1:39" x14ac:dyDescent="0.25">
      <c r="A360" t="s">
        <v>22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79731.239686999994</v>
      </c>
      <c r="I360">
        <v>822100.11640499998</v>
      </c>
      <c r="J360" t="s">
        <v>3</v>
      </c>
      <c r="K360">
        <v>79577.639219000004</v>
      </c>
      <c r="L360">
        <v>818982.011039</v>
      </c>
      <c r="M360" t="s">
        <v>4</v>
      </c>
      <c r="N360">
        <v>544.15224599999999</v>
      </c>
      <c r="O360">
        <v>71.468239999999994</v>
      </c>
      <c r="P360" t="s">
        <v>5</v>
      </c>
      <c r="Q360">
        <v>0</v>
      </c>
      <c r="R360">
        <v>0</v>
      </c>
      <c r="S360" t="s">
        <v>6</v>
      </c>
      <c r="T360">
        <v>348.18867699999998</v>
      </c>
      <c r="U360">
        <v>184.589719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0.16622000000000001</v>
      </c>
      <c r="AG360">
        <v>1.5899999999999999E-4</v>
      </c>
      <c r="AH360" t="s">
        <v>11</v>
      </c>
      <c r="AI360">
        <v>0.83755500000000005</v>
      </c>
      <c r="AJ360">
        <v>2.0000000000000002E-5</v>
      </c>
      <c r="AK360" t="s">
        <v>12</v>
      </c>
      <c r="AL360">
        <v>0</v>
      </c>
      <c r="AM360">
        <v>0</v>
      </c>
    </row>
    <row r="361" spans="1:39" x14ac:dyDescent="0.25">
      <c r="A361" t="s">
        <v>22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83920.283905999997</v>
      </c>
      <c r="I361">
        <v>878443.556491</v>
      </c>
      <c r="J361" t="s">
        <v>3</v>
      </c>
      <c r="K361">
        <v>83758.634844</v>
      </c>
      <c r="L361">
        <v>875113.15606499999</v>
      </c>
      <c r="M361" t="s">
        <v>4</v>
      </c>
      <c r="N361">
        <v>572.775035</v>
      </c>
      <c r="O361">
        <v>77.240960000000001</v>
      </c>
      <c r="P361" t="s">
        <v>5</v>
      </c>
      <c r="Q361">
        <v>0</v>
      </c>
      <c r="R361">
        <v>0</v>
      </c>
      <c r="S361" t="s">
        <v>6</v>
      </c>
      <c r="T361">
        <v>366.449637</v>
      </c>
      <c r="U361">
        <v>198.877408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0.16525799999999999</v>
      </c>
      <c r="AG361">
        <v>1.5799999999999999E-4</v>
      </c>
      <c r="AH361" t="s">
        <v>11</v>
      </c>
      <c r="AI361">
        <v>0.838144</v>
      </c>
      <c r="AJ361">
        <v>3.6000000000000001E-5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23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215.966454</v>
      </c>
      <c r="I362">
        <v>74.703958</v>
      </c>
      <c r="J362" t="s">
        <v>3</v>
      </c>
      <c r="K362">
        <v>212.12410700000001</v>
      </c>
      <c r="L362">
        <v>72.117057000000003</v>
      </c>
      <c r="M362" t="s">
        <v>4</v>
      </c>
      <c r="N362">
        <v>10.889393999999999</v>
      </c>
      <c r="O362">
        <v>0.79279699999999997</v>
      </c>
      <c r="P362" t="s">
        <v>5</v>
      </c>
      <c r="Q362">
        <v>13.62032</v>
      </c>
      <c r="R362">
        <v>0.97960700000000001</v>
      </c>
      <c r="S362" t="s">
        <v>6</v>
      </c>
      <c r="T362">
        <v>3.726712</v>
      </c>
      <c r="U362">
        <v>7.1041999999999994E-2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0.180261</v>
      </c>
      <c r="AG362">
        <v>8.7000000000000001E-5</v>
      </c>
      <c r="AH362" t="s">
        <v>11</v>
      </c>
      <c r="AI362">
        <v>0.81667100000000004</v>
      </c>
      <c r="AJ362">
        <v>1.45E-4</v>
      </c>
      <c r="AK362" t="s">
        <v>12</v>
      </c>
      <c r="AL362">
        <v>0</v>
      </c>
      <c r="AM362">
        <v>0</v>
      </c>
    </row>
    <row r="363" spans="1:39" x14ac:dyDescent="0.25">
      <c r="A363" t="s">
        <v>23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430.63504599999999</v>
      </c>
      <c r="I363">
        <v>268.49621100000002</v>
      </c>
      <c r="J363" t="s">
        <v>3</v>
      </c>
      <c r="K363">
        <v>423.00350200000003</v>
      </c>
      <c r="L363">
        <v>259.49993999999998</v>
      </c>
      <c r="M363" t="s">
        <v>4</v>
      </c>
      <c r="N363">
        <v>21.674098000000001</v>
      </c>
      <c r="O363">
        <v>2.9684889999999999</v>
      </c>
      <c r="P363" t="s">
        <v>5</v>
      </c>
      <c r="Q363">
        <v>27.158650000000002</v>
      </c>
      <c r="R363">
        <v>3.4980600000000002</v>
      </c>
      <c r="S363" t="s">
        <v>6</v>
      </c>
      <c r="T363">
        <v>7.4311639999999999</v>
      </c>
      <c r="U363">
        <v>0.23122899999999999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0.17763599999999999</v>
      </c>
      <c r="AG363">
        <v>4.1E-5</v>
      </c>
      <c r="AH363" t="s">
        <v>11</v>
      </c>
      <c r="AI363">
        <v>0.82151799999999997</v>
      </c>
      <c r="AJ363">
        <v>1.6100000000000001E-4</v>
      </c>
      <c r="AK363" t="s">
        <v>12</v>
      </c>
      <c r="AL363">
        <v>0</v>
      </c>
      <c r="AM363">
        <v>0</v>
      </c>
    </row>
    <row r="364" spans="1:39" x14ac:dyDescent="0.25">
      <c r="A364" t="s">
        <v>23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647.12500599999998</v>
      </c>
      <c r="I364">
        <v>572.70277599999997</v>
      </c>
      <c r="J364" t="s">
        <v>3</v>
      </c>
      <c r="K364">
        <v>635.66686500000003</v>
      </c>
      <c r="L364">
        <v>552.28397399999994</v>
      </c>
      <c r="M364" t="s">
        <v>4</v>
      </c>
      <c r="N364">
        <v>32.642871999999997</v>
      </c>
      <c r="O364">
        <v>6.3731450000000001</v>
      </c>
      <c r="P364" t="s">
        <v>5</v>
      </c>
      <c r="Q364">
        <v>40.901496999999999</v>
      </c>
      <c r="R364">
        <v>7.7064159999999999</v>
      </c>
      <c r="S364" t="s">
        <v>6</v>
      </c>
      <c r="T364">
        <v>11.186776</v>
      </c>
      <c r="U364">
        <v>0.48446899999999998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0.17522299999999999</v>
      </c>
      <c r="AG364">
        <v>9.2E-5</v>
      </c>
      <c r="AH364" t="s">
        <v>11</v>
      </c>
      <c r="AI364">
        <v>0.82636100000000001</v>
      </c>
      <c r="AJ364">
        <v>1.7699999999999999E-4</v>
      </c>
      <c r="AK364" t="s">
        <v>12</v>
      </c>
      <c r="AL364">
        <v>0</v>
      </c>
      <c r="AM364">
        <v>0</v>
      </c>
    </row>
    <row r="365" spans="1:39" x14ac:dyDescent="0.25">
      <c r="A365" t="s">
        <v>23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863.17962599999998</v>
      </c>
      <c r="I365">
        <v>962.52371900000003</v>
      </c>
      <c r="J365" t="s">
        <v>3</v>
      </c>
      <c r="K365">
        <v>847.894271</v>
      </c>
      <c r="L365">
        <v>929.40150700000004</v>
      </c>
      <c r="M365" t="s">
        <v>4</v>
      </c>
      <c r="N365">
        <v>43.478732000000001</v>
      </c>
      <c r="O365">
        <v>10.385236000000001</v>
      </c>
      <c r="P365" t="s">
        <v>5</v>
      </c>
      <c r="Q365">
        <v>54.570309000000002</v>
      </c>
      <c r="R365">
        <v>13.524419999999999</v>
      </c>
      <c r="S365" t="s">
        <v>6</v>
      </c>
      <c r="T365">
        <v>14.916395</v>
      </c>
      <c r="U365">
        <v>0.82705700000000004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0.17439199999999999</v>
      </c>
      <c r="AG365">
        <v>1.05E-4</v>
      </c>
      <c r="AH365" t="s">
        <v>11</v>
      </c>
      <c r="AI365">
        <v>0.82896700000000001</v>
      </c>
      <c r="AJ365">
        <v>1.5300000000000001E-4</v>
      </c>
      <c r="AK365" t="s">
        <v>12</v>
      </c>
      <c r="AL365">
        <v>0</v>
      </c>
      <c r="AM365">
        <v>0</v>
      </c>
    </row>
    <row r="366" spans="1:39" x14ac:dyDescent="0.25">
      <c r="A366" t="s">
        <v>23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1079.2583420000001</v>
      </c>
      <c r="I366">
        <v>1486.15463</v>
      </c>
      <c r="J366" t="s">
        <v>3</v>
      </c>
      <c r="K366">
        <v>1060.1609719999999</v>
      </c>
      <c r="L366">
        <v>1435.383806</v>
      </c>
      <c r="M366" t="s">
        <v>4</v>
      </c>
      <c r="N366">
        <v>54.327314000000001</v>
      </c>
      <c r="O366">
        <v>15.959813</v>
      </c>
      <c r="P366" t="s">
        <v>5</v>
      </c>
      <c r="Q366">
        <v>68.268034999999998</v>
      </c>
      <c r="R366">
        <v>20.809377000000001</v>
      </c>
      <c r="S366" t="s">
        <v>6</v>
      </c>
      <c r="T366">
        <v>18.65851</v>
      </c>
      <c r="U366">
        <v>1.2958339999999999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0.17416699999999999</v>
      </c>
      <c r="AG366">
        <v>1.0399999999999999E-4</v>
      </c>
      <c r="AH366" t="s">
        <v>11</v>
      </c>
      <c r="AI366">
        <v>0.83071399999999995</v>
      </c>
      <c r="AJ366">
        <v>1.22E-4</v>
      </c>
      <c r="AK366" t="s">
        <v>12</v>
      </c>
      <c r="AL366">
        <v>0</v>
      </c>
      <c r="AM366">
        <v>0</v>
      </c>
    </row>
    <row r="367" spans="1:39" x14ac:dyDescent="0.25">
      <c r="A367" t="s">
        <v>23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1294.5388330000001</v>
      </c>
      <c r="I367">
        <v>2089.8194020000001</v>
      </c>
      <c r="J367" t="s">
        <v>3</v>
      </c>
      <c r="K367">
        <v>1271.6293330000001</v>
      </c>
      <c r="L367">
        <v>2016.819915</v>
      </c>
      <c r="M367" t="s">
        <v>4</v>
      </c>
      <c r="N367">
        <v>65.168907000000004</v>
      </c>
      <c r="O367">
        <v>23.464134999999999</v>
      </c>
      <c r="P367" t="s">
        <v>5</v>
      </c>
      <c r="Q367">
        <v>81.922104000000004</v>
      </c>
      <c r="R367">
        <v>29.902514</v>
      </c>
      <c r="S367" t="s">
        <v>6</v>
      </c>
      <c r="T367">
        <v>22.371669000000001</v>
      </c>
      <c r="U367">
        <v>1.8471949999999999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0.173461</v>
      </c>
      <c r="AG367">
        <v>1.0900000000000001E-4</v>
      </c>
      <c r="AH367" t="s">
        <v>11</v>
      </c>
      <c r="AI367">
        <v>0.83296199999999998</v>
      </c>
      <c r="AJ367">
        <v>9.1000000000000003E-5</v>
      </c>
      <c r="AK367" t="s">
        <v>12</v>
      </c>
      <c r="AL367">
        <v>0</v>
      </c>
      <c r="AM367">
        <v>0</v>
      </c>
    </row>
    <row r="368" spans="1:39" x14ac:dyDescent="0.25">
      <c r="A368" t="s">
        <v>23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1510.0169289999999</v>
      </c>
      <c r="I368">
        <v>2808.0550280000002</v>
      </c>
      <c r="J368" t="s">
        <v>3</v>
      </c>
      <c r="K368">
        <v>1483.283457</v>
      </c>
      <c r="L368">
        <v>2708.5061690000002</v>
      </c>
      <c r="M368" t="s">
        <v>4</v>
      </c>
      <c r="N368">
        <v>76.033484000000001</v>
      </c>
      <c r="O368">
        <v>32.008811000000001</v>
      </c>
      <c r="P368" t="s">
        <v>5</v>
      </c>
      <c r="Q368">
        <v>95.529713000000001</v>
      </c>
      <c r="R368">
        <v>40.528514999999999</v>
      </c>
      <c r="S368" t="s">
        <v>6</v>
      </c>
      <c r="T368">
        <v>26.092516</v>
      </c>
      <c r="U368">
        <v>2.4608829999999999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0.172789</v>
      </c>
      <c r="AG368">
        <v>1.1900000000000001E-4</v>
      </c>
      <c r="AH368" t="s">
        <v>11</v>
      </c>
      <c r="AI368">
        <v>0.83397399999999999</v>
      </c>
      <c r="AJ368">
        <v>6.7999999999999999E-5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23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1725.415078</v>
      </c>
      <c r="I369">
        <v>3593.5952600000001</v>
      </c>
      <c r="J369" t="s">
        <v>3</v>
      </c>
      <c r="K369">
        <v>1694.8651420000001</v>
      </c>
      <c r="L369">
        <v>3468.051989</v>
      </c>
      <c r="M369" t="s">
        <v>4</v>
      </c>
      <c r="N369">
        <v>86.903222</v>
      </c>
      <c r="O369">
        <v>41.062156000000002</v>
      </c>
      <c r="P369" t="s">
        <v>5</v>
      </c>
      <c r="Q369">
        <v>109.17542</v>
      </c>
      <c r="R369">
        <v>52.017716</v>
      </c>
      <c r="S369" t="s">
        <v>6</v>
      </c>
      <c r="T369">
        <v>29.817594</v>
      </c>
      <c r="U369">
        <v>3.1435659999999999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0.17266300000000001</v>
      </c>
      <c r="AG369">
        <v>1.18E-4</v>
      </c>
      <c r="AH369" t="s">
        <v>11</v>
      </c>
      <c r="AI369">
        <v>0.834507</v>
      </c>
      <c r="AJ369">
        <v>5.3000000000000001E-5</v>
      </c>
      <c r="AK369" t="s">
        <v>12</v>
      </c>
      <c r="AL369">
        <v>0</v>
      </c>
      <c r="AM369">
        <v>0</v>
      </c>
    </row>
    <row r="370" spans="1:39" x14ac:dyDescent="0.25">
      <c r="A370" t="s">
        <v>23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1941.471614</v>
      </c>
      <c r="I370">
        <v>4413.2908349999998</v>
      </c>
      <c r="J370" t="s">
        <v>3</v>
      </c>
      <c r="K370">
        <v>1907.0988090000001</v>
      </c>
      <c r="L370">
        <v>4258.5134470000003</v>
      </c>
      <c r="M370" t="s">
        <v>4</v>
      </c>
      <c r="N370">
        <v>97.826768999999999</v>
      </c>
      <c r="O370">
        <v>51.732214999999997</v>
      </c>
      <c r="P370" t="s">
        <v>5</v>
      </c>
      <c r="Q370">
        <v>122.877554</v>
      </c>
      <c r="R370">
        <v>65.002689000000004</v>
      </c>
      <c r="S370" t="s">
        <v>6</v>
      </c>
      <c r="T370">
        <v>33.562688999999999</v>
      </c>
      <c r="U370">
        <v>3.8923019999999999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0.171149</v>
      </c>
      <c r="AG370">
        <v>1.4100000000000001E-4</v>
      </c>
      <c r="AH370" t="s">
        <v>11</v>
      </c>
      <c r="AI370">
        <v>0.83510799999999996</v>
      </c>
      <c r="AJ370">
        <v>4.3000000000000002E-5</v>
      </c>
      <c r="AK370" t="s">
        <v>12</v>
      </c>
      <c r="AL370">
        <v>0</v>
      </c>
      <c r="AM370">
        <v>0</v>
      </c>
    </row>
    <row r="371" spans="1:39" x14ac:dyDescent="0.25">
      <c r="A371" t="s">
        <v>23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2158.1728910000002</v>
      </c>
      <c r="I371">
        <v>5467.0266190000002</v>
      </c>
      <c r="J371" t="s">
        <v>3</v>
      </c>
      <c r="K371">
        <v>2119.9521829999999</v>
      </c>
      <c r="L371">
        <v>5273.5379389999998</v>
      </c>
      <c r="M371" t="s">
        <v>4</v>
      </c>
      <c r="N371">
        <v>108.768473</v>
      </c>
      <c r="O371">
        <v>64.406283000000002</v>
      </c>
      <c r="P371" t="s">
        <v>5</v>
      </c>
      <c r="Q371">
        <v>136.71901700000001</v>
      </c>
      <c r="R371">
        <v>80.192594999999997</v>
      </c>
      <c r="S371" t="s">
        <v>6</v>
      </c>
      <c r="T371">
        <v>37.338800999999997</v>
      </c>
      <c r="U371">
        <v>4.703633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0.17114299999999999</v>
      </c>
      <c r="AG371">
        <v>1.4100000000000001E-4</v>
      </c>
      <c r="AH371" t="s">
        <v>11</v>
      </c>
      <c r="AI371">
        <v>0.83515799999999996</v>
      </c>
      <c r="AJ371">
        <v>4.3000000000000002E-5</v>
      </c>
      <c r="AK371" t="s">
        <v>12</v>
      </c>
      <c r="AL371">
        <v>0</v>
      </c>
      <c r="AM371">
        <v>0</v>
      </c>
    </row>
    <row r="372" spans="1:39" x14ac:dyDescent="0.25">
      <c r="A372" t="s">
        <v>23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2375.2066260000001</v>
      </c>
      <c r="I372">
        <v>6632.5681889999996</v>
      </c>
      <c r="J372" t="s">
        <v>3</v>
      </c>
      <c r="K372">
        <v>2333.151738</v>
      </c>
      <c r="L372">
        <v>6399.1508050000002</v>
      </c>
      <c r="M372" t="s">
        <v>4</v>
      </c>
      <c r="N372">
        <v>119.74397500000001</v>
      </c>
      <c r="O372">
        <v>78.085289000000003</v>
      </c>
      <c r="P372" t="s">
        <v>5</v>
      </c>
      <c r="Q372">
        <v>150.538556</v>
      </c>
      <c r="R372">
        <v>97.326244000000003</v>
      </c>
      <c r="S372" t="s">
        <v>6</v>
      </c>
      <c r="T372">
        <v>41.113877000000002</v>
      </c>
      <c r="U372">
        <v>5.7290710000000002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0.169602</v>
      </c>
      <c r="AG372">
        <v>1.4899999999999999E-4</v>
      </c>
      <c r="AH372" t="s">
        <v>11</v>
      </c>
      <c r="AI372">
        <v>0.83557199999999998</v>
      </c>
      <c r="AJ372">
        <v>3.8000000000000002E-5</v>
      </c>
      <c r="AK372" t="s">
        <v>12</v>
      </c>
      <c r="AL372">
        <v>0</v>
      </c>
      <c r="AM372">
        <v>0</v>
      </c>
    </row>
    <row r="373" spans="1:39" x14ac:dyDescent="0.25">
      <c r="A373" t="s">
        <v>23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2590.6661079999999</v>
      </c>
      <c r="I373">
        <v>7882.2244069999997</v>
      </c>
      <c r="J373" t="s">
        <v>3</v>
      </c>
      <c r="K373">
        <v>2544.8004000000001</v>
      </c>
      <c r="L373">
        <v>7605.1144899999999</v>
      </c>
      <c r="M373" t="s">
        <v>4</v>
      </c>
      <c r="N373">
        <v>130.55326299999999</v>
      </c>
      <c r="O373">
        <v>91.203622999999993</v>
      </c>
      <c r="P373" t="s">
        <v>5</v>
      </c>
      <c r="Q373">
        <v>164.25978499999999</v>
      </c>
      <c r="R373">
        <v>115.23707899999999</v>
      </c>
      <c r="S373" t="s">
        <v>6</v>
      </c>
      <c r="T373">
        <v>44.842500000000001</v>
      </c>
      <c r="U373">
        <v>6.6974130000000001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0.16899400000000001</v>
      </c>
      <c r="AG373">
        <v>1.56E-4</v>
      </c>
      <c r="AH373" t="s">
        <v>11</v>
      </c>
      <c r="AI373">
        <v>0.83648900000000004</v>
      </c>
      <c r="AJ373">
        <v>4.5000000000000003E-5</v>
      </c>
      <c r="AK373" t="s">
        <v>12</v>
      </c>
      <c r="AL373">
        <v>0</v>
      </c>
      <c r="AM373">
        <v>0</v>
      </c>
    </row>
    <row r="374" spans="1:39" x14ac:dyDescent="0.25">
      <c r="A374" t="s">
        <v>23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2805.9343210000002</v>
      </c>
      <c r="I374">
        <v>9042.5887519999997</v>
      </c>
      <c r="J374" t="s">
        <v>3</v>
      </c>
      <c r="K374">
        <v>2756.2517720000001</v>
      </c>
      <c r="L374">
        <v>8720.6937689999995</v>
      </c>
      <c r="M374" t="s">
        <v>4</v>
      </c>
      <c r="N374">
        <v>141.391831</v>
      </c>
      <c r="O374">
        <v>105.904196</v>
      </c>
      <c r="P374" t="s">
        <v>5</v>
      </c>
      <c r="Q374">
        <v>177.892087</v>
      </c>
      <c r="R374">
        <v>133.23848599999999</v>
      </c>
      <c r="S374" t="s">
        <v>6</v>
      </c>
      <c r="T374">
        <v>48.568289</v>
      </c>
      <c r="U374">
        <v>7.7244089999999996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0.167905</v>
      </c>
      <c r="AG374">
        <v>1.64E-4</v>
      </c>
      <c r="AH374" t="s">
        <v>11</v>
      </c>
      <c r="AI374">
        <v>0.83664400000000005</v>
      </c>
      <c r="AJ374">
        <v>4.5000000000000003E-5</v>
      </c>
      <c r="AK374" t="s">
        <v>12</v>
      </c>
      <c r="AL374">
        <v>0</v>
      </c>
      <c r="AM374">
        <v>0</v>
      </c>
    </row>
    <row r="375" spans="1:39" x14ac:dyDescent="0.25">
      <c r="A375" t="s">
        <v>23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3021.7296240000001</v>
      </c>
      <c r="I375">
        <v>10171.266576</v>
      </c>
      <c r="J375" t="s">
        <v>3</v>
      </c>
      <c r="K375">
        <v>2968.2491359999999</v>
      </c>
      <c r="L375">
        <v>9808.8181989999994</v>
      </c>
      <c r="M375" t="s">
        <v>4</v>
      </c>
      <c r="N375">
        <v>152.18606800000001</v>
      </c>
      <c r="O375">
        <v>119.08364899999999</v>
      </c>
      <c r="P375" t="s">
        <v>5</v>
      </c>
      <c r="Q375">
        <v>191.616163</v>
      </c>
      <c r="R375">
        <v>151.506698</v>
      </c>
      <c r="S375" t="s">
        <v>6</v>
      </c>
      <c r="T375">
        <v>52.314833999999998</v>
      </c>
      <c r="U375">
        <v>8.7307059999999996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0.1673</v>
      </c>
      <c r="AG375">
        <v>1.7000000000000001E-4</v>
      </c>
      <c r="AH375" t="s">
        <v>11</v>
      </c>
      <c r="AI375">
        <v>0.83755299999999999</v>
      </c>
      <c r="AJ375">
        <v>4.8999999999999998E-5</v>
      </c>
      <c r="AK375" t="s">
        <v>12</v>
      </c>
      <c r="AL375">
        <v>0</v>
      </c>
      <c r="AM375">
        <v>0</v>
      </c>
    </row>
    <row r="376" spans="1:39" x14ac:dyDescent="0.25">
      <c r="A376" t="s">
        <v>23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3238.0191020000002</v>
      </c>
      <c r="I376">
        <v>11609.809015000001</v>
      </c>
      <c r="J376" t="s">
        <v>3</v>
      </c>
      <c r="K376">
        <v>3180.719873</v>
      </c>
      <c r="L376">
        <v>11194.999709</v>
      </c>
      <c r="M376" t="s">
        <v>4</v>
      </c>
      <c r="N376">
        <v>163.068051</v>
      </c>
      <c r="O376">
        <v>137.160056</v>
      </c>
      <c r="P376" t="s">
        <v>5</v>
      </c>
      <c r="Q376">
        <v>205.38515699999999</v>
      </c>
      <c r="R376">
        <v>173.51704000000001</v>
      </c>
      <c r="S376" t="s">
        <v>6</v>
      </c>
      <c r="T376">
        <v>56.059092999999997</v>
      </c>
      <c r="U376">
        <v>10.050951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0.166963</v>
      </c>
      <c r="AG376">
        <v>1.65E-4</v>
      </c>
      <c r="AH376" t="s">
        <v>11</v>
      </c>
      <c r="AI376">
        <v>0.83810600000000002</v>
      </c>
      <c r="AJ376">
        <v>5.3999999999999998E-5</v>
      </c>
      <c r="AK376" t="s">
        <v>12</v>
      </c>
      <c r="AL376">
        <v>0</v>
      </c>
      <c r="AM376">
        <v>0</v>
      </c>
    </row>
    <row r="377" spans="1:39" x14ac:dyDescent="0.25">
      <c r="A377" t="s">
        <v>23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3454.640664</v>
      </c>
      <c r="I377">
        <v>13419.938560000001</v>
      </c>
      <c r="J377" t="s">
        <v>3</v>
      </c>
      <c r="K377">
        <v>3393.503608</v>
      </c>
      <c r="L377">
        <v>12938.767945</v>
      </c>
      <c r="M377" t="s">
        <v>4</v>
      </c>
      <c r="N377">
        <v>173.97334900000001</v>
      </c>
      <c r="O377">
        <v>158.06971300000001</v>
      </c>
      <c r="P377" t="s">
        <v>5</v>
      </c>
      <c r="Q377">
        <v>219.17507900000001</v>
      </c>
      <c r="R377">
        <v>200.04287299999999</v>
      </c>
      <c r="S377" t="s">
        <v>6</v>
      </c>
      <c r="T377">
        <v>59.812378000000002</v>
      </c>
      <c r="U377">
        <v>11.545026999999999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0.16680900000000001</v>
      </c>
      <c r="AG377">
        <v>1.6699999999999999E-4</v>
      </c>
      <c r="AH377" t="s">
        <v>11</v>
      </c>
      <c r="AI377">
        <v>0.83810600000000002</v>
      </c>
      <c r="AJ377">
        <v>5.3999999999999998E-5</v>
      </c>
      <c r="AK377" t="s">
        <v>12</v>
      </c>
      <c r="AL377">
        <v>0</v>
      </c>
      <c r="AM377">
        <v>0</v>
      </c>
    </row>
    <row r="378" spans="1:39" x14ac:dyDescent="0.25">
      <c r="A378" t="s">
        <v>23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3671.1793600000001</v>
      </c>
      <c r="I378">
        <v>15026.773359000001</v>
      </c>
      <c r="J378" t="s">
        <v>3</v>
      </c>
      <c r="K378">
        <v>3606.2204590000001</v>
      </c>
      <c r="L378">
        <v>14488.086146</v>
      </c>
      <c r="M378" t="s">
        <v>4</v>
      </c>
      <c r="N378">
        <v>184.85406399999999</v>
      </c>
      <c r="O378">
        <v>177.25528600000001</v>
      </c>
      <c r="P378" t="s">
        <v>5</v>
      </c>
      <c r="Q378">
        <v>232.951289</v>
      </c>
      <c r="R378">
        <v>227.26316199999999</v>
      </c>
      <c r="S378" t="s">
        <v>6</v>
      </c>
      <c r="T378">
        <v>63.552030999999999</v>
      </c>
      <c r="U378">
        <v>13.018110999999999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0.16680400000000001</v>
      </c>
      <c r="AG378">
        <v>1.6699999999999999E-4</v>
      </c>
      <c r="AH378" t="s">
        <v>11</v>
      </c>
      <c r="AI378">
        <v>0.83831299999999997</v>
      </c>
      <c r="AJ378">
        <v>5.1999999999999997E-5</v>
      </c>
      <c r="AK378" t="s">
        <v>12</v>
      </c>
      <c r="AL378">
        <v>0</v>
      </c>
      <c r="AM378">
        <v>0</v>
      </c>
    </row>
    <row r="379" spans="1:39" x14ac:dyDescent="0.25">
      <c r="A379" t="s">
        <v>23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3886.5948539999999</v>
      </c>
      <c r="I379">
        <v>16898.076698000001</v>
      </c>
      <c r="J379" t="s">
        <v>3</v>
      </c>
      <c r="K379">
        <v>3817.8267529999998</v>
      </c>
      <c r="L379">
        <v>16293.975111</v>
      </c>
      <c r="M379" t="s">
        <v>4</v>
      </c>
      <c r="N379">
        <v>195.69633099999999</v>
      </c>
      <c r="O379">
        <v>198.682401</v>
      </c>
      <c r="P379" t="s">
        <v>5</v>
      </c>
      <c r="Q379">
        <v>246.615894</v>
      </c>
      <c r="R379">
        <v>255.232989</v>
      </c>
      <c r="S379" t="s">
        <v>6</v>
      </c>
      <c r="T379">
        <v>67.272509999999997</v>
      </c>
      <c r="U379">
        <v>14.493375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0.16623099999999999</v>
      </c>
      <c r="AG379">
        <v>1.7000000000000001E-4</v>
      </c>
      <c r="AH379" t="s">
        <v>11</v>
      </c>
      <c r="AI379">
        <v>0.83836699999999997</v>
      </c>
      <c r="AJ379">
        <v>5.1999999999999997E-5</v>
      </c>
      <c r="AK379" t="s">
        <v>12</v>
      </c>
      <c r="AL379">
        <v>0</v>
      </c>
      <c r="AM379">
        <v>0</v>
      </c>
    </row>
    <row r="380" spans="1:39" x14ac:dyDescent="0.25">
      <c r="A380" t="s">
        <v>23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4101.9786869999998</v>
      </c>
      <c r="I380">
        <v>18632.450143999999</v>
      </c>
      <c r="J380" t="s">
        <v>3</v>
      </c>
      <c r="K380">
        <v>4029.403135</v>
      </c>
      <c r="L380">
        <v>17965.126017999999</v>
      </c>
      <c r="M380" t="s">
        <v>4</v>
      </c>
      <c r="N380">
        <v>206.44327799999999</v>
      </c>
      <c r="O380">
        <v>219.35216600000001</v>
      </c>
      <c r="P380" t="s">
        <v>5</v>
      </c>
      <c r="Q380">
        <v>260.25851499999999</v>
      </c>
      <c r="R380">
        <v>281.78380099999998</v>
      </c>
      <c r="S380" t="s">
        <v>6</v>
      </c>
      <c r="T380">
        <v>70.983620000000002</v>
      </c>
      <c r="U380">
        <v>16.030663000000001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0.16522200000000001</v>
      </c>
      <c r="AG380">
        <v>1.7000000000000001E-4</v>
      </c>
      <c r="AH380" t="s">
        <v>11</v>
      </c>
      <c r="AI380">
        <v>0.83840999999999999</v>
      </c>
      <c r="AJ380">
        <v>5.1E-5</v>
      </c>
      <c r="AK380" t="s">
        <v>12</v>
      </c>
      <c r="AL380">
        <v>0</v>
      </c>
      <c r="AM380">
        <v>0</v>
      </c>
    </row>
    <row r="381" spans="1:39" x14ac:dyDescent="0.25">
      <c r="A381" t="s">
        <v>23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4316.9529149999998</v>
      </c>
      <c r="I381">
        <v>20321.071371999999</v>
      </c>
      <c r="J381" t="s">
        <v>3</v>
      </c>
      <c r="K381">
        <v>4240.565415</v>
      </c>
      <c r="L381">
        <v>19594.774858000001</v>
      </c>
      <c r="M381" t="s">
        <v>4</v>
      </c>
      <c r="N381">
        <v>217.237763</v>
      </c>
      <c r="O381">
        <v>240.473274</v>
      </c>
      <c r="P381" t="s">
        <v>5</v>
      </c>
      <c r="Q381">
        <v>273.84504199999998</v>
      </c>
      <c r="R381">
        <v>307.44482599999998</v>
      </c>
      <c r="S381" t="s">
        <v>6</v>
      </c>
      <c r="T381">
        <v>74.687867999999995</v>
      </c>
      <c r="U381">
        <v>17.494589999999999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0.16494200000000001</v>
      </c>
      <c r="AG381">
        <v>1.6699999999999999E-4</v>
      </c>
      <c r="AH381" t="s">
        <v>11</v>
      </c>
      <c r="AI381">
        <v>0.838592</v>
      </c>
      <c r="AJ381">
        <v>4.8999999999999998E-5</v>
      </c>
      <c r="AK381" t="s">
        <v>12</v>
      </c>
      <c r="AL381">
        <v>0</v>
      </c>
      <c r="AM381">
        <v>0</v>
      </c>
    </row>
    <row r="382" spans="1:39" x14ac:dyDescent="0.25">
      <c r="A382" t="s">
        <v>69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193.39490499999999</v>
      </c>
      <c r="I382">
        <v>36.713580999999998</v>
      </c>
      <c r="J382" t="s">
        <v>3</v>
      </c>
      <c r="K382">
        <v>189.56214499999999</v>
      </c>
      <c r="L382">
        <v>35.753521999999997</v>
      </c>
      <c r="M382" t="s">
        <v>4</v>
      </c>
      <c r="N382">
        <v>10.666786</v>
      </c>
      <c r="O382">
        <v>0.22891400000000001</v>
      </c>
      <c r="P382" t="s">
        <v>5</v>
      </c>
      <c r="Q382">
        <v>0</v>
      </c>
      <c r="R382">
        <v>0</v>
      </c>
      <c r="S382" t="s">
        <v>6</v>
      </c>
      <c r="T382">
        <v>3.728367</v>
      </c>
      <c r="U382">
        <v>2.7962000000000001E-2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0.181759</v>
      </c>
      <c r="AG382">
        <v>5.8999999999999998E-5</v>
      </c>
      <c r="AH382" t="s">
        <v>11</v>
      </c>
      <c r="AI382">
        <v>0.81551200000000001</v>
      </c>
      <c r="AJ382">
        <v>1.73E-4</v>
      </c>
      <c r="AK382" t="s">
        <v>12</v>
      </c>
      <c r="AL382">
        <v>0</v>
      </c>
      <c r="AM382">
        <v>0</v>
      </c>
    </row>
    <row r="383" spans="1:39" x14ac:dyDescent="0.25">
      <c r="A383" t="s">
        <v>69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387.622837</v>
      </c>
      <c r="I383">
        <v>61.134881</v>
      </c>
      <c r="J383" t="s">
        <v>3</v>
      </c>
      <c r="K383">
        <v>379.927954</v>
      </c>
      <c r="L383">
        <v>59.724665000000002</v>
      </c>
      <c r="M383" t="s">
        <v>4</v>
      </c>
      <c r="N383">
        <v>21.503822</v>
      </c>
      <c r="O383">
        <v>0.39749600000000002</v>
      </c>
      <c r="P383" t="s">
        <v>5</v>
      </c>
      <c r="Q383">
        <v>0</v>
      </c>
      <c r="R383">
        <v>0</v>
      </c>
      <c r="S383" t="s">
        <v>6</v>
      </c>
      <c r="T383">
        <v>7.4934180000000001</v>
      </c>
      <c r="U383">
        <v>4.9940999999999999E-2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0.179339</v>
      </c>
      <c r="AG383">
        <v>3.4999999999999997E-5</v>
      </c>
      <c r="AH383" t="s">
        <v>11</v>
      </c>
      <c r="AI383">
        <v>0.82286000000000004</v>
      </c>
      <c r="AJ383">
        <v>1.76E-4</v>
      </c>
      <c r="AK383" t="s">
        <v>12</v>
      </c>
      <c r="AL383">
        <v>0</v>
      </c>
      <c r="AM383">
        <v>0</v>
      </c>
    </row>
    <row r="384" spans="1:39" x14ac:dyDescent="0.25">
      <c r="A384" t="s">
        <v>69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580.12467700000002</v>
      </c>
      <c r="I384">
        <v>95.675158999999994</v>
      </c>
      <c r="J384" t="s">
        <v>3</v>
      </c>
      <c r="K384">
        <v>568.62554799999998</v>
      </c>
      <c r="L384">
        <v>93.237690999999998</v>
      </c>
      <c r="M384" t="s">
        <v>4</v>
      </c>
      <c r="N384">
        <v>32.082585000000002</v>
      </c>
      <c r="O384">
        <v>0.653756</v>
      </c>
      <c r="P384" t="s">
        <v>5</v>
      </c>
      <c r="Q384">
        <v>0</v>
      </c>
      <c r="R384">
        <v>0</v>
      </c>
      <c r="S384" t="s">
        <v>6</v>
      </c>
      <c r="T384">
        <v>11.212494</v>
      </c>
      <c r="U384">
        <v>7.2662000000000004E-2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0.17830699999999999</v>
      </c>
      <c r="AG384">
        <v>3.8999999999999999E-5</v>
      </c>
      <c r="AH384" t="s">
        <v>11</v>
      </c>
      <c r="AI384">
        <v>0.82793899999999998</v>
      </c>
      <c r="AJ384">
        <v>1.4899999999999999E-4</v>
      </c>
      <c r="AK384" t="s">
        <v>12</v>
      </c>
      <c r="AL384">
        <v>0</v>
      </c>
      <c r="AM384">
        <v>0</v>
      </c>
    </row>
    <row r="385" spans="1:39" x14ac:dyDescent="0.25">
      <c r="A385" t="s">
        <v>69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774.56197299999997</v>
      </c>
      <c r="I385">
        <v>149.04293000000001</v>
      </c>
      <c r="J385" t="s">
        <v>3</v>
      </c>
      <c r="K385">
        <v>759.20383300000003</v>
      </c>
      <c r="L385">
        <v>144.83785599999999</v>
      </c>
      <c r="M385" t="s">
        <v>4</v>
      </c>
      <c r="N385">
        <v>42.900263000000002</v>
      </c>
      <c r="O385">
        <v>1.1146590000000001</v>
      </c>
      <c r="P385" t="s">
        <v>5</v>
      </c>
      <c r="Q385">
        <v>0</v>
      </c>
      <c r="R385">
        <v>0</v>
      </c>
      <c r="S385" t="s">
        <v>6</v>
      </c>
      <c r="T385">
        <v>14.99062</v>
      </c>
      <c r="U385">
        <v>0.12551899999999999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0.17584900000000001</v>
      </c>
      <c r="AG385">
        <v>7.1000000000000005E-5</v>
      </c>
      <c r="AH385" t="s">
        <v>11</v>
      </c>
      <c r="AI385">
        <v>0.82935199999999998</v>
      </c>
      <c r="AJ385">
        <v>1.3200000000000001E-4</v>
      </c>
      <c r="AK385" t="s">
        <v>12</v>
      </c>
      <c r="AL385">
        <v>0</v>
      </c>
      <c r="AM385">
        <v>0</v>
      </c>
    </row>
    <row r="386" spans="1:39" x14ac:dyDescent="0.25">
      <c r="A386" t="s">
        <v>69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968.10814600000003</v>
      </c>
      <c r="I386">
        <v>167.61648500000001</v>
      </c>
      <c r="J386" t="s">
        <v>3</v>
      </c>
      <c r="K386">
        <v>948.90846699999997</v>
      </c>
      <c r="L386">
        <v>163.31560300000001</v>
      </c>
      <c r="M386" t="s">
        <v>4</v>
      </c>
      <c r="N386">
        <v>53.606268999999998</v>
      </c>
      <c r="O386">
        <v>1.16049</v>
      </c>
      <c r="P386" t="s">
        <v>5</v>
      </c>
      <c r="Q386">
        <v>0</v>
      </c>
      <c r="R386">
        <v>0</v>
      </c>
      <c r="S386" t="s">
        <v>6</v>
      </c>
      <c r="T386">
        <v>18.733801</v>
      </c>
      <c r="U386">
        <v>0.12795599999999999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0.17349100000000001</v>
      </c>
      <c r="AG386">
        <v>1.1E-4</v>
      </c>
      <c r="AH386" t="s">
        <v>11</v>
      </c>
      <c r="AI386">
        <v>0.83303799999999995</v>
      </c>
      <c r="AJ386">
        <v>8.8999999999999995E-5</v>
      </c>
      <c r="AK386" t="s">
        <v>12</v>
      </c>
      <c r="AL386">
        <v>0</v>
      </c>
      <c r="AM386">
        <v>0</v>
      </c>
    </row>
    <row r="387" spans="1:39" x14ac:dyDescent="0.25">
      <c r="A387" t="s">
        <v>69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1161.8335159999999</v>
      </c>
      <c r="I387">
        <v>234.947802</v>
      </c>
      <c r="J387" t="s">
        <v>3</v>
      </c>
      <c r="K387">
        <v>1138.8006270000001</v>
      </c>
      <c r="L387">
        <v>228.95587</v>
      </c>
      <c r="M387" t="s">
        <v>4</v>
      </c>
      <c r="N387">
        <v>64.345080999999993</v>
      </c>
      <c r="O387">
        <v>1.71139</v>
      </c>
      <c r="P387" t="s">
        <v>5</v>
      </c>
      <c r="Q387">
        <v>0</v>
      </c>
      <c r="R387">
        <v>0</v>
      </c>
      <c r="S387" t="s">
        <v>6</v>
      </c>
      <c r="T387">
        <v>22.487490999999999</v>
      </c>
      <c r="U387">
        <v>0.18715699999999999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0.17205699999999999</v>
      </c>
      <c r="AG387">
        <v>1.27E-4</v>
      </c>
      <c r="AH387" t="s">
        <v>11</v>
      </c>
      <c r="AI387">
        <v>0.83458100000000002</v>
      </c>
      <c r="AJ387">
        <v>9.3999999999999994E-5</v>
      </c>
      <c r="AK387" t="s">
        <v>12</v>
      </c>
      <c r="AL387">
        <v>0</v>
      </c>
      <c r="AM387">
        <v>0</v>
      </c>
    </row>
    <row r="388" spans="1:39" x14ac:dyDescent="0.25">
      <c r="A388" t="s">
        <v>69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1356.133235</v>
      </c>
      <c r="I388">
        <v>305.2894</v>
      </c>
      <c r="J388" t="s">
        <v>3</v>
      </c>
      <c r="K388">
        <v>1329.244175</v>
      </c>
      <c r="L388">
        <v>296.990139</v>
      </c>
      <c r="M388" t="s">
        <v>4</v>
      </c>
      <c r="N388">
        <v>75.212136999999998</v>
      </c>
      <c r="O388">
        <v>2.2951079999999999</v>
      </c>
      <c r="P388" t="s">
        <v>5</v>
      </c>
      <c r="Q388">
        <v>0</v>
      </c>
      <c r="R388">
        <v>0</v>
      </c>
      <c r="S388" t="s">
        <v>6</v>
      </c>
      <c r="T388">
        <v>26.262513999999999</v>
      </c>
      <c r="U388">
        <v>0.24604799999999999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0.17095399999999999</v>
      </c>
      <c r="AG388">
        <v>1.3899999999999999E-4</v>
      </c>
      <c r="AH388" t="s">
        <v>11</v>
      </c>
      <c r="AI388">
        <v>0.83621000000000001</v>
      </c>
      <c r="AJ388">
        <v>7.2999999999999999E-5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69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1548.1254590000001</v>
      </c>
      <c r="I389">
        <v>328.68235800000002</v>
      </c>
      <c r="J389" t="s">
        <v>3</v>
      </c>
      <c r="K389">
        <v>1517.4234160000001</v>
      </c>
      <c r="L389">
        <v>319.33523500000001</v>
      </c>
      <c r="M389" t="s">
        <v>4</v>
      </c>
      <c r="N389">
        <v>85.814147000000006</v>
      </c>
      <c r="O389">
        <v>2.7057699999999998</v>
      </c>
      <c r="P389" t="s">
        <v>5</v>
      </c>
      <c r="Q389">
        <v>0</v>
      </c>
      <c r="R389">
        <v>0</v>
      </c>
      <c r="S389" t="s">
        <v>6</v>
      </c>
      <c r="T389">
        <v>29.962624000000002</v>
      </c>
      <c r="U389">
        <v>0.27848400000000001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0.170211</v>
      </c>
      <c r="AG389">
        <v>1.5100000000000001E-4</v>
      </c>
      <c r="AH389" t="s">
        <v>11</v>
      </c>
      <c r="AI389">
        <v>0.83712699999999995</v>
      </c>
      <c r="AJ389">
        <v>9.5000000000000005E-5</v>
      </c>
      <c r="AK389" t="s">
        <v>12</v>
      </c>
      <c r="AL389">
        <v>0</v>
      </c>
      <c r="AM389">
        <v>0</v>
      </c>
    </row>
    <row r="390" spans="1:39" x14ac:dyDescent="0.25">
      <c r="A390" t="s">
        <v>69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1743.0647779999999</v>
      </c>
      <c r="I390">
        <v>398.33701500000001</v>
      </c>
      <c r="J390" t="s">
        <v>3</v>
      </c>
      <c r="K390">
        <v>1708.5112790000001</v>
      </c>
      <c r="L390">
        <v>386.17299300000002</v>
      </c>
      <c r="M390" t="s">
        <v>4</v>
      </c>
      <c r="N390">
        <v>96.676271999999997</v>
      </c>
      <c r="O390">
        <v>3.4749789999999998</v>
      </c>
      <c r="P390" t="s">
        <v>5</v>
      </c>
      <c r="Q390">
        <v>0</v>
      </c>
      <c r="R390">
        <v>0</v>
      </c>
      <c r="S390" t="s">
        <v>6</v>
      </c>
      <c r="T390">
        <v>33.750034999999997</v>
      </c>
      <c r="U390">
        <v>0.33325100000000002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0.169345</v>
      </c>
      <c r="AG390">
        <v>1.55E-4</v>
      </c>
      <c r="AH390" t="s">
        <v>11</v>
      </c>
      <c r="AI390">
        <v>0.83721000000000001</v>
      </c>
      <c r="AJ390">
        <v>9.5000000000000005E-5</v>
      </c>
      <c r="AK390" t="s">
        <v>12</v>
      </c>
      <c r="AL390">
        <v>0</v>
      </c>
      <c r="AM390">
        <v>0</v>
      </c>
    </row>
    <row r="391" spans="1:39" x14ac:dyDescent="0.25">
      <c r="A391" t="s">
        <v>69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1935.992927</v>
      </c>
      <c r="I391">
        <v>467.64811800000001</v>
      </c>
      <c r="J391" t="s">
        <v>3</v>
      </c>
      <c r="K391">
        <v>1897.6134079999999</v>
      </c>
      <c r="L391">
        <v>454.04424999999998</v>
      </c>
      <c r="M391" t="s">
        <v>4</v>
      </c>
      <c r="N391">
        <v>107.35971000000001</v>
      </c>
      <c r="O391">
        <v>3.7991269999999999</v>
      </c>
      <c r="P391" t="s">
        <v>5</v>
      </c>
      <c r="Q391">
        <v>0</v>
      </c>
      <c r="R391">
        <v>0</v>
      </c>
      <c r="S391" t="s">
        <v>6</v>
      </c>
      <c r="T391">
        <v>37.489668999999999</v>
      </c>
      <c r="U391">
        <v>0.40147899999999997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0.16928299999999999</v>
      </c>
      <c r="AG391">
        <v>1.5699999999999999E-4</v>
      </c>
      <c r="AH391" t="s">
        <v>11</v>
      </c>
      <c r="AI391">
        <v>0.83727200000000002</v>
      </c>
      <c r="AJ391">
        <v>9.2999999999999997E-5</v>
      </c>
      <c r="AK391" t="s">
        <v>12</v>
      </c>
      <c r="AL391">
        <v>0</v>
      </c>
      <c r="AM391">
        <v>0</v>
      </c>
    </row>
    <row r="392" spans="1:39" x14ac:dyDescent="0.25">
      <c r="A392" t="s">
        <v>69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2129.2124269999999</v>
      </c>
      <c r="I392">
        <v>580.004955</v>
      </c>
      <c r="J392" t="s">
        <v>3</v>
      </c>
      <c r="K392">
        <v>2086.9985740000002</v>
      </c>
      <c r="L392">
        <v>563.70869200000004</v>
      </c>
      <c r="M392" t="s">
        <v>4</v>
      </c>
      <c r="N392">
        <v>118.095702</v>
      </c>
      <c r="O392">
        <v>4.5528930000000001</v>
      </c>
      <c r="P392" t="s">
        <v>5</v>
      </c>
      <c r="Q392">
        <v>0</v>
      </c>
      <c r="R392">
        <v>0</v>
      </c>
      <c r="S392" t="s">
        <v>6</v>
      </c>
      <c r="T392">
        <v>41.246236000000003</v>
      </c>
      <c r="U392">
        <v>0.486203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0.16678200000000001</v>
      </c>
      <c r="AG392">
        <v>1.8900000000000001E-4</v>
      </c>
      <c r="AH392" t="s">
        <v>11</v>
      </c>
      <c r="AI392">
        <v>0.83796099999999996</v>
      </c>
      <c r="AJ392">
        <v>7.2999999999999999E-5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69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2323.3327880000002</v>
      </c>
      <c r="I393">
        <v>662.12555799999996</v>
      </c>
      <c r="J393" t="s">
        <v>3</v>
      </c>
      <c r="K393">
        <v>2277.2768900000001</v>
      </c>
      <c r="L393">
        <v>643.07431799999995</v>
      </c>
      <c r="M393" t="s">
        <v>4</v>
      </c>
      <c r="N393">
        <v>128.919049</v>
      </c>
      <c r="O393">
        <v>5.1923269999999997</v>
      </c>
      <c r="P393" t="s">
        <v>5</v>
      </c>
      <c r="Q393">
        <v>0</v>
      </c>
      <c r="R393">
        <v>0</v>
      </c>
      <c r="S393" t="s">
        <v>6</v>
      </c>
      <c r="T393">
        <v>45.024267999999999</v>
      </c>
      <c r="U393">
        <v>0.56359700000000001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0.16542699999999999</v>
      </c>
      <c r="AG393">
        <v>2.0000000000000001E-4</v>
      </c>
      <c r="AH393" t="s">
        <v>11</v>
      </c>
      <c r="AI393">
        <v>0.83831800000000001</v>
      </c>
      <c r="AJ393">
        <v>6.8999999999999997E-5</v>
      </c>
      <c r="AK393" t="s">
        <v>12</v>
      </c>
      <c r="AL393">
        <v>0</v>
      </c>
      <c r="AM393">
        <v>0</v>
      </c>
    </row>
    <row r="394" spans="1:39" x14ac:dyDescent="0.25">
      <c r="A394" t="s">
        <v>69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2516.0222509999999</v>
      </c>
      <c r="I394">
        <v>783.65652299999999</v>
      </c>
      <c r="J394" t="s">
        <v>3</v>
      </c>
      <c r="K394">
        <v>2466.1495410000002</v>
      </c>
      <c r="L394">
        <v>760.06068400000004</v>
      </c>
      <c r="M394" t="s">
        <v>4</v>
      </c>
      <c r="N394">
        <v>139.613013</v>
      </c>
      <c r="O394">
        <v>6.3253890000000004</v>
      </c>
      <c r="P394" t="s">
        <v>5</v>
      </c>
      <c r="Q394">
        <v>0</v>
      </c>
      <c r="R394">
        <v>0</v>
      </c>
      <c r="S394" t="s">
        <v>6</v>
      </c>
      <c r="T394">
        <v>48.748576999999997</v>
      </c>
      <c r="U394">
        <v>0.63958099999999996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0.16481000000000001</v>
      </c>
      <c r="AG394">
        <v>1.94E-4</v>
      </c>
      <c r="AH394" t="s">
        <v>11</v>
      </c>
      <c r="AI394">
        <v>0.83844600000000002</v>
      </c>
      <c r="AJ394">
        <v>6.7999999999999999E-5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69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2710.0429100000001</v>
      </c>
      <c r="I395">
        <v>850.90032099999996</v>
      </c>
      <c r="J395" t="s">
        <v>3</v>
      </c>
      <c r="K395">
        <v>2656.3275589999998</v>
      </c>
      <c r="L395">
        <v>825.48152300000004</v>
      </c>
      <c r="M395" t="s">
        <v>4</v>
      </c>
      <c r="N395">
        <v>150.42393999999999</v>
      </c>
      <c r="O395">
        <v>6.835439</v>
      </c>
      <c r="P395" t="s">
        <v>5</v>
      </c>
      <c r="Q395">
        <v>0</v>
      </c>
      <c r="R395">
        <v>0</v>
      </c>
      <c r="S395" t="s">
        <v>6</v>
      </c>
      <c r="T395">
        <v>52.529561999999999</v>
      </c>
      <c r="U395">
        <v>0.69110300000000002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0.16480800000000001</v>
      </c>
      <c r="AG395">
        <v>1.94E-4</v>
      </c>
      <c r="AH395" t="s">
        <v>11</v>
      </c>
      <c r="AI395">
        <v>0.83870500000000003</v>
      </c>
      <c r="AJ395">
        <v>6.4999999999999994E-5</v>
      </c>
      <c r="AK395" t="s">
        <v>12</v>
      </c>
      <c r="AL395">
        <v>0</v>
      </c>
      <c r="AM395">
        <v>0</v>
      </c>
    </row>
    <row r="396" spans="1:39" x14ac:dyDescent="0.25">
      <c r="A396" t="s">
        <v>69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2902.6825199999998</v>
      </c>
      <c r="I396">
        <v>861.810339</v>
      </c>
      <c r="J396" t="s">
        <v>3</v>
      </c>
      <c r="K396">
        <v>2845.1504930000001</v>
      </c>
      <c r="L396">
        <v>836.27113799999995</v>
      </c>
      <c r="M396" t="s">
        <v>4</v>
      </c>
      <c r="N396">
        <v>161.048845</v>
      </c>
      <c r="O396">
        <v>7.0594830000000002</v>
      </c>
      <c r="P396" t="s">
        <v>5</v>
      </c>
      <c r="Q396">
        <v>0</v>
      </c>
      <c r="R396">
        <v>0</v>
      </c>
      <c r="S396" t="s">
        <v>6</v>
      </c>
      <c r="T396">
        <v>56.246853000000002</v>
      </c>
      <c r="U396">
        <v>0.69812700000000005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0.16425000000000001</v>
      </c>
      <c r="AG396">
        <v>1.94E-4</v>
      </c>
      <c r="AH396" t="s">
        <v>11</v>
      </c>
      <c r="AI396">
        <v>0.83890600000000004</v>
      </c>
      <c r="AJ396">
        <v>6.2000000000000003E-5</v>
      </c>
      <c r="AK396" t="s">
        <v>12</v>
      </c>
      <c r="AL396">
        <v>0</v>
      </c>
      <c r="AM396">
        <v>0</v>
      </c>
    </row>
    <row r="397" spans="1:39" x14ac:dyDescent="0.25">
      <c r="A397" t="s">
        <v>69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3097.2521339999998</v>
      </c>
      <c r="I397">
        <v>984.88559099999998</v>
      </c>
      <c r="J397" t="s">
        <v>3</v>
      </c>
      <c r="K397">
        <v>3035.8830520000001</v>
      </c>
      <c r="L397">
        <v>955.983068</v>
      </c>
      <c r="M397" t="s">
        <v>4</v>
      </c>
      <c r="N397">
        <v>171.796741</v>
      </c>
      <c r="O397">
        <v>7.8910559999999998</v>
      </c>
      <c r="P397" t="s">
        <v>5</v>
      </c>
      <c r="Q397">
        <v>0</v>
      </c>
      <c r="R397">
        <v>0</v>
      </c>
      <c r="S397" t="s">
        <v>6</v>
      </c>
      <c r="T397">
        <v>60.029629999999997</v>
      </c>
      <c r="U397">
        <v>0.77454100000000004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0.16343199999999999</v>
      </c>
      <c r="AG397">
        <v>1.8799999999999999E-4</v>
      </c>
      <c r="AH397" t="s">
        <v>11</v>
      </c>
      <c r="AI397">
        <v>0.83898200000000001</v>
      </c>
      <c r="AJ397">
        <v>6.0999999999999999E-5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69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3291.705054</v>
      </c>
      <c r="I398">
        <v>1081.6247089999999</v>
      </c>
      <c r="J398" t="s">
        <v>3</v>
      </c>
      <c r="K398">
        <v>3226.4690620000001</v>
      </c>
      <c r="L398">
        <v>1050.8832930000001</v>
      </c>
      <c r="M398" t="s">
        <v>4</v>
      </c>
      <c r="N398">
        <v>182.66963100000001</v>
      </c>
      <c r="O398">
        <v>8.3725349999999992</v>
      </c>
      <c r="P398" t="s">
        <v>5</v>
      </c>
      <c r="Q398">
        <v>0</v>
      </c>
      <c r="R398">
        <v>0</v>
      </c>
      <c r="S398" t="s">
        <v>6</v>
      </c>
      <c r="T398">
        <v>63.79936</v>
      </c>
      <c r="U398">
        <v>0.86013200000000001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0.163157</v>
      </c>
      <c r="AG398">
        <v>1.92E-4</v>
      </c>
      <c r="AH398" t="s">
        <v>11</v>
      </c>
      <c r="AI398">
        <v>0.83901400000000004</v>
      </c>
      <c r="AJ398">
        <v>6.0999999999999999E-5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69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3485.6409279999998</v>
      </c>
      <c r="I399">
        <v>1203.0765240000001</v>
      </c>
      <c r="J399" t="s">
        <v>3</v>
      </c>
      <c r="K399">
        <v>3416.5555810000001</v>
      </c>
      <c r="L399">
        <v>1168.3961179999999</v>
      </c>
      <c r="M399" t="s">
        <v>4</v>
      </c>
      <c r="N399">
        <v>193.48162600000001</v>
      </c>
      <c r="O399">
        <v>9.0642859999999992</v>
      </c>
      <c r="P399" t="s">
        <v>5</v>
      </c>
      <c r="Q399">
        <v>0</v>
      </c>
      <c r="R399">
        <v>0</v>
      </c>
      <c r="S399" t="s">
        <v>6</v>
      </c>
      <c r="T399">
        <v>67.545334999999994</v>
      </c>
      <c r="U399">
        <v>0.95266200000000001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0.162467</v>
      </c>
      <c r="AG399">
        <v>1.8900000000000001E-4</v>
      </c>
      <c r="AH399" t="s">
        <v>11</v>
      </c>
      <c r="AI399">
        <v>0.83917699999999995</v>
      </c>
      <c r="AJ399">
        <v>5.8999999999999998E-5</v>
      </c>
      <c r="AK399" t="s">
        <v>12</v>
      </c>
      <c r="AL399">
        <v>0</v>
      </c>
      <c r="AM399">
        <v>0</v>
      </c>
    </row>
    <row r="400" spans="1:39" x14ac:dyDescent="0.25">
      <c r="A400" t="s">
        <v>69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3677.8873880000001</v>
      </c>
      <c r="I400">
        <v>1372.9132099999999</v>
      </c>
      <c r="J400" t="s">
        <v>3</v>
      </c>
      <c r="K400">
        <v>3604.9864750000002</v>
      </c>
      <c r="L400">
        <v>1332.387471</v>
      </c>
      <c r="M400" t="s">
        <v>4</v>
      </c>
      <c r="N400">
        <v>204.17076299999999</v>
      </c>
      <c r="O400">
        <v>10.411982</v>
      </c>
      <c r="P400" t="s">
        <v>5</v>
      </c>
      <c r="Q400">
        <v>0</v>
      </c>
      <c r="R400">
        <v>0</v>
      </c>
      <c r="S400" t="s">
        <v>6</v>
      </c>
      <c r="T400">
        <v>71.230723999999995</v>
      </c>
      <c r="U400">
        <v>1.108411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0.162467</v>
      </c>
      <c r="AG400">
        <v>1.8900000000000001E-4</v>
      </c>
      <c r="AH400" t="s">
        <v>11</v>
      </c>
      <c r="AI400">
        <v>0.83919100000000002</v>
      </c>
      <c r="AJ400">
        <v>5.8999999999999998E-5</v>
      </c>
      <c r="AK400" t="s">
        <v>12</v>
      </c>
      <c r="AL400">
        <v>0</v>
      </c>
      <c r="AM400">
        <v>0</v>
      </c>
    </row>
    <row r="401" spans="1:39" x14ac:dyDescent="0.25">
      <c r="A401" t="s">
        <v>69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3872.5087600000002</v>
      </c>
      <c r="I401">
        <v>1533.225923</v>
      </c>
      <c r="J401" t="s">
        <v>3</v>
      </c>
      <c r="K401">
        <v>3795.7455709999999</v>
      </c>
      <c r="L401">
        <v>1489.2118439999999</v>
      </c>
      <c r="M401" t="s">
        <v>4</v>
      </c>
      <c r="N401">
        <v>215.06759</v>
      </c>
      <c r="O401">
        <v>11.152896999999999</v>
      </c>
      <c r="P401" t="s">
        <v>5</v>
      </c>
      <c r="Q401">
        <v>0</v>
      </c>
      <c r="R401">
        <v>0</v>
      </c>
      <c r="S401" t="s">
        <v>6</v>
      </c>
      <c r="T401">
        <v>74.997793000000001</v>
      </c>
      <c r="U401">
        <v>1.196534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0.16150600000000001</v>
      </c>
      <c r="AG401">
        <v>1.8900000000000001E-4</v>
      </c>
      <c r="AH401" t="s">
        <v>11</v>
      </c>
      <c r="AI401">
        <v>0.83942099999999997</v>
      </c>
      <c r="AJ401">
        <v>5.8E-5</v>
      </c>
      <c r="AK401" t="s">
        <v>12</v>
      </c>
      <c r="AL401">
        <v>0</v>
      </c>
      <c r="AM401">
        <v>0</v>
      </c>
    </row>
    <row r="402" spans="1:39" x14ac:dyDescent="0.25">
      <c r="A402" t="s">
        <v>144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224.42180200000001</v>
      </c>
      <c r="I402">
        <v>28.712685</v>
      </c>
      <c r="J402" t="s">
        <v>3</v>
      </c>
      <c r="K402">
        <v>218.63722100000001</v>
      </c>
      <c r="L402">
        <v>26.589421000000002</v>
      </c>
      <c r="M402" t="s">
        <v>4</v>
      </c>
      <c r="N402">
        <v>10.81678</v>
      </c>
      <c r="O402">
        <v>0.27569300000000002</v>
      </c>
      <c r="P402" t="s">
        <v>5</v>
      </c>
      <c r="Q402">
        <v>14.799257000000001</v>
      </c>
      <c r="R402">
        <v>0.230568</v>
      </c>
      <c r="S402" t="s">
        <v>6</v>
      </c>
      <c r="T402">
        <v>3.7329750000000002</v>
      </c>
      <c r="U402">
        <v>1.6705999999999999E-2</v>
      </c>
      <c r="V402" t="s">
        <v>7</v>
      </c>
      <c r="W402">
        <v>3.3605969999999998</v>
      </c>
      <c r="X402">
        <v>2.7944E-2</v>
      </c>
      <c r="Y402" t="s">
        <v>8</v>
      </c>
      <c r="Z402">
        <v>6.2559810000000002</v>
      </c>
      <c r="AA402">
        <v>3.8566999999999997E-2</v>
      </c>
      <c r="AB402" t="s">
        <v>9</v>
      </c>
      <c r="AC402">
        <v>191.88849500000001</v>
      </c>
      <c r="AD402">
        <v>18.843256</v>
      </c>
      <c r="AE402" t="s">
        <v>10</v>
      </c>
      <c r="AF402">
        <v>0.177871</v>
      </c>
      <c r="AG402">
        <v>9.5000000000000005E-5</v>
      </c>
      <c r="AH402" t="s">
        <v>11</v>
      </c>
      <c r="AI402">
        <v>0.81541399999999997</v>
      </c>
      <c r="AJ402">
        <v>1.5100000000000001E-4</v>
      </c>
      <c r="AK402" t="s">
        <v>12</v>
      </c>
      <c r="AL402">
        <v>0</v>
      </c>
      <c r="AM402">
        <v>0</v>
      </c>
    </row>
    <row r="403" spans="1:39" x14ac:dyDescent="0.25">
      <c r="A403" t="s">
        <v>144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449.25238200000001</v>
      </c>
      <c r="I403">
        <v>74.341986000000006</v>
      </c>
      <c r="J403" t="s">
        <v>3</v>
      </c>
      <c r="K403">
        <v>437.63634999999999</v>
      </c>
      <c r="L403">
        <v>68.535697999999996</v>
      </c>
      <c r="M403" t="s">
        <v>4</v>
      </c>
      <c r="N403">
        <v>21.644606</v>
      </c>
      <c r="O403">
        <v>0.61121400000000004</v>
      </c>
      <c r="P403" t="s">
        <v>5</v>
      </c>
      <c r="Q403">
        <v>29.542708000000001</v>
      </c>
      <c r="R403">
        <v>0.66237999999999997</v>
      </c>
      <c r="S403" t="s">
        <v>6</v>
      </c>
      <c r="T403">
        <v>7.4665090000000003</v>
      </c>
      <c r="U403">
        <v>3.3925999999999998E-2</v>
      </c>
      <c r="V403" t="s">
        <v>7</v>
      </c>
      <c r="W403">
        <v>6.6942360000000001</v>
      </c>
      <c r="X403">
        <v>7.9519999999999993E-2</v>
      </c>
      <c r="Y403" t="s">
        <v>8</v>
      </c>
      <c r="Z403">
        <v>12.479137</v>
      </c>
      <c r="AA403">
        <v>0.12081500000000001</v>
      </c>
      <c r="AB403" t="s">
        <v>9</v>
      </c>
      <c r="AC403">
        <v>384.18212399999999</v>
      </c>
      <c r="AD403">
        <v>48.345798000000002</v>
      </c>
      <c r="AE403" t="s">
        <v>10</v>
      </c>
      <c r="AF403">
        <v>0.17580200000000001</v>
      </c>
      <c r="AG403">
        <v>1.06E-4</v>
      </c>
      <c r="AH403" t="s">
        <v>11</v>
      </c>
      <c r="AI403">
        <v>0.82158100000000001</v>
      </c>
      <c r="AJ403">
        <v>1.7100000000000001E-4</v>
      </c>
      <c r="AK403" t="s">
        <v>12</v>
      </c>
      <c r="AL403">
        <v>0</v>
      </c>
      <c r="AM403">
        <v>0</v>
      </c>
    </row>
    <row r="404" spans="1:39" x14ac:dyDescent="0.25">
      <c r="A404" t="s">
        <v>144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672.46259799999996</v>
      </c>
      <c r="I404">
        <v>127.63059</v>
      </c>
      <c r="J404" t="s">
        <v>3</v>
      </c>
      <c r="K404">
        <v>655.097397</v>
      </c>
      <c r="L404">
        <v>117.252745</v>
      </c>
      <c r="M404" t="s">
        <v>4</v>
      </c>
      <c r="N404">
        <v>32.490530999999997</v>
      </c>
      <c r="O404">
        <v>0.82378399999999996</v>
      </c>
      <c r="P404" t="s">
        <v>5</v>
      </c>
      <c r="Q404">
        <v>44.190460000000002</v>
      </c>
      <c r="R404">
        <v>1.122716</v>
      </c>
      <c r="S404" t="s">
        <v>6</v>
      </c>
      <c r="T404">
        <v>11.176098</v>
      </c>
      <c r="U404">
        <v>6.1408999999999998E-2</v>
      </c>
      <c r="V404" t="s">
        <v>7</v>
      </c>
      <c r="W404">
        <v>10.017023999999999</v>
      </c>
      <c r="X404">
        <v>0.12609999999999999</v>
      </c>
      <c r="Y404" t="s">
        <v>8</v>
      </c>
      <c r="Z404">
        <v>18.661586</v>
      </c>
      <c r="AA404">
        <v>0.21127599999999999</v>
      </c>
      <c r="AB404" t="s">
        <v>9</v>
      </c>
      <c r="AC404">
        <v>575.02189499999997</v>
      </c>
      <c r="AD404">
        <v>82.992023000000003</v>
      </c>
      <c r="AE404" t="s">
        <v>10</v>
      </c>
      <c r="AF404">
        <v>0.17485600000000001</v>
      </c>
      <c r="AG404">
        <v>8.7000000000000001E-5</v>
      </c>
      <c r="AH404" t="s">
        <v>11</v>
      </c>
      <c r="AI404">
        <v>0.82736299999999996</v>
      </c>
      <c r="AJ404">
        <v>1.2999999999999999E-4</v>
      </c>
      <c r="AK404" t="s">
        <v>12</v>
      </c>
      <c r="AL404">
        <v>0</v>
      </c>
      <c r="AM404">
        <v>0</v>
      </c>
    </row>
    <row r="405" spans="1:39" x14ac:dyDescent="0.25">
      <c r="A405" t="s">
        <v>144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895.44164699999999</v>
      </c>
      <c r="I405">
        <v>178.56679099999999</v>
      </c>
      <c r="J405" t="s">
        <v>3</v>
      </c>
      <c r="K405">
        <v>872.31959400000005</v>
      </c>
      <c r="L405">
        <v>164.23459700000001</v>
      </c>
      <c r="M405" t="s">
        <v>4</v>
      </c>
      <c r="N405">
        <v>43.294089</v>
      </c>
      <c r="O405">
        <v>0.97601300000000002</v>
      </c>
      <c r="P405" t="s">
        <v>5</v>
      </c>
      <c r="Q405">
        <v>58.823771999999998</v>
      </c>
      <c r="R405">
        <v>1.4556800000000001</v>
      </c>
      <c r="S405" t="s">
        <v>6</v>
      </c>
      <c r="T405">
        <v>14.896005000000001</v>
      </c>
      <c r="U405">
        <v>8.0550999999999998E-2</v>
      </c>
      <c r="V405" t="s">
        <v>7</v>
      </c>
      <c r="W405">
        <v>13.3194</v>
      </c>
      <c r="X405">
        <v>0.166357</v>
      </c>
      <c r="Y405" t="s">
        <v>8</v>
      </c>
      <c r="Z405">
        <v>24.845478</v>
      </c>
      <c r="AA405">
        <v>0.26705699999999999</v>
      </c>
      <c r="AB405" t="s">
        <v>9</v>
      </c>
      <c r="AC405">
        <v>765.68142499999999</v>
      </c>
      <c r="AD405">
        <v>118.54876400000001</v>
      </c>
      <c r="AE405" t="s">
        <v>10</v>
      </c>
      <c r="AF405">
        <v>0.17343</v>
      </c>
      <c r="AG405">
        <v>9.1000000000000003E-5</v>
      </c>
      <c r="AH405" t="s">
        <v>11</v>
      </c>
      <c r="AI405">
        <v>0.82923100000000005</v>
      </c>
      <c r="AJ405">
        <v>9.3999999999999994E-5</v>
      </c>
      <c r="AK405" t="s">
        <v>12</v>
      </c>
      <c r="AL405">
        <v>0</v>
      </c>
      <c r="AM405">
        <v>0</v>
      </c>
    </row>
    <row r="406" spans="1:39" x14ac:dyDescent="0.25">
      <c r="A406" t="s">
        <v>144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1117.756421</v>
      </c>
      <c r="I406">
        <v>265.30088999999998</v>
      </c>
      <c r="J406" t="s">
        <v>3</v>
      </c>
      <c r="K406">
        <v>1088.885176</v>
      </c>
      <c r="L406">
        <v>245.65864400000001</v>
      </c>
      <c r="M406" t="s">
        <v>4</v>
      </c>
      <c r="N406">
        <v>54.116410000000002</v>
      </c>
      <c r="O406">
        <v>1.7037990000000001</v>
      </c>
      <c r="P406" t="s">
        <v>5</v>
      </c>
      <c r="Q406">
        <v>73.380967999999996</v>
      </c>
      <c r="R406">
        <v>2.1702249999999998</v>
      </c>
      <c r="S406" t="s">
        <v>6</v>
      </c>
      <c r="T406">
        <v>18.583404999999999</v>
      </c>
      <c r="U406">
        <v>0.12496699999999999</v>
      </c>
      <c r="V406" t="s">
        <v>7</v>
      </c>
      <c r="W406">
        <v>16.601308</v>
      </c>
      <c r="X406">
        <v>0.23142799999999999</v>
      </c>
      <c r="Y406" t="s">
        <v>8</v>
      </c>
      <c r="Z406">
        <v>31.009126999999999</v>
      </c>
      <c r="AA406">
        <v>0.37417699999999998</v>
      </c>
      <c r="AB406" t="s">
        <v>9</v>
      </c>
      <c r="AC406">
        <v>955.736447</v>
      </c>
      <c r="AD406">
        <v>173.63826</v>
      </c>
      <c r="AE406" t="s">
        <v>10</v>
      </c>
      <c r="AF406">
        <v>0.17263999999999999</v>
      </c>
      <c r="AG406">
        <v>9.5000000000000005E-5</v>
      </c>
      <c r="AH406" t="s">
        <v>11</v>
      </c>
      <c r="AI406">
        <v>0.83196800000000004</v>
      </c>
      <c r="AJ406">
        <v>5.1999999999999997E-5</v>
      </c>
      <c r="AK406" t="s">
        <v>12</v>
      </c>
      <c r="AL406">
        <v>0</v>
      </c>
      <c r="AM406">
        <v>0</v>
      </c>
    </row>
    <row r="407" spans="1:39" x14ac:dyDescent="0.25">
      <c r="A407" t="s">
        <v>144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1341.69885</v>
      </c>
      <c r="I407">
        <v>301.152939</v>
      </c>
      <c r="J407" t="s">
        <v>3</v>
      </c>
      <c r="K407">
        <v>1307.042825</v>
      </c>
      <c r="L407">
        <v>278.36651699999999</v>
      </c>
      <c r="M407" t="s">
        <v>4</v>
      </c>
      <c r="N407">
        <v>64.966273000000001</v>
      </c>
      <c r="O407">
        <v>1.9417709999999999</v>
      </c>
      <c r="P407" t="s">
        <v>5</v>
      </c>
      <c r="Q407">
        <v>88.057832000000005</v>
      </c>
      <c r="R407">
        <v>2.3672140000000002</v>
      </c>
      <c r="S407" t="s">
        <v>6</v>
      </c>
      <c r="T407">
        <v>22.312729999999998</v>
      </c>
      <c r="U407">
        <v>0.13269300000000001</v>
      </c>
      <c r="V407" t="s">
        <v>7</v>
      </c>
      <c r="W407">
        <v>19.909808000000002</v>
      </c>
      <c r="X407">
        <v>0.24961800000000001</v>
      </c>
      <c r="Y407" t="s">
        <v>8</v>
      </c>
      <c r="Z407">
        <v>37.216949</v>
      </c>
      <c r="AA407">
        <v>0.41716199999999998</v>
      </c>
      <c r="AB407" t="s">
        <v>9</v>
      </c>
      <c r="AC407">
        <v>1147.232925</v>
      </c>
      <c r="AD407">
        <v>199.002106</v>
      </c>
      <c r="AE407" t="s">
        <v>10</v>
      </c>
      <c r="AF407">
        <v>0.17150399999999999</v>
      </c>
      <c r="AG407">
        <v>1.02E-4</v>
      </c>
      <c r="AH407" t="s">
        <v>11</v>
      </c>
      <c r="AI407">
        <v>0.83280299999999996</v>
      </c>
      <c r="AJ407">
        <v>4.5000000000000003E-5</v>
      </c>
      <c r="AK407" t="s">
        <v>12</v>
      </c>
      <c r="AL407">
        <v>0</v>
      </c>
      <c r="AM407">
        <v>0</v>
      </c>
    </row>
    <row r="408" spans="1:39" x14ac:dyDescent="0.25">
      <c r="A408" t="s">
        <v>144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1563.903855</v>
      </c>
      <c r="I408">
        <v>323.25914299999999</v>
      </c>
      <c r="J408" t="s">
        <v>3</v>
      </c>
      <c r="K408">
        <v>1523.5000070000001</v>
      </c>
      <c r="L408">
        <v>298.14818200000002</v>
      </c>
      <c r="M408" t="s">
        <v>4</v>
      </c>
      <c r="N408">
        <v>75.736832000000007</v>
      </c>
      <c r="O408">
        <v>2.2957640000000001</v>
      </c>
      <c r="P408" t="s">
        <v>5</v>
      </c>
      <c r="Q408">
        <v>102.586045</v>
      </c>
      <c r="R408">
        <v>2.630045</v>
      </c>
      <c r="S408" t="s">
        <v>6</v>
      </c>
      <c r="T408">
        <v>25.998114999999999</v>
      </c>
      <c r="U408">
        <v>0.15263299999999999</v>
      </c>
      <c r="V408" t="s">
        <v>7</v>
      </c>
      <c r="W408">
        <v>23.187788000000001</v>
      </c>
      <c r="X408">
        <v>0.27830700000000003</v>
      </c>
      <c r="Y408" t="s">
        <v>8</v>
      </c>
      <c r="Z408">
        <v>43.358845000000002</v>
      </c>
      <c r="AA408">
        <v>0.468503</v>
      </c>
      <c r="AB408" t="s">
        <v>9</v>
      </c>
      <c r="AC408">
        <v>1337.2701950000001</v>
      </c>
      <c r="AD408">
        <v>209.60630699999999</v>
      </c>
      <c r="AE408" t="s">
        <v>10</v>
      </c>
      <c r="AF408">
        <v>0.17146800000000001</v>
      </c>
      <c r="AG408">
        <v>1.02E-4</v>
      </c>
      <c r="AH408" t="s">
        <v>11</v>
      </c>
      <c r="AI408">
        <v>0.83384000000000003</v>
      </c>
      <c r="AJ408">
        <v>3.6000000000000001E-5</v>
      </c>
      <c r="AK408" t="s">
        <v>12</v>
      </c>
      <c r="AL408">
        <v>0</v>
      </c>
      <c r="AM408">
        <v>0</v>
      </c>
    </row>
    <row r="409" spans="1:39" x14ac:dyDescent="0.25">
      <c r="A409" t="s">
        <v>144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1788.208977</v>
      </c>
      <c r="I409">
        <v>332.81009</v>
      </c>
      <c r="J409" t="s">
        <v>3</v>
      </c>
      <c r="K409">
        <v>1741.996504</v>
      </c>
      <c r="L409">
        <v>307.20909899999998</v>
      </c>
      <c r="M409" t="s">
        <v>4</v>
      </c>
      <c r="N409">
        <v>86.615722000000005</v>
      </c>
      <c r="O409">
        <v>2.3506619999999998</v>
      </c>
      <c r="P409" t="s">
        <v>5</v>
      </c>
      <c r="Q409">
        <v>117.31143400000001</v>
      </c>
      <c r="R409">
        <v>2.791801</v>
      </c>
      <c r="S409" t="s">
        <v>6</v>
      </c>
      <c r="T409">
        <v>29.725503</v>
      </c>
      <c r="U409">
        <v>0.161772</v>
      </c>
      <c r="V409" t="s">
        <v>7</v>
      </c>
      <c r="W409">
        <v>26.518021999999998</v>
      </c>
      <c r="X409">
        <v>0.30432399999999998</v>
      </c>
      <c r="Y409" t="s">
        <v>8</v>
      </c>
      <c r="Z409">
        <v>49.591661000000002</v>
      </c>
      <c r="AA409">
        <v>0.49404500000000001</v>
      </c>
      <c r="AB409" t="s">
        <v>9</v>
      </c>
      <c r="AC409">
        <v>1529.0266770000001</v>
      </c>
      <c r="AD409">
        <v>217.32179300000001</v>
      </c>
      <c r="AE409" t="s">
        <v>10</v>
      </c>
      <c r="AF409">
        <v>0.17055500000000001</v>
      </c>
      <c r="AG409">
        <v>1.1900000000000001E-4</v>
      </c>
      <c r="AH409" t="s">
        <v>11</v>
      </c>
      <c r="AI409">
        <v>0.83448800000000001</v>
      </c>
      <c r="AJ409">
        <v>2.0999999999999999E-5</v>
      </c>
      <c r="AK409" t="s">
        <v>12</v>
      </c>
      <c r="AL409">
        <v>0</v>
      </c>
      <c r="AM409">
        <v>0</v>
      </c>
    </row>
    <row r="410" spans="1:39" x14ac:dyDescent="0.25">
      <c r="A410" t="s">
        <v>144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2011.6540190000001</v>
      </c>
      <c r="I410">
        <v>414.6893</v>
      </c>
      <c r="J410" t="s">
        <v>3</v>
      </c>
      <c r="K410">
        <v>1959.6723730000001</v>
      </c>
      <c r="L410">
        <v>384.02032000000003</v>
      </c>
      <c r="M410" t="s">
        <v>4</v>
      </c>
      <c r="N410">
        <v>97.442699000000005</v>
      </c>
      <c r="O410">
        <v>2.4977800000000001</v>
      </c>
      <c r="P410" t="s">
        <v>5</v>
      </c>
      <c r="Q410">
        <v>131.999774</v>
      </c>
      <c r="R410">
        <v>3.6265149999999999</v>
      </c>
      <c r="S410" t="s">
        <v>6</v>
      </c>
      <c r="T410">
        <v>33.433048999999997</v>
      </c>
      <c r="U410">
        <v>0.22020899999999999</v>
      </c>
      <c r="V410" t="s">
        <v>7</v>
      </c>
      <c r="W410">
        <v>29.851333</v>
      </c>
      <c r="X410">
        <v>0.38059799999999999</v>
      </c>
      <c r="Y410" t="s">
        <v>8</v>
      </c>
      <c r="Z410">
        <v>55.800308000000001</v>
      </c>
      <c r="AA410">
        <v>0.62272700000000003</v>
      </c>
      <c r="AB410" t="s">
        <v>9</v>
      </c>
      <c r="AC410">
        <v>1720.0666550000001</v>
      </c>
      <c r="AD410">
        <v>273.48667799999998</v>
      </c>
      <c r="AE410" t="s">
        <v>10</v>
      </c>
      <c r="AF410">
        <v>0.16895499999999999</v>
      </c>
      <c r="AG410">
        <v>1.35E-4</v>
      </c>
      <c r="AH410" t="s">
        <v>11</v>
      </c>
      <c r="AI410">
        <v>0.83541600000000005</v>
      </c>
      <c r="AJ410">
        <v>3.8999999999999999E-5</v>
      </c>
      <c r="AK410" t="s">
        <v>12</v>
      </c>
      <c r="AL410">
        <v>0</v>
      </c>
      <c r="AM410">
        <v>0</v>
      </c>
    </row>
    <row r="411" spans="1:39" x14ac:dyDescent="0.25">
      <c r="A411" t="s">
        <v>144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2234.6602339999999</v>
      </c>
      <c r="I411">
        <v>403.60278699999998</v>
      </c>
      <c r="J411" t="s">
        <v>3</v>
      </c>
      <c r="K411">
        <v>2176.9115280000001</v>
      </c>
      <c r="L411">
        <v>372.80601000000001</v>
      </c>
      <c r="M411" t="s">
        <v>4</v>
      </c>
      <c r="N411">
        <v>108.286428</v>
      </c>
      <c r="O411">
        <v>2.6572719999999999</v>
      </c>
      <c r="P411" t="s">
        <v>5</v>
      </c>
      <c r="Q411">
        <v>146.68973199999999</v>
      </c>
      <c r="R411">
        <v>3.602236</v>
      </c>
      <c r="S411" t="s">
        <v>6</v>
      </c>
      <c r="T411">
        <v>37.153824999999998</v>
      </c>
      <c r="U411">
        <v>0.20436000000000001</v>
      </c>
      <c r="V411" t="s">
        <v>7</v>
      </c>
      <c r="W411">
        <v>33.159306999999998</v>
      </c>
      <c r="X411">
        <v>0.38472499999999998</v>
      </c>
      <c r="Y411" t="s">
        <v>8</v>
      </c>
      <c r="Z411">
        <v>61.991050999999999</v>
      </c>
      <c r="AA411">
        <v>0.64855099999999999</v>
      </c>
      <c r="AB411" t="s">
        <v>9</v>
      </c>
      <c r="AC411">
        <v>1910.6868159999999</v>
      </c>
      <c r="AD411">
        <v>264.28483</v>
      </c>
      <c r="AE411" t="s">
        <v>10</v>
      </c>
      <c r="AF411">
        <v>0.16836899999999999</v>
      </c>
      <c r="AG411">
        <v>1.36E-4</v>
      </c>
      <c r="AH411" t="s">
        <v>11</v>
      </c>
      <c r="AI411">
        <v>0.83634600000000003</v>
      </c>
      <c r="AJ411">
        <v>4.8000000000000001E-5</v>
      </c>
      <c r="AK411" t="s">
        <v>12</v>
      </c>
      <c r="AL411">
        <v>0</v>
      </c>
      <c r="AM411">
        <v>0</v>
      </c>
    </row>
    <row r="412" spans="1:39" x14ac:dyDescent="0.25">
      <c r="A412" t="s">
        <v>144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2456.7821779999999</v>
      </c>
      <c r="I412">
        <v>495.62609700000002</v>
      </c>
      <c r="J412" t="s">
        <v>3</v>
      </c>
      <c r="K412">
        <v>2393.3539839999999</v>
      </c>
      <c r="L412">
        <v>459.26493499999998</v>
      </c>
      <c r="M412" t="s">
        <v>4</v>
      </c>
      <c r="N412">
        <v>119.01231900000001</v>
      </c>
      <c r="O412">
        <v>2.9614980000000002</v>
      </c>
      <c r="P412" t="s">
        <v>5</v>
      </c>
      <c r="Q412">
        <v>161.30991800000001</v>
      </c>
      <c r="R412">
        <v>4.2432920000000003</v>
      </c>
      <c r="S412" t="s">
        <v>6</v>
      </c>
      <c r="T412">
        <v>40.854641000000001</v>
      </c>
      <c r="U412">
        <v>0.25892999999999999</v>
      </c>
      <c r="V412" t="s">
        <v>7</v>
      </c>
      <c r="W412">
        <v>36.439335</v>
      </c>
      <c r="X412">
        <v>0.45829399999999998</v>
      </c>
      <c r="Y412" t="s">
        <v>8</v>
      </c>
      <c r="Z412">
        <v>68.159743000000006</v>
      </c>
      <c r="AA412">
        <v>0.74980899999999995</v>
      </c>
      <c r="AB412" t="s">
        <v>9</v>
      </c>
      <c r="AC412">
        <v>2100.696602</v>
      </c>
      <c r="AD412">
        <v>327.078756</v>
      </c>
      <c r="AE412" t="s">
        <v>10</v>
      </c>
      <c r="AF412">
        <v>0.16682</v>
      </c>
      <c r="AG412">
        <v>1.54E-4</v>
      </c>
      <c r="AH412" t="s">
        <v>11</v>
      </c>
      <c r="AI412">
        <v>0.83676200000000001</v>
      </c>
      <c r="AJ412">
        <v>4.1E-5</v>
      </c>
      <c r="AK412" t="s">
        <v>12</v>
      </c>
      <c r="AL412">
        <v>0</v>
      </c>
      <c r="AM412">
        <v>0</v>
      </c>
    </row>
    <row r="413" spans="1:39" x14ac:dyDescent="0.25">
      <c r="A413" t="s">
        <v>144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2679.844736</v>
      </c>
      <c r="I413">
        <v>646.32077900000002</v>
      </c>
      <c r="J413" t="s">
        <v>3</v>
      </c>
      <c r="K413">
        <v>2610.7106739999999</v>
      </c>
      <c r="L413">
        <v>601.80364099999997</v>
      </c>
      <c r="M413" t="s">
        <v>4</v>
      </c>
      <c r="N413">
        <v>129.86254</v>
      </c>
      <c r="O413">
        <v>3.4908800000000002</v>
      </c>
      <c r="P413" t="s">
        <v>5</v>
      </c>
      <c r="Q413">
        <v>176.041586</v>
      </c>
      <c r="R413">
        <v>5.2845610000000001</v>
      </c>
      <c r="S413" t="s">
        <v>6</v>
      </c>
      <c r="T413">
        <v>44.575301000000003</v>
      </c>
      <c r="U413">
        <v>0.33756599999999998</v>
      </c>
      <c r="V413" t="s">
        <v>7</v>
      </c>
      <c r="W413">
        <v>39.762183999999998</v>
      </c>
      <c r="X413">
        <v>0.56920400000000004</v>
      </c>
      <c r="Y413" t="s">
        <v>8</v>
      </c>
      <c r="Z413">
        <v>74.372967000000003</v>
      </c>
      <c r="AA413">
        <v>0.90612300000000001</v>
      </c>
      <c r="AB413" t="s">
        <v>9</v>
      </c>
      <c r="AC413">
        <v>2291.3538669999998</v>
      </c>
      <c r="AD413">
        <v>432.57989700000002</v>
      </c>
      <c r="AE413" t="s">
        <v>10</v>
      </c>
      <c r="AF413">
        <v>0.16494</v>
      </c>
      <c r="AG413">
        <v>1.55E-4</v>
      </c>
      <c r="AH413" t="s">
        <v>11</v>
      </c>
      <c r="AI413">
        <v>0.83703499999999997</v>
      </c>
      <c r="AJ413">
        <v>3.8999999999999999E-5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144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2903.9165280000002</v>
      </c>
      <c r="I414">
        <v>644.38404700000001</v>
      </c>
      <c r="J414" t="s">
        <v>3</v>
      </c>
      <c r="K414">
        <v>2829.0333150000001</v>
      </c>
      <c r="L414">
        <v>597.44639299999994</v>
      </c>
      <c r="M414" t="s">
        <v>4</v>
      </c>
      <c r="N414">
        <v>140.620272</v>
      </c>
      <c r="O414">
        <v>3.7440799999999999</v>
      </c>
      <c r="P414" t="s">
        <v>5</v>
      </c>
      <c r="Q414">
        <v>190.79505</v>
      </c>
      <c r="R414">
        <v>5.3054790000000001</v>
      </c>
      <c r="S414" t="s">
        <v>6</v>
      </c>
      <c r="T414">
        <v>48.305000999999997</v>
      </c>
      <c r="U414">
        <v>0.324515</v>
      </c>
      <c r="V414" t="s">
        <v>7</v>
      </c>
      <c r="W414">
        <v>43.081727000000001</v>
      </c>
      <c r="X414">
        <v>0.58068200000000003</v>
      </c>
      <c r="Y414" t="s">
        <v>8</v>
      </c>
      <c r="Z414">
        <v>80.592799999999997</v>
      </c>
      <c r="AA414">
        <v>0.92339599999999999</v>
      </c>
      <c r="AB414" t="s">
        <v>9</v>
      </c>
      <c r="AC414">
        <v>2483.0482029999998</v>
      </c>
      <c r="AD414">
        <v>429.67739699999998</v>
      </c>
      <c r="AE414" t="s">
        <v>10</v>
      </c>
      <c r="AF414">
        <v>0.16467300000000001</v>
      </c>
      <c r="AG414">
        <v>1.6200000000000001E-4</v>
      </c>
      <c r="AH414" t="s">
        <v>11</v>
      </c>
      <c r="AI414">
        <v>0.83767400000000003</v>
      </c>
      <c r="AJ414">
        <v>4.1E-5</v>
      </c>
      <c r="AK414" t="s">
        <v>12</v>
      </c>
      <c r="AL414">
        <v>0</v>
      </c>
      <c r="AM414">
        <v>0</v>
      </c>
    </row>
    <row r="415" spans="1:39" x14ac:dyDescent="0.25">
      <c r="A415" t="s">
        <v>144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3129.0783689999998</v>
      </c>
      <c r="I415">
        <v>696.53770699999995</v>
      </c>
      <c r="J415" t="s">
        <v>3</v>
      </c>
      <c r="K415">
        <v>3048.341304</v>
      </c>
      <c r="L415">
        <v>645.01470300000005</v>
      </c>
      <c r="M415" t="s">
        <v>4</v>
      </c>
      <c r="N415">
        <v>151.555699</v>
      </c>
      <c r="O415">
        <v>3.9973990000000001</v>
      </c>
      <c r="P415" t="s">
        <v>5</v>
      </c>
      <c r="Q415">
        <v>205.63658599999999</v>
      </c>
      <c r="R415">
        <v>5.3021539999999998</v>
      </c>
      <c r="S415" t="s">
        <v>6</v>
      </c>
      <c r="T415">
        <v>52.072623999999998</v>
      </c>
      <c r="U415">
        <v>0.33776600000000001</v>
      </c>
      <c r="V415" t="s">
        <v>7</v>
      </c>
      <c r="W415">
        <v>46.422210999999997</v>
      </c>
      <c r="X415">
        <v>0.57474599999999998</v>
      </c>
      <c r="Y415" t="s">
        <v>8</v>
      </c>
      <c r="Z415">
        <v>86.842262000000005</v>
      </c>
      <c r="AA415">
        <v>0.94398599999999999</v>
      </c>
      <c r="AB415" t="s">
        <v>9</v>
      </c>
      <c r="AC415">
        <v>2675.454976</v>
      </c>
      <c r="AD415">
        <v>468.68887699999999</v>
      </c>
      <c r="AE415" t="s">
        <v>10</v>
      </c>
      <c r="AF415">
        <v>0.16405500000000001</v>
      </c>
      <c r="AG415">
        <v>1.64E-4</v>
      </c>
      <c r="AH415" t="s">
        <v>11</v>
      </c>
      <c r="AI415">
        <v>0.83773799999999998</v>
      </c>
      <c r="AJ415">
        <v>4.1E-5</v>
      </c>
      <c r="AK415" t="s">
        <v>12</v>
      </c>
      <c r="AL415">
        <v>0</v>
      </c>
      <c r="AM415">
        <v>0</v>
      </c>
    </row>
    <row r="416" spans="1:39" x14ac:dyDescent="0.25">
      <c r="A416" t="s">
        <v>144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3352.5052390000001</v>
      </c>
      <c r="I416">
        <v>721.42056200000002</v>
      </c>
      <c r="J416" t="s">
        <v>3</v>
      </c>
      <c r="K416">
        <v>3266.0275390000002</v>
      </c>
      <c r="L416">
        <v>666.02659000000006</v>
      </c>
      <c r="M416" t="s">
        <v>4</v>
      </c>
      <c r="N416">
        <v>162.30943500000001</v>
      </c>
      <c r="O416">
        <v>4.0582099999999999</v>
      </c>
      <c r="P416" t="s">
        <v>5</v>
      </c>
      <c r="Q416">
        <v>220.371838</v>
      </c>
      <c r="R416">
        <v>5.3516360000000001</v>
      </c>
      <c r="S416" t="s">
        <v>6</v>
      </c>
      <c r="T416">
        <v>55.797545999999997</v>
      </c>
      <c r="U416">
        <v>0.34947800000000001</v>
      </c>
      <c r="V416" t="s">
        <v>7</v>
      </c>
      <c r="W416">
        <v>49.736624999999997</v>
      </c>
      <c r="X416">
        <v>0.58516599999999996</v>
      </c>
      <c r="Y416" t="s">
        <v>8</v>
      </c>
      <c r="Z416">
        <v>93.057135000000002</v>
      </c>
      <c r="AA416">
        <v>0.95741500000000002</v>
      </c>
      <c r="AB416" t="s">
        <v>9</v>
      </c>
      <c r="AC416">
        <v>2866.5399219999999</v>
      </c>
      <c r="AD416">
        <v>487.13856600000003</v>
      </c>
      <c r="AE416" t="s">
        <v>10</v>
      </c>
      <c r="AF416">
        <v>0.16342699999999999</v>
      </c>
      <c r="AG416">
        <v>1.65E-4</v>
      </c>
      <c r="AH416" t="s">
        <v>11</v>
      </c>
      <c r="AI416">
        <v>0.83778799999999998</v>
      </c>
      <c r="AJ416">
        <v>4.0000000000000003E-5</v>
      </c>
      <c r="AK416" t="s">
        <v>12</v>
      </c>
      <c r="AL416">
        <v>0</v>
      </c>
      <c r="AM416">
        <v>0</v>
      </c>
    </row>
    <row r="417" spans="1:39" x14ac:dyDescent="0.25">
      <c r="A417" t="s">
        <v>144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3574.9687600000002</v>
      </c>
      <c r="I417">
        <v>792.64086299999997</v>
      </c>
      <c r="J417" t="s">
        <v>3</v>
      </c>
      <c r="K417">
        <v>3482.8084130000002</v>
      </c>
      <c r="L417">
        <v>727.80102099999999</v>
      </c>
      <c r="M417" t="s">
        <v>4</v>
      </c>
      <c r="N417">
        <v>173.02038099999999</v>
      </c>
      <c r="O417">
        <v>4.893599</v>
      </c>
      <c r="P417" t="s">
        <v>5</v>
      </c>
      <c r="Q417">
        <v>235.03482099999999</v>
      </c>
      <c r="R417">
        <v>5.7730490000000003</v>
      </c>
      <c r="S417" t="s">
        <v>6</v>
      </c>
      <c r="T417">
        <v>59.500669000000002</v>
      </c>
      <c r="U417">
        <v>0.37212800000000001</v>
      </c>
      <c r="V417" t="s">
        <v>7</v>
      </c>
      <c r="W417">
        <v>53.035577000000004</v>
      </c>
      <c r="X417">
        <v>0.62802100000000005</v>
      </c>
      <c r="Y417" t="s">
        <v>8</v>
      </c>
      <c r="Z417">
        <v>99.242236000000005</v>
      </c>
      <c r="AA417">
        <v>1.0478259999999999</v>
      </c>
      <c r="AB417" t="s">
        <v>9</v>
      </c>
      <c r="AC417">
        <v>3056.8390770000001</v>
      </c>
      <c r="AD417">
        <v>527.13927799999999</v>
      </c>
      <c r="AE417" t="s">
        <v>10</v>
      </c>
      <c r="AF417">
        <v>0.162858</v>
      </c>
      <c r="AG417">
        <v>1.63E-4</v>
      </c>
      <c r="AH417" t="s">
        <v>11</v>
      </c>
      <c r="AI417">
        <v>0.837839</v>
      </c>
      <c r="AJ417">
        <v>4.0000000000000003E-5</v>
      </c>
      <c r="AK417" t="s">
        <v>12</v>
      </c>
      <c r="AL417">
        <v>0</v>
      </c>
      <c r="AM417">
        <v>0</v>
      </c>
    </row>
    <row r="418" spans="1:39" x14ac:dyDescent="0.25">
      <c r="A418" t="s">
        <v>144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3798.852832</v>
      </c>
      <c r="I418">
        <v>938.45173499999999</v>
      </c>
      <c r="J418" t="s">
        <v>3</v>
      </c>
      <c r="K418">
        <v>3700.9025879999999</v>
      </c>
      <c r="L418">
        <v>863.86426200000005</v>
      </c>
      <c r="M418" t="s">
        <v>4</v>
      </c>
      <c r="N418">
        <v>183.93566999999999</v>
      </c>
      <c r="O418">
        <v>5.2801010000000002</v>
      </c>
      <c r="P418" t="s">
        <v>5</v>
      </c>
      <c r="Q418">
        <v>249.77816300000001</v>
      </c>
      <c r="R418">
        <v>6.7157819999999999</v>
      </c>
      <c r="S418" t="s">
        <v>6</v>
      </c>
      <c r="T418">
        <v>63.233682000000002</v>
      </c>
      <c r="U418">
        <v>0.44325500000000001</v>
      </c>
      <c r="V418" t="s">
        <v>7</v>
      </c>
      <c r="W418">
        <v>56.349060000000001</v>
      </c>
      <c r="X418">
        <v>0.72673600000000005</v>
      </c>
      <c r="Y418" t="s">
        <v>8</v>
      </c>
      <c r="Z418">
        <v>105.45865499999999</v>
      </c>
      <c r="AA418">
        <v>1.202383</v>
      </c>
      <c r="AB418" t="s">
        <v>9</v>
      </c>
      <c r="AC418">
        <v>3248.1589450000001</v>
      </c>
      <c r="AD418">
        <v>631.08349399999997</v>
      </c>
      <c r="AE418" t="s">
        <v>10</v>
      </c>
      <c r="AF418">
        <v>0.16248000000000001</v>
      </c>
      <c r="AG418">
        <v>1.6699999999999999E-4</v>
      </c>
      <c r="AH418" t="s">
        <v>11</v>
      </c>
      <c r="AI418">
        <v>0.83789599999999997</v>
      </c>
      <c r="AJ418">
        <v>4.0000000000000003E-5</v>
      </c>
      <c r="AK418" t="s">
        <v>12</v>
      </c>
      <c r="AL418">
        <v>0</v>
      </c>
      <c r="AM418">
        <v>0</v>
      </c>
    </row>
    <row r="419" spans="1:39" x14ac:dyDescent="0.25">
      <c r="A419" t="s">
        <v>144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4023.4294730000001</v>
      </c>
      <c r="I419">
        <v>1035.6970550000001</v>
      </c>
      <c r="J419" t="s">
        <v>3</v>
      </c>
      <c r="K419">
        <v>3919.6633980000001</v>
      </c>
      <c r="L419">
        <v>953.10987399999999</v>
      </c>
      <c r="M419" t="s">
        <v>4</v>
      </c>
      <c r="N419">
        <v>194.887328</v>
      </c>
      <c r="O419">
        <v>5.7381149999999996</v>
      </c>
      <c r="P419" t="s">
        <v>5</v>
      </c>
      <c r="Q419">
        <v>264.59047900000002</v>
      </c>
      <c r="R419">
        <v>7.2889010000000001</v>
      </c>
      <c r="S419" t="s">
        <v>6</v>
      </c>
      <c r="T419">
        <v>66.968697000000006</v>
      </c>
      <c r="U419">
        <v>0.48906100000000002</v>
      </c>
      <c r="V419" t="s">
        <v>7</v>
      </c>
      <c r="W419">
        <v>59.688358000000001</v>
      </c>
      <c r="X419">
        <v>0.79019099999999998</v>
      </c>
      <c r="Y419" t="s">
        <v>8</v>
      </c>
      <c r="Z419">
        <v>111.702657</v>
      </c>
      <c r="AA419">
        <v>1.281207</v>
      </c>
      <c r="AB419" t="s">
        <v>9</v>
      </c>
      <c r="AC419">
        <v>3440.0178609999998</v>
      </c>
      <c r="AD419">
        <v>694.39567499999998</v>
      </c>
      <c r="AE419" t="s">
        <v>10</v>
      </c>
      <c r="AF419">
        <v>0.16226099999999999</v>
      </c>
      <c r="AG419">
        <v>1.7000000000000001E-4</v>
      </c>
      <c r="AH419" t="s">
        <v>11</v>
      </c>
      <c r="AI419">
        <v>0.83790500000000001</v>
      </c>
      <c r="AJ419">
        <v>4.0000000000000003E-5</v>
      </c>
      <c r="AK419" t="s">
        <v>12</v>
      </c>
      <c r="AL419">
        <v>0</v>
      </c>
      <c r="AM419">
        <v>0</v>
      </c>
    </row>
    <row r="420" spans="1:39" x14ac:dyDescent="0.25">
      <c r="A420" t="s">
        <v>144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4246.9228220000005</v>
      </c>
      <c r="I420">
        <v>1078.6990410000001</v>
      </c>
      <c r="J420" t="s">
        <v>3</v>
      </c>
      <c r="K420">
        <v>4137.3735109999998</v>
      </c>
      <c r="L420">
        <v>991.39592800000003</v>
      </c>
      <c r="M420" t="s">
        <v>4</v>
      </c>
      <c r="N420">
        <v>205.773056</v>
      </c>
      <c r="O420">
        <v>5.5996519999999999</v>
      </c>
      <c r="P420" t="s">
        <v>5</v>
      </c>
      <c r="Q420">
        <v>279.30493100000001</v>
      </c>
      <c r="R420">
        <v>7.6504349999999999</v>
      </c>
      <c r="S420" t="s">
        <v>6</v>
      </c>
      <c r="T420">
        <v>70.677424000000002</v>
      </c>
      <c r="U420">
        <v>0.49706800000000001</v>
      </c>
      <c r="V420" t="s">
        <v>7</v>
      </c>
      <c r="W420">
        <v>63.009025000000001</v>
      </c>
      <c r="X420">
        <v>0.832368</v>
      </c>
      <c r="Y420" t="s">
        <v>8</v>
      </c>
      <c r="Z420">
        <v>117.89906999999999</v>
      </c>
      <c r="AA420">
        <v>1.3630500000000001</v>
      </c>
      <c r="AB420" t="s">
        <v>9</v>
      </c>
      <c r="AC420">
        <v>3630.9989650000002</v>
      </c>
      <c r="AD420">
        <v>726.04473800000005</v>
      </c>
      <c r="AE420" t="s">
        <v>10</v>
      </c>
      <c r="AF420">
        <v>0.161939</v>
      </c>
      <c r="AG420">
        <v>1.65E-4</v>
      </c>
      <c r="AH420" t="s">
        <v>11</v>
      </c>
      <c r="AI420">
        <v>0.83795600000000003</v>
      </c>
      <c r="AJ420">
        <v>4.0000000000000003E-5</v>
      </c>
      <c r="AK420" t="s">
        <v>12</v>
      </c>
      <c r="AL420">
        <v>0</v>
      </c>
      <c r="AM420">
        <v>0</v>
      </c>
    </row>
    <row r="421" spans="1:39" x14ac:dyDescent="0.25">
      <c r="A421" t="s">
        <v>144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4471.3708399999996</v>
      </c>
      <c r="I421">
        <v>1234.77278</v>
      </c>
      <c r="J421" t="s">
        <v>3</v>
      </c>
      <c r="K421">
        <v>4356.0551070000001</v>
      </c>
      <c r="L421">
        <v>1134.59413</v>
      </c>
      <c r="M421" t="s">
        <v>4</v>
      </c>
      <c r="N421">
        <v>216.60713699999999</v>
      </c>
      <c r="O421">
        <v>5.9714140000000002</v>
      </c>
      <c r="P421" t="s">
        <v>5</v>
      </c>
      <c r="Q421">
        <v>294.086885</v>
      </c>
      <c r="R421">
        <v>8.6392690000000005</v>
      </c>
      <c r="S421" t="s">
        <v>6</v>
      </c>
      <c r="T421">
        <v>74.393489000000002</v>
      </c>
      <c r="U421">
        <v>0.54305099999999995</v>
      </c>
      <c r="V421" t="s">
        <v>7</v>
      </c>
      <c r="W421">
        <v>66.337074000000001</v>
      </c>
      <c r="X421">
        <v>0.94364599999999998</v>
      </c>
      <c r="Y421" t="s">
        <v>8</v>
      </c>
      <c r="Z421">
        <v>124.13550499999999</v>
      </c>
      <c r="AA421">
        <v>1.5192540000000001</v>
      </c>
      <c r="AB421" t="s">
        <v>9</v>
      </c>
      <c r="AC421">
        <v>3822.9246969999999</v>
      </c>
      <c r="AD421">
        <v>832.63836700000002</v>
      </c>
      <c r="AE421" t="s">
        <v>10</v>
      </c>
      <c r="AF421">
        <v>0.161938</v>
      </c>
      <c r="AG421">
        <v>1.65E-4</v>
      </c>
      <c r="AH421" t="s">
        <v>11</v>
      </c>
      <c r="AI421">
        <v>0.83799800000000002</v>
      </c>
      <c r="AJ421">
        <v>4.0000000000000003E-5</v>
      </c>
      <c r="AK421" t="s">
        <v>12</v>
      </c>
      <c r="AL421">
        <v>0</v>
      </c>
      <c r="AM421">
        <v>0</v>
      </c>
    </row>
    <row r="422" spans="1:39" x14ac:dyDescent="0.25">
      <c r="A422" t="s">
        <v>145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0</v>
      </c>
      <c r="I422">
        <v>0</v>
      </c>
      <c r="J422" t="s">
        <v>3</v>
      </c>
      <c r="K422">
        <v>0</v>
      </c>
      <c r="L422">
        <v>0</v>
      </c>
      <c r="M422" t="s">
        <v>4</v>
      </c>
      <c r="N422">
        <v>0</v>
      </c>
      <c r="O422">
        <v>0</v>
      </c>
      <c r="P422" t="s">
        <v>5</v>
      </c>
      <c r="Q422">
        <v>0</v>
      </c>
      <c r="R422">
        <v>0</v>
      </c>
      <c r="S422" t="s">
        <v>6</v>
      </c>
      <c r="T422">
        <v>0</v>
      </c>
      <c r="U422">
        <v>0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</v>
      </c>
      <c r="AG422">
        <v>0</v>
      </c>
      <c r="AH422" t="s">
        <v>11</v>
      </c>
      <c r="AI422">
        <v>0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145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0</v>
      </c>
      <c r="I423">
        <v>0</v>
      </c>
      <c r="J423" t="s">
        <v>3</v>
      </c>
      <c r="K423">
        <v>0</v>
      </c>
      <c r="L423">
        <v>0</v>
      </c>
      <c r="M423" t="s">
        <v>4</v>
      </c>
      <c r="N423">
        <v>0</v>
      </c>
      <c r="O423">
        <v>0</v>
      </c>
      <c r="P423" t="s">
        <v>5</v>
      </c>
      <c r="Q423">
        <v>0</v>
      </c>
      <c r="R423">
        <v>0</v>
      </c>
      <c r="S423" t="s">
        <v>6</v>
      </c>
      <c r="T423">
        <v>0</v>
      </c>
      <c r="U423">
        <v>0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</v>
      </c>
      <c r="AG423">
        <v>0</v>
      </c>
      <c r="AH423" t="s">
        <v>11</v>
      </c>
      <c r="AI423">
        <v>0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145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0</v>
      </c>
      <c r="I424">
        <v>0</v>
      </c>
      <c r="J424" t="s">
        <v>3</v>
      </c>
      <c r="K424">
        <v>0</v>
      </c>
      <c r="L424">
        <v>0</v>
      </c>
      <c r="M424" t="s">
        <v>4</v>
      </c>
      <c r="N424">
        <v>0</v>
      </c>
      <c r="O424">
        <v>0</v>
      </c>
      <c r="P424" t="s">
        <v>5</v>
      </c>
      <c r="Q424">
        <v>0</v>
      </c>
      <c r="R424">
        <v>0</v>
      </c>
      <c r="S424" t="s">
        <v>6</v>
      </c>
      <c r="T424">
        <v>0</v>
      </c>
      <c r="U424">
        <v>0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</v>
      </c>
      <c r="AG424">
        <v>0</v>
      </c>
      <c r="AH424" t="s">
        <v>11</v>
      </c>
      <c r="AI424">
        <v>0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145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0</v>
      </c>
      <c r="I425">
        <v>0</v>
      </c>
      <c r="J425" t="s">
        <v>3</v>
      </c>
      <c r="K425">
        <v>0</v>
      </c>
      <c r="L425">
        <v>0</v>
      </c>
      <c r="M425" t="s">
        <v>4</v>
      </c>
      <c r="N425">
        <v>0</v>
      </c>
      <c r="O425">
        <v>0</v>
      </c>
      <c r="P425" t="s">
        <v>5</v>
      </c>
      <c r="Q425">
        <v>0</v>
      </c>
      <c r="R425">
        <v>0</v>
      </c>
      <c r="S425" t="s">
        <v>6</v>
      </c>
      <c r="T425">
        <v>0</v>
      </c>
      <c r="U425">
        <v>0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</v>
      </c>
      <c r="AG425">
        <v>0</v>
      </c>
      <c r="AH425" t="s">
        <v>11</v>
      </c>
      <c r="AI425">
        <v>0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145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0</v>
      </c>
      <c r="I426">
        <v>0</v>
      </c>
      <c r="J426" t="s">
        <v>3</v>
      </c>
      <c r="K426">
        <v>0</v>
      </c>
      <c r="L426">
        <v>0</v>
      </c>
      <c r="M426" t="s">
        <v>4</v>
      </c>
      <c r="N426">
        <v>0</v>
      </c>
      <c r="O426">
        <v>0</v>
      </c>
      <c r="P426" t="s">
        <v>5</v>
      </c>
      <c r="Q426">
        <v>0</v>
      </c>
      <c r="R426">
        <v>0</v>
      </c>
      <c r="S426" t="s">
        <v>6</v>
      </c>
      <c r="T426">
        <v>0</v>
      </c>
      <c r="U426">
        <v>0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</v>
      </c>
      <c r="AG426">
        <v>0</v>
      </c>
      <c r="AH426" t="s">
        <v>11</v>
      </c>
      <c r="AI426">
        <v>0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145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0</v>
      </c>
      <c r="I427">
        <v>0</v>
      </c>
      <c r="J427" t="s">
        <v>3</v>
      </c>
      <c r="K427">
        <v>0</v>
      </c>
      <c r="L427">
        <v>0</v>
      </c>
      <c r="M427" t="s">
        <v>4</v>
      </c>
      <c r="N427">
        <v>0</v>
      </c>
      <c r="O427">
        <v>0</v>
      </c>
      <c r="P427" t="s">
        <v>5</v>
      </c>
      <c r="Q427">
        <v>0</v>
      </c>
      <c r="R427">
        <v>0</v>
      </c>
      <c r="S427" t="s">
        <v>6</v>
      </c>
      <c r="T427">
        <v>0</v>
      </c>
      <c r="U427">
        <v>0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</v>
      </c>
      <c r="AG427">
        <v>0</v>
      </c>
      <c r="AH427" t="s">
        <v>11</v>
      </c>
      <c r="AI427">
        <v>0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145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0</v>
      </c>
      <c r="I428">
        <v>0</v>
      </c>
      <c r="J428" t="s">
        <v>3</v>
      </c>
      <c r="K428">
        <v>0</v>
      </c>
      <c r="L428">
        <v>0</v>
      </c>
      <c r="M428" t="s">
        <v>4</v>
      </c>
      <c r="N428">
        <v>0</v>
      </c>
      <c r="O428">
        <v>0</v>
      </c>
      <c r="P428" t="s">
        <v>5</v>
      </c>
      <c r="Q428">
        <v>0</v>
      </c>
      <c r="R428">
        <v>0</v>
      </c>
      <c r="S428" t="s">
        <v>6</v>
      </c>
      <c r="T428">
        <v>0</v>
      </c>
      <c r="U428">
        <v>0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</v>
      </c>
      <c r="AG428">
        <v>0</v>
      </c>
      <c r="AH428" t="s">
        <v>11</v>
      </c>
      <c r="AI428">
        <v>0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145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0</v>
      </c>
      <c r="I429">
        <v>0</v>
      </c>
      <c r="J429" t="s">
        <v>3</v>
      </c>
      <c r="K429">
        <v>0</v>
      </c>
      <c r="L429">
        <v>0</v>
      </c>
      <c r="M429" t="s">
        <v>4</v>
      </c>
      <c r="N429">
        <v>0</v>
      </c>
      <c r="O429">
        <v>0</v>
      </c>
      <c r="P429" t="s">
        <v>5</v>
      </c>
      <c r="Q429">
        <v>0</v>
      </c>
      <c r="R429">
        <v>0</v>
      </c>
      <c r="S429" t="s">
        <v>6</v>
      </c>
      <c r="T429">
        <v>0</v>
      </c>
      <c r="U429">
        <v>0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</v>
      </c>
      <c r="AG429">
        <v>0</v>
      </c>
      <c r="AH429" t="s">
        <v>11</v>
      </c>
      <c r="AI429">
        <v>0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145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0</v>
      </c>
      <c r="I430">
        <v>0</v>
      </c>
      <c r="J430" t="s">
        <v>3</v>
      </c>
      <c r="K430">
        <v>0</v>
      </c>
      <c r="L430">
        <v>0</v>
      </c>
      <c r="M430" t="s">
        <v>4</v>
      </c>
      <c r="N430">
        <v>0</v>
      </c>
      <c r="O430">
        <v>0</v>
      </c>
      <c r="P430" t="s">
        <v>5</v>
      </c>
      <c r="Q430">
        <v>0</v>
      </c>
      <c r="R430">
        <v>0</v>
      </c>
      <c r="S430" t="s">
        <v>6</v>
      </c>
      <c r="T430">
        <v>0</v>
      </c>
      <c r="U430">
        <v>0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</v>
      </c>
      <c r="AG430">
        <v>0</v>
      </c>
      <c r="AH430" t="s">
        <v>11</v>
      </c>
      <c r="AI430">
        <v>0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145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0</v>
      </c>
      <c r="I431">
        <v>0</v>
      </c>
      <c r="J431" t="s">
        <v>3</v>
      </c>
      <c r="K431">
        <v>0</v>
      </c>
      <c r="L431">
        <v>0</v>
      </c>
      <c r="M431" t="s">
        <v>4</v>
      </c>
      <c r="N431">
        <v>0</v>
      </c>
      <c r="O431">
        <v>0</v>
      </c>
      <c r="P431" t="s">
        <v>5</v>
      </c>
      <c r="Q431">
        <v>0</v>
      </c>
      <c r="R431">
        <v>0</v>
      </c>
      <c r="S431" t="s">
        <v>6</v>
      </c>
      <c r="T431">
        <v>0</v>
      </c>
      <c r="U431">
        <v>0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</v>
      </c>
      <c r="AG431">
        <v>0</v>
      </c>
      <c r="AH431" t="s">
        <v>11</v>
      </c>
      <c r="AI431">
        <v>0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145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0</v>
      </c>
      <c r="I432">
        <v>0</v>
      </c>
      <c r="J432" t="s">
        <v>3</v>
      </c>
      <c r="K432">
        <v>0</v>
      </c>
      <c r="L432">
        <v>0</v>
      </c>
      <c r="M432" t="s">
        <v>4</v>
      </c>
      <c r="N432">
        <v>0</v>
      </c>
      <c r="O432">
        <v>0</v>
      </c>
      <c r="P432" t="s">
        <v>5</v>
      </c>
      <c r="Q432">
        <v>0</v>
      </c>
      <c r="R432">
        <v>0</v>
      </c>
      <c r="S432" t="s">
        <v>6</v>
      </c>
      <c r="T432">
        <v>0</v>
      </c>
      <c r="U432">
        <v>0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</v>
      </c>
      <c r="AG432">
        <v>0</v>
      </c>
      <c r="AH432" t="s">
        <v>11</v>
      </c>
      <c r="AI432">
        <v>0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145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0</v>
      </c>
      <c r="I433">
        <v>0</v>
      </c>
      <c r="J433" t="s">
        <v>3</v>
      </c>
      <c r="K433">
        <v>0</v>
      </c>
      <c r="L433">
        <v>0</v>
      </c>
      <c r="M433" t="s">
        <v>4</v>
      </c>
      <c r="N433">
        <v>0</v>
      </c>
      <c r="O433">
        <v>0</v>
      </c>
      <c r="P433" t="s">
        <v>5</v>
      </c>
      <c r="Q433">
        <v>0</v>
      </c>
      <c r="R433">
        <v>0</v>
      </c>
      <c r="S433" t="s">
        <v>6</v>
      </c>
      <c r="T433">
        <v>0</v>
      </c>
      <c r="U433">
        <v>0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</v>
      </c>
      <c r="AG433">
        <v>0</v>
      </c>
      <c r="AH433" t="s">
        <v>11</v>
      </c>
      <c r="AI433">
        <v>0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145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0</v>
      </c>
      <c r="I434">
        <v>0</v>
      </c>
      <c r="J434" t="s">
        <v>3</v>
      </c>
      <c r="K434">
        <v>0</v>
      </c>
      <c r="L434">
        <v>0</v>
      </c>
      <c r="M434" t="s">
        <v>4</v>
      </c>
      <c r="N434">
        <v>0</v>
      </c>
      <c r="O434">
        <v>0</v>
      </c>
      <c r="P434" t="s">
        <v>5</v>
      </c>
      <c r="Q434">
        <v>0</v>
      </c>
      <c r="R434">
        <v>0</v>
      </c>
      <c r="S434" t="s">
        <v>6</v>
      </c>
      <c r="T434">
        <v>0</v>
      </c>
      <c r="U434">
        <v>0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</v>
      </c>
      <c r="AG434">
        <v>0</v>
      </c>
      <c r="AH434" t="s">
        <v>11</v>
      </c>
      <c r="AI434">
        <v>0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145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0</v>
      </c>
      <c r="I435">
        <v>0</v>
      </c>
      <c r="J435" t="s">
        <v>3</v>
      </c>
      <c r="K435">
        <v>0</v>
      </c>
      <c r="L435">
        <v>0</v>
      </c>
      <c r="M435" t="s">
        <v>4</v>
      </c>
      <c r="N435">
        <v>0</v>
      </c>
      <c r="O435">
        <v>0</v>
      </c>
      <c r="P435" t="s">
        <v>5</v>
      </c>
      <c r="Q435">
        <v>0</v>
      </c>
      <c r="R435">
        <v>0</v>
      </c>
      <c r="S435" t="s">
        <v>6</v>
      </c>
      <c r="T435">
        <v>0</v>
      </c>
      <c r="U435">
        <v>0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</v>
      </c>
      <c r="AG435">
        <v>0</v>
      </c>
      <c r="AH435" t="s">
        <v>11</v>
      </c>
      <c r="AI435">
        <v>0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145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0</v>
      </c>
      <c r="I436">
        <v>0</v>
      </c>
      <c r="J436" t="s">
        <v>3</v>
      </c>
      <c r="K436">
        <v>0</v>
      </c>
      <c r="L436">
        <v>0</v>
      </c>
      <c r="M436" t="s">
        <v>4</v>
      </c>
      <c r="N436">
        <v>0</v>
      </c>
      <c r="O436">
        <v>0</v>
      </c>
      <c r="P436" t="s">
        <v>5</v>
      </c>
      <c r="Q436">
        <v>0</v>
      </c>
      <c r="R436">
        <v>0</v>
      </c>
      <c r="S436" t="s">
        <v>6</v>
      </c>
      <c r="T436">
        <v>0</v>
      </c>
      <c r="U436">
        <v>0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</v>
      </c>
      <c r="AG436">
        <v>0</v>
      </c>
      <c r="AH436" t="s">
        <v>11</v>
      </c>
      <c r="AI436">
        <v>0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145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0</v>
      </c>
      <c r="I437">
        <v>0</v>
      </c>
      <c r="J437" t="s">
        <v>3</v>
      </c>
      <c r="K437">
        <v>0</v>
      </c>
      <c r="L437">
        <v>0</v>
      </c>
      <c r="M437" t="s">
        <v>4</v>
      </c>
      <c r="N437">
        <v>0</v>
      </c>
      <c r="O437">
        <v>0</v>
      </c>
      <c r="P437" t="s">
        <v>5</v>
      </c>
      <c r="Q437">
        <v>0</v>
      </c>
      <c r="R437">
        <v>0</v>
      </c>
      <c r="S437" t="s">
        <v>6</v>
      </c>
      <c r="T437">
        <v>0</v>
      </c>
      <c r="U437">
        <v>0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</v>
      </c>
      <c r="AG437">
        <v>0</v>
      </c>
      <c r="AH437" t="s">
        <v>11</v>
      </c>
      <c r="AI437">
        <v>0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145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0</v>
      </c>
      <c r="I438">
        <v>0</v>
      </c>
      <c r="J438" t="s">
        <v>3</v>
      </c>
      <c r="K438">
        <v>0</v>
      </c>
      <c r="L438">
        <v>0</v>
      </c>
      <c r="M438" t="s">
        <v>4</v>
      </c>
      <c r="N438">
        <v>0</v>
      </c>
      <c r="O438">
        <v>0</v>
      </c>
      <c r="P438" t="s">
        <v>5</v>
      </c>
      <c r="Q438">
        <v>0</v>
      </c>
      <c r="R438">
        <v>0</v>
      </c>
      <c r="S438" t="s">
        <v>6</v>
      </c>
      <c r="T438">
        <v>0</v>
      </c>
      <c r="U438">
        <v>0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</v>
      </c>
      <c r="AG438">
        <v>0</v>
      </c>
      <c r="AH438" t="s">
        <v>11</v>
      </c>
      <c r="AI438">
        <v>0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145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0</v>
      </c>
      <c r="I439">
        <v>0</v>
      </c>
      <c r="J439" t="s">
        <v>3</v>
      </c>
      <c r="K439">
        <v>0</v>
      </c>
      <c r="L439">
        <v>0</v>
      </c>
      <c r="M439" t="s">
        <v>4</v>
      </c>
      <c r="N439">
        <v>0</v>
      </c>
      <c r="O439">
        <v>0</v>
      </c>
      <c r="P439" t="s">
        <v>5</v>
      </c>
      <c r="Q439">
        <v>0</v>
      </c>
      <c r="R439">
        <v>0</v>
      </c>
      <c r="S439" t="s">
        <v>6</v>
      </c>
      <c r="T439">
        <v>0</v>
      </c>
      <c r="U439">
        <v>0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</v>
      </c>
      <c r="AG439">
        <v>0</v>
      </c>
      <c r="AH439" t="s">
        <v>11</v>
      </c>
      <c r="AI439">
        <v>0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145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0</v>
      </c>
      <c r="I440">
        <v>0</v>
      </c>
      <c r="J440" t="s">
        <v>3</v>
      </c>
      <c r="K440">
        <v>0</v>
      </c>
      <c r="L440">
        <v>0</v>
      </c>
      <c r="M440" t="s">
        <v>4</v>
      </c>
      <c r="N440">
        <v>0</v>
      </c>
      <c r="O440">
        <v>0</v>
      </c>
      <c r="P440" t="s">
        <v>5</v>
      </c>
      <c r="Q440">
        <v>0</v>
      </c>
      <c r="R440">
        <v>0</v>
      </c>
      <c r="S440" t="s">
        <v>6</v>
      </c>
      <c r="T440">
        <v>0</v>
      </c>
      <c r="U440">
        <v>0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</v>
      </c>
      <c r="AG440">
        <v>0</v>
      </c>
      <c r="AH440" t="s">
        <v>11</v>
      </c>
      <c r="AI440">
        <v>0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145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0</v>
      </c>
      <c r="I441">
        <v>0</v>
      </c>
      <c r="J441" t="s">
        <v>3</v>
      </c>
      <c r="K441">
        <v>0</v>
      </c>
      <c r="L441">
        <v>0</v>
      </c>
      <c r="M441" t="s">
        <v>4</v>
      </c>
      <c r="N441">
        <v>0</v>
      </c>
      <c r="O441">
        <v>0</v>
      </c>
      <c r="P441" t="s">
        <v>5</v>
      </c>
      <c r="Q441">
        <v>0</v>
      </c>
      <c r="R441">
        <v>0</v>
      </c>
      <c r="S441" t="s">
        <v>6</v>
      </c>
      <c r="T441">
        <v>0</v>
      </c>
      <c r="U441">
        <v>0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</v>
      </c>
      <c r="AG441">
        <v>0</v>
      </c>
      <c r="AH441" t="s">
        <v>11</v>
      </c>
      <c r="AI441">
        <v>0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214.41187300000001</v>
      </c>
      <c r="I442">
        <v>43.997064000000002</v>
      </c>
      <c r="J442" t="s">
        <v>3</v>
      </c>
      <c r="K442">
        <v>208.71852899999999</v>
      </c>
      <c r="L442">
        <v>40.735731999999999</v>
      </c>
      <c r="M442" t="s">
        <v>4</v>
      </c>
      <c r="N442">
        <v>10.830064</v>
      </c>
      <c r="O442">
        <v>0.31556299999999998</v>
      </c>
      <c r="P442" t="s">
        <v>5</v>
      </c>
      <c r="Q442">
        <v>0</v>
      </c>
      <c r="R442">
        <v>0</v>
      </c>
      <c r="S442" t="s">
        <v>6</v>
      </c>
      <c r="T442">
        <v>3.7474430000000001</v>
      </c>
      <c r="U442">
        <v>2.9183000000000001E-2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0.18324399999999999</v>
      </c>
      <c r="AD442">
        <v>9.1000000000000003E-5</v>
      </c>
      <c r="AE442" t="s">
        <v>10</v>
      </c>
      <c r="AF442">
        <v>0</v>
      </c>
      <c r="AG442">
        <v>0</v>
      </c>
      <c r="AH442" t="s">
        <v>11</v>
      </c>
      <c r="AI442">
        <v>0.81440999999999997</v>
      </c>
      <c r="AJ442">
        <v>1.47E-4</v>
      </c>
      <c r="AK442" t="s">
        <v>12</v>
      </c>
      <c r="AL442">
        <v>0</v>
      </c>
      <c r="AM442">
        <v>0</v>
      </c>
    </row>
    <row r="443" spans="1:39" x14ac:dyDescent="0.25">
      <c r="A443" t="s">
        <v>146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427.98186600000002</v>
      </c>
      <c r="I443">
        <v>65.383690999999999</v>
      </c>
      <c r="J443" t="s">
        <v>3</v>
      </c>
      <c r="K443">
        <v>416.68305700000002</v>
      </c>
      <c r="L443">
        <v>60.904204</v>
      </c>
      <c r="M443" t="s">
        <v>4</v>
      </c>
      <c r="N443">
        <v>21.576145</v>
      </c>
      <c r="O443">
        <v>0.41825000000000001</v>
      </c>
      <c r="P443" t="s">
        <v>5</v>
      </c>
      <c r="Q443">
        <v>0</v>
      </c>
      <c r="R443">
        <v>0</v>
      </c>
      <c r="S443" t="s">
        <v>6</v>
      </c>
      <c r="T443">
        <v>7.4676780000000003</v>
      </c>
      <c r="U443">
        <v>3.7121000000000001E-2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0.178701</v>
      </c>
      <c r="AD443">
        <v>3.0000000000000001E-5</v>
      </c>
      <c r="AE443" t="s">
        <v>10</v>
      </c>
      <c r="AF443">
        <v>0</v>
      </c>
      <c r="AG443">
        <v>0</v>
      </c>
      <c r="AH443" t="s">
        <v>11</v>
      </c>
      <c r="AI443">
        <v>0.82276899999999997</v>
      </c>
      <c r="AJ443">
        <v>1.7200000000000001E-4</v>
      </c>
      <c r="AK443" t="s">
        <v>12</v>
      </c>
      <c r="AL443">
        <v>0</v>
      </c>
      <c r="AM443">
        <v>0</v>
      </c>
    </row>
    <row r="444" spans="1:39" x14ac:dyDescent="0.25">
      <c r="A444" t="s">
        <v>146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643.48176799999999</v>
      </c>
      <c r="I444">
        <v>104.973827</v>
      </c>
      <c r="J444" t="s">
        <v>3</v>
      </c>
      <c r="K444">
        <v>626.49510399999997</v>
      </c>
      <c r="L444">
        <v>97.676467000000002</v>
      </c>
      <c r="M444" t="s">
        <v>4</v>
      </c>
      <c r="N444">
        <v>32.539357000000003</v>
      </c>
      <c r="O444">
        <v>0.66214499999999998</v>
      </c>
      <c r="P444" t="s">
        <v>5</v>
      </c>
      <c r="Q444">
        <v>0</v>
      </c>
      <c r="R444">
        <v>0</v>
      </c>
      <c r="S444" t="s">
        <v>6</v>
      </c>
      <c r="T444">
        <v>11.256582</v>
      </c>
      <c r="U444">
        <v>6.5153000000000003E-2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0.17633399999999999</v>
      </c>
      <c r="AD444">
        <v>6.2000000000000003E-5</v>
      </c>
      <c r="AE444" t="s">
        <v>10</v>
      </c>
      <c r="AF444">
        <v>0</v>
      </c>
      <c r="AG444">
        <v>0</v>
      </c>
      <c r="AH444" t="s">
        <v>11</v>
      </c>
      <c r="AI444">
        <v>0.82579199999999997</v>
      </c>
      <c r="AJ444">
        <v>1.6000000000000001E-4</v>
      </c>
      <c r="AK444" t="s">
        <v>12</v>
      </c>
      <c r="AL444">
        <v>0</v>
      </c>
      <c r="AM444">
        <v>0</v>
      </c>
    </row>
    <row r="445" spans="1:39" x14ac:dyDescent="0.25">
      <c r="A445" t="s">
        <v>146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857.46935499999995</v>
      </c>
      <c r="I445">
        <v>127.043611</v>
      </c>
      <c r="J445" t="s">
        <v>3</v>
      </c>
      <c r="K445">
        <v>834.86819100000002</v>
      </c>
      <c r="L445">
        <v>118.849107</v>
      </c>
      <c r="M445" t="s">
        <v>4</v>
      </c>
      <c r="N445">
        <v>43.336283000000002</v>
      </c>
      <c r="O445">
        <v>0.91950299999999996</v>
      </c>
      <c r="P445" t="s">
        <v>5</v>
      </c>
      <c r="Q445">
        <v>0</v>
      </c>
      <c r="R445">
        <v>0</v>
      </c>
      <c r="S445" t="s">
        <v>6</v>
      </c>
      <c r="T445">
        <v>14.998374</v>
      </c>
      <c r="U445">
        <v>7.2735999999999995E-2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0.175234</v>
      </c>
      <c r="AD445">
        <v>6.7999999999999999E-5</v>
      </c>
      <c r="AE445" t="s">
        <v>10</v>
      </c>
      <c r="AF445">
        <v>0</v>
      </c>
      <c r="AG445">
        <v>0</v>
      </c>
      <c r="AH445" t="s">
        <v>11</v>
      </c>
      <c r="AI445">
        <v>0.82784000000000002</v>
      </c>
      <c r="AJ445">
        <v>1.37E-4</v>
      </c>
      <c r="AK445" t="s">
        <v>12</v>
      </c>
      <c r="AL445">
        <v>0</v>
      </c>
      <c r="AM445">
        <v>0</v>
      </c>
    </row>
    <row r="446" spans="1:39" x14ac:dyDescent="0.25">
      <c r="A446" t="s">
        <v>146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1071.848313</v>
      </c>
      <c r="I446">
        <v>154.62984399999999</v>
      </c>
      <c r="J446" t="s">
        <v>3</v>
      </c>
      <c r="K446">
        <v>1043.60869</v>
      </c>
      <c r="L446">
        <v>145.91624100000001</v>
      </c>
      <c r="M446" t="s">
        <v>4</v>
      </c>
      <c r="N446">
        <v>54.150426000000003</v>
      </c>
      <c r="O446">
        <v>1.135642</v>
      </c>
      <c r="P446" t="s">
        <v>5</v>
      </c>
      <c r="Q446">
        <v>0</v>
      </c>
      <c r="R446">
        <v>0</v>
      </c>
      <c r="S446" t="s">
        <v>6</v>
      </c>
      <c r="T446">
        <v>18.751821</v>
      </c>
      <c r="U446">
        <v>9.7072000000000006E-2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0.17380599999999999</v>
      </c>
      <c r="AD446">
        <v>8.5000000000000006E-5</v>
      </c>
      <c r="AE446" t="s">
        <v>10</v>
      </c>
      <c r="AF446">
        <v>0</v>
      </c>
      <c r="AG446">
        <v>0</v>
      </c>
      <c r="AH446" t="s">
        <v>11</v>
      </c>
      <c r="AI446">
        <v>0.83162800000000003</v>
      </c>
      <c r="AJ446">
        <v>6.7000000000000002E-5</v>
      </c>
      <c r="AK446" t="s">
        <v>12</v>
      </c>
      <c r="AL446">
        <v>0</v>
      </c>
      <c r="AM446">
        <v>0</v>
      </c>
    </row>
    <row r="447" spans="1:39" x14ac:dyDescent="0.25">
      <c r="A447" t="s">
        <v>146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1286.719421</v>
      </c>
      <c r="I447">
        <v>195.634738</v>
      </c>
      <c r="J447" t="s">
        <v>3</v>
      </c>
      <c r="K447">
        <v>1252.8146899999999</v>
      </c>
      <c r="L447">
        <v>185.191194</v>
      </c>
      <c r="M447" t="s">
        <v>4</v>
      </c>
      <c r="N447">
        <v>64.966785999999999</v>
      </c>
      <c r="O447">
        <v>1.361631</v>
      </c>
      <c r="P447" t="s">
        <v>5</v>
      </c>
      <c r="Q447">
        <v>0</v>
      </c>
      <c r="R447">
        <v>0</v>
      </c>
      <c r="S447" t="s">
        <v>6</v>
      </c>
      <c r="T447">
        <v>22.504724</v>
      </c>
      <c r="U447">
        <v>0.120224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0.17238300000000001</v>
      </c>
      <c r="AD447">
        <v>1.08E-4</v>
      </c>
      <c r="AE447" t="s">
        <v>10</v>
      </c>
      <c r="AF447">
        <v>0</v>
      </c>
      <c r="AG447">
        <v>0</v>
      </c>
      <c r="AH447" t="s">
        <v>11</v>
      </c>
      <c r="AI447">
        <v>0.83231900000000003</v>
      </c>
      <c r="AJ447">
        <v>6.7000000000000002E-5</v>
      </c>
      <c r="AK447" t="s">
        <v>12</v>
      </c>
      <c r="AL447">
        <v>0</v>
      </c>
      <c r="AM447">
        <v>0</v>
      </c>
    </row>
    <row r="448" spans="1:39" x14ac:dyDescent="0.25">
      <c r="A448" t="s">
        <v>146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1500.2991460000001</v>
      </c>
      <c r="I448">
        <v>248.04292000000001</v>
      </c>
      <c r="J448" t="s">
        <v>3</v>
      </c>
      <c r="K448">
        <v>1460.779006</v>
      </c>
      <c r="L448">
        <v>233.27957000000001</v>
      </c>
      <c r="M448" t="s">
        <v>4</v>
      </c>
      <c r="N448">
        <v>75.725757999999999</v>
      </c>
      <c r="O448">
        <v>1.6621680000000001</v>
      </c>
      <c r="P448" t="s">
        <v>5</v>
      </c>
      <c r="Q448">
        <v>0</v>
      </c>
      <c r="R448">
        <v>0</v>
      </c>
      <c r="S448" t="s">
        <v>6</v>
      </c>
      <c r="T448">
        <v>26.234672</v>
      </c>
      <c r="U448">
        <v>0.147894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0.16993</v>
      </c>
      <c r="AD448">
        <v>1.46E-4</v>
      </c>
      <c r="AE448" t="s">
        <v>10</v>
      </c>
      <c r="AF448">
        <v>0</v>
      </c>
      <c r="AG448">
        <v>0</v>
      </c>
      <c r="AH448" t="s">
        <v>11</v>
      </c>
      <c r="AI448">
        <v>0.83434799999999998</v>
      </c>
      <c r="AJ448">
        <v>3.3000000000000003E-5</v>
      </c>
      <c r="AK448" t="s">
        <v>12</v>
      </c>
      <c r="AL448">
        <v>0</v>
      </c>
      <c r="AM448">
        <v>0</v>
      </c>
    </row>
    <row r="449" spans="1:39" x14ac:dyDescent="0.25">
      <c r="A449" t="s">
        <v>146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1713.1667379999999</v>
      </c>
      <c r="I449">
        <v>324.69435399999998</v>
      </c>
      <c r="J449" t="s">
        <v>3</v>
      </c>
      <c r="K449">
        <v>1668.0539160000001</v>
      </c>
      <c r="L449">
        <v>304.61548299999998</v>
      </c>
      <c r="M449" t="s">
        <v>4</v>
      </c>
      <c r="N449">
        <v>86.505255000000005</v>
      </c>
      <c r="O449">
        <v>2.186741</v>
      </c>
      <c r="P449" t="s">
        <v>5</v>
      </c>
      <c r="Q449">
        <v>0</v>
      </c>
      <c r="R449">
        <v>0</v>
      </c>
      <c r="S449" t="s">
        <v>6</v>
      </c>
      <c r="T449">
        <v>29.942315000000001</v>
      </c>
      <c r="U449">
        <v>0.191131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0.16761699999999999</v>
      </c>
      <c r="AD449">
        <v>1.65E-4</v>
      </c>
      <c r="AE449" t="s">
        <v>10</v>
      </c>
      <c r="AF449">
        <v>0</v>
      </c>
      <c r="AG449">
        <v>0</v>
      </c>
      <c r="AH449" t="s">
        <v>11</v>
      </c>
      <c r="AI449">
        <v>0.83464700000000003</v>
      </c>
      <c r="AJ449">
        <v>3.1999999999999999E-5</v>
      </c>
      <c r="AK449" t="s">
        <v>12</v>
      </c>
      <c r="AL449">
        <v>0</v>
      </c>
      <c r="AM449">
        <v>0</v>
      </c>
    </row>
    <row r="450" spans="1:39" x14ac:dyDescent="0.25">
      <c r="A450" t="s">
        <v>146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1928.2824929999999</v>
      </c>
      <c r="I450">
        <v>327.67327999999998</v>
      </c>
      <c r="J450" t="s">
        <v>3</v>
      </c>
      <c r="K450">
        <v>1877.5382930000001</v>
      </c>
      <c r="L450">
        <v>306.754998</v>
      </c>
      <c r="M450" t="s">
        <v>4</v>
      </c>
      <c r="N450">
        <v>97.335177999999999</v>
      </c>
      <c r="O450">
        <v>2.4071380000000002</v>
      </c>
      <c r="P450" t="s">
        <v>5</v>
      </c>
      <c r="Q450">
        <v>0</v>
      </c>
      <c r="R450">
        <v>0</v>
      </c>
      <c r="S450" t="s">
        <v>6</v>
      </c>
      <c r="T450">
        <v>33.724811000000003</v>
      </c>
      <c r="U450">
        <v>0.19196099999999999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0.16700999999999999</v>
      </c>
      <c r="AD450">
        <v>1.7000000000000001E-4</v>
      </c>
      <c r="AE450" t="s">
        <v>10</v>
      </c>
      <c r="AF450">
        <v>0</v>
      </c>
      <c r="AG450">
        <v>0</v>
      </c>
      <c r="AH450" t="s">
        <v>11</v>
      </c>
      <c r="AI450">
        <v>0.83602500000000002</v>
      </c>
      <c r="AJ450">
        <v>6.9999999999999999E-6</v>
      </c>
      <c r="AK450" t="s">
        <v>12</v>
      </c>
      <c r="AL450">
        <v>0</v>
      </c>
      <c r="AM450">
        <v>0</v>
      </c>
    </row>
    <row r="451" spans="1:39" x14ac:dyDescent="0.25">
      <c r="A451" t="s">
        <v>146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2143.0038129999998</v>
      </c>
      <c r="I451">
        <v>390.19561499999998</v>
      </c>
      <c r="J451" t="s">
        <v>3</v>
      </c>
      <c r="K451">
        <v>2086.6700289999999</v>
      </c>
      <c r="L451">
        <v>363.33094699999998</v>
      </c>
      <c r="M451" t="s">
        <v>4</v>
      </c>
      <c r="N451">
        <v>108.164445</v>
      </c>
      <c r="O451">
        <v>2.980953</v>
      </c>
      <c r="P451" t="s">
        <v>5</v>
      </c>
      <c r="Q451">
        <v>0</v>
      </c>
      <c r="R451">
        <v>0</v>
      </c>
      <c r="S451" t="s">
        <v>6</v>
      </c>
      <c r="T451">
        <v>37.483820000000001</v>
      </c>
      <c r="U451">
        <v>0.24087700000000001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0.16556199999999999</v>
      </c>
      <c r="AD451">
        <v>1.7200000000000001E-4</v>
      </c>
      <c r="AE451" t="s">
        <v>10</v>
      </c>
      <c r="AF451">
        <v>0</v>
      </c>
      <c r="AG451">
        <v>0</v>
      </c>
      <c r="AH451" t="s">
        <v>11</v>
      </c>
      <c r="AI451">
        <v>0.83613099999999996</v>
      </c>
      <c r="AJ451">
        <v>6.0000000000000002E-6</v>
      </c>
      <c r="AK451" t="s">
        <v>12</v>
      </c>
      <c r="AL451">
        <v>0</v>
      </c>
      <c r="AM451">
        <v>0</v>
      </c>
    </row>
    <row r="452" spans="1:39" x14ac:dyDescent="0.25">
      <c r="A452" t="s">
        <v>146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2359.3598929999998</v>
      </c>
      <c r="I452">
        <v>460.84460200000001</v>
      </c>
      <c r="J452" t="s">
        <v>3</v>
      </c>
      <c r="K452">
        <v>2297.2581540000001</v>
      </c>
      <c r="L452">
        <v>430.70560599999999</v>
      </c>
      <c r="M452" t="s">
        <v>4</v>
      </c>
      <c r="N452">
        <v>119.178338</v>
      </c>
      <c r="O452">
        <v>3.1540159999999999</v>
      </c>
      <c r="P452" t="s">
        <v>5</v>
      </c>
      <c r="Q452">
        <v>0</v>
      </c>
      <c r="R452">
        <v>0</v>
      </c>
      <c r="S452" t="s">
        <v>6</v>
      </c>
      <c r="T452">
        <v>41.306618</v>
      </c>
      <c r="U452">
        <v>0.28604600000000002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0.16372</v>
      </c>
      <c r="AD452">
        <v>1.7699999999999999E-4</v>
      </c>
      <c r="AE452" t="s">
        <v>10</v>
      </c>
      <c r="AF452">
        <v>0</v>
      </c>
      <c r="AG452">
        <v>0</v>
      </c>
      <c r="AH452" t="s">
        <v>11</v>
      </c>
      <c r="AI452">
        <v>0.83640400000000004</v>
      </c>
      <c r="AJ452">
        <v>3.9999999999999998E-6</v>
      </c>
      <c r="AK452" t="s">
        <v>12</v>
      </c>
      <c r="AL452">
        <v>0</v>
      </c>
      <c r="AM452">
        <v>0</v>
      </c>
    </row>
    <row r="453" spans="1:39" x14ac:dyDescent="0.25">
      <c r="A453" t="s">
        <v>146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2574.3077250000001</v>
      </c>
      <c r="I453">
        <v>493.35198000000003</v>
      </c>
      <c r="J453" t="s">
        <v>3</v>
      </c>
      <c r="K453">
        <v>2506.5494239999998</v>
      </c>
      <c r="L453">
        <v>462.72835099999998</v>
      </c>
      <c r="M453" t="s">
        <v>4</v>
      </c>
      <c r="N453">
        <v>130.10671500000001</v>
      </c>
      <c r="O453">
        <v>3.3555830000000002</v>
      </c>
      <c r="P453" t="s">
        <v>5</v>
      </c>
      <c r="Q453">
        <v>0</v>
      </c>
      <c r="R453">
        <v>0</v>
      </c>
      <c r="S453" t="s">
        <v>6</v>
      </c>
      <c r="T453">
        <v>45.073622999999998</v>
      </c>
      <c r="U453">
        <v>0.30287399999999998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0.16228200000000001</v>
      </c>
      <c r="AD453">
        <v>1.74E-4</v>
      </c>
      <c r="AE453" t="s">
        <v>10</v>
      </c>
      <c r="AF453">
        <v>0</v>
      </c>
      <c r="AG453">
        <v>0</v>
      </c>
      <c r="AH453" t="s">
        <v>11</v>
      </c>
      <c r="AI453">
        <v>0.83650500000000005</v>
      </c>
      <c r="AJ453">
        <v>3.9999999999999998E-6</v>
      </c>
      <c r="AK453" t="s">
        <v>12</v>
      </c>
      <c r="AL453">
        <v>0</v>
      </c>
      <c r="AM453">
        <v>0</v>
      </c>
    </row>
    <row r="454" spans="1:39" x14ac:dyDescent="0.25">
      <c r="A454" t="s">
        <v>146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2788.8015140000002</v>
      </c>
      <c r="I454">
        <v>567.24294999999995</v>
      </c>
      <c r="J454" t="s">
        <v>3</v>
      </c>
      <c r="K454">
        <v>2715.3749849999999</v>
      </c>
      <c r="L454">
        <v>532.68793400000004</v>
      </c>
      <c r="M454" t="s">
        <v>4</v>
      </c>
      <c r="N454">
        <v>140.960714</v>
      </c>
      <c r="O454">
        <v>3.790063</v>
      </c>
      <c r="P454" t="s">
        <v>5</v>
      </c>
      <c r="Q454">
        <v>0</v>
      </c>
      <c r="R454">
        <v>0</v>
      </c>
      <c r="S454" t="s">
        <v>6</v>
      </c>
      <c r="T454">
        <v>48.822615999999996</v>
      </c>
      <c r="U454">
        <v>0.33780500000000002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0.16228100000000001</v>
      </c>
      <c r="AD454">
        <v>1.74E-4</v>
      </c>
      <c r="AE454" t="s">
        <v>10</v>
      </c>
      <c r="AF454">
        <v>0</v>
      </c>
      <c r="AG454">
        <v>0</v>
      </c>
      <c r="AH454" t="s">
        <v>11</v>
      </c>
      <c r="AI454">
        <v>0.83654799999999996</v>
      </c>
      <c r="AJ454">
        <v>3.9999999999999998E-6</v>
      </c>
      <c r="AK454" t="s">
        <v>12</v>
      </c>
      <c r="AL454">
        <v>0</v>
      </c>
      <c r="AM454">
        <v>0</v>
      </c>
    </row>
    <row r="455" spans="1:39" x14ac:dyDescent="0.25">
      <c r="A455" t="s">
        <v>146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3004.006484</v>
      </c>
      <c r="I455">
        <v>639.15353800000003</v>
      </c>
      <c r="J455" t="s">
        <v>3</v>
      </c>
      <c r="K455">
        <v>2924.91752</v>
      </c>
      <c r="L455">
        <v>601.24867099999994</v>
      </c>
      <c r="M455" t="s">
        <v>4</v>
      </c>
      <c r="N455">
        <v>151.869798</v>
      </c>
      <c r="O455">
        <v>4.2161379999999999</v>
      </c>
      <c r="P455" t="s">
        <v>5</v>
      </c>
      <c r="Q455">
        <v>0</v>
      </c>
      <c r="R455">
        <v>0</v>
      </c>
      <c r="S455" t="s">
        <v>6</v>
      </c>
      <c r="T455">
        <v>52.592770000000002</v>
      </c>
      <c r="U455">
        <v>0.37993300000000002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0.161578</v>
      </c>
      <c r="AD455">
        <v>1.74E-4</v>
      </c>
      <c r="AE455" t="s">
        <v>10</v>
      </c>
      <c r="AF455">
        <v>0</v>
      </c>
      <c r="AG455">
        <v>0</v>
      </c>
      <c r="AH455" t="s">
        <v>11</v>
      </c>
      <c r="AI455">
        <v>0.83660000000000001</v>
      </c>
      <c r="AJ455">
        <v>3.9999999999999998E-6</v>
      </c>
      <c r="AK455" t="s">
        <v>12</v>
      </c>
      <c r="AL455">
        <v>0</v>
      </c>
      <c r="AM455">
        <v>0</v>
      </c>
    </row>
    <row r="456" spans="1:39" x14ac:dyDescent="0.25">
      <c r="A456" t="s">
        <v>146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3217.9417680000001</v>
      </c>
      <c r="I456">
        <v>606.00345100000004</v>
      </c>
      <c r="J456" t="s">
        <v>3</v>
      </c>
      <c r="K456">
        <v>3133.2146630000002</v>
      </c>
      <c r="L456">
        <v>571.02609099999995</v>
      </c>
      <c r="M456" t="s">
        <v>4</v>
      </c>
      <c r="N456">
        <v>162.60186999999999</v>
      </c>
      <c r="O456">
        <v>4.2709109999999999</v>
      </c>
      <c r="P456" t="s">
        <v>5</v>
      </c>
      <c r="Q456">
        <v>0</v>
      </c>
      <c r="R456">
        <v>0</v>
      </c>
      <c r="S456" t="s">
        <v>6</v>
      </c>
      <c r="T456">
        <v>56.337927999999998</v>
      </c>
      <c r="U456">
        <v>0.37430400000000003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0.160993</v>
      </c>
      <c r="AD456">
        <v>1.7100000000000001E-4</v>
      </c>
      <c r="AE456" t="s">
        <v>10</v>
      </c>
      <c r="AF456">
        <v>0</v>
      </c>
      <c r="AG456">
        <v>0</v>
      </c>
      <c r="AH456" t="s">
        <v>11</v>
      </c>
      <c r="AI456">
        <v>0.83690100000000001</v>
      </c>
      <c r="AJ456">
        <v>6.9999999999999999E-6</v>
      </c>
      <c r="AK456" t="s">
        <v>12</v>
      </c>
      <c r="AL456">
        <v>0</v>
      </c>
      <c r="AM456">
        <v>0</v>
      </c>
    </row>
    <row r="457" spans="1:39" x14ac:dyDescent="0.25">
      <c r="A457" t="s">
        <v>146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3432.4876899999999</v>
      </c>
      <c r="I457">
        <v>689.519181</v>
      </c>
      <c r="J457" t="s">
        <v>3</v>
      </c>
      <c r="K457">
        <v>3342.0750440000002</v>
      </c>
      <c r="L457">
        <v>654.09562900000003</v>
      </c>
      <c r="M457" t="s">
        <v>4</v>
      </c>
      <c r="N457">
        <v>173.50734</v>
      </c>
      <c r="O457">
        <v>4.6091449999999998</v>
      </c>
      <c r="P457" t="s">
        <v>5</v>
      </c>
      <c r="Q457">
        <v>0</v>
      </c>
      <c r="R457">
        <v>0</v>
      </c>
      <c r="S457" t="s">
        <v>6</v>
      </c>
      <c r="T457">
        <v>60.099905</v>
      </c>
      <c r="U457">
        <v>0.444693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0.160526</v>
      </c>
      <c r="AD457">
        <v>1.74E-4</v>
      </c>
      <c r="AE457" t="s">
        <v>10</v>
      </c>
      <c r="AF457">
        <v>0</v>
      </c>
      <c r="AG457">
        <v>0</v>
      </c>
      <c r="AH457" t="s">
        <v>11</v>
      </c>
      <c r="AI457">
        <v>0.83709</v>
      </c>
      <c r="AJ457">
        <v>5.0000000000000004E-6</v>
      </c>
      <c r="AK457" t="s">
        <v>12</v>
      </c>
      <c r="AL457">
        <v>0</v>
      </c>
      <c r="AM457">
        <v>0</v>
      </c>
    </row>
    <row r="458" spans="1:39" x14ac:dyDescent="0.25">
      <c r="A458" t="s">
        <v>146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3646.2314889999998</v>
      </c>
      <c r="I458">
        <v>682.72475099999997</v>
      </c>
      <c r="J458" t="s">
        <v>3</v>
      </c>
      <c r="K458">
        <v>3550.1476120000002</v>
      </c>
      <c r="L458">
        <v>648.24376700000005</v>
      </c>
      <c r="M458" t="s">
        <v>4</v>
      </c>
      <c r="N458">
        <v>184.34067400000001</v>
      </c>
      <c r="O458">
        <v>4.5521010000000004</v>
      </c>
      <c r="P458" t="s">
        <v>5</v>
      </c>
      <c r="Q458">
        <v>0</v>
      </c>
      <c r="R458">
        <v>0</v>
      </c>
      <c r="S458" t="s">
        <v>6</v>
      </c>
      <c r="T458">
        <v>63.847673</v>
      </c>
      <c r="U458">
        <v>0.436108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0.160028</v>
      </c>
      <c r="AD458">
        <v>1.66E-4</v>
      </c>
      <c r="AE458" t="s">
        <v>10</v>
      </c>
      <c r="AF458">
        <v>0</v>
      </c>
      <c r="AG458">
        <v>0</v>
      </c>
      <c r="AH458" t="s">
        <v>11</v>
      </c>
      <c r="AI458">
        <v>0.83710799999999996</v>
      </c>
      <c r="AJ458">
        <v>5.0000000000000004E-6</v>
      </c>
      <c r="AK458" t="s">
        <v>12</v>
      </c>
      <c r="AL458">
        <v>0</v>
      </c>
      <c r="AM458">
        <v>0</v>
      </c>
    </row>
    <row r="459" spans="1:39" x14ac:dyDescent="0.25">
      <c r="A459" t="s">
        <v>146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3860.586519</v>
      </c>
      <c r="I459">
        <v>723.077856</v>
      </c>
      <c r="J459" t="s">
        <v>3</v>
      </c>
      <c r="K459">
        <v>3758.8342429999998</v>
      </c>
      <c r="L459">
        <v>684.53538000000003</v>
      </c>
      <c r="M459" t="s">
        <v>4</v>
      </c>
      <c r="N459">
        <v>195.17983899999999</v>
      </c>
      <c r="O459">
        <v>5.2146489999999996</v>
      </c>
      <c r="P459" t="s">
        <v>5</v>
      </c>
      <c r="Q459">
        <v>0</v>
      </c>
      <c r="R459">
        <v>0</v>
      </c>
      <c r="S459" t="s">
        <v>6</v>
      </c>
      <c r="T459">
        <v>67.572298000000004</v>
      </c>
      <c r="U459">
        <v>0.46520899999999998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0.159916</v>
      </c>
      <c r="AD459">
        <v>1.63E-4</v>
      </c>
      <c r="AE459" t="s">
        <v>10</v>
      </c>
      <c r="AF459">
        <v>0</v>
      </c>
      <c r="AG459">
        <v>0</v>
      </c>
      <c r="AH459" t="s">
        <v>11</v>
      </c>
      <c r="AI459">
        <v>0.83712600000000004</v>
      </c>
      <c r="AJ459">
        <v>5.0000000000000004E-6</v>
      </c>
      <c r="AK459" t="s">
        <v>12</v>
      </c>
      <c r="AL459">
        <v>0</v>
      </c>
      <c r="AM459">
        <v>0</v>
      </c>
    </row>
    <row r="460" spans="1:39" x14ac:dyDescent="0.25">
      <c r="A460" t="s">
        <v>146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4073.882783</v>
      </c>
      <c r="I460">
        <v>730.83171200000004</v>
      </c>
      <c r="J460" t="s">
        <v>3</v>
      </c>
      <c r="K460">
        <v>3966.495942</v>
      </c>
      <c r="L460">
        <v>690.83211300000005</v>
      </c>
      <c r="M460" t="s">
        <v>4</v>
      </c>
      <c r="N460">
        <v>205.97364200000001</v>
      </c>
      <c r="O460">
        <v>4.9640310000000003</v>
      </c>
      <c r="P460" t="s">
        <v>5</v>
      </c>
      <c r="Q460">
        <v>0</v>
      </c>
      <c r="R460">
        <v>0</v>
      </c>
      <c r="S460" t="s">
        <v>6</v>
      </c>
      <c r="T460">
        <v>71.278599</v>
      </c>
      <c r="U460">
        <v>0.442417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0.15922700000000001</v>
      </c>
      <c r="AD460">
        <v>1.5799999999999999E-4</v>
      </c>
      <c r="AE460" t="s">
        <v>10</v>
      </c>
      <c r="AF460">
        <v>0</v>
      </c>
      <c r="AG460">
        <v>0</v>
      </c>
      <c r="AH460" t="s">
        <v>11</v>
      </c>
      <c r="AI460">
        <v>0.83712699999999995</v>
      </c>
      <c r="AJ460">
        <v>5.0000000000000004E-6</v>
      </c>
      <c r="AK460" t="s">
        <v>12</v>
      </c>
      <c r="AL460">
        <v>0</v>
      </c>
      <c r="AM460">
        <v>0</v>
      </c>
    </row>
    <row r="461" spans="1:39" x14ac:dyDescent="0.25">
      <c r="A461" t="s">
        <v>146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4287.5030859999997</v>
      </c>
      <c r="I461">
        <v>787.52419799999996</v>
      </c>
      <c r="J461" t="s">
        <v>3</v>
      </c>
      <c r="K461">
        <v>4174.4547709999997</v>
      </c>
      <c r="L461">
        <v>741.28395</v>
      </c>
      <c r="M461" t="s">
        <v>4</v>
      </c>
      <c r="N461">
        <v>216.81310099999999</v>
      </c>
      <c r="O461">
        <v>5.7763530000000003</v>
      </c>
      <c r="P461" t="s">
        <v>5</v>
      </c>
      <c r="Q461">
        <v>0</v>
      </c>
      <c r="R461">
        <v>0</v>
      </c>
      <c r="S461" t="s">
        <v>6</v>
      </c>
      <c r="T461">
        <v>74.991840999999994</v>
      </c>
      <c r="U461">
        <v>0.47614099999999998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0.15867999999999999</v>
      </c>
      <c r="AD461">
        <v>1.56E-4</v>
      </c>
      <c r="AE461" t="s">
        <v>10</v>
      </c>
      <c r="AF461">
        <v>0</v>
      </c>
      <c r="AG461">
        <v>0</v>
      </c>
      <c r="AH461" t="s">
        <v>11</v>
      </c>
      <c r="AI461">
        <v>0.83713199999999999</v>
      </c>
      <c r="AJ461">
        <v>5.0000000000000004E-6</v>
      </c>
      <c r="AK461" t="s">
        <v>12</v>
      </c>
      <c r="AL461">
        <v>0</v>
      </c>
      <c r="AM461">
        <v>0</v>
      </c>
    </row>
    <row r="462" spans="1:39" x14ac:dyDescent="0.25">
      <c r="A462" t="s">
        <v>184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222.77970400000001</v>
      </c>
      <c r="I462">
        <v>19.256426000000001</v>
      </c>
      <c r="J462" t="s">
        <v>3</v>
      </c>
      <c r="K462">
        <v>218.211082</v>
      </c>
      <c r="L462">
        <v>18.566427000000001</v>
      </c>
      <c r="M462" t="s">
        <v>4</v>
      </c>
      <c r="N462">
        <v>11.23958</v>
      </c>
      <c r="O462">
        <v>0.20971799999999999</v>
      </c>
      <c r="P462" t="s">
        <v>5</v>
      </c>
      <c r="Q462">
        <v>17.534244000000001</v>
      </c>
      <c r="R462">
        <v>0.24368300000000001</v>
      </c>
      <c r="S462" t="s">
        <v>6</v>
      </c>
      <c r="T462">
        <v>5.727684</v>
      </c>
      <c r="U462">
        <v>3.9112000000000001E-2</v>
      </c>
      <c r="V462" t="s">
        <v>7</v>
      </c>
      <c r="W462">
        <v>3.7417720000000001</v>
      </c>
      <c r="X462">
        <v>1.8905000000000002E-2</v>
      </c>
      <c r="Y462" t="s">
        <v>8</v>
      </c>
      <c r="Z462">
        <v>6.5606650000000002</v>
      </c>
      <c r="AA462">
        <v>2.622E-2</v>
      </c>
      <c r="AB462" t="s">
        <v>9</v>
      </c>
      <c r="AC462">
        <v>188.26274100000001</v>
      </c>
      <c r="AD462">
        <v>12.475172000000001</v>
      </c>
      <c r="AE462" t="s">
        <v>10</v>
      </c>
      <c r="AF462">
        <v>0.181254</v>
      </c>
      <c r="AG462">
        <v>1.25E-4</v>
      </c>
      <c r="AH462" t="s">
        <v>11</v>
      </c>
      <c r="AI462">
        <v>0.81570100000000001</v>
      </c>
      <c r="AJ462">
        <v>1.3899999999999999E-4</v>
      </c>
      <c r="AK462" t="s">
        <v>12</v>
      </c>
      <c r="AL462">
        <v>0</v>
      </c>
      <c r="AM462">
        <v>0</v>
      </c>
    </row>
    <row r="463" spans="1:39" x14ac:dyDescent="0.25">
      <c r="A463" t="s">
        <v>184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445.98443400000002</v>
      </c>
      <c r="I463">
        <v>37.875638000000002</v>
      </c>
      <c r="J463" t="s">
        <v>3</v>
      </c>
      <c r="K463">
        <v>436.87161900000001</v>
      </c>
      <c r="L463">
        <v>36.740454</v>
      </c>
      <c r="M463" t="s">
        <v>4</v>
      </c>
      <c r="N463">
        <v>22.435697999999999</v>
      </c>
      <c r="O463">
        <v>0.28590500000000002</v>
      </c>
      <c r="P463" t="s">
        <v>5</v>
      </c>
      <c r="Q463">
        <v>35.086306</v>
      </c>
      <c r="R463">
        <v>0.48768699999999998</v>
      </c>
      <c r="S463" t="s">
        <v>6</v>
      </c>
      <c r="T463">
        <v>11.459865000000001</v>
      </c>
      <c r="U463">
        <v>6.5317E-2</v>
      </c>
      <c r="V463" t="s">
        <v>7</v>
      </c>
      <c r="W463">
        <v>7.5011910000000004</v>
      </c>
      <c r="X463">
        <v>4.9938000000000003E-2</v>
      </c>
      <c r="Y463" t="s">
        <v>8</v>
      </c>
      <c r="Z463">
        <v>13.108411</v>
      </c>
      <c r="AA463">
        <v>5.7595E-2</v>
      </c>
      <c r="AB463" t="s">
        <v>9</v>
      </c>
      <c r="AC463">
        <v>377.00091900000001</v>
      </c>
      <c r="AD463">
        <v>25.998556000000001</v>
      </c>
      <c r="AE463" t="s">
        <v>10</v>
      </c>
      <c r="AF463">
        <v>0.17669099999999999</v>
      </c>
      <c r="AG463">
        <v>7.1000000000000005E-5</v>
      </c>
      <c r="AH463" t="s">
        <v>11</v>
      </c>
      <c r="AI463">
        <v>0.82048100000000002</v>
      </c>
      <c r="AJ463">
        <v>1.7699999999999999E-4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184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668.97463500000003</v>
      </c>
      <c r="I464">
        <v>58.078347999999998</v>
      </c>
      <c r="J464" t="s">
        <v>3</v>
      </c>
      <c r="K464">
        <v>655.32347500000003</v>
      </c>
      <c r="L464">
        <v>56.016525000000001</v>
      </c>
      <c r="M464" t="s">
        <v>4</v>
      </c>
      <c r="N464">
        <v>33.647598000000002</v>
      </c>
      <c r="O464">
        <v>0.47639599999999999</v>
      </c>
      <c r="P464" t="s">
        <v>5</v>
      </c>
      <c r="Q464">
        <v>52.674061000000002</v>
      </c>
      <c r="R464">
        <v>0.60601499999999997</v>
      </c>
      <c r="S464" t="s">
        <v>6</v>
      </c>
      <c r="T464">
        <v>17.213725</v>
      </c>
      <c r="U464">
        <v>0.100882</v>
      </c>
      <c r="V464" t="s">
        <v>7</v>
      </c>
      <c r="W464">
        <v>11.258696</v>
      </c>
      <c r="X464">
        <v>6.2115999999999998E-2</v>
      </c>
      <c r="Y464" t="s">
        <v>8</v>
      </c>
      <c r="Z464">
        <v>19.674769000000001</v>
      </c>
      <c r="AA464">
        <v>7.0564000000000002E-2</v>
      </c>
      <c r="AB464" t="s">
        <v>9</v>
      </c>
      <c r="AC464">
        <v>565.48483999999996</v>
      </c>
      <c r="AD464">
        <v>41.238664999999997</v>
      </c>
      <c r="AE464" t="s">
        <v>10</v>
      </c>
      <c r="AF464">
        <v>0.17411099999999999</v>
      </c>
      <c r="AG464">
        <v>1.06E-4</v>
      </c>
      <c r="AH464" t="s">
        <v>11</v>
      </c>
      <c r="AI464">
        <v>0.82595600000000002</v>
      </c>
      <c r="AJ464">
        <v>1.63E-4</v>
      </c>
      <c r="AK464" t="s">
        <v>12</v>
      </c>
      <c r="AL464">
        <v>0</v>
      </c>
      <c r="AM464">
        <v>0</v>
      </c>
    </row>
    <row r="465" spans="1:39" x14ac:dyDescent="0.25">
      <c r="A465" t="s">
        <v>184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891.70199700000001</v>
      </c>
      <c r="I465">
        <v>103.85745799999999</v>
      </c>
      <c r="J465" t="s">
        <v>3</v>
      </c>
      <c r="K465">
        <v>873.49634600000002</v>
      </c>
      <c r="L465">
        <v>99.764593000000005</v>
      </c>
      <c r="M465" t="s">
        <v>4</v>
      </c>
      <c r="N465">
        <v>44.906874999999999</v>
      </c>
      <c r="O465">
        <v>0.80503999999999998</v>
      </c>
      <c r="P465" t="s">
        <v>5</v>
      </c>
      <c r="Q465">
        <v>70.179899000000006</v>
      </c>
      <c r="R465">
        <v>1.407381</v>
      </c>
      <c r="S465" t="s">
        <v>6</v>
      </c>
      <c r="T465">
        <v>22.918524999999999</v>
      </c>
      <c r="U465">
        <v>0.169485</v>
      </c>
      <c r="V465" t="s">
        <v>7</v>
      </c>
      <c r="W465">
        <v>14.979305</v>
      </c>
      <c r="X465">
        <v>0.106476</v>
      </c>
      <c r="Y465" t="s">
        <v>8</v>
      </c>
      <c r="Z465">
        <v>26.263964999999999</v>
      </c>
      <c r="AA465">
        <v>0.41219699999999998</v>
      </c>
      <c r="AB465" t="s">
        <v>9</v>
      </c>
      <c r="AC465">
        <v>753.72639200000003</v>
      </c>
      <c r="AD465">
        <v>70.108801</v>
      </c>
      <c r="AE465" t="s">
        <v>10</v>
      </c>
      <c r="AF465">
        <v>0.172705</v>
      </c>
      <c r="AG465">
        <v>1.2400000000000001E-4</v>
      </c>
      <c r="AH465" t="s">
        <v>11</v>
      </c>
      <c r="AI465">
        <v>0.828102</v>
      </c>
      <c r="AJ465">
        <v>1.45E-4</v>
      </c>
      <c r="AK465" t="s">
        <v>12</v>
      </c>
      <c r="AL465">
        <v>0</v>
      </c>
      <c r="AM465">
        <v>0</v>
      </c>
    </row>
    <row r="466" spans="1:39" x14ac:dyDescent="0.25">
      <c r="A466" t="s">
        <v>184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1113.889932</v>
      </c>
      <c r="I466">
        <v>134.14226199999999</v>
      </c>
      <c r="J466" t="s">
        <v>3</v>
      </c>
      <c r="K466">
        <v>1091.142861</v>
      </c>
      <c r="L466">
        <v>129.39953600000001</v>
      </c>
      <c r="M466" t="s">
        <v>4</v>
      </c>
      <c r="N466">
        <v>56.168545999999999</v>
      </c>
      <c r="O466">
        <v>1.001344</v>
      </c>
      <c r="P466" t="s">
        <v>5</v>
      </c>
      <c r="Q466">
        <v>87.661501999999999</v>
      </c>
      <c r="R466">
        <v>1.7228380000000001</v>
      </c>
      <c r="S466" t="s">
        <v>6</v>
      </c>
      <c r="T466">
        <v>28.639904000000001</v>
      </c>
      <c r="U466">
        <v>0.20170099999999999</v>
      </c>
      <c r="V466" t="s">
        <v>7</v>
      </c>
      <c r="W466">
        <v>18.707906999999999</v>
      </c>
      <c r="X466">
        <v>0.14909900000000001</v>
      </c>
      <c r="Y466" t="s">
        <v>8</v>
      </c>
      <c r="Z466">
        <v>32.804630000000003</v>
      </c>
      <c r="AA466">
        <v>0.44773000000000002</v>
      </c>
      <c r="AB466" t="s">
        <v>9</v>
      </c>
      <c r="AC466">
        <v>941.44838100000004</v>
      </c>
      <c r="AD466">
        <v>91.073757999999998</v>
      </c>
      <c r="AE466" t="s">
        <v>10</v>
      </c>
      <c r="AF466">
        <v>0.17119899999999999</v>
      </c>
      <c r="AG466">
        <v>1.37E-4</v>
      </c>
      <c r="AH466" t="s">
        <v>11</v>
      </c>
      <c r="AI466">
        <v>0.82990399999999998</v>
      </c>
      <c r="AJ466">
        <v>1.22E-4</v>
      </c>
      <c r="AK466" t="s">
        <v>12</v>
      </c>
      <c r="AL466">
        <v>0</v>
      </c>
      <c r="AM466">
        <v>0</v>
      </c>
    </row>
    <row r="467" spans="1:39" x14ac:dyDescent="0.25">
      <c r="A467" t="s">
        <v>184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1335.9239090000001</v>
      </c>
      <c r="I467">
        <v>184.46455900000001</v>
      </c>
      <c r="J467" t="s">
        <v>3</v>
      </c>
      <c r="K467">
        <v>1308.6417160000001</v>
      </c>
      <c r="L467">
        <v>178.75867500000001</v>
      </c>
      <c r="M467" t="s">
        <v>4</v>
      </c>
      <c r="N467">
        <v>67.327569999999994</v>
      </c>
      <c r="O467">
        <v>1.378636</v>
      </c>
      <c r="P467" t="s">
        <v>5</v>
      </c>
      <c r="Q467">
        <v>105.09550400000001</v>
      </c>
      <c r="R467">
        <v>2.1667640000000001</v>
      </c>
      <c r="S467" t="s">
        <v>6</v>
      </c>
      <c r="T467">
        <v>34.368851999999997</v>
      </c>
      <c r="U467">
        <v>0.30030099999999998</v>
      </c>
      <c r="V467" t="s">
        <v>7</v>
      </c>
      <c r="W467">
        <v>22.41844</v>
      </c>
      <c r="X467">
        <v>0.17422000000000001</v>
      </c>
      <c r="Y467" t="s">
        <v>8</v>
      </c>
      <c r="Z467">
        <v>39.314331000000003</v>
      </c>
      <c r="AA467">
        <v>0.46487200000000001</v>
      </c>
      <c r="AB467" t="s">
        <v>9</v>
      </c>
      <c r="AC467">
        <v>1129.1860859999999</v>
      </c>
      <c r="AD467">
        <v>124.887539</v>
      </c>
      <c r="AE467" t="s">
        <v>10</v>
      </c>
      <c r="AF467">
        <v>0.17075199999999999</v>
      </c>
      <c r="AG467">
        <v>1.3799999999999999E-4</v>
      </c>
      <c r="AH467" t="s">
        <v>11</v>
      </c>
      <c r="AI467">
        <v>0.83166200000000001</v>
      </c>
      <c r="AJ467">
        <v>9.6000000000000002E-5</v>
      </c>
      <c r="AK467" t="s">
        <v>12</v>
      </c>
      <c r="AL467">
        <v>0</v>
      </c>
      <c r="AM467">
        <v>0</v>
      </c>
    </row>
    <row r="468" spans="1:39" x14ac:dyDescent="0.25">
      <c r="A468" t="s">
        <v>184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1557.5928779999999</v>
      </c>
      <c r="I468">
        <v>187.88837699999999</v>
      </c>
      <c r="J468" t="s">
        <v>3</v>
      </c>
      <c r="K468">
        <v>1525.7907250000001</v>
      </c>
      <c r="L468">
        <v>181.66597899999999</v>
      </c>
      <c r="M468" t="s">
        <v>4</v>
      </c>
      <c r="N468">
        <v>78.473175999999995</v>
      </c>
      <c r="O468">
        <v>1.452504</v>
      </c>
      <c r="P468" t="s">
        <v>5</v>
      </c>
      <c r="Q468">
        <v>122.50357</v>
      </c>
      <c r="R468">
        <v>2.2240329999999999</v>
      </c>
      <c r="S468" t="s">
        <v>6</v>
      </c>
      <c r="T468">
        <v>40.074269000000001</v>
      </c>
      <c r="U468">
        <v>0.31113499999999999</v>
      </c>
      <c r="V468" t="s">
        <v>7</v>
      </c>
      <c r="W468">
        <v>26.123232999999999</v>
      </c>
      <c r="X468">
        <v>0.20072200000000001</v>
      </c>
      <c r="Y468" t="s">
        <v>8</v>
      </c>
      <c r="Z468">
        <v>45.828105000000001</v>
      </c>
      <c r="AA468">
        <v>0.46651399999999998</v>
      </c>
      <c r="AB468" t="s">
        <v>9</v>
      </c>
      <c r="AC468">
        <v>1316.613572</v>
      </c>
      <c r="AD468">
        <v>125.85591100000001</v>
      </c>
      <c r="AE468" t="s">
        <v>10</v>
      </c>
      <c r="AF468">
        <v>0.170152</v>
      </c>
      <c r="AG468">
        <v>1.4100000000000001E-4</v>
      </c>
      <c r="AH468" t="s">
        <v>11</v>
      </c>
      <c r="AI468">
        <v>0.83378300000000005</v>
      </c>
      <c r="AJ468">
        <v>5.8E-5</v>
      </c>
      <c r="AK468" t="s">
        <v>12</v>
      </c>
      <c r="AL468">
        <v>0</v>
      </c>
      <c r="AM468">
        <v>0</v>
      </c>
    </row>
    <row r="469" spans="1:39" x14ac:dyDescent="0.25">
      <c r="A469" t="s">
        <v>184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1779.532864</v>
      </c>
      <c r="I469">
        <v>214.981967</v>
      </c>
      <c r="J469" t="s">
        <v>3</v>
      </c>
      <c r="K469">
        <v>1743.2073780000001</v>
      </c>
      <c r="L469">
        <v>208.13658000000001</v>
      </c>
      <c r="M469" t="s">
        <v>4</v>
      </c>
      <c r="N469">
        <v>89.638508000000002</v>
      </c>
      <c r="O469">
        <v>1.7268920000000001</v>
      </c>
      <c r="P469" t="s">
        <v>5</v>
      </c>
      <c r="Q469">
        <v>139.98748800000001</v>
      </c>
      <c r="R469">
        <v>2.378511</v>
      </c>
      <c r="S469" t="s">
        <v>6</v>
      </c>
      <c r="T469">
        <v>45.798614000000001</v>
      </c>
      <c r="U469">
        <v>0.343003</v>
      </c>
      <c r="V469" t="s">
        <v>7</v>
      </c>
      <c r="W469">
        <v>29.850342999999999</v>
      </c>
      <c r="X469">
        <v>0.24198700000000001</v>
      </c>
      <c r="Y469" t="s">
        <v>8</v>
      </c>
      <c r="Z469">
        <v>52.356991000000001</v>
      </c>
      <c r="AA469">
        <v>0.46729399999999999</v>
      </c>
      <c r="AB469" t="s">
        <v>9</v>
      </c>
      <c r="AC469">
        <v>1504.231873</v>
      </c>
      <c r="AD469">
        <v>145.73465899999999</v>
      </c>
      <c r="AE469" t="s">
        <v>10</v>
      </c>
      <c r="AF469">
        <v>0.170099</v>
      </c>
      <c r="AG469">
        <v>1.3999999999999999E-4</v>
      </c>
      <c r="AH469" t="s">
        <v>11</v>
      </c>
      <c r="AI469">
        <v>0.83413599999999999</v>
      </c>
      <c r="AJ469">
        <v>5.8E-5</v>
      </c>
      <c r="AK469" t="s">
        <v>12</v>
      </c>
      <c r="AL469">
        <v>0</v>
      </c>
      <c r="AM469">
        <v>0</v>
      </c>
    </row>
    <row r="470" spans="1:39" x14ac:dyDescent="0.25">
      <c r="A470" t="s">
        <v>184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2001.9747190000001</v>
      </c>
      <c r="I470">
        <v>289.61996399999998</v>
      </c>
      <c r="J470" t="s">
        <v>3</v>
      </c>
      <c r="K470">
        <v>1961.1174000000001</v>
      </c>
      <c r="L470">
        <v>279.594672</v>
      </c>
      <c r="M470" t="s">
        <v>4</v>
      </c>
      <c r="N470">
        <v>100.80890100000001</v>
      </c>
      <c r="O470">
        <v>2.3085040000000001</v>
      </c>
      <c r="P470" t="s">
        <v>5</v>
      </c>
      <c r="Q470">
        <v>157.446439</v>
      </c>
      <c r="R470">
        <v>2.9773489999999998</v>
      </c>
      <c r="S470" t="s">
        <v>6</v>
      </c>
      <c r="T470">
        <v>51.508809999999997</v>
      </c>
      <c r="U470">
        <v>0.39396900000000001</v>
      </c>
      <c r="V470" t="s">
        <v>7</v>
      </c>
      <c r="W470">
        <v>33.572792</v>
      </c>
      <c r="X470">
        <v>0.31141999999999997</v>
      </c>
      <c r="Y470" t="s">
        <v>8</v>
      </c>
      <c r="Z470">
        <v>58.880467000000003</v>
      </c>
      <c r="AA470">
        <v>0.57203300000000001</v>
      </c>
      <c r="AB470" t="s">
        <v>9</v>
      </c>
      <c r="AC470">
        <v>1692.366235</v>
      </c>
      <c r="AD470">
        <v>194.78639100000001</v>
      </c>
      <c r="AE470" t="s">
        <v>10</v>
      </c>
      <c r="AF470">
        <v>0.167521</v>
      </c>
      <c r="AG470">
        <v>1.64E-4</v>
      </c>
      <c r="AH470" t="s">
        <v>11</v>
      </c>
      <c r="AI470">
        <v>0.83574400000000004</v>
      </c>
      <c r="AJ470">
        <v>6.0999999999999999E-5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184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2223.9589989999999</v>
      </c>
      <c r="I471">
        <v>299.76554900000002</v>
      </c>
      <c r="J471" t="s">
        <v>3</v>
      </c>
      <c r="K471">
        <v>2178.5763430000002</v>
      </c>
      <c r="L471">
        <v>289.078282</v>
      </c>
      <c r="M471" t="s">
        <v>4</v>
      </c>
      <c r="N471">
        <v>112.01074699999999</v>
      </c>
      <c r="O471">
        <v>2.3904000000000001</v>
      </c>
      <c r="P471" t="s">
        <v>5</v>
      </c>
      <c r="Q471">
        <v>174.897683</v>
      </c>
      <c r="R471">
        <v>2.8207469999999999</v>
      </c>
      <c r="S471" t="s">
        <v>6</v>
      </c>
      <c r="T471">
        <v>57.222172</v>
      </c>
      <c r="U471">
        <v>0.38717200000000002</v>
      </c>
      <c r="V471" t="s">
        <v>7</v>
      </c>
      <c r="W471">
        <v>37.279318000000004</v>
      </c>
      <c r="X471">
        <v>0.30252600000000002</v>
      </c>
      <c r="Y471" t="s">
        <v>8</v>
      </c>
      <c r="Z471">
        <v>65.408294999999995</v>
      </c>
      <c r="AA471">
        <v>0.57717300000000005</v>
      </c>
      <c r="AB471" t="s">
        <v>9</v>
      </c>
      <c r="AC471">
        <v>1880.030557</v>
      </c>
      <c r="AD471">
        <v>206.53512599999999</v>
      </c>
      <c r="AE471" t="s">
        <v>10</v>
      </c>
      <c r="AF471">
        <v>0.167518</v>
      </c>
      <c r="AG471">
        <v>1.64E-4</v>
      </c>
      <c r="AH471" t="s">
        <v>11</v>
      </c>
      <c r="AI471">
        <v>0.83757000000000004</v>
      </c>
      <c r="AJ471">
        <v>6.0999999999999999E-5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184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2445.7491209999998</v>
      </c>
      <c r="I472">
        <v>315.13836099999997</v>
      </c>
      <c r="J472" t="s">
        <v>3</v>
      </c>
      <c r="K472">
        <v>2395.8439109999999</v>
      </c>
      <c r="L472">
        <v>303.91717699999998</v>
      </c>
      <c r="M472" t="s">
        <v>4</v>
      </c>
      <c r="N472">
        <v>123.187344</v>
      </c>
      <c r="O472">
        <v>2.6410749999999998</v>
      </c>
      <c r="P472" t="s">
        <v>5</v>
      </c>
      <c r="Q472">
        <v>192.36899700000001</v>
      </c>
      <c r="R472">
        <v>2.9947379999999999</v>
      </c>
      <c r="S472" t="s">
        <v>6</v>
      </c>
      <c r="T472">
        <v>62.920364999999997</v>
      </c>
      <c r="U472">
        <v>0.49208400000000002</v>
      </c>
      <c r="V472" t="s">
        <v>7</v>
      </c>
      <c r="W472">
        <v>41.008515000000003</v>
      </c>
      <c r="X472">
        <v>0.322181</v>
      </c>
      <c r="Y472" t="s">
        <v>8</v>
      </c>
      <c r="Z472">
        <v>71.948544999999996</v>
      </c>
      <c r="AA472">
        <v>0.57161099999999998</v>
      </c>
      <c r="AB472" t="s">
        <v>9</v>
      </c>
      <c r="AC472">
        <v>2067.502532</v>
      </c>
      <c r="AD472">
        <v>216.26952499999999</v>
      </c>
      <c r="AE472" t="s">
        <v>10</v>
      </c>
      <c r="AF472">
        <v>0.16663</v>
      </c>
      <c r="AG472">
        <v>1.6699999999999999E-4</v>
      </c>
      <c r="AH472" t="s">
        <v>11</v>
      </c>
      <c r="AI472">
        <v>0.83813499999999996</v>
      </c>
      <c r="AJ472">
        <v>5.3000000000000001E-5</v>
      </c>
      <c r="AK472" t="s">
        <v>12</v>
      </c>
      <c r="AL472">
        <v>0</v>
      </c>
      <c r="AM472">
        <v>0</v>
      </c>
    </row>
    <row r="473" spans="1:39" x14ac:dyDescent="0.25">
      <c r="A473" t="s">
        <v>184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2668.1334080000001</v>
      </c>
      <c r="I473">
        <v>356.38307200000003</v>
      </c>
      <c r="J473" t="s">
        <v>3</v>
      </c>
      <c r="K473">
        <v>2613.6956839999998</v>
      </c>
      <c r="L473">
        <v>344.44657599999999</v>
      </c>
      <c r="M473" t="s">
        <v>4</v>
      </c>
      <c r="N473">
        <v>134.43359599999999</v>
      </c>
      <c r="O473">
        <v>3.1452580000000001</v>
      </c>
      <c r="P473" t="s">
        <v>5</v>
      </c>
      <c r="Q473">
        <v>209.86939799999999</v>
      </c>
      <c r="R473">
        <v>3.2848250000000001</v>
      </c>
      <c r="S473" t="s">
        <v>6</v>
      </c>
      <c r="T473">
        <v>68.626627999999997</v>
      </c>
      <c r="U473">
        <v>0.59502299999999997</v>
      </c>
      <c r="V473" t="s">
        <v>7</v>
      </c>
      <c r="W473">
        <v>44.727255999999997</v>
      </c>
      <c r="X473">
        <v>0.33624900000000002</v>
      </c>
      <c r="Y473" t="s">
        <v>8</v>
      </c>
      <c r="Z473">
        <v>78.492312999999996</v>
      </c>
      <c r="AA473">
        <v>0.57516999999999996</v>
      </c>
      <c r="AB473" t="s">
        <v>9</v>
      </c>
      <c r="AC473">
        <v>2255.441401</v>
      </c>
      <c r="AD473">
        <v>244.72064800000001</v>
      </c>
      <c r="AE473" t="s">
        <v>10</v>
      </c>
      <c r="AF473">
        <v>0.16591900000000001</v>
      </c>
      <c r="AG473">
        <v>1.6699999999999999E-4</v>
      </c>
      <c r="AH473" t="s">
        <v>11</v>
      </c>
      <c r="AI473">
        <v>0.838144</v>
      </c>
      <c r="AJ473">
        <v>5.3000000000000001E-5</v>
      </c>
      <c r="AK473" t="s">
        <v>12</v>
      </c>
      <c r="AL473">
        <v>0</v>
      </c>
      <c r="AM473">
        <v>0</v>
      </c>
    </row>
    <row r="474" spans="1:39" x14ac:dyDescent="0.25">
      <c r="A474" t="s">
        <v>184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2890.9870209999999</v>
      </c>
      <c r="I474">
        <v>369.64869099999999</v>
      </c>
      <c r="J474" t="s">
        <v>3</v>
      </c>
      <c r="K474">
        <v>2831.9790039999998</v>
      </c>
      <c r="L474">
        <v>357.20623799999998</v>
      </c>
      <c r="M474" t="s">
        <v>4</v>
      </c>
      <c r="N474">
        <v>145.710126</v>
      </c>
      <c r="O474">
        <v>3.1205409999999998</v>
      </c>
      <c r="P474" t="s">
        <v>5</v>
      </c>
      <c r="Q474">
        <v>227.44949299999999</v>
      </c>
      <c r="R474">
        <v>3.2474029999999998</v>
      </c>
      <c r="S474" t="s">
        <v>6</v>
      </c>
      <c r="T474">
        <v>74.351243999999994</v>
      </c>
      <c r="U474">
        <v>0.63936499999999996</v>
      </c>
      <c r="V474" t="s">
        <v>7</v>
      </c>
      <c r="W474">
        <v>48.484105999999997</v>
      </c>
      <c r="X474">
        <v>0.34939999999999999</v>
      </c>
      <c r="Y474" t="s">
        <v>8</v>
      </c>
      <c r="Z474">
        <v>85.061809999999994</v>
      </c>
      <c r="AA474">
        <v>0.56806599999999996</v>
      </c>
      <c r="AB474" t="s">
        <v>9</v>
      </c>
      <c r="AC474">
        <v>2443.7050049999998</v>
      </c>
      <c r="AD474">
        <v>257.80519199999998</v>
      </c>
      <c r="AE474" t="s">
        <v>10</v>
      </c>
      <c r="AF474">
        <v>0.16564000000000001</v>
      </c>
      <c r="AG474">
        <v>1.64E-4</v>
      </c>
      <c r="AH474" t="s">
        <v>11</v>
      </c>
      <c r="AI474">
        <v>0.83910300000000004</v>
      </c>
      <c r="AJ474">
        <v>7.1000000000000005E-5</v>
      </c>
      <c r="AK474" t="s">
        <v>12</v>
      </c>
      <c r="AL474">
        <v>0</v>
      </c>
      <c r="AM474">
        <v>0</v>
      </c>
    </row>
    <row r="475" spans="1:39" x14ac:dyDescent="0.25">
      <c r="A475" t="s">
        <v>184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3113.1726950000002</v>
      </c>
      <c r="I475">
        <v>445.12908800000002</v>
      </c>
      <c r="J475" t="s">
        <v>3</v>
      </c>
      <c r="K475">
        <v>3049.6452730000001</v>
      </c>
      <c r="L475">
        <v>429.77450900000002</v>
      </c>
      <c r="M475" t="s">
        <v>4</v>
      </c>
      <c r="N475">
        <v>156.965056</v>
      </c>
      <c r="O475">
        <v>3.3650139999999999</v>
      </c>
      <c r="P475" t="s">
        <v>5</v>
      </c>
      <c r="Q475">
        <v>244.90512000000001</v>
      </c>
      <c r="R475">
        <v>3.8780990000000002</v>
      </c>
      <c r="S475" t="s">
        <v>6</v>
      </c>
      <c r="T475">
        <v>80.031558000000004</v>
      </c>
      <c r="U475">
        <v>0.71378600000000003</v>
      </c>
      <c r="V475" t="s">
        <v>7</v>
      </c>
      <c r="W475">
        <v>52.197085999999999</v>
      </c>
      <c r="X475">
        <v>0.40651599999999999</v>
      </c>
      <c r="Y475" t="s">
        <v>8</v>
      </c>
      <c r="Z475">
        <v>91.605374999999995</v>
      </c>
      <c r="AA475">
        <v>0.67596699999999998</v>
      </c>
      <c r="AB475" t="s">
        <v>9</v>
      </c>
      <c r="AC475">
        <v>2631.499229</v>
      </c>
      <c r="AD475">
        <v>311.38110899999998</v>
      </c>
      <c r="AE475" t="s">
        <v>10</v>
      </c>
      <c r="AF475">
        <v>0.16517699999999999</v>
      </c>
      <c r="AG475">
        <v>1.6200000000000001E-4</v>
      </c>
      <c r="AH475" t="s">
        <v>11</v>
      </c>
      <c r="AI475">
        <v>0.83915499999999998</v>
      </c>
      <c r="AJ475">
        <v>7.1000000000000005E-5</v>
      </c>
      <c r="AK475" t="s">
        <v>12</v>
      </c>
      <c r="AL475">
        <v>0</v>
      </c>
      <c r="AM475">
        <v>0</v>
      </c>
    </row>
    <row r="476" spans="1:39" x14ac:dyDescent="0.25">
      <c r="A476" t="s">
        <v>184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3336.0858400000002</v>
      </c>
      <c r="I476">
        <v>539.91873999999996</v>
      </c>
      <c r="J476" t="s">
        <v>3</v>
      </c>
      <c r="K476">
        <v>3268.0300339999999</v>
      </c>
      <c r="L476">
        <v>521.86592599999994</v>
      </c>
      <c r="M476" t="s">
        <v>4</v>
      </c>
      <c r="N476">
        <v>168.198138</v>
      </c>
      <c r="O476">
        <v>3.9290370000000001</v>
      </c>
      <c r="P476" t="s">
        <v>5</v>
      </c>
      <c r="Q476">
        <v>262.506125</v>
      </c>
      <c r="R476">
        <v>4.7600319999999998</v>
      </c>
      <c r="S476" t="s">
        <v>6</v>
      </c>
      <c r="T476">
        <v>85.767184</v>
      </c>
      <c r="U476">
        <v>0.89005800000000002</v>
      </c>
      <c r="V476" t="s">
        <v>7</v>
      </c>
      <c r="W476">
        <v>55.963317000000004</v>
      </c>
      <c r="X476">
        <v>0.45711200000000002</v>
      </c>
      <c r="Y476" t="s">
        <v>8</v>
      </c>
      <c r="Z476">
        <v>98.185384999999997</v>
      </c>
      <c r="AA476">
        <v>0.75603600000000004</v>
      </c>
      <c r="AB476" t="s">
        <v>9</v>
      </c>
      <c r="AC476">
        <v>2819.8722069999999</v>
      </c>
      <c r="AD476">
        <v>375.853857</v>
      </c>
      <c r="AE476" t="s">
        <v>10</v>
      </c>
      <c r="AF476">
        <v>0.16398199999999999</v>
      </c>
      <c r="AG476">
        <v>1.6200000000000001E-4</v>
      </c>
      <c r="AH476" t="s">
        <v>11</v>
      </c>
      <c r="AI476">
        <v>0.83935599999999999</v>
      </c>
      <c r="AJ476">
        <v>7.2999999999999999E-5</v>
      </c>
      <c r="AK476" t="s">
        <v>12</v>
      </c>
      <c r="AL476">
        <v>0</v>
      </c>
      <c r="AM476">
        <v>0</v>
      </c>
    </row>
    <row r="477" spans="1:39" x14ac:dyDescent="0.25">
      <c r="A477" t="s">
        <v>184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3558.0761470000002</v>
      </c>
      <c r="I477">
        <v>612.59166800000003</v>
      </c>
      <c r="J477" t="s">
        <v>3</v>
      </c>
      <c r="K477">
        <v>3485.5027730000002</v>
      </c>
      <c r="L477">
        <v>593.14312500000005</v>
      </c>
      <c r="M477" t="s">
        <v>4</v>
      </c>
      <c r="N477">
        <v>179.34869499999999</v>
      </c>
      <c r="O477">
        <v>4.6236059999999997</v>
      </c>
      <c r="P477" t="s">
        <v>5</v>
      </c>
      <c r="Q477">
        <v>279.91914200000002</v>
      </c>
      <c r="R477">
        <v>5.9707889999999999</v>
      </c>
      <c r="S477" t="s">
        <v>6</v>
      </c>
      <c r="T477">
        <v>91.441736000000006</v>
      </c>
      <c r="U477">
        <v>1.0696669999999999</v>
      </c>
      <c r="V477" t="s">
        <v>7</v>
      </c>
      <c r="W477">
        <v>59.681837999999999</v>
      </c>
      <c r="X477">
        <v>0.55699600000000005</v>
      </c>
      <c r="Y477" t="s">
        <v>8</v>
      </c>
      <c r="Z477">
        <v>104.70001499999999</v>
      </c>
      <c r="AA477">
        <v>0.90937199999999996</v>
      </c>
      <c r="AB477" t="s">
        <v>9</v>
      </c>
      <c r="AC477">
        <v>3007.5990139999999</v>
      </c>
      <c r="AD477">
        <v>420.36897499999998</v>
      </c>
      <c r="AE477" t="s">
        <v>10</v>
      </c>
      <c r="AF477">
        <v>0.162881</v>
      </c>
      <c r="AG477">
        <v>1.5300000000000001E-4</v>
      </c>
      <c r="AH477" t="s">
        <v>11</v>
      </c>
      <c r="AI477">
        <v>0.83947400000000005</v>
      </c>
      <c r="AJ477">
        <v>7.1000000000000005E-5</v>
      </c>
      <c r="AK477" t="s">
        <v>12</v>
      </c>
      <c r="AL477">
        <v>0</v>
      </c>
      <c r="AM477">
        <v>0</v>
      </c>
    </row>
    <row r="478" spans="1:39" x14ac:dyDescent="0.25">
      <c r="A478" t="s">
        <v>184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3780.7342870000002</v>
      </c>
      <c r="I478">
        <v>690.99001899999996</v>
      </c>
      <c r="J478" t="s">
        <v>3</v>
      </c>
      <c r="K478">
        <v>3703.6090530000001</v>
      </c>
      <c r="L478">
        <v>669.67905900000005</v>
      </c>
      <c r="M478" t="s">
        <v>4</v>
      </c>
      <c r="N478">
        <v>190.568378</v>
      </c>
      <c r="O478">
        <v>5.0339869999999998</v>
      </c>
      <c r="P478" t="s">
        <v>5</v>
      </c>
      <c r="Q478">
        <v>297.47475500000002</v>
      </c>
      <c r="R478">
        <v>6.7861070000000003</v>
      </c>
      <c r="S478" t="s">
        <v>6</v>
      </c>
      <c r="T478">
        <v>97.16431</v>
      </c>
      <c r="U478">
        <v>1.21235</v>
      </c>
      <c r="V478" t="s">
        <v>7</v>
      </c>
      <c r="W478">
        <v>63.438239000000003</v>
      </c>
      <c r="X478">
        <v>0.64734999999999998</v>
      </c>
      <c r="Y478" t="s">
        <v>8</v>
      </c>
      <c r="Z478">
        <v>111.279365</v>
      </c>
      <c r="AA478">
        <v>0.97981099999999999</v>
      </c>
      <c r="AB478" t="s">
        <v>9</v>
      </c>
      <c r="AC478">
        <v>3195.7415040000001</v>
      </c>
      <c r="AD478">
        <v>472.98144500000001</v>
      </c>
      <c r="AE478" t="s">
        <v>10</v>
      </c>
      <c r="AF478">
        <v>0.16258700000000001</v>
      </c>
      <c r="AG478">
        <v>1.5699999999999999E-4</v>
      </c>
      <c r="AH478" t="s">
        <v>11</v>
      </c>
      <c r="AI478">
        <v>0.84071700000000005</v>
      </c>
      <c r="AJ478">
        <v>9.7999999999999997E-5</v>
      </c>
      <c r="AK478" t="s">
        <v>12</v>
      </c>
      <c r="AL478">
        <v>0</v>
      </c>
      <c r="AM478">
        <v>0</v>
      </c>
    </row>
    <row r="479" spans="1:39" x14ac:dyDescent="0.25">
      <c r="A479" t="s">
        <v>184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4003.4997170000001</v>
      </c>
      <c r="I479">
        <v>798.19635100000005</v>
      </c>
      <c r="J479" t="s">
        <v>3</v>
      </c>
      <c r="K479">
        <v>3921.8206009999999</v>
      </c>
      <c r="L479">
        <v>774.72588800000005</v>
      </c>
      <c r="M479" t="s">
        <v>4</v>
      </c>
      <c r="N479">
        <v>201.83666299999999</v>
      </c>
      <c r="O479">
        <v>5.5749339999999998</v>
      </c>
      <c r="P479" t="s">
        <v>5</v>
      </c>
      <c r="Q479">
        <v>314.99786599999999</v>
      </c>
      <c r="R479">
        <v>7.3100009999999997</v>
      </c>
      <c r="S479" t="s">
        <v>6</v>
      </c>
      <c r="T479">
        <v>102.879373</v>
      </c>
      <c r="U479">
        <v>1.397494</v>
      </c>
      <c r="V479" t="s">
        <v>7</v>
      </c>
      <c r="W479">
        <v>67.168524000000005</v>
      </c>
      <c r="X479">
        <v>0.64571599999999996</v>
      </c>
      <c r="Y479" t="s">
        <v>8</v>
      </c>
      <c r="Z479">
        <v>117.83992499999999</v>
      </c>
      <c r="AA479">
        <v>1.0352319999999999</v>
      </c>
      <c r="AB479" t="s">
        <v>9</v>
      </c>
      <c r="AC479">
        <v>3383.9741309999999</v>
      </c>
      <c r="AD479">
        <v>552.042012</v>
      </c>
      <c r="AE479" t="s">
        <v>10</v>
      </c>
      <c r="AF479">
        <v>0.162386</v>
      </c>
      <c r="AG479">
        <v>1.5899999999999999E-4</v>
      </c>
      <c r="AH479" t="s">
        <v>11</v>
      </c>
      <c r="AI479">
        <v>0.84071700000000005</v>
      </c>
      <c r="AJ479">
        <v>9.7999999999999997E-5</v>
      </c>
      <c r="AK479" t="s">
        <v>12</v>
      </c>
      <c r="AL479">
        <v>0</v>
      </c>
      <c r="AM479">
        <v>0</v>
      </c>
    </row>
    <row r="480" spans="1:39" x14ac:dyDescent="0.25">
      <c r="A480" t="s">
        <v>184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4226.5535840000002</v>
      </c>
      <c r="I480">
        <v>871.96983499999999</v>
      </c>
      <c r="J480" t="s">
        <v>3</v>
      </c>
      <c r="K480">
        <v>4140.3247659999997</v>
      </c>
      <c r="L480">
        <v>848.36451099999999</v>
      </c>
      <c r="M480" t="s">
        <v>4</v>
      </c>
      <c r="N480">
        <v>213.10880700000001</v>
      </c>
      <c r="O480">
        <v>5.8961600000000001</v>
      </c>
      <c r="P480" t="s">
        <v>5</v>
      </c>
      <c r="Q480">
        <v>332.56617699999998</v>
      </c>
      <c r="R480">
        <v>8.1136009999999992</v>
      </c>
      <c r="S480" t="s">
        <v>6</v>
      </c>
      <c r="T480">
        <v>108.62056200000001</v>
      </c>
      <c r="U480">
        <v>1.5044310000000001</v>
      </c>
      <c r="V480" t="s">
        <v>7</v>
      </c>
      <c r="W480">
        <v>70.901583000000002</v>
      </c>
      <c r="X480">
        <v>0.71287699999999998</v>
      </c>
      <c r="Y480" t="s">
        <v>8</v>
      </c>
      <c r="Z480">
        <v>124.413701</v>
      </c>
      <c r="AA480">
        <v>1.119191</v>
      </c>
      <c r="AB480" t="s">
        <v>9</v>
      </c>
      <c r="AC480">
        <v>3572.4431690000001</v>
      </c>
      <c r="AD480">
        <v>605.84525099999996</v>
      </c>
      <c r="AE480" t="s">
        <v>10</v>
      </c>
      <c r="AF480">
        <v>0.162385</v>
      </c>
      <c r="AG480">
        <v>1.5899999999999999E-4</v>
      </c>
      <c r="AH480" t="s">
        <v>11</v>
      </c>
      <c r="AI480">
        <v>0.84072000000000002</v>
      </c>
      <c r="AJ480">
        <v>9.7999999999999997E-5</v>
      </c>
      <c r="AK480" t="s">
        <v>12</v>
      </c>
      <c r="AL480">
        <v>0</v>
      </c>
      <c r="AM480">
        <v>0</v>
      </c>
    </row>
    <row r="481" spans="1:39" x14ac:dyDescent="0.25">
      <c r="A481" t="s">
        <v>184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4447.8602929999997</v>
      </c>
      <c r="I481">
        <v>960.97781599999996</v>
      </c>
      <c r="J481" t="s">
        <v>3</v>
      </c>
      <c r="K481">
        <v>4357.0957909999997</v>
      </c>
      <c r="L481">
        <v>934.90639199999998</v>
      </c>
      <c r="M481" t="s">
        <v>4</v>
      </c>
      <c r="N481">
        <v>224.214271</v>
      </c>
      <c r="O481">
        <v>6.3548260000000001</v>
      </c>
      <c r="P481" t="s">
        <v>5</v>
      </c>
      <c r="Q481">
        <v>350.00289400000003</v>
      </c>
      <c r="R481">
        <v>8.4594229999999992</v>
      </c>
      <c r="S481" t="s">
        <v>6</v>
      </c>
      <c r="T481">
        <v>114.30980700000001</v>
      </c>
      <c r="U481">
        <v>1.63354</v>
      </c>
      <c r="V481" t="s">
        <v>7</v>
      </c>
      <c r="W481">
        <v>74.601246000000003</v>
      </c>
      <c r="X481">
        <v>0.75266999999999995</v>
      </c>
      <c r="Y481" t="s">
        <v>8</v>
      </c>
      <c r="Z481">
        <v>130.94562199999999</v>
      </c>
      <c r="AA481">
        <v>1.1316219999999999</v>
      </c>
      <c r="AB481" t="s">
        <v>9</v>
      </c>
      <c r="AC481">
        <v>3759.4954590000002</v>
      </c>
      <c r="AD481">
        <v>672.67829500000005</v>
      </c>
      <c r="AE481" t="s">
        <v>10</v>
      </c>
      <c r="AF481">
        <v>0.16233600000000001</v>
      </c>
      <c r="AG481">
        <v>1.5799999999999999E-4</v>
      </c>
      <c r="AH481" t="s">
        <v>11</v>
      </c>
      <c r="AI481">
        <v>0.84093600000000002</v>
      </c>
      <c r="AJ481">
        <v>9.8999999999999994E-5</v>
      </c>
      <c r="AK481" t="s">
        <v>12</v>
      </c>
      <c r="AL481">
        <v>0</v>
      </c>
      <c r="AM481">
        <v>0</v>
      </c>
    </row>
    <row r="482" spans="1:39" x14ac:dyDescent="0.25">
      <c r="A482" t="s">
        <v>185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185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185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185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185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185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185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185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185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185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185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185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185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185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185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186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192.39738</v>
      </c>
      <c r="I502">
        <v>19.409367</v>
      </c>
      <c r="J502" t="s">
        <v>3</v>
      </c>
      <c r="K502">
        <v>187.797506</v>
      </c>
      <c r="L502">
        <v>18.808083</v>
      </c>
      <c r="M502" t="s">
        <v>4</v>
      </c>
      <c r="N502">
        <v>11.066198</v>
      </c>
      <c r="O502">
        <v>0.16681499999999999</v>
      </c>
      <c r="P502" t="s">
        <v>5</v>
      </c>
      <c r="Q502">
        <v>0</v>
      </c>
      <c r="R502">
        <v>0</v>
      </c>
      <c r="S502" t="s">
        <v>6</v>
      </c>
      <c r="T502">
        <v>5.6541519999999998</v>
      </c>
      <c r="U502">
        <v>2.7806999999999998E-2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0.18162300000000001</v>
      </c>
      <c r="AD502">
        <v>5.5999999999999999E-5</v>
      </c>
      <c r="AE502" t="s">
        <v>10</v>
      </c>
      <c r="AF502">
        <v>0</v>
      </c>
      <c r="AG502">
        <v>0</v>
      </c>
      <c r="AH502" t="s">
        <v>11</v>
      </c>
      <c r="AI502">
        <v>0.81316500000000003</v>
      </c>
      <c r="AJ502">
        <v>1.2400000000000001E-4</v>
      </c>
      <c r="AK502" t="s">
        <v>12</v>
      </c>
      <c r="AL502">
        <v>0</v>
      </c>
      <c r="AM502">
        <v>0</v>
      </c>
    </row>
    <row r="503" spans="1:39" x14ac:dyDescent="0.25">
      <c r="A503" t="s">
        <v>186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386.793522</v>
      </c>
      <c r="I503">
        <v>37.911178</v>
      </c>
      <c r="J503" t="s">
        <v>3</v>
      </c>
      <c r="K503">
        <v>377.60988500000002</v>
      </c>
      <c r="L503">
        <v>36.602887000000003</v>
      </c>
      <c r="M503" t="s">
        <v>4</v>
      </c>
      <c r="N503">
        <v>22.288677</v>
      </c>
      <c r="O503">
        <v>0.42603400000000002</v>
      </c>
      <c r="P503" t="s">
        <v>5</v>
      </c>
      <c r="Q503">
        <v>0</v>
      </c>
      <c r="R503">
        <v>0</v>
      </c>
      <c r="S503" t="s">
        <v>6</v>
      </c>
      <c r="T503">
        <v>11.361283</v>
      </c>
      <c r="U503">
        <v>5.0637000000000001E-2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0.176288</v>
      </c>
      <c r="AD503">
        <v>8.2999999999999998E-5</v>
      </c>
      <c r="AE503" t="s">
        <v>10</v>
      </c>
      <c r="AF503">
        <v>0</v>
      </c>
      <c r="AG503">
        <v>0</v>
      </c>
      <c r="AH503" t="s">
        <v>11</v>
      </c>
      <c r="AI503">
        <v>0.81904600000000005</v>
      </c>
      <c r="AJ503">
        <v>1.4799999999999999E-4</v>
      </c>
      <c r="AK503" t="s">
        <v>12</v>
      </c>
      <c r="AL503">
        <v>0</v>
      </c>
      <c r="AM503">
        <v>0</v>
      </c>
    </row>
    <row r="504" spans="1:39" x14ac:dyDescent="0.25">
      <c r="A504" t="s">
        <v>186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581.47323900000004</v>
      </c>
      <c r="I504">
        <v>58.177711000000002</v>
      </c>
      <c r="J504" t="s">
        <v>3</v>
      </c>
      <c r="K504">
        <v>567.68801299999996</v>
      </c>
      <c r="L504">
        <v>56.035243999999999</v>
      </c>
      <c r="M504" t="s">
        <v>4</v>
      </c>
      <c r="N504">
        <v>33.552185999999999</v>
      </c>
      <c r="O504">
        <v>0.47232400000000002</v>
      </c>
      <c r="P504" t="s">
        <v>5</v>
      </c>
      <c r="Q504">
        <v>0</v>
      </c>
      <c r="R504">
        <v>0</v>
      </c>
      <c r="S504" t="s">
        <v>6</v>
      </c>
      <c r="T504">
        <v>17.097363999999999</v>
      </c>
      <c r="U504">
        <v>8.4963999999999998E-2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0.17411799999999999</v>
      </c>
      <c r="AD504">
        <v>1.17E-4</v>
      </c>
      <c r="AE504" t="s">
        <v>10</v>
      </c>
      <c r="AF504">
        <v>0</v>
      </c>
      <c r="AG504">
        <v>0</v>
      </c>
      <c r="AH504" t="s">
        <v>11</v>
      </c>
      <c r="AI504">
        <v>0.82311000000000001</v>
      </c>
      <c r="AJ504">
        <v>1.4799999999999999E-4</v>
      </c>
      <c r="AK504" t="s">
        <v>12</v>
      </c>
      <c r="AL504">
        <v>0</v>
      </c>
      <c r="AM504">
        <v>0</v>
      </c>
    </row>
    <row r="505" spans="1:39" x14ac:dyDescent="0.25">
      <c r="A505" t="s">
        <v>186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776.15035499999999</v>
      </c>
      <c r="I505">
        <v>94.449686999999997</v>
      </c>
      <c r="J505" t="s">
        <v>3</v>
      </c>
      <c r="K505">
        <v>757.75532499999997</v>
      </c>
      <c r="L505">
        <v>90.613201000000004</v>
      </c>
      <c r="M505" t="s">
        <v>4</v>
      </c>
      <c r="N505">
        <v>44.856405000000002</v>
      </c>
      <c r="O505">
        <v>0.62539999999999996</v>
      </c>
      <c r="P505" t="s">
        <v>5</v>
      </c>
      <c r="Q505">
        <v>0</v>
      </c>
      <c r="R505">
        <v>0</v>
      </c>
      <c r="S505" t="s">
        <v>6</v>
      </c>
      <c r="T505">
        <v>22.830912999999999</v>
      </c>
      <c r="U505">
        <v>0.13742199999999999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0.17327999999999999</v>
      </c>
      <c r="AD505">
        <v>1.27E-4</v>
      </c>
      <c r="AE505" t="s">
        <v>10</v>
      </c>
      <c r="AF505">
        <v>0</v>
      </c>
      <c r="AG505">
        <v>0</v>
      </c>
      <c r="AH505" t="s">
        <v>11</v>
      </c>
      <c r="AI505">
        <v>0.82488099999999998</v>
      </c>
      <c r="AJ505">
        <v>1.46E-4</v>
      </c>
      <c r="AK505" t="s">
        <v>12</v>
      </c>
      <c r="AL505">
        <v>0</v>
      </c>
      <c r="AM505">
        <v>0</v>
      </c>
    </row>
    <row r="506" spans="1:39" x14ac:dyDescent="0.25">
      <c r="A506" t="s">
        <v>186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971.06508699999995</v>
      </c>
      <c r="I506">
        <v>128.691731</v>
      </c>
      <c r="J506" t="s">
        <v>3</v>
      </c>
      <c r="K506">
        <v>948.05473300000006</v>
      </c>
      <c r="L506">
        <v>123.511532</v>
      </c>
      <c r="M506" t="s">
        <v>4</v>
      </c>
      <c r="N506">
        <v>56.148468999999999</v>
      </c>
      <c r="O506">
        <v>0.81223299999999998</v>
      </c>
      <c r="P506" t="s">
        <v>5</v>
      </c>
      <c r="Q506">
        <v>0</v>
      </c>
      <c r="R506">
        <v>0</v>
      </c>
      <c r="S506" t="s">
        <v>6</v>
      </c>
      <c r="T506">
        <v>28.562266000000001</v>
      </c>
      <c r="U506">
        <v>0.20085700000000001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0.17236599999999999</v>
      </c>
      <c r="AD506">
        <v>1.35E-4</v>
      </c>
      <c r="AE506" t="s">
        <v>10</v>
      </c>
      <c r="AF506">
        <v>0</v>
      </c>
      <c r="AG506">
        <v>0</v>
      </c>
      <c r="AH506" t="s">
        <v>11</v>
      </c>
      <c r="AI506">
        <v>0.82856799999999997</v>
      </c>
      <c r="AJ506">
        <v>1.15E-4</v>
      </c>
      <c r="AK506" t="s">
        <v>12</v>
      </c>
      <c r="AL506">
        <v>0</v>
      </c>
      <c r="AM506">
        <v>0</v>
      </c>
    </row>
    <row r="507" spans="1:39" x14ac:dyDescent="0.25">
      <c r="A507" t="s">
        <v>186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1164.4928689999999</v>
      </c>
      <c r="I507">
        <v>173.526464</v>
      </c>
      <c r="J507" t="s">
        <v>3</v>
      </c>
      <c r="K507">
        <v>1136.910349</v>
      </c>
      <c r="L507">
        <v>166.59829199999999</v>
      </c>
      <c r="M507" t="s">
        <v>4</v>
      </c>
      <c r="N507">
        <v>67.291843</v>
      </c>
      <c r="O507">
        <v>0.99806300000000003</v>
      </c>
      <c r="P507" t="s">
        <v>5</v>
      </c>
      <c r="Q507">
        <v>0</v>
      </c>
      <c r="R507">
        <v>0</v>
      </c>
      <c r="S507" t="s">
        <v>6</v>
      </c>
      <c r="T507">
        <v>34.275993</v>
      </c>
      <c r="U507">
        <v>0.26099899999999998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0.171346</v>
      </c>
      <c r="AD507">
        <v>1.45E-4</v>
      </c>
      <c r="AE507" t="s">
        <v>10</v>
      </c>
      <c r="AF507">
        <v>0</v>
      </c>
      <c r="AG507">
        <v>0</v>
      </c>
      <c r="AH507" t="s">
        <v>11</v>
      </c>
      <c r="AI507">
        <v>0.83146200000000003</v>
      </c>
      <c r="AJ507">
        <v>8.0000000000000007E-5</v>
      </c>
      <c r="AK507" t="s">
        <v>12</v>
      </c>
      <c r="AL507">
        <v>0</v>
      </c>
      <c r="AM507">
        <v>0</v>
      </c>
    </row>
    <row r="508" spans="1:39" x14ac:dyDescent="0.25">
      <c r="A508" t="s">
        <v>186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1358.9332979999999</v>
      </c>
      <c r="I508">
        <v>219.536123</v>
      </c>
      <c r="J508" t="s">
        <v>3</v>
      </c>
      <c r="K508">
        <v>1326.7612059999999</v>
      </c>
      <c r="L508">
        <v>210.00729899999999</v>
      </c>
      <c r="M508" t="s">
        <v>4</v>
      </c>
      <c r="N508">
        <v>78.580831000000003</v>
      </c>
      <c r="O508">
        <v>1.310019</v>
      </c>
      <c r="P508" t="s">
        <v>5</v>
      </c>
      <c r="Q508">
        <v>0</v>
      </c>
      <c r="R508">
        <v>0</v>
      </c>
      <c r="S508" t="s">
        <v>6</v>
      </c>
      <c r="T508">
        <v>40.036726000000002</v>
      </c>
      <c r="U508">
        <v>0.28854400000000002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0.16973099999999999</v>
      </c>
      <c r="AD508">
        <v>1.63E-4</v>
      </c>
      <c r="AE508" t="s">
        <v>10</v>
      </c>
      <c r="AF508">
        <v>0</v>
      </c>
      <c r="AG508">
        <v>0</v>
      </c>
      <c r="AH508" t="s">
        <v>11</v>
      </c>
      <c r="AI508">
        <v>0.83151600000000003</v>
      </c>
      <c r="AJ508">
        <v>8.0000000000000007E-5</v>
      </c>
      <c r="AK508" t="s">
        <v>12</v>
      </c>
      <c r="AL508">
        <v>0</v>
      </c>
      <c r="AM508">
        <v>0</v>
      </c>
    </row>
    <row r="509" spans="1:39" x14ac:dyDescent="0.25">
      <c r="A509" t="s">
        <v>186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1551.5934500000001</v>
      </c>
      <c r="I509">
        <v>236.746228</v>
      </c>
      <c r="J509" t="s">
        <v>3</v>
      </c>
      <c r="K509">
        <v>1514.869246</v>
      </c>
      <c r="L509">
        <v>226.235558</v>
      </c>
      <c r="M509" t="s">
        <v>4</v>
      </c>
      <c r="N509">
        <v>89.639466999999996</v>
      </c>
      <c r="O509">
        <v>1.548522</v>
      </c>
      <c r="P509" t="s">
        <v>5</v>
      </c>
      <c r="Q509">
        <v>0</v>
      </c>
      <c r="R509">
        <v>0</v>
      </c>
      <c r="S509" t="s">
        <v>6</v>
      </c>
      <c r="T509">
        <v>45.729368000000001</v>
      </c>
      <c r="U509">
        <v>0.33573199999999997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0.16867299999999999</v>
      </c>
      <c r="AD509">
        <v>1.7100000000000001E-4</v>
      </c>
      <c r="AE509" t="s">
        <v>10</v>
      </c>
      <c r="AF509">
        <v>0</v>
      </c>
      <c r="AG509">
        <v>0</v>
      </c>
      <c r="AH509" t="s">
        <v>11</v>
      </c>
      <c r="AI509">
        <v>0.83287199999999995</v>
      </c>
      <c r="AJ509">
        <v>5.3999999999999998E-5</v>
      </c>
      <c r="AK509" t="s">
        <v>12</v>
      </c>
      <c r="AL509">
        <v>0</v>
      </c>
      <c r="AM509">
        <v>0</v>
      </c>
    </row>
    <row r="510" spans="1:39" x14ac:dyDescent="0.25">
      <c r="A510" t="s">
        <v>186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1747.1316360000001</v>
      </c>
      <c r="I510">
        <v>310.26642600000002</v>
      </c>
      <c r="J510" t="s">
        <v>3</v>
      </c>
      <c r="K510">
        <v>1705.8079130000001</v>
      </c>
      <c r="L510">
        <v>297.63054699999998</v>
      </c>
      <c r="M510" t="s">
        <v>4</v>
      </c>
      <c r="N510">
        <v>100.963655</v>
      </c>
      <c r="O510">
        <v>1.8335440000000001</v>
      </c>
      <c r="P510" t="s">
        <v>5</v>
      </c>
      <c r="Q510">
        <v>0</v>
      </c>
      <c r="R510">
        <v>0</v>
      </c>
      <c r="S510" t="s">
        <v>6</v>
      </c>
      <c r="T510">
        <v>51.513947999999999</v>
      </c>
      <c r="U510">
        <v>0.43914999999999998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0.16810900000000001</v>
      </c>
      <c r="AD510">
        <v>1.76E-4</v>
      </c>
      <c r="AE510" t="s">
        <v>10</v>
      </c>
      <c r="AF510">
        <v>0</v>
      </c>
      <c r="AG510">
        <v>0</v>
      </c>
      <c r="AH510" t="s">
        <v>11</v>
      </c>
      <c r="AI510">
        <v>0.83360800000000002</v>
      </c>
      <c r="AJ510">
        <v>4.6999999999999997E-5</v>
      </c>
      <c r="AK510" t="s">
        <v>12</v>
      </c>
      <c r="AL510">
        <v>0</v>
      </c>
      <c r="AM510">
        <v>0</v>
      </c>
    </row>
    <row r="511" spans="1:39" x14ac:dyDescent="0.25">
      <c r="A511" t="s">
        <v>186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1940.0282030000001</v>
      </c>
      <c r="I511">
        <v>374.18585000000002</v>
      </c>
      <c r="J511" t="s">
        <v>3</v>
      </c>
      <c r="K511">
        <v>1894.140044</v>
      </c>
      <c r="L511">
        <v>358.38854700000002</v>
      </c>
      <c r="M511" t="s">
        <v>4</v>
      </c>
      <c r="N511">
        <v>112.07091</v>
      </c>
      <c r="O511">
        <v>2.171411</v>
      </c>
      <c r="P511" t="s">
        <v>5</v>
      </c>
      <c r="Q511">
        <v>0</v>
      </c>
      <c r="R511">
        <v>0</v>
      </c>
      <c r="S511" t="s">
        <v>6</v>
      </c>
      <c r="T511">
        <v>57.192732999999997</v>
      </c>
      <c r="U511">
        <v>0.52047200000000005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0.16722400000000001</v>
      </c>
      <c r="AD511">
        <v>1.7799999999999999E-4</v>
      </c>
      <c r="AE511" t="s">
        <v>10</v>
      </c>
      <c r="AF511">
        <v>0</v>
      </c>
      <c r="AG511">
        <v>0</v>
      </c>
      <c r="AH511" t="s">
        <v>11</v>
      </c>
      <c r="AI511">
        <v>0.83573399999999998</v>
      </c>
      <c r="AJ511">
        <v>1.8E-5</v>
      </c>
      <c r="AK511" t="s">
        <v>12</v>
      </c>
      <c r="AL511">
        <v>0</v>
      </c>
      <c r="AM511">
        <v>0</v>
      </c>
    </row>
    <row r="512" spans="1:39" x14ac:dyDescent="0.25">
      <c r="A512" t="s">
        <v>186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2134.2437839999998</v>
      </c>
      <c r="I512">
        <v>397.071685</v>
      </c>
      <c r="J512" t="s">
        <v>3</v>
      </c>
      <c r="K512">
        <v>2083.772461</v>
      </c>
      <c r="L512">
        <v>380.58422200000001</v>
      </c>
      <c r="M512" t="s">
        <v>4</v>
      </c>
      <c r="N512">
        <v>123.29610599999999</v>
      </c>
      <c r="O512">
        <v>2.3348960000000001</v>
      </c>
      <c r="P512" t="s">
        <v>5</v>
      </c>
      <c r="Q512">
        <v>0</v>
      </c>
      <c r="R512">
        <v>0</v>
      </c>
      <c r="S512" t="s">
        <v>6</v>
      </c>
      <c r="T512">
        <v>62.909829000000002</v>
      </c>
      <c r="U512">
        <v>0.58800699999999995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0.166795</v>
      </c>
      <c r="AD512">
        <v>1.7699999999999999E-4</v>
      </c>
      <c r="AE512" t="s">
        <v>10</v>
      </c>
      <c r="AF512">
        <v>0</v>
      </c>
      <c r="AG512">
        <v>0</v>
      </c>
      <c r="AH512" t="s">
        <v>11</v>
      </c>
      <c r="AI512">
        <v>0.83640400000000004</v>
      </c>
      <c r="AJ512">
        <v>9.0000000000000002E-6</v>
      </c>
      <c r="AK512" t="s">
        <v>12</v>
      </c>
      <c r="AL512">
        <v>0</v>
      </c>
      <c r="AM512">
        <v>0</v>
      </c>
    </row>
    <row r="513" spans="1:39" x14ac:dyDescent="0.25">
      <c r="A513" t="s">
        <v>186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2328.4414790000001</v>
      </c>
      <c r="I513">
        <v>434.38331399999998</v>
      </c>
      <c r="J513" t="s">
        <v>3</v>
      </c>
      <c r="K513">
        <v>2273.3832619999998</v>
      </c>
      <c r="L513">
        <v>415.170547</v>
      </c>
      <c r="M513" t="s">
        <v>4</v>
      </c>
      <c r="N513">
        <v>134.51951199999999</v>
      </c>
      <c r="O513">
        <v>2.6426940000000001</v>
      </c>
      <c r="P513" t="s">
        <v>5</v>
      </c>
      <c r="Q513">
        <v>0</v>
      </c>
      <c r="R513">
        <v>0</v>
      </c>
      <c r="S513" t="s">
        <v>6</v>
      </c>
      <c r="T513">
        <v>68.620671999999999</v>
      </c>
      <c r="U513">
        <v>0.64134000000000002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0.16619400000000001</v>
      </c>
      <c r="AD513">
        <v>1.8100000000000001E-4</v>
      </c>
      <c r="AE513" t="s">
        <v>10</v>
      </c>
      <c r="AF513">
        <v>0</v>
      </c>
      <c r="AG513">
        <v>0</v>
      </c>
      <c r="AH513" t="s">
        <v>11</v>
      </c>
      <c r="AI513">
        <v>0.83642399999999995</v>
      </c>
      <c r="AJ513">
        <v>9.0000000000000002E-6</v>
      </c>
      <c r="AK513" t="s">
        <v>12</v>
      </c>
      <c r="AL513">
        <v>0</v>
      </c>
      <c r="AM513">
        <v>0</v>
      </c>
    </row>
    <row r="514" spans="1:39" x14ac:dyDescent="0.25">
      <c r="A514" t="s">
        <v>186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2521.4506590000001</v>
      </c>
      <c r="I514">
        <v>501.59072700000002</v>
      </c>
      <c r="J514" t="s">
        <v>3</v>
      </c>
      <c r="K514">
        <v>2461.8038040000001</v>
      </c>
      <c r="L514">
        <v>479.72086400000001</v>
      </c>
      <c r="M514" t="s">
        <v>4</v>
      </c>
      <c r="N514">
        <v>145.700817</v>
      </c>
      <c r="O514">
        <v>3.0391849999999998</v>
      </c>
      <c r="P514" t="s">
        <v>5</v>
      </c>
      <c r="Q514">
        <v>0</v>
      </c>
      <c r="R514">
        <v>0</v>
      </c>
      <c r="S514" t="s">
        <v>6</v>
      </c>
      <c r="T514">
        <v>74.293847</v>
      </c>
      <c r="U514">
        <v>0.76337699999999997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0.166189</v>
      </c>
      <c r="AD514">
        <v>1.8100000000000001E-4</v>
      </c>
      <c r="AE514" t="s">
        <v>10</v>
      </c>
      <c r="AF514">
        <v>0</v>
      </c>
      <c r="AG514">
        <v>0</v>
      </c>
      <c r="AH514" t="s">
        <v>11</v>
      </c>
      <c r="AI514">
        <v>0.8367</v>
      </c>
      <c r="AJ514">
        <v>1.2999999999999999E-5</v>
      </c>
      <c r="AK514" t="s">
        <v>12</v>
      </c>
      <c r="AL514">
        <v>0</v>
      </c>
      <c r="AM514">
        <v>0</v>
      </c>
    </row>
    <row r="515" spans="1:39" x14ac:dyDescent="0.25">
      <c r="A515" t="s">
        <v>186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2715.5484959999999</v>
      </c>
      <c r="I515">
        <v>567.94891700000005</v>
      </c>
      <c r="J515" t="s">
        <v>3</v>
      </c>
      <c r="K515">
        <v>2651.295298</v>
      </c>
      <c r="L515">
        <v>541.48146299999996</v>
      </c>
      <c r="M515" t="s">
        <v>4</v>
      </c>
      <c r="N515">
        <v>156.90438599999999</v>
      </c>
      <c r="O515">
        <v>3.4159579999999998</v>
      </c>
      <c r="P515" t="s">
        <v>5</v>
      </c>
      <c r="Q515">
        <v>0</v>
      </c>
      <c r="R515">
        <v>0</v>
      </c>
      <c r="S515" t="s">
        <v>6</v>
      </c>
      <c r="T515">
        <v>79.975211000000002</v>
      </c>
      <c r="U515">
        <v>0.78187799999999996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0.165297</v>
      </c>
      <c r="AD515">
        <v>1.7899999999999999E-4</v>
      </c>
      <c r="AE515" t="s">
        <v>10</v>
      </c>
      <c r="AF515">
        <v>0</v>
      </c>
      <c r="AG515">
        <v>0</v>
      </c>
      <c r="AH515" t="s">
        <v>11</v>
      </c>
      <c r="AI515">
        <v>0.83683300000000005</v>
      </c>
      <c r="AJ515">
        <v>1.2E-5</v>
      </c>
      <c r="AK515" t="s">
        <v>12</v>
      </c>
      <c r="AL515">
        <v>0</v>
      </c>
      <c r="AM515">
        <v>0</v>
      </c>
    </row>
    <row r="516" spans="1:39" x14ac:dyDescent="0.25">
      <c r="A516" t="s">
        <v>186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2908.4715230000002</v>
      </c>
      <c r="I516">
        <v>673.15635099999997</v>
      </c>
      <c r="J516" t="s">
        <v>3</v>
      </c>
      <c r="K516">
        <v>2839.64147</v>
      </c>
      <c r="L516">
        <v>641.84909000000005</v>
      </c>
      <c r="M516" t="s">
        <v>4</v>
      </c>
      <c r="N516">
        <v>167.98254499999999</v>
      </c>
      <c r="O516">
        <v>3.9530069999999999</v>
      </c>
      <c r="P516" t="s">
        <v>5</v>
      </c>
      <c r="Q516">
        <v>0</v>
      </c>
      <c r="R516">
        <v>0</v>
      </c>
      <c r="S516" t="s">
        <v>6</v>
      </c>
      <c r="T516">
        <v>85.629659000000004</v>
      </c>
      <c r="U516">
        <v>0.96731900000000004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0.163831</v>
      </c>
      <c r="AD516">
        <v>1.8699999999999999E-4</v>
      </c>
      <c r="AE516" t="s">
        <v>10</v>
      </c>
      <c r="AF516">
        <v>0</v>
      </c>
      <c r="AG516">
        <v>0</v>
      </c>
      <c r="AH516" t="s">
        <v>11</v>
      </c>
      <c r="AI516">
        <v>0.83751600000000004</v>
      </c>
      <c r="AJ516">
        <v>2.0000000000000002E-5</v>
      </c>
      <c r="AK516" t="s">
        <v>12</v>
      </c>
      <c r="AL516">
        <v>0</v>
      </c>
      <c r="AM516">
        <v>0</v>
      </c>
    </row>
    <row r="517" spans="1:39" x14ac:dyDescent="0.25">
      <c r="A517" t="s">
        <v>186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3102.3314789999999</v>
      </c>
      <c r="I517">
        <v>711.53608099999997</v>
      </c>
      <c r="J517" t="s">
        <v>3</v>
      </c>
      <c r="K517">
        <v>3028.9135500000002</v>
      </c>
      <c r="L517">
        <v>679.42393600000003</v>
      </c>
      <c r="M517" t="s">
        <v>4</v>
      </c>
      <c r="N517">
        <v>179.20069100000001</v>
      </c>
      <c r="O517">
        <v>4.2852750000000004</v>
      </c>
      <c r="P517" t="s">
        <v>5</v>
      </c>
      <c r="Q517">
        <v>0</v>
      </c>
      <c r="R517">
        <v>0</v>
      </c>
      <c r="S517" t="s">
        <v>6</v>
      </c>
      <c r="T517">
        <v>91.332020999999997</v>
      </c>
      <c r="U517">
        <v>0.98783100000000001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0.163463</v>
      </c>
      <c r="AD517">
        <v>1.83E-4</v>
      </c>
      <c r="AE517" t="s">
        <v>10</v>
      </c>
      <c r="AF517">
        <v>0</v>
      </c>
      <c r="AG517">
        <v>0</v>
      </c>
      <c r="AH517" t="s">
        <v>11</v>
      </c>
      <c r="AI517">
        <v>0.83754799999999996</v>
      </c>
      <c r="AJ517">
        <v>2.0000000000000002E-5</v>
      </c>
      <c r="AK517" t="s">
        <v>12</v>
      </c>
      <c r="AL517">
        <v>0</v>
      </c>
      <c r="AM517">
        <v>0</v>
      </c>
    </row>
    <row r="518" spans="1:39" x14ac:dyDescent="0.25">
      <c r="A518" t="s">
        <v>186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3296.1109179999999</v>
      </c>
      <c r="I518">
        <v>751.15899300000001</v>
      </c>
      <c r="J518" t="s">
        <v>3</v>
      </c>
      <c r="K518">
        <v>3218.0873539999998</v>
      </c>
      <c r="L518">
        <v>716.53997100000004</v>
      </c>
      <c r="M518" t="s">
        <v>4</v>
      </c>
      <c r="N518">
        <v>190.40090499999999</v>
      </c>
      <c r="O518">
        <v>4.6448010000000002</v>
      </c>
      <c r="P518" t="s">
        <v>5</v>
      </c>
      <c r="Q518">
        <v>0</v>
      </c>
      <c r="R518">
        <v>0</v>
      </c>
      <c r="S518" t="s">
        <v>6</v>
      </c>
      <c r="T518">
        <v>97.026014000000004</v>
      </c>
      <c r="U518">
        <v>1.1103529999999999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0.16265299999999999</v>
      </c>
      <c r="AD518">
        <v>1.74E-4</v>
      </c>
      <c r="AE518" t="s">
        <v>10</v>
      </c>
      <c r="AF518">
        <v>0</v>
      </c>
      <c r="AG518">
        <v>0</v>
      </c>
      <c r="AH518" t="s">
        <v>11</v>
      </c>
      <c r="AI518">
        <v>0.83767499999999995</v>
      </c>
      <c r="AJ518">
        <v>1.9000000000000001E-5</v>
      </c>
      <c r="AK518" t="s">
        <v>12</v>
      </c>
      <c r="AL518">
        <v>0</v>
      </c>
      <c r="AM518">
        <v>0</v>
      </c>
    </row>
    <row r="519" spans="1:39" x14ac:dyDescent="0.25">
      <c r="A519" t="s">
        <v>186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3489.6663720000001</v>
      </c>
      <c r="I519">
        <v>822.67047200000002</v>
      </c>
      <c r="J519" t="s">
        <v>3</v>
      </c>
      <c r="K519">
        <v>3407.064629</v>
      </c>
      <c r="L519">
        <v>785.15591900000004</v>
      </c>
      <c r="M519" t="s">
        <v>4</v>
      </c>
      <c r="N519">
        <v>201.572993</v>
      </c>
      <c r="O519">
        <v>5.407883</v>
      </c>
      <c r="P519" t="s">
        <v>5</v>
      </c>
      <c r="Q519">
        <v>0</v>
      </c>
      <c r="R519">
        <v>0</v>
      </c>
      <c r="S519" t="s">
        <v>6</v>
      </c>
      <c r="T519">
        <v>102.704148</v>
      </c>
      <c r="U519">
        <v>1.16943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0.161386</v>
      </c>
      <c r="AD519">
        <v>1.7200000000000001E-4</v>
      </c>
      <c r="AE519" t="s">
        <v>10</v>
      </c>
      <c r="AF519">
        <v>0</v>
      </c>
      <c r="AG519">
        <v>0</v>
      </c>
      <c r="AH519" t="s">
        <v>11</v>
      </c>
      <c r="AI519">
        <v>0.83834900000000001</v>
      </c>
      <c r="AJ519">
        <v>3.6999999999999998E-5</v>
      </c>
      <c r="AK519" t="s">
        <v>12</v>
      </c>
      <c r="AL519">
        <v>0</v>
      </c>
      <c r="AM519">
        <v>0</v>
      </c>
    </row>
    <row r="520" spans="1:39" x14ac:dyDescent="0.25">
      <c r="A520" t="s">
        <v>186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3683.7342480000002</v>
      </c>
      <c r="I520">
        <v>880.178989</v>
      </c>
      <c r="J520" t="s">
        <v>3</v>
      </c>
      <c r="K520">
        <v>3596.529927</v>
      </c>
      <c r="L520">
        <v>838.77574100000004</v>
      </c>
      <c r="M520" t="s">
        <v>4</v>
      </c>
      <c r="N520">
        <v>212.84532300000001</v>
      </c>
      <c r="O520">
        <v>5.7547079999999999</v>
      </c>
      <c r="P520" t="s">
        <v>5</v>
      </c>
      <c r="Q520">
        <v>0</v>
      </c>
      <c r="R520">
        <v>0</v>
      </c>
      <c r="S520" t="s">
        <v>6</v>
      </c>
      <c r="T520">
        <v>108.40979900000001</v>
      </c>
      <c r="U520">
        <v>1.270991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0.16097700000000001</v>
      </c>
      <c r="AD520">
        <v>1.75E-4</v>
      </c>
      <c r="AE520" t="s">
        <v>10</v>
      </c>
      <c r="AF520">
        <v>0</v>
      </c>
      <c r="AG520">
        <v>0</v>
      </c>
      <c r="AH520" t="s">
        <v>11</v>
      </c>
      <c r="AI520">
        <v>0.838422</v>
      </c>
      <c r="AJ520">
        <v>3.6000000000000001E-5</v>
      </c>
      <c r="AK520" t="s">
        <v>12</v>
      </c>
      <c r="AL520">
        <v>0</v>
      </c>
      <c r="AM520">
        <v>0</v>
      </c>
    </row>
    <row r="521" spans="1:39" x14ac:dyDescent="0.25">
      <c r="A521" t="s">
        <v>186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3876.911963</v>
      </c>
      <c r="I521">
        <v>961.826008</v>
      </c>
      <c r="J521" t="s">
        <v>3</v>
      </c>
      <c r="K521">
        <v>3785.1327590000001</v>
      </c>
      <c r="L521">
        <v>917.91097300000001</v>
      </c>
      <c r="M521" t="s">
        <v>4</v>
      </c>
      <c r="N521">
        <v>224.02760799999999</v>
      </c>
      <c r="O521">
        <v>6.1376879999999998</v>
      </c>
      <c r="P521" t="s">
        <v>5</v>
      </c>
      <c r="Q521">
        <v>0</v>
      </c>
      <c r="R521">
        <v>0</v>
      </c>
      <c r="S521" t="s">
        <v>6</v>
      </c>
      <c r="T521">
        <v>114.09795200000001</v>
      </c>
      <c r="U521">
        <v>1.415645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0.16073699999999999</v>
      </c>
      <c r="AD521">
        <v>1.7200000000000001E-4</v>
      </c>
      <c r="AE521" t="s">
        <v>10</v>
      </c>
      <c r="AF521">
        <v>0</v>
      </c>
      <c r="AG521">
        <v>0</v>
      </c>
      <c r="AH521" t="s">
        <v>11</v>
      </c>
      <c r="AI521">
        <v>0.838422</v>
      </c>
      <c r="AJ521">
        <v>3.6000000000000001E-5</v>
      </c>
      <c r="AK521" t="s">
        <v>12</v>
      </c>
      <c r="AL521">
        <v>0</v>
      </c>
      <c r="AM521">
        <v>0</v>
      </c>
    </row>
    <row r="522" spans="1:39" x14ac:dyDescent="0.25">
      <c r="A522" t="s">
        <v>187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201.19416899999999</v>
      </c>
      <c r="I522">
        <v>33.939480000000003</v>
      </c>
      <c r="J522" t="s">
        <v>3</v>
      </c>
      <c r="K522">
        <v>196.545841</v>
      </c>
      <c r="L522">
        <v>32.731557000000002</v>
      </c>
      <c r="M522" t="s">
        <v>4</v>
      </c>
      <c r="N522">
        <v>11.342563999999999</v>
      </c>
      <c r="O522">
        <v>0.228576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0.17918600000000001</v>
      </c>
      <c r="AG522">
        <v>1.05E-4</v>
      </c>
      <c r="AH522" t="s">
        <v>11</v>
      </c>
      <c r="AI522">
        <v>0.81484599999999996</v>
      </c>
      <c r="AJ522">
        <v>1.54E-4</v>
      </c>
      <c r="AK522" t="s">
        <v>12</v>
      </c>
      <c r="AL522">
        <v>0</v>
      </c>
      <c r="AM522">
        <v>0</v>
      </c>
    </row>
    <row r="523" spans="1:39" x14ac:dyDescent="0.25">
      <c r="A523" t="s">
        <v>187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401.36719099999999</v>
      </c>
      <c r="I523">
        <v>44.236595999999999</v>
      </c>
      <c r="J523" t="s">
        <v>3</v>
      </c>
      <c r="K523">
        <v>392.12538599999999</v>
      </c>
      <c r="L523">
        <v>42.627091</v>
      </c>
      <c r="M523" t="s">
        <v>4</v>
      </c>
      <c r="N523">
        <v>22.663851999999999</v>
      </c>
      <c r="O523">
        <v>0.31327500000000003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0.17582600000000001</v>
      </c>
      <c r="AG523">
        <v>8.3999999999999995E-5</v>
      </c>
      <c r="AH523" t="s">
        <v>11</v>
      </c>
      <c r="AI523">
        <v>0.82310899999999998</v>
      </c>
      <c r="AJ523">
        <v>1.7799999999999999E-4</v>
      </c>
      <c r="AK523" t="s">
        <v>12</v>
      </c>
      <c r="AL523">
        <v>0</v>
      </c>
      <c r="AM523">
        <v>0</v>
      </c>
    </row>
    <row r="524" spans="1:39" x14ac:dyDescent="0.25">
      <c r="A524" t="s">
        <v>187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601.06148599999995</v>
      </c>
      <c r="I524">
        <v>96.664173000000005</v>
      </c>
      <c r="J524" t="s">
        <v>3</v>
      </c>
      <c r="K524">
        <v>587.23249799999996</v>
      </c>
      <c r="L524">
        <v>92.830177000000006</v>
      </c>
      <c r="M524" t="s">
        <v>4</v>
      </c>
      <c r="N524">
        <v>33.944693999999998</v>
      </c>
      <c r="O524">
        <v>0.60740000000000005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0.174259</v>
      </c>
      <c r="AG524">
        <v>1.05E-4</v>
      </c>
      <c r="AH524" t="s">
        <v>11</v>
      </c>
      <c r="AI524">
        <v>0.82974300000000001</v>
      </c>
      <c r="AJ524">
        <v>1.12E-4</v>
      </c>
      <c r="AK524" t="s">
        <v>12</v>
      </c>
      <c r="AL524">
        <v>0</v>
      </c>
      <c r="AM524">
        <v>0</v>
      </c>
    </row>
    <row r="525" spans="1:39" x14ac:dyDescent="0.25">
      <c r="A525" t="s">
        <v>187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801.91150100000004</v>
      </c>
      <c r="I525">
        <v>125.949077</v>
      </c>
      <c r="J525" t="s">
        <v>3</v>
      </c>
      <c r="K525">
        <v>783.47866299999998</v>
      </c>
      <c r="L525">
        <v>119.99879900000001</v>
      </c>
      <c r="M525" t="s">
        <v>4</v>
      </c>
      <c r="N525">
        <v>45.265774</v>
      </c>
      <c r="O525">
        <v>0.64840100000000001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0.17285400000000001</v>
      </c>
      <c r="AG525">
        <v>1.2300000000000001E-4</v>
      </c>
      <c r="AH525" t="s">
        <v>11</v>
      </c>
      <c r="AI525">
        <v>0.83051200000000003</v>
      </c>
      <c r="AJ525">
        <v>1.07E-4</v>
      </c>
      <c r="AK525" t="s">
        <v>12</v>
      </c>
      <c r="AL525">
        <v>0</v>
      </c>
      <c r="AM525">
        <v>0</v>
      </c>
    </row>
    <row r="526" spans="1:39" x14ac:dyDescent="0.25">
      <c r="A526" t="s">
        <v>187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1001.898674</v>
      </c>
      <c r="I526">
        <v>162.67615799999999</v>
      </c>
      <c r="J526" t="s">
        <v>3</v>
      </c>
      <c r="K526">
        <v>978.86787200000003</v>
      </c>
      <c r="L526">
        <v>154.983642</v>
      </c>
      <c r="M526" t="s">
        <v>4</v>
      </c>
      <c r="N526">
        <v>56.591225999999999</v>
      </c>
      <c r="O526">
        <v>0.97044299999999994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0.171239</v>
      </c>
      <c r="AG526">
        <v>1.3200000000000001E-4</v>
      </c>
      <c r="AH526" t="s">
        <v>11</v>
      </c>
      <c r="AI526">
        <v>0.83247000000000004</v>
      </c>
      <c r="AJ526">
        <v>7.2000000000000002E-5</v>
      </c>
      <c r="AK526" t="s">
        <v>12</v>
      </c>
      <c r="AL526">
        <v>0</v>
      </c>
      <c r="AM526">
        <v>0</v>
      </c>
    </row>
    <row r="527" spans="1:39" x14ac:dyDescent="0.25">
      <c r="A527" t="s">
        <v>187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1201.220378</v>
      </c>
      <c r="I527">
        <v>220.41319100000001</v>
      </c>
      <c r="J527" t="s">
        <v>3</v>
      </c>
      <c r="K527">
        <v>1173.590884</v>
      </c>
      <c r="L527">
        <v>209.54298</v>
      </c>
      <c r="M527" t="s">
        <v>4</v>
      </c>
      <c r="N527">
        <v>67.793323999999998</v>
      </c>
      <c r="O527">
        <v>1.045372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0.17030100000000001</v>
      </c>
      <c r="AG527">
        <v>1.4100000000000001E-4</v>
      </c>
      <c r="AH527" t="s">
        <v>11</v>
      </c>
      <c r="AI527">
        <v>0.83350599999999997</v>
      </c>
      <c r="AJ527">
        <v>4.3999999999999999E-5</v>
      </c>
      <c r="AK527" t="s">
        <v>12</v>
      </c>
      <c r="AL527">
        <v>0</v>
      </c>
      <c r="AM527">
        <v>0</v>
      </c>
    </row>
    <row r="528" spans="1:39" x14ac:dyDescent="0.25">
      <c r="A528" t="s">
        <v>187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1400.3905910000001</v>
      </c>
      <c r="I528">
        <v>259.41353600000002</v>
      </c>
      <c r="J528" t="s">
        <v>3</v>
      </c>
      <c r="K528">
        <v>1368.168416</v>
      </c>
      <c r="L528">
        <v>246.87092200000001</v>
      </c>
      <c r="M528" t="s">
        <v>4</v>
      </c>
      <c r="N528">
        <v>79.066303000000005</v>
      </c>
      <c r="O528">
        <v>1.2847360000000001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0.16888500000000001</v>
      </c>
      <c r="AG528">
        <v>1.55E-4</v>
      </c>
      <c r="AH528" t="s">
        <v>11</v>
      </c>
      <c r="AI528">
        <v>0.83384400000000003</v>
      </c>
      <c r="AJ528">
        <v>4.1999999999999998E-5</v>
      </c>
      <c r="AK528" t="s">
        <v>12</v>
      </c>
      <c r="AL528">
        <v>0</v>
      </c>
      <c r="AM528">
        <v>0</v>
      </c>
    </row>
    <row r="529" spans="1:39" x14ac:dyDescent="0.25">
      <c r="A529" t="s">
        <v>187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1601.293496</v>
      </c>
      <c r="I529">
        <v>323.91611899999998</v>
      </c>
      <c r="J529" t="s">
        <v>3</v>
      </c>
      <c r="K529">
        <v>1564.4531449999999</v>
      </c>
      <c r="L529">
        <v>307.96507400000002</v>
      </c>
      <c r="M529" t="s">
        <v>4</v>
      </c>
      <c r="N529">
        <v>90.422794999999994</v>
      </c>
      <c r="O529">
        <v>1.6010009999999999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0.16798099999999999</v>
      </c>
      <c r="AG529">
        <v>1.6000000000000001E-4</v>
      </c>
      <c r="AH529" t="s">
        <v>11</v>
      </c>
      <c r="AI529">
        <v>0.83554700000000004</v>
      </c>
      <c r="AJ529">
        <v>1.0000000000000001E-5</v>
      </c>
      <c r="AK529" t="s">
        <v>12</v>
      </c>
      <c r="AL529">
        <v>0</v>
      </c>
      <c r="AM529">
        <v>0</v>
      </c>
    </row>
    <row r="530" spans="1:39" x14ac:dyDescent="0.25">
      <c r="A530" t="s">
        <v>187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1801.5026270000001</v>
      </c>
      <c r="I530">
        <v>342.87027599999999</v>
      </c>
      <c r="J530" t="s">
        <v>3</v>
      </c>
      <c r="K530">
        <v>1760.048616</v>
      </c>
      <c r="L530">
        <v>326.15786700000001</v>
      </c>
      <c r="M530" t="s">
        <v>4</v>
      </c>
      <c r="N530">
        <v>101.70273400000001</v>
      </c>
      <c r="O530">
        <v>1.7418549999999999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0.166297</v>
      </c>
      <c r="AG530">
        <v>1.7699999999999999E-4</v>
      </c>
      <c r="AH530" t="s">
        <v>11</v>
      </c>
      <c r="AI530">
        <v>0.835758</v>
      </c>
      <c r="AJ530">
        <v>7.9999999999999996E-6</v>
      </c>
      <c r="AK530" t="s">
        <v>12</v>
      </c>
      <c r="AL530">
        <v>0</v>
      </c>
      <c r="AM530">
        <v>0</v>
      </c>
    </row>
    <row r="531" spans="1:39" x14ac:dyDescent="0.25">
      <c r="A531" t="s">
        <v>187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2002.2425659999999</v>
      </c>
      <c r="I531">
        <v>412.71658300000001</v>
      </c>
      <c r="J531" t="s">
        <v>3</v>
      </c>
      <c r="K531">
        <v>1956.178044</v>
      </c>
      <c r="L531">
        <v>391.928496</v>
      </c>
      <c r="M531" t="s">
        <v>4</v>
      </c>
      <c r="N531">
        <v>113.05130699999999</v>
      </c>
      <c r="O531">
        <v>1.918639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0.16526299999999999</v>
      </c>
      <c r="AG531">
        <v>1.76E-4</v>
      </c>
      <c r="AH531" t="s">
        <v>11</v>
      </c>
      <c r="AI531">
        <v>0.83587500000000003</v>
      </c>
      <c r="AJ531">
        <v>7.9999999999999996E-6</v>
      </c>
      <c r="AK531" t="s">
        <v>12</v>
      </c>
      <c r="AL531">
        <v>0</v>
      </c>
      <c r="AM531">
        <v>0</v>
      </c>
    </row>
    <row r="532" spans="1:39" x14ac:dyDescent="0.25">
      <c r="A532" t="s">
        <v>187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2202.6806200000001</v>
      </c>
      <c r="I532">
        <v>484.37402100000003</v>
      </c>
      <c r="J532" t="s">
        <v>3</v>
      </c>
      <c r="K532">
        <v>2151.9881879999998</v>
      </c>
      <c r="L532">
        <v>460.68369200000001</v>
      </c>
      <c r="M532" t="s">
        <v>4</v>
      </c>
      <c r="N532">
        <v>124.391369</v>
      </c>
      <c r="O532">
        <v>2.340166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0.163998</v>
      </c>
      <c r="AG532">
        <v>1.7100000000000001E-4</v>
      </c>
      <c r="AH532" t="s">
        <v>11</v>
      </c>
      <c r="AI532">
        <v>0.83603700000000003</v>
      </c>
      <c r="AJ532">
        <v>6.0000000000000002E-6</v>
      </c>
      <c r="AK532" t="s">
        <v>12</v>
      </c>
      <c r="AL532">
        <v>0</v>
      </c>
      <c r="AM532">
        <v>0</v>
      </c>
    </row>
    <row r="533" spans="1:39" x14ac:dyDescent="0.25">
      <c r="A533" t="s">
        <v>187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2403.5017769999999</v>
      </c>
      <c r="I533">
        <v>609.53158900000005</v>
      </c>
      <c r="J533" t="s">
        <v>3</v>
      </c>
      <c r="K533">
        <v>2348.2034279999998</v>
      </c>
      <c r="L533">
        <v>580.04154100000005</v>
      </c>
      <c r="M533" t="s">
        <v>4</v>
      </c>
      <c r="N533">
        <v>135.71650099999999</v>
      </c>
      <c r="O533">
        <v>2.7569050000000002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0.163998</v>
      </c>
      <c r="AG533">
        <v>1.7100000000000001E-4</v>
      </c>
      <c r="AH533" t="s">
        <v>11</v>
      </c>
      <c r="AI533">
        <v>0.83606599999999998</v>
      </c>
      <c r="AJ533">
        <v>6.0000000000000002E-6</v>
      </c>
      <c r="AK533" t="s">
        <v>12</v>
      </c>
      <c r="AL533">
        <v>0</v>
      </c>
      <c r="AM533">
        <v>0</v>
      </c>
    </row>
    <row r="534" spans="1:39" x14ac:dyDescent="0.25">
      <c r="A534" t="s">
        <v>187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2603.6638819999998</v>
      </c>
      <c r="I534">
        <v>639.17026799999996</v>
      </c>
      <c r="J534" t="s">
        <v>3</v>
      </c>
      <c r="K534">
        <v>2543.7437599999998</v>
      </c>
      <c r="L534">
        <v>609.06023200000004</v>
      </c>
      <c r="M534" t="s">
        <v>4</v>
      </c>
      <c r="N534">
        <v>147.05553599999999</v>
      </c>
      <c r="O534">
        <v>3.07477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0.163859</v>
      </c>
      <c r="AG534">
        <v>1.74E-4</v>
      </c>
      <c r="AH534" t="s">
        <v>11</v>
      </c>
      <c r="AI534">
        <v>0.83677100000000004</v>
      </c>
      <c r="AJ534">
        <v>2.6999999999999999E-5</v>
      </c>
      <c r="AK534" t="s">
        <v>12</v>
      </c>
      <c r="AL534">
        <v>0</v>
      </c>
      <c r="AM534">
        <v>0</v>
      </c>
    </row>
    <row r="535" spans="1:39" x14ac:dyDescent="0.25">
      <c r="A535" t="s">
        <v>187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2804.060039</v>
      </c>
      <c r="I535">
        <v>756.57221600000003</v>
      </c>
      <c r="J535" t="s">
        <v>3</v>
      </c>
      <c r="K535">
        <v>2739.543682</v>
      </c>
      <c r="L535">
        <v>722.97836299999994</v>
      </c>
      <c r="M535" t="s">
        <v>4</v>
      </c>
      <c r="N535">
        <v>158.332967</v>
      </c>
      <c r="O535">
        <v>3.245593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0.16365099999999999</v>
      </c>
      <c r="AG535">
        <v>1.7100000000000001E-4</v>
      </c>
      <c r="AH535" t="s">
        <v>11</v>
      </c>
      <c r="AI535">
        <v>0.83714699999999997</v>
      </c>
      <c r="AJ535">
        <v>3.1999999999999999E-5</v>
      </c>
      <c r="AK535" t="s">
        <v>12</v>
      </c>
      <c r="AL535">
        <v>0</v>
      </c>
      <c r="AM535">
        <v>0</v>
      </c>
    </row>
    <row r="536" spans="1:39" x14ac:dyDescent="0.25">
      <c r="A536" t="s">
        <v>187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3005.7219970000001</v>
      </c>
      <c r="I536">
        <v>941.665525</v>
      </c>
      <c r="J536" t="s">
        <v>3</v>
      </c>
      <c r="K536">
        <v>2936.5661770000002</v>
      </c>
      <c r="L536">
        <v>900.93948899999998</v>
      </c>
      <c r="M536" t="s">
        <v>4</v>
      </c>
      <c r="N536">
        <v>169.72110699999999</v>
      </c>
      <c r="O536">
        <v>4.0078990000000001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0.16313</v>
      </c>
      <c r="AG536">
        <v>1.6699999999999999E-4</v>
      </c>
      <c r="AH536" t="s">
        <v>11</v>
      </c>
      <c r="AI536">
        <v>0.83744300000000005</v>
      </c>
      <c r="AJ536">
        <v>3.0000000000000001E-5</v>
      </c>
      <c r="AK536" t="s">
        <v>12</v>
      </c>
      <c r="AL536">
        <v>0</v>
      </c>
      <c r="AM536">
        <v>0</v>
      </c>
    </row>
    <row r="537" spans="1:39" x14ac:dyDescent="0.25">
      <c r="A537" t="s">
        <v>187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3205.9071779999999</v>
      </c>
      <c r="I537">
        <v>1063.9939899999999</v>
      </c>
      <c r="J537" t="s">
        <v>3</v>
      </c>
      <c r="K537">
        <v>3132.1435940000001</v>
      </c>
      <c r="L537">
        <v>1016.824341</v>
      </c>
      <c r="M537" t="s">
        <v>4</v>
      </c>
      <c r="N537">
        <v>181.04259999999999</v>
      </c>
      <c r="O537">
        <v>4.4057409999999999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0.16231899999999999</v>
      </c>
      <c r="AG537">
        <v>1.6100000000000001E-4</v>
      </c>
      <c r="AH537" t="s">
        <v>11</v>
      </c>
      <c r="AI537">
        <v>0.83748999999999996</v>
      </c>
      <c r="AJ537">
        <v>3.0000000000000001E-5</v>
      </c>
      <c r="AK537" t="s">
        <v>12</v>
      </c>
      <c r="AL537">
        <v>0</v>
      </c>
      <c r="AM537">
        <v>0</v>
      </c>
    </row>
    <row r="538" spans="1:39" x14ac:dyDescent="0.25">
      <c r="A538" t="s">
        <v>187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3406.353701</v>
      </c>
      <c r="I538">
        <v>1089.8964269999999</v>
      </c>
      <c r="J538" t="s">
        <v>3</v>
      </c>
      <c r="K538">
        <v>3327.9785160000001</v>
      </c>
      <c r="L538">
        <v>1041.0332940000001</v>
      </c>
      <c r="M538" t="s">
        <v>4</v>
      </c>
      <c r="N538">
        <v>192.370734</v>
      </c>
      <c r="O538">
        <v>4.9714429999999998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0.16165199999999999</v>
      </c>
      <c r="AG538">
        <v>1.5699999999999999E-4</v>
      </c>
      <c r="AH538" t="s">
        <v>11</v>
      </c>
      <c r="AI538">
        <v>0.83812600000000004</v>
      </c>
      <c r="AJ538">
        <v>4.8000000000000001E-5</v>
      </c>
      <c r="AK538" t="s">
        <v>12</v>
      </c>
      <c r="AL538">
        <v>0</v>
      </c>
      <c r="AM538">
        <v>0</v>
      </c>
    </row>
    <row r="539" spans="1:39" x14ac:dyDescent="0.25">
      <c r="A539" t="s">
        <v>187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3605.50252</v>
      </c>
      <c r="I539">
        <v>1221.7786940000001</v>
      </c>
      <c r="J539" t="s">
        <v>3</v>
      </c>
      <c r="K539">
        <v>3522.5323629999998</v>
      </c>
      <c r="L539">
        <v>1166.7793039999999</v>
      </c>
      <c r="M539" t="s">
        <v>4</v>
      </c>
      <c r="N539">
        <v>203.67305400000001</v>
      </c>
      <c r="O539">
        <v>5.4557580000000003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0.160802</v>
      </c>
      <c r="AG539">
        <v>1.4999999999999999E-4</v>
      </c>
      <c r="AH539" t="s">
        <v>11</v>
      </c>
      <c r="AI539">
        <v>0.83813099999999996</v>
      </c>
      <c r="AJ539">
        <v>4.8000000000000001E-5</v>
      </c>
      <c r="AK539" t="s">
        <v>12</v>
      </c>
      <c r="AL539">
        <v>0</v>
      </c>
      <c r="AM539">
        <v>0</v>
      </c>
    </row>
    <row r="540" spans="1:39" x14ac:dyDescent="0.25">
      <c r="A540" t="s">
        <v>187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3806.0519479999998</v>
      </c>
      <c r="I540">
        <v>1226.1383129999999</v>
      </c>
      <c r="J540" t="s">
        <v>3</v>
      </c>
      <c r="K540">
        <v>3718.484751</v>
      </c>
      <c r="L540">
        <v>1170.337526</v>
      </c>
      <c r="M540" t="s">
        <v>4</v>
      </c>
      <c r="N540">
        <v>214.97580500000001</v>
      </c>
      <c r="O540">
        <v>5.4258459999999999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0.16023999999999999</v>
      </c>
      <c r="AG540">
        <v>1.56E-4</v>
      </c>
      <c r="AH540" t="s">
        <v>11</v>
      </c>
      <c r="AI540">
        <v>0.83832499999999999</v>
      </c>
      <c r="AJ540">
        <v>4.6E-5</v>
      </c>
      <c r="AK540" t="s">
        <v>12</v>
      </c>
      <c r="AL540">
        <v>0</v>
      </c>
      <c r="AM540">
        <v>0</v>
      </c>
    </row>
    <row r="541" spans="1:39" x14ac:dyDescent="0.25">
      <c r="A541" t="s">
        <v>187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4006.0183940000002</v>
      </c>
      <c r="I541">
        <v>1267.9228089999999</v>
      </c>
      <c r="J541" t="s">
        <v>3</v>
      </c>
      <c r="K541">
        <v>3913.8486670000002</v>
      </c>
      <c r="L541">
        <v>1208.548695</v>
      </c>
      <c r="M541" t="s">
        <v>4</v>
      </c>
      <c r="N541">
        <v>226.292575</v>
      </c>
      <c r="O541">
        <v>5.7455990000000003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0.15983600000000001</v>
      </c>
      <c r="AG541">
        <v>1.5799999999999999E-4</v>
      </c>
      <c r="AH541" t="s">
        <v>11</v>
      </c>
      <c r="AI541">
        <v>0.83836500000000003</v>
      </c>
      <c r="AJ541">
        <v>4.6E-5</v>
      </c>
      <c r="AK541" t="s">
        <v>12</v>
      </c>
      <c r="AL541">
        <v>0</v>
      </c>
      <c r="AM541">
        <v>0</v>
      </c>
    </row>
    <row r="542" spans="1:39" x14ac:dyDescent="0.25">
      <c r="A542" t="s">
        <v>188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188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188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188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188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188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188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188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188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188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188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188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188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188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188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188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188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188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188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188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189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199.21383499999999</v>
      </c>
      <c r="I562">
        <v>24.752927</v>
      </c>
      <c r="J562" t="s">
        <v>3</v>
      </c>
      <c r="K562">
        <v>194.59582</v>
      </c>
      <c r="L562">
        <v>24.227753</v>
      </c>
      <c r="M562" t="s">
        <v>4</v>
      </c>
      <c r="N562">
        <v>11.13425</v>
      </c>
      <c r="O562">
        <v>0.16321099999999999</v>
      </c>
      <c r="P562" t="s">
        <v>5</v>
      </c>
      <c r="Q562">
        <v>0</v>
      </c>
      <c r="R562">
        <v>0</v>
      </c>
      <c r="S562" t="s">
        <v>6</v>
      </c>
      <c r="T562">
        <v>5.6784829999999999</v>
      </c>
      <c r="U562">
        <v>2.8565E-2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0.18157899999999999</v>
      </c>
      <c r="AD562">
        <v>4.6E-5</v>
      </c>
      <c r="AE562" t="s">
        <v>10</v>
      </c>
      <c r="AF562">
        <v>0</v>
      </c>
      <c r="AG562">
        <v>0</v>
      </c>
      <c r="AH562" t="s">
        <v>11</v>
      </c>
      <c r="AI562">
        <v>0.81529300000000005</v>
      </c>
      <c r="AJ562">
        <v>1.5200000000000001E-4</v>
      </c>
      <c r="AK562" t="s">
        <v>12</v>
      </c>
      <c r="AL562">
        <v>0</v>
      </c>
      <c r="AM562">
        <v>0</v>
      </c>
    </row>
    <row r="563" spans="1:39" x14ac:dyDescent="0.25">
      <c r="A563" t="s">
        <v>189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399.06560200000001</v>
      </c>
      <c r="I563">
        <v>64.016890000000004</v>
      </c>
      <c r="J563" t="s">
        <v>3</v>
      </c>
      <c r="K563">
        <v>389.86690199999998</v>
      </c>
      <c r="L563">
        <v>61.874172999999999</v>
      </c>
      <c r="M563" t="s">
        <v>4</v>
      </c>
      <c r="N563">
        <v>22.337323999999999</v>
      </c>
      <c r="O563">
        <v>0.351414</v>
      </c>
      <c r="P563" t="s">
        <v>5</v>
      </c>
      <c r="Q563">
        <v>0</v>
      </c>
      <c r="R563">
        <v>0</v>
      </c>
      <c r="S563" t="s">
        <v>6</v>
      </c>
      <c r="T563">
        <v>11.388182</v>
      </c>
      <c r="U563">
        <v>7.6316999999999996E-2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0.177789</v>
      </c>
      <c r="AD563">
        <v>4.6E-5</v>
      </c>
      <c r="AE563" t="s">
        <v>10</v>
      </c>
      <c r="AF563">
        <v>0</v>
      </c>
      <c r="AG563">
        <v>0</v>
      </c>
      <c r="AH563" t="s">
        <v>11</v>
      </c>
      <c r="AI563">
        <v>0.82231600000000005</v>
      </c>
      <c r="AJ563">
        <v>1.8900000000000001E-4</v>
      </c>
      <c r="AK563" t="s">
        <v>12</v>
      </c>
      <c r="AL563">
        <v>0</v>
      </c>
      <c r="AM563">
        <v>0</v>
      </c>
    </row>
    <row r="564" spans="1:39" x14ac:dyDescent="0.25">
      <c r="A564" t="s">
        <v>189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597.54101100000003</v>
      </c>
      <c r="I564">
        <v>109.22281700000001</v>
      </c>
      <c r="J564" t="s">
        <v>3</v>
      </c>
      <c r="K564">
        <v>583.76024399999994</v>
      </c>
      <c r="L564">
        <v>105.581309</v>
      </c>
      <c r="M564" t="s">
        <v>4</v>
      </c>
      <c r="N564">
        <v>33.445880000000002</v>
      </c>
      <c r="O564">
        <v>0.57978499999999999</v>
      </c>
      <c r="P564" t="s">
        <v>5</v>
      </c>
      <c r="Q564">
        <v>0</v>
      </c>
      <c r="R564">
        <v>0</v>
      </c>
      <c r="S564" t="s">
        <v>6</v>
      </c>
      <c r="T564">
        <v>17.029857</v>
      </c>
      <c r="U564">
        <v>0.12320299999999999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0.176458</v>
      </c>
      <c r="AD564">
        <v>6.0999999999999999E-5</v>
      </c>
      <c r="AE564" t="s">
        <v>10</v>
      </c>
      <c r="AF564">
        <v>0</v>
      </c>
      <c r="AG564">
        <v>0</v>
      </c>
      <c r="AH564" t="s">
        <v>11</v>
      </c>
      <c r="AI564">
        <v>0.82635199999999998</v>
      </c>
      <c r="AJ564">
        <v>1.5200000000000001E-4</v>
      </c>
      <c r="AK564" t="s">
        <v>12</v>
      </c>
      <c r="AL564">
        <v>0</v>
      </c>
      <c r="AM564">
        <v>0</v>
      </c>
    </row>
    <row r="565" spans="1:39" x14ac:dyDescent="0.25">
      <c r="A565" t="s">
        <v>189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797.21032700000001</v>
      </c>
      <c r="I565">
        <v>191.25525099999999</v>
      </c>
      <c r="J565" t="s">
        <v>3</v>
      </c>
      <c r="K565">
        <v>778.83467399999995</v>
      </c>
      <c r="L565">
        <v>184.59960599999999</v>
      </c>
      <c r="M565" t="s">
        <v>4</v>
      </c>
      <c r="N565">
        <v>44.628869000000002</v>
      </c>
      <c r="O565">
        <v>0.78070700000000004</v>
      </c>
      <c r="P565" t="s">
        <v>5</v>
      </c>
      <c r="Q565">
        <v>0</v>
      </c>
      <c r="R565">
        <v>0</v>
      </c>
      <c r="S565" t="s">
        <v>6</v>
      </c>
      <c r="T565">
        <v>22.733322000000001</v>
      </c>
      <c r="U565">
        <v>0.200485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0.17533599999999999</v>
      </c>
      <c r="AD565">
        <v>7.4999999999999993E-5</v>
      </c>
      <c r="AE565" t="s">
        <v>10</v>
      </c>
      <c r="AF565">
        <v>0</v>
      </c>
      <c r="AG565">
        <v>0</v>
      </c>
      <c r="AH565" t="s">
        <v>11</v>
      </c>
      <c r="AI565">
        <v>0.83039099999999999</v>
      </c>
      <c r="AJ565">
        <v>1.16E-4</v>
      </c>
      <c r="AK565" t="s">
        <v>12</v>
      </c>
      <c r="AL565">
        <v>0</v>
      </c>
      <c r="AM565">
        <v>0</v>
      </c>
    </row>
    <row r="566" spans="1:39" x14ac:dyDescent="0.25">
      <c r="A566" t="s">
        <v>189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995.98843399999998</v>
      </c>
      <c r="I566">
        <v>237.216634</v>
      </c>
      <c r="J566" t="s">
        <v>3</v>
      </c>
      <c r="K566">
        <v>973.03691900000001</v>
      </c>
      <c r="L566">
        <v>228.98072500000001</v>
      </c>
      <c r="M566" t="s">
        <v>4</v>
      </c>
      <c r="N566">
        <v>55.708990999999997</v>
      </c>
      <c r="O566">
        <v>0.94976300000000002</v>
      </c>
      <c r="P566" t="s">
        <v>5</v>
      </c>
      <c r="Q566">
        <v>0</v>
      </c>
      <c r="R566">
        <v>0</v>
      </c>
      <c r="S566" t="s">
        <v>6</v>
      </c>
      <c r="T566">
        <v>28.414932</v>
      </c>
      <c r="U566">
        <v>0.25192799999999999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0.17297299999999999</v>
      </c>
      <c r="AD566">
        <v>1.13E-4</v>
      </c>
      <c r="AE566" t="s">
        <v>10</v>
      </c>
      <c r="AF566">
        <v>0</v>
      </c>
      <c r="AG566">
        <v>0</v>
      </c>
      <c r="AH566" t="s">
        <v>11</v>
      </c>
      <c r="AI566">
        <v>0.83211599999999997</v>
      </c>
      <c r="AJ566">
        <v>8.3999999999999995E-5</v>
      </c>
      <c r="AK566" t="s">
        <v>12</v>
      </c>
      <c r="AL566">
        <v>0</v>
      </c>
      <c r="AM566">
        <v>0</v>
      </c>
    </row>
    <row r="567" spans="1:39" x14ac:dyDescent="0.25">
      <c r="A567" t="s">
        <v>189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1194.8684639999999</v>
      </c>
      <c r="I567">
        <v>285.93392</v>
      </c>
      <c r="J567" t="s">
        <v>3</v>
      </c>
      <c r="K567">
        <v>1167.337434</v>
      </c>
      <c r="L567">
        <v>275.587559</v>
      </c>
      <c r="M567" t="s">
        <v>4</v>
      </c>
      <c r="N567">
        <v>66.909132999999997</v>
      </c>
      <c r="O567">
        <v>1.160703</v>
      </c>
      <c r="P567" t="s">
        <v>5</v>
      </c>
      <c r="Q567">
        <v>0</v>
      </c>
      <c r="R567">
        <v>0</v>
      </c>
      <c r="S567" t="s">
        <v>6</v>
      </c>
      <c r="T567">
        <v>34.110942999999999</v>
      </c>
      <c r="U567">
        <v>0.29932799999999998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0.17227600000000001</v>
      </c>
      <c r="AD567">
        <v>1.16E-4</v>
      </c>
      <c r="AE567" t="s">
        <v>10</v>
      </c>
      <c r="AF567">
        <v>0</v>
      </c>
      <c r="AG567">
        <v>0</v>
      </c>
      <c r="AH567" t="s">
        <v>11</v>
      </c>
      <c r="AI567">
        <v>0.83365100000000003</v>
      </c>
      <c r="AJ567">
        <v>6.0999999999999999E-5</v>
      </c>
      <c r="AK567" t="s">
        <v>12</v>
      </c>
      <c r="AL567">
        <v>0</v>
      </c>
      <c r="AM567">
        <v>0</v>
      </c>
    </row>
    <row r="568" spans="1:39" x14ac:dyDescent="0.25">
      <c r="A568" t="s">
        <v>189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1393.117825</v>
      </c>
      <c r="I568">
        <v>308.00217400000002</v>
      </c>
      <c r="J568" t="s">
        <v>3</v>
      </c>
      <c r="K568">
        <v>1361.0018990000001</v>
      </c>
      <c r="L568">
        <v>296.17566900000003</v>
      </c>
      <c r="M568" t="s">
        <v>4</v>
      </c>
      <c r="N568">
        <v>78.014121000000003</v>
      </c>
      <c r="O568">
        <v>1.266257</v>
      </c>
      <c r="P568" t="s">
        <v>5</v>
      </c>
      <c r="Q568">
        <v>0</v>
      </c>
      <c r="R568">
        <v>0</v>
      </c>
      <c r="S568" t="s">
        <v>6</v>
      </c>
      <c r="T568">
        <v>39.741402000000001</v>
      </c>
      <c r="U568">
        <v>0.31245299999999998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0.17113800000000001</v>
      </c>
      <c r="AD568">
        <v>1.27E-4</v>
      </c>
      <c r="AE568" t="s">
        <v>10</v>
      </c>
      <c r="AF568">
        <v>0</v>
      </c>
      <c r="AG568">
        <v>0</v>
      </c>
      <c r="AH568" t="s">
        <v>11</v>
      </c>
      <c r="AI568">
        <v>0.83541500000000002</v>
      </c>
      <c r="AJ568">
        <v>1.01E-4</v>
      </c>
      <c r="AK568" t="s">
        <v>12</v>
      </c>
      <c r="AL568">
        <v>0</v>
      </c>
      <c r="AM568">
        <v>0</v>
      </c>
    </row>
    <row r="569" spans="1:39" x14ac:dyDescent="0.25">
      <c r="A569" t="s">
        <v>189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1592.5150389999999</v>
      </c>
      <c r="I569">
        <v>350.45522499999998</v>
      </c>
      <c r="J569" t="s">
        <v>3</v>
      </c>
      <c r="K569">
        <v>1555.784758</v>
      </c>
      <c r="L569">
        <v>336.70892900000001</v>
      </c>
      <c r="M569" t="s">
        <v>4</v>
      </c>
      <c r="N569">
        <v>89.199039999999997</v>
      </c>
      <c r="O569">
        <v>1.4522790000000001</v>
      </c>
      <c r="P569" t="s">
        <v>5</v>
      </c>
      <c r="Q569">
        <v>0</v>
      </c>
      <c r="R569">
        <v>0</v>
      </c>
      <c r="S569" t="s">
        <v>6</v>
      </c>
      <c r="T569">
        <v>45.420704000000001</v>
      </c>
      <c r="U569">
        <v>0.33557500000000001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0.17052999999999999</v>
      </c>
      <c r="AD569">
        <v>1.3799999999999999E-4</v>
      </c>
      <c r="AE569" t="s">
        <v>10</v>
      </c>
      <c r="AF569">
        <v>0</v>
      </c>
      <c r="AG569">
        <v>0</v>
      </c>
      <c r="AH569" t="s">
        <v>11</v>
      </c>
      <c r="AI569">
        <v>0.83598600000000001</v>
      </c>
      <c r="AJ569">
        <v>8.5000000000000006E-5</v>
      </c>
      <c r="AK569" t="s">
        <v>12</v>
      </c>
      <c r="AL569">
        <v>0</v>
      </c>
      <c r="AM569">
        <v>0</v>
      </c>
    </row>
    <row r="570" spans="1:39" x14ac:dyDescent="0.25">
      <c r="A570" t="s">
        <v>189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1790.0880050000001</v>
      </c>
      <c r="I570">
        <v>400.05298099999999</v>
      </c>
      <c r="J570" t="s">
        <v>3</v>
      </c>
      <c r="K570">
        <v>1748.8030759999999</v>
      </c>
      <c r="L570">
        <v>384.42778700000002</v>
      </c>
      <c r="M570" t="s">
        <v>4</v>
      </c>
      <c r="N570">
        <v>100.24685100000001</v>
      </c>
      <c r="O570">
        <v>1.779234</v>
      </c>
      <c r="P570" t="s">
        <v>5</v>
      </c>
      <c r="Q570">
        <v>0</v>
      </c>
      <c r="R570">
        <v>0</v>
      </c>
      <c r="S570" t="s">
        <v>6</v>
      </c>
      <c r="T570">
        <v>51.074451000000003</v>
      </c>
      <c r="U570">
        <v>0.40275899999999998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0.16956299999999999</v>
      </c>
      <c r="AD570">
        <v>1.4799999999999999E-4</v>
      </c>
      <c r="AE570" t="s">
        <v>10</v>
      </c>
      <c r="AF570">
        <v>0</v>
      </c>
      <c r="AG570">
        <v>0</v>
      </c>
      <c r="AH570" t="s">
        <v>11</v>
      </c>
      <c r="AI570">
        <v>0.83638999999999997</v>
      </c>
      <c r="AJ570">
        <v>8.1000000000000004E-5</v>
      </c>
      <c r="AK570" t="s">
        <v>12</v>
      </c>
      <c r="AL570">
        <v>0</v>
      </c>
      <c r="AM570">
        <v>0</v>
      </c>
    </row>
    <row r="571" spans="1:39" x14ac:dyDescent="0.25">
      <c r="A571" t="s">
        <v>189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1988.86176</v>
      </c>
      <c r="I571">
        <v>468.60166199999998</v>
      </c>
      <c r="J571" t="s">
        <v>3</v>
      </c>
      <c r="K571">
        <v>1942.983191</v>
      </c>
      <c r="L571">
        <v>449.820424</v>
      </c>
      <c r="M571" t="s">
        <v>4</v>
      </c>
      <c r="N571">
        <v>111.371494</v>
      </c>
      <c r="O571">
        <v>2.1066820000000002</v>
      </c>
      <c r="P571" t="s">
        <v>5</v>
      </c>
      <c r="Q571">
        <v>0</v>
      </c>
      <c r="R571">
        <v>0</v>
      </c>
      <c r="S571" t="s">
        <v>6</v>
      </c>
      <c r="T571">
        <v>56.760331000000001</v>
      </c>
      <c r="U571">
        <v>0.49598199999999998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0.16870499999999999</v>
      </c>
      <c r="AD571">
        <v>1.5799999999999999E-4</v>
      </c>
      <c r="AE571" t="s">
        <v>10</v>
      </c>
      <c r="AF571">
        <v>0</v>
      </c>
      <c r="AG571">
        <v>0</v>
      </c>
      <c r="AH571" t="s">
        <v>11</v>
      </c>
      <c r="AI571">
        <v>0.83674700000000002</v>
      </c>
      <c r="AJ571">
        <v>7.7000000000000001E-5</v>
      </c>
      <c r="AK571" t="s">
        <v>12</v>
      </c>
      <c r="AL571">
        <v>0</v>
      </c>
      <c r="AM571">
        <v>0</v>
      </c>
    </row>
    <row r="572" spans="1:39" x14ac:dyDescent="0.25">
      <c r="A572" t="s">
        <v>189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2187.0976219999998</v>
      </c>
      <c r="I572">
        <v>550.95205299999998</v>
      </c>
      <c r="J572" t="s">
        <v>3</v>
      </c>
      <c r="K572">
        <v>2136.6540620000001</v>
      </c>
      <c r="L572">
        <v>529.67965800000002</v>
      </c>
      <c r="M572" t="s">
        <v>4</v>
      </c>
      <c r="N572">
        <v>122.42997200000001</v>
      </c>
      <c r="O572">
        <v>2.3345590000000001</v>
      </c>
      <c r="P572" t="s">
        <v>5</v>
      </c>
      <c r="Q572">
        <v>0</v>
      </c>
      <c r="R572">
        <v>0</v>
      </c>
      <c r="S572" t="s">
        <v>6</v>
      </c>
      <c r="T572">
        <v>62.430354999999999</v>
      </c>
      <c r="U572">
        <v>0.60624500000000003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0.16719800000000001</v>
      </c>
      <c r="AD572">
        <v>1.6799999999999999E-4</v>
      </c>
      <c r="AE572" t="s">
        <v>10</v>
      </c>
      <c r="AF572">
        <v>0</v>
      </c>
      <c r="AG572">
        <v>0</v>
      </c>
      <c r="AH572" t="s">
        <v>11</v>
      </c>
      <c r="AI572">
        <v>0.83687699999999998</v>
      </c>
      <c r="AJ572">
        <v>7.3999999999999996E-5</v>
      </c>
      <c r="AK572" t="s">
        <v>12</v>
      </c>
      <c r="AL572">
        <v>0</v>
      </c>
      <c r="AM572">
        <v>0</v>
      </c>
    </row>
    <row r="573" spans="1:39" x14ac:dyDescent="0.25">
      <c r="A573" t="s">
        <v>189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2386.300405</v>
      </c>
      <c r="I573">
        <v>611.30269899999996</v>
      </c>
      <c r="J573" t="s">
        <v>3</v>
      </c>
      <c r="K573">
        <v>2331.2717189999998</v>
      </c>
      <c r="L573">
        <v>588.50185799999997</v>
      </c>
      <c r="M573" t="s">
        <v>4</v>
      </c>
      <c r="N573">
        <v>133.64120500000001</v>
      </c>
      <c r="O573">
        <v>2.865272</v>
      </c>
      <c r="P573" t="s">
        <v>5</v>
      </c>
      <c r="Q573">
        <v>0</v>
      </c>
      <c r="R573">
        <v>0</v>
      </c>
      <c r="S573" t="s">
        <v>6</v>
      </c>
      <c r="T573">
        <v>68.121088999999998</v>
      </c>
      <c r="U573">
        <v>0.67767599999999995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0.16562199999999999</v>
      </c>
      <c r="AD573">
        <v>1.7799999999999999E-4</v>
      </c>
      <c r="AE573" t="s">
        <v>10</v>
      </c>
      <c r="AF573">
        <v>0</v>
      </c>
      <c r="AG573">
        <v>0</v>
      </c>
      <c r="AH573" t="s">
        <v>11</v>
      </c>
      <c r="AI573">
        <v>0.83738900000000005</v>
      </c>
      <c r="AJ573">
        <v>7.8999999999999996E-5</v>
      </c>
      <c r="AK573" t="s">
        <v>12</v>
      </c>
      <c r="AL573">
        <v>0</v>
      </c>
      <c r="AM573">
        <v>0</v>
      </c>
    </row>
    <row r="574" spans="1:39" x14ac:dyDescent="0.25">
      <c r="A574" t="s">
        <v>189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2583.6862299999998</v>
      </c>
      <c r="I574">
        <v>590.20997399999999</v>
      </c>
      <c r="J574" t="s">
        <v>3</v>
      </c>
      <c r="K574">
        <v>2524.1159859999998</v>
      </c>
      <c r="L574">
        <v>569.17572299999995</v>
      </c>
      <c r="M574" t="s">
        <v>4</v>
      </c>
      <c r="N574">
        <v>144.672504</v>
      </c>
      <c r="O574">
        <v>2.757085</v>
      </c>
      <c r="P574" t="s">
        <v>5</v>
      </c>
      <c r="Q574">
        <v>0</v>
      </c>
      <c r="R574">
        <v>0</v>
      </c>
      <c r="S574" t="s">
        <v>6</v>
      </c>
      <c r="T574">
        <v>73.771113</v>
      </c>
      <c r="U574">
        <v>0.73472300000000001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0.165157</v>
      </c>
      <c r="AD574">
        <v>1.76E-4</v>
      </c>
      <c r="AE574" t="s">
        <v>10</v>
      </c>
      <c r="AF574">
        <v>0</v>
      </c>
      <c r="AG574">
        <v>0</v>
      </c>
      <c r="AH574" t="s">
        <v>11</v>
      </c>
      <c r="AI574">
        <v>0.83757000000000004</v>
      </c>
      <c r="AJ574">
        <v>7.7000000000000001E-5</v>
      </c>
      <c r="AK574" t="s">
        <v>12</v>
      </c>
      <c r="AL574">
        <v>0</v>
      </c>
      <c r="AM574">
        <v>0</v>
      </c>
    </row>
    <row r="575" spans="1:39" x14ac:dyDescent="0.25">
      <c r="A575" t="s">
        <v>189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2782.0389399999999</v>
      </c>
      <c r="I575">
        <v>600.99571900000001</v>
      </c>
      <c r="J575" t="s">
        <v>3</v>
      </c>
      <c r="K575">
        <v>2717.9018120000001</v>
      </c>
      <c r="L575">
        <v>579.41608199999996</v>
      </c>
      <c r="M575" t="s">
        <v>4</v>
      </c>
      <c r="N575">
        <v>155.783466</v>
      </c>
      <c r="O575">
        <v>3.0548950000000001</v>
      </c>
      <c r="P575" t="s">
        <v>5</v>
      </c>
      <c r="Q575">
        <v>0</v>
      </c>
      <c r="R575">
        <v>0</v>
      </c>
      <c r="S575" t="s">
        <v>6</v>
      </c>
      <c r="T575">
        <v>79.422415000000001</v>
      </c>
      <c r="U575">
        <v>0.75419199999999997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0.16452900000000001</v>
      </c>
      <c r="AD575">
        <v>1.7899999999999999E-4</v>
      </c>
      <c r="AE575" t="s">
        <v>10</v>
      </c>
      <c r="AF575">
        <v>0</v>
      </c>
      <c r="AG575">
        <v>0</v>
      </c>
      <c r="AH575" t="s">
        <v>11</v>
      </c>
      <c r="AI575">
        <v>0.83758600000000005</v>
      </c>
      <c r="AJ575">
        <v>7.7000000000000001E-5</v>
      </c>
      <c r="AK575" t="s">
        <v>12</v>
      </c>
      <c r="AL575">
        <v>0</v>
      </c>
      <c r="AM575">
        <v>0</v>
      </c>
    </row>
    <row r="576" spans="1:39" x14ac:dyDescent="0.25">
      <c r="A576" t="s">
        <v>189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2980.1620950000001</v>
      </c>
      <c r="I576">
        <v>625.70755999999994</v>
      </c>
      <c r="J576" t="s">
        <v>3</v>
      </c>
      <c r="K576">
        <v>2911.4668459999998</v>
      </c>
      <c r="L576">
        <v>603.33474000000001</v>
      </c>
      <c r="M576" t="s">
        <v>4</v>
      </c>
      <c r="N576">
        <v>166.85313500000001</v>
      </c>
      <c r="O576">
        <v>3.116336</v>
      </c>
      <c r="P576" t="s">
        <v>5</v>
      </c>
      <c r="Q576">
        <v>0</v>
      </c>
      <c r="R576">
        <v>0</v>
      </c>
      <c r="S576" t="s">
        <v>6</v>
      </c>
      <c r="T576">
        <v>85.064188999999999</v>
      </c>
      <c r="U576">
        <v>0.79721200000000003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0.16452800000000001</v>
      </c>
      <c r="AD576">
        <v>1.7899999999999999E-4</v>
      </c>
      <c r="AE576" t="s">
        <v>10</v>
      </c>
      <c r="AF576">
        <v>0</v>
      </c>
      <c r="AG576">
        <v>0</v>
      </c>
      <c r="AH576" t="s">
        <v>11</v>
      </c>
      <c r="AI576">
        <v>0.83766499999999999</v>
      </c>
      <c r="AJ576">
        <v>7.7000000000000001E-5</v>
      </c>
      <c r="AK576" t="s">
        <v>12</v>
      </c>
      <c r="AL576">
        <v>0</v>
      </c>
      <c r="AM576">
        <v>0</v>
      </c>
    </row>
    <row r="577" spans="1:39" x14ac:dyDescent="0.25">
      <c r="A577" t="s">
        <v>189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3179.0995210000001</v>
      </c>
      <c r="I577">
        <v>651.90782400000001</v>
      </c>
      <c r="J577" t="s">
        <v>3</v>
      </c>
      <c r="K577">
        <v>3105.8300730000001</v>
      </c>
      <c r="L577">
        <v>628.30971499999998</v>
      </c>
      <c r="M577" t="s">
        <v>4</v>
      </c>
      <c r="N577">
        <v>178.01223400000001</v>
      </c>
      <c r="O577">
        <v>3.1476199999999999</v>
      </c>
      <c r="P577" t="s">
        <v>5</v>
      </c>
      <c r="Q577">
        <v>0</v>
      </c>
      <c r="R577">
        <v>0</v>
      </c>
      <c r="S577" t="s">
        <v>6</v>
      </c>
      <c r="T577">
        <v>90.762707000000006</v>
      </c>
      <c r="U577">
        <v>0.83720899999999998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0.16422500000000001</v>
      </c>
      <c r="AD577">
        <v>1.75E-4</v>
      </c>
      <c r="AE577" t="s">
        <v>10</v>
      </c>
      <c r="AF577">
        <v>0</v>
      </c>
      <c r="AG577">
        <v>0</v>
      </c>
      <c r="AH577" t="s">
        <v>11</v>
      </c>
      <c r="AI577">
        <v>0.83907100000000001</v>
      </c>
      <c r="AJ577">
        <v>7.2999999999999999E-5</v>
      </c>
      <c r="AK577" t="s">
        <v>12</v>
      </c>
      <c r="AL577">
        <v>0</v>
      </c>
      <c r="AM577">
        <v>0</v>
      </c>
    </row>
    <row r="578" spans="1:39" x14ac:dyDescent="0.25">
      <c r="A578" t="s">
        <v>189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3377.4715769999998</v>
      </c>
      <c r="I578">
        <v>687.47979199999997</v>
      </c>
      <c r="J578" t="s">
        <v>3</v>
      </c>
      <c r="K578">
        <v>3299.6328910000002</v>
      </c>
      <c r="L578">
        <v>662.1961</v>
      </c>
      <c r="M578" t="s">
        <v>4</v>
      </c>
      <c r="N578">
        <v>189.11328900000001</v>
      </c>
      <c r="O578">
        <v>3.2995109999999999</v>
      </c>
      <c r="P578" t="s">
        <v>5</v>
      </c>
      <c r="Q578">
        <v>0</v>
      </c>
      <c r="R578">
        <v>0</v>
      </c>
      <c r="S578" t="s">
        <v>6</v>
      </c>
      <c r="T578">
        <v>96.414569999999998</v>
      </c>
      <c r="U578">
        <v>0.90154500000000004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0.163081</v>
      </c>
      <c r="AD578">
        <v>1.85E-4</v>
      </c>
      <c r="AE578" t="s">
        <v>10</v>
      </c>
      <c r="AF578">
        <v>0</v>
      </c>
      <c r="AG578">
        <v>0</v>
      </c>
      <c r="AH578" t="s">
        <v>11</v>
      </c>
      <c r="AI578">
        <v>0.83907200000000004</v>
      </c>
      <c r="AJ578">
        <v>7.2999999999999999E-5</v>
      </c>
      <c r="AK578" t="s">
        <v>12</v>
      </c>
      <c r="AL578">
        <v>0</v>
      </c>
      <c r="AM578">
        <v>0</v>
      </c>
    </row>
    <row r="579" spans="1:39" x14ac:dyDescent="0.25">
      <c r="A579" t="s">
        <v>189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3574.8355660000002</v>
      </c>
      <c r="I579">
        <v>757.26790100000005</v>
      </c>
      <c r="J579" t="s">
        <v>3</v>
      </c>
      <c r="K579">
        <v>3492.423511</v>
      </c>
      <c r="L579">
        <v>729.29454399999997</v>
      </c>
      <c r="M579" t="s">
        <v>4</v>
      </c>
      <c r="N579">
        <v>200.139162</v>
      </c>
      <c r="O579">
        <v>3.6182859999999999</v>
      </c>
      <c r="P579" t="s">
        <v>5</v>
      </c>
      <c r="Q579">
        <v>0</v>
      </c>
      <c r="R579">
        <v>0</v>
      </c>
      <c r="S579" t="s">
        <v>6</v>
      </c>
      <c r="T579">
        <v>102.028425</v>
      </c>
      <c r="U579">
        <v>0.98857600000000001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0.163081</v>
      </c>
      <c r="AD579">
        <v>1.85E-4</v>
      </c>
      <c r="AE579" t="s">
        <v>10</v>
      </c>
      <c r="AF579">
        <v>0</v>
      </c>
      <c r="AG579">
        <v>0</v>
      </c>
      <c r="AH579" t="s">
        <v>11</v>
      </c>
      <c r="AI579">
        <v>0.83916199999999996</v>
      </c>
      <c r="AJ579">
        <v>7.2000000000000002E-5</v>
      </c>
      <c r="AK579" t="s">
        <v>12</v>
      </c>
      <c r="AL579">
        <v>0</v>
      </c>
      <c r="AM579">
        <v>0</v>
      </c>
    </row>
    <row r="580" spans="1:39" x14ac:dyDescent="0.25">
      <c r="A580" t="s">
        <v>189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3772.2945749999999</v>
      </c>
      <c r="I580">
        <v>814.31067199999995</v>
      </c>
      <c r="J580" t="s">
        <v>3</v>
      </c>
      <c r="K580">
        <v>3685.3222460000002</v>
      </c>
      <c r="L580">
        <v>783.15716699999996</v>
      </c>
      <c r="M580" t="s">
        <v>4</v>
      </c>
      <c r="N580">
        <v>211.187614</v>
      </c>
      <c r="O580">
        <v>3.7568730000000001</v>
      </c>
      <c r="P580" t="s">
        <v>5</v>
      </c>
      <c r="Q580">
        <v>0</v>
      </c>
      <c r="R580">
        <v>0</v>
      </c>
      <c r="S580" t="s">
        <v>6</v>
      </c>
      <c r="T580">
        <v>107.655168</v>
      </c>
      <c r="U580">
        <v>1.0751710000000001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0.16247600000000001</v>
      </c>
      <c r="AD580">
        <v>1.85E-4</v>
      </c>
      <c r="AE580" t="s">
        <v>10</v>
      </c>
      <c r="AF580">
        <v>0</v>
      </c>
      <c r="AG580">
        <v>0</v>
      </c>
      <c r="AH580" t="s">
        <v>11</v>
      </c>
      <c r="AI580">
        <v>0.83916599999999997</v>
      </c>
      <c r="AJ580">
        <v>7.2000000000000002E-5</v>
      </c>
      <c r="AK580" t="s">
        <v>12</v>
      </c>
      <c r="AL580">
        <v>0</v>
      </c>
      <c r="AM580">
        <v>0</v>
      </c>
    </row>
    <row r="581" spans="1:39" x14ac:dyDescent="0.25">
      <c r="A581" t="s">
        <v>189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3971.1410110000002</v>
      </c>
      <c r="I581">
        <v>869.373018</v>
      </c>
      <c r="J581" t="s">
        <v>3</v>
      </c>
      <c r="K581">
        <v>3879.5923680000001</v>
      </c>
      <c r="L581">
        <v>836.25009499999999</v>
      </c>
      <c r="M581" t="s">
        <v>4</v>
      </c>
      <c r="N581">
        <v>222.289456</v>
      </c>
      <c r="O581">
        <v>3.823855</v>
      </c>
      <c r="P581" t="s">
        <v>5</v>
      </c>
      <c r="Q581">
        <v>0</v>
      </c>
      <c r="R581">
        <v>0</v>
      </c>
      <c r="S581" t="s">
        <v>6</v>
      </c>
      <c r="T581">
        <v>113.323576</v>
      </c>
      <c r="U581">
        <v>1.1459649999999999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0.16247600000000001</v>
      </c>
      <c r="AD581">
        <v>1.85E-4</v>
      </c>
      <c r="AE581" t="s">
        <v>10</v>
      </c>
      <c r="AF581">
        <v>0</v>
      </c>
      <c r="AG581">
        <v>0</v>
      </c>
      <c r="AH581" t="s">
        <v>11</v>
      </c>
      <c r="AI581">
        <v>0.83919900000000003</v>
      </c>
      <c r="AJ581">
        <v>7.2000000000000002E-5</v>
      </c>
      <c r="AK581" t="s">
        <v>12</v>
      </c>
      <c r="AL581">
        <v>0</v>
      </c>
      <c r="AM581">
        <v>0</v>
      </c>
    </row>
    <row r="582" spans="1:39" x14ac:dyDescent="0.25">
      <c r="A582" t="s">
        <v>147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226.80950899999999</v>
      </c>
      <c r="I582">
        <v>21.231363000000002</v>
      </c>
      <c r="J582" t="s">
        <v>3</v>
      </c>
      <c r="K582">
        <v>221.76008400000001</v>
      </c>
      <c r="L582">
        <v>20.064164000000002</v>
      </c>
      <c r="M582" t="s">
        <v>4</v>
      </c>
      <c r="N582">
        <v>11.305809999999999</v>
      </c>
      <c r="O582">
        <v>0.208151</v>
      </c>
      <c r="P582" t="s">
        <v>5</v>
      </c>
      <c r="Q582">
        <v>16.884260000000001</v>
      </c>
      <c r="R582">
        <v>0.20567099999999999</v>
      </c>
      <c r="S582" t="s">
        <v>6</v>
      </c>
      <c r="T582">
        <v>5.6889269999999996</v>
      </c>
      <c r="U582">
        <v>2.494E-2</v>
      </c>
      <c r="V582" t="s">
        <v>7</v>
      </c>
      <c r="W582">
        <v>3.4497300000000002</v>
      </c>
      <c r="X582">
        <v>2.282E-2</v>
      </c>
      <c r="Y582" t="s">
        <v>8</v>
      </c>
      <c r="Z582">
        <v>6.2954179999999997</v>
      </c>
      <c r="AA582">
        <v>2.7428999999999999E-2</v>
      </c>
      <c r="AB582" t="s">
        <v>9</v>
      </c>
      <c r="AC582">
        <v>192.42529099999999</v>
      </c>
      <c r="AD582">
        <v>14.083583000000001</v>
      </c>
      <c r="AE582" t="s">
        <v>10</v>
      </c>
      <c r="AF582">
        <v>0.17920900000000001</v>
      </c>
      <c r="AG582">
        <v>7.7999999999999999E-5</v>
      </c>
      <c r="AH582" t="s">
        <v>11</v>
      </c>
      <c r="AI582">
        <v>0.81376499999999996</v>
      </c>
      <c r="AJ582">
        <v>1.3200000000000001E-4</v>
      </c>
      <c r="AK582" t="s">
        <v>12</v>
      </c>
      <c r="AL582">
        <v>0</v>
      </c>
      <c r="AM582">
        <v>0</v>
      </c>
    </row>
    <row r="583" spans="1:39" x14ac:dyDescent="0.25">
      <c r="A583" t="s">
        <v>147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454.17574000000002</v>
      </c>
      <c r="I583">
        <v>45.185575999999998</v>
      </c>
      <c r="J583" t="s">
        <v>3</v>
      </c>
      <c r="K583">
        <v>444.09757500000001</v>
      </c>
      <c r="L583">
        <v>42.303890000000003</v>
      </c>
      <c r="M583" t="s">
        <v>4</v>
      </c>
      <c r="N583">
        <v>22.56643</v>
      </c>
      <c r="O583">
        <v>0.40761500000000001</v>
      </c>
      <c r="P583" t="s">
        <v>5</v>
      </c>
      <c r="Q583">
        <v>33.871547</v>
      </c>
      <c r="R583">
        <v>0.36215599999999998</v>
      </c>
      <c r="S583" t="s">
        <v>6</v>
      </c>
      <c r="T583">
        <v>11.397617</v>
      </c>
      <c r="U583">
        <v>4.0722000000000001E-2</v>
      </c>
      <c r="V583" t="s">
        <v>7</v>
      </c>
      <c r="W583">
        <v>6.9282029999999999</v>
      </c>
      <c r="X583">
        <v>4.0044999999999997E-2</v>
      </c>
      <c r="Y583" t="s">
        <v>8</v>
      </c>
      <c r="Z583">
        <v>12.631335</v>
      </c>
      <c r="AA583">
        <v>5.2585E-2</v>
      </c>
      <c r="AB583" t="s">
        <v>9</v>
      </c>
      <c r="AC583">
        <v>385.35842500000001</v>
      </c>
      <c r="AD583">
        <v>30.454761000000001</v>
      </c>
      <c r="AE583" t="s">
        <v>10</v>
      </c>
      <c r="AF583">
        <v>0.17644299999999999</v>
      </c>
      <c r="AG583">
        <v>6.8999999999999997E-5</v>
      </c>
      <c r="AH583" t="s">
        <v>11</v>
      </c>
      <c r="AI583">
        <v>0.82185600000000003</v>
      </c>
      <c r="AJ583">
        <v>2.3699999999999999E-4</v>
      </c>
      <c r="AK583" t="s">
        <v>12</v>
      </c>
      <c r="AL583">
        <v>0</v>
      </c>
      <c r="AM583">
        <v>0</v>
      </c>
    </row>
    <row r="584" spans="1:39" x14ac:dyDescent="0.25">
      <c r="A584" t="s">
        <v>147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680.62806899999998</v>
      </c>
      <c r="I584">
        <v>66.059420000000003</v>
      </c>
      <c r="J584" t="s">
        <v>3</v>
      </c>
      <c r="K584">
        <v>665.55538000000001</v>
      </c>
      <c r="L584">
        <v>61.003351000000002</v>
      </c>
      <c r="M584" t="s">
        <v>4</v>
      </c>
      <c r="N584">
        <v>33.910133000000002</v>
      </c>
      <c r="O584">
        <v>0.65727899999999995</v>
      </c>
      <c r="P584" t="s">
        <v>5</v>
      </c>
      <c r="Q584">
        <v>50.784630999999997</v>
      </c>
      <c r="R584">
        <v>0.53647299999999998</v>
      </c>
      <c r="S584" t="s">
        <v>6</v>
      </c>
      <c r="T584">
        <v>17.091284000000002</v>
      </c>
      <c r="U584">
        <v>6.2838000000000005E-2</v>
      </c>
      <c r="V584" t="s">
        <v>7</v>
      </c>
      <c r="W584">
        <v>10.386870999999999</v>
      </c>
      <c r="X584">
        <v>6.4887E-2</v>
      </c>
      <c r="Y584" t="s">
        <v>8</v>
      </c>
      <c r="Z584">
        <v>18.928868000000001</v>
      </c>
      <c r="AA584">
        <v>7.6797000000000004E-2</v>
      </c>
      <c r="AB584" t="s">
        <v>9</v>
      </c>
      <c r="AC584">
        <v>577.41552899999999</v>
      </c>
      <c r="AD584">
        <v>42.682136999999997</v>
      </c>
      <c r="AE584" t="s">
        <v>10</v>
      </c>
      <c r="AF584">
        <v>0.175701</v>
      </c>
      <c r="AG584">
        <v>7.2999999999999999E-5</v>
      </c>
      <c r="AH584" t="s">
        <v>11</v>
      </c>
      <c r="AI584">
        <v>0.82708599999999999</v>
      </c>
      <c r="AJ584">
        <v>2.0799999999999999E-4</v>
      </c>
      <c r="AK584" t="s">
        <v>12</v>
      </c>
      <c r="AL584">
        <v>0</v>
      </c>
      <c r="AM584">
        <v>0</v>
      </c>
    </row>
    <row r="585" spans="1:39" x14ac:dyDescent="0.25">
      <c r="A585" t="s">
        <v>147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908.44658400000003</v>
      </c>
      <c r="I585">
        <v>110.31655499999999</v>
      </c>
      <c r="J585" t="s">
        <v>3</v>
      </c>
      <c r="K585">
        <v>888.34593400000006</v>
      </c>
      <c r="L585">
        <v>101.60350800000001</v>
      </c>
      <c r="M585" t="s">
        <v>4</v>
      </c>
      <c r="N585">
        <v>45.299590999999999</v>
      </c>
      <c r="O585">
        <v>0.87402199999999997</v>
      </c>
      <c r="P585" t="s">
        <v>5</v>
      </c>
      <c r="Q585">
        <v>67.804215999999997</v>
      </c>
      <c r="R585">
        <v>0.96609400000000001</v>
      </c>
      <c r="S585" t="s">
        <v>6</v>
      </c>
      <c r="T585">
        <v>22.829975999999998</v>
      </c>
      <c r="U585">
        <v>0.10995000000000001</v>
      </c>
      <c r="V585" t="s">
        <v>7</v>
      </c>
      <c r="W585">
        <v>13.865174</v>
      </c>
      <c r="X585">
        <v>0.11502900000000001</v>
      </c>
      <c r="Y585" t="s">
        <v>8</v>
      </c>
      <c r="Z585">
        <v>25.279001000000001</v>
      </c>
      <c r="AA585">
        <v>0.13336000000000001</v>
      </c>
      <c r="AB585" t="s">
        <v>9</v>
      </c>
      <c r="AC585">
        <v>770.64904899999999</v>
      </c>
      <c r="AD585">
        <v>70.897148000000001</v>
      </c>
      <c r="AE585" t="s">
        <v>10</v>
      </c>
      <c r="AF585">
        <v>0.17560500000000001</v>
      </c>
      <c r="AG585">
        <v>7.2999999999999999E-5</v>
      </c>
      <c r="AH585" t="s">
        <v>11</v>
      </c>
      <c r="AI585">
        <v>0.82996000000000003</v>
      </c>
      <c r="AJ585">
        <v>1.6799999999999999E-4</v>
      </c>
      <c r="AK585" t="s">
        <v>12</v>
      </c>
      <c r="AL585">
        <v>0</v>
      </c>
      <c r="AM585">
        <v>0</v>
      </c>
    </row>
    <row r="586" spans="1:39" x14ac:dyDescent="0.25">
      <c r="A586" t="s">
        <v>147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1135.878477</v>
      </c>
      <c r="I586">
        <v>155.05087499999999</v>
      </c>
      <c r="J586" t="s">
        <v>3</v>
      </c>
      <c r="K586">
        <v>1110.7783979999999</v>
      </c>
      <c r="L586">
        <v>142.06557100000001</v>
      </c>
      <c r="M586" t="s">
        <v>4</v>
      </c>
      <c r="N586">
        <v>56.66319</v>
      </c>
      <c r="O586">
        <v>1.20851</v>
      </c>
      <c r="P586" t="s">
        <v>5</v>
      </c>
      <c r="Q586">
        <v>84.816771000000003</v>
      </c>
      <c r="R586">
        <v>1.4500329999999999</v>
      </c>
      <c r="S586" t="s">
        <v>6</v>
      </c>
      <c r="T586">
        <v>28.567913000000001</v>
      </c>
      <c r="U586">
        <v>0.174842</v>
      </c>
      <c r="V586" t="s">
        <v>7</v>
      </c>
      <c r="W586">
        <v>17.336410000000001</v>
      </c>
      <c r="X586">
        <v>0.17064799999999999</v>
      </c>
      <c r="Y586" t="s">
        <v>8</v>
      </c>
      <c r="Z586">
        <v>31.635967999999998</v>
      </c>
      <c r="AA586">
        <v>0.211535</v>
      </c>
      <c r="AB586" t="s">
        <v>9</v>
      </c>
      <c r="AC586">
        <v>963.55057499999998</v>
      </c>
      <c r="AD586">
        <v>98.009271999999996</v>
      </c>
      <c r="AE586" t="s">
        <v>10</v>
      </c>
      <c r="AF586">
        <v>0.17321700000000001</v>
      </c>
      <c r="AG586">
        <v>1.11E-4</v>
      </c>
      <c r="AH586" t="s">
        <v>11</v>
      </c>
      <c r="AI586">
        <v>0.83243599999999995</v>
      </c>
      <c r="AJ586">
        <v>1.3300000000000001E-4</v>
      </c>
      <c r="AK586" t="s">
        <v>12</v>
      </c>
      <c r="AL586">
        <v>0</v>
      </c>
      <c r="AM586">
        <v>0</v>
      </c>
    </row>
    <row r="587" spans="1:39" x14ac:dyDescent="0.25">
      <c r="A587" t="s">
        <v>147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1362.178279</v>
      </c>
      <c r="I587">
        <v>204.648291</v>
      </c>
      <c r="J587" t="s">
        <v>3</v>
      </c>
      <c r="K587">
        <v>1332.087354</v>
      </c>
      <c r="L587">
        <v>187.632713</v>
      </c>
      <c r="M587" t="s">
        <v>4</v>
      </c>
      <c r="N587">
        <v>67.872118</v>
      </c>
      <c r="O587">
        <v>1.472415</v>
      </c>
      <c r="P587" t="s">
        <v>5</v>
      </c>
      <c r="Q587">
        <v>101.69732</v>
      </c>
      <c r="R587">
        <v>1.8148329999999999</v>
      </c>
      <c r="S587" t="s">
        <v>6</v>
      </c>
      <c r="T587">
        <v>34.267434000000002</v>
      </c>
      <c r="U587">
        <v>0.21132500000000001</v>
      </c>
      <c r="V587" t="s">
        <v>7</v>
      </c>
      <c r="W587">
        <v>20.780307000000001</v>
      </c>
      <c r="X587">
        <v>0.20687</v>
      </c>
      <c r="Y587" t="s">
        <v>8</v>
      </c>
      <c r="Z587">
        <v>37.936301999999998</v>
      </c>
      <c r="AA587">
        <v>0.26443</v>
      </c>
      <c r="AB587" t="s">
        <v>9</v>
      </c>
      <c r="AC587">
        <v>1155.6199509999999</v>
      </c>
      <c r="AD587">
        <v>132.01866000000001</v>
      </c>
      <c r="AE587" t="s">
        <v>10</v>
      </c>
      <c r="AF587">
        <v>0.172151</v>
      </c>
      <c r="AG587">
        <v>1.27E-4</v>
      </c>
      <c r="AH587" t="s">
        <v>11</v>
      </c>
      <c r="AI587">
        <v>0.83265199999999995</v>
      </c>
      <c r="AJ587">
        <v>1.3300000000000001E-4</v>
      </c>
      <c r="AK587" t="s">
        <v>12</v>
      </c>
      <c r="AL587">
        <v>0</v>
      </c>
      <c r="AM587">
        <v>0</v>
      </c>
    </row>
    <row r="588" spans="1:39" x14ac:dyDescent="0.25">
      <c r="A588" t="s">
        <v>147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1589.458674</v>
      </c>
      <c r="I588">
        <v>262.96895000000001</v>
      </c>
      <c r="J588" t="s">
        <v>3</v>
      </c>
      <c r="K588">
        <v>1554.3789280000001</v>
      </c>
      <c r="L588">
        <v>241.56441899999999</v>
      </c>
      <c r="M588" t="s">
        <v>4</v>
      </c>
      <c r="N588">
        <v>79.197535999999999</v>
      </c>
      <c r="O588">
        <v>1.5395460000000001</v>
      </c>
      <c r="P588" t="s">
        <v>5</v>
      </c>
      <c r="Q588">
        <v>118.699725</v>
      </c>
      <c r="R588">
        <v>2.335728</v>
      </c>
      <c r="S588" t="s">
        <v>6</v>
      </c>
      <c r="T588">
        <v>39.982767000000003</v>
      </c>
      <c r="U588">
        <v>0.28695300000000001</v>
      </c>
      <c r="V588" t="s">
        <v>7</v>
      </c>
      <c r="W588">
        <v>24.27074</v>
      </c>
      <c r="X588">
        <v>0.26082899999999998</v>
      </c>
      <c r="Y588" t="s">
        <v>8</v>
      </c>
      <c r="Z588">
        <v>44.298734000000003</v>
      </c>
      <c r="AA588">
        <v>0.32892199999999999</v>
      </c>
      <c r="AB588" t="s">
        <v>9</v>
      </c>
      <c r="AC588">
        <v>1348.4273459999999</v>
      </c>
      <c r="AD588">
        <v>172.76788199999999</v>
      </c>
      <c r="AE588" t="s">
        <v>10</v>
      </c>
      <c r="AF588">
        <v>0.1716</v>
      </c>
      <c r="AG588">
        <v>1.34E-4</v>
      </c>
      <c r="AH588" t="s">
        <v>11</v>
      </c>
      <c r="AI588">
        <v>0.83343800000000001</v>
      </c>
      <c r="AJ588">
        <v>1.22E-4</v>
      </c>
      <c r="AK588" t="s">
        <v>12</v>
      </c>
      <c r="AL588">
        <v>0</v>
      </c>
      <c r="AM588">
        <v>0</v>
      </c>
    </row>
    <row r="589" spans="1:39" x14ac:dyDescent="0.25">
      <c r="A589" t="s">
        <v>147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1816.365247</v>
      </c>
      <c r="I589">
        <v>330.60478799999999</v>
      </c>
      <c r="J589" t="s">
        <v>3</v>
      </c>
      <c r="K589">
        <v>1776.2698849999999</v>
      </c>
      <c r="L589">
        <v>304.42044099999998</v>
      </c>
      <c r="M589" t="s">
        <v>4</v>
      </c>
      <c r="N589">
        <v>90.48442</v>
      </c>
      <c r="O589">
        <v>1.8838029999999999</v>
      </c>
      <c r="P589" t="s">
        <v>5</v>
      </c>
      <c r="Q589">
        <v>135.638497</v>
      </c>
      <c r="R589">
        <v>2.8442210000000001</v>
      </c>
      <c r="S589" t="s">
        <v>6</v>
      </c>
      <c r="T589">
        <v>45.681052999999999</v>
      </c>
      <c r="U589">
        <v>0.33773900000000001</v>
      </c>
      <c r="V589" t="s">
        <v>7</v>
      </c>
      <c r="W589">
        <v>27.728940000000001</v>
      </c>
      <c r="X589">
        <v>0.31295800000000001</v>
      </c>
      <c r="Y589" t="s">
        <v>8</v>
      </c>
      <c r="Z589">
        <v>50.624479999999998</v>
      </c>
      <c r="AA589">
        <v>0.39783000000000002</v>
      </c>
      <c r="AB589" t="s">
        <v>9</v>
      </c>
      <c r="AC589">
        <v>1540.951519</v>
      </c>
      <c r="AD589">
        <v>218.887179</v>
      </c>
      <c r="AE589" t="s">
        <v>10</v>
      </c>
      <c r="AF589">
        <v>0.17154700000000001</v>
      </c>
      <c r="AG589">
        <v>1.3300000000000001E-4</v>
      </c>
      <c r="AH589" t="s">
        <v>11</v>
      </c>
      <c r="AI589">
        <v>0.83513899999999996</v>
      </c>
      <c r="AJ589">
        <v>8.7999999999999998E-5</v>
      </c>
      <c r="AK589" t="s">
        <v>12</v>
      </c>
      <c r="AL589">
        <v>0</v>
      </c>
      <c r="AM589">
        <v>0</v>
      </c>
    </row>
    <row r="590" spans="1:39" x14ac:dyDescent="0.25">
      <c r="A590" t="s">
        <v>147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2043.8829370000001</v>
      </c>
      <c r="I590">
        <v>319.72507400000001</v>
      </c>
      <c r="J590" t="s">
        <v>3</v>
      </c>
      <c r="K590">
        <v>1998.7752949999999</v>
      </c>
      <c r="L590">
        <v>294.02158300000002</v>
      </c>
      <c r="M590" t="s">
        <v>4</v>
      </c>
      <c r="N590">
        <v>101.829275</v>
      </c>
      <c r="O590">
        <v>1.894129</v>
      </c>
      <c r="P590" t="s">
        <v>5</v>
      </c>
      <c r="Q590">
        <v>152.70362299999999</v>
      </c>
      <c r="R590">
        <v>2.9738509999999998</v>
      </c>
      <c r="S590" t="s">
        <v>6</v>
      </c>
      <c r="T590">
        <v>51.421168999999999</v>
      </c>
      <c r="U590">
        <v>0.350804</v>
      </c>
      <c r="V590" t="s">
        <v>7</v>
      </c>
      <c r="W590">
        <v>31.221571999999998</v>
      </c>
      <c r="X590">
        <v>0.33271099999999998</v>
      </c>
      <c r="Y590" t="s">
        <v>8</v>
      </c>
      <c r="Z590">
        <v>56.989710000000002</v>
      </c>
      <c r="AA590">
        <v>0.42805700000000002</v>
      </c>
      <c r="AB590" t="s">
        <v>9</v>
      </c>
      <c r="AC590">
        <v>1733.924321</v>
      </c>
      <c r="AD590">
        <v>209.89526799999999</v>
      </c>
      <c r="AE590" t="s">
        <v>10</v>
      </c>
      <c r="AF590">
        <v>0.170566</v>
      </c>
      <c r="AG590">
        <v>1.3799999999999999E-4</v>
      </c>
      <c r="AH590" t="s">
        <v>11</v>
      </c>
      <c r="AI590">
        <v>0.836696</v>
      </c>
      <c r="AJ590">
        <v>4.6999999999999997E-5</v>
      </c>
      <c r="AK590" t="s">
        <v>12</v>
      </c>
      <c r="AL590">
        <v>0</v>
      </c>
      <c r="AM590">
        <v>0</v>
      </c>
    </row>
    <row r="591" spans="1:39" x14ac:dyDescent="0.25">
      <c r="A591" t="s">
        <v>147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2272.3801319999998</v>
      </c>
      <c r="I591">
        <v>341.12557700000002</v>
      </c>
      <c r="J591" t="s">
        <v>3</v>
      </c>
      <c r="K591">
        <v>2222.2127099999998</v>
      </c>
      <c r="L591">
        <v>312.79250500000001</v>
      </c>
      <c r="M591" t="s">
        <v>4</v>
      </c>
      <c r="N591">
        <v>113.278699</v>
      </c>
      <c r="O591">
        <v>1.971236</v>
      </c>
      <c r="P591" t="s">
        <v>5</v>
      </c>
      <c r="Q591">
        <v>169.84083699999999</v>
      </c>
      <c r="R591">
        <v>3.34985</v>
      </c>
      <c r="S591" t="s">
        <v>6</v>
      </c>
      <c r="T591">
        <v>57.191943999999999</v>
      </c>
      <c r="U591">
        <v>0.41492499999999999</v>
      </c>
      <c r="V591" t="s">
        <v>7</v>
      </c>
      <c r="W591">
        <v>34.730525</v>
      </c>
      <c r="X591">
        <v>0.35188799999999998</v>
      </c>
      <c r="Y591" t="s">
        <v>8</v>
      </c>
      <c r="Z591">
        <v>63.373243000000002</v>
      </c>
      <c r="AA591">
        <v>0.476771</v>
      </c>
      <c r="AB591" t="s">
        <v>9</v>
      </c>
      <c r="AC591">
        <v>1927.6431540000001</v>
      </c>
      <c r="AD591">
        <v>223.554967</v>
      </c>
      <c r="AE591" t="s">
        <v>10</v>
      </c>
      <c r="AF591">
        <v>0.16872799999999999</v>
      </c>
      <c r="AG591">
        <v>1.54E-4</v>
      </c>
      <c r="AH591" t="s">
        <v>11</v>
      </c>
      <c r="AI591">
        <v>0.83711199999999997</v>
      </c>
      <c r="AJ591">
        <v>4.3000000000000002E-5</v>
      </c>
      <c r="AK591" t="s">
        <v>12</v>
      </c>
      <c r="AL591">
        <v>0</v>
      </c>
      <c r="AM591">
        <v>0</v>
      </c>
    </row>
    <row r="592" spans="1:39" x14ac:dyDescent="0.25">
      <c r="A592" t="s">
        <v>147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2500.5747660000002</v>
      </c>
      <c r="I592">
        <v>362.09448300000003</v>
      </c>
      <c r="J592" t="s">
        <v>3</v>
      </c>
      <c r="K592">
        <v>2445.3157860000001</v>
      </c>
      <c r="L592">
        <v>332.20069799999999</v>
      </c>
      <c r="M592" t="s">
        <v>4</v>
      </c>
      <c r="N592">
        <v>124.73411</v>
      </c>
      <c r="O592">
        <v>1.9954179999999999</v>
      </c>
      <c r="P592" t="s">
        <v>5</v>
      </c>
      <c r="Q592">
        <v>186.94276400000001</v>
      </c>
      <c r="R592">
        <v>3.4973830000000001</v>
      </c>
      <c r="S592" t="s">
        <v>6</v>
      </c>
      <c r="T592">
        <v>62.928969000000002</v>
      </c>
      <c r="U592">
        <v>0.42912099999999997</v>
      </c>
      <c r="V592" t="s">
        <v>7</v>
      </c>
      <c r="W592">
        <v>38.234110000000001</v>
      </c>
      <c r="X592">
        <v>0.39214900000000003</v>
      </c>
      <c r="Y592" t="s">
        <v>8</v>
      </c>
      <c r="Z592">
        <v>69.757920999999996</v>
      </c>
      <c r="AA592">
        <v>0.50615600000000005</v>
      </c>
      <c r="AB592" t="s">
        <v>9</v>
      </c>
      <c r="AC592">
        <v>2121.0465140000001</v>
      </c>
      <c r="AD592">
        <v>242.125766</v>
      </c>
      <c r="AE592" t="s">
        <v>10</v>
      </c>
      <c r="AF592">
        <v>0.16794100000000001</v>
      </c>
      <c r="AG592">
        <v>1.54E-4</v>
      </c>
      <c r="AH592" t="s">
        <v>11</v>
      </c>
      <c r="AI592">
        <v>0.83776899999999999</v>
      </c>
      <c r="AJ592">
        <v>6.0000000000000002E-5</v>
      </c>
      <c r="AK592" t="s">
        <v>12</v>
      </c>
      <c r="AL592">
        <v>0</v>
      </c>
      <c r="AM592">
        <v>0</v>
      </c>
    </row>
    <row r="593" spans="1:39" x14ac:dyDescent="0.25">
      <c r="A593" t="s">
        <v>147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2728.7178220000001</v>
      </c>
      <c r="I593">
        <v>372.28617400000002</v>
      </c>
      <c r="J593" t="s">
        <v>3</v>
      </c>
      <c r="K593">
        <v>2668.4284520000001</v>
      </c>
      <c r="L593">
        <v>343.54658000000001</v>
      </c>
      <c r="M593" t="s">
        <v>4</v>
      </c>
      <c r="N593">
        <v>136.12988999999999</v>
      </c>
      <c r="O593">
        <v>2.286035</v>
      </c>
      <c r="P593" t="s">
        <v>5</v>
      </c>
      <c r="Q593">
        <v>204.08029099999999</v>
      </c>
      <c r="R593">
        <v>3.9904989999999998</v>
      </c>
      <c r="S593" t="s">
        <v>6</v>
      </c>
      <c r="T593">
        <v>68.676698999999999</v>
      </c>
      <c r="U593">
        <v>0.46501399999999998</v>
      </c>
      <c r="V593" t="s">
        <v>7</v>
      </c>
      <c r="W593">
        <v>41.741931000000001</v>
      </c>
      <c r="X593">
        <v>0.47975800000000002</v>
      </c>
      <c r="Y593" t="s">
        <v>8</v>
      </c>
      <c r="Z593">
        <v>76.141431999999995</v>
      </c>
      <c r="AA593">
        <v>0.57317799999999997</v>
      </c>
      <c r="AB593" t="s">
        <v>9</v>
      </c>
      <c r="AC593">
        <v>2314.4718699999999</v>
      </c>
      <c r="AD593">
        <v>247.07771199999999</v>
      </c>
      <c r="AE593" t="s">
        <v>10</v>
      </c>
      <c r="AF593">
        <v>0.166544</v>
      </c>
      <c r="AG593">
        <v>1.56E-4</v>
      </c>
      <c r="AH593" t="s">
        <v>11</v>
      </c>
      <c r="AI593">
        <v>0.83780200000000005</v>
      </c>
      <c r="AJ593">
        <v>6.0000000000000002E-5</v>
      </c>
      <c r="AK593" t="s">
        <v>12</v>
      </c>
      <c r="AL593">
        <v>0</v>
      </c>
      <c r="AM593">
        <v>0</v>
      </c>
    </row>
    <row r="594" spans="1:39" x14ac:dyDescent="0.25">
      <c r="A594" t="s">
        <v>147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2955.7024019999999</v>
      </c>
      <c r="I594">
        <v>377.78460699999999</v>
      </c>
      <c r="J594" t="s">
        <v>3</v>
      </c>
      <c r="K594">
        <v>2890.3788330000002</v>
      </c>
      <c r="L594">
        <v>350.20430099999999</v>
      </c>
      <c r="M594" t="s">
        <v>4</v>
      </c>
      <c r="N594">
        <v>147.475168</v>
      </c>
      <c r="O594">
        <v>2.0549710000000001</v>
      </c>
      <c r="P594" t="s">
        <v>5</v>
      </c>
      <c r="Q594">
        <v>221.122986</v>
      </c>
      <c r="R594">
        <v>4.3366699999999998</v>
      </c>
      <c r="S594" t="s">
        <v>6</v>
      </c>
      <c r="T594">
        <v>74.368206999999998</v>
      </c>
      <c r="U594">
        <v>0.53069699999999997</v>
      </c>
      <c r="V594" t="s">
        <v>7</v>
      </c>
      <c r="W594">
        <v>45.234444000000003</v>
      </c>
      <c r="X594">
        <v>0.51671900000000004</v>
      </c>
      <c r="Y594" t="s">
        <v>8</v>
      </c>
      <c r="Z594">
        <v>82.506890999999996</v>
      </c>
      <c r="AA594">
        <v>0.61368100000000003</v>
      </c>
      <c r="AB594" t="s">
        <v>9</v>
      </c>
      <c r="AC594">
        <v>2506.8938280000002</v>
      </c>
      <c r="AD594">
        <v>255.43921900000001</v>
      </c>
      <c r="AE594" t="s">
        <v>10</v>
      </c>
      <c r="AF594">
        <v>0.16605400000000001</v>
      </c>
      <c r="AG594">
        <v>1.56E-4</v>
      </c>
      <c r="AH594" t="s">
        <v>11</v>
      </c>
      <c r="AI594">
        <v>0.83783600000000003</v>
      </c>
      <c r="AJ594">
        <v>6.0000000000000002E-5</v>
      </c>
      <c r="AK594" t="s">
        <v>12</v>
      </c>
      <c r="AL594">
        <v>0</v>
      </c>
      <c r="AM594">
        <v>0</v>
      </c>
    </row>
    <row r="595" spans="1:39" x14ac:dyDescent="0.25">
      <c r="A595" t="s">
        <v>147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3183.6728710000002</v>
      </c>
      <c r="I595">
        <v>468.22476399999999</v>
      </c>
      <c r="J595" t="s">
        <v>3</v>
      </c>
      <c r="K595">
        <v>3113.2876660000002</v>
      </c>
      <c r="L595">
        <v>433.71414399999998</v>
      </c>
      <c r="M595" t="s">
        <v>4</v>
      </c>
      <c r="N595">
        <v>158.80500499999999</v>
      </c>
      <c r="O595">
        <v>2.6038049999999999</v>
      </c>
      <c r="P595" t="s">
        <v>5</v>
      </c>
      <c r="Q595">
        <v>238.214765</v>
      </c>
      <c r="R595">
        <v>4.7701969999999996</v>
      </c>
      <c r="S595" t="s">
        <v>6</v>
      </c>
      <c r="T595">
        <v>80.090176999999997</v>
      </c>
      <c r="U595">
        <v>0.57174999999999998</v>
      </c>
      <c r="V595" t="s">
        <v>7</v>
      </c>
      <c r="W595">
        <v>48.73113</v>
      </c>
      <c r="X595">
        <v>0.57192100000000001</v>
      </c>
      <c r="Y595" t="s">
        <v>8</v>
      </c>
      <c r="Z595">
        <v>88.882216999999997</v>
      </c>
      <c r="AA595">
        <v>0.69427499999999998</v>
      </c>
      <c r="AB595" t="s">
        <v>9</v>
      </c>
      <c r="AC595">
        <v>2700.225762</v>
      </c>
      <c r="AD595">
        <v>318.61964799999998</v>
      </c>
      <c r="AE595" t="s">
        <v>10</v>
      </c>
      <c r="AF595">
        <v>0.16478499999999999</v>
      </c>
      <c r="AG595">
        <v>1.54E-4</v>
      </c>
      <c r="AH595" t="s">
        <v>11</v>
      </c>
      <c r="AI595">
        <v>0.83852199999999999</v>
      </c>
      <c r="AJ595">
        <v>7.6000000000000004E-5</v>
      </c>
      <c r="AK595" t="s">
        <v>12</v>
      </c>
      <c r="AL595">
        <v>0</v>
      </c>
      <c r="AM595">
        <v>0</v>
      </c>
    </row>
    <row r="596" spans="1:39" x14ac:dyDescent="0.25">
      <c r="A596" t="s">
        <v>147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3409.6399409999999</v>
      </c>
      <c r="I596">
        <v>535.95319099999995</v>
      </c>
      <c r="J596" t="s">
        <v>3</v>
      </c>
      <c r="K596">
        <v>3334.2846140000001</v>
      </c>
      <c r="L596">
        <v>498.61213900000001</v>
      </c>
      <c r="M596" t="s">
        <v>4</v>
      </c>
      <c r="N596">
        <v>169.99836500000001</v>
      </c>
      <c r="O596">
        <v>2.8226619999999998</v>
      </c>
      <c r="P596" t="s">
        <v>5</v>
      </c>
      <c r="Q596">
        <v>255.11464000000001</v>
      </c>
      <c r="R596">
        <v>5.7921019999999999</v>
      </c>
      <c r="S596" t="s">
        <v>6</v>
      </c>
      <c r="T596">
        <v>85.743419000000003</v>
      </c>
      <c r="U596">
        <v>0.65705100000000005</v>
      </c>
      <c r="V596" t="s">
        <v>7</v>
      </c>
      <c r="W596">
        <v>52.174598000000003</v>
      </c>
      <c r="X596">
        <v>0.67844099999999996</v>
      </c>
      <c r="Y596" t="s">
        <v>8</v>
      </c>
      <c r="Z596">
        <v>95.201876999999996</v>
      </c>
      <c r="AA596">
        <v>0.84973399999999999</v>
      </c>
      <c r="AB596" t="s">
        <v>9</v>
      </c>
      <c r="AC596">
        <v>2891.9844429999998</v>
      </c>
      <c r="AD596">
        <v>363.03751899999997</v>
      </c>
      <c r="AE596" t="s">
        <v>10</v>
      </c>
      <c r="AF596">
        <v>0.16413</v>
      </c>
      <c r="AG596">
        <v>1.55E-4</v>
      </c>
      <c r="AH596" t="s">
        <v>11</v>
      </c>
      <c r="AI596">
        <v>0.83870699999999998</v>
      </c>
      <c r="AJ596">
        <v>7.3999999999999996E-5</v>
      </c>
      <c r="AK596" t="s">
        <v>12</v>
      </c>
      <c r="AL596">
        <v>0</v>
      </c>
      <c r="AM596">
        <v>0</v>
      </c>
    </row>
    <row r="597" spans="1:39" x14ac:dyDescent="0.25">
      <c r="A597" t="s">
        <v>147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3637.3194480000002</v>
      </c>
      <c r="I597">
        <v>563.78712700000005</v>
      </c>
      <c r="J597" t="s">
        <v>3</v>
      </c>
      <c r="K597">
        <v>3556.9220610000002</v>
      </c>
      <c r="L597">
        <v>523.86269000000004</v>
      </c>
      <c r="M597" t="s">
        <v>4</v>
      </c>
      <c r="N597">
        <v>181.410146</v>
      </c>
      <c r="O597">
        <v>2.7931219999999999</v>
      </c>
      <c r="P597" t="s">
        <v>5</v>
      </c>
      <c r="Q597">
        <v>272.11318699999998</v>
      </c>
      <c r="R597">
        <v>5.9334319999999998</v>
      </c>
      <c r="S597" t="s">
        <v>6</v>
      </c>
      <c r="T597">
        <v>91.450582999999995</v>
      </c>
      <c r="U597">
        <v>0.66075300000000003</v>
      </c>
      <c r="V597" t="s">
        <v>7</v>
      </c>
      <c r="W597">
        <v>55.652450999999999</v>
      </c>
      <c r="X597">
        <v>0.70141200000000004</v>
      </c>
      <c r="Y597" t="s">
        <v>8</v>
      </c>
      <c r="Z597">
        <v>101.55539899999999</v>
      </c>
      <c r="AA597">
        <v>0.89432199999999995</v>
      </c>
      <c r="AB597" t="s">
        <v>9</v>
      </c>
      <c r="AC597">
        <v>3085.0337840000002</v>
      </c>
      <c r="AD597">
        <v>385.19065699999999</v>
      </c>
      <c r="AE597" t="s">
        <v>10</v>
      </c>
      <c r="AF597">
        <v>0.16225300000000001</v>
      </c>
      <c r="AG597">
        <v>1.5100000000000001E-4</v>
      </c>
      <c r="AH597" t="s">
        <v>11</v>
      </c>
      <c r="AI597">
        <v>0.83877000000000002</v>
      </c>
      <c r="AJ597">
        <v>7.3999999999999996E-5</v>
      </c>
      <c r="AK597" t="s">
        <v>12</v>
      </c>
      <c r="AL597">
        <v>0</v>
      </c>
      <c r="AM597">
        <v>0</v>
      </c>
    </row>
    <row r="598" spans="1:39" x14ac:dyDescent="0.25">
      <c r="A598" t="s">
        <v>147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3864.7471340000002</v>
      </c>
      <c r="I598">
        <v>632.92452400000002</v>
      </c>
      <c r="J598" t="s">
        <v>3</v>
      </c>
      <c r="K598">
        <v>3779.3108010000001</v>
      </c>
      <c r="L598">
        <v>590.35527300000001</v>
      </c>
      <c r="M598" t="s">
        <v>4</v>
      </c>
      <c r="N598">
        <v>192.83681999999999</v>
      </c>
      <c r="O598">
        <v>3.2080880000000001</v>
      </c>
      <c r="P598" t="s">
        <v>5</v>
      </c>
      <c r="Q598">
        <v>289.12090999999998</v>
      </c>
      <c r="R598">
        <v>6.3818580000000003</v>
      </c>
      <c r="S598" t="s">
        <v>6</v>
      </c>
      <c r="T598">
        <v>97.165543</v>
      </c>
      <c r="U598">
        <v>0.73927299999999996</v>
      </c>
      <c r="V598" t="s">
        <v>7</v>
      </c>
      <c r="W598">
        <v>59.133712000000003</v>
      </c>
      <c r="X598">
        <v>0.71579099999999996</v>
      </c>
      <c r="Y598" t="s">
        <v>8</v>
      </c>
      <c r="Z598">
        <v>107.90407500000001</v>
      </c>
      <c r="AA598">
        <v>0.94788300000000003</v>
      </c>
      <c r="AB598" t="s">
        <v>9</v>
      </c>
      <c r="AC598">
        <v>3277.806333</v>
      </c>
      <c r="AD598">
        <v>433.70871599999998</v>
      </c>
      <c r="AE598" t="s">
        <v>10</v>
      </c>
      <c r="AF598">
        <v>0.16114999999999999</v>
      </c>
      <c r="AG598">
        <v>1.45E-4</v>
      </c>
      <c r="AH598" t="s">
        <v>11</v>
      </c>
      <c r="AI598">
        <v>0.83909800000000001</v>
      </c>
      <c r="AJ598">
        <v>6.8999999999999997E-5</v>
      </c>
      <c r="AK598" t="s">
        <v>12</v>
      </c>
      <c r="AL598">
        <v>0</v>
      </c>
      <c r="AM598">
        <v>0</v>
      </c>
    </row>
    <row r="599" spans="1:39" x14ac:dyDescent="0.25">
      <c r="A599" t="s">
        <v>147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4092.7126760000001</v>
      </c>
      <c r="I599">
        <v>664.070021</v>
      </c>
      <c r="J599" t="s">
        <v>3</v>
      </c>
      <c r="K599">
        <v>4002.221333</v>
      </c>
      <c r="L599">
        <v>617.06833500000005</v>
      </c>
      <c r="M599" t="s">
        <v>4</v>
      </c>
      <c r="N599">
        <v>204.21684099999999</v>
      </c>
      <c r="O599">
        <v>3.5644330000000002</v>
      </c>
      <c r="P599" t="s">
        <v>5</v>
      </c>
      <c r="Q599">
        <v>306.21229599999998</v>
      </c>
      <c r="R599">
        <v>6.618741</v>
      </c>
      <c r="S599" t="s">
        <v>6</v>
      </c>
      <c r="T599">
        <v>102.89240700000001</v>
      </c>
      <c r="U599">
        <v>0.78581100000000004</v>
      </c>
      <c r="V599" t="s">
        <v>7</v>
      </c>
      <c r="W599">
        <v>62.653064999999998</v>
      </c>
      <c r="X599">
        <v>0.73125099999999998</v>
      </c>
      <c r="Y599" t="s">
        <v>8</v>
      </c>
      <c r="Z599">
        <v>114.290418</v>
      </c>
      <c r="AA599">
        <v>0.96359300000000003</v>
      </c>
      <c r="AB599" t="s">
        <v>9</v>
      </c>
      <c r="AC599">
        <v>3471.0671969999999</v>
      </c>
      <c r="AD599">
        <v>454.168519</v>
      </c>
      <c r="AE599" t="s">
        <v>10</v>
      </c>
      <c r="AF599">
        <v>0.161136</v>
      </c>
      <c r="AG599">
        <v>1.46E-4</v>
      </c>
      <c r="AH599" t="s">
        <v>11</v>
      </c>
      <c r="AI599">
        <v>0.83969000000000005</v>
      </c>
      <c r="AJ599">
        <v>8.2999999999999998E-5</v>
      </c>
      <c r="AK599" t="s">
        <v>12</v>
      </c>
      <c r="AL599">
        <v>0</v>
      </c>
      <c r="AM599">
        <v>0</v>
      </c>
    </row>
    <row r="600" spans="1:39" x14ac:dyDescent="0.25">
      <c r="A600" t="s">
        <v>147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4319.6376369999998</v>
      </c>
      <c r="I600">
        <v>683.98094600000002</v>
      </c>
      <c r="J600" t="s">
        <v>3</v>
      </c>
      <c r="K600">
        <v>4224.1705080000002</v>
      </c>
      <c r="L600">
        <v>635.26824799999997</v>
      </c>
      <c r="M600" t="s">
        <v>4</v>
      </c>
      <c r="N600">
        <v>215.40843899999999</v>
      </c>
      <c r="O600">
        <v>3.4980889999999998</v>
      </c>
      <c r="P600" t="s">
        <v>5</v>
      </c>
      <c r="Q600">
        <v>323.19252599999999</v>
      </c>
      <c r="R600">
        <v>7.1216340000000002</v>
      </c>
      <c r="S600" t="s">
        <v>6</v>
      </c>
      <c r="T600">
        <v>108.586043</v>
      </c>
      <c r="U600">
        <v>0.87473000000000001</v>
      </c>
      <c r="V600" t="s">
        <v>7</v>
      </c>
      <c r="W600">
        <v>66.130837</v>
      </c>
      <c r="X600">
        <v>0.76375400000000004</v>
      </c>
      <c r="Y600" t="s">
        <v>8</v>
      </c>
      <c r="Z600">
        <v>120.63148</v>
      </c>
      <c r="AA600">
        <v>1.016095</v>
      </c>
      <c r="AB600" t="s">
        <v>9</v>
      </c>
      <c r="AC600">
        <v>3663.6645210000001</v>
      </c>
      <c r="AD600">
        <v>471.370429</v>
      </c>
      <c r="AE600" t="s">
        <v>10</v>
      </c>
      <c r="AF600">
        <v>0.16105</v>
      </c>
      <c r="AG600">
        <v>1.4799999999999999E-4</v>
      </c>
      <c r="AH600" t="s">
        <v>11</v>
      </c>
      <c r="AI600">
        <v>0.83974800000000005</v>
      </c>
      <c r="AJ600">
        <v>8.2999999999999998E-5</v>
      </c>
      <c r="AK600" t="s">
        <v>12</v>
      </c>
      <c r="AL600">
        <v>0</v>
      </c>
      <c r="AM600">
        <v>0</v>
      </c>
    </row>
    <row r="601" spans="1:39" x14ac:dyDescent="0.25">
      <c r="A601" t="s">
        <v>147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4547.1269730000004</v>
      </c>
      <c r="I601">
        <v>735.37656900000002</v>
      </c>
      <c r="J601" t="s">
        <v>3</v>
      </c>
      <c r="K601">
        <v>4446.6287789999997</v>
      </c>
      <c r="L601">
        <v>681.39385000000004</v>
      </c>
      <c r="M601" t="s">
        <v>4</v>
      </c>
      <c r="N601">
        <v>226.760088</v>
      </c>
      <c r="O601">
        <v>4.0784440000000002</v>
      </c>
      <c r="P601" t="s">
        <v>5</v>
      </c>
      <c r="Q601">
        <v>340.21488099999999</v>
      </c>
      <c r="R601">
        <v>7.3454319999999997</v>
      </c>
      <c r="S601" t="s">
        <v>6</v>
      </c>
      <c r="T601">
        <v>114.299595</v>
      </c>
      <c r="U601">
        <v>0.90145799999999998</v>
      </c>
      <c r="V601" t="s">
        <v>7</v>
      </c>
      <c r="W601">
        <v>69.601740000000007</v>
      </c>
      <c r="X601">
        <v>0.81598499999999996</v>
      </c>
      <c r="Y601" t="s">
        <v>8</v>
      </c>
      <c r="Z601">
        <v>126.999281</v>
      </c>
      <c r="AA601">
        <v>1.0603750000000001</v>
      </c>
      <c r="AB601" t="s">
        <v>9</v>
      </c>
      <c r="AC601">
        <v>3856.5713620000001</v>
      </c>
      <c r="AD601">
        <v>504.03778699999998</v>
      </c>
      <c r="AE601" t="s">
        <v>10</v>
      </c>
      <c r="AF601">
        <v>0.16011500000000001</v>
      </c>
      <c r="AG601">
        <v>1.4200000000000001E-4</v>
      </c>
      <c r="AH601" t="s">
        <v>11</v>
      </c>
      <c r="AI601">
        <v>0.83980399999999999</v>
      </c>
      <c r="AJ601">
        <v>8.2000000000000001E-5</v>
      </c>
      <c r="AK601" t="s">
        <v>12</v>
      </c>
      <c r="AL601">
        <v>0</v>
      </c>
      <c r="AM601">
        <v>0</v>
      </c>
    </row>
    <row r="602" spans="1:39" x14ac:dyDescent="0.25">
      <c r="A602" t="s">
        <v>148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148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148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148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148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148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148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148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148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148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148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148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148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148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148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148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148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148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148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148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149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215.87027</v>
      </c>
      <c r="I622">
        <v>31.281865</v>
      </c>
      <c r="J622" t="s">
        <v>3</v>
      </c>
      <c r="K622">
        <v>210.95054099999999</v>
      </c>
      <c r="L622">
        <v>29.636490999999999</v>
      </c>
      <c r="M622" t="s">
        <v>4</v>
      </c>
      <c r="N622">
        <v>11.25874</v>
      </c>
      <c r="O622">
        <v>0.219084</v>
      </c>
      <c r="P622" t="s">
        <v>5</v>
      </c>
      <c r="Q622">
        <v>0</v>
      </c>
      <c r="R622">
        <v>0</v>
      </c>
      <c r="S622" t="s">
        <v>6</v>
      </c>
      <c r="T622">
        <v>5.5642860000000001</v>
      </c>
      <c r="U622">
        <v>3.3784000000000002E-2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0.17945700000000001</v>
      </c>
      <c r="AD622">
        <v>1.3100000000000001E-4</v>
      </c>
      <c r="AE622" t="s">
        <v>10</v>
      </c>
      <c r="AF622">
        <v>0</v>
      </c>
      <c r="AG622">
        <v>0</v>
      </c>
      <c r="AH622" t="s">
        <v>11</v>
      </c>
      <c r="AI622">
        <v>0.81534600000000002</v>
      </c>
      <c r="AJ622">
        <v>1.54E-4</v>
      </c>
      <c r="AK622" t="s">
        <v>12</v>
      </c>
      <c r="AL622">
        <v>0</v>
      </c>
      <c r="AM622">
        <v>0</v>
      </c>
    </row>
    <row r="623" spans="1:39" x14ac:dyDescent="0.25">
      <c r="A623" t="s">
        <v>149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431.417599</v>
      </c>
      <c r="I623">
        <v>69.519942</v>
      </c>
      <c r="J623" t="s">
        <v>3</v>
      </c>
      <c r="K623">
        <v>421.61007799999999</v>
      </c>
      <c r="L623">
        <v>65.308559000000002</v>
      </c>
      <c r="M623" t="s">
        <v>4</v>
      </c>
      <c r="N623">
        <v>22.539636000000002</v>
      </c>
      <c r="O623">
        <v>0.36218899999999998</v>
      </c>
      <c r="P623" t="s">
        <v>5</v>
      </c>
      <c r="Q623">
        <v>0</v>
      </c>
      <c r="R623">
        <v>0</v>
      </c>
      <c r="S623" t="s">
        <v>6</v>
      </c>
      <c r="T623">
        <v>11.134439</v>
      </c>
      <c r="U623">
        <v>6.6544000000000006E-2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0.17530200000000001</v>
      </c>
      <c r="AD623">
        <v>1.08E-4</v>
      </c>
      <c r="AE623" t="s">
        <v>10</v>
      </c>
      <c r="AF623">
        <v>0</v>
      </c>
      <c r="AG623">
        <v>0</v>
      </c>
      <c r="AH623" t="s">
        <v>11</v>
      </c>
      <c r="AI623">
        <v>0.82230599999999998</v>
      </c>
      <c r="AJ623">
        <v>2.0699999999999999E-4</v>
      </c>
      <c r="AK623" t="s">
        <v>12</v>
      </c>
      <c r="AL623">
        <v>0</v>
      </c>
      <c r="AM623">
        <v>0</v>
      </c>
    </row>
    <row r="624" spans="1:39" x14ac:dyDescent="0.25">
      <c r="A624" t="s">
        <v>149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647.28691800000001</v>
      </c>
      <c r="I624">
        <v>80.808833000000007</v>
      </c>
      <c r="J624" t="s">
        <v>3</v>
      </c>
      <c r="K624">
        <v>632.57490099999995</v>
      </c>
      <c r="L624">
        <v>75.723951999999997</v>
      </c>
      <c r="M624" t="s">
        <v>4</v>
      </c>
      <c r="N624">
        <v>33.893192999999997</v>
      </c>
      <c r="O624">
        <v>0.45406999999999997</v>
      </c>
      <c r="P624" t="s">
        <v>5</v>
      </c>
      <c r="Q624">
        <v>0</v>
      </c>
      <c r="R624">
        <v>0</v>
      </c>
      <c r="S624" t="s">
        <v>6</v>
      </c>
      <c r="T624">
        <v>16.727088999999999</v>
      </c>
      <c r="U624">
        <v>8.1781999999999994E-2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0.174091</v>
      </c>
      <c r="AD624">
        <v>1.12E-4</v>
      </c>
      <c r="AE624" t="s">
        <v>10</v>
      </c>
      <c r="AF624">
        <v>0</v>
      </c>
      <c r="AG624">
        <v>0</v>
      </c>
      <c r="AH624" t="s">
        <v>11</v>
      </c>
      <c r="AI624">
        <v>0.82645599999999997</v>
      </c>
      <c r="AJ624">
        <v>1.7100000000000001E-4</v>
      </c>
      <c r="AK624" t="s">
        <v>12</v>
      </c>
      <c r="AL624">
        <v>0</v>
      </c>
      <c r="AM624">
        <v>0</v>
      </c>
    </row>
    <row r="625" spans="1:39" x14ac:dyDescent="0.25">
      <c r="A625" t="s">
        <v>149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863.11629500000004</v>
      </c>
      <c r="I625">
        <v>111.499599</v>
      </c>
      <c r="J625" t="s">
        <v>3</v>
      </c>
      <c r="K625">
        <v>843.49729400000001</v>
      </c>
      <c r="L625">
        <v>103.512579</v>
      </c>
      <c r="M625" t="s">
        <v>4</v>
      </c>
      <c r="N625">
        <v>45.313299999999998</v>
      </c>
      <c r="O625">
        <v>0.75559100000000001</v>
      </c>
      <c r="P625" t="s">
        <v>5</v>
      </c>
      <c r="Q625">
        <v>0</v>
      </c>
      <c r="R625">
        <v>0</v>
      </c>
      <c r="S625" t="s">
        <v>6</v>
      </c>
      <c r="T625">
        <v>22.308682000000001</v>
      </c>
      <c r="U625">
        <v>0.124736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0.17240900000000001</v>
      </c>
      <c r="AD625">
        <v>1.22E-4</v>
      </c>
      <c r="AE625" t="s">
        <v>10</v>
      </c>
      <c r="AF625">
        <v>0</v>
      </c>
      <c r="AG625">
        <v>0</v>
      </c>
      <c r="AH625" t="s">
        <v>11</v>
      </c>
      <c r="AI625">
        <v>0.82888200000000001</v>
      </c>
      <c r="AJ625">
        <v>1.6899999999999999E-4</v>
      </c>
      <c r="AK625" t="s">
        <v>12</v>
      </c>
      <c r="AL625">
        <v>0</v>
      </c>
      <c r="AM625">
        <v>0</v>
      </c>
    </row>
    <row r="626" spans="1:39" x14ac:dyDescent="0.25">
      <c r="A626" t="s">
        <v>149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1078.835198</v>
      </c>
      <c r="I626">
        <v>129.95947200000001</v>
      </c>
      <c r="J626" t="s">
        <v>3</v>
      </c>
      <c r="K626">
        <v>1054.3042680000001</v>
      </c>
      <c r="L626">
        <v>120.548204</v>
      </c>
      <c r="M626" t="s">
        <v>4</v>
      </c>
      <c r="N626">
        <v>56.661948000000002</v>
      </c>
      <c r="O626">
        <v>0.98754299999999995</v>
      </c>
      <c r="P626" t="s">
        <v>5</v>
      </c>
      <c r="Q626">
        <v>0</v>
      </c>
      <c r="R626">
        <v>0</v>
      </c>
      <c r="S626" t="s">
        <v>6</v>
      </c>
      <c r="T626">
        <v>27.899384000000001</v>
      </c>
      <c r="U626">
        <v>0.13090299999999999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0.17188899999999999</v>
      </c>
      <c r="AD626">
        <v>1.22E-4</v>
      </c>
      <c r="AE626" t="s">
        <v>10</v>
      </c>
      <c r="AF626">
        <v>0</v>
      </c>
      <c r="AG626">
        <v>0</v>
      </c>
      <c r="AH626" t="s">
        <v>11</v>
      </c>
      <c r="AI626">
        <v>0.83158399999999999</v>
      </c>
      <c r="AJ626">
        <v>1.3100000000000001E-4</v>
      </c>
      <c r="AK626" t="s">
        <v>12</v>
      </c>
      <c r="AL626">
        <v>0</v>
      </c>
      <c r="AM626">
        <v>0</v>
      </c>
    </row>
    <row r="627" spans="1:39" x14ac:dyDescent="0.25">
      <c r="A627" t="s">
        <v>149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1295.1569460000001</v>
      </c>
      <c r="I627">
        <v>191.58364900000001</v>
      </c>
      <c r="J627" t="s">
        <v>3</v>
      </c>
      <c r="K627">
        <v>1265.7464990000001</v>
      </c>
      <c r="L627">
        <v>177.60858400000001</v>
      </c>
      <c r="M627" t="s">
        <v>4</v>
      </c>
      <c r="N627">
        <v>68.059648999999993</v>
      </c>
      <c r="O627">
        <v>1.3962509999999999</v>
      </c>
      <c r="P627" t="s">
        <v>5</v>
      </c>
      <c r="Q627">
        <v>0</v>
      </c>
      <c r="R627">
        <v>0</v>
      </c>
      <c r="S627" t="s">
        <v>6</v>
      </c>
      <c r="T627">
        <v>33.507154</v>
      </c>
      <c r="U627">
        <v>0.20460700000000001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0.16970299999999999</v>
      </c>
      <c r="AD627">
        <v>1.4300000000000001E-4</v>
      </c>
      <c r="AE627" t="s">
        <v>10</v>
      </c>
      <c r="AF627">
        <v>0</v>
      </c>
      <c r="AG627">
        <v>0</v>
      </c>
      <c r="AH627" t="s">
        <v>11</v>
      </c>
      <c r="AI627">
        <v>0.83349799999999996</v>
      </c>
      <c r="AJ627">
        <v>1.3100000000000001E-4</v>
      </c>
      <c r="AK627" t="s">
        <v>12</v>
      </c>
      <c r="AL627">
        <v>0</v>
      </c>
      <c r="AM627">
        <v>0</v>
      </c>
    </row>
    <row r="628" spans="1:39" x14ac:dyDescent="0.25">
      <c r="A628" t="s">
        <v>149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1511.6995340000001</v>
      </c>
      <c r="I628">
        <v>201.21530999999999</v>
      </c>
      <c r="J628" t="s">
        <v>3</v>
      </c>
      <c r="K628">
        <v>1477.358354</v>
      </c>
      <c r="L628">
        <v>187.68302700000001</v>
      </c>
      <c r="M628" t="s">
        <v>4</v>
      </c>
      <c r="N628">
        <v>79.489598999999998</v>
      </c>
      <c r="O628">
        <v>1.44052</v>
      </c>
      <c r="P628" t="s">
        <v>5</v>
      </c>
      <c r="Q628">
        <v>0</v>
      </c>
      <c r="R628">
        <v>0</v>
      </c>
      <c r="S628" t="s">
        <v>6</v>
      </c>
      <c r="T628">
        <v>39.116261999999999</v>
      </c>
      <c r="U628">
        <v>0.23338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0.16859299999999999</v>
      </c>
      <c r="AD628">
        <v>1.5100000000000001E-4</v>
      </c>
      <c r="AE628" t="s">
        <v>10</v>
      </c>
      <c r="AF628">
        <v>0</v>
      </c>
      <c r="AG628">
        <v>0</v>
      </c>
      <c r="AH628" t="s">
        <v>11</v>
      </c>
      <c r="AI628">
        <v>0.83434399999999997</v>
      </c>
      <c r="AJ628">
        <v>1.17E-4</v>
      </c>
      <c r="AK628" t="s">
        <v>12</v>
      </c>
      <c r="AL628">
        <v>0</v>
      </c>
      <c r="AM628">
        <v>0</v>
      </c>
    </row>
    <row r="629" spans="1:39" x14ac:dyDescent="0.25">
      <c r="A629" t="s">
        <v>149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1727.720264</v>
      </c>
      <c r="I629">
        <v>227.59889899999999</v>
      </c>
      <c r="J629" t="s">
        <v>3</v>
      </c>
      <c r="K629">
        <v>1688.43751</v>
      </c>
      <c r="L629">
        <v>211.53373099999999</v>
      </c>
      <c r="M629" t="s">
        <v>4</v>
      </c>
      <c r="N629">
        <v>90.776715999999993</v>
      </c>
      <c r="O629">
        <v>1.5674189999999999</v>
      </c>
      <c r="P629" t="s">
        <v>5</v>
      </c>
      <c r="Q629">
        <v>0</v>
      </c>
      <c r="R629">
        <v>0</v>
      </c>
      <c r="S629" t="s">
        <v>6</v>
      </c>
      <c r="T629">
        <v>44.694791000000002</v>
      </c>
      <c r="U629">
        <v>0.249027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0.16826199999999999</v>
      </c>
      <c r="AD629">
        <v>1.5899999999999999E-4</v>
      </c>
      <c r="AE629" t="s">
        <v>10</v>
      </c>
      <c r="AF629">
        <v>0</v>
      </c>
      <c r="AG629">
        <v>0</v>
      </c>
      <c r="AH629" t="s">
        <v>11</v>
      </c>
      <c r="AI629">
        <v>0.83597299999999997</v>
      </c>
      <c r="AJ629">
        <v>1.0900000000000001E-4</v>
      </c>
      <c r="AK629" t="s">
        <v>12</v>
      </c>
      <c r="AL629">
        <v>0</v>
      </c>
      <c r="AM629">
        <v>0</v>
      </c>
    </row>
    <row r="630" spans="1:39" x14ac:dyDescent="0.25">
      <c r="A630" t="s">
        <v>149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1943.363345</v>
      </c>
      <c r="I630">
        <v>279.64340399999998</v>
      </c>
      <c r="J630" t="s">
        <v>3</v>
      </c>
      <c r="K630">
        <v>1899.1608249999999</v>
      </c>
      <c r="L630">
        <v>260.21643799999998</v>
      </c>
      <c r="M630" t="s">
        <v>4</v>
      </c>
      <c r="N630">
        <v>102.11187</v>
      </c>
      <c r="O630">
        <v>2.0816789999999998</v>
      </c>
      <c r="P630" t="s">
        <v>5</v>
      </c>
      <c r="Q630">
        <v>0</v>
      </c>
      <c r="R630">
        <v>0</v>
      </c>
      <c r="S630" t="s">
        <v>6</v>
      </c>
      <c r="T630">
        <v>50.279139000000001</v>
      </c>
      <c r="U630">
        <v>0.29126200000000002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0.16683400000000001</v>
      </c>
      <c r="AD630">
        <v>1.6699999999999999E-4</v>
      </c>
      <c r="AE630" t="s">
        <v>10</v>
      </c>
      <c r="AF630">
        <v>0</v>
      </c>
      <c r="AG630">
        <v>0</v>
      </c>
      <c r="AH630" t="s">
        <v>11</v>
      </c>
      <c r="AI630">
        <v>0.83725000000000005</v>
      </c>
      <c r="AJ630">
        <v>8.1000000000000004E-5</v>
      </c>
      <c r="AK630" t="s">
        <v>12</v>
      </c>
      <c r="AL630">
        <v>0</v>
      </c>
      <c r="AM630">
        <v>0</v>
      </c>
    </row>
    <row r="631" spans="1:39" x14ac:dyDescent="0.25">
      <c r="A631" t="s">
        <v>149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2159.7882570000002</v>
      </c>
      <c r="I631">
        <v>286.570944</v>
      </c>
      <c r="J631" t="s">
        <v>3</v>
      </c>
      <c r="K631">
        <v>2110.6721870000001</v>
      </c>
      <c r="L631">
        <v>264.90515299999998</v>
      </c>
      <c r="M631" t="s">
        <v>4</v>
      </c>
      <c r="N631">
        <v>113.47870399999999</v>
      </c>
      <c r="O631">
        <v>2.0852759999999999</v>
      </c>
      <c r="P631" t="s">
        <v>5</v>
      </c>
      <c r="Q631">
        <v>0</v>
      </c>
      <c r="R631">
        <v>0</v>
      </c>
      <c r="S631" t="s">
        <v>6</v>
      </c>
      <c r="T631">
        <v>55.884292000000002</v>
      </c>
      <c r="U631">
        <v>0.28119499999999997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0.166462</v>
      </c>
      <c r="AD631">
        <v>1.7100000000000001E-4</v>
      </c>
      <c r="AE631" t="s">
        <v>10</v>
      </c>
      <c r="AF631">
        <v>0</v>
      </c>
      <c r="AG631">
        <v>0</v>
      </c>
      <c r="AH631" t="s">
        <v>11</v>
      </c>
      <c r="AI631">
        <v>0.837341</v>
      </c>
      <c r="AJ631">
        <v>8.1000000000000004E-5</v>
      </c>
      <c r="AK631" t="s">
        <v>12</v>
      </c>
      <c r="AL631">
        <v>0</v>
      </c>
      <c r="AM631">
        <v>0</v>
      </c>
    </row>
    <row r="632" spans="1:39" x14ac:dyDescent="0.25">
      <c r="A632" t="s">
        <v>149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2375.7980659999998</v>
      </c>
      <c r="I632">
        <v>324.65596299999999</v>
      </c>
      <c r="J632" t="s">
        <v>3</v>
      </c>
      <c r="K632">
        <v>2321.7588620000001</v>
      </c>
      <c r="L632">
        <v>299.51784300000003</v>
      </c>
      <c r="M632" t="s">
        <v>4</v>
      </c>
      <c r="N632">
        <v>124.846198</v>
      </c>
      <c r="O632">
        <v>2.2812939999999999</v>
      </c>
      <c r="P632" t="s">
        <v>5</v>
      </c>
      <c r="Q632">
        <v>0</v>
      </c>
      <c r="R632">
        <v>0</v>
      </c>
      <c r="S632" t="s">
        <v>6</v>
      </c>
      <c r="T632">
        <v>61.469453999999999</v>
      </c>
      <c r="U632">
        <v>0.28531400000000001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0.166462</v>
      </c>
      <c r="AD632">
        <v>1.7100000000000001E-4</v>
      </c>
      <c r="AE632" t="s">
        <v>10</v>
      </c>
      <c r="AF632">
        <v>0</v>
      </c>
      <c r="AG632">
        <v>0</v>
      </c>
      <c r="AH632" t="s">
        <v>11</v>
      </c>
      <c r="AI632">
        <v>0.83837300000000003</v>
      </c>
      <c r="AJ632">
        <v>7.7000000000000001E-5</v>
      </c>
      <c r="AK632" t="s">
        <v>12</v>
      </c>
      <c r="AL632">
        <v>0</v>
      </c>
      <c r="AM632">
        <v>0</v>
      </c>
    </row>
    <row r="633" spans="1:39" x14ac:dyDescent="0.25">
      <c r="A633" t="s">
        <v>149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2590.5761520000001</v>
      </c>
      <c r="I633">
        <v>360.24325199999998</v>
      </c>
      <c r="J633" t="s">
        <v>3</v>
      </c>
      <c r="K633">
        <v>2531.662554</v>
      </c>
      <c r="L633">
        <v>333.22466700000001</v>
      </c>
      <c r="M633" t="s">
        <v>4</v>
      </c>
      <c r="N633">
        <v>136.122039</v>
      </c>
      <c r="O633">
        <v>2.4487209999999999</v>
      </c>
      <c r="P633" t="s">
        <v>5</v>
      </c>
      <c r="Q633">
        <v>0</v>
      </c>
      <c r="R633">
        <v>0</v>
      </c>
      <c r="S633" t="s">
        <v>6</v>
      </c>
      <c r="T633">
        <v>67.019981000000001</v>
      </c>
      <c r="U633">
        <v>0.32752399999999998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0.16520699999999999</v>
      </c>
      <c r="AD633">
        <v>1.7899999999999999E-4</v>
      </c>
      <c r="AE633" t="s">
        <v>10</v>
      </c>
      <c r="AF633">
        <v>0</v>
      </c>
      <c r="AG633">
        <v>0</v>
      </c>
      <c r="AH633" t="s">
        <v>11</v>
      </c>
      <c r="AI633">
        <v>0.83852400000000005</v>
      </c>
      <c r="AJ633">
        <v>7.4999999999999993E-5</v>
      </c>
      <c r="AK633" t="s">
        <v>12</v>
      </c>
      <c r="AL633">
        <v>0</v>
      </c>
      <c r="AM633">
        <v>0</v>
      </c>
    </row>
    <row r="634" spans="1:39" x14ac:dyDescent="0.25">
      <c r="A634" t="s">
        <v>149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2805.548569</v>
      </c>
      <c r="I634">
        <v>367.53630800000002</v>
      </c>
      <c r="J634" t="s">
        <v>3</v>
      </c>
      <c r="K634">
        <v>2741.7394429999999</v>
      </c>
      <c r="L634">
        <v>339.64097400000003</v>
      </c>
      <c r="M634" t="s">
        <v>4</v>
      </c>
      <c r="N634">
        <v>147.45292699999999</v>
      </c>
      <c r="O634">
        <v>2.4449999999999998</v>
      </c>
      <c r="P634" t="s">
        <v>5</v>
      </c>
      <c r="Q634">
        <v>0</v>
      </c>
      <c r="R634">
        <v>0</v>
      </c>
      <c r="S634" t="s">
        <v>6</v>
      </c>
      <c r="T634">
        <v>72.550015999999999</v>
      </c>
      <c r="U634">
        <v>0.35598600000000002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0.16398699999999999</v>
      </c>
      <c r="AD634">
        <v>1.8200000000000001E-4</v>
      </c>
      <c r="AE634" t="s">
        <v>10</v>
      </c>
      <c r="AF634">
        <v>0</v>
      </c>
      <c r="AG634">
        <v>0</v>
      </c>
      <c r="AH634" t="s">
        <v>11</v>
      </c>
      <c r="AI634">
        <v>0.83953299999999997</v>
      </c>
      <c r="AJ634">
        <v>9.3999999999999994E-5</v>
      </c>
      <c r="AK634" t="s">
        <v>12</v>
      </c>
      <c r="AL634">
        <v>0</v>
      </c>
      <c r="AM634">
        <v>0</v>
      </c>
    </row>
    <row r="635" spans="1:39" x14ac:dyDescent="0.25">
      <c r="A635" t="s">
        <v>149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3022.0038279999999</v>
      </c>
      <c r="I635">
        <v>387.22299600000002</v>
      </c>
      <c r="J635" t="s">
        <v>3</v>
      </c>
      <c r="K635">
        <v>2953.2421730000001</v>
      </c>
      <c r="L635">
        <v>359.43313899999998</v>
      </c>
      <c r="M635" t="s">
        <v>4</v>
      </c>
      <c r="N635">
        <v>158.83150000000001</v>
      </c>
      <c r="O635">
        <v>2.6525660000000002</v>
      </c>
      <c r="P635" t="s">
        <v>5</v>
      </c>
      <c r="Q635">
        <v>0</v>
      </c>
      <c r="R635">
        <v>0</v>
      </c>
      <c r="S635" t="s">
        <v>6</v>
      </c>
      <c r="T635">
        <v>78.142347000000001</v>
      </c>
      <c r="U635">
        <v>0.405032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0.16317699999999999</v>
      </c>
      <c r="AD635">
        <v>1.8699999999999999E-4</v>
      </c>
      <c r="AE635" t="s">
        <v>10</v>
      </c>
      <c r="AF635">
        <v>0</v>
      </c>
      <c r="AG635">
        <v>0</v>
      </c>
      <c r="AH635" t="s">
        <v>11</v>
      </c>
      <c r="AI635">
        <v>0.83953299999999997</v>
      </c>
      <c r="AJ635">
        <v>9.3999999999999994E-5</v>
      </c>
      <c r="AK635" t="s">
        <v>12</v>
      </c>
      <c r="AL635">
        <v>0</v>
      </c>
      <c r="AM635">
        <v>0</v>
      </c>
    </row>
    <row r="636" spans="1:39" x14ac:dyDescent="0.25">
      <c r="A636" t="s">
        <v>149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3237.6310450000001</v>
      </c>
      <c r="I636">
        <v>451.83374800000001</v>
      </c>
      <c r="J636" t="s">
        <v>3</v>
      </c>
      <c r="K636">
        <v>3164.015625</v>
      </c>
      <c r="L636">
        <v>421.75008400000002</v>
      </c>
      <c r="M636" t="s">
        <v>4</v>
      </c>
      <c r="N636">
        <v>170.09815699999999</v>
      </c>
      <c r="O636">
        <v>2.7662260000000001</v>
      </c>
      <c r="P636" t="s">
        <v>5</v>
      </c>
      <c r="Q636">
        <v>0</v>
      </c>
      <c r="R636">
        <v>0</v>
      </c>
      <c r="S636" t="s">
        <v>6</v>
      </c>
      <c r="T636">
        <v>83.712267999999995</v>
      </c>
      <c r="U636">
        <v>0.498747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0.16317699999999999</v>
      </c>
      <c r="AD636">
        <v>1.8699999999999999E-4</v>
      </c>
      <c r="AE636" t="s">
        <v>10</v>
      </c>
      <c r="AF636">
        <v>0</v>
      </c>
      <c r="AG636">
        <v>0</v>
      </c>
      <c r="AH636" t="s">
        <v>11</v>
      </c>
      <c r="AI636">
        <v>0.83955999999999997</v>
      </c>
      <c r="AJ636">
        <v>9.3999999999999994E-5</v>
      </c>
      <c r="AK636" t="s">
        <v>12</v>
      </c>
      <c r="AL636">
        <v>0</v>
      </c>
      <c r="AM636">
        <v>0</v>
      </c>
    </row>
    <row r="637" spans="1:39" x14ac:dyDescent="0.25">
      <c r="A637" t="s">
        <v>149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3453.4542240000001</v>
      </c>
      <c r="I637">
        <v>499.47082399999999</v>
      </c>
      <c r="J637" t="s">
        <v>3</v>
      </c>
      <c r="K637">
        <v>3374.9461620000002</v>
      </c>
      <c r="L637">
        <v>464.01485500000001</v>
      </c>
      <c r="M637" t="s">
        <v>4</v>
      </c>
      <c r="N637">
        <v>181.48533699999999</v>
      </c>
      <c r="O637">
        <v>3.4855010000000002</v>
      </c>
      <c r="P637" t="s">
        <v>5</v>
      </c>
      <c r="Q637">
        <v>0</v>
      </c>
      <c r="R637">
        <v>0</v>
      </c>
      <c r="S637" t="s">
        <v>6</v>
      </c>
      <c r="T637">
        <v>89.285557999999995</v>
      </c>
      <c r="U637">
        <v>0.52796100000000001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0.162776</v>
      </c>
      <c r="AD637">
        <v>1.83E-4</v>
      </c>
      <c r="AE637" t="s">
        <v>10</v>
      </c>
      <c r="AF637">
        <v>0</v>
      </c>
      <c r="AG637">
        <v>0</v>
      </c>
      <c r="AH637" t="s">
        <v>11</v>
      </c>
      <c r="AI637">
        <v>0.83957300000000001</v>
      </c>
      <c r="AJ637">
        <v>9.3999999999999994E-5</v>
      </c>
      <c r="AK637" t="s">
        <v>12</v>
      </c>
      <c r="AL637">
        <v>0</v>
      </c>
      <c r="AM637">
        <v>0</v>
      </c>
    </row>
    <row r="638" spans="1:39" x14ac:dyDescent="0.25">
      <c r="A638" t="s">
        <v>149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3669.0665669999998</v>
      </c>
      <c r="I638">
        <v>568.81223199999999</v>
      </c>
      <c r="J638" t="s">
        <v>3</v>
      </c>
      <c r="K638">
        <v>3585.6952249999999</v>
      </c>
      <c r="L638">
        <v>526.53178300000002</v>
      </c>
      <c r="M638" t="s">
        <v>4</v>
      </c>
      <c r="N638">
        <v>192.81851900000001</v>
      </c>
      <c r="O638">
        <v>3.607723</v>
      </c>
      <c r="P638" t="s">
        <v>5</v>
      </c>
      <c r="Q638">
        <v>0</v>
      </c>
      <c r="R638">
        <v>0</v>
      </c>
      <c r="S638" t="s">
        <v>6</v>
      </c>
      <c r="T638">
        <v>94.857311999999993</v>
      </c>
      <c r="U638">
        <v>0.58094599999999996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0.16251499999999999</v>
      </c>
      <c r="AD638">
        <v>1.8100000000000001E-4</v>
      </c>
      <c r="AE638" t="s">
        <v>10</v>
      </c>
      <c r="AF638">
        <v>0</v>
      </c>
      <c r="AG638">
        <v>0</v>
      </c>
      <c r="AH638" t="s">
        <v>11</v>
      </c>
      <c r="AI638">
        <v>0.83975900000000003</v>
      </c>
      <c r="AJ638">
        <v>9.1000000000000003E-5</v>
      </c>
      <c r="AK638" t="s">
        <v>12</v>
      </c>
      <c r="AL638">
        <v>0</v>
      </c>
      <c r="AM638">
        <v>0</v>
      </c>
    </row>
    <row r="639" spans="1:39" x14ac:dyDescent="0.25">
      <c r="A639" t="s">
        <v>149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3884.468687</v>
      </c>
      <c r="I639">
        <v>637.44542000000001</v>
      </c>
      <c r="J639" t="s">
        <v>3</v>
      </c>
      <c r="K639">
        <v>3796.2224799999999</v>
      </c>
      <c r="L639">
        <v>589.31229800000006</v>
      </c>
      <c r="M639" t="s">
        <v>4</v>
      </c>
      <c r="N639">
        <v>204.09784200000001</v>
      </c>
      <c r="O639">
        <v>4.2686070000000003</v>
      </c>
      <c r="P639" t="s">
        <v>5</v>
      </c>
      <c r="Q639">
        <v>0</v>
      </c>
      <c r="R639">
        <v>0</v>
      </c>
      <c r="S639" t="s">
        <v>6</v>
      </c>
      <c r="T639">
        <v>100.41814599999999</v>
      </c>
      <c r="U639">
        <v>0.64669699999999997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0.16192200000000001</v>
      </c>
      <c r="AD639">
        <v>1.8000000000000001E-4</v>
      </c>
      <c r="AE639" t="s">
        <v>10</v>
      </c>
      <c r="AF639">
        <v>0</v>
      </c>
      <c r="AG639">
        <v>0</v>
      </c>
      <c r="AH639" t="s">
        <v>11</v>
      </c>
      <c r="AI639">
        <v>0.84100399999999997</v>
      </c>
      <c r="AJ639">
        <v>1.05E-4</v>
      </c>
      <c r="AK639" t="s">
        <v>12</v>
      </c>
      <c r="AL639">
        <v>0</v>
      </c>
      <c r="AM639">
        <v>0</v>
      </c>
    </row>
    <row r="640" spans="1:39" x14ac:dyDescent="0.25">
      <c r="A640" t="s">
        <v>149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4100.607368</v>
      </c>
      <c r="I640">
        <v>647.40590199999997</v>
      </c>
      <c r="J640" t="s">
        <v>3</v>
      </c>
      <c r="K640">
        <v>4007.442607</v>
      </c>
      <c r="L640">
        <v>598.41030899999998</v>
      </c>
      <c r="M640" t="s">
        <v>4</v>
      </c>
      <c r="N640">
        <v>215.47545299999999</v>
      </c>
      <c r="O640">
        <v>4.4990750000000004</v>
      </c>
      <c r="P640" t="s">
        <v>5</v>
      </c>
      <c r="Q640">
        <v>0</v>
      </c>
      <c r="R640">
        <v>0</v>
      </c>
      <c r="S640" t="s">
        <v>6</v>
      </c>
      <c r="T640">
        <v>105.973225</v>
      </c>
      <c r="U640">
        <v>0.67160799999999998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0.16192200000000001</v>
      </c>
      <c r="AD640">
        <v>1.8000000000000001E-4</v>
      </c>
      <c r="AE640" t="s">
        <v>10</v>
      </c>
      <c r="AF640">
        <v>0</v>
      </c>
      <c r="AG640">
        <v>0</v>
      </c>
      <c r="AH640" t="s">
        <v>11</v>
      </c>
      <c r="AI640">
        <v>0.84160299999999999</v>
      </c>
      <c r="AJ640">
        <v>1.11E-4</v>
      </c>
      <c r="AK640" t="s">
        <v>12</v>
      </c>
      <c r="AL640">
        <v>0</v>
      </c>
      <c r="AM640">
        <v>0</v>
      </c>
    </row>
    <row r="641" spans="1:39" x14ac:dyDescent="0.25">
      <c r="A641" t="s">
        <v>149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4315.9446879999996</v>
      </c>
      <c r="I641">
        <v>679.48638700000004</v>
      </c>
      <c r="J641" t="s">
        <v>3</v>
      </c>
      <c r="K641">
        <v>4217.8718360000003</v>
      </c>
      <c r="L641">
        <v>628.97082399999999</v>
      </c>
      <c r="M641" t="s">
        <v>4</v>
      </c>
      <c r="N641">
        <v>226.7586</v>
      </c>
      <c r="O641">
        <v>4.3300270000000003</v>
      </c>
      <c r="P641" t="s">
        <v>5</v>
      </c>
      <c r="Q641">
        <v>0</v>
      </c>
      <c r="R641">
        <v>0</v>
      </c>
      <c r="S641" t="s">
        <v>6</v>
      </c>
      <c r="T641">
        <v>111.527795</v>
      </c>
      <c r="U641">
        <v>0.70919500000000002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0.160187</v>
      </c>
      <c r="AD641">
        <v>1.6799999999999999E-4</v>
      </c>
      <c r="AE641" t="s">
        <v>10</v>
      </c>
      <c r="AF641">
        <v>0</v>
      </c>
      <c r="AG641">
        <v>0</v>
      </c>
      <c r="AH641" t="s">
        <v>11</v>
      </c>
      <c r="AI641">
        <v>0.84160900000000005</v>
      </c>
      <c r="AJ641">
        <v>1.11E-4</v>
      </c>
      <c r="AK641" t="s">
        <v>12</v>
      </c>
      <c r="AL641">
        <v>0</v>
      </c>
      <c r="AM641">
        <v>0</v>
      </c>
    </row>
    <row r="642" spans="1:39" x14ac:dyDescent="0.25">
      <c r="A642" t="s">
        <v>150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228.413723</v>
      </c>
      <c r="I642">
        <v>26.002925999999999</v>
      </c>
      <c r="J642" t="s">
        <v>3</v>
      </c>
      <c r="K642">
        <v>223.242166</v>
      </c>
      <c r="L642">
        <v>24.708051999999999</v>
      </c>
      <c r="M642" t="s">
        <v>4</v>
      </c>
      <c r="N642">
        <v>11.36543</v>
      </c>
      <c r="O642">
        <v>0.15515000000000001</v>
      </c>
      <c r="P642" t="s">
        <v>5</v>
      </c>
      <c r="Q642">
        <v>16.991160000000001</v>
      </c>
      <c r="R642">
        <v>0.20521300000000001</v>
      </c>
      <c r="S642" t="s">
        <v>6</v>
      </c>
      <c r="T642">
        <v>5.6927180000000002</v>
      </c>
      <c r="U642">
        <v>2.4126999999999999E-2</v>
      </c>
      <c r="V642" t="s">
        <v>7</v>
      </c>
      <c r="W642">
        <v>3.4915919999999998</v>
      </c>
      <c r="X642">
        <v>2.2950999999999999E-2</v>
      </c>
      <c r="Y642" t="s">
        <v>8</v>
      </c>
      <c r="Z642">
        <v>6.3461740000000004</v>
      </c>
      <c r="AA642">
        <v>2.6244E-2</v>
      </c>
      <c r="AB642" t="s">
        <v>9</v>
      </c>
      <c r="AC642">
        <v>193.73460800000001</v>
      </c>
      <c r="AD642">
        <v>18.325272999999999</v>
      </c>
      <c r="AE642" t="s">
        <v>10</v>
      </c>
      <c r="AF642">
        <v>0.18016799999999999</v>
      </c>
      <c r="AG642">
        <v>2.8E-5</v>
      </c>
      <c r="AH642" t="s">
        <v>11</v>
      </c>
      <c r="AI642">
        <v>0.81470799999999999</v>
      </c>
      <c r="AJ642">
        <v>1.6899999999999999E-4</v>
      </c>
      <c r="AK642" t="s">
        <v>12</v>
      </c>
      <c r="AL642">
        <v>0</v>
      </c>
      <c r="AM642">
        <v>0</v>
      </c>
    </row>
    <row r="643" spans="1:39" x14ac:dyDescent="0.25">
      <c r="A643" t="s">
        <v>150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456.91281400000003</v>
      </c>
      <c r="I643">
        <v>45.574820000000003</v>
      </c>
      <c r="J643" t="s">
        <v>3</v>
      </c>
      <c r="K643">
        <v>446.62368800000002</v>
      </c>
      <c r="L643">
        <v>43.830033999999998</v>
      </c>
      <c r="M643" t="s">
        <v>4</v>
      </c>
      <c r="N643">
        <v>22.737041999999999</v>
      </c>
      <c r="O643">
        <v>0.32189400000000001</v>
      </c>
      <c r="P643" t="s">
        <v>5</v>
      </c>
      <c r="Q643">
        <v>34.056736000000001</v>
      </c>
      <c r="R643">
        <v>0.48844900000000002</v>
      </c>
      <c r="S643" t="s">
        <v>6</v>
      </c>
      <c r="T643">
        <v>11.407603</v>
      </c>
      <c r="U643">
        <v>5.1182999999999999E-2</v>
      </c>
      <c r="V643" t="s">
        <v>7</v>
      </c>
      <c r="W643">
        <v>6.9935640000000001</v>
      </c>
      <c r="X643">
        <v>6.2356000000000002E-2</v>
      </c>
      <c r="Y643" t="s">
        <v>8</v>
      </c>
      <c r="Z643">
        <v>12.715982</v>
      </c>
      <c r="AA643">
        <v>6.5994999999999998E-2</v>
      </c>
      <c r="AB643" t="s">
        <v>9</v>
      </c>
      <c r="AC643">
        <v>387.53233</v>
      </c>
      <c r="AD643">
        <v>32.317664000000001</v>
      </c>
      <c r="AE643" t="s">
        <v>10</v>
      </c>
      <c r="AF643">
        <v>0.177315</v>
      </c>
      <c r="AG643">
        <v>4.8000000000000001E-5</v>
      </c>
      <c r="AH643" t="s">
        <v>11</v>
      </c>
      <c r="AI643">
        <v>0.81871300000000002</v>
      </c>
      <c r="AJ643">
        <v>1.95E-4</v>
      </c>
      <c r="AK643" t="s">
        <v>12</v>
      </c>
      <c r="AL643">
        <v>0</v>
      </c>
      <c r="AM643">
        <v>0</v>
      </c>
    </row>
    <row r="644" spans="1:39" x14ac:dyDescent="0.25">
      <c r="A644" t="s">
        <v>150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683.74154199999998</v>
      </c>
      <c r="I644">
        <v>71.452028999999996</v>
      </c>
      <c r="J644" t="s">
        <v>3</v>
      </c>
      <c r="K644">
        <v>668.41266199999995</v>
      </c>
      <c r="L644">
        <v>68.395437999999999</v>
      </c>
      <c r="M644" t="s">
        <v>4</v>
      </c>
      <c r="N644">
        <v>33.991954999999997</v>
      </c>
      <c r="O644">
        <v>0.517822</v>
      </c>
      <c r="P644" t="s">
        <v>5</v>
      </c>
      <c r="Q644">
        <v>50.991875</v>
      </c>
      <c r="R644">
        <v>0.75148300000000001</v>
      </c>
      <c r="S644" t="s">
        <v>6</v>
      </c>
      <c r="T644">
        <v>17.091453000000001</v>
      </c>
      <c r="U644">
        <v>7.9840999999999995E-2</v>
      </c>
      <c r="V644" t="s">
        <v>7</v>
      </c>
      <c r="W644">
        <v>10.464382000000001</v>
      </c>
      <c r="X644">
        <v>9.6459000000000003E-2</v>
      </c>
      <c r="Y644" t="s">
        <v>8</v>
      </c>
      <c r="Z644">
        <v>19.037466999999999</v>
      </c>
      <c r="AA644">
        <v>0.10341</v>
      </c>
      <c r="AB644" t="s">
        <v>9</v>
      </c>
      <c r="AC644">
        <v>579.99622099999999</v>
      </c>
      <c r="AD644">
        <v>50.939591</v>
      </c>
      <c r="AE644" t="s">
        <v>10</v>
      </c>
      <c r="AF644">
        <v>0.17488600000000001</v>
      </c>
      <c r="AG644">
        <v>7.3999999999999996E-5</v>
      </c>
      <c r="AH644" t="s">
        <v>11</v>
      </c>
      <c r="AI644">
        <v>0.824461</v>
      </c>
      <c r="AJ644">
        <v>2.02E-4</v>
      </c>
      <c r="AK644" t="s">
        <v>12</v>
      </c>
      <c r="AL644">
        <v>0</v>
      </c>
      <c r="AM644">
        <v>0</v>
      </c>
    </row>
    <row r="645" spans="1:39" x14ac:dyDescent="0.25">
      <c r="A645" t="s">
        <v>150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911.006709</v>
      </c>
      <c r="I645">
        <v>101.627278</v>
      </c>
      <c r="J645" t="s">
        <v>3</v>
      </c>
      <c r="K645">
        <v>890.67796399999997</v>
      </c>
      <c r="L645">
        <v>96.706328999999997</v>
      </c>
      <c r="M645" t="s">
        <v>4</v>
      </c>
      <c r="N645">
        <v>45.217025</v>
      </c>
      <c r="O645">
        <v>0.762853</v>
      </c>
      <c r="P645" t="s">
        <v>5</v>
      </c>
      <c r="Q645">
        <v>67.979089999999999</v>
      </c>
      <c r="R645">
        <v>0.878108</v>
      </c>
      <c r="S645" t="s">
        <v>6</v>
      </c>
      <c r="T645">
        <v>22.821041000000001</v>
      </c>
      <c r="U645">
        <v>9.6112000000000003E-2</v>
      </c>
      <c r="V645" t="s">
        <v>7</v>
      </c>
      <c r="W645">
        <v>13.937037999999999</v>
      </c>
      <c r="X645">
        <v>0.113734</v>
      </c>
      <c r="Y645" t="s">
        <v>8</v>
      </c>
      <c r="Z645">
        <v>25.371853000000002</v>
      </c>
      <c r="AA645">
        <v>0.12523200000000001</v>
      </c>
      <c r="AB645" t="s">
        <v>9</v>
      </c>
      <c r="AC645">
        <v>772.90969700000005</v>
      </c>
      <c r="AD645">
        <v>72.213239000000002</v>
      </c>
      <c r="AE645" t="s">
        <v>10</v>
      </c>
      <c r="AF645">
        <v>0.17327300000000001</v>
      </c>
      <c r="AG645">
        <v>9.0000000000000006E-5</v>
      </c>
      <c r="AH645" t="s">
        <v>11</v>
      </c>
      <c r="AI645">
        <v>0.82783300000000004</v>
      </c>
      <c r="AJ645">
        <v>1.6799999999999999E-4</v>
      </c>
      <c r="AK645" t="s">
        <v>12</v>
      </c>
      <c r="AL645">
        <v>0</v>
      </c>
      <c r="AM645">
        <v>0</v>
      </c>
    </row>
    <row r="646" spans="1:39" x14ac:dyDescent="0.25">
      <c r="A646" t="s">
        <v>150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1139.4394359999999</v>
      </c>
      <c r="I646">
        <v>126.428129</v>
      </c>
      <c r="J646" t="s">
        <v>3</v>
      </c>
      <c r="K646">
        <v>1114.0627440000001</v>
      </c>
      <c r="L646">
        <v>119.523402</v>
      </c>
      <c r="M646" t="s">
        <v>4</v>
      </c>
      <c r="N646">
        <v>56.625042000000001</v>
      </c>
      <c r="O646">
        <v>1.01355</v>
      </c>
      <c r="P646" t="s">
        <v>5</v>
      </c>
      <c r="Q646">
        <v>85.023859999999999</v>
      </c>
      <c r="R646">
        <v>1.011042</v>
      </c>
      <c r="S646" t="s">
        <v>6</v>
      </c>
      <c r="T646">
        <v>28.551227000000001</v>
      </c>
      <c r="U646">
        <v>0.11593299999999999</v>
      </c>
      <c r="V646" t="s">
        <v>7</v>
      </c>
      <c r="W646">
        <v>17.435634</v>
      </c>
      <c r="X646">
        <v>0.12854499999999999</v>
      </c>
      <c r="Y646" t="s">
        <v>8</v>
      </c>
      <c r="Z646">
        <v>31.742598000000001</v>
      </c>
      <c r="AA646">
        <v>0.15081700000000001</v>
      </c>
      <c r="AB646" t="s">
        <v>9</v>
      </c>
      <c r="AC646">
        <v>966.68426099999999</v>
      </c>
      <c r="AD646">
        <v>88.681550999999999</v>
      </c>
      <c r="AE646" t="s">
        <v>10</v>
      </c>
      <c r="AF646">
        <v>0.172567</v>
      </c>
      <c r="AG646">
        <v>1E-4</v>
      </c>
      <c r="AH646" t="s">
        <v>11</v>
      </c>
      <c r="AI646">
        <v>0.831368</v>
      </c>
      <c r="AJ646">
        <v>1.2999999999999999E-4</v>
      </c>
      <c r="AK646" t="s">
        <v>12</v>
      </c>
      <c r="AL646">
        <v>0</v>
      </c>
      <c r="AM646">
        <v>0</v>
      </c>
    </row>
    <row r="647" spans="1:39" x14ac:dyDescent="0.25">
      <c r="A647" t="s">
        <v>150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1367.742334</v>
      </c>
      <c r="I647">
        <v>146.54684</v>
      </c>
      <c r="J647" t="s">
        <v>3</v>
      </c>
      <c r="K647">
        <v>1337.305366</v>
      </c>
      <c r="L647">
        <v>138.50999200000001</v>
      </c>
      <c r="M647" t="s">
        <v>4</v>
      </c>
      <c r="N647">
        <v>68.048728999999994</v>
      </c>
      <c r="O647">
        <v>1.379419</v>
      </c>
      <c r="P647" t="s">
        <v>5</v>
      </c>
      <c r="Q647">
        <v>102.128652</v>
      </c>
      <c r="R647">
        <v>1.3038320000000001</v>
      </c>
      <c r="S647" t="s">
        <v>6</v>
      </c>
      <c r="T647">
        <v>34.314171999999999</v>
      </c>
      <c r="U647">
        <v>0.153971</v>
      </c>
      <c r="V647" t="s">
        <v>7</v>
      </c>
      <c r="W647">
        <v>20.953226000000001</v>
      </c>
      <c r="X647">
        <v>0.162499</v>
      </c>
      <c r="Y647" t="s">
        <v>8</v>
      </c>
      <c r="Z647">
        <v>38.120362999999998</v>
      </c>
      <c r="AA647">
        <v>0.204816</v>
      </c>
      <c r="AB647" t="s">
        <v>9</v>
      </c>
      <c r="AC647">
        <v>1160.2418290000001</v>
      </c>
      <c r="AD647">
        <v>101.35452100000001</v>
      </c>
      <c r="AE647" t="s">
        <v>10</v>
      </c>
      <c r="AF647">
        <v>0.17081299999999999</v>
      </c>
      <c r="AG647">
        <v>1.25E-4</v>
      </c>
      <c r="AH647" t="s">
        <v>11</v>
      </c>
      <c r="AI647">
        <v>0.83341200000000004</v>
      </c>
      <c r="AJ647">
        <v>1.2899999999999999E-4</v>
      </c>
      <c r="AK647" t="s">
        <v>12</v>
      </c>
      <c r="AL647">
        <v>0</v>
      </c>
      <c r="AM647">
        <v>0</v>
      </c>
    </row>
    <row r="648" spans="1:39" x14ac:dyDescent="0.25">
      <c r="A648" t="s">
        <v>150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1594.1682249999999</v>
      </c>
      <c r="I648">
        <v>165.26360700000001</v>
      </c>
      <c r="J648" t="s">
        <v>3</v>
      </c>
      <c r="K648">
        <v>1558.6683889999999</v>
      </c>
      <c r="L648">
        <v>155.73388</v>
      </c>
      <c r="M648" t="s">
        <v>4</v>
      </c>
      <c r="N648">
        <v>79.331942999999995</v>
      </c>
      <c r="O648">
        <v>1.421672</v>
      </c>
      <c r="P648" t="s">
        <v>5</v>
      </c>
      <c r="Q648">
        <v>119.120345</v>
      </c>
      <c r="R648">
        <v>1.7188969999999999</v>
      </c>
      <c r="S648" t="s">
        <v>6</v>
      </c>
      <c r="T648">
        <v>40.030278000000003</v>
      </c>
      <c r="U648">
        <v>0.208203</v>
      </c>
      <c r="V648" t="s">
        <v>7</v>
      </c>
      <c r="W648">
        <v>24.436275999999999</v>
      </c>
      <c r="X648">
        <v>0.212923</v>
      </c>
      <c r="Y648" t="s">
        <v>8</v>
      </c>
      <c r="Z648">
        <v>44.477186000000003</v>
      </c>
      <c r="AA648">
        <v>0.27111499999999999</v>
      </c>
      <c r="AB648" t="s">
        <v>9</v>
      </c>
      <c r="AC648">
        <v>1352.186614</v>
      </c>
      <c r="AD648">
        <v>114.072003</v>
      </c>
      <c r="AE648" t="s">
        <v>10</v>
      </c>
      <c r="AF648">
        <v>0.17020199999999999</v>
      </c>
      <c r="AG648">
        <v>1.3300000000000001E-4</v>
      </c>
      <c r="AH648" t="s">
        <v>11</v>
      </c>
      <c r="AI648">
        <v>0.83447199999999999</v>
      </c>
      <c r="AJ648">
        <v>1.07E-4</v>
      </c>
      <c r="AK648" t="s">
        <v>12</v>
      </c>
      <c r="AL648">
        <v>0</v>
      </c>
      <c r="AM648">
        <v>0</v>
      </c>
    </row>
    <row r="649" spans="1:39" x14ac:dyDescent="0.25">
      <c r="A649" t="s">
        <v>150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1822.2376810000001</v>
      </c>
      <c r="I649">
        <v>213.023179</v>
      </c>
      <c r="J649" t="s">
        <v>3</v>
      </c>
      <c r="K649">
        <v>1781.6224629999999</v>
      </c>
      <c r="L649">
        <v>200.60692599999999</v>
      </c>
      <c r="M649" t="s">
        <v>4</v>
      </c>
      <c r="N649">
        <v>90.678075000000007</v>
      </c>
      <c r="O649">
        <v>1.625705</v>
      </c>
      <c r="P649" t="s">
        <v>5</v>
      </c>
      <c r="Q649">
        <v>136.259377</v>
      </c>
      <c r="R649">
        <v>2.2852830000000002</v>
      </c>
      <c r="S649" t="s">
        <v>6</v>
      </c>
      <c r="T649">
        <v>45.786309000000003</v>
      </c>
      <c r="U649">
        <v>0.25157600000000002</v>
      </c>
      <c r="V649" t="s">
        <v>7</v>
      </c>
      <c r="W649">
        <v>27.966218999999999</v>
      </c>
      <c r="X649">
        <v>0.293493</v>
      </c>
      <c r="Y649" t="s">
        <v>8</v>
      </c>
      <c r="Z649">
        <v>50.870773</v>
      </c>
      <c r="AA649">
        <v>0.35008099999999998</v>
      </c>
      <c r="AB649" t="s">
        <v>9</v>
      </c>
      <c r="AC649">
        <v>1545.5163990000001</v>
      </c>
      <c r="AD649">
        <v>146.603983</v>
      </c>
      <c r="AE649" t="s">
        <v>10</v>
      </c>
      <c r="AF649">
        <v>0.17020199999999999</v>
      </c>
      <c r="AG649">
        <v>1.3300000000000001E-4</v>
      </c>
      <c r="AH649" t="s">
        <v>11</v>
      </c>
      <c r="AI649">
        <v>0.83545199999999997</v>
      </c>
      <c r="AJ649">
        <v>1.0399999999999999E-4</v>
      </c>
      <c r="AK649" t="s">
        <v>12</v>
      </c>
      <c r="AL649">
        <v>0</v>
      </c>
      <c r="AM649">
        <v>0</v>
      </c>
    </row>
    <row r="650" spans="1:39" x14ac:dyDescent="0.25">
      <c r="A650" t="s">
        <v>150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2049.8737379999998</v>
      </c>
      <c r="I650">
        <v>264.34684099999998</v>
      </c>
      <c r="J650" t="s">
        <v>3</v>
      </c>
      <c r="K650">
        <v>2004.1911399999999</v>
      </c>
      <c r="L650">
        <v>249.38027099999999</v>
      </c>
      <c r="M650" t="s">
        <v>4</v>
      </c>
      <c r="N650">
        <v>102.07205</v>
      </c>
      <c r="O650">
        <v>1.967376</v>
      </c>
      <c r="P650" t="s">
        <v>5</v>
      </c>
      <c r="Q650">
        <v>153.35840400000001</v>
      </c>
      <c r="R650">
        <v>3.0556610000000002</v>
      </c>
      <c r="S650" t="s">
        <v>6</v>
      </c>
      <c r="T650">
        <v>51.520356999999997</v>
      </c>
      <c r="U650">
        <v>0.354354</v>
      </c>
      <c r="V650" t="s">
        <v>7</v>
      </c>
      <c r="W650">
        <v>31.489619000000001</v>
      </c>
      <c r="X650">
        <v>0.38359100000000002</v>
      </c>
      <c r="Y650" t="s">
        <v>8</v>
      </c>
      <c r="Z650">
        <v>57.244622</v>
      </c>
      <c r="AA650">
        <v>0.45472000000000001</v>
      </c>
      <c r="AB650" t="s">
        <v>9</v>
      </c>
      <c r="AC650">
        <v>1738.4688349999999</v>
      </c>
      <c r="AD650">
        <v>179.98180500000001</v>
      </c>
      <c r="AE650" t="s">
        <v>10</v>
      </c>
      <c r="AF650">
        <v>0.17019899999999999</v>
      </c>
      <c r="AG650">
        <v>1.3300000000000001E-4</v>
      </c>
      <c r="AH650" t="s">
        <v>11</v>
      </c>
      <c r="AI650">
        <v>0.83638800000000002</v>
      </c>
      <c r="AJ650">
        <v>9.1000000000000003E-5</v>
      </c>
      <c r="AK650" t="s">
        <v>12</v>
      </c>
      <c r="AL650">
        <v>0</v>
      </c>
      <c r="AM650">
        <v>0</v>
      </c>
    </row>
    <row r="651" spans="1:39" x14ac:dyDescent="0.25">
      <c r="A651" t="s">
        <v>150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2277.7639650000001</v>
      </c>
      <c r="I651">
        <v>287.54852099999999</v>
      </c>
      <c r="J651" t="s">
        <v>3</v>
      </c>
      <c r="K651">
        <v>2226.9862010000002</v>
      </c>
      <c r="L651">
        <v>271.333733</v>
      </c>
      <c r="M651" t="s">
        <v>4</v>
      </c>
      <c r="N651">
        <v>113.46440699999999</v>
      </c>
      <c r="O651">
        <v>2.1844739999999998</v>
      </c>
      <c r="P651" t="s">
        <v>5</v>
      </c>
      <c r="Q651">
        <v>170.46936099999999</v>
      </c>
      <c r="R651">
        <v>3.3436669999999999</v>
      </c>
      <c r="S651" t="s">
        <v>6</v>
      </c>
      <c r="T651">
        <v>57.251928999999997</v>
      </c>
      <c r="U651">
        <v>0.40366800000000003</v>
      </c>
      <c r="V651" t="s">
        <v>7</v>
      </c>
      <c r="W651">
        <v>35.004680999999998</v>
      </c>
      <c r="X651">
        <v>0.43225999999999998</v>
      </c>
      <c r="Y651" t="s">
        <v>8</v>
      </c>
      <c r="Z651">
        <v>63.627740000000003</v>
      </c>
      <c r="AA651">
        <v>0.50689399999999996</v>
      </c>
      <c r="AB651" t="s">
        <v>9</v>
      </c>
      <c r="AC651">
        <v>1931.63356</v>
      </c>
      <c r="AD651">
        <v>195.773751</v>
      </c>
      <c r="AE651" t="s">
        <v>10</v>
      </c>
      <c r="AF651">
        <v>0.16957800000000001</v>
      </c>
      <c r="AG651">
        <v>1.4100000000000001E-4</v>
      </c>
      <c r="AH651" t="s">
        <v>11</v>
      </c>
      <c r="AI651">
        <v>0.83700200000000002</v>
      </c>
      <c r="AJ651">
        <v>7.2000000000000002E-5</v>
      </c>
      <c r="AK651" t="s">
        <v>12</v>
      </c>
      <c r="AL651">
        <v>0</v>
      </c>
      <c r="AM651">
        <v>0</v>
      </c>
    </row>
    <row r="652" spans="1:39" x14ac:dyDescent="0.25">
      <c r="A652" t="s">
        <v>150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2504.6288920000002</v>
      </c>
      <c r="I652">
        <v>308.75016599999998</v>
      </c>
      <c r="J652" t="s">
        <v>3</v>
      </c>
      <c r="K652">
        <v>2448.7639789999998</v>
      </c>
      <c r="L652">
        <v>289.39008899999999</v>
      </c>
      <c r="M652" t="s">
        <v>4</v>
      </c>
      <c r="N652">
        <v>124.822648</v>
      </c>
      <c r="O652">
        <v>1.8554820000000001</v>
      </c>
      <c r="P652" t="s">
        <v>5</v>
      </c>
      <c r="Q652">
        <v>187.461499</v>
      </c>
      <c r="R652">
        <v>3.7431899999999998</v>
      </c>
      <c r="S652" t="s">
        <v>6</v>
      </c>
      <c r="T652">
        <v>62.944333999999998</v>
      </c>
      <c r="U652">
        <v>0.40210200000000001</v>
      </c>
      <c r="V652" t="s">
        <v>7</v>
      </c>
      <c r="W652">
        <v>38.484036000000003</v>
      </c>
      <c r="X652">
        <v>0.49676199999999998</v>
      </c>
      <c r="Y652" t="s">
        <v>8</v>
      </c>
      <c r="Z652">
        <v>69.981324000000001</v>
      </c>
      <c r="AA652">
        <v>0.59706300000000001</v>
      </c>
      <c r="AB652" t="s">
        <v>9</v>
      </c>
      <c r="AC652">
        <v>2123.931294</v>
      </c>
      <c r="AD652">
        <v>211.67582100000001</v>
      </c>
      <c r="AE652" t="s">
        <v>10</v>
      </c>
      <c r="AF652">
        <v>0.169182</v>
      </c>
      <c r="AG652">
        <v>1.44E-4</v>
      </c>
      <c r="AH652" t="s">
        <v>11</v>
      </c>
      <c r="AI652">
        <v>0.83760100000000004</v>
      </c>
      <c r="AJ652">
        <v>8.8999999999999995E-5</v>
      </c>
      <c r="AK652" t="s">
        <v>12</v>
      </c>
      <c r="AL652">
        <v>0</v>
      </c>
      <c r="AM652">
        <v>0</v>
      </c>
    </row>
    <row r="653" spans="1:39" x14ac:dyDescent="0.25">
      <c r="A653" t="s">
        <v>150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2733.456138</v>
      </c>
      <c r="I653">
        <v>344.84820300000001</v>
      </c>
      <c r="J653" t="s">
        <v>3</v>
      </c>
      <c r="K653">
        <v>2672.4951809999998</v>
      </c>
      <c r="L653">
        <v>324.42164700000001</v>
      </c>
      <c r="M653" t="s">
        <v>4</v>
      </c>
      <c r="N653">
        <v>136.22150300000001</v>
      </c>
      <c r="O653">
        <v>2.1218849999999998</v>
      </c>
      <c r="P653" t="s">
        <v>5</v>
      </c>
      <c r="Q653">
        <v>204.57003599999999</v>
      </c>
      <c r="R653">
        <v>3.8387739999999999</v>
      </c>
      <c r="S653" t="s">
        <v>6</v>
      </c>
      <c r="T653">
        <v>68.665383000000006</v>
      </c>
      <c r="U653">
        <v>0.43714199999999998</v>
      </c>
      <c r="V653" t="s">
        <v>7</v>
      </c>
      <c r="W653">
        <v>41.997867999999997</v>
      </c>
      <c r="X653">
        <v>0.50002999999999997</v>
      </c>
      <c r="Y653" t="s">
        <v>8</v>
      </c>
      <c r="Z653">
        <v>76.364017000000004</v>
      </c>
      <c r="AA653">
        <v>0.60179199999999999</v>
      </c>
      <c r="AB653" t="s">
        <v>9</v>
      </c>
      <c r="AC653">
        <v>2318.007153</v>
      </c>
      <c r="AD653">
        <v>240.25173599999999</v>
      </c>
      <c r="AE653" t="s">
        <v>10</v>
      </c>
      <c r="AF653">
        <v>0.16711000000000001</v>
      </c>
      <c r="AG653">
        <v>1.6200000000000001E-4</v>
      </c>
      <c r="AH653" t="s">
        <v>11</v>
      </c>
      <c r="AI653">
        <v>0.83903099999999997</v>
      </c>
      <c r="AJ653">
        <v>1.02E-4</v>
      </c>
      <c r="AK653" t="s">
        <v>12</v>
      </c>
      <c r="AL653">
        <v>0</v>
      </c>
      <c r="AM653">
        <v>0</v>
      </c>
    </row>
    <row r="654" spans="1:39" x14ac:dyDescent="0.25">
      <c r="A654" t="s">
        <v>150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2961.7332470000001</v>
      </c>
      <c r="I654">
        <v>408.13961899999998</v>
      </c>
      <c r="J654" t="s">
        <v>3</v>
      </c>
      <c r="K654">
        <v>2895.6967770000001</v>
      </c>
      <c r="L654">
        <v>386.66102599999999</v>
      </c>
      <c r="M654" t="s">
        <v>4</v>
      </c>
      <c r="N654">
        <v>147.61195499999999</v>
      </c>
      <c r="O654">
        <v>2.353863</v>
      </c>
      <c r="P654" t="s">
        <v>5</v>
      </c>
      <c r="Q654">
        <v>221.65398999999999</v>
      </c>
      <c r="R654">
        <v>4.2671530000000004</v>
      </c>
      <c r="S654" t="s">
        <v>6</v>
      </c>
      <c r="T654">
        <v>74.367082999999994</v>
      </c>
      <c r="U654">
        <v>0.50515600000000005</v>
      </c>
      <c r="V654" t="s">
        <v>7</v>
      </c>
      <c r="W654">
        <v>45.504511999999998</v>
      </c>
      <c r="X654">
        <v>0.53788800000000003</v>
      </c>
      <c r="Y654" t="s">
        <v>8</v>
      </c>
      <c r="Z654">
        <v>82.742980000000003</v>
      </c>
      <c r="AA654">
        <v>0.65009600000000001</v>
      </c>
      <c r="AB654" t="s">
        <v>9</v>
      </c>
      <c r="AC654">
        <v>2511.586499</v>
      </c>
      <c r="AD654">
        <v>288.73501800000003</v>
      </c>
      <c r="AE654" t="s">
        <v>10</v>
      </c>
      <c r="AF654">
        <v>0.16616800000000001</v>
      </c>
      <c r="AG654">
        <v>1.6200000000000001E-4</v>
      </c>
      <c r="AH654" t="s">
        <v>11</v>
      </c>
      <c r="AI654">
        <v>0.839175</v>
      </c>
      <c r="AJ654">
        <v>1E-4</v>
      </c>
      <c r="AK654" t="s">
        <v>12</v>
      </c>
      <c r="AL654">
        <v>0</v>
      </c>
      <c r="AM654">
        <v>0</v>
      </c>
    </row>
    <row r="655" spans="1:39" x14ac:dyDescent="0.25">
      <c r="A655" t="s">
        <v>150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3188.3432469999998</v>
      </c>
      <c r="I655">
        <v>412.93131899999997</v>
      </c>
      <c r="J655" t="s">
        <v>3</v>
      </c>
      <c r="K655">
        <v>3117.260483</v>
      </c>
      <c r="L655">
        <v>390.457582</v>
      </c>
      <c r="M655" t="s">
        <v>4</v>
      </c>
      <c r="N655">
        <v>158.907599</v>
      </c>
      <c r="O655">
        <v>2.3072409999999999</v>
      </c>
      <c r="P655" t="s">
        <v>5</v>
      </c>
      <c r="Q655">
        <v>238.67547500000001</v>
      </c>
      <c r="R655">
        <v>4.2886030000000002</v>
      </c>
      <c r="S655" t="s">
        <v>6</v>
      </c>
      <c r="T655">
        <v>80.061400000000006</v>
      </c>
      <c r="U655">
        <v>0.55617300000000003</v>
      </c>
      <c r="V655" t="s">
        <v>7</v>
      </c>
      <c r="W655">
        <v>48.997208000000001</v>
      </c>
      <c r="X655">
        <v>0.56328100000000003</v>
      </c>
      <c r="Y655" t="s">
        <v>8</v>
      </c>
      <c r="Z655">
        <v>89.090479999999999</v>
      </c>
      <c r="AA655">
        <v>0.68483499999999997</v>
      </c>
      <c r="AB655" t="s">
        <v>9</v>
      </c>
      <c r="AC655">
        <v>2703.6913530000002</v>
      </c>
      <c r="AD655">
        <v>292.17299600000001</v>
      </c>
      <c r="AE655" t="s">
        <v>10</v>
      </c>
      <c r="AF655">
        <v>0.165959</v>
      </c>
      <c r="AG655">
        <v>1.6799999999999999E-4</v>
      </c>
      <c r="AH655" t="s">
        <v>11</v>
      </c>
      <c r="AI655">
        <v>0.84001199999999998</v>
      </c>
      <c r="AJ655">
        <v>1.11E-4</v>
      </c>
      <c r="AK655" t="s">
        <v>12</v>
      </c>
      <c r="AL655">
        <v>0</v>
      </c>
      <c r="AM655">
        <v>0</v>
      </c>
    </row>
    <row r="656" spans="1:39" x14ac:dyDescent="0.25">
      <c r="A656" t="s">
        <v>150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3415.4243900000001</v>
      </c>
      <c r="I656">
        <v>490.713075</v>
      </c>
      <c r="J656" t="s">
        <v>3</v>
      </c>
      <c r="K656">
        <v>3339.2590580000001</v>
      </c>
      <c r="L656">
        <v>464.47507300000001</v>
      </c>
      <c r="M656" t="s">
        <v>4</v>
      </c>
      <c r="N656">
        <v>170.18689000000001</v>
      </c>
      <c r="O656">
        <v>2.5894740000000001</v>
      </c>
      <c r="P656" t="s">
        <v>5</v>
      </c>
      <c r="Q656">
        <v>255.70047600000001</v>
      </c>
      <c r="R656">
        <v>4.8403729999999996</v>
      </c>
      <c r="S656" t="s">
        <v>6</v>
      </c>
      <c r="T656">
        <v>85.746966</v>
      </c>
      <c r="U656">
        <v>0.66667100000000001</v>
      </c>
      <c r="V656" t="s">
        <v>7</v>
      </c>
      <c r="W656">
        <v>52.491577999999997</v>
      </c>
      <c r="X656">
        <v>0.65189900000000001</v>
      </c>
      <c r="Y656" t="s">
        <v>8</v>
      </c>
      <c r="Z656">
        <v>95.448170000000005</v>
      </c>
      <c r="AA656">
        <v>0.78365200000000002</v>
      </c>
      <c r="AB656" t="s">
        <v>9</v>
      </c>
      <c r="AC656">
        <v>2896.2426949999999</v>
      </c>
      <c r="AD656">
        <v>348.83696600000002</v>
      </c>
      <c r="AE656" t="s">
        <v>10</v>
      </c>
      <c r="AF656">
        <v>0.16594900000000001</v>
      </c>
      <c r="AG656">
        <v>1.6799999999999999E-4</v>
      </c>
      <c r="AH656" t="s">
        <v>11</v>
      </c>
      <c r="AI656">
        <v>0.84021199999999996</v>
      </c>
      <c r="AJ656">
        <v>1.0900000000000001E-4</v>
      </c>
      <c r="AK656" t="s">
        <v>12</v>
      </c>
      <c r="AL656">
        <v>0</v>
      </c>
      <c r="AM656">
        <v>0</v>
      </c>
    </row>
    <row r="657" spans="1:39" x14ac:dyDescent="0.25">
      <c r="A657" t="s">
        <v>150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3643.9550199999999</v>
      </c>
      <c r="I657">
        <v>529.60711000000003</v>
      </c>
      <c r="J657" t="s">
        <v>3</v>
      </c>
      <c r="K657">
        <v>3562.698394</v>
      </c>
      <c r="L657">
        <v>499.33116699999999</v>
      </c>
      <c r="M657" t="s">
        <v>4</v>
      </c>
      <c r="N657">
        <v>181.605401</v>
      </c>
      <c r="O657">
        <v>2.5125739999999999</v>
      </c>
      <c r="P657" t="s">
        <v>5</v>
      </c>
      <c r="Q657">
        <v>272.77888999999999</v>
      </c>
      <c r="R657">
        <v>5.1120770000000002</v>
      </c>
      <c r="S657" t="s">
        <v>6</v>
      </c>
      <c r="T657">
        <v>91.463849999999994</v>
      </c>
      <c r="U657">
        <v>0.69498400000000005</v>
      </c>
      <c r="V657" t="s">
        <v>7</v>
      </c>
      <c r="W657">
        <v>56.004617000000003</v>
      </c>
      <c r="X657">
        <v>0.71200300000000005</v>
      </c>
      <c r="Y657" t="s">
        <v>8</v>
      </c>
      <c r="Z657">
        <v>101.823071</v>
      </c>
      <c r="AA657">
        <v>0.84902100000000003</v>
      </c>
      <c r="AB657" t="s">
        <v>9</v>
      </c>
      <c r="AC657">
        <v>3089.9949270000002</v>
      </c>
      <c r="AD657">
        <v>378.09717499999999</v>
      </c>
      <c r="AE657" t="s">
        <v>10</v>
      </c>
      <c r="AF657">
        <v>0.164964</v>
      </c>
      <c r="AG657">
        <v>1.7699999999999999E-4</v>
      </c>
      <c r="AH657" t="s">
        <v>11</v>
      </c>
      <c r="AI657">
        <v>0.84064300000000003</v>
      </c>
      <c r="AJ657">
        <v>9.7999999999999997E-5</v>
      </c>
      <c r="AK657" t="s">
        <v>12</v>
      </c>
      <c r="AL657">
        <v>0</v>
      </c>
      <c r="AM657">
        <v>0</v>
      </c>
    </row>
    <row r="658" spans="1:39" x14ac:dyDescent="0.25">
      <c r="A658" t="s">
        <v>150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3871.3024409999998</v>
      </c>
      <c r="I658">
        <v>593.95497599999999</v>
      </c>
      <c r="J658" t="s">
        <v>3</v>
      </c>
      <c r="K658">
        <v>3785.0033790000002</v>
      </c>
      <c r="L658">
        <v>561.11198100000001</v>
      </c>
      <c r="M658" t="s">
        <v>4</v>
      </c>
      <c r="N658">
        <v>192.961163</v>
      </c>
      <c r="O658">
        <v>3.101159</v>
      </c>
      <c r="P658" t="s">
        <v>5</v>
      </c>
      <c r="Q658">
        <v>289.74710099999999</v>
      </c>
      <c r="R658">
        <v>5.5800859999999997</v>
      </c>
      <c r="S658" t="s">
        <v>6</v>
      </c>
      <c r="T658">
        <v>97.153316000000004</v>
      </c>
      <c r="U658">
        <v>0.77749599999999996</v>
      </c>
      <c r="V658" t="s">
        <v>7</v>
      </c>
      <c r="W658">
        <v>59.486130000000003</v>
      </c>
      <c r="X658">
        <v>0.75680499999999995</v>
      </c>
      <c r="Y658" t="s">
        <v>8</v>
      </c>
      <c r="Z658">
        <v>108.16036699999999</v>
      </c>
      <c r="AA658">
        <v>0.90460600000000002</v>
      </c>
      <c r="AB658" t="s">
        <v>9</v>
      </c>
      <c r="AC658">
        <v>3282.8003220000001</v>
      </c>
      <c r="AD658">
        <v>424.022378</v>
      </c>
      <c r="AE658" t="s">
        <v>10</v>
      </c>
      <c r="AF658">
        <v>0.16413</v>
      </c>
      <c r="AG658">
        <v>1.74E-4</v>
      </c>
      <c r="AH658" t="s">
        <v>11</v>
      </c>
      <c r="AI658">
        <v>0.84067899999999995</v>
      </c>
      <c r="AJ658">
        <v>9.7E-5</v>
      </c>
      <c r="AK658" t="s">
        <v>12</v>
      </c>
      <c r="AL658">
        <v>0</v>
      </c>
      <c r="AM658">
        <v>0</v>
      </c>
    </row>
    <row r="659" spans="1:39" x14ac:dyDescent="0.25">
      <c r="A659" t="s">
        <v>150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4098.3414059999996</v>
      </c>
      <c r="I659">
        <v>676.18621499999995</v>
      </c>
      <c r="J659" t="s">
        <v>3</v>
      </c>
      <c r="K659">
        <v>4006.965142</v>
      </c>
      <c r="L659">
        <v>637.210328</v>
      </c>
      <c r="M659" t="s">
        <v>4</v>
      </c>
      <c r="N659">
        <v>204.31751</v>
      </c>
      <c r="O659">
        <v>3.3635980000000001</v>
      </c>
      <c r="P659" t="s">
        <v>5</v>
      </c>
      <c r="Q659">
        <v>306.74511999999999</v>
      </c>
      <c r="R659">
        <v>5.8751699999999998</v>
      </c>
      <c r="S659" t="s">
        <v>6</v>
      </c>
      <c r="T659">
        <v>102.87424900000001</v>
      </c>
      <c r="U659">
        <v>0.78093599999999996</v>
      </c>
      <c r="V659" t="s">
        <v>7</v>
      </c>
      <c r="W659">
        <v>62.958621000000001</v>
      </c>
      <c r="X659">
        <v>0.80586400000000002</v>
      </c>
      <c r="Y659" t="s">
        <v>8</v>
      </c>
      <c r="Z659">
        <v>114.499876</v>
      </c>
      <c r="AA659">
        <v>0.96710300000000005</v>
      </c>
      <c r="AB659" t="s">
        <v>9</v>
      </c>
      <c r="AC659">
        <v>3475.2345949999999</v>
      </c>
      <c r="AD659">
        <v>480.68235600000003</v>
      </c>
      <c r="AE659" t="s">
        <v>10</v>
      </c>
      <c r="AF659">
        <v>0.163803</v>
      </c>
      <c r="AG659">
        <v>1.74E-4</v>
      </c>
      <c r="AH659" t="s">
        <v>11</v>
      </c>
      <c r="AI659">
        <v>0.84068600000000004</v>
      </c>
      <c r="AJ659">
        <v>9.7E-5</v>
      </c>
      <c r="AK659" t="s">
        <v>12</v>
      </c>
      <c r="AL659">
        <v>0</v>
      </c>
      <c r="AM659">
        <v>0</v>
      </c>
    </row>
    <row r="660" spans="1:39" x14ac:dyDescent="0.25">
      <c r="A660" t="s">
        <v>150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4327.4904880000004</v>
      </c>
      <c r="I660">
        <v>738.96610799999996</v>
      </c>
      <c r="J660" t="s">
        <v>3</v>
      </c>
      <c r="K660">
        <v>4231.0395410000001</v>
      </c>
      <c r="L660">
        <v>697.58078699999999</v>
      </c>
      <c r="M660" t="s">
        <v>4</v>
      </c>
      <c r="N660">
        <v>215.72242800000001</v>
      </c>
      <c r="O660">
        <v>3.885389</v>
      </c>
      <c r="P660" t="s">
        <v>5</v>
      </c>
      <c r="Q660">
        <v>323.92599899999999</v>
      </c>
      <c r="R660">
        <v>6.1129499999999997</v>
      </c>
      <c r="S660" t="s">
        <v>6</v>
      </c>
      <c r="T660">
        <v>108.651644</v>
      </c>
      <c r="U660">
        <v>0.860433</v>
      </c>
      <c r="V660" t="s">
        <v>7</v>
      </c>
      <c r="W660">
        <v>66.472570000000005</v>
      </c>
      <c r="X660">
        <v>0.830816</v>
      </c>
      <c r="Y660" t="s">
        <v>8</v>
      </c>
      <c r="Z660">
        <v>120.90792399999999</v>
      </c>
      <c r="AA660">
        <v>0.98546900000000004</v>
      </c>
      <c r="AB660" t="s">
        <v>9</v>
      </c>
      <c r="AC660">
        <v>3669.5364749999999</v>
      </c>
      <c r="AD660">
        <v>528.908006</v>
      </c>
      <c r="AE660" t="s">
        <v>10</v>
      </c>
      <c r="AF660">
        <v>0.16352800000000001</v>
      </c>
      <c r="AG660">
        <v>1.75E-4</v>
      </c>
      <c r="AH660" t="s">
        <v>11</v>
      </c>
      <c r="AI660">
        <v>0.84134100000000001</v>
      </c>
      <c r="AJ660">
        <v>1.12E-4</v>
      </c>
      <c r="AK660" t="s">
        <v>12</v>
      </c>
      <c r="AL660">
        <v>0</v>
      </c>
      <c r="AM660">
        <v>0</v>
      </c>
    </row>
    <row r="661" spans="1:39" x14ac:dyDescent="0.25">
      <c r="A661" t="s">
        <v>150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4555.4418850000002</v>
      </c>
      <c r="I661">
        <v>759.70139900000004</v>
      </c>
      <c r="J661" t="s">
        <v>3</v>
      </c>
      <c r="K661">
        <v>4453.929736</v>
      </c>
      <c r="L661">
        <v>716.707224</v>
      </c>
      <c r="M661" t="s">
        <v>4</v>
      </c>
      <c r="N661">
        <v>227.04149699999999</v>
      </c>
      <c r="O661">
        <v>4.1588510000000003</v>
      </c>
      <c r="P661" t="s">
        <v>5</v>
      </c>
      <c r="Q661">
        <v>340.97492499999998</v>
      </c>
      <c r="R661">
        <v>6.3589599999999997</v>
      </c>
      <c r="S661" t="s">
        <v>6</v>
      </c>
      <c r="T661">
        <v>114.375422</v>
      </c>
      <c r="U661">
        <v>0.83661300000000005</v>
      </c>
      <c r="V661" t="s">
        <v>7</v>
      </c>
      <c r="W661">
        <v>69.951104000000001</v>
      </c>
      <c r="X661">
        <v>0.90703</v>
      </c>
      <c r="Y661" t="s">
        <v>8</v>
      </c>
      <c r="Z661">
        <v>127.274754</v>
      </c>
      <c r="AA661">
        <v>1.080989</v>
      </c>
      <c r="AB661" t="s">
        <v>9</v>
      </c>
      <c r="AC661">
        <v>3862.8818120000001</v>
      </c>
      <c r="AD661">
        <v>543.04621399999996</v>
      </c>
      <c r="AE661" t="s">
        <v>10</v>
      </c>
      <c r="AF661">
        <v>0.16339000000000001</v>
      </c>
      <c r="AG661">
        <v>1.7899999999999999E-4</v>
      </c>
      <c r="AH661" t="s">
        <v>11</v>
      </c>
      <c r="AI661">
        <v>0.84142099999999997</v>
      </c>
      <c r="AJ661">
        <v>1.11E-4</v>
      </c>
      <c r="AK661" t="s">
        <v>12</v>
      </c>
      <c r="AL661">
        <v>0</v>
      </c>
      <c r="AM661">
        <v>0</v>
      </c>
    </row>
    <row r="662" spans="1:39" x14ac:dyDescent="0.25">
      <c r="A662" t="s">
        <v>151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151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151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151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151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151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151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151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151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151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151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151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151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151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151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151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151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151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151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151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152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216.056375</v>
      </c>
      <c r="I682">
        <v>28.818636000000001</v>
      </c>
      <c r="J682" t="s">
        <v>3</v>
      </c>
      <c r="K682">
        <v>211.06961100000001</v>
      </c>
      <c r="L682">
        <v>26.987532999999999</v>
      </c>
      <c r="M682" t="s">
        <v>4</v>
      </c>
      <c r="N682">
        <v>11.314304</v>
      </c>
      <c r="O682">
        <v>0.163546</v>
      </c>
      <c r="P682" t="s">
        <v>5</v>
      </c>
      <c r="Q682">
        <v>0</v>
      </c>
      <c r="R682">
        <v>0</v>
      </c>
      <c r="S682" t="s">
        <v>6</v>
      </c>
      <c r="T682">
        <v>5.5617780000000003</v>
      </c>
      <c r="U682">
        <v>3.3487999999999997E-2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0.179419</v>
      </c>
      <c r="AD682">
        <v>6.6000000000000005E-5</v>
      </c>
      <c r="AE682" t="s">
        <v>10</v>
      </c>
      <c r="AF682">
        <v>0</v>
      </c>
      <c r="AG682">
        <v>0</v>
      </c>
      <c r="AH682" t="s">
        <v>11</v>
      </c>
      <c r="AI682">
        <v>0.81540199999999996</v>
      </c>
      <c r="AJ682">
        <v>1.6799999999999999E-4</v>
      </c>
      <c r="AK682" t="s">
        <v>12</v>
      </c>
      <c r="AL682">
        <v>0</v>
      </c>
      <c r="AM682">
        <v>0</v>
      </c>
    </row>
    <row r="683" spans="1:39" x14ac:dyDescent="0.25">
      <c r="A683" t="s">
        <v>152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431.81490600000001</v>
      </c>
      <c r="I683">
        <v>41.011113000000002</v>
      </c>
      <c r="J683" t="s">
        <v>3</v>
      </c>
      <c r="K683">
        <v>421.89814100000001</v>
      </c>
      <c r="L683">
        <v>38.693978999999999</v>
      </c>
      <c r="M683" t="s">
        <v>4</v>
      </c>
      <c r="N683">
        <v>22.605754000000001</v>
      </c>
      <c r="O683">
        <v>0.34320899999999999</v>
      </c>
      <c r="P683" t="s">
        <v>5</v>
      </c>
      <c r="Q683">
        <v>0</v>
      </c>
      <c r="R683">
        <v>0</v>
      </c>
      <c r="S683" t="s">
        <v>6</v>
      </c>
      <c r="T683">
        <v>11.118220000000001</v>
      </c>
      <c r="U683">
        <v>4.9966999999999998E-2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0.17511499999999999</v>
      </c>
      <c r="AD683">
        <v>1.0399999999999999E-4</v>
      </c>
      <c r="AE683" t="s">
        <v>10</v>
      </c>
      <c r="AF683">
        <v>0</v>
      </c>
      <c r="AG683">
        <v>0</v>
      </c>
      <c r="AH683" t="s">
        <v>11</v>
      </c>
      <c r="AI683">
        <v>0.82311100000000004</v>
      </c>
      <c r="AJ683">
        <v>1.7100000000000001E-4</v>
      </c>
      <c r="AK683" t="s">
        <v>12</v>
      </c>
      <c r="AL683">
        <v>0</v>
      </c>
      <c r="AM683">
        <v>0</v>
      </c>
    </row>
    <row r="684" spans="1:39" x14ac:dyDescent="0.25">
      <c r="A684" t="s">
        <v>152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647.99327400000004</v>
      </c>
      <c r="I684">
        <v>74.032302000000001</v>
      </c>
      <c r="J684" t="s">
        <v>3</v>
      </c>
      <c r="K684">
        <v>633.149092</v>
      </c>
      <c r="L684">
        <v>69.126542999999998</v>
      </c>
      <c r="M684" t="s">
        <v>4</v>
      </c>
      <c r="N684">
        <v>33.944589000000001</v>
      </c>
      <c r="O684">
        <v>0.62743199999999999</v>
      </c>
      <c r="P684" t="s">
        <v>5</v>
      </c>
      <c r="Q684">
        <v>0</v>
      </c>
      <c r="R684">
        <v>0</v>
      </c>
      <c r="S684" t="s">
        <v>6</v>
      </c>
      <c r="T684">
        <v>16.681166000000001</v>
      </c>
      <c r="U684">
        <v>9.4289999999999999E-2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0.17413300000000001</v>
      </c>
      <c r="AD684">
        <v>1.12E-4</v>
      </c>
      <c r="AE684" t="s">
        <v>10</v>
      </c>
      <c r="AF684">
        <v>0</v>
      </c>
      <c r="AG684">
        <v>0</v>
      </c>
      <c r="AH684" t="s">
        <v>11</v>
      </c>
      <c r="AI684">
        <v>0.82692200000000005</v>
      </c>
      <c r="AJ684">
        <v>1.9799999999999999E-4</v>
      </c>
      <c r="AK684" t="s">
        <v>12</v>
      </c>
      <c r="AL684">
        <v>0</v>
      </c>
      <c r="AM684">
        <v>0</v>
      </c>
    </row>
    <row r="685" spans="1:39" x14ac:dyDescent="0.25">
      <c r="A685" t="s">
        <v>152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864.71761600000002</v>
      </c>
      <c r="I685">
        <v>98.165441999999999</v>
      </c>
      <c r="J685" t="s">
        <v>3</v>
      </c>
      <c r="K685">
        <v>844.97355100000004</v>
      </c>
      <c r="L685">
        <v>92.031065999999996</v>
      </c>
      <c r="M685" t="s">
        <v>4</v>
      </c>
      <c r="N685">
        <v>45.235146</v>
      </c>
      <c r="O685">
        <v>0.77525999999999995</v>
      </c>
      <c r="P685" t="s">
        <v>5</v>
      </c>
      <c r="Q685">
        <v>0</v>
      </c>
      <c r="R685">
        <v>0</v>
      </c>
      <c r="S685" t="s">
        <v>6</v>
      </c>
      <c r="T685">
        <v>22.280728</v>
      </c>
      <c r="U685">
        <v>0.14657200000000001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0.17239499999999999</v>
      </c>
      <c r="AD685">
        <v>1.3799999999999999E-4</v>
      </c>
      <c r="AE685" t="s">
        <v>10</v>
      </c>
      <c r="AF685">
        <v>0</v>
      </c>
      <c r="AG685">
        <v>0</v>
      </c>
      <c r="AH685" t="s">
        <v>11</v>
      </c>
      <c r="AI685">
        <v>0.83065</v>
      </c>
      <c r="AJ685">
        <v>1.44E-4</v>
      </c>
      <c r="AK685" t="s">
        <v>12</v>
      </c>
      <c r="AL685">
        <v>0</v>
      </c>
      <c r="AM685">
        <v>0</v>
      </c>
    </row>
    <row r="686" spans="1:39" x14ac:dyDescent="0.25">
      <c r="A686" t="s">
        <v>152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1080.9631790000001</v>
      </c>
      <c r="I686">
        <v>110.276428</v>
      </c>
      <c r="J686" t="s">
        <v>3</v>
      </c>
      <c r="K686">
        <v>1056.2564480000001</v>
      </c>
      <c r="L686">
        <v>103.488517</v>
      </c>
      <c r="M686" t="s">
        <v>4</v>
      </c>
      <c r="N686">
        <v>56.590778</v>
      </c>
      <c r="O686">
        <v>0.88428700000000005</v>
      </c>
      <c r="P686" t="s">
        <v>5</v>
      </c>
      <c r="Q686">
        <v>0</v>
      </c>
      <c r="R686">
        <v>0</v>
      </c>
      <c r="S686" t="s">
        <v>6</v>
      </c>
      <c r="T686">
        <v>27.851286999999999</v>
      </c>
      <c r="U686">
        <v>0.16487199999999999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0.17224300000000001</v>
      </c>
      <c r="AD686">
        <v>1.36E-4</v>
      </c>
      <c r="AE686" t="s">
        <v>10</v>
      </c>
      <c r="AF686">
        <v>0</v>
      </c>
      <c r="AG686">
        <v>0</v>
      </c>
      <c r="AH686" t="s">
        <v>11</v>
      </c>
      <c r="AI686">
        <v>0.83215899999999998</v>
      </c>
      <c r="AJ686">
        <v>1.2400000000000001E-4</v>
      </c>
      <c r="AK686" t="s">
        <v>12</v>
      </c>
      <c r="AL686">
        <v>0</v>
      </c>
      <c r="AM686">
        <v>0</v>
      </c>
    </row>
    <row r="687" spans="1:39" x14ac:dyDescent="0.25">
      <c r="A687" t="s">
        <v>152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1297.354143</v>
      </c>
      <c r="I687">
        <v>150.47239099999999</v>
      </c>
      <c r="J687" t="s">
        <v>3</v>
      </c>
      <c r="K687">
        <v>1267.7203489999999</v>
      </c>
      <c r="L687">
        <v>141.25829300000001</v>
      </c>
      <c r="M687" t="s">
        <v>4</v>
      </c>
      <c r="N687">
        <v>67.982740000000007</v>
      </c>
      <c r="O687">
        <v>1.207009</v>
      </c>
      <c r="P687" t="s">
        <v>5</v>
      </c>
      <c r="Q687">
        <v>0</v>
      </c>
      <c r="R687">
        <v>0</v>
      </c>
      <c r="S687" t="s">
        <v>6</v>
      </c>
      <c r="T687">
        <v>33.441321000000002</v>
      </c>
      <c r="U687">
        <v>0.21995500000000001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0.170685</v>
      </c>
      <c r="AD687">
        <v>1.5699999999999999E-4</v>
      </c>
      <c r="AE687" t="s">
        <v>10</v>
      </c>
      <c r="AF687">
        <v>0</v>
      </c>
      <c r="AG687">
        <v>0</v>
      </c>
      <c r="AH687" t="s">
        <v>11</v>
      </c>
      <c r="AI687">
        <v>0.83380900000000002</v>
      </c>
      <c r="AJ687">
        <v>9.2E-5</v>
      </c>
      <c r="AK687" t="s">
        <v>12</v>
      </c>
      <c r="AL687">
        <v>0</v>
      </c>
      <c r="AM687">
        <v>0</v>
      </c>
    </row>
    <row r="688" spans="1:39" x14ac:dyDescent="0.25">
      <c r="A688" t="s">
        <v>152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1511.9081490000001</v>
      </c>
      <c r="I688">
        <v>176.87192099999999</v>
      </c>
      <c r="J688" t="s">
        <v>3</v>
      </c>
      <c r="K688">
        <v>1477.436111</v>
      </c>
      <c r="L688">
        <v>165.38642999999999</v>
      </c>
      <c r="M688" t="s">
        <v>4</v>
      </c>
      <c r="N688">
        <v>79.234894999999995</v>
      </c>
      <c r="O688">
        <v>1.4709859999999999</v>
      </c>
      <c r="P688" t="s">
        <v>5</v>
      </c>
      <c r="Q688">
        <v>0</v>
      </c>
      <c r="R688">
        <v>0</v>
      </c>
      <c r="S688" t="s">
        <v>6</v>
      </c>
      <c r="T688">
        <v>38.979875999999997</v>
      </c>
      <c r="U688">
        <v>0.24884200000000001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0.17011899999999999</v>
      </c>
      <c r="AD688">
        <v>1.54E-4</v>
      </c>
      <c r="AE688" t="s">
        <v>10</v>
      </c>
      <c r="AF688">
        <v>0</v>
      </c>
      <c r="AG688">
        <v>0</v>
      </c>
      <c r="AH688" t="s">
        <v>11</v>
      </c>
      <c r="AI688">
        <v>0.83502200000000004</v>
      </c>
      <c r="AJ688">
        <v>1.08E-4</v>
      </c>
      <c r="AK688" t="s">
        <v>12</v>
      </c>
      <c r="AL688">
        <v>0</v>
      </c>
      <c r="AM688">
        <v>0</v>
      </c>
    </row>
    <row r="689" spans="1:39" x14ac:dyDescent="0.25">
      <c r="A689" t="s">
        <v>152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1727.081819</v>
      </c>
      <c r="I689">
        <v>200.60978</v>
      </c>
      <c r="J689" t="s">
        <v>3</v>
      </c>
      <c r="K689">
        <v>1687.731628</v>
      </c>
      <c r="L689">
        <v>187.39927499999999</v>
      </c>
      <c r="M689" t="s">
        <v>4</v>
      </c>
      <c r="N689">
        <v>90.475831999999997</v>
      </c>
      <c r="O689">
        <v>1.7937730000000001</v>
      </c>
      <c r="P689" t="s">
        <v>5</v>
      </c>
      <c r="Q689">
        <v>0</v>
      </c>
      <c r="R689">
        <v>0</v>
      </c>
      <c r="S689" t="s">
        <v>6</v>
      </c>
      <c r="T689">
        <v>44.551181</v>
      </c>
      <c r="U689">
        <v>0.27824500000000002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0.17011799999999999</v>
      </c>
      <c r="AD689">
        <v>1.54E-4</v>
      </c>
      <c r="AE689" t="s">
        <v>10</v>
      </c>
      <c r="AF689">
        <v>0</v>
      </c>
      <c r="AG689">
        <v>0</v>
      </c>
      <c r="AH689" t="s">
        <v>11</v>
      </c>
      <c r="AI689">
        <v>0.83604699999999998</v>
      </c>
      <c r="AJ689">
        <v>9.6000000000000002E-5</v>
      </c>
      <c r="AK689" t="s">
        <v>12</v>
      </c>
      <c r="AL689">
        <v>0</v>
      </c>
      <c r="AM689">
        <v>0</v>
      </c>
    </row>
    <row r="690" spans="1:39" x14ac:dyDescent="0.25">
      <c r="A690" t="s">
        <v>152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1942.589768</v>
      </c>
      <c r="I690">
        <v>227.55057600000001</v>
      </c>
      <c r="J690" t="s">
        <v>3</v>
      </c>
      <c r="K690">
        <v>1898.3325339999999</v>
      </c>
      <c r="L690">
        <v>212.321482</v>
      </c>
      <c r="M690" t="s">
        <v>4</v>
      </c>
      <c r="N690">
        <v>101.826624</v>
      </c>
      <c r="O690">
        <v>2.2510759999999999</v>
      </c>
      <c r="P690" t="s">
        <v>5</v>
      </c>
      <c r="Q690">
        <v>0</v>
      </c>
      <c r="R690">
        <v>0</v>
      </c>
      <c r="S690" t="s">
        <v>6</v>
      </c>
      <c r="T690">
        <v>50.102032000000001</v>
      </c>
      <c r="U690">
        <v>0.30890400000000001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0.169127</v>
      </c>
      <c r="AD690">
        <v>1.6100000000000001E-4</v>
      </c>
      <c r="AE690" t="s">
        <v>10</v>
      </c>
      <c r="AF690">
        <v>0</v>
      </c>
      <c r="AG690">
        <v>0</v>
      </c>
      <c r="AH690" t="s">
        <v>11</v>
      </c>
      <c r="AI690">
        <v>0.83760500000000004</v>
      </c>
      <c r="AJ690">
        <v>6.9999999999999994E-5</v>
      </c>
      <c r="AK690" t="s">
        <v>12</v>
      </c>
      <c r="AL690">
        <v>0</v>
      </c>
      <c r="AM690">
        <v>0</v>
      </c>
    </row>
    <row r="691" spans="1:39" x14ac:dyDescent="0.25">
      <c r="A691" t="s">
        <v>152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2157.4307709999998</v>
      </c>
      <c r="I691">
        <v>256.99305199999998</v>
      </c>
      <c r="J691" t="s">
        <v>3</v>
      </c>
      <c r="K691">
        <v>2108.3027830000001</v>
      </c>
      <c r="L691">
        <v>239.923238</v>
      </c>
      <c r="M691" t="s">
        <v>4</v>
      </c>
      <c r="N691">
        <v>113.055898</v>
      </c>
      <c r="O691">
        <v>2.36713</v>
      </c>
      <c r="P691" t="s">
        <v>5</v>
      </c>
      <c r="Q691">
        <v>0</v>
      </c>
      <c r="R691">
        <v>0</v>
      </c>
      <c r="S691" t="s">
        <v>6</v>
      </c>
      <c r="T691">
        <v>55.646101000000002</v>
      </c>
      <c r="U691">
        <v>0.34656599999999999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0.16753599999999999</v>
      </c>
      <c r="AD691">
        <v>1.66E-4</v>
      </c>
      <c r="AE691" t="s">
        <v>10</v>
      </c>
      <c r="AF691">
        <v>0</v>
      </c>
      <c r="AG691">
        <v>0</v>
      </c>
      <c r="AH691" t="s">
        <v>11</v>
      </c>
      <c r="AI691">
        <v>0.837781</v>
      </c>
      <c r="AJ691">
        <v>6.7999999999999999E-5</v>
      </c>
      <c r="AK691" t="s">
        <v>12</v>
      </c>
      <c r="AL691">
        <v>0</v>
      </c>
      <c r="AM691">
        <v>0</v>
      </c>
    </row>
    <row r="692" spans="1:39" x14ac:dyDescent="0.25">
      <c r="A692" t="s">
        <v>152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2372.7139259999999</v>
      </c>
      <c r="I692">
        <v>345.52650899999998</v>
      </c>
      <c r="J692" t="s">
        <v>3</v>
      </c>
      <c r="K692">
        <v>2318.6746969999999</v>
      </c>
      <c r="L692">
        <v>322.46270500000003</v>
      </c>
      <c r="M692" t="s">
        <v>4</v>
      </c>
      <c r="N692">
        <v>124.36143199999999</v>
      </c>
      <c r="O692">
        <v>2.587129</v>
      </c>
      <c r="P692" t="s">
        <v>5</v>
      </c>
      <c r="Q692">
        <v>0</v>
      </c>
      <c r="R692">
        <v>0</v>
      </c>
      <c r="S692" t="s">
        <v>6</v>
      </c>
      <c r="T692">
        <v>61.200954000000003</v>
      </c>
      <c r="U692">
        <v>0.42653400000000002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0.16624900000000001</v>
      </c>
      <c r="AD692">
        <v>1.7799999999999999E-4</v>
      </c>
      <c r="AE692" t="s">
        <v>10</v>
      </c>
      <c r="AF692">
        <v>0</v>
      </c>
      <c r="AG692">
        <v>0</v>
      </c>
      <c r="AH692" t="s">
        <v>11</v>
      </c>
      <c r="AI692">
        <v>0.83796800000000005</v>
      </c>
      <c r="AJ692">
        <v>6.6000000000000005E-5</v>
      </c>
      <c r="AK692" t="s">
        <v>12</v>
      </c>
      <c r="AL692">
        <v>0</v>
      </c>
      <c r="AM692">
        <v>0</v>
      </c>
    </row>
    <row r="693" spans="1:39" x14ac:dyDescent="0.25">
      <c r="A693" t="s">
        <v>152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2588.4641059999999</v>
      </c>
      <c r="I693">
        <v>390.73330900000002</v>
      </c>
      <c r="J693" t="s">
        <v>3</v>
      </c>
      <c r="K693">
        <v>2529.52043</v>
      </c>
      <c r="L693">
        <v>365.56096700000001</v>
      </c>
      <c r="M693" t="s">
        <v>4</v>
      </c>
      <c r="N693">
        <v>135.70948000000001</v>
      </c>
      <c r="O693">
        <v>2.9680010000000001</v>
      </c>
      <c r="P693" t="s">
        <v>5</v>
      </c>
      <c r="Q693">
        <v>0</v>
      </c>
      <c r="R693">
        <v>0</v>
      </c>
      <c r="S693" t="s">
        <v>6</v>
      </c>
      <c r="T693">
        <v>66.761764999999997</v>
      </c>
      <c r="U693">
        <v>0.462731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0.16534199999999999</v>
      </c>
      <c r="AD693">
        <v>1.76E-4</v>
      </c>
      <c r="AE693" t="s">
        <v>10</v>
      </c>
      <c r="AF693">
        <v>0</v>
      </c>
      <c r="AG693">
        <v>0</v>
      </c>
      <c r="AH693" t="s">
        <v>11</v>
      </c>
      <c r="AI693">
        <v>0.838619</v>
      </c>
      <c r="AJ693">
        <v>8.1000000000000004E-5</v>
      </c>
      <c r="AK693" t="s">
        <v>12</v>
      </c>
      <c r="AL693">
        <v>0</v>
      </c>
      <c r="AM693">
        <v>0</v>
      </c>
    </row>
    <row r="694" spans="1:39" x14ac:dyDescent="0.25">
      <c r="A694" t="s">
        <v>152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2804.1488279999999</v>
      </c>
      <c r="I694">
        <v>429.820089</v>
      </c>
      <c r="J694" t="s">
        <v>3</v>
      </c>
      <c r="K694">
        <v>2740.3055319999999</v>
      </c>
      <c r="L694">
        <v>402.70618200000001</v>
      </c>
      <c r="M694" t="s">
        <v>4</v>
      </c>
      <c r="N694">
        <v>146.980276</v>
      </c>
      <c r="O694">
        <v>3.342314</v>
      </c>
      <c r="P694" t="s">
        <v>5</v>
      </c>
      <c r="Q694">
        <v>0</v>
      </c>
      <c r="R694">
        <v>0</v>
      </c>
      <c r="S694" t="s">
        <v>6</v>
      </c>
      <c r="T694">
        <v>72.323106999999993</v>
      </c>
      <c r="U694">
        <v>0.53500499999999995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0.164715</v>
      </c>
      <c r="AD694">
        <v>1.7799999999999999E-4</v>
      </c>
      <c r="AE694" t="s">
        <v>10</v>
      </c>
      <c r="AF694">
        <v>0</v>
      </c>
      <c r="AG694">
        <v>0</v>
      </c>
      <c r="AH694" t="s">
        <v>11</v>
      </c>
      <c r="AI694">
        <v>0.83875200000000005</v>
      </c>
      <c r="AJ694">
        <v>8.1000000000000004E-5</v>
      </c>
      <c r="AK694" t="s">
        <v>12</v>
      </c>
      <c r="AL694">
        <v>0</v>
      </c>
      <c r="AM694">
        <v>0</v>
      </c>
    </row>
    <row r="695" spans="1:39" x14ac:dyDescent="0.25">
      <c r="A695" t="s">
        <v>152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3021.1073000000001</v>
      </c>
      <c r="I695">
        <v>465.47368899999998</v>
      </c>
      <c r="J695" t="s">
        <v>3</v>
      </c>
      <c r="K695">
        <v>2952.3185990000002</v>
      </c>
      <c r="L695">
        <v>438.25960700000002</v>
      </c>
      <c r="M695" t="s">
        <v>4</v>
      </c>
      <c r="N695">
        <v>158.39800099999999</v>
      </c>
      <c r="O695">
        <v>3.2820879999999999</v>
      </c>
      <c r="P695" t="s">
        <v>5</v>
      </c>
      <c r="Q695">
        <v>0</v>
      </c>
      <c r="R695">
        <v>0</v>
      </c>
      <c r="S695" t="s">
        <v>6</v>
      </c>
      <c r="T695">
        <v>77.904246000000001</v>
      </c>
      <c r="U695">
        <v>0.59996300000000002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0.16372</v>
      </c>
      <c r="AD695">
        <v>1.83E-4</v>
      </c>
      <c r="AE695" t="s">
        <v>10</v>
      </c>
      <c r="AF695">
        <v>0</v>
      </c>
      <c r="AG695">
        <v>0</v>
      </c>
      <c r="AH695" t="s">
        <v>11</v>
      </c>
      <c r="AI695">
        <v>0.83878399999999997</v>
      </c>
      <c r="AJ695">
        <v>8.0000000000000007E-5</v>
      </c>
      <c r="AK695" t="s">
        <v>12</v>
      </c>
      <c r="AL695">
        <v>0</v>
      </c>
      <c r="AM695">
        <v>0</v>
      </c>
    </row>
    <row r="696" spans="1:39" x14ac:dyDescent="0.25">
      <c r="A696" t="s">
        <v>152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3237.0956879999999</v>
      </c>
      <c r="I696">
        <v>493.28304800000001</v>
      </c>
      <c r="J696" t="s">
        <v>3</v>
      </c>
      <c r="K696">
        <v>3163.3891020000001</v>
      </c>
      <c r="L696">
        <v>464.77568000000002</v>
      </c>
      <c r="M696" t="s">
        <v>4</v>
      </c>
      <c r="N696">
        <v>169.74074100000001</v>
      </c>
      <c r="O696">
        <v>3.60453</v>
      </c>
      <c r="P696" t="s">
        <v>5</v>
      </c>
      <c r="Q696">
        <v>0</v>
      </c>
      <c r="R696">
        <v>0</v>
      </c>
      <c r="S696" t="s">
        <v>6</v>
      </c>
      <c r="T696">
        <v>83.455821999999998</v>
      </c>
      <c r="U696">
        <v>0.67118699999999998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0.16294400000000001</v>
      </c>
      <c r="AD696">
        <v>1.7200000000000001E-4</v>
      </c>
      <c r="AE696" t="s">
        <v>10</v>
      </c>
      <c r="AF696">
        <v>0</v>
      </c>
      <c r="AG696">
        <v>0</v>
      </c>
      <c r="AH696" t="s">
        <v>11</v>
      </c>
      <c r="AI696">
        <v>0.83884999999999998</v>
      </c>
      <c r="AJ696">
        <v>8.0000000000000007E-5</v>
      </c>
      <c r="AK696" t="s">
        <v>12</v>
      </c>
      <c r="AL696">
        <v>0</v>
      </c>
      <c r="AM696">
        <v>0</v>
      </c>
    </row>
    <row r="697" spans="1:39" x14ac:dyDescent="0.25">
      <c r="A697" t="s">
        <v>152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3452.3470360000001</v>
      </c>
      <c r="I697">
        <v>550.42653099999995</v>
      </c>
      <c r="J697" t="s">
        <v>3</v>
      </c>
      <c r="K697">
        <v>3373.7117090000002</v>
      </c>
      <c r="L697">
        <v>518.40514499999995</v>
      </c>
      <c r="M697" t="s">
        <v>4</v>
      </c>
      <c r="N697">
        <v>181.05855700000001</v>
      </c>
      <c r="O697">
        <v>3.8755310000000001</v>
      </c>
      <c r="P697" t="s">
        <v>5</v>
      </c>
      <c r="Q697">
        <v>0</v>
      </c>
      <c r="R697">
        <v>0</v>
      </c>
      <c r="S697" t="s">
        <v>6</v>
      </c>
      <c r="T697">
        <v>88.980939000000006</v>
      </c>
      <c r="U697">
        <v>0.72935499999999998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0.16275800000000001</v>
      </c>
      <c r="AD697">
        <v>1.7100000000000001E-4</v>
      </c>
      <c r="AE697" t="s">
        <v>10</v>
      </c>
      <c r="AF697">
        <v>0</v>
      </c>
      <c r="AG697">
        <v>0</v>
      </c>
      <c r="AH697" t="s">
        <v>11</v>
      </c>
      <c r="AI697">
        <v>0.83894599999999997</v>
      </c>
      <c r="AJ697">
        <v>7.8999999999999996E-5</v>
      </c>
      <c r="AK697" t="s">
        <v>12</v>
      </c>
      <c r="AL697">
        <v>0</v>
      </c>
      <c r="AM697">
        <v>0</v>
      </c>
    </row>
    <row r="698" spans="1:39" x14ac:dyDescent="0.25">
      <c r="A698" t="s">
        <v>152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3668.5697660000001</v>
      </c>
      <c r="I698">
        <v>595.83255199999996</v>
      </c>
      <c r="J698" t="s">
        <v>3</v>
      </c>
      <c r="K698">
        <v>3585.0177389999999</v>
      </c>
      <c r="L698">
        <v>559.84686099999999</v>
      </c>
      <c r="M698" t="s">
        <v>4</v>
      </c>
      <c r="N698">
        <v>192.33341300000001</v>
      </c>
      <c r="O698">
        <v>4.2023780000000004</v>
      </c>
      <c r="P698" t="s">
        <v>5</v>
      </c>
      <c r="Q698">
        <v>0</v>
      </c>
      <c r="R698">
        <v>0</v>
      </c>
      <c r="S698" t="s">
        <v>6</v>
      </c>
      <c r="T698">
        <v>94.553818000000007</v>
      </c>
      <c r="U698">
        <v>0.81491199999999997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0.16212699999999999</v>
      </c>
      <c r="AD698">
        <v>1.7100000000000001E-4</v>
      </c>
      <c r="AE698" t="s">
        <v>10</v>
      </c>
      <c r="AF698">
        <v>0</v>
      </c>
      <c r="AG698">
        <v>0</v>
      </c>
      <c r="AH698" t="s">
        <v>11</v>
      </c>
      <c r="AI698">
        <v>0.83894800000000003</v>
      </c>
      <c r="AJ698">
        <v>7.8999999999999996E-5</v>
      </c>
      <c r="AK698" t="s">
        <v>12</v>
      </c>
      <c r="AL698">
        <v>0</v>
      </c>
      <c r="AM698">
        <v>0</v>
      </c>
    </row>
    <row r="699" spans="1:39" x14ac:dyDescent="0.25">
      <c r="A699" t="s">
        <v>152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3884.7828030000001</v>
      </c>
      <c r="I699">
        <v>672.87855400000001</v>
      </c>
      <c r="J699" t="s">
        <v>3</v>
      </c>
      <c r="K699">
        <v>3796.3461569999999</v>
      </c>
      <c r="L699">
        <v>633.21875199999999</v>
      </c>
      <c r="M699" t="s">
        <v>4</v>
      </c>
      <c r="N699">
        <v>203.699547</v>
      </c>
      <c r="O699">
        <v>4.6612669999999996</v>
      </c>
      <c r="P699" t="s">
        <v>5</v>
      </c>
      <c r="Q699">
        <v>0</v>
      </c>
      <c r="R699">
        <v>0</v>
      </c>
      <c r="S699" t="s">
        <v>6</v>
      </c>
      <c r="T699">
        <v>100.113659</v>
      </c>
      <c r="U699">
        <v>0.86695699999999998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0.16154399999999999</v>
      </c>
      <c r="AD699">
        <v>1.6899999999999999E-4</v>
      </c>
      <c r="AE699" t="s">
        <v>10</v>
      </c>
      <c r="AF699">
        <v>0</v>
      </c>
      <c r="AG699">
        <v>0</v>
      </c>
      <c r="AH699" t="s">
        <v>11</v>
      </c>
      <c r="AI699">
        <v>0.83901400000000004</v>
      </c>
      <c r="AJ699">
        <v>7.7999999999999999E-5</v>
      </c>
      <c r="AK699" t="s">
        <v>12</v>
      </c>
      <c r="AL699">
        <v>0</v>
      </c>
      <c r="AM699">
        <v>0</v>
      </c>
    </row>
    <row r="700" spans="1:39" x14ac:dyDescent="0.25">
      <c r="A700" t="s">
        <v>152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4100.2768020000003</v>
      </c>
      <c r="I700">
        <v>724.87424099999998</v>
      </c>
      <c r="J700" t="s">
        <v>3</v>
      </c>
      <c r="K700">
        <v>4006.9427390000001</v>
      </c>
      <c r="L700">
        <v>683.85873700000002</v>
      </c>
      <c r="M700" t="s">
        <v>4</v>
      </c>
      <c r="N700">
        <v>214.95781500000001</v>
      </c>
      <c r="O700">
        <v>5.0547420000000001</v>
      </c>
      <c r="P700" t="s">
        <v>5</v>
      </c>
      <c r="Q700">
        <v>0</v>
      </c>
      <c r="R700">
        <v>0</v>
      </c>
      <c r="S700" t="s">
        <v>6</v>
      </c>
      <c r="T700">
        <v>105.638587</v>
      </c>
      <c r="U700">
        <v>0.91132400000000002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0.16075500000000001</v>
      </c>
      <c r="AD700">
        <v>1.66E-4</v>
      </c>
      <c r="AE700" t="s">
        <v>10</v>
      </c>
      <c r="AF700">
        <v>0</v>
      </c>
      <c r="AG700">
        <v>0</v>
      </c>
      <c r="AH700" t="s">
        <v>11</v>
      </c>
      <c r="AI700">
        <v>0.83906499999999995</v>
      </c>
      <c r="AJ700">
        <v>7.7999999999999999E-5</v>
      </c>
      <c r="AK700" t="s">
        <v>12</v>
      </c>
      <c r="AL700">
        <v>0</v>
      </c>
      <c r="AM700">
        <v>0</v>
      </c>
    </row>
    <row r="701" spans="1:39" x14ac:dyDescent="0.25">
      <c r="A701" t="s">
        <v>152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4315.9798339999998</v>
      </c>
      <c r="I701">
        <v>774.42929400000003</v>
      </c>
      <c r="J701" t="s">
        <v>3</v>
      </c>
      <c r="K701">
        <v>4217.7508690000004</v>
      </c>
      <c r="L701">
        <v>728.224873</v>
      </c>
      <c r="M701" t="s">
        <v>4</v>
      </c>
      <c r="N701">
        <v>226.21257800000001</v>
      </c>
      <c r="O701">
        <v>5.3695870000000001</v>
      </c>
      <c r="P701" t="s">
        <v>5</v>
      </c>
      <c r="Q701">
        <v>0</v>
      </c>
      <c r="R701">
        <v>0</v>
      </c>
      <c r="S701" t="s">
        <v>6</v>
      </c>
      <c r="T701">
        <v>111.182912</v>
      </c>
      <c r="U701">
        <v>0.96887199999999996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0.16075500000000001</v>
      </c>
      <c r="AD701">
        <v>1.66E-4</v>
      </c>
      <c r="AE701" t="s">
        <v>10</v>
      </c>
      <c r="AF701">
        <v>0</v>
      </c>
      <c r="AG701">
        <v>0</v>
      </c>
      <c r="AH701" t="s">
        <v>11</v>
      </c>
      <c r="AI701">
        <v>0.840229</v>
      </c>
      <c r="AJ701">
        <v>9.6000000000000002E-5</v>
      </c>
      <c r="AK701" t="s">
        <v>12</v>
      </c>
      <c r="AL701">
        <v>0</v>
      </c>
      <c r="AM70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>
      <selection sqref="A1:Q1961"/>
    </sheetView>
  </sheetViews>
  <sheetFormatPr defaultRowHeight="15" x14ac:dyDescent="0.25"/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191</v>
      </c>
      <c r="F1" t="s">
        <v>171</v>
      </c>
      <c r="G1" t="s">
        <v>192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4170.3599999999997</v>
      </c>
      <c r="C2">
        <v>3566.48</v>
      </c>
      <c r="D2">
        <v>3505.26</v>
      </c>
      <c r="E2">
        <v>3050.84</v>
      </c>
      <c r="F2">
        <v>436.36599999999999</v>
      </c>
      <c r="G2">
        <v>0</v>
      </c>
      <c r="H2">
        <v>436.36599999999999</v>
      </c>
      <c r="I2">
        <v>0.20230899999999999</v>
      </c>
      <c r="J2">
        <v>1</v>
      </c>
      <c r="K2">
        <v>0</v>
      </c>
    </row>
    <row r="3" spans="1:17" x14ac:dyDescent="0.25">
      <c r="A3" t="s">
        <v>34</v>
      </c>
      <c r="B3">
        <v>3552.78</v>
      </c>
      <c r="C3">
        <v>3515.25</v>
      </c>
      <c r="D3">
        <v>3448.12</v>
      </c>
      <c r="E3">
        <v>3004.84</v>
      </c>
      <c r="F3">
        <v>429.79399999999998</v>
      </c>
      <c r="G3">
        <v>0</v>
      </c>
      <c r="H3">
        <v>429.79399999999998</v>
      </c>
      <c r="I3">
        <v>0.14718999999999999</v>
      </c>
      <c r="J3">
        <v>1</v>
      </c>
      <c r="K3">
        <v>0</v>
      </c>
    </row>
    <row r="4" spans="1:17" x14ac:dyDescent="0.25">
      <c r="A4" t="s">
        <v>34</v>
      </c>
      <c r="B4">
        <v>3572.64</v>
      </c>
      <c r="C4">
        <v>3531.06</v>
      </c>
      <c r="D4">
        <v>3465.59</v>
      </c>
      <c r="E4">
        <v>3019.72</v>
      </c>
      <c r="F4">
        <v>431.53300000000002</v>
      </c>
      <c r="G4">
        <v>0</v>
      </c>
      <c r="H4">
        <v>431.53300000000002</v>
      </c>
      <c r="I4">
        <v>0.187802</v>
      </c>
      <c r="J4">
        <v>1</v>
      </c>
      <c r="K4">
        <v>0</v>
      </c>
    </row>
    <row r="5" spans="1:17" x14ac:dyDescent="0.25">
      <c r="A5" t="s">
        <v>34</v>
      </c>
      <c r="B5">
        <v>3570.53</v>
      </c>
      <c r="C5">
        <v>3533.17</v>
      </c>
      <c r="D5">
        <v>3469.07</v>
      </c>
      <c r="E5">
        <v>3023.8</v>
      </c>
      <c r="F5">
        <v>432.99400000000003</v>
      </c>
      <c r="G5">
        <v>0</v>
      </c>
      <c r="H5">
        <v>432.99400000000003</v>
      </c>
      <c r="I5">
        <v>0.14718899999999999</v>
      </c>
      <c r="J5">
        <v>1</v>
      </c>
      <c r="K5">
        <v>0</v>
      </c>
    </row>
    <row r="6" spans="1:17" x14ac:dyDescent="0.25">
      <c r="A6" t="s">
        <v>34</v>
      </c>
      <c r="B6">
        <v>3568.74</v>
      </c>
      <c r="C6">
        <v>3531.96</v>
      </c>
      <c r="D6">
        <v>3469.58</v>
      </c>
      <c r="E6">
        <v>3022.76</v>
      </c>
      <c r="F6">
        <v>432.11599999999999</v>
      </c>
      <c r="G6">
        <v>0</v>
      </c>
      <c r="H6">
        <v>432.11599999999999</v>
      </c>
      <c r="I6">
        <v>0.46758300000000003</v>
      </c>
      <c r="J6">
        <v>1</v>
      </c>
      <c r="K6">
        <v>0</v>
      </c>
    </row>
    <row r="7" spans="1:17" x14ac:dyDescent="0.25">
      <c r="A7" t="s">
        <v>34</v>
      </c>
      <c r="B7">
        <v>3568.87</v>
      </c>
      <c r="C7">
        <v>3531.83</v>
      </c>
      <c r="D7">
        <v>3469.41</v>
      </c>
      <c r="E7">
        <v>3022.1</v>
      </c>
      <c r="F7">
        <v>431.41899999999998</v>
      </c>
      <c r="G7">
        <v>0</v>
      </c>
      <c r="H7">
        <v>431.41899999999998</v>
      </c>
      <c r="I7">
        <v>1.33429E-2</v>
      </c>
      <c r="J7">
        <v>1</v>
      </c>
      <c r="K7">
        <v>0</v>
      </c>
    </row>
    <row r="8" spans="1:17" x14ac:dyDescent="0.25">
      <c r="A8" t="s">
        <v>34</v>
      </c>
      <c r="B8">
        <v>3541.03</v>
      </c>
      <c r="C8">
        <v>3501.79</v>
      </c>
      <c r="D8">
        <v>3443.82</v>
      </c>
      <c r="E8">
        <v>3002.2</v>
      </c>
      <c r="F8">
        <v>428.51299999999998</v>
      </c>
      <c r="G8">
        <v>0</v>
      </c>
      <c r="H8">
        <v>428.51299999999998</v>
      </c>
      <c r="I8">
        <v>0.14718999999999999</v>
      </c>
      <c r="J8">
        <v>1</v>
      </c>
      <c r="K8">
        <v>0</v>
      </c>
    </row>
    <row r="9" spans="1:17" x14ac:dyDescent="0.25">
      <c r="A9" t="s">
        <v>34</v>
      </c>
      <c r="B9">
        <v>3519.81</v>
      </c>
      <c r="C9">
        <v>3482.84</v>
      </c>
      <c r="D9">
        <v>3432.22</v>
      </c>
      <c r="E9">
        <v>2993.55</v>
      </c>
      <c r="F9">
        <v>427.738</v>
      </c>
      <c r="G9">
        <v>0</v>
      </c>
      <c r="H9">
        <v>427.738</v>
      </c>
      <c r="I9">
        <v>0.14718999999999999</v>
      </c>
      <c r="J9">
        <v>1</v>
      </c>
      <c r="K9">
        <v>0</v>
      </c>
    </row>
    <row r="10" spans="1:17" x14ac:dyDescent="0.25">
      <c r="A10" t="s">
        <v>34</v>
      </c>
      <c r="B10">
        <v>3518.97</v>
      </c>
      <c r="C10">
        <v>3482.05</v>
      </c>
      <c r="D10">
        <v>3432.01</v>
      </c>
      <c r="E10">
        <v>2992.72</v>
      </c>
      <c r="F10">
        <v>427.33199999999999</v>
      </c>
      <c r="G10">
        <v>0</v>
      </c>
      <c r="H10">
        <v>427.33199999999999</v>
      </c>
      <c r="I10">
        <v>0.187802</v>
      </c>
      <c r="J10">
        <v>1</v>
      </c>
      <c r="K10">
        <v>0</v>
      </c>
    </row>
    <row r="11" spans="1:17" x14ac:dyDescent="0.25">
      <c r="A11" t="s">
        <v>34</v>
      </c>
      <c r="B11">
        <v>3524.06</v>
      </c>
      <c r="C11">
        <v>3486.19</v>
      </c>
      <c r="D11">
        <v>3432.61</v>
      </c>
      <c r="E11">
        <v>2993.56</v>
      </c>
      <c r="F11">
        <v>428.00799999999998</v>
      </c>
      <c r="G11">
        <v>0</v>
      </c>
      <c r="H11">
        <v>428.00799999999998</v>
      </c>
      <c r="I11">
        <v>0.14718899999999999</v>
      </c>
      <c r="J11">
        <v>1</v>
      </c>
      <c r="K11">
        <v>0</v>
      </c>
    </row>
    <row r="12" spans="1:17" x14ac:dyDescent="0.25">
      <c r="A12" t="s">
        <v>34</v>
      </c>
      <c r="B12">
        <v>3516.44</v>
      </c>
      <c r="C12">
        <v>3479.42</v>
      </c>
      <c r="D12">
        <v>3431.64</v>
      </c>
      <c r="E12">
        <v>2993.19</v>
      </c>
      <c r="F12">
        <v>427.58499999999998</v>
      </c>
      <c r="G12">
        <v>0</v>
      </c>
      <c r="H12">
        <v>427.58499999999998</v>
      </c>
      <c r="I12">
        <v>1.25282E-3</v>
      </c>
      <c r="J12">
        <v>1</v>
      </c>
      <c r="K12">
        <v>0</v>
      </c>
    </row>
    <row r="13" spans="1:17" x14ac:dyDescent="0.25">
      <c r="A13" t="s">
        <v>34</v>
      </c>
      <c r="B13">
        <v>3516.13</v>
      </c>
      <c r="C13">
        <v>3478.84</v>
      </c>
      <c r="D13">
        <v>3431.46</v>
      </c>
      <c r="E13">
        <v>2992.91</v>
      </c>
      <c r="F13">
        <v>427.63799999999998</v>
      </c>
      <c r="G13">
        <v>0</v>
      </c>
      <c r="H13">
        <v>427.63799999999998</v>
      </c>
      <c r="I13">
        <v>0.14718999999999999</v>
      </c>
      <c r="J13">
        <v>1</v>
      </c>
      <c r="K13">
        <v>0</v>
      </c>
    </row>
    <row r="14" spans="1:17" x14ac:dyDescent="0.25">
      <c r="A14" t="s">
        <v>34</v>
      </c>
      <c r="B14">
        <v>3521.36</v>
      </c>
      <c r="C14">
        <v>3484.35</v>
      </c>
      <c r="D14">
        <v>3431.98</v>
      </c>
      <c r="E14">
        <v>2992.89</v>
      </c>
      <c r="F14">
        <v>427.70600000000002</v>
      </c>
      <c r="G14">
        <v>0</v>
      </c>
      <c r="H14">
        <v>427.70600000000002</v>
      </c>
      <c r="I14">
        <v>0.14718899999999999</v>
      </c>
      <c r="J14">
        <v>1</v>
      </c>
      <c r="K14">
        <v>0</v>
      </c>
    </row>
    <row r="15" spans="1:17" x14ac:dyDescent="0.25">
      <c r="A15" t="s">
        <v>34</v>
      </c>
      <c r="B15">
        <v>3516.35</v>
      </c>
      <c r="C15">
        <v>3479.03</v>
      </c>
      <c r="D15">
        <v>3432.86</v>
      </c>
      <c r="E15">
        <v>2994.5</v>
      </c>
      <c r="F15">
        <v>429.15100000000001</v>
      </c>
      <c r="G15">
        <v>0</v>
      </c>
      <c r="H15">
        <v>429.15100000000001</v>
      </c>
      <c r="I15">
        <v>0.14718899999999999</v>
      </c>
      <c r="J15">
        <v>1</v>
      </c>
      <c r="K15">
        <v>0</v>
      </c>
    </row>
    <row r="16" spans="1:17" x14ac:dyDescent="0.25">
      <c r="A16" t="s">
        <v>34</v>
      </c>
      <c r="B16">
        <v>3524.18</v>
      </c>
      <c r="C16">
        <v>3487.54</v>
      </c>
      <c r="D16">
        <v>3441.92</v>
      </c>
      <c r="E16">
        <v>3002.58</v>
      </c>
      <c r="F16">
        <v>429.92700000000002</v>
      </c>
      <c r="G16">
        <v>0</v>
      </c>
      <c r="H16">
        <v>429.92700000000002</v>
      </c>
      <c r="I16">
        <v>5.1049499999999996E-3</v>
      </c>
      <c r="J16">
        <v>1</v>
      </c>
      <c r="K16">
        <v>0</v>
      </c>
    </row>
    <row r="17" spans="1:11" x14ac:dyDescent="0.25">
      <c r="A17" t="s">
        <v>34</v>
      </c>
      <c r="B17">
        <v>3524.51</v>
      </c>
      <c r="C17">
        <v>3486.77</v>
      </c>
      <c r="D17">
        <v>3442.12</v>
      </c>
      <c r="E17">
        <v>3002.99</v>
      </c>
      <c r="F17">
        <v>428.74</v>
      </c>
      <c r="G17">
        <v>0</v>
      </c>
      <c r="H17">
        <v>428.74</v>
      </c>
      <c r="I17">
        <v>0.14718999999999999</v>
      </c>
      <c r="J17">
        <v>1</v>
      </c>
      <c r="K17">
        <v>0</v>
      </c>
    </row>
    <row r="18" spans="1:11" x14ac:dyDescent="0.25">
      <c r="A18" t="s">
        <v>34</v>
      </c>
      <c r="B18">
        <v>3524.78</v>
      </c>
      <c r="C18">
        <v>3487.29</v>
      </c>
      <c r="D18">
        <v>3441.86</v>
      </c>
      <c r="E18">
        <v>3002.5</v>
      </c>
      <c r="F18">
        <v>428.327</v>
      </c>
      <c r="G18">
        <v>0</v>
      </c>
      <c r="H18">
        <v>428.327</v>
      </c>
      <c r="I18">
        <v>0.187802</v>
      </c>
      <c r="J18">
        <v>1</v>
      </c>
      <c r="K18">
        <v>0</v>
      </c>
    </row>
    <row r="19" spans="1:11" x14ac:dyDescent="0.25">
      <c r="A19" t="s">
        <v>34</v>
      </c>
      <c r="B19">
        <v>3526.45</v>
      </c>
      <c r="C19">
        <v>3490.05</v>
      </c>
      <c r="D19">
        <v>3443.12</v>
      </c>
      <c r="E19">
        <v>3003.61</v>
      </c>
      <c r="F19">
        <v>429.51600000000002</v>
      </c>
      <c r="G19">
        <v>0</v>
      </c>
      <c r="H19">
        <v>429.51600000000002</v>
      </c>
      <c r="I19">
        <v>2.00964E-2</v>
      </c>
      <c r="J19">
        <v>1</v>
      </c>
      <c r="K19">
        <v>0</v>
      </c>
    </row>
    <row r="20" spans="1:11" x14ac:dyDescent="0.25">
      <c r="A20" t="s">
        <v>34</v>
      </c>
      <c r="B20">
        <v>3525.33</v>
      </c>
      <c r="C20">
        <v>3488.77</v>
      </c>
      <c r="D20">
        <v>3443.19</v>
      </c>
      <c r="E20">
        <v>3003.85</v>
      </c>
      <c r="F20">
        <v>429.738</v>
      </c>
      <c r="G20">
        <v>0</v>
      </c>
      <c r="H20">
        <v>429.738</v>
      </c>
      <c r="I20">
        <v>0.14718899999999999</v>
      </c>
      <c r="J20">
        <v>1</v>
      </c>
      <c r="K20">
        <v>0</v>
      </c>
    </row>
    <row r="21" spans="1:11" x14ac:dyDescent="0.25">
      <c r="A21" t="s">
        <v>34</v>
      </c>
      <c r="B21">
        <v>3524.92</v>
      </c>
      <c r="C21">
        <v>3487.59</v>
      </c>
      <c r="D21">
        <v>3443.74</v>
      </c>
      <c r="E21">
        <v>3004.78</v>
      </c>
      <c r="F21">
        <v>430.738</v>
      </c>
      <c r="G21">
        <v>0</v>
      </c>
      <c r="H21">
        <v>430.738</v>
      </c>
      <c r="I21">
        <v>0.187802</v>
      </c>
      <c r="J21">
        <v>1</v>
      </c>
      <c r="K21">
        <v>0</v>
      </c>
    </row>
    <row r="22" spans="1:11" x14ac:dyDescent="0.25">
      <c r="A22" t="s">
        <v>34</v>
      </c>
      <c r="B22">
        <v>3528.57</v>
      </c>
      <c r="C22">
        <v>3491.41</v>
      </c>
      <c r="D22">
        <v>3443.19</v>
      </c>
      <c r="E22">
        <v>3003.64</v>
      </c>
      <c r="F22">
        <v>429.44900000000001</v>
      </c>
      <c r="G22">
        <v>0</v>
      </c>
      <c r="H22">
        <v>429.44900000000001</v>
      </c>
      <c r="I22">
        <v>0.14718999999999999</v>
      </c>
      <c r="J22">
        <v>1</v>
      </c>
      <c r="K22">
        <v>0</v>
      </c>
    </row>
    <row r="23" spans="1:11" x14ac:dyDescent="0.25">
      <c r="A23" t="s">
        <v>34</v>
      </c>
      <c r="B23">
        <v>3543.03</v>
      </c>
      <c r="C23">
        <v>3506.04</v>
      </c>
      <c r="D23">
        <v>3448.69</v>
      </c>
      <c r="E23">
        <v>3003.85</v>
      </c>
      <c r="F23">
        <v>429.93200000000002</v>
      </c>
      <c r="G23">
        <v>0</v>
      </c>
      <c r="H23">
        <v>429.93200000000002</v>
      </c>
      <c r="I23">
        <v>6.1542600000000003E-2</v>
      </c>
      <c r="J23">
        <v>1</v>
      </c>
      <c r="K23">
        <v>0</v>
      </c>
    </row>
    <row r="24" spans="1:11" x14ac:dyDescent="0.25">
      <c r="A24" t="s">
        <v>34</v>
      </c>
      <c r="B24">
        <v>3545.21</v>
      </c>
      <c r="C24">
        <v>3508.08</v>
      </c>
      <c r="D24">
        <v>3448.37</v>
      </c>
      <c r="E24">
        <v>3002.23</v>
      </c>
      <c r="F24">
        <v>428.20299999999997</v>
      </c>
      <c r="G24">
        <v>0</v>
      </c>
      <c r="H24">
        <v>428.20299999999997</v>
      </c>
      <c r="I24">
        <v>0.14718999999999999</v>
      </c>
      <c r="J24">
        <v>1</v>
      </c>
      <c r="K24">
        <v>0</v>
      </c>
    </row>
    <row r="25" spans="1:11" x14ac:dyDescent="0.25">
      <c r="A25" t="s">
        <v>34</v>
      </c>
      <c r="B25">
        <v>3547.21</v>
      </c>
      <c r="C25">
        <v>3509.99</v>
      </c>
      <c r="D25">
        <v>3451.25</v>
      </c>
      <c r="E25">
        <v>3004.82</v>
      </c>
      <c r="F25">
        <v>431.01499999999999</v>
      </c>
      <c r="G25">
        <v>0</v>
      </c>
      <c r="H25">
        <v>431.01499999999999</v>
      </c>
      <c r="I25">
        <v>0.187802</v>
      </c>
      <c r="J25">
        <v>1</v>
      </c>
      <c r="K25">
        <v>0</v>
      </c>
    </row>
    <row r="26" spans="1:11" x14ac:dyDescent="0.25">
      <c r="A26" t="s">
        <v>34</v>
      </c>
      <c r="B26">
        <v>3545.81</v>
      </c>
      <c r="C26">
        <v>3509.54</v>
      </c>
      <c r="D26">
        <v>3451.33</v>
      </c>
      <c r="E26">
        <v>3004.73</v>
      </c>
      <c r="F26">
        <v>430.63900000000001</v>
      </c>
      <c r="G26">
        <v>0</v>
      </c>
      <c r="H26">
        <v>430.63900000000001</v>
      </c>
      <c r="I26">
        <v>0.187802</v>
      </c>
      <c r="J26">
        <v>1</v>
      </c>
      <c r="K26">
        <v>0</v>
      </c>
    </row>
    <row r="27" spans="1:11" x14ac:dyDescent="0.25">
      <c r="A27" t="s">
        <v>34</v>
      </c>
      <c r="B27">
        <v>3533.08</v>
      </c>
      <c r="C27">
        <v>3495.78</v>
      </c>
      <c r="D27">
        <v>3444.91</v>
      </c>
      <c r="E27">
        <v>3003.78</v>
      </c>
      <c r="F27">
        <v>429.79899999999998</v>
      </c>
      <c r="G27">
        <v>0</v>
      </c>
      <c r="H27">
        <v>429.79899999999998</v>
      </c>
      <c r="I27">
        <v>1.2503200000000001E-2</v>
      </c>
      <c r="J27">
        <v>1</v>
      </c>
      <c r="K27">
        <v>0</v>
      </c>
    </row>
    <row r="28" spans="1:11" x14ac:dyDescent="0.25">
      <c r="A28" t="s">
        <v>34</v>
      </c>
      <c r="B28">
        <v>3538.3</v>
      </c>
      <c r="C28">
        <v>3501.04</v>
      </c>
      <c r="D28">
        <v>3447.24</v>
      </c>
      <c r="E28">
        <v>3002.46</v>
      </c>
      <c r="F28">
        <v>428.28899999999999</v>
      </c>
      <c r="G28">
        <v>0</v>
      </c>
      <c r="H28">
        <v>428.28899999999999</v>
      </c>
      <c r="I28">
        <v>0.14718999999999999</v>
      </c>
      <c r="J28">
        <v>1</v>
      </c>
      <c r="K28">
        <v>0</v>
      </c>
    </row>
    <row r="29" spans="1:11" x14ac:dyDescent="0.25">
      <c r="A29" t="s">
        <v>34</v>
      </c>
      <c r="B29">
        <v>3541.86</v>
      </c>
      <c r="C29">
        <v>3504.94</v>
      </c>
      <c r="D29">
        <v>3449.44</v>
      </c>
      <c r="E29">
        <v>3003.52</v>
      </c>
      <c r="F29">
        <v>429.74900000000002</v>
      </c>
      <c r="G29">
        <v>0</v>
      </c>
      <c r="H29">
        <v>429.74900000000002</v>
      </c>
      <c r="I29">
        <v>2.50557E-2</v>
      </c>
      <c r="J29">
        <v>1</v>
      </c>
      <c r="K29">
        <v>0</v>
      </c>
    </row>
    <row r="30" spans="1:11" x14ac:dyDescent="0.25">
      <c r="A30" t="s">
        <v>34</v>
      </c>
      <c r="B30">
        <v>3532.18</v>
      </c>
      <c r="C30">
        <v>3494.54</v>
      </c>
      <c r="D30">
        <v>3444.42</v>
      </c>
      <c r="E30">
        <v>3004.15</v>
      </c>
      <c r="F30">
        <v>429.98200000000003</v>
      </c>
      <c r="G30">
        <v>0</v>
      </c>
      <c r="H30">
        <v>429.98200000000003</v>
      </c>
      <c r="I30">
        <v>0.25393900000000003</v>
      </c>
      <c r="J30">
        <v>1</v>
      </c>
      <c r="K30">
        <v>0</v>
      </c>
    </row>
    <row r="31" spans="1:11" x14ac:dyDescent="0.25">
      <c r="A31" t="s">
        <v>34</v>
      </c>
      <c r="B31">
        <v>3545.03</v>
      </c>
      <c r="C31">
        <v>3507.57</v>
      </c>
      <c r="D31">
        <v>3449.96</v>
      </c>
      <c r="E31">
        <v>3003.99</v>
      </c>
      <c r="F31">
        <v>429.84500000000003</v>
      </c>
      <c r="G31">
        <v>0</v>
      </c>
      <c r="H31">
        <v>429.84500000000003</v>
      </c>
      <c r="I31">
        <v>9.7366400000000006E-2</v>
      </c>
      <c r="J31">
        <v>1</v>
      </c>
      <c r="K31">
        <v>0</v>
      </c>
    </row>
    <row r="32" spans="1:11" x14ac:dyDescent="0.25">
      <c r="A32" t="s">
        <v>34</v>
      </c>
      <c r="B32">
        <v>3541.8</v>
      </c>
      <c r="C32">
        <v>3504.82</v>
      </c>
      <c r="D32">
        <v>3449.4</v>
      </c>
      <c r="E32">
        <v>3003.26</v>
      </c>
      <c r="F32">
        <v>429.46199999999999</v>
      </c>
      <c r="G32">
        <v>0</v>
      </c>
      <c r="H32">
        <v>429.46199999999999</v>
      </c>
      <c r="I32">
        <v>0.14718999999999999</v>
      </c>
      <c r="J32">
        <v>1</v>
      </c>
      <c r="K32">
        <v>0</v>
      </c>
    </row>
    <row r="33" spans="1:11" x14ac:dyDescent="0.25">
      <c r="A33" t="s">
        <v>34</v>
      </c>
      <c r="B33">
        <v>3541.95</v>
      </c>
      <c r="C33">
        <v>3505.58</v>
      </c>
      <c r="D33">
        <v>3448.48</v>
      </c>
      <c r="E33">
        <v>3002.87</v>
      </c>
      <c r="F33">
        <v>429.04700000000003</v>
      </c>
      <c r="G33">
        <v>0</v>
      </c>
      <c r="H33">
        <v>429.04700000000003</v>
      </c>
      <c r="I33">
        <v>0.14718999999999999</v>
      </c>
      <c r="J33">
        <v>1</v>
      </c>
      <c r="K33">
        <v>0</v>
      </c>
    </row>
    <row r="34" spans="1:11" x14ac:dyDescent="0.25">
      <c r="A34" t="s">
        <v>34</v>
      </c>
      <c r="B34">
        <v>3542.19</v>
      </c>
      <c r="C34">
        <v>3505.22</v>
      </c>
      <c r="D34">
        <v>3449.16</v>
      </c>
      <c r="E34">
        <v>3003.41</v>
      </c>
      <c r="F34">
        <v>429.68400000000003</v>
      </c>
      <c r="G34">
        <v>0</v>
      </c>
      <c r="H34">
        <v>429.68400000000003</v>
      </c>
      <c r="I34">
        <v>5.8122299999999998E-3</v>
      </c>
      <c r="J34">
        <v>1</v>
      </c>
      <c r="K34">
        <v>0</v>
      </c>
    </row>
    <row r="35" spans="1:11" x14ac:dyDescent="0.25">
      <c r="A35" t="s">
        <v>34</v>
      </c>
      <c r="B35">
        <v>3538.81</v>
      </c>
      <c r="C35">
        <v>3502.63</v>
      </c>
      <c r="D35">
        <v>3447.88</v>
      </c>
      <c r="E35">
        <v>3002.94</v>
      </c>
      <c r="F35">
        <v>429.14299999999997</v>
      </c>
      <c r="G35">
        <v>0</v>
      </c>
      <c r="H35">
        <v>429.14299999999997</v>
      </c>
      <c r="I35">
        <v>0.14718999999999999</v>
      </c>
      <c r="J35">
        <v>1</v>
      </c>
      <c r="K35">
        <v>0</v>
      </c>
    </row>
    <row r="36" spans="1:11" x14ac:dyDescent="0.25">
      <c r="A36" t="s">
        <v>34</v>
      </c>
      <c r="B36">
        <v>3529.48</v>
      </c>
      <c r="C36">
        <v>3491.88</v>
      </c>
      <c r="D36">
        <v>3441.86</v>
      </c>
      <c r="E36">
        <v>3002.74</v>
      </c>
      <c r="F36">
        <v>429.05200000000002</v>
      </c>
      <c r="G36">
        <v>0</v>
      </c>
      <c r="H36">
        <v>429.05200000000002</v>
      </c>
      <c r="I36">
        <v>0.14718999999999999</v>
      </c>
      <c r="J36">
        <v>1</v>
      </c>
      <c r="K36">
        <v>0</v>
      </c>
    </row>
    <row r="37" spans="1:11" x14ac:dyDescent="0.25">
      <c r="A37" t="s">
        <v>34</v>
      </c>
      <c r="B37">
        <v>3544.32</v>
      </c>
      <c r="C37">
        <v>3507.07</v>
      </c>
      <c r="D37">
        <v>3449.75</v>
      </c>
      <c r="E37">
        <v>3003.42</v>
      </c>
      <c r="F37">
        <v>429.68700000000001</v>
      </c>
      <c r="G37">
        <v>0</v>
      </c>
      <c r="H37">
        <v>429.68700000000001</v>
      </c>
      <c r="I37">
        <v>0.121105</v>
      </c>
      <c r="J37">
        <v>1</v>
      </c>
      <c r="K37">
        <v>0</v>
      </c>
    </row>
    <row r="38" spans="1:11" x14ac:dyDescent="0.25">
      <c r="A38" t="s">
        <v>34</v>
      </c>
      <c r="B38">
        <v>3542.23</v>
      </c>
      <c r="C38">
        <v>3505.88</v>
      </c>
      <c r="D38">
        <v>3450.04</v>
      </c>
      <c r="E38">
        <v>3003.95</v>
      </c>
      <c r="F38">
        <v>430.07900000000001</v>
      </c>
      <c r="G38">
        <v>0</v>
      </c>
      <c r="H38">
        <v>430.07900000000001</v>
      </c>
      <c r="I38">
        <v>0.14718899999999999</v>
      </c>
      <c r="J38">
        <v>1</v>
      </c>
      <c r="K38">
        <v>0</v>
      </c>
    </row>
    <row r="39" spans="1:11" x14ac:dyDescent="0.25">
      <c r="A39" t="s">
        <v>34</v>
      </c>
      <c r="B39">
        <v>3528.92</v>
      </c>
      <c r="C39">
        <v>3491.92</v>
      </c>
      <c r="D39">
        <v>3441.68</v>
      </c>
      <c r="E39">
        <v>3002.12</v>
      </c>
      <c r="F39">
        <v>428.40600000000001</v>
      </c>
      <c r="G39">
        <v>0</v>
      </c>
      <c r="H39">
        <v>428.40600000000001</v>
      </c>
      <c r="I39">
        <v>0.14718999999999999</v>
      </c>
      <c r="J39">
        <v>1</v>
      </c>
      <c r="K39">
        <v>0</v>
      </c>
    </row>
    <row r="40" spans="1:11" x14ac:dyDescent="0.25">
      <c r="A40" t="s">
        <v>34</v>
      </c>
      <c r="B40">
        <v>3542.37</v>
      </c>
      <c r="C40">
        <v>3505.78</v>
      </c>
      <c r="D40">
        <v>3447.9</v>
      </c>
      <c r="E40">
        <v>3002.83</v>
      </c>
      <c r="F40">
        <v>429.03699999999998</v>
      </c>
      <c r="G40">
        <v>0</v>
      </c>
      <c r="H40">
        <v>429.03699999999998</v>
      </c>
      <c r="I40">
        <v>6.0186199999999997E-3</v>
      </c>
      <c r="J40">
        <v>1</v>
      </c>
      <c r="K40">
        <v>0</v>
      </c>
    </row>
    <row r="41" spans="1:11" x14ac:dyDescent="0.25">
      <c r="A41" t="s">
        <v>34</v>
      </c>
      <c r="B41">
        <v>3539.75</v>
      </c>
      <c r="C41">
        <v>3502.56</v>
      </c>
      <c r="D41">
        <v>3450.6</v>
      </c>
      <c r="E41">
        <v>3009.63</v>
      </c>
      <c r="F41">
        <v>430.67700000000002</v>
      </c>
      <c r="G41">
        <v>0</v>
      </c>
      <c r="H41">
        <v>430.67700000000002</v>
      </c>
      <c r="I41">
        <v>0.110544</v>
      </c>
      <c r="J41">
        <v>1</v>
      </c>
      <c r="K41">
        <v>0</v>
      </c>
    </row>
    <row r="42" spans="1:11" x14ac:dyDescent="0.25">
      <c r="A42" t="s">
        <v>34</v>
      </c>
      <c r="B42">
        <v>3569.34</v>
      </c>
      <c r="C42">
        <v>3531.83</v>
      </c>
      <c r="D42">
        <v>3474.81</v>
      </c>
      <c r="E42">
        <v>3025.12</v>
      </c>
      <c r="F42">
        <v>432.87900000000002</v>
      </c>
      <c r="G42">
        <v>0</v>
      </c>
      <c r="H42">
        <v>432.87900000000002</v>
      </c>
      <c r="I42">
        <v>0.14718899999999999</v>
      </c>
      <c r="J42">
        <v>1</v>
      </c>
      <c r="K42">
        <v>0</v>
      </c>
    </row>
    <row r="43" spans="1:11" x14ac:dyDescent="0.25">
      <c r="A43" t="s">
        <v>34</v>
      </c>
      <c r="B43">
        <v>3571.5</v>
      </c>
      <c r="C43">
        <v>3533.26</v>
      </c>
      <c r="D43">
        <v>3473.95</v>
      </c>
      <c r="E43">
        <v>3024.65</v>
      </c>
      <c r="F43">
        <v>432.654</v>
      </c>
      <c r="G43">
        <v>0</v>
      </c>
      <c r="H43">
        <v>432.654</v>
      </c>
      <c r="I43">
        <v>0.14718899999999999</v>
      </c>
      <c r="J43">
        <v>1</v>
      </c>
      <c r="K43">
        <v>0</v>
      </c>
    </row>
    <row r="44" spans="1:11" x14ac:dyDescent="0.25">
      <c r="A44" t="s">
        <v>34</v>
      </c>
      <c r="B44">
        <v>3567.68</v>
      </c>
      <c r="C44">
        <v>3530.41</v>
      </c>
      <c r="D44">
        <v>3472.6</v>
      </c>
      <c r="E44">
        <v>3023.67</v>
      </c>
      <c r="F44">
        <v>431.59500000000003</v>
      </c>
      <c r="G44">
        <v>0</v>
      </c>
      <c r="H44">
        <v>431.59500000000003</v>
      </c>
      <c r="I44">
        <v>0.14718999999999999</v>
      </c>
      <c r="J44">
        <v>1</v>
      </c>
      <c r="K44">
        <v>0</v>
      </c>
    </row>
    <row r="45" spans="1:11" x14ac:dyDescent="0.25">
      <c r="A45" t="s">
        <v>34</v>
      </c>
      <c r="B45">
        <v>3557.16</v>
      </c>
      <c r="C45">
        <v>3520.17</v>
      </c>
      <c r="D45">
        <v>3467.35</v>
      </c>
      <c r="E45">
        <v>3023.58</v>
      </c>
      <c r="F45">
        <v>431.53100000000001</v>
      </c>
      <c r="G45">
        <v>0</v>
      </c>
      <c r="H45">
        <v>431.53100000000001</v>
      </c>
      <c r="I45">
        <v>0.14718999999999999</v>
      </c>
      <c r="J45">
        <v>1</v>
      </c>
      <c r="K45">
        <v>0</v>
      </c>
    </row>
    <row r="46" spans="1:11" x14ac:dyDescent="0.25">
      <c r="A46" t="s">
        <v>34</v>
      </c>
      <c r="B46">
        <v>3566.06</v>
      </c>
      <c r="C46">
        <v>3529.21</v>
      </c>
      <c r="D46">
        <v>3472</v>
      </c>
      <c r="E46">
        <v>3023.63</v>
      </c>
      <c r="F46">
        <v>431.71600000000001</v>
      </c>
      <c r="G46">
        <v>0</v>
      </c>
      <c r="H46">
        <v>431.71600000000001</v>
      </c>
      <c r="I46">
        <v>0.14718999999999999</v>
      </c>
      <c r="J46">
        <v>1</v>
      </c>
      <c r="K46">
        <v>0</v>
      </c>
    </row>
    <row r="47" spans="1:11" x14ac:dyDescent="0.25">
      <c r="A47" t="s">
        <v>34</v>
      </c>
      <c r="B47">
        <v>3566.98</v>
      </c>
      <c r="C47">
        <v>3529.6</v>
      </c>
      <c r="D47">
        <v>3471.84</v>
      </c>
      <c r="E47">
        <v>3023.7</v>
      </c>
      <c r="F47">
        <v>431.69900000000001</v>
      </c>
      <c r="G47">
        <v>0</v>
      </c>
      <c r="H47">
        <v>431.69900000000001</v>
      </c>
      <c r="I47">
        <v>0.14718999999999999</v>
      </c>
      <c r="J47">
        <v>1</v>
      </c>
      <c r="K47">
        <v>0</v>
      </c>
    </row>
    <row r="48" spans="1:11" x14ac:dyDescent="0.25">
      <c r="A48" t="s">
        <v>34</v>
      </c>
      <c r="B48">
        <v>3569.88</v>
      </c>
      <c r="C48">
        <v>3532.11</v>
      </c>
      <c r="D48">
        <v>3471.56</v>
      </c>
      <c r="E48">
        <v>3023.57</v>
      </c>
      <c r="F48">
        <v>431.637</v>
      </c>
      <c r="G48">
        <v>0</v>
      </c>
      <c r="H48">
        <v>431.637</v>
      </c>
      <c r="I48">
        <v>0.14718999999999999</v>
      </c>
      <c r="J48">
        <v>1</v>
      </c>
      <c r="K48">
        <v>0</v>
      </c>
    </row>
    <row r="49" spans="1:25" x14ac:dyDescent="0.25">
      <c r="A49" t="s">
        <v>34</v>
      </c>
      <c r="B49">
        <v>3566.53</v>
      </c>
      <c r="C49">
        <v>3528.95</v>
      </c>
      <c r="D49">
        <v>3469.61</v>
      </c>
      <c r="E49">
        <v>3023.88</v>
      </c>
      <c r="F49">
        <v>431.80700000000002</v>
      </c>
      <c r="G49">
        <v>0</v>
      </c>
      <c r="H49">
        <v>431.80700000000002</v>
      </c>
      <c r="I49">
        <v>0.14718999999999999</v>
      </c>
      <c r="J49">
        <v>1</v>
      </c>
      <c r="K49">
        <v>0</v>
      </c>
    </row>
    <row r="50" spans="1:25" x14ac:dyDescent="0.25">
      <c r="A50" t="s">
        <v>34</v>
      </c>
      <c r="B50">
        <v>3572.23</v>
      </c>
      <c r="C50">
        <v>3534.97</v>
      </c>
      <c r="D50">
        <v>3472.01</v>
      </c>
      <c r="E50">
        <v>3023.74</v>
      </c>
      <c r="F50">
        <v>431.85599999999999</v>
      </c>
      <c r="G50">
        <v>0</v>
      </c>
      <c r="H50">
        <v>431.85599999999999</v>
      </c>
      <c r="I50">
        <v>0.14718999999999999</v>
      </c>
      <c r="J50">
        <v>1</v>
      </c>
      <c r="K50">
        <v>0</v>
      </c>
    </row>
    <row r="51" spans="1:25" x14ac:dyDescent="0.25">
      <c r="A51" t="s">
        <v>34</v>
      </c>
      <c r="B51">
        <v>3570.7</v>
      </c>
      <c r="C51">
        <v>3533.13</v>
      </c>
      <c r="D51">
        <v>3471.72</v>
      </c>
      <c r="E51">
        <v>3023.62</v>
      </c>
      <c r="F51">
        <v>431.77300000000002</v>
      </c>
      <c r="G51">
        <v>0</v>
      </c>
      <c r="H51">
        <v>431.77300000000002</v>
      </c>
      <c r="I51">
        <v>0.14718999999999999</v>
      </c>
      <c r="J51">
        <v>1</v>
      </c>
      <c r="K51">
        <v>0</v>
      </c>
    </row>
    <row r="52" spans="1:25" x14ac:dyDescent="0.25">
      <c r="A52" t="s">
        <v>34</v>
      </c>
      <c r="B52">
        <v>3595.38</v>
      </c>
      <c r="C52">
        <v>3552.05</v>
      </c>
      <c r="D52">
        <v>3491.22</v>
      </c>
      <c r="E52">
        <v>3034.21</v>
      </c>
      <c r="F52">
        <v>433.39499999999998</v>
      </c>
      <c r="G52">
        <v>0</v>
      </c>
      <c r="H52">
        <v>433.39499999999998</v>
      </c>
      <c r="I52">
        <v>0.14718999999999999</v>
      </c>
      <c r="J52">
        <v>1</v>
      </c>
      <c r="K52">
        <v>0</v>
      </c>
    </row>
    <row r="53" spans="1:25" x14ac:dyDescent="0.25">
      <c r="A53" t="s">
        <v>34</v>
      </c>
      <c r="B53">
        <v>3582.72</v>
      </c>
      <c r="C53">
        <v>3541.44</v>
      </c>
      <c r="D53">
        <v>3481.91</v>
      </c>
      <c r="E53">
        <v>3032.46</v>
      </c>
      <c r="F53">
        <v>432.55</v>
      </c>
      <c r="G53">
        <v>0</v>
      </c>
      <c r="H53">
        <v>432.55</v>
      </c>
      <c r="I53">
        <v>0.187802</v>
      </c>
      <c r="J53">
        <v>1</v>
      </c>
      <c r="K53">
        <v>0</v>
      </c>
    </row>
    <row r="54" spans="1:25" x14ac:dyDescent="0.25">
      <c r="A54" t="s">
        <v>34</v>
      </c>
      <c r="B54">
        <v>3566.51</v>
      </c>
      <c r="C54">
        <v>3529.68</v>
      </c>
      <c r="D54">
        <v>3470.69</v>
      </c>
      <c r="E54">
        <v>3023.24</v>
      </c>
      <c r="F54">
        <v>431.62900000000002</v>
      </c>
      <c r="G54">
        <v>0</v>
      </c>
      <c r="H54">
        <v>431.62900000000002</v>
      </c>
      <c r="I54">
        <v>0.14718999999999999</v>
      </c>
      <c r="J54">
        <v>1</v>
      </c>
      <c r="K54">
        <v>0</v>
      </c>
    </row>
    <row r="55" spans="1:25" x14ac:dyDescent="0.25">
      <c r="A55" t="s">
        <v>34</v>
      </c>
      <c r="B55">
        <v>3567.87</v>
      </c>
      <c r="C55">
        <v>3530.71</v>
      </c>
      <c r="D55">
        <v>3471.79</v>
      </c>
      <c r="E55">
        <v>3023.49</v>
      </c>
      <c r="F55">
        <v>431.58800000000002</v>
      </c>
      <c r="G55">
        <v>0</v>
      </c>
      <c r="H55">
        <v>431.58800000000002</v>
      </c>
      <c r="I55">
        <v>0.14718999999999999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3551.97</v>
      </c>
      <c r="C56">
        <v>3515.17</v>
      </c>
      <c r="D56">
        <v>3466.28</v>
      </c>
      <c r="E56">
        <v>3023.64</v>
      </c>
      <c r="F56">
        <v>431.81</v>
      </c>
      <c r="G56">
        <v>0</v>
      </c>
      <c r="H56">
        <v>431.81</v>
      </c>
      <c r="I56">
        <v>0.1202</v>
      </c>
      <c r="J56">
        <v>1</v>
      </c>
      <c r="K56">
        <v>0</v>
      </c>
      <c r="R56">
        <f>AVERAGE(B7:B56)</f>
        <v>3544.5560000000005</v>
      </c>
      <c r="S56">
        <f>AVERAGE(C7:C56)</f>
        <v>3507.1862000000001</v>
      </c>
      <c r="U56">
        <f>_xlfn.VAR.P(B7:B56)</f>
        <v>387.26409999999964</v>
      </c>
      <c r="V56">
        <f>_xlfn.VAR.P(C7:C56)</f>
        <v>367.20473555999905</v>
      </c>
      <c r="X56">
        <f>1.96*SQRT(U56)/50</f>
        <v>0.77141785474799551</v>
      </c>
      <c r="Y56">
        <f>1.96*SQRT(V56)/50</f>
        <v>0.75117340531392418</v>
      </c>
    </row>
    <row r="57" spans="1:25" x14ac:dyDescent="0.25">
      <c r="A57" t="s">
        <v>102</v>
      </c>
      <c r="B57">
        <v>177304.19099999999</v>
      </c>
      <c r="C57" t="s">
        <v>36</v>
      </c>
    </row>
    <row r="58" spans="1:25" x14ac:dyDescent="0.25">
      <c r="A58" t="s">
        <v>35</v>
      </c>
      <c r="B58">
        <v>3579.98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0.187802</v>
      </c>
      <c r="J58">
        <v>1</v>
      </c>
      <c r="K58">
        <v>0</v>
      </c>
    </row>
    <row r="59" spans="1:25" x14ac:dyDescent="0.25">
      <c r="A59" t="s">
        <v>35</v>
      </c>
      <c r="B59">
        <v>3578.63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0.14718999999999999</v>
      </c>
      <c r="J59">
        <v>1</v>
      </c>
      <c r="K59">
        <v>0</v>
      </c>
    </row>
    <row r="60" spans="1:25" x14ac:dyDescent="0.25">
      <c r="A60" t="s">
        <v>35</v>
      </c>
      <c r="B60">
        <v>3577.95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0.14718999999999999</v>
      </c>
      <c r="J60">
        <v>1</v>
      </c>
      <c r="K60">
        <v>0</v>
      </c>
    </row>
    <row r="61" spans="1:25" x14ac:dyDescent="0.25">
      <c r="A61" t="s">
        <v>35</v>
      </c>
      <c r="B61">
        <v>3578.25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0.14718999999999999</v>
      </c>
      <c r="J61">
        <v>1</v>
      </c>
      <c r="K61">
        <v>0</v>
      </c>
    </row>
    <row r="62" spans="1:25" x14ac:dyDescent="0.25">
      <c r="A62" t="s">
        <v>35</v>
      </c>
      <c r="B62">
        <v>3587.29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0.14718999999999999</v>
      </c>
      <c r="J62">
        <v>1</v>
      </c>
      <c r="K62">
        <v>0</v>
      </c>
    </row>
    <row r="63" spans="1:25" x14ac:dyDescent="0.25">
      <c r="A63" t="s">
        <v>35</v>
      </c>
      <c r="B63">
        <v>3584.24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0.14718999999999999</v>
      </c>
      <c r="J63">
        <v>1</v>
      </c>
      <c r="K63">
        <v>0</v>
      </c>
    </row>
    <row r="64" spans="1:25" x14ac:dyDescent="0.25">
      <c r="A64" t="s">
        <v>35</v>
      </c>
      <c r="B64">
        <v>3586.63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0.14718999999999999</v>
      </c>
      <c r="J64">
        <v>1</v>
      </c>
      <c r="K64">
        <v>0</v>
      </c>
    </row>
    <row r="65" spans="1:11" x14ac:dyDescent="0.25">
      <c r="A65" t="s">
        <v>35</v>
      </c>
      <c r="B65">
        <v>3586.18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0.14718999999999999</v>
      </c>
      <c r="J65">
        <v>1</v>
      </c>
      <c r="K65">
        <v>0</v>
      </c>
    </row>
    <row r="66" spans="1:11" x14ac:dyDescent="0.25">
      <c r="A66" t="s">
        <v>35</v>
      </c>
      <c r="B66">
        <v>3585.63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7.2160199999999994E-2</v>
      </c>
      <c r="J66">
        <v>1</v>
      </c>
      <c r="K66">
        <v>0</v>
      </c>
    </row>
    <row r="67" spans="1:11" x14ac:dyDescent="0.25">
      <c r="A67" t="s">
        <v>35</v>
      </c>
      <c r="B67">
        <v>3584.92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0.14718999999999999</v>
      </c>
      <c r="J67">
        <v>1</v>
      </c>
      <c r="K67">
        <v>0</v>
      </c>
    </row>
    <row r="68" spans="1:11" x14ac:dyDescent="0.25">
      <c r="A68" t="s">
        <v>35</v>
      </c>
      <c r="B68">
        <v>3580.86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0.14718999999999999</v>
      </c>
      <c r="J68">
        <v>1</v>
      </c>
      <c r="K68">
        <v>0</v>
      </c>
    </row>
    <row r="69" spans="1:11" x14ac:dyDescent="0.25">
      <c r="A69" t="s">
        <v>35</v>
      </c>
      <c r="B69">
        <v>3586.8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0.187802</v>
      </c>
      <c r="J69">
        <v>1</v>
      </c>
      <c r="K69">
        <v>0</v>
      </c>
    </row>
    <row r="70" spans="1:11" x14ac:dyDescent="0.25">
      <c r="A70" t="s">
        <v>35</v>
      </c>
      <c r="B70">
        <v>3580.59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0.14718899999999999</v>
      </c>
      <c r="J70">
        <v>1</v>
      </c>
      <c r="K70">
        <v>0</v>
      </c>
    </row>
    <row r="71" spans="1:11" x14ac:dyDescent="0.25">
      <c r="A71" t="s">
        <v>35</v>
      </c>
      <c r="B71">
        <v>3579.19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0.14718999999999999</v>
      </c>
      <c r="J71">
        <v>1</v>
      </c>
      <c r="K71">
        <v>0</v>
      </c>
    </row>
    <row r="72" spans="1:11" x14ac:dyDescent="0.25">
      <c r="A72" t="s">
        <v>35</v>
      </c>
      <c r="B72">
        <v>3577.73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0.14718999999999999</v>
      </c>
      <c r="J72">
        <v>1</v>
      </c>
      <c r="K72">
        <v>0</v>
      </c>
    </row>
    <row r="73" spans="1:11" x14ac:dyDescent="0.25">
      <c r="A73" t="s">
        <v>35</v>
      </c>
      <c r="B73">
        <v>3580.16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0.14718999999999999</v>
      </c>
      <c r="J73">
        <v>1</v>
      </c>
      <c r="K73">
        <v>0</v>
      </c>
    </row>
    <row r="74" spans="1:11" x14ac:dyDescent="0.25">
      <c r="A74" t="s">
        <v>35</v>
      </c>
      <c r="B74">
        <v>3582.62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0.187802</v>
      </c>
      <c r="J74">
        <v>1</v>
      </c>
      <c r="K74">
        <v>0</v>
      </c>
    </row>
    <row r="75" spans="1:11" x14ac:dyDescent="0.25">
      <c r="A75" t="s">
        <v>35</v>
      </c>
      <c r="B75">
        <v>3581.56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0.332258</v>
      </c>
      <c r="J75">
        <v>1</v>
      </c>
      <c r="K75">
        <v>0</v>
      </c>
    </row>
    <row r="76" spans="1:11" x14ac:dyDescent="0.25">
      <c r="A76" t="s">
        <v>35</v>
      </c>
      <c r="B76">
        <v>3585.74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0.187803</v>
      </c>
      <c r="J76">
        <v>1</v>
      </c>
      <c r="K76">
        <v>0</v>
      </c>
    </row>
    <row r="77" spans="1:11" x14ac:dyDescent="0.25">
      <c r="A77" t="s">
        <v>35</v>
      </c>
      <c r="B77">
        <v>3579.59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0.14718999999999999</v>
      </c>
      <c r="J77">
        <v>1</v>
      </c>
      <c r="K77">
        <v>0</v>
      </c>
    </row>
    <row r="78" spans="1:11" x14ac:dyDescent="0.25">
      <c r="A78" t="s">
        <v>35</v>
      </c>
      <c r="B78">
        <v>3580.35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0.14718999999999999</v>
      </c>
      <c r="J78">
        <v>1</v>
      </c>
      <c r="K78">
        <v>0</v>
      </c>
    </row>
    <row r="79" spans="1:11" x14ac:dyDescent="0.25">
      <c r="A79" t="s">
        <v>35</v>
      </c>
      <c r="B79">
        <v>3577.69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0.14718999999999999</v>
      </c>
      <c r="J79">
        <v>1</v>
      </c>
      <c r="K79">
        <v>0</v>
      </c>
    </row>
    <row r="80" spans="1:11" x14ac:dyDescent="0.25">
      <c r="A80" t="s">
        <v>35</v>
      </c>
      <c r="B80">
        <v>3576.02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0.14332</v>
      </c>
      <c r="J80">
        <v>1</v>
      </c>
      <c r="K80">
        <v>0</v>
      </c>
    </row>
    <row r="81" spans="1:11" x14ac:dyDescent="0.25">
      <c r="A81" t="s">
        <v>35</v>
      </c>
      <c r="B81">
        <v>3581.83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0.14718999999999999</v>
      </c>
      <c r="J81">
        <v>1</v>
      </c>
      <c r="K81">
        <v>0</v>
      </c>
    </row>
    <row r="82" spans="1:11" x14ac:dyDescent="0.25">
      <c r="A82" t="s">
        <v>35</v>
      </c>
      <c r="B82">
        <v>3583.19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0.14718999999999999</v>
      </c>
      <c r="J82">
        <v>1</v>
      </c>
      <c r="K82">
        <v>0</v>
      </c>
    </row>
    <row r="83" spans="1:11" x14ac:dyDescent="0.25">
      <c r="A83" t="s">
        <v>35</v>
      </c>
      <c r="B83">
        <v>3580.64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0.187802</v>
      </c>
      <c r="J83">
        <v>1</v>
      </c>
      <c r="K83">
        <v>0</v>
      </c>
    </row>
    <row r="84" spans="1:11" x14ac:dyDescent="0.25">
      <c r="A84" t="s">
        <v>35</v>
      </c>
      <c r="B84">
        <v>3581.99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0.22132499999999999</v>
      </c>
      <c r="J84">
        <v>1</v>
      </c>
      <c r="K84">
        <v>0</v>
      </c>
    </row>
    <row r="85" spans="1:11" x14ac:dyDescent="0.25">
      <c r="A85" t="s">
        <v>35</v>
      </c>
      <c r="B85">
        <v>3581.61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0.370037</v>
      </c>
      <c r="J85">
        <v>1</v>
      </c>
      <c r="K85">
        <v>0</v>
      </c>
    </row>
    <row r="86" spans="1:11" x14ac:dyDescent="0.25">
      <c r="A86" t="s">
        <v>35</v>
      </c>
      <c r="B86">
        <v>3580.45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0.14718999999999999</v>
      </c>
      <c r="J86">
        <v>1</v>
      </c>
      <c r="K86">
        <v>0</v>
      </c>
    </row>
    <row r="87" spans="1:11" x14ac:dyDescent="0.25">
      <c r="A87" t="s">
        <v>35</v>
      </c>
      <c r="B87">
        <v>3579.86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0.14718899999999999</v>
      </c>
      <c r="J87">
        <v>1</v>
      </c>
      <c r="K87">
        <v>0</v>
      </c>
    </row>
    <row r="88" spans="1:11" x14ac:dyDescent="0.25">
      <c r="A88" t="s">
        <v>35</v>
      </c>
      <c r="B88">
        <v>3579.44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0.14718999999999999</v>
      </c>
      <c r="J88">
        <v>1</v>
      </c>
      <c r="K88">
        <v>0</v>
      </c>
    </row>
    <row r="89" spans="1:11" x14ac:dyDescent="0.25">
      <c r="A89" t="s">
        <v>35</v>
      </c>
      <c r="B89">
        <v>3575.11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0.14718999999999999</v>
      </c>
      <c r="J89">
        <v>1</v>
      </c>
      <c r="K89">
        <v>0</v>
      </c>
    </row>
    <row r="90" spans="1:11" x14ac:dyDescent="0.25">
      <c r="A90" t="s">
        <v>35</v>
      </c>
      <c r="B90">
        <v>3585.8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0.14718999999999999</v>
      </c>
      <c r="J90">
        <v>1</v>
      </c>
      <c r="K90">
        <v>0</v>
      </c>
    </row>
    <row r="91" spans="1:11" x14ac:dyDescent="0.25">
      <c r="A91" t="s">
        <v>35</v>
      </c>
      <c r="B91">
        <v>3575.74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0.14718999999999999</v>
      </c>
      <c r="J91">
        <v>1</v>
      </c>
      <c r="K91">
        <v>0</v>
      </c>
    </row>
    <row r="92" spans="1:11" x14ac:dyDescent="0.25">
      <c r="A92" t="s">
        <v>35</v>
      </c>
      <c r="B92">
        <v>3589.2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0.14718999999999999</v>
      </c>
      <c r="J92">
        <v>1</v>
      </c>
      <c r="K92">
        <v>0</v>
      </c>
    </row>
    <row r="93" spans="1:11" x14ac:dyDescent="0.25">
      <c r="A93" t="s">
        <v>35</v>
      </c>
      <c r="B93">
        <v>3574.99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0.14718999999999999</v>
      </c>
      <c r="J93">
        <v>1</v>
      </c>
      <c r="K93">
        <v>0</v>
      </c>
    </row>
    <row r="94" spans="1:11" x14ac:dyDescent="0.25">
      <c r="A94" t="s">
        <v>35</v>
      </c>
      <c r="B94">
        <v>3586.06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0.14718999999999999</v>
      </c>
      <c r="J94">
        <v>1</v>
      </c>
      <c r="K94">
        <v>0</v>
      </c>
    </row>
    <row r="95" spans="1:11" x14ac:dyDescent="0.25">
      <c r="A95" t="s">
        <v>35</v>
      </c>
      <c r="B95">
        <v>3572.64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0.14718999999999999</v>
      </c>
      <c r="J95">
        <v>1</v>
      </c>
      <c r="K95">
        <v>0</v>
      </c>
    </row>
    <row r="96" spans="1:11" x14ac:dyDescent="0.25">
      <c r="A96" t="s">
        <v>35</v>
      </c>
      <c r="B96">
        <v>3574.77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0.14718999999999999</v>
      </c>
      <c r="J96">
        <v>1</v>
      </c>
      <c r="K96">
        <v>0</v>
      </c>
    </row>
    <row r="97" spans="1:25" x14ac:dyDescent="0.25">
      <c r="A97" t="s">
        <v>35</v>
      </c>
      <c r="B97">
        <v>3572.73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0.14718999999999999</v>
      </c>
      <c r="J97">
        <v>1</v>
      </c>
      <c r="K97">
        <v>0</v>
      </c>
    </row>
    <row r="98" spans="1:25" x14ac:dyDescent="0.25">
      <c r="A98" t="s">
        <v>35</v>
      </c>
      <c r="B98">
        <v>3587.31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0.14718999999999999</v>
      </c>
      <c r="J98">
        <v>1</v>
      </c>
      <c r="K98">
        <v>0</v>
      </c>
    </row>
    <row r="99" spans="1:25" x14ac:dyDescent="0.25">
      <c r="A99" t="s">
        <v>35</v>
      </c>
      <c r="B99">
        <v>3576.66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0.14718999999999999</v>
      </c>
      <c r="J99">
        <v>1</v>
      </c>
      <c r="K99">
        <v>0</v>
      </c>
    </row>
    <row r="100" spans="1:25" x14ac:dyDescent="0.25">
      <c r="A100" t="s">
        <v>35</v>
      </c>
      <c r="B100">
        <v>3586.08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0.14718999999999999</v>
      </c>
      <c r="J100">
        <v>1</v>
      </c>
      <c r="K100">
        <v>0</v>
      </c>
    </row>
    <row r="101" spans="1:25" x14ac:dyDescent="0.25">
      <c r="A101" t="s">
        <v>35</v>
      </c>
      <c r="B101">
        <v>3575.28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0.14718999999999999</v>
      </c>
      <c r="J101">
        <v>1</v>
      </c>
      <c r="K101">
        <v>0</v>
      </c>
    </row>
    <row r="102" spans="1:25" x14ac:dyDescent="0.25">
      <c r="A102" t="s">
        <v>35</v>
      </c>
      <c r="B102">
        <v>3574.43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1.23307E-2</v>
      </c>
      <c r="J102">
        <v>1</v>
      </c>
      <c r="K102">
        <v>0</v>
      </c>
    </row>
    <row r="103" spans="1:25" x14ac:dyDescent="0.25">
      <c r="A103" t="s">
        <v>35</v>
      </c>
      <c r="B103">
        <v>3575.49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0.14718999999999999</v>
      </c>
      <c r="J103">
        <v>1</v>
      </c>
      <c r="K103">
        <v>0</v>
      </c>
    </row>
    <row r="104" spans="1:25" x14ac:dyDescent="0.25">
      <c r="A104" t="s">
        <v>35</v>
      </c>
      <c r="B104">
        <v>3572.57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0.14718999999999999</v>
      </c>
      <c r="J104">
        <v>1</v>
      </c>
      <c r="K104">
        <v>0</v>
      </c>
    </row>
    <row r="105" spans="1:25" x14ac:dyDescent="0.25">
      <c r="A105" t="s">
        <v>35</v>
      </c>
      <c r="B105">
        <v>3575.41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0.14279500000000001</v>
      </c>
      <c r="J105">
        <v>1</v>
      </c>
      <c r="K105">
        <v>0</v>
      </c>
    </row>
    <row r="106" spans="1:25" x14ac:dyDescent="0.25">
      <c r="A106" t="s">
        <v>35</v>
      </c>
      <c r="B106">
        <v>3586.58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0.14718999999999999</v>
      </c>
      <c r="J106">
        <v>1</v>
      </c>
      <c r="K106">
        <v>0</v>
      </c>
    </row>
    <row r="107" spans="1:25" x14ac:dyDescent="0.25">
      <c r="A107" t="s">
        <v>35</v>
      </c>
      <c r="B107">
        <v>3576.38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0.19412399999999999</v>
      </c>
      <c r="J107">
        <v>1</v>
      </c>
      <c r="K107">
        <v>0</v>
      </c>
    </row>
    <row r="108" spans="1:25" x14ac:dyDescent="0.25">
      <c r="A108" t="s">
        <v>35</v>
      </c>
      <c r="B108">
        <v>3582.58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0.14718999999999999</v>
      </c>
      <c r="J108">
        <v>1</v>
      </c>
      <c r="K108">
        <v>0</v>
      </c>
    </row>
    <row r="109" spans="1:25" x14ac:dyDescent="0.25">
      <c r="A109" t="s">
        <v>35</v>
      </c>
      <c r="B109">
        <v>3575.07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0.14718999999999999</v>
      </c>
      <c r="J109">
        <v>1</v>
      </c>
      <c r="K109">
        <v>0</v>
      </c>
    </row>
    <row r="110" spans="1:25" x14ac:dyDescent="0.25">
      <c r="A110" t="s">
        <v>35</v>
      </c>
      <c r="B110">
        <v>3585.17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0.14718999999999999</v>
      </c>
      <c r="J110">
        <v>1</v>
      </c>
      <c r="K110">
        <v>0</v>
      </c>
    </row>
    <row r="111" spans="1:25" x14ac:dyDescent="0.25">
      <c r="A111" t="s">
        <v>35</v>
      </c>
      <c r="B111">
        <v>3575.64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0.11769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3574.28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0.14718999999999999</v>
      </c>
      <c r="J112">
        <v>1</v>
      </c>
      <c r="K112">
        <v>0</v>
      </c>
      <c r="R112">
        <f>AVERAGE(B63:B112)</f>
        <v>3580.2295999999997</v>
      </c>
      <c r="S112">
        <f>AVERAGE(C63:C112)</f>
        <v>0</v>
      </c>
      <c r="U112">
        <f>_xlfn.VAR.P(B63:B112)</f>
        <v>21.302483839999933</v>
      </c>
      <c r="V112">
        <f>_xlfn.VAR.P(C63:C112)</f>
        <v>0</v>
      </c>
      <c r="X112">
        <f>1.96*SQRT(U112)/50</f>
        <v>0.18092608647704039</v>
      </c>
      <c r="Y112">
        <f>1.96*SQRT(V112)/50</f>
        <v>0</v>
      </c>
    </row>
    <row r="113" spans="1:9" x14ac:dyDescent="0.25">
      <c r="A113" t="s">
        <v>35</v>
      </c>
      <c r="B113">
        <v>179073.20730000001</v>
      </c>
      <c r="C113" t="s">
        <v>36</v>
      </c>
    </row>
    <row r="114" spans="1:9" x14ac:dyDescent="0.25">
      <c r="A114" t="s">
        <v>37</v>
      </c>
      <c r="B114">
        <v>2263.5700000000002</v>
      </c>
      <c r="C114">
        <v>2232.2199999999998</v>
      </c>
      <c r="D114">
        <v>2183.85</v>
      </c>
      <c r="E114">
        <v>1736.06</v>
      </c>
      <c r="F114">
        <v>432.07100000000003</v>
      </c>
      <c r="G114">
        <v>0.14718999999999999</v>
      </c>
      <c r="H114">
        <v>1</v>
      </c>
      <c r="I114">
        <v>0</v>
      </c>
    </row>
    <row r="115" spans="1:9" x14ac:dyDescent="0.25">
      <c r="A115" t="s">
        <v>37</v>
      </c>
      <c r="B115">
        <v>2254.8200000000002</v>
      </c>
      <c r="C115">
        <v>2223.37</v>
      </c>
      <c r="D115">
        <v>2174.88</v>
      </c>
      <c r="E115">
        <v>1726.97</v>
      </c>
      <c r="F115">
        <v>432.452</v>
      </c>
      <c r="G115">
        <v>0.104945</v>
      </c>
      <c r="H115">
        <v>1</v>
      </c>
      <c r="I115">
        <v>0</v>
      </c>
    </row>
    <row r="116" spans="1:9" x14ac:dyDescent="0.25">
      <c r="A116" t="s">
        <v>37</v>
      </c>
      <c r="B116">
        <v>2261.6799999999998</v>
      </c>
      <c r="C116">
        <v>2229.64</v>
      </c>
      <c r="D116">
        <v>2177.2800000000002</v>
      </c>
      <c r="E116">
        <v>1728.03</v>
      </c>
      <c r="F116">
        <v>431.85899999999998</v>
      </c>
      <c r="G116">
        <v>0.14718999999999999</v>
      </c>
      <c r="H116">
        <v>1</v>
      </c>
      <c r="I116">
        <v>0</v>
      </c>
    </row>
    <row r="117" spans="1:9" x14ac:dyDescent="0.25">
      <c r="A117" t="s">
        <v>37</v>
      </c>
      <c r="B117">
        <v>2257.39</v>
      </c>
      <c r="C117">
        <v>2225.5100000000002</v>
      </c>
      <c r="D117">
        <v>2174.7199999999998</v>
      </c>
      <c r="E117">
        <v>1726.46</v>
      </c>
      <c r="F117">
        <v>432.40600000000001</v>
      </c>
      <c r="G117">
        <v>0.14718899999999999</v>
      </c>
      <c r="H117">
        <v>1</v>
      </c>
      <c r="I117">
        <v>0</v>
      </c>
    </row>
    <row r="118" spans="1:9" x14ac:dyDescent="0.25">
      <c r="A118" t="s">
        <v>37</v>
      </c>
      <c r="B118">
        <v>2260.23</v>
      </c>
      <c r="C118">
        <v>2229.0500000000002</v>
      </c>
      <c r="D118">
        <v>2178.79</v>
      </c>
      <c r="E118">
        <v>1730.7</v>
      </c>
      <c r="F118">
        <v>431.86799999999999</v>
      </c>
      <c r="G118">
        <v>0.14718999999999999</v>
      </c>
      <c r="H118">
        <v>1</v>
      </c>
      <c r="I118">
        <v>0</v>
      </c>
    </row>
    <row r="119" spans="1:9" x14ac:dyDescent="0.25">
      <c r="A119" t="s">
        <v>37</v>
      </c>
      <c r="B119">
        <v>2262.46</v>
      </c>
      <c r="C119">
        <v>2231.0100000000002</v>
      </c>
      <c r="D119">
        <v>2181.52</v>
      </c>
      <c r="E119">
        <v>1733.57</v>
      </c>
      <c r="F119">
        <v>432.084</v>
      </c>
      <c r="G119">
        <v>1.4472199999999999E-3</v>
      </c>
      <c r="H119">
        <v>1</v>
      </c>
      <c r="I119">
        <v>0</v>
      </c>
    </row>
    <row r="120" spans="1:9" x14ac:dyDescent="0.25">
      <c r="A120" t="s">
        <v>37</v>
      </c>
      <c r="B120">
        <v>2263.41</v>
      </c>
      <c r="C120">
        <v>2231.9299999999998</v>
      </c>
      <c r="D120">
        <v>2177.96</v>
      </c>
      <c r="E120">
        <v>1728.74</v>
      </c>
      <c r="F120">
        <v>432.32400000000001</v>
      </c>
      <c r="G120">
        <v>1.2534E-3</v>
      </c>
      <c r="H120">
        <v>1</v>
      </c>
      <c r="I120">
        <v>0</v>
      </c>
    </row>
    <row r="121" spans="1:9" x14ac:dyDescent="0.25">
      <c r="A121" t="s">
        <v>37</v>
      </c>
      <c r="B121">
        <v>2259.25</v>
      </c>
      <c r="C121">
        <v>2227.7399999999998</v>
      </c>
      <c r="D121">
        <v>2177.12</v>
      </c>
      <c r="E121">
        <v>1728.92</v>
      </c>
      <c r="F121">
        <v>432.459</v>
      </c>
      <c r="G121">
        <v>0.14718899999999999</v>
      </c>
      <c r="H121">
        <v>1</v>
      </c>
      <c r="I121">
        <v>0</v>
      </c>
    </row>
    <row r="122" spans="1:9" x14ac:dyDescent="0.25">
      <c r="A122" t="s">
        <v>37</v>
      </c>
      <c r="B122">
        <v>2254.6999999999998</v>
      </c>
      <c r="C122">
        <v>2223.0100000000002</v>
      </c>
      <c r="D122">
        <v>2174.44</v>
      </c>
      <c r="E122">
        <v>1726.61</v>
      </c>
      <c r="F122">
        <v>432.29500000000002</v>
      </c>
      <c r="G122">
        <v>0.14718899999999999</v>
      </c>
      <c r="H122">
        <v>1</v>
      </c>
      <c r="I122">
        <v>0</v>
      </c>
    </row>
    <row r="123" spans="1:9" x14ac:dyDescent="0.25">
      <c r="A123" t="s">
        <v>37</v>
      </c>
      <c r="B123">
        <v>2258.23</v>
      </c>
      <c r="C123">
        <v>2226.8200000000002</v>
      </c>
      <c r="D123">
        <v>2175.63</v>
      </c>
      <c r="E123">
        <v>1727.06</v>
      </c>
      <c r="F123">
        <v>432.06400000000002</v>
      </c>
      <c r="G123">
        <v>0.10119</v>
      </c>
      <c r="H123">
        <v>1</v>
      </c>
      <c r="I123">
        <v>0</v>
      </c>
    </row>
    <row r="124" spans="1:9" x14ac:dyDescent="0.25">
      <c r="A124" t="s">
        <v>37</v>
      </c>
      <c r="B124">
        <v>2260.91</v>
      </c>
      <c r="C124">
        <v>2229.0700000000002</v>
      </c>
      <c r="D124">
        <v>2176.5500000000002</v>
      </c>
      <c r="E124">
        <v>1727.34</v>
      </c>
      <c r="F124">
        <v>432.375</v>
      </c>
      <c r="G124">
        <v>2.2051600000000001E-2</v>
      </c>
      <c r="H124">
        <v>1</v>
      </c>
      <c r="I124">
        <v>0</v>
      </c>
    </row>
    <row r="125" spans="1:9" x14ac:dyDescent="0.25">
      <c r="A125" t="s">
        <v>37</v>
      </c>
      <c r="B125">
        <v>2257.94</v>
      </c>
      <c r="C125">
        <v>2226.3000000000002</v>
      </c>
      <c r="D125">
        <v>2175.0500000000002</v>
      </c>
      <c r="E125">
        <v>1726.57</v>
      </c>
      <c r="F125">
        <v>432.291</v>
      </c>
      <c r="G125">
        <v>0.14718899999999999</v>
      </c>
      <c r="H125">
        <v>1</v>
      </c>
      <c r="I125">
        <v>0</v>
      </c>
    </row>
    <row r="126" spans="1:9" x14ac:dyDescent="0.25">
      <c r="A126" t="s">
        <v>37</v>
      </c>
      <c r="B126">
        <v>2260.0300000000002</v>
      </c>
      <c r="C126">
        <v>2228.54</v>
      </c>
      <c r="D126">
        <v>2176.96</v>
      </c>
      <c r="E126">
        <v>1728.09</v>
      </c>
      <c r="F126">
        <v>432.40600000000001</v>
      </c>
      <c r="G126">
        <v>0.14718899999999999</v>
      </c>
      <c r="H126">
        <v>1</v>
      </c>
      <c r="I126">
        <v>0</v>
      </c>
    </row>
    <row r="127" spans="1:9" x14ac:dyDescent="0.25">
      <c r="A127" t="s">
        <v>37</v>
      </c>
      <c r="B127">
        <v>2260.06</v>
      </c>
      <c r="C127">
        <v>2228.86</v>
      </c>
      <c r="D127">
        <v>2177.4499999999998</v>
      </c>
      <c r="E127">
        <v>1728.47</v>
      </c>
      <c r="F127">
        <v>432.04599999999999</v>
      </c>
      <c r="G127">
        <v>3.7556E-3</v>
      </c>
      <c r="H127">
        <v>1</v>
      </c>
      <c r="I127">
        <v>0</v>
      </c>
    </row>
    <row r="128" spans="1:9" x14ac:dyDescent="0.25">
      <c r="A128" t="s">
        <v>37</v>
      </c>
      <c r="B128">
        <v>2257.67</v>
      </c>
      <c r="C128">
        <v>2226.4299999999998</v>
      </c>
      <c r="D128">
        <v>2175.0300000000002</v>
      </c>
      <c r="E128">
        <v>1726.27</v>
      </c>
      <c r="F128">
        <v>431.82600000000002</v>
      </c>
      <c r="G128">
        <v>0.14718999999999999</v>
      </c>
      <c r="H128">
        <v>1</v>
      </c>
      <c r="I128">
        <v>0</v>
      </c>
    </row>
    <row r="129" spans="1:9" x14ac:dyDescent="0.25">
      <c r="A129" t="s">
        <v>37</v>
      </c>
      <c r="B129">
        <v>2259.37</v>
      </c>
      <c r="C129">
        <v>2227.83</v>
      </c>
      <c r="D129">
        <v>2177.5300000000002</v>
      </c>
      <c r="E129">
        <v>1729</v>
      </c>
      <c r="F129">
        <v>432.16500000000002</v>
      </c>
      <c r="G129">
        <v>0.14718999999999999</v>
      </c>
      <c r="H129">
        <v>1</v>
      </c>
      <c r="I129">
        <v>0</v>
      </c>
    </row>
    <row r="130" spans="1:9" x14ac:dyDescent="0.25">
      <c r="A130" t="s">
        <v>37</v>
      </c>
      <c r="B130">
        <v>2256.21</v>
      </c>
      <c r="C130">
        <v>2224.69</v>
      </c>
      <c r="D130">
        <v>2174.83</v>
      </c>
      <c r="E130">
        <v>1726.24</v>
      </c>
      <c r="F130">
        <v>432.33800000000002</v>
      </c>
      <c r="G130">
        <v>0.14718899999999999</v>
      </c>
      <c r="H130">
        <v>1</v>
      </c>
      <c r="I130">
        <v>0</v>
      </c>
    </row>
    <row r="131" spans="1:9" x14ac:dyDescent="0.25">
      <c r="A131" t="s">
        <v>37</v>
      </c>
      <c r="B131">
        <v>2268.9</v>
      </c>
      <c r="C131">
        <v>2237.2600000000002</v>
      </c>
      <c r="D131">
        <v>2194.4499999999998</v>
      </c>
      <c r="E131">
        <v>1747.98</v>
      </c>
      <c r="F131">
        <v>432.11599999999999</v>
      </c>
      <c r="G131">
        <v>3.0659300000000001E-3</v>
      </c>
      <c r="H131">
        <v>1</v>
      </c>
      <c r="I131">
        <v>0</v>
      </c>
    </row>
    <row r="132" spans="1:9" x14ac:dyDescent="0.25">
      <c r="A132" t="s">
        <v>37</v>
      </c>
      <c r="B132">
        <v>2256.5300000000002</v>
      </c>
      <c r="C132">
        <v>2224.9499999999998</v>
      </c>
      <c r="D132">
        <v>2199.23</v>
      </c>
      <c r="E132">
        <v>1758.08</v>
      </c>
      <c r="F132">
        <v>432.24099999999999</v>
      </c>
      <c r="G132">
        <v>0.14718899999999999</v>
      </c>
      <c r="H132">
        <v>1</v>
      </c>
      <c r="I132">
        <v>0</v>
      </c>
    </row>
    <row r="133" spans="1:9" x14ac:dyDescent="0.25">
      <c r="A133" t="s">
        <v>37</v>
      </c>
      <c r="B133">
        <v>2281.1999999999998</v>
      </c>
      <c r="C133">
        <v>2250.35</v>
      </c>
      <c r="D133">
        <v>2222.8200000000002</v>
      </c>
      <c r="E133">
        <v>1781.16</v>
      </c>
      <c r="F133">
        <v>432.25099999999998</v>
      </c>
      <c r="G133">
        <v>0.14718899999999999</v>
      </c>
      <c r="H133">
        <v>1</v>
      </c>
      <c r="I133">
        <v>0</v>
      </c>
    </row>
    <row r="134" spans="1:9" x14ac:dyDescent="0.25">
      <c r="A134" t="s">
        <v>37</v>
      </c>
      <c r="B134">
        <v>2236.87</v>
      </c>
      <c r="C134">
        <v>2205.46</v>
      </c>
      <c r="D134">
        <v>2180.44</v>
      </c>
      <c r="E134">
        <v>1739.55</v>
      </c>
      <c r="F134">
        <v>432.149</v>
      </c>
      <c r="G134">
        <v>0.14718999999999999</v>
      </c>
      <c r="H134">
        <v>1</v>
      </c>
      <c r="I134">
        <v>0</v>
      </c>
    </row>
    <row r="135" spans="1:9" x14ac:dyDescent="0.25">
      <c r="A135" t="s">
        <v>37</v>
      </c>
      <c r="B135">
        <v>2241.62</v>
      </c>
      <c r="C135">
        <v>2210.23</v>
      </c>
      <c r="D135">
        <v>2183.39</v>
      </c>
      <c r="E135">
        <v>1742.01</v>
      </c>
      <c r="F135">
        <v>432.06200000000001</v>
      </c>
      <c r="G135">
        <v>1.39047E-3</v>
      </c>
      <c r="H135">
        <v>1</v>
      </c>
      <c r="I135">
        <v>0</v>
      </c>
    </row>
    <row r="136" spans="1:9" x14ac:dyDescent="0.25">
      <c r="A136" t="s">
        <v>37</v>
      </c>
      <c r="B136">
        <v>2233.7199999999998</v>
      </c>
      <c r="C136">
        <v>2203</v>
      </c>
      <c r="D136">
        <v>2178.5100000000002</v>
      </c>
      <c r="E136">
        <v>1737.72</v>
      </c>
      <c r="F136">
        <v>432.17700000000002</v>
      </c>
      <c r="G136">
        <v>1.77685E-2</v>
      </c>
      <c r="H136">
        <v>1</v>
      </c>
      <c r="I136">
        <v>0</v>
      </c>
    </row>
    <row r="137" spans="1:9" x14ac:dyDescent="0.25">
      <c r="A137" t="s">
        <v>37</v>
      </c>
      <c r="B137">
        <v>2238.5100000000002</v>
      </c>
      <c r="C137">
        <v>2206.84</v>
      </c>
      <c r="D137">
        <v>2182.1</v>
      </c>
      <c r="E137">
        <v>1741.16</v>
      </c>
      <c r="F137">
        <v>431.89699999999999</v>
      </c>
      <c r="G137">
        <v>0.14718999999999999</v>
      </c>
      <c r="H137">
        <v>1</v>
      </c>
      <c r="I137">
        <v>0</v>
      </c>
    </row>
    <row r="138" spans="1:9" x14ac:dyDescent="0.25">
      <c r="A138" t="s">
        <v>37</v>
      </c>
      <c r="B138">
        <v>2233.25</v>
      </c>
      <c r="C138">
        <v>2202.11</v>
      </c>
      <c r="D138">
        <v>2176.7399999999998</v>
      </c>
      <c r="E138">
        <v>1735.74</v>
      </c>
      <c r="F138">
        <v>432.08600000000001</v>
      </c>
      <c r="G138">
        <v>0.103982</v>
      </c>
      <c r="H138">
        <v>1</v>
      </c>
      <c r="I138">
        <v>0</v>
      </c>
    </row>
    <row r="139" spans="1:9" x14ac:dyDescent="0.25">
      <c r="A139" t="s">
        <v>37</v>
      </c>
      <c r="B139">
        <v>2238.44</v>
      </c>
      <c r="C139">
        <v>2207.69</v>
      </c>
      <c r="D139">
        <v>2181.0500000000002</v>
      </c>
      <c r="E139">
        <v>1739.81</v>
      </c>
      <c r="F139">
        <v>432.35599999999999</v>
      </c>
      <c r="G139">
        <v>6.9030800000000003E-2</v>
      </c>
      <c r="H139">
        <v>1</v>
      </c>
      <c r="I139">
        <v>0</v>
      </c>
    </row>
    <row r="140" spans="1:9" x14ac:dyDescent="0.25">
      <c r="A140" t="s">
        <v>37</v>
      </c>
      <c r="B140">
        <v>2237.34</v>
      </c>
      <c r="C140">
        <v>2206.4299999999998</v>
      </c>
      <c r="D140">
        <v>2182.0500000000002</v>
      </c>
      <c r="E140">
        <v>1741.35</v>
      </c>
      <c r="F140">
        <v>432.202</v>
      </c>
      <c r="G140">
        <v>2.46949E-3</v>
      </c>
      <c r="H140">
        <v>1</v>
      </c>
      <c r="I140">
        <v>0</v>
      </c>
    </row>
    <row r="141" spans="1:9" x14ac:dyDescent="0.25">
      <c r="A141" t="s">
        <v>37</v>
      </c>
      <c r="B141">
        <v>2238.14</v>
      </c>
      <c r="C141">
        <v>2206.1799999999998</v>
      </c>
      <c r="D141">
        <v>2180.5700000000002</v>
      </c>
      <c r="E141">
        <v>1739.61</v>
      </c>
      <c r="F141">
        <v>432.10300000000001</v>
      </c>
      <c r="G141">
        <v>0.14718999999999999</v>
      </c>
      <c r="H141">
        <v>1</v>
      </c>
      <c r="I141">
        <v>0</v>
      </c>
    </row>
    <row r="142" spans="1:9" x14ac:dyDescent="0.25">
      <c r="A142" t="s">
        <v>37</v>
      </c>
      <c r="B142">
        <v>2238.62</v>
      </c>
      <c r="C142">
        <v>2207.58</v>
      </c>
      <c r="D142">
        <v>2181.5300000000002</v>
      </c>
      <c r="E142">
        <v>1740.51</v>
      </c>
      <c r="F142">
        <v>432.24299999999999</v>
      </c>
      <c r="G142">
        <v>5.5535099999999997E-2</v>
      </c>
      <c r="H142">
        <v>1</v>
      </c>
      <c r="I142">
        <v>0</v>
      </c>
    </row>
    <row r="143" spans="1:9" x14ac:dyDescent="0.25">
      <c r="A143" t="s">
        <v>37</v>
      </c>
      <c r="B143">
        <v>2236.5700000000002</v>
      </c>
      <c r="C143">
        <v>2205.11</v>
      </c>
      <c r="D143">
        <v>2180.4</v>
      </c>
      <c r="E143">
        <v>1739.72</v>
      </c>
      <c r="F143">
        <v>432.33800000000002</v>
      </c>
      <c r="G143">
        <v>0.14718899999999999</v>
      </c>
      <c r="H143">
        <v>1</v>
      </c>
      <c r="I143">
        <v>0</v>
      </c>
    </row>
    <row r="144" spans="1:9" x14ac:dyDescent="0.25">
      <c r="A144" t="s">
        <v>37</v>
      </c>
      <c r="B144">
        <v>2236.73</v>
      </c>
      <c r="C144">
        <v>2205.7199999999998</v>
      </c>
      <c r="D144">
        <v>2181.7199999999998</v>
      </c>
      <c r="E144">
        <v>1740.98</v>
      </c>
      <c r="F144">
        <v>432.291</v>
      </c>
      <c r="G144">
        <v>0.14718899999999999</v>
      </c>
      <c r="H144">
        <v>1</v>
      </c>
      <c r="I144">
        <v>0</v>
      </c>
    </row>
    <row r="145" spans="1:9" x14ac:dyDescent="0.25">
      <c r="A145" t="s">
        <v>37</v>
      </c>
      <c r="B145">
        <v>2236.7600000000002</v>
      </c>
      <c r="C145">
        <v>2205.64</v>
      </c>
      <c r="D145">
        <v>2180.83</v>
      </c>
      <c r="E145">
        <v>1740.06</v>
      </c>
      <c r="F145">
        <v>432.50299999999999</v>
      </c>
      <c r="G145">
        <v>0.14718899999999999</v>
      </c>
      <c r="H145">
        <v>1</v>
      </c>
      <c r="I145">
        <v>0</v>
      </c>
    </row>
    <row r="146" spans="1:9" x14ac:dyDescent="0.25">
      <c r="A146" t="s">
        <v>37</v>
      </c>
      <c r="B146">
        <v>2238.46</v>
      </c>
      <c r="C146">
        <v>2206.91</v>
      </c>
      <c r="D146">
        <v>2180.98</v>
      </c>
      <c r="E146">
        <v>1739.64</v>
      </c>
      <c r="F146">
        <v>432.33300000000003</v>
      </c>
      <c r="G146">
        <v>0.14718899999999999</v>
      </c>
      <c r="H146">
        <v>1</v>
      </c>
      <c r="I146">
        <v>0</v>
      </c>
    </row>
    <row r="147" spans="1:9" x14ac:dyDescent="0.25">
      <c r="A147" t="s">
        <v>37</v>
      </c>
      <c r="B147">
        <v>2233.33</v>
      </c>
      <c r="C147">
        <v>2202.36</v>
      </c>
      <c r="D147">
        <v>2177.3200000000002</v>
      </c>
      <c r="E147">
        <v>1736.37</v>
      </c>
      <c r="F147">
        <v>432.31200000000001</v>
      </c>
      <c r="G147">
        <v>0.14718899999999999</v>
      </c>
      <c r="H147">
        <v>1</v>
      </c>
      <c r="I147">
        <v>0</v>
      </c>
    </row>
    <row r="148" spans="1:9" x14ac:dyDescent="0.25">
      <c r="A148" t="s">
        <v>37</v>
      </c>
      <c r="B148">
        <v>2234.83</v>
      </c>
      <c r="C148">
        <v>2203.38</v>
      </c>
      <c r="D148">
        <v>2178.96</v>
      </c>
      <c r="E148">
        <v>1738.22</v>
      </c>
      <c r="F148">
        <v>432.41199999999998</v>
      </c>
      <c r="G148">
        <v>0.14718899999999999</v>
      </c>
      <c r="H148">
        <v>1</v>
      </c>
      <c r="I148">
        <v>0</v>
      </c>
    </row>
    <row r="149" spans="1:9" x14ac:dyDescent="0.25">
      <c r="A149" t="s">
        <v>37</v>
      </c>
      <c r="B149">
        <v>2238.34</v>
      </c>
      <c r="C149">
        <v>2207.15</v>
      </c>
      <c r="D149">
        <v>2180.9</v>
      </c>
      <c r="E149">
        <v>1739.86</v>
      </c>
      <c r="F149">
        <v>432.18700000000001</v>
      </c>
      <c r="G149">
        <v>2.1930700000000001E-2</v>
      </c>
      <c r="H149">
        <v>1</v>
      </c>
      <c r="I149">
        <v>0</v>
      </c>
    </row>
    <row r="150" spans="1:9" x14ac:dyDescent="0.25">
      <c r="A150" t="s">
        <v>37</v>
      </c>
      <c r="B150">
        <v>2235.98</v>
      </c>
      <c r="C150">
        <v>2204.84</v>
      </c>
      <c r="D150">
        <v>2179.7800000000002</v>
      </c>
      <c r="E150">
        <v>1739.07</v>
      </c>
      <c r="F150">
        <v>432.41</v>
      </c>
      <c r="G150">
        <v>2.1930700000000001E-2</v>
      </c>
      <c r="H150">
        <v>1</v>
      </c>
      <c r="I150">
        <v>0</v>
      </c>
    </row>
    <row r="151" spans="1:9" x14ac:dyDescent="0.25">
      <c r="A151" t="s">
        <v>37</v>
      </c>
      <c r="B151">
        <v>2236.4</v>
      </c>
      <c r="C151">
        <v>2205.4699999999998</v>
      </c>
      <c r="D151">
        <v>2180.09</v>
      </c>
      <c r="E151">
        <v>1739.23</v>
      </c>
      <c r="F151">
        <v>432.17899999999997</v>
      </c>
      <c r="G151">
        <v>4.2875499999999997E-2</v>
      </c>
      <c r="H151">
        <v>1</v>
      </c>
      <c r="I151">
        <v>0</v>
      </c>
    </row>
    <row r="152" spans="1:9" x14ac:dyDescent="0.25">
      <c r="A152" t="s">
        <v>37</v>
      </c>
      <c r="B152">
        <v>2237.33</v>
      </c>
      <c r="C152">
        <v>2205.58</v>
      </c>
      <c r="D152">
        <v>2180.86</v>
      </c>
      <c r="E152">
        <v>1739.99</v>
      </c>
      <c r="F152">
        <v>432.084</v>
      </c>
      <c r="G152">
        <v>4.1957399999999999E-2</v>
      </c>
      <c r="H152">
        <v>1</v>
      </c>
      <c r="I152">
        <v>0</v>
      </c>
    </row>
    <row r="153" spans="1:9" x14ac:dyDescent="0.25">
      <c r="A153" t="s">
        <v>37</v>
      </c>
      <c r="B153">
        <v>2236.89</v>
      </c>
      <c r="C153">
        <v>2205.6799999999998</v>
      </c>
      <c r="D153">
        <v>2180.41</v>
      </c>
      <c r="E153">
        <v>1739.45</v>
      </c>
      <c r="F153">
        <v>432.57</v>
      </c>
      <c r="G153">
        <v>0.14718899999999999</v>
      </c>
      <c r="H153">
        <v>1</v>
      </c>
      <c r="I153">
        <v>0</v>
      </c>
    </row>
    <row r="154" spans="1:9" x14ac:dyDescent="0.25">
      <c r="A154" t="s">
        <v>37</v>
      </c>
      <c r="B154">
        <v>2235.4699999999998</v>
      </c>
      <c r="C154">
        <v>2204.04</v>
      </c>
      <c r="D154">
        <v>2178.7800000000002</v>
      </c>
      <c r="E154">
        <v>1737.87</v>
      </c>
      <c r="F154">
        <v>432.19200000000001</v>
      </c>
      <c r="G154">
        <v>0.14718999999999999</v>
      </c>
      <c r="H154">
        <v>1</v>
      </c>
      <c r="I154">
        <v>0</v>
      </c>
    </row>
    <row r="155" spans="1:9" x14ac:dyDescent="0.25">
      <c r="A155" t="s">
        <v>37</v>
      </c>
      <c r="B155">
        <v>2241.06</v>
      </c>
      <c r="C155">
        <v>2209.9699999999998</v>
      </c>
      <c r="D155">
        <v>2182.16</v>
      </c>
      <c r="E155">
        <v>1740.24</v>
      </c>
      <c r="F155">
        <v>432.06700000000001</v>
      </c>
      <c r="G155">
        <v>0.119143</v>
      </c>
      <c r="H155">
        <v>1</v>
      </c>
      <c r="I155">
        <v>0</v>
      </c>
    </row>
    <row r="156" spans="1:9" x14ac:dyDescent="0.25">
      <c r="A156" t="s">
        <v>37</v>
      </c>
      <c r="B156">
        <v>2235.9299999999998</v>
      </c>
      <c r="C156">
        <v>2205.0700000000002</v>
      </c>
      <c r="D156">
        <v>2180.39</v>
      </c>
      <c r="E156">
        <v>1739.5</v>
      </c>
      <c r="F156">
        <v>432.27300000000002</v>
      </c>
      <c r="G156">
        <v>0.14718899999999999</v>
      </c>
      <c r="H156">
        <v>1</v>
      </c>
      <c r="I156">
        <v>0</v>
      </c>
    </row>
    <row r="157" spans="1:9" x14ac:dyDescent="0.25">
      <c r="A157" t="s">
        <v>37</v>
      </c>
      <c r="B157">
        <v>2238.38</v>
      </c>
      <c r="C157">
        <v>2207.44</v>
      </c>
      <c r="D157">
        <v>2181.83</v>
      </c>
      <c r="E157">
        <v>1740.86</v>
      </c>
      <c r="F157">
        <v>432.31400000000002</v>
      </c>
      <c r="G157">
        <v>0.14718899999999999</v>
      </c>
      <c r="H157">
        <v>1</v>
      </c>
      <c r="I157">
        <v>0</v>
      </c>
    </row>
    <row r="158" spans="1:9" x14ac:dyDescent="0.25">
      <c r="A158" t="s">
        <v>37</v>
      </c>
      <c r="B158">
        <v>2237.13</v>
      </c>
      <c r="C158">
        <v>2205.0700000000002</v>
      </c>
      <c r="D158">
        <v>2178.5300000000002</v>
      </c>
      <c r="E158">
        <v>1737.17</v>
      </c>
      <c r="F158">
        <v>432.33499999999998</v>
      </c>
      <c r="G158">
        <v>0.14718899999999999</v>
      </c>
      <c r="H158">
        <v>1</v>
      </c>
      <c r="I158">
        <v>0</v>
      </c>
    </row>
    <row r="159" spans="1:9" x14ac:dyDescent="0.25">
      <c r="A159" t="s">
        <v>37</v>
      </c>
      <c r="B159">
        <v>2250.5300000000002</v>
      </c>
      <c r="C159">
        <v>2219.4899999999998</v>
      </c>
      <c r="D159">
        <v>2189.33</v>
      </c>
      <c r="E159">
        <v>1747.16</v>
      </c>
      <c r="F159">
        <v>432.22800000000001</v>
      </c>
      <c r="G159">
        <v>4.5713200000000002E-2</v>
      </c>
      <c r="H159">
        <v>1</v>
      </c>
      <c r="I159">
        <v>0</v>
      </c>
    </row>
    <row r="160" spans="1:9" x14ac:dyDescent="0.25">
      <c r="A160" t="s">
        <v>37</v>
      </c>
      <c r="B160">
        <v>2251.09</v>
      </c>
      <c r="C160">
        <v>2219.35</v>
      </c>
      <c r="D160">
        <v>2189.11</v>
      </c>
      <c r="E160">
        <v>1747.03</v>
      </c>
      <c r="F160">
        <v>432.48099999999999</v>
      </c>
      <c r="G160">
        <v>0.14718899999999999</v>
      </c>
      <c r="H160">
        <v>1</v>
      </c>
      <c r="I160">
        <v>0</v>
      </c>
    </row>
    <row r="161" spans="1:25" x14ac:dyDescent="0.25">
      <c r="A161" t="s">
        <v>37</v>
      </c>
      <c r="B161">
        <v>2237.2600000000002</v>
      </c>
      <c r="C161">
        <v>2205.5</v>
      </c>
      <c r="D161">
        <v>2178.71</v>
      </c>
      <c r="E161">
        <v>1737.54</v>
      </c>
      <c r="F161">
        <v>432.39699999999999</v>
      </c>
      <c r="G161">
        <v>0.14718899999999999</v>
      </c>
      <c r="H161">
        <v>1</v>
      </c>
      <c r="I161">
        <v>0</v>
      </c>
    </row>
    <row r="162" spans="1:25" x14ac:dyDescent="0.25">
      <c r="A162" t="s">
        <v>37</v>
      </c>
      <c r="B162">
        <v>2239.42</v>
      </c>
      <c r="C162">
        <v>2207.4899999999998</v>
      </c>
      <c r="D162">
        <v>2181.4699999999998</v>
      </c>
      <c r="E162">
        <v>1740.27</v>
      </c>
      <c r="F162">
        <v>432.29300000000001</v>
      </c>
      <c r="G162">
        <v>7.9683699999999996E-2</v>
      </c>
      <c r="H162">
        <v>1</v>
      </c>
      <c r="I162">
        <v>0</v>
      </c>
    </row>
    <row r="163" spans="1:25" x14ac:dyDescent="0.25">
      <c r="A163" t="s">
        <v>37</v>
      </c>
      <c r="B163">
        <v>2235.7800000000002</v>
      </c>
      <c r="C163">
        <v>2204.0100000000002</v>
      </c>
      <c r="D163">
        <v>2178.6799999999998</v>
      </c>
      <c r="E163">
        <v>1737.81</v>
      </c>
      <c r="F163">
        <v>432.03800000000001</v>
      </c>
      <c r="G163">
        <v>2.9981299999999999E-2</v>
      </c>
      <c r="H163">
        <v>1</v>
      </c>
      <c r="I163">
        <v>0</v>
      </c>
    </row>
    <row r="164" spans="1:25" x14ac:dyDescent="0.25">
      <c r="A164" t="s">
        <v>37</v>
      </c>
      <c r="B164">
        <v>2236.33</v>
      </c>
      <c r="C164">
        <v>2204.79</v>
      </c>
      <c r="D164">
        <v>2177.67</v>
      </c>
      <c r="E164">
        <v>1736.27</v>
      </c>
      <c r="F164">
        <v>432.298</v>
      </c>
      <c r="G164">
        <v>1.11571E-2</v>
      </c>
      <c r="H164">
        <v>1</v>
      </c>
      <c r="I164">
        <v>0</v>
      </c>
    </row>
    <row r="165" spans="1:25" x14ac:dyDescent="0.25">
      <c r="A165" t="s">
        <v>37</v>
      </c>
      <c r="B165">
        <v>2241.17</v>
      </c>
      <c r="C165">
        <v>2209.2800000000002</v>
      </c>
      <c r="D165">
        <v>2183.04</v>
      </c>
      <c r="E165">
        <v>1741.84</v>
      </c>
      <c r="F165">
        <v>432.375</v>
      </c>
      <c r="G165">
        <v>0.14718899999999999</v>
      </c>
      <c r="H165">
        <v>1</v>
      </c>
      <c r="I165">
        <v>0</v>
      </c>
    </row>
    <row r="166" spans="1:25" x14ac:dyDescent="0.25">
      <c r="A166" t="s">
        <v>37</v>
      </c>
      <c r="B166">
        <v>2235.08</v>
      </c>
      <c r="C166">
        <v>2203.0500000000002</v>
      </c>
      <c r="D166">
        <v>2177.0300000000002</v>
      </c>
      <c r="E166">
        <v>1735.98</v>
      </c>
      <c r="F166">
        <v>432.45299999999997</v>
      </c>
      <c r="G166">
        <v>0.14718899999999999</v>
      </c>
      <c r="H166">
        <v>1</v>
      </c>
      <c r="I166">
        <v>0</v>
      </c>
    </row>
    <row r="167" spans="1:25" x14ac:dyDescent="0.25">
      <c r="A167" t="s">
        <v>37</v>
      </c>
      <c r="B167">
        <v>2236.4</v>
      </c>
      <c r="C167">
        <v>2205.13</v>
      </c>
      <c r="D167">
        <v>2178.5100000000002</v>
      </c>
      <c r="E167">
        <v>1737.36</v>
      </c>
      <c r="F167">
        <v>431.94299999999998</v>
      </c>
      <c r="G167">
        <v>0.14718999999999999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2237.02</v>
      </c>
      <c r="C168">
        <v>2205.12</v>
      </c>
      <c r="D168">
        <v>2178.91</v>
      </c>
      <c r="E168">
        <v>1737.76</v>
      </c>
      <c r="F168">
        <v>432.39299999999997</v>
      </c>
      <c r="G168">
        <v>0.14718899999999999</v>
      </c>
      <c r="H168">
        <v>1</v>
      </c>
      <c r="I168">
        <v>0</v>
      </c>
      <c r="R168">
        <f>AVERAGE(B119:B168)</f>
        <v>2244.8609999999999</v>
      </c>
      <c r="S168">
        <f>AVERAGE(C119:C168)</f>
        <v>2213.4590000000007</v>
      </c>
      <c r="U168">
        <f>_xlfn.VAR.P(B119:B168)</f>
        <v>134.95940099999984</v>
      </c>
      <c r="V168">
        <f>_xlfn.VAR.P(C119:C168)</f>
        <v>134.38273299999994</v>
      </c>
      <c r="X168">
        <f>1.96*SQRT(U168)/50</f>
        <v>0.45539434993491051</v>
      </c>
      <c r="Y168">
        <f>1.96*SQRT(V168)/50</f>
        <v>0.45442038118587935</v>
      </c>
    </row>
    <row r="169" spans="1:25" x14ac:dyDescent="0.25">
      <c r="A169" t="s">
        <v>37</v>
      </c>
      <c r="B169">
        <v>112332.9414</v>
      </c>
      <c r="C169" t="s">
        <v>36</v>
      </c>
    </row>
    <row r="170" spans="1:25" x14ac:dyDescent="0.25">
      <c r="A170" t="s">
        <v>87</v>
      </c>
      <c r="B170">
        <v>5248.57</v>
      </c>
      <c r="C170">
        <v>5211.6000000000004</v>
      </c>
      <c r="D170">
        <v>5145.4399999999996</v>
      </c>
      <c r="E170">
        <v>4736.34</v>
      </c>
      <c r="F170">
        <v>463.36500000000001</v>
      </c>
      <c r="G170">
        <v>0.178454</v>
      </c>
      <c r="H170">
        <v>0.83552899999999997</v>
      </c>
      <c r="I170">
        <v>0</v>
      </c>
    </row>
    <row r="171" spans="1:25" x14ac:dyDescent="0.25">
      <c r="A171" t="s">
        <v>87</v>
      </c>
      <c r="B171">
        <v>5234.93</v>
      </c>
      <c r="C171">
        <v>5198.09</v>
      </c>
      <c r="D171">
        <v>5141.24</v>
      </c>
      <c r="E171">
        <v>4734.01</v>
      </c>
      <c r="F171">
        <v>463.55599999999998</v>
      </c>
      <c r="G171">
        <v>0.147179</v>
      </c>
      <c r="H171">
        <v>0.83705099999999999</v>
      </c>
      <c r="I171">
        <v>0</v>
      </c>
    </row>
    <row r="172" spans="1:25" x14ac:dyDescent="0.25">
      <c r="A172" t="s">
        <v>87</v>
      </c>
      <c r="B172">
        <v>5242.01</v>
      </c>
      <c r="C172">
        <v>5204.07</v>
      </c>
      <c r="D172">
        <v>5145.5</v>
      </c>
      <c r="E172">
        <v>4738.55</v>
      </c>
      <c r="F172">
        <v>463.28399999999999</v>
      </c>
      <c r="G172">
        <v>0.14711099999999999</v>
      </c>
      <c r="H172">
        <v>0.83687199999999995</v>
      </c>
      <c r="I172">
        <v>0</v>
      </c>
    </row>
    <row r="173" spans="1:25" x14ac:dyDescent="0.25">
      <c r="A173" t="s">
        <v>87</v>
      </c>
      <c r="B173">
        <v>5234.66</v>
      </c>
      <c r="C173">
        <v>5197.42</v>
      </c>
      <c r="D173">
        <v>5137.8500000000004</v>
      </c>
      <c r="E173">
        <v>4730.2299999999996</v>
      </c>
      <c r="F173">
        <v>463.57299999999998</v>
      </c>
      <c r="G173">
        <v>0.15315899999999999</v>
      </c>
      <c r="H173">
        <v>0.84772800000000004</v>
      </c>
      <c r="I173">
        <v>0</v>
      </c>
    </row>
    <row r="174" spans="1:25" x14ac:dyDescent="0.25">
      <c r="A174" t="s">
        <v>87</v>
      </c>
      <c r="B174">
        <v>5239.28</v>
      </c>
      <c r="C174">
        <v>5201.24</v>
      </c>
      <c r="D174">
        <v>5140.8999999999996</v>
      </c>
      <c r="E174">
        <v>4733.47</v>
      </c>
      <c r="F174">
        <v>463.34199999999998</v>
      </c>
      <c r="G174">
        <v>0.147393</v>
      </c>
      <c r="H174">
        <v>0.86656299999999997</v>
      </c>
      <c r="I174">
        <v>0</v>
      </c>
    </row>
    <row r="175" spans="1:25" x14ac:dyDescent="0.25">
      <c r="A175" t="s">
        <v>87</v>
      </c>
      <c r="B175">
        <v>5236.1499999999996</v>
      </c>
      <c r="C175">
        <v>5198.83</v>
      </c>
      <c r="D175">
        <v>5140.78</v>
      </c>
      <c r="E175">
        <v>4733.58</v>
      </c>
      <c r="F175">
        <v>463.55</v>
      </c>
      <c r="G175">
        <v>0.15819800000000001</v>
      </c>
      <c r="H175">
        <v>0.83617300000000006</v>
      </c>
      <c r="I175">
        <v>0</v>
      </c>
    </row>
    <row r="176" spans="1:25" x14ac:dyDescent="0.25">
      <c r="A176" t="s">
        <v>87</v>
      </c>
      <c r="B176">
        <v>5242.5600000000004</v>
      </c>
      <c r="C176">
        <v>5204.8</v>
      </c>
      <c r="D176">
        <v>5142.62</v>
      </c>
      <c r="E176">
        <v>4734.6499999999996</v>
      </c>
      <c r="F176">
        <v>463.26400000000001</v>
      </c>
      <c r="G176">
        <v>0.17852199999999999</v>
      </c>
      <c r="H176">
        <v>0.83680900000000003</v>
      </c>
      <c r="I176">
        <v>0</v>
      </c>
    </row>
    <row r="177" spans="1:9" x14ac:dyDescent="0.25">
      <c r="A177" t="s">
        <v>87</v>
      </c>
      <c r="B177">
        <v>5242.1499999999996</v>
      </c>
      <c r="C177">
        <v>5205.26</v>
      </c>
      <c r="D177">
        <v>5140.8900000000003</v>
      </c>
      <c r="E177">
        <v>4727.45</v>
      </c>
      <c r="F177">
        <v>463.29500000000002</v>
      </c>
      <c r="G177">
        <v>0.15698699999999999</v>
      </c>
      <c r="H177">
        <v>0.83703099999999997</v>
      </c>
      <c r="I177">
        <v>0</v>
      </c>
    </row>
    <row r="178" spans="1:9" x14ac:dyDescent="0.25">
      <c r="A178" t="s">
        <v>87</v>
      </c>
      <c r="B178">
        <v>5254.68</v>
      </c>
      <c r="C178">
        <v>5217.38</v>
      </c>
      <c r="D178">
        <v>5155.07</v>
      </c>
      <c r="E178">
        <v>4739.68</v>
      </c>
      <c r="F178">
        <v>463.30799999999999</v>
      </c>
      <c r="G178">
        <v>0.16659399999999999</v>
      </c>
      <c r="H178">
        <v>0.83617399999999997</v>
      </c>
      <c r="I178">
        <v>0</v>
      </c>
    </row>
    <row r="179" spans="1:9" x14ac:dyDescent="0.25">
      <c r="A179" t="s">
        <v>87</v>
      </c>
      <c r="B179">
        <v>5248.37</v>
      </c>
      <c r="C179">
        <v>5210.8</v>
      </c>
      <c r="D179">
        <v>5144.26</v>
      </c>
      <c r="E179">
        <v>4735.97</v>
      </c>
      <c r="F179">
        <v>463.58499999999998</v>
      </c>
      <c r="G179">
        <v>0.178456</v>
      </c>
      <c r="H179">
        <v>0.83548500000000003</v>
      </c>
      <c r="I179">
        <v>0</v>
      </c>
    </row>
    <row r="180" spans="1:9" x14ac:dyDescent="0.25">
      <c r="A180" t="s">
        <v>87</v>
      </c>
      <c r="B180">
        <v>5248.02</v>
      </c>
      <c r="C180">
        <v>5211.0600000000004</v>
      </c>
      <c r="D180">
        <v>5147.76</v>
      </c>
      <c r="E180">
        <v>4733.24</v>
      </c>
      <c r="F180">
        <v>463.36700000000002</v>
      </c>
      <c r="G180">
        <v>0.152536</v>
      </c>
      <c r="H180">
        <v>0.83705200000000002</v>
      </c>
      <c r="I180">
        <v>0</v>
      </c>
    </row>
    <row r="181" spans="1:9" x14ac:dyDescent="0.25">
      <c r="A181" t="s">
        <v>87</v>
      </c>
      <c r="B181">
        <v>5246.27</v>
      </c>
      <c r="C181">
        <v>5208.7</v>
      </c>
      <c r="D181">
        <v>5144.38</v>
      </c>
      <c r="E181">
        <v>4729.49</v>
      </c>
      <c r="F181">
        <v>463.63900000000001</v>
      </c>
      <c r="G181">
        <v>0.15048700000000001</v>
      </c>
      <c r="H181">
        <v>0.83696800000000005</v>
      </c>
      <c r="I181">
        <v>0</v>
      </c>
    </row>
    <row r="182" spans="1:9" x14ac:dyDescent="0.25">
      <c r="A182" t="s">
        <v>87</v>
      </c>
      <c r="B182">
        <v>5258.26</v>
      </c>
      <c r="C182">
        <v>5220.6499999999996</v>
      </c>
      <c r="D182">
        <v>5151.07</v>
      </c>
      <c r="E182">
        <v>4738.2700000000004</v>
      </c>
      <c r="F182">
        <v>463.59300000000002</v>
      </c>
      <c r="G182">
        <v>0.15049799999999999</v>
      </c>
      <c r="H182">
        <v>0.83677400000000002</v>
      </c>
      <c r="I182">
        <v>0</v>
      </c>
    </row>
    <row r="183" spans="1:9" x14ac:dyDescent="0.25">
      <c r="A183" t="s">
        <v>87</v>
      </c>
      <c r="B183">
        <v>5257.55</v>
      </c>
      <c r="C183">
        <v>5220.0600000000004</v>
      </c>
      <c r="D183">
        <v>5151.83</v>
      </c>
      <c r="E183">
        <v>4739.88</v>
      </c>
      <c r="F183">
        <v>463.3</v>
      </c>
      <c r="G183">
        <v>0.17096600000000001</v>
      </c>
      <c r="H183">
        <v>0.83683600000000002</v>
      </c>
      <c r="I183">
        <v>0</v>
      </c>
    </row>
    <row r="184" spans="1:9" x14ac:dyDescent="0.25">
      <c r="A184" t="s">
        <v>87</v>
      </c>
      <c r="B184">
        <v>5244.86</v>
      </c>
      <c r="C184">
        <v>5206.8999999999996</v>
      </c>
      <c r="D184">
        <v>5142.92</v>
      </c>
      <c r="E184">
        <v>4729.79</v>
      </c>
      <c r="F184">
        <v>463.56099999999998</v>
      </c>
      <c r="G184">
        <v>0.15090600000000001</v>
      </c>
      <c r="H184">
        <v>0.82254300000000002</v>
      </c>
      <c r="I184">
        <v>0</v>
      </c>
    </row>
    <row r="185" spans="1:9" x14ac:dyDescent="0.25">
      <c r="A185" t="s">
        <v>87</v>
      </c>
      <c r="B185">
        <v>5247.11</v>
      </c>
      <c r="C185">
        <v>5208.5200000000004</v>
      </c>
      <c r="D185">
        <v>5142.3500000000004</v>
      </c>
      <c r="E185">
        <v>4732.2</v>
      </c>
      <c r="F185">
        <v>463.36200000000002</v>
      </c>
      <c r="G185">
        <v>0.152423</v>
      </c>
      <c r="H185">
        <v>0.83622700000000005</v>
      </c>
      <c r="I185">
        <v>0</v>
      </c>
    </row>
    <row r="186" spans="1:9" x14ac:dyDescent="0.25">
      <c r="A186" t="s">
        <v>87</v>
      </c>
      <c r="B186">
        <v>5259.13</v>
      </c>
      <c r="C186">
        <v>5221.32</v>
      </c>
      <c r="D186">
        <v>5151.74</v>
      </c>
      <c r="E186">
        <v>4737.25</v>
      </c>
      <c r="F186">
        <v>463.46300000000002</v>
      </c>
      <c r="G186">
        <v>0.154666</v>
      </c>
      <c r="H186">
        <v>0.83704400000000001</v>
      </c>
      <c r="I186">
        <v>0</v>
      </c>
    </row>
    <row r="187" spans="1:9" x14ac:dyDescent="0.25">
      <c r="A187" t="s">
        <v>87</v>
      </c>
      <c r="B187">
        <v>5245.61</v>
      </c>
      <c r="C187">
        <v>5208.32</v>
      </c>
      <c r="D187">
        <v>5141.1899999999996</v>
      </c>
      <c r="E187">
        <v>4732.0200000000004</v>
      </c>
      <c r="F187">
        <v>463.22500000000002</v>
      </c>
      <c r="G187">
        <v>0.178454</v>
      </c>
      <c r="H187">
        <v>0.83705200000000002</v>
      </c>
      <c r="I187">
        <v>0</v>
      </c>
    </row>
    <row r="188" spans="1:9" x14ac:dyDescent="0.25">
      <c r="A188" t="s">
        <v>87</v>
      </c>
      <c r="B188">
        <v>5253.92</v>
      </c>
      <c r="C188">
        <v>5216.8999999999996</v>
      </c>
      <c r="D188">
        <v>5152.0200000000004</v>
      </c>
      <c r="E188">
        <v>4737.55</v>
      </c>
      <c r="F188">
        <v>463.43799999999999</v>
      </c>
      <c r="G188">
        <v>0.178454</v>
      </c>
      <c r="H188">
        <v>0.85624999999999996</v>
      </c>
      <c r="I188">
        <v>0</v>
      </c>
    </row>
    <row r="189" spans="1:9" x14ac:dyDescent="0.25">
      <c r="A189" t="s">
        <v>87</v>
      </c>
      <c r="B189">
        <v>5249.88</v>
      </c>
      <c r="C189">
        <v>5211.43</v>
      </c>
      <c r="D189">
        <v>5143.55</v>
      </c>
      <c r="E189">
        <v>4734.4399999999996</v>
      </c>
      <c r="F189">
        <v>463.46100000000001</v>
      </c>
      <c r="G189">
        <v>0.147145</v>
      </c>
      <c r="H189">
        <v>0.83637300000000003</v>
      </c>
      <c r="I189">
        <v>0</v>
      </c>
    </row>
    <row r="190" spans="1:9" x14ac:dyDescent="0.25">
      <c r="A190" t="s">
        <v>87</v>
      </c>
      <c r="B190">
        <v>5258.23</v>
      </c>
      <c r="C190">
        <v>5219.6499999999996</v>
      </c>
      <c r="D190">
        <v>5155.32</v>
      </c>
      <c r="E190">
        <v>4740.21</v>
      </c>
      <c r="F190">
        <v>463.21199999999999</v>
      </c>
      <c r="G190">
        <v>0.14794299999999999</v>
      </c>
      <c r="H190">
        <v>0.83705200000000002</v>
      </c>
      <c r="I190">
        <v>0</v>
      </c>
    </row>
    <row r="191" spans="1:9" x14ac:dyDescent="0.25">
      <c r="A191" t="s">
        <v>87</v>
      </c>
      <c r="B191">
        <v>5249.74</v>
      </c>
      <c r="C191">
        <v>5212.7299999999996</v>
      </c>
      <c r="D191">
        <v>5147.4399999999996</v>
      </c>
      <c r="E191">
        <v>4738.79</v>
      </c>
      <c r="F191">
        <v>463.47500000000002</v>
      </c>
      <c r="G191">
        <v>0.17849200000000001</v>
      </c>
      <c r="H191">
        <v>0.83702500000000002</v>
      </c>
      <c r="I191">
        <v>0</v>
      </c>
    </row>
    <row r="192" spans="1:9" x14ac:dyDescent="0.25">
      <c r="A192" t="s">
        <v>87</v>
      </c>
      <c r="B192">
        <v>5250.78</v>
      </c>
      <c r="C192">
        <v>5214.3100000000004</v>
      </c>
      <c r="D192">
        <v>5147.68</v>
      </c>
      <c r="E192">
        <v>4732.87</v>
      </c>
      <c r="F192">
        <v>463.26400000000001</v>
      </c>
      <c r="G192">
        <v>0.178457</v>
      </c>
      <c r="H192">
        <v>0.837001</v>
      </c>
      <c r="I192">
        <v>0</v>
      </c>
    </row>
    <row r="193" spans="1:9" x14ac:dyDescent="0.25">
      <c r="A193" t="s">
        <v>87</v>
      </c>
      <c r="B193">
        <v>5249.17</v>
      </c>
      <c r="C193">
        <v>5211.8900000000003</v>
      </c>
      <c r="D193">
        <v>5145.29</v>
      </c>
      <c r="E193">
        <v>4730.84</v>
      </c>
      <c r="F193">
        <v>463.50700000000001</v>
      </c>
      <c r="G193">
        <v>0.152558</v>
      </c>
      <c r="H193">
        <v>0.83701000000000003</v>
      </c>
      <c r="I193">
        <v>0</v>
      </c>
    </row>
    <row r="194" spans="1:9" x14ac:dyDescent="0.25">
      <c r="A194" t="s">
        <v>87</v>
      </c>
      <c r="B194">
        <v>5254.21</v>
      </c>
      <c r="C194">
        <v>5217.2</v>
      </c>
      <c r="D194">
        <v>5147.82</v>
      </c>
      <c r="E194">
        <v>4737.01</v>
      </c>
      <c r="F194">
        <v>463.30700000000002</v>
      </c>
      <c r="G194">
        <v>0.148035</v>
      </c>
      <c r="H194">
        <v>0.83705200000000002</v>
      </c>
      <c r="I194">
        <v>0</v>
      </c>
    </row>
    <row r="195" spans="1:9" x14ac:dyDescent="0.25">
      <c r="A195" t="s">
        <v>87</v>
      </c>
      <c r="B195">
        <v>5252.27</v>
      </c>
      <c r="C195">
        <v>5214.8100000000004</v>
      </c>
      <c r="D195">
        <v>5150.03</v>
      </c>
      <c r="E195">
        <v>4735.8100000000004</v>
      </c>
      <c r="F195">
        <v>463.40600000000001</v>
      </c>
      <c r="G195">
        <v>0.14868700000000001</v>
      </c>
      <c r="H195">
        <v>0.83523199999999997</v>
      </c>
      <c r="I195">
        <v>0</v>
      </c>
    </row>
    <row r="196" spans="1:9" x14ac:dyDescent="0.25">
      <c r="A196" t="s">
        <v>87</v>
      </c>
      <c r="B196">
        <v>5252.27</v>
      </c>
      <c r="C196">
        <v>5215.79</v>
      </c>
      <c r="D196">
        <v>5145.62</v>
      </c>
      <c r="E196">
        <v>4731.12</v>
      </c>
      <c r="F196">
        <v>463.23700000000002</v>
      </c>
      <c r="G196">
        <v>0.17846600000000001</v>
      </c>
      <c r="H196">
        <v>0.83604500000000004</v>
      </c>
      <c r="I196">
        <v>0</v>
      </c>
    </row>
    <row r="197" spans="1:9" x14ac:dyDescent="0.25">
      <c r="A197" t="s">
        <v>87</v>
      </c>
      <c r="B197">
        <v>5245.56</v>
      </c>
      <c r="C197">
        <v>5208.2299999999996</v>
      </c>
      <c r="D197">
        <v>5139.18</v>
      </c>
      <c r="E197">
        <v>4728.55</v>
      </c>
      <c r="F197">
        <v>463.51</v>
      </c>
      <c r="G197">
        <v>0.15094199999999999</v>
      </c>
      <c r="H197">
        <v>0.83704900000000004</v>
      </c>
      <c r="I197">
        <v>0</v>
      </c>
    </row>
    <row r="198" spans="1:9" x14ac:dyDescent="0.25">
      <c r="A198" t="s">
        <v>87</v>
      </c>
      <c r="B198">
        <v>5260.77</v>
      </c>
      <c r="C198">
        <v>5223.13</v>
      </c>
      <c r="D198">
        <v>5143.5</v>
      </c>
      <c r="E198">
        <v>4729.16</v>
      </c>
      <c r="F198">
        <v>463.20699999999999</v>
      </c>
      <c r="G198">
        <v>0.14843200000000001</v>
      </c>
      <c r="H198">
        <v>0.83702299999999996</v>
      </c>
      <c r="I198">
        <v>0</v>
      </c>
    </row>
    <row r="199" spans="1:9" x14ac:dyDescent="0.25">
      <c r="A199" t="s">
        <v>87</v>
      </c>
      <c r="B199">
        <v>5246.7</v>
      </c>
      <c r="C199">
        <v>5209.1000000000004</v>
      </c>
      <c r="D199">
        <v>5140.72</v>
      </c>
      <c r="E199">
        <v>4730.76</v>
      </c>
      <c r="F199">
        <v>463.48200000000003</v>
      </c>
      <c r="G199">
        <v>0.16684199999999999</v>
      </c>
      <c r="H199">
        <v>0.836974</v>
      </c>
      <c r="I199">
        <v>0</v>
      </c>
    </row>
    <row r="200" spans="1:9" x14ac:dyDescent="0.25">
      <c r="A200" t="s">
        <v>87</v>
      </c>
      <c r="B200">
        <v>5249.95</v>
      </c>
      <c r="C200">
        <v>5213.1899999999996</v>
      </c>
      <c r="D200">
        <v>5140.17</v>
      </c>
      <c r="E200">
        <v>4729.5600000000004</v>
      </c>
      <c r="F200">
        <v>463.23200000000003</v>
      </c>
      <c r="G200">
        <v>0.178455</v>
      </c>
      <c r="H200">
        <v>0.83701300000000001</v>
      </c>
      <c r="I200">
        <v>0</v>
      </c>
    </row>
    <row r="201" spans="1:9" x14ac:dyDescent="0.25">
      <c r="A201" t="s">
        <v>87</v>
      </c>
      <c r="B201">
        <v>5251.24</v>
      </c>
      <c r="C201">
        <v>5214.1899999999996</v>
      </c>
      <c r="D201">
        <v>5144.8599999999997</v>
      </c>
      <c r="E201">
        <v>4733.25</v>
      </c>
      <c r="F201">
        <v>463.50400000000002</v>
      </c>
      <c r="G201">
        <v>0.16558400000000001</v>
      </c>
      <c r="H201">
        <v>0.83701300000000001</v>
      </c>
      <c r="I201">
        <v>0</v>
      </c>
    </row>
    <row r="202" spans="1:9" x14ac:dyDescent="0.25">
      <c r="A202" t="s">
        <v>87</v>
      </c>
      <c r="B202">
        <v>5247.11</v>
      </c>
      <c r="C202">
        <v>5209.57</v>
      </c>
      <c r="D202">
        <v>5145.49</v>
      </c>
      <c r="E202">
        <v>4735.3599999999997</v>
      </c>
      <c r="F202">
        <v>463.26400000000001</v>
      </c>
      <c r="G202">
        <v>0.178454</v>
      </c>
      <c r="H202">
        <v>0.83683099999999999</v>
      </c>
      <c r="I202">
        <v>0</v>
      </c>
    </row>
    <row r="203" spans="1:9" x14ac:dyDescent="0.25">
      <c r="A203" t="s">
        <v>87</v>
      </c>
      <c r="B203">
        <v>5253.95</v>
      </c>
      <c r="C203">
        <v>5216.72</v>
      </c>
      <c r="D203">
        <v>5151.5600000000004</v>
      </c>
      <c r="E203">
        <v>4741.08</v>
      </c>
      <c r="F203">
        <v>463.23599999999999</v>
      </c>
      <c r="G203">
        <v>0.178454</v>
      </c>
      <c r="H203">
        <v>0.85797999999999996</v>
      </c>
      <c r="I203">
        <v>0</v>
      </c>
    </row>
    <row r="204" spans="1:9" x14ac:dyDescent="0.25">
      <c r="A204" t="s">
        <v>87</v>
      </c>
      <c r="B204">
        <v>5241.5600000000004</v>
      </c>
      <c r="C204">
        <v>5204.6400000000003</v>
      </c>
      <c r="D204">
        <v>5140.8900000000003</v>
      </c>
      <c r="E204">
        <v>4730.87</v>
      </c>
      <c r="F204">
        <v>463.48099999999999</v>
      </c>
      <c r="G204">
        <v>0.15598899999999999</v>
      </c>
      <c r="H204">
        <v>0.83307399999999998</v>
      </c>
      <c r="I204">
        <v>0</v>
      </c>
    </row>
    <row r="205" spans="1:9" x14ac:dyDescent="0.25">
      <c r="A205" t="s">
        <v>87</v>
      </c>
      <c r="B205">
        <v>5250.95</v>
      </c>
      <c r="C205">
        <v>5213.04</v>
      </c>
      <c r="D205">
        <v>5146.91</v>
      </c>
      <c r="E205">
        <v>4735.8999999999996</v>
      </c>
      <c r="F205">
        <v>463.40800000000002</v>
      </c>
      <c r="G205">
        <v>0.15140400000000001</v>
      </c>
      <c r="H205">
        <v>0.83704900000000004</v>
      </c>
      <c r="I205">
        <v>0</v>
      </c>
    </row>
    <row r="206" spans="1:9" x14ac:dyDescent="0.25">
      <c r="A206" t="s">
        <v>87</v>
      </c>
      <c r="B206">
        <v>5250.91</v>
      </c>
      <c r="C206">
        <v>5214.2299999999996</v>
      </c>
      <c r="D206">
        <v>5144.1099999999997</v>
      </c>
      <c r="E206">
        <v>4732.97</v>
      </c>
      <c r="F206">
        <v>463.262</v>
      </c>
      <c r="G206">
        <v>0.178454</v>
      </c>
      <c r="H206">
        <v>0.83695699999999995</v>
      </c>
      <c r="I206">
        <v>0</v>
      </c>
    </row>
    <row r="207" spans="1:9" x14ac:dyDescent="0.25">
      <c r="A207" t="s">
        <v>87</v>
      </c>
      <c r="B207">
        <v>5244.75</v>
      </c>
      <c r="C207">
        <v>5208.2</v>
      </c>
      <c r="D207">
        <v>5147.24</v>
      </c>
      <c r="E207">
        <v>4739.05</v>
      </c>
      <c r="F207">
        <v>463.32499999999999</v>
      </c>
      <c r="G207">
        <v>0.178457</v>
      </c>
      <c r="H207">
        <v>0.83702799999999999</v>
      </c>
      <c r="I207">
        <v>0</v>
      </c>
    </row>
    <row r="208" spans="1:9" x14ac:dyDescent="0.25">
      <c r="A208" t="s">
        <v>87</v>
      </c>
      <c r="B208">
        <v>5230.12</v>
      </c>
      <c r="C208">
        <v>5193.68</v>
      </c>
      <c r="D208">
        <v>5131.08</v>
      </c>
      <c r="E208">
        <v>4722.4399999999996</v>
      </c>
      <c r="F208">
        <v>463.26</v>
      </c>
      <c r="G208">
        <v>0.14768500000000001</v>
      </c>
      <c r="H208">
        <v>0.83701499999999995</v>
      </c>
      <c r="I208">
        <v>0</v>
      </c>
    </row>
    <row r="209" spans="1:25" x14ac:dyDescent="0.25">
      <c r="A209" t="s">
        <v>87</v>
      </c>
      <c r="B209">
        <v>5248.22</v>
      </c>
      <c r="C209">
        <v>5210.51</v>
      </c>
      <c r="D209">
        <v>5145.8100000000004</v>
      </c>
      <c r="E209">
        <v>4735.63</v>
      </c>
      <c r="F209">
        <v>463.471</v>
      </c>
      <c r="G209">
        <v>0.17846100000000001</v>
      </c>
      <c r="H209">
        <v>0.83674599999999999</v>
      </c>
      <c r="I209">
        <v>0</v>
      </c>
    </row>
    <row r="210" spans="1:25" x14ac:dyDescent="0.25">
      <c r="A210" t="s">
        <v>87</v>
      </c>
      <c r="B210">
        <v>5241.91</v>
      </c>
      <c r="C210">
        <v>5204.62</v>
      </c>
      <c r="D210">
        <v>5141.75</v>
      </c>
      <c r="E210">
        <v>4732.4799999999996</v>
      </c>
      <c r="F210">
        <v>463.24299999999999</v>
      </c>
      <c r="G210">
        <v>0.14722499999999999</v>
      </c>
      <c r="H210">
        <v>0.83608199999999999</v>
      </c>
      <c r="I210">
        <v>0</v>
      </c>
    </row>
    <row r="211" spans="1:25" x14ac:dyDescent="0.25">
      <c r="A211" t="s">
        <v>87</v>
      </c>
      <c r="B211">
        <v>5248.19</v>
      </c>
      <c r="C211">
        <v>5210.21</v>
      </c>
      <c r="D211">
        <v>5138.83</v>
      </c>
      <c r="E211">
        <v>4728.42</v>
      </c>
      <c r="F211">
        <v>463.47</v>
      </c>
      <c r="G211">
        <v>0.153114</v>
      </c>
      <c r="H211">
        <v>0.83662000000000003</v>
      </c>
      <c r="I211">
        <v>0</v>
      </c>
    </row>
    <row r="212" spans="1:25" x14ac:dyDescent="0.25">
      <c r="A212" t="s">
        <v>87</v>
      </c>
      <c r="B212">
        <v>5250.62</v>
      </c>
      <c r="C212">
        <v>5213.3599999999997</v>
      </c>
      <c r="D212">
        <v>5142.04</v>
      </c>
      <c r="E212">
        <v>4729.1400000000003</v>
      </c>
      <c r="F212">
        <v>463.21600000000001</v>
      </c>
      <c r="G212">
        <v>0.148176</v>
      </c>
      <c r="H212">
        <v>0.83697299999999997</v>
      </c>
      <c r="I212">
        <v>0</v>
      </c>
    </row>
    <row r="213" spans="1:25" x14ac:dyDescent="0.25">
      <c r="A213" t="s">
        <v>87</v>
      </c>
      <c r="B213">
        <v>5252.76</v>
      </c>
      <c r="C213">
        <v>5215.47</v>
      </c>
      <c r="D213">
        <v>5149.8500000000004</v>
      </c>
      <c r="E213">
        <v>4740.25</v>
      </c>
      <c r="F213">
        <v>463.464</v>
      </c>
      <c r="G213">
        <v>0.178454</v>
      </c>
      <c r="H213">
        <v>0.83704699999999999</v>
      </c>
      <c r="I213">
        <v>0</v>
      </c>
    </row>
    <row r="214" spans="1:25" x14ac:dyDescent="0.25">
      <c r="A214" t="s">
        <v>87</v>
      </c>
      <c r="B214">
        <v>5249.88</v>
      </c>
      <c r="C214">
        <v>5212.3</v>
      </c>
      <c r="D214">
        <v>5149.82</v>
      </c>
      <c r="E214">
        <v>4740.57</v>
      </c>
      <c r="F214">
        <v>463.25799999999998</v>
      </c>
      <c r="G214">
        <v>0.147925</v>
      </c>
      <c r="H214">
        <v>0.83688899999999999</v>
      </c>
      <c r="I214">
        <v>0</v>
      </c>
    </row>
    <row r="215" spans="1:25" x14ac:dyDescent="0.25">
      <c r="A215" t="s">
        <v>87</v>
      </c>
      <c r="B215">
        <v>5252.73</v>
      </c>
      <c r="C215">
        <v>5215.3100000000004</v>
      </c>
      <c r="D215">
        <v>5146.5600000000004</v>
      </c>
      <c r="E215">
        <v>4735.12</v>
      </c>
      <c r="F215">
        <v>463.49099999999999</v>
      </c>
      <c r="G215">
        <v>0.150726</v>
      </c>
      <c r="H215">
        <v>0.83593200000000001</v>
      </c>
      <c r="I215">
        <v>0</v>
      </c>
    </row>
    <row r="216" spans="1:25" x14ac:dyDescent="0.25">
      <c r="A216" t="s">
        <v>87</v>
      </c>
      <c r="B216">
        <v>5242.8100000000004</v>
      </c>
      <c r="C216">
        <v>5204.82</v>
      </c>
      <c r="D216">
        <v>5141.4399999999996</v>
      </c>
      <c r="E216">
        <v>4732.3999999999996</v>
      </c>
      <c r="F216">
        <v>463.28800000000001</v>
      </c>
      <c r="G216">
        <v>0.16842299999999999</v>
      </c>
      <c r="H216">
        <v>0.83686799999999995</v>
      </c>
      <c r="I216">
        <v>0</v>
      </c>
    </row>
    <row r="217" spans="1:25" x14ac:dyDescent="0.25">
      <c r="A217" t="s">
        <v>87</v>
      </c>
      <c r="B217">
        <v>5250.54</v>
      </c>
      <c r="C217">
        <v>5212.07</v>
      </c>
      <c r="D217">
        <v>5145.8</v>
      </c>
      <c r="E217">
        <v>4735.8</v>
      </c>
      <c r="F217">
        <v>463.27600000000001</v>
      </c>
      <c r="G217">
        <v>0.178456</v>
      </c>
      <c r="H217">
        <v>0.83698600000000001</v>
      </c>
      <c r="I217">
        <v>0</v>
      </c>
    </row>
    <row r="218" spans="1:25" x14ac:dyDescent="0.25">
      <c r="A218" t="s">
        <v>87</v>
      </c>
      <c r="B218">
        <v>5247.55</v>
      </c>
      <c r="C218">
        <v>5210.59</v>
      </c>
      <c r="D218">
        <v>5146</v>
      </c>
      <c r="E218">
        <v>4735.82</v>
      </c>
      <c r="F218">
        <v>463.52100000000002</v>
      </c>
      <c r="G218">
        <v>0.162407</v>
      </c>
      <c r="H218">
        <v>0.83704599999999996</v>
      </c>
      <c r="I218">
        <v>0</v>
      </c>
    </row>
    <row r="219" spans="1:25" x14ac:dyDescent="0.25">
      <c r="A219" t="s">
        <v>87</v>
      </c>
      <c r="B219">
        <v>5256.5</v>
      </c>
      <c r="C219">
        <v>5218.9799999999996</v>
      </c>
      <c r="D219">
        <v>5145.07</v>
      </c>
      <c r="E219">
        <v>4733.18</v>
      </c>
      <c r="F219">
        <v>463.31900000000002</v>
      </c>
      <c r="G219">
        <v>0.178457</v>
      </c>
      <c r="H219">
        <v>0.83650999999999998</v>
      </c>
      <c r="I219">
        <v>0</v>
      </c>
    </row>
    <row r="220" spans="1:25" x14ac:dyDescent="0.25">
      <c r="A220" t="s">
        <v>87</v>
      </c>
      <c r="B220">
        <v>5245.58</v>
      </c>
      <c r="C220">
        <v>5207.09</v>
      </c>
      <c r="D220">
        <v>5139.7700000000004</v>
      </c>
      <c r="E220">
        <v>4728.4799999999996</v>
      </c>
      <c r="F220">
        <v>463.59899999999999</v>
      </c>
      <c r="G220">
        <v>0.178478</v>
      </c>
      <c r="H220">
        <v>0.83704800000000001</v>
      </c>
      <c r="I220">
        <v>0</v>
      </c>
    </row>
    <row r="221" spans="1:25" x14ac:dyDescent="0.25">
      <c r="A221" t="s">
        <v>87</v>
      </c>
      <c r="B221">
        <v>5258.78</v>
      </c>
      <c r="C221">
        <v>5221.53</v>
      </c>
      <c r="D221">
        <v>5150.26</v>
      </c>
      <c r="E221">
        <v>4737.1099999999997</v>
      </c>
      <c r="F221">
        <v>463.26900000000001</v>
      </c>
      <c r="G221">
        <v>0.15160399999999999</v>
      </c>
      <c r="H221">
        <v>0.836947</v>
      </c>
      <c r="I221">
        <v>0</v>
      </c>
    </row>
    <row r="222" spans="1:25" x14ac:dyDescent="0.25">
      <c r="A222" t="s">
        <v>87</v>
      </c>
      <c r="B222">
        <v>5260.2</v>
      </c>
      <c r="C222">
        <v>5221.66</v>
      </c>
      <c r="D222">
        <v>5149.05</v>
      </c>
      <c r="E222">
        <v>4737.2700000000004</v>
      </c>
      <c r="F222">
        <v>463.51100000000002</v>
      </c>
      <c r="G222">
        <v>0.15051800000000001</v>
      </c>
      <c r="H222">
        <v>0.83684599999999998</v>
      </c>
      <c r="I222">
        <v>0</v>
      </c>
    </row>
    <row r="223" spans="1:25" x14ac:dyDescent="0.25">
      <c r="A223" t="s">
        <v>87</v>
      </c>
      <c r="B223">
        <v>5256.08</v>
      </c>
      <c r="C223">
        <v>5219.22</v>
      </c>
      <c r="D223">
        <v>5148.26</v>
      </c>
      <c r="E223">
        <v>4734.17</v>
      </c>
      <c r="F223">
        <v>463.24799999999999</v>
      </c>
      <c r="G223">
        <v>0.14733599999999999</v>
      </c>
      <c r="H223">
        <v>0.83704000000000001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5246.94</v>
      </c>
      <c r="C224">
        <v>5208.7</v>
      </c>
      <c r="D224">
        <v>5138.01</v>
      </c>
      <c r="E224">
        <v>4726.8100000000004</v>
      </c>
      <c r="F224">
        <v>463.49599999999998</v>
      </c>
      <c r="G224">
        <v>0.16508800000000001</v>
      </c>
      <c r="H224">
        <v>0.83704900000000004</v>
      </c>
      <c r="I224">
        <v>0</v>
      </c>
      <c r="R224">
        <f>AVERAGE(B175:B224)</f>
        <v>5249.6810000000005</v>
      </c>
      <c r="S224">
        <f>AVERAGE(C175:C224)</f>
        <v>5212.2334000000001</v>
      </c>
      <c r="U224">
        <f>_xlfn.VAR.P(B175:B224)</f>
        <v>36.473433000000284</v>
      </c>
      <c r="V224">
        <f>_xlfn.VAR.P(C175:C224)</f>
        <v>35.520730439999483</v>
      </c>
      <c r="X224">
        <f>1.96*SQRT(U224)/50</f>
        <v>0.23674149633116801</v>
      </c>
      <c r="Y224">
        <f>1.96*SQRT(V224)/50</f>
        <v>0.23362914035565169</v>
      </c>
    </row>
    <row r="225" spans="1:9" x14ac:dyDescent="0.25">
      <c r="A225" t="s">
        <v>87</v>
      </c>
      <c r="B225">
        <v>262581.46260000003</v>
      </c>
      <c r="C225" t="s">
        <v>36</v>
      </c>
    </row>
    <row r="226" spans="1:9" x14ac:dyDescent="0.25">
      <c r="A226" t="s">
        <v>103</v>
      </c>
      <c r="B226">
        <v>5176.62</v>
      </c>
      <c r="C226">
        <v>5139.1000000000004</v>
      </c>
      <c r="D226">
        <v>5071.26</v>
      </c>
      <c r="E226">
        <v>4625.08</v>
      </c>
      <c r="F226">
        <v>525.33799999999997</v>
      </c>
      <c r="G226">
        <v>0.178454</v>
      </c>
      <c r="H226">
        <v>0.83858999999999995</v>
      </c>
      <c r="I226">
        <v>0</v>
      </c>
    </row>
    <row r="227" spans="1:9" x14ac:dyDescent="0.25">
      <c r="A227" t="s">
        <v>103</v>
      </c>
      <c r="B227">
        <v>5176.47</v>
      </c>
      <c r="C227">
        <v>5138.33</v>
      </c>
      <c r="D227">
        <v>5068.16</v>
      </c>
      <c r="E227">
        <v>4624.66</v>
      </c>
      <c r="F227">
        <v>524.75900000000001</v>
      </c>
      <c r="G227">
        <v>0.15299399999999999</v>
      </c>
      <c r="H227">
        <v>0.83703300000000003</v>
      </c>
      <c r="I227">
        <v>0</v>
      </c>
    </row>
    <row r="228" spans="1:9" x14ac:dyDescent="0.25">
      <c r="A228" t="s">
        <v>103</v>
      </c>
      <c r="B228">
        <v>5176.4399999999996</v>
      </c>
      <c r="C228">
        <v>5139.47</v>
      </c>
      <c r="D228">
        <v>5070.96</v>
      </c>
      <c r="E228">
        <v>4624.6899999999996</v>
      </c>
      <c r="F228">
        <v>524.72900000000004</v>
      </c>
      <c r="G228">
        <v>0.15401300000000001</v>
      </c>
      <c r="H228">
        <v>0.85957499999999998</v>
      </c>
      <c r="I228">
        <v>0</v>
      </c>
    </row>
    <row r="229" spans="1:9" x14ac:dyDescent="0.25">
      <c r="A229" t="s">
        <v>103</v>
      </c>
      <c r="B229">
        <v>5173.7299999999996</v>
      </c>
      <c r="C229">
        <v>5136.79</v>
      </c>
      <c r="D229">
        <v>5071.88</v>
      </c>
      <c r="E229">
        <v>4625.28</v>
      </c>
      <c r="F229">
        <v>525.01800000000003</v>
      </c>
      <c r="G229">
        <v>0.16042500000000001</v>
      </c>
      <c r="H229">
        <v>0.83703700000000003</v>
      </c>
      <c r="I229">
        <v>0</v>
      </c>
    </row>
    <row r="230" spans="1:9" x14ac:dyDescent="0.25">
      <c r="A230" t="s">
        <v>103</v>
      </c>
      <c r="B230">
        <v>5174.99</v>
      </c>
      <c r="C230">
        <v>5137.9399999999996</v>
      </c>
      <c r="D230">
        <v>5071.42</v>
      </c>
      <c r="E230">
        <v>4624.9399999999996</v>
      </c>
      <c r="F230">
        <v>524.95000000000005</v>
      </c>
      <c r="G230">
        <v>0.17849200000000001</v>
      </c>
      <c r="H230">
        <v>0.83694900000000005</v>
      </c>
      <c r="I230">
        <v>0</v>
      </c>
    </row>
    <row r="231" spans="1:9" x14ac:dyDescent="0.25">
      <c r="A231" t="s">
        <v>103</v>
      </c>
      <c r="B231">
        <v>5172.22</v>
      </c>
      <c r="C231">
        <v>5134.84</v>
      </c>
      <c r="D231">
        <v>5070.1400000000003</v>
      </c>
      <c r="E231">
        <v>4625.01</v>
      </c>
      <c r="F231">
        <v>525.10400000000004</v>
      </c>
      <c r="G231">
        <v>0.14948800000000001</v>
      </c>
      <c r="H231">
        <v>0.83700799999999997</v>
      </c>
      <c r="I231">
        <v>0</v>
      </c>
    </row>
    <row r="232" spans="1:9" x14ac:dyDescent="0.25">
      <c r="A232" t="s">
        <v>103</v>
      </c>
      <c r="B232">
        <v>5170.04</v>
      </c>
      <c r="C232">
        <v>5132.9799999999996</v>
      </c>
      <c r="D232">
        <v>5067.91</v>
      </c>
      <c r="E232">
        <v>4624.8100000000004</v>
      </c>
      <c r="F232">
        <v>524.94000000000005</v>
      </c>
      <c r="G232">
        <v>0.17033799999999999</v>
      </c>
      <c r="H232">
        <v>0.83704500000000004</v>
      </c>
      <c r="I232">
        <v>0</v>
      </c>
    </row>
    <row r="233" spans="1:9" x14ac:dyDescent="0.25">
      <c r="A233" t="s">
        <v>103</v>
      </c>
      <c r="B233">
        <v>5167.25</v>
      </c>
      <c r="C233">
        <v>5130.33</v>
      </c>
      <c r="D233">
        <v>5067.3100000000004</v>
      </c>
      <c r="E233">
        <v>4624.6899999999996</v>
      </c>
      <c r="F233">
        <v>524.75199999999995</v>
      </c>
      <c r="G233">
        <v>0.17519899999999999</v>
      </c>
      <c r="H233">
        <v>0.83704500000000004</v>
      </c>
      <c r="I233">
        <v>0</v>
      </c>
    </row>
    <row r="234" spans="1:9" x14ac:dyDescent="0.25">
      <c r="A234" t="s">
        <v>103</v>
      </c>
      <c r="B234">
        <v>5170.22</v>
      </c>
      <c r="C234">
        <v>5133.18</v>
      </c>
      <c r="D234">
        <v>5068.5</v>
      </c>
      <c r="E234">
        <v>4625.43</v>
      </c>
      <c r="F234">
        <v>525.16200000000003</v>
      </c>
      <c r="G234">
        <v>0.14943100000000001</v>
      </c>
      <c r="H234">
        <v>0.83701899999999996</v>
      </c>
      <c r="I234">
        <v>0</v>
      </c>
    </row>
    <row r="235" spans="1:9" x14ac:dyDescent="0.25">
      <c r="A235" t="s">
        <v>103</v>
      </c>
      <c r="B235">
        <v>5177.84</v>
      </c>
      <c r="C235">
        <v>5140.22</v>
      </c>
      <c r="D235">
        <v>5071.58</v>
      </c>
      <c r="E235">
        <v>4625.3999999999996</v>
      </c>
      <c r="F235">
        <v>525.09900000000005</v>
      </c>
      <c r="G235">
        <v>0.17016300000000001</v>
      </c>
      <c r="H235">
        <v>0.83582800000000002</v>
      </c>
      <c r="I235">
        <v>0</v>
      </c>
    </row>
    <row r="236" spans="1:9" x14ac:dyDescent="0.25">
      <c r="A236" t="s">
        <v>103</v>
      </c>
      <c r="B236">
        <v>5176</v>
      </c>
      <c r="C236">
        <v>5137.2299999999996</v>
      </c>
      <c r="D236">
        <v>5067.74</v>
      </c>
      <c r="E236">
        <v>4624.8900000000003</v>
      </c>
      <c r="F236">
        <v>524.75800000000004</v>
      </c>
      <c r="G236">
        <v>0.17846999999999999</v>
      </c>
      <c r="H236">
        <v>0.83703099999999997</v>
      </c>
      <c r="I236">
        <v>0</v>
      </c>
    </row>
    <row r="237" spans="1:9" x14ac:dyDescent="0.25">
      <c r="A237" t="s">
        <v>103</v>
      </c>
      <c r="B237">
        <v>5177.2299999999996</v>
      </c>
      <c r="C237">
        <v>5139.8900000000003</v>
      </c>
      <c r="D237">
        <v>5071.76</v>
      </c>
      <c r="E237">
        <v>4624.79</v>
      </c>
      <c r="F237">
        <v>525.13300000000004</v>
      </c>
      <c r="G237">
        <v>0.154888</v>
      </c>
      <c r="H237">
        <v>0.83702299999999996</v>
      </c>
      <c r="I237">
        <v>0</v>
      </c>
    </row>
    <row r="238" spans="1:9" x14ac:dyDescent="0.25">
      <c r="A238" t="s">
        <v>103</v>
      </c>
      <c r="B238">
        <v>5175.6499999999996</v>
      </c>
      <c r="C238">
        <v>5137.87</v>
      </c>
      <c r="D238">
        <v>5072.2</v>
      </c>
      <c r="E238">
        <v>4624.78</v>
      </c>
      <c r="F238">
        <v>524.95399999999995</v>
      </c>
      <c r="G238">
        <v>0.15634100000000001</v>
      </c>
      <c r="H238">
        <v>0.83690200000000003</v>
      </c>
      <c r="I238">
        <v>0</v>
      </c>
    </row>
    <row r="239" spans="1:9" x14ac:dyDescent="0.25">
      <c r="A239" t="s">
        <v>103</v>
      </c>
      <c r="B239">
        <v>5173.05</v>
      </c>
      <c r="C239">
        <v>5136.72</v>
      </c>
      <c r="D239">
        <v>5071.5200000000004</v>
      </c>
      <c r="E239">
        <v>4624.34</v>
      </c>
      <c r="F239">
        <v>524.94500000000005</v>
      </c>
      <c r="G239">
        <v>0.17003299999999999</v>
      </c>
      <c r="H239">
        <v>0.83696099999999996</v>
      </c>
      <c r="I239">
        <v>0</v>
      </c>
    </row>
    <row r="240" spans="1:9" x14ac:dyDescent="0.25">
      <c r="A240" t="s">
        <v>103</v>
      </c>
      <c r="B240">
        <v>5172.82</v>
      </c>
      <c r="C240">
        <v>5135.1000000000004</v>
      </c>
      <c r="D240">
        <v>5070.42</v>
      </c>
      <c r="E240">
        <v>4624.41</v>
      </c>
      <c r="F240">
        <v>524.81600000000003</v>
      </c>
      <c r="G240">
        <v>0.14755499999999999</v>
      </c>
      <c r="H240">
        <v>0.83627200000000002</v>
      </c>
      <c r="I240">
        <v>0</v>
      </c>
    </row>
    <row r="241" spans="1:9" x14ac:dyDescent="0.25">
      <c r="A241" t="s">
        <v>103</v>
      </c>
      <c r="B241">
        <v>5177.0600000000004</v>
      </c>
      <c r="C241">
        <v>5138.99</v>
      </c>
      <c r="D241">
        <v>5067.8599999999997</v>
      </c>
      <c r="E241">
        <v>4624.57</v>
      </c>
      <c r="F241">
        <v>524.75</v>
      </c>
      <c r="G241">
        <v>0.150398</v>
      </c>
      <c r="H241">
        <v>0.83357700000000001</v>
      </c>
      <c r="I241">
        <v>0</v>
      </c>
    </row>
    <row r="242" spans="1:9" x14ac:dyDescent="0.25">
      <c r="A242" t="s">
        <v>103</v>
      </c>
      <c r="B242">
        <v>5176.58</v>
      </c>
      <c r="C242">
        <v>5139.16</v>
      </c>
      <c r="D242">
        <v>5071.92</v>
      </c>
      <c r="E242">
        <v>4624.8599999999997</v>
      </c>
      <c r="F242">
        <v>524.83000000000004</v>
      </c>
      <c r="G242">
        <v>0.15715799999999999</v>
      </c>
      <c r="H242">
        <v>0.83697900000000003</v>
      </c>
      <c r="I242">
        <v>0</v>
      </c>
    </row>
    <row r="243" spans="1:9" x14ac:dyDescent="0.25">
      <c r="A243" t="s">
        <v>103</v>
      </c>
      <c r="B243">
        <v>5180.08</v>
      </c>
      <c r="C243">
        <v>5142.24</v>
      </c>
      <c r="D243">
        <v>5071.87</v>
      </c>
      <c r="E243">
        <v>4624.46</v>
      </c>
      <c r="F243">
        <v>524.75699999999995</v>
      </c>
      <c r="G243">
        <v>0.15253</v>
      </c>
      <c r="H243">
        <v>0.83705200000000002</v>
      </c>
      <c r="I243">
        <v>0</v>
      </c>
    </row>
    <row r="244" spans="1:9" x14ac:dyDescent="0.25">
      <c r="A244" t="s">
        <v>103</v>
      </c>
      <c r="B244">
        <v>5173.9799999999996</v>
      </c>
      <c r="C244">
        <v>5137.2299999999996</v>
      </c>
      <c r="D244">
        <v>5072.04</v>
      </c>
      <c r="E244">
        <v>4624.78</v>
      </c>
      <c r="F244">
        <v>525.19500000000005</v>
      </c>
      <c r="G244">
        <v>0.14836299999999999</v>
      </c>
      <c r="H244">
        <v>0.83683200000000002</v>
      </c>
      <c r="I244">
        <v>0</v>
      </c>
    </row>
    <row r="245" spans="1:9" x14ac:dyDescent="0.25">
      <c r="A245" t="s">
        <v>103</v>
      </c>
      <c r="B245">
        <v>5178.66</v>
      </c>
      <c r="C245">
        <v>5141.58</v>
      </c>
      <c r="D245">
        <v>5071.7299999999996</v>
      </c>
      <c r="E245">
        <v>4625.16</v>
      </c>
      <c r="F245">
        <v>525.202</v>
      </c>
      <c r="G245">
        <v>0.14711099999999999</v>
      </c>
      <c r="H245">
        <v>0.83645400000000003</v>
      </c>
      <c r="I245">
        <v>0</v>
      </c>
    </row>
    <row r="246" spans="1:9" x14ac:dyDescent="0.25">
      <c r="A246" t="s">
        <v>103</v>
      </c>
      <c r="B246">
        <v>5173.0200000000004</v>
      </c>
      <c r="C246">
        <v>5135.26</v>
      </c>
      <c r="D246">
        <v>5067.57</v>
      </c>
      <c r="E246">
        <v>4624.79</v>
      </c>
      <c r="F246">
        <v>524.83799999999997</v>
      </c>
      <c r="G246">
        <v>0.149919</v>
      </c>
      <c r="H246">
        <v>0.83468699999999996</v>
      </c>
      <c r="I246">
        <v>0</v>
      </c>
    </row>
    <row r="247" spans="1:9" x14ac:dyDescent="0.25">
      <c r="A247" t="s">
        <v>103</v>
      </c>
      <c r="B247">
        <v>5166.2299999999996</v>
      </c>
      <c r="C247">
        <v>5129.18</v>
      </c>
      <c r="D247">
        <v>5065.75</v>
      </c>
      <c r="E247">
        <v>4623.8999999999996</v>
      </c>
      <c r="F247">
        <v>524.64300000000003</v>
      </c>
      <c r="G247">
        <v>0.14857500000000001</v>
      </c>
      <c r="H247">
        <v>0.835399</v>
      </c>
      <c r="I247">
        <v>0</v>
      </c>
    </row>
    <row r="248" spans="1:9" x14ac:dyDescent="0.25">
      <c r="A248" t="s">
        <v>103</v>
      </c>
      <c r="B248">
        <v>5171.33</v>
      </c>
      <c r="C248">
        <v>5133.3100000000004</v>
      </c>
      <c r="D248">
        <v>5066.6899999999996</v>
      </c>
      <c r="E248">
        <v>4624.3100000000004</v>
      </c>
      <c r="F248">
        <v>524.89599999999996</v>
      </c>
      <c r="G248">
        <v>0.15853200000000001</v>
      </c>
      <c r="H248">
        <v>0.83693899999999999</v>
      </c>
      <c r="I248">
        <v>0</v>
      </c>
    </row>
    <row r="249" spans="1:9" x14ac:dyDescent="0.25">
      <c r="A249" t="s">
        <v>103</v>
      </c>
      <c r="B249">
        <v>5169.3900000000003</v>
      </c>
      <c r="C249">
        <v>5132.03</v>
      </c>
      <c r="D249">
        <v>5067.75</v>
      </c>
      <c r="E249">
        <v>4624.8</v>
      </c>
      <c r="F249">
        <v>524.83199999999999</v>
      </c>
      <c r="G249">
        <v>0.14840100000000001</v>
      </c>
      <c r="H249">
        <v>0.84996300000000002</v>
      </c>
      <c r="I249">
        <v>0</v>
      </c>
    </row>
    <row r="250" spans="1:9" x14ac:dyDescent="0.25">
      <c r="A250" t="s">
        <v>103</v>
      </c>
      <c r="B250">
        <v>5169.1499999999996</v>
      </c>
      <c r="C250">
        <v>5132.07</v>
      </c>
      <c r="D250">
        <v>5067.6099999999997</v>
      </c>
      <c r="E250">
        <v>4625.3</v>
      </c>
      <c r="F250">
        <v>525.04600000000005</v>
      </c>
      <c r="G250">
        <v>0.17846000000000001</v>
      </c>
      <c r="H250">
        <v>0.83016900000000005</v>
      </c>
      <c r="I250">
        <v>0</v>
      </c>
    </row>
    <row r="251" spans="1:9" x14ac:dyDescent="0.25">
      <c r="A251" t="s">
        <v>103</v>
      </c>
      <c r="B251">
        <v>5166.76</v>
      </c>
      <c r="C251">
        <v>5129.59</v>
      </c>
      <c r="D251">
        <v>5066.99</v>
      </c>
      <c r="E251">
        <v>4624.8900000000003</v>
      </c>
      <c r="F251">
        <v>525.01700000000005</v>
      </c>
      <c r="G251">
        <v>0.17657900000000001</v>
      </c>
      <c r="H251">
        <v>0.83491400000000004</v>
      </c>
      <c r="I251">
        <v>0</v>
      </c>
    </row>
    <row r="252" spans="1:9" x14ac:dyDescent="0.25">
      <c r="A252" t="s">
        <v>103</v>
      </c>
      <c r="B252">
        <v>5175.96</v>
      </c>
      <c r="C252">
        <v>5138.26</v>
      </c>
      <c r="D252">
        <v>5068.05</v>
      </c>
      <c r="E252">
        <v>4624.54</v>
      </c>
      <c r="F252">
        <v>524.97199999999998</v>
      </c>
      <c r="G252">
        <v>0.14743200000000001</v>
      </c>
      <c r="H252">
        <v>0.857178</v>
      </c>
      <c r="I252">
        <v>0</v>
      </c>
    </row>
    <row r="253" spans="1:9" x14ac:dyDescent="0.25">
      <c r="A253" t="s">
        <v>103</v>
      </c>
      <c r="B253">
        <v>5164.87</v>
      </c>
      <c r="C253">
        <v>5127.93</v>
      </c>
      <c r="D253">
        <v>5065.3100000000004</v>
      </c>
      <c r="E253">
        <v>4624.46</v>
      </c>
      <c r="F253">
        <v>524.822</v>
      </c>
      <c r="G253">
        <v>0.15994800000000001</v>
      </c>
      <c r="H253">
        <v>0.83704999999999996</v>
      </c>
      <c r="I253">
        <v>0</v>
      </c>
    </row>
    <row r="254" spans="1:9" x14ac:dyDescent="0.25">
      <c r="A254" t="s">
        <v>103</v>
      </c>
      <c r="B254">
        <v>5173.05</v>
      </c>
      <c r="C254">
        <v>5135.4799999999996</v>
      </c>
      <c r="D254">
        <v>5068.29</v>
      </c>
      <c r="E254">
        <v>4624.58</v>
      </c>
      <c r="F254">
        <v>524.98</v>
      </c>
      <c r="G254">
        <v>0.153059</v>
      </c>
      <c r="H254">
        <v>0.83674199999999999</v>
      </c>
      <c r="I254">
        <v>0</v>
      </c>
    </row>
    <row r="255" spans="1:9" x14ac:dyDescent="0.25">
      <c r="A255" t="s">
        <v>103</v>
      </c>
      <c r="B255">
        <v>5172.96</v>
      </c>
      <c r="C255">
        <v>5135.37</v>
      </c>
      <c r="D255">
        <v>5068.43</v>
      </c>
      <c r="E255">
        <v>4624.6000000000004</v>
      </c>
      <c r="F255">
        <v>524.91600000000005</v>
      </c>
      <c r="G255">
        <v>0.16633800000000001</v>
      </c>
      <c r="H255">
        <v>0.83665699999999998</v>
      </c>
      <c r="I255">
        <v>0</v>
      </c>
    </row>
    <row r="256" spans="1:9" x14ac:dyDescent="0.25">
      <c r="A256" t="s">
        <v>103</v>
      </c>
      <c r="B256">
        <v>5172.66</v>
      </c>
      <c r="C256">
        <v>5133.93</v>
      </c>
      <c r="D256">
        <v>5067.47</v>
      </c>
      <c r="E256">
        <v>4624.79</v>
      </c>
      <c r="F256">
        <v>524.92499999999995</v>
      </c>
      <c r="G256">
        <v>0.178455</v>
      </c>
      <c r="H256">
        <v>0.83702900000000002</v>
      </c>
      <c r="I256">
        <v>0</v>
      </c>
    </row>
    <row r="257" spans="1:9" x14ac:dyDescent="0.25">
      <c r="A257" t="s">
        <v>103</v>
      </c>
      <c r="B257">
        <v>5169.29</v>
      </c>
      <c r="C257">
        <v>5130.88</v>
      </c>
      <c r="D257">
        <v>5066.28</v>
      </c>
      <c r="E257">
        <v>4624.32</v>
      </c>
      <c r="F257">
        <v>524.89300000000003</v>
      </c>
      <c r="G257">
        <v>0.14940999999999999</v>
      </c>
      <c r="H257">
        <v>0.83664400000000005</v>
      </c>
      <c r="I257">
        <v>0</v>
      </c>
    </row>
    <row r="258" spans="1:9" x14ac:dyDescent="0.25">
      <c r="A258" t="s">
        <v>103</v>
      </c>
      <c r="B258">
        <v>5175.24</v>
      </c>
      <c r="C258">
        <v>5136.87</v>
      </c>
      <c r="D258">
        <v>5068.8900000000003</v>
      </c>
      <c r="E258">
        <v>4624.7299999999996</v>
      </c>
      <c r="F258">
        <v>525.01400000000001</v>
      </c>
      <c r="G258">
        <v>0.147177</v>
      </c>
      <c r="H258">
        <v>0.83687199999999995</v>
      </c>
      <c r="I258">
        <v>0</v>
      </c>
    </row>
    <row r="259" spans="1:9" x14ac:dyDescent="0.25">
      <c r="A259" t="s">
        <v>103</v>
      </c>
      <c r="B259">
        <v>5179.5600000000004</v>
      </c>
      <c r="C259">
        <v>5140.72</v>
      </c>
      <c r="D259">
        <v>5068.3</v>
      </c>
      <c r="E259">
        <v>4624.16</v>
      </c>
      <c r="F259">
        <v>524.79700000000003</v>
      </c>
      <c r="G259">
        <v>0.178455</v>
      </c>
      <c r="H259">
        <v>0.83677800000000002</v>
      </c>
      <c r="I259">
        <v>0</v>
      </c>
    </row>
    <row r="260" spans="1:9" x14ac:dyDescent="0.25">
      <c r="A260" t="s">
        <v>103</v>
      </c>
      <c r="B260">
        <v>5172.62</v>
      </c>
      <c r="C260">
        <v>5135.71</v>
      </c>
      <c r="D260">
        <v>5069.3500000000004</v>
      </c>
      <c r="E260">
        <v>4624.55</v>
      </c>
      <c r="F260">
        <v>524.94500000000005</v>
      </c>
      <c r="G260">
        <v>0.15015500000000001</v>
      </c>
      <c r="H260">
        <v>0.83604500000000004</v>
      </c>
      <c r="I260">
        <v>0</v>
      </c>
    </row>
    <row r="261" spans="1:9" x14ac:dyDescent="0.25">
      <c r="A261" t="s">
        <v>103</v>
      </c>
      <c r="B261">
        <v>5181.93</v>
      </c>
      <c r="C261">
        <v>5144.08</v>
      </c>
      <c r="D261">
        <v>5068.8999999999996</v>
      </c>
      <c r="E261">
        <v>4624.55</v>
      </c>
      <c r="F261">
        <v>524.84799999999996</v>
      </c>
      <c r="G261">
        <v>0.151391</v>
      </c>
      <c r="H261">
        <v>0.83665</v>
      </c>
      <c r="I261">
        <v>0</v>
      </c>
    </row>
    <row r="262" spans="1:9" x14ac:dyDescent="0.25">
      <c r="A262" t="s">
        <v>103</v>
      </c>
      <c r="B262">
        <v>5166.04</v>
      </c>
      <c r="C262">
        <v>5128.67</v>
      </c>
      <c r="D262">
        <v>5066.3999999999996</v>
      </c>
      <c r="E262">
        <v>4624.38</v>
      </c>
      <c r="F262">
        <v>524.74900000000002</v>
      </c>
      <c r="G262">
        <v>0.14985299999999999</v>
      </c>
      <c r="H262">
        <v>0.83705099999999999</v>
      </c>
      <c r="I262">
        <v>0</v>
      </c>
    </row>
    <row r="263" spans="1:9" x14ac:dyDescent="0.25">
      <c r="A263" t="s">
        <v>103</v>
      </c>
      <c r="B263">
        <v>5179.25</v>
      </c>
      <c r="C263">
        <v>5141.32</v>
      </c>
      <c r="D263">
        <v>5068.71</v>
      </c>
      <c r="E263">
        <v>4624.6000000000004</v>
      </c>
      <c r="F263">
        <v>524.79899999999998</v>
      </c>
      <c r="G263">
        <v>0.15587500000000001</v>
      </c>
      <c r="H263">
        <v>0.83698300000000003</v>
      </c>
      <c r="I263">
        <v>0</v>
      </c>
    </row>
    <row r="264" spans="1:9" x14ac:dyDescent="0.25">
      <c r="A264" t="s">
        <v>103</v>
      </c>
      <c r="B264">
        <v>5172.03</v>
      </c>
      <c r="C264">
        <v>5134.2</v>
      </c>
      <c r="D264">
        <v>5068.6400000000003</v>
      </c>
      <c r="E264">
        <v>4624.8999999999996</v>
      </c>
      <c r="F264">
        <v>525.03200000000004</v>
      </c>
      <c r="G264">
        <v>0.148509</v>
      </c>
      <c r="H264">
        <v>0.83699299999999999</v>
      </c>
      <c r="I264">
        <v>0</v>
      </c>
    </row>
    <row r="265" spans="1:9" x14ac:dyDescent="0.25">
      <c r="A265" t="s">
        <v>103</v>
      </c>
      <c r="B265">
        <v>5173.9399999999996</v>
      </c>
      <c r="C265">
        <v>5136.16</v>
      </c>
      <c r="D265">
        <v>5067.74</v>
      </c>
      <c r="E265">
        <v>4624.29</v>
      </c>
      <c r="F265">
        <v>524.89400000000001</v>
      </c>
      <c r="G265">
        <v>0.15009700000000001</v>
      </c>
      <c r="H265">
        <v>0.83704999999999996</v>
      </c>
      <c r="I265">
        <v>0</v>
      </c>
    </row>
    <row r="266" spans="1:9" x14ac:dyDescent="0.25">
      <c r="A266" t="s">
        <v>103</v>
      </c>
      <c r="B266">
        <v>5169.6499999999996</v>
      </c>
      <c r="C266">
        <v>5131.5200000000004</v>
      </c>
      <c r="D266">
        <v>5066.68</v>
      </c>
      <c r="E266">
        <v>4623.7299999999996</v>
      </c>
      <c r="F266">
        <v>524.72199999999998</v>
      </c>
      <c r="G266">
        <v>0.178454</v>
      </c>
      <c r="H266">
        <v>0.837005</v>
      </c>
      <c r="I266">
        <v>0</v>
      </c>
    </row>
    <row r="267" spans="1:9" x14ac:dyDescent="0.25">
      <c r="A267" t="s">
        <v>103</v>
      </c>
      <c r="B267">
        <v>5162.26</v>
      </c>
      <c r="C267">
        <v>5125.1000000000004</v>
      </c>
      <c r="D267">
        <v>5065.8900000000003</v>
      </c>
      <c r="E267">
        <v>4624.71</v>
      </c>
      <c r="F267">
        <v>524.96799999999996</v>
      </c>
      <c r="G267">
        <v>0.178457</v>
      </c>
      <c r="H267">
        <v>0.84479099999999996</v>
      </c>
      <c r="I267">
        <v>0</v>
      </c>
    </row>
    <row r="268" spans="1:9" x14ac:dyDescent="0.25">
      <c r="A268" t="s">
        <v>103</v>
      </c>
      <c r="B268">
        <v>5168.1000000000004</v>
      </c>
      <c r="C268">
        <v>5130.82</v>
      </c>
      <c r="D268">
        <v>5065.97</v>
      </c>
      <c r="E268">
        <v>4624.55</v>
      </c>
      <c r="F268">
        <v>524.98400000000004</v>
      </c>
      <c r="G268">
        <v>0.153056</v>
      </c>
      <c r="H268">
        <v>0.86488100000000001</v>
      </c>
      <c r="I268">
        <v>0</v>
      </c>
    </row>
    <row r="269" spans="1:9" x14ac:dyDescent="0.25">
      <c r="A269" t="s">
        <v>103</v>
      </c>
      <c r="B269">
        <v>5163.6899999999996</v>
      </c>
      <c r="C269">
        <v>5127.1099999999997</v>
      </c>
      <c r="D269">
        <v>5065.4799999999996</v>
      </c>
      <c r="E269">
        <v>4624.24</v>
      </c>
      <c r="F269">
        <v>524.96199999999999</v>
      </c>
      <c r="G269">
        <v>0.14710699999999999</v>
      </c>
      <c r="H269">
        <v>0.836758</v>
      </c>
      <c r="I269">
        <v>0</v>
      </c>
    </row>
    <row r="270" spans="1:9" x14ac:dyDescent="0.25">
      <c r="A270" t="s">
        <v>103</v>
      </c>
      <c r="B270">
        <v>5170.93</v>
      </c>
      <c r="C270">
        <v>5133.75</v>
      </c>
      <c r="D270">
        <v>5067.5600000000004</v>
      </c>
      <c r="E270">
        <v>4624.8900000000003</v>
      </c>
      <c r="F270">
        <v>524.77499999999998</v>
      </c>
      <c r="G270">
        <v>0.16474900000000001</v>
      </c>
      <c r="H270">
        <v>0.83688200000000001</v>
      </c>
      <c r="I270">
        <v>0</v>
      </c>
    </row>
    <row r="271" spans="1:9" x14ac:dyDescent="0.25">
      <c r="A271" t="s">
        <v>103</v>
      </c>
      <c r="B271">
        <v>5169.3599999999997</v>
      </c>
      <c r="C271">
        <v>5132.7</v>
      </c>
      <c r="D271">
        <v>5072.38</v>
      </c>
      <c r="E271">
        <v>4624.8900000000003</v>
      </c>
      <c r="F271">
        <v>524.91700000000003</v>
      </c>
      <c r="G271">
        <v>0.178455</v>
      </c>
      <c r="H271">
        <v>0.83703499999999997</v>
      </c>
      <c r="I271">
        <v>0</v>
      </c>
    </row>
    <row r="272" spans="1:9" x14ac:dyDescent="0.25">
      <c r="A272" t="s">
        <v>103</v>
      </c>
      <c r="B272">
        <v>5171.1400000000003</v>
      </c>
      <c r="C272">
        <v>5134.24</v>
      </c>
      <c r="D272">
        <v>5071.28</v>
      </c>
      <c r="E272">
        <v>4624.18</v>
      </c>
      <c r="F272">
        <v>524.85699999999997</v>
      </c>
      <c r="G272">
        <v>0.14777699999999999</v>
      </c>
      <c r="H272">
        <v>0.83687</v>
      </c>
      <c r="I272">
        <v>0</v>
      </c>
    </row>
    <row r="273" spans="1:25" x14ac:dyDescent="0.25">
      <c r="A273" t="s">
        <v>103</v>
      </c>
      <c r="B273">
        <v>5171.47</v>
      </c>
      <c r="C273">
        <v>5134.8100000000004</v>
      </c>
      <c r="D273">
        <v>5071.63</v>
      </c>
      <c r="E273">
        <v>4624.38</v>
      </c>
      <c r="F273">
        <v>524.87099999999998</v>
      </c>
      <c r="G273">
        <v>0.178455</v>
      </c>
      <c r="H273">
        <v>0.83661700000000006</v>
      </c>
      <c r="I273">
        <v>0</v>
      </c>
    </row>
    <row r="274" spans="1:25" x14ac:dyDescent="0.25">
      <c r="A274" t="s">
        <v>103</v>
      </c>
      <c r="B274">
        <v>5171.42</v>
      </c>
      <c r="C274">
        <v>5134.22</v>
      </c>
      <c r="D274">
        <v>5071.34</v>
      </c>
      <c r="E274">
        <v>4624.42</v>
      </c>
      <c r="F274">
        <v>524.89499999999998</v>
      </c>
      <c r="G274">
        <v>0.14740600000000001</v>
      </c>
      <c r="H274">
        <v>0.83705300000000005</v>
      </c>
      <c r="I274">
        <v>0</v>
      </c>
    </row>
    <row r="275" spans="1:25" x14ac:dyDescent="0.25">
      <c r="A275" t="s">
        <v>103</v>
      </c>
      <c r="B275">
        <v>5168.54</v>
      </c>
      <c r="C275">
        <v>5130</v>
      </c>
      <c r="D275">
        <v>5065.5600000000004</v>
      </c>
      <c r="E275">
        <v>4624.41</v>
      </c>
      <c r="F275">
        <v>524.96199999999999</v>
      </c>
      <c r="G275">
        <v>0.147538</v>
      </c>
      <c r="H275">
        <v>0.83704999999999996</v>
      </c>
      <c r="I275">
        <v>0</v>
      </c>
    </row>
    <row r="276" spans="1:25" x14ac:dyDescent="0.25">
      <c r="A276" t="s">
        <v>103</v>
      </c>
      <c r="B276">
        <v>5166.1499999999996</v>
      </c>
      <c r="C276">
        <v>5128.8</v>
      </c>
      <c r="D276">
        <v>5064.51</v>
      </c>
      <c r="E276">
        <v>4623.87</v>
      </c>
      <c r="F276">
        <v>524.94500000000005</v>
      </c>
      <c r="G276">
        <v>0.147229</v>
      </c>
      <c r="H276">
        <v>0.83702299999999996</v>
      </c>
      <c r="I276">
        <v>0</v>
      </c>
    </row>
    <row r="277" spans="1:25" x14ac:dyDescent="0.25">
      <c r="A277" t="s">
        <v>103</v>
      </c>
      <c r="B277">
        <v>5167.75</v>
      </c>
      <c r="C277">
        <v>5130.25</v>
      </c>
      <c r="D277">
        <v>5066.34</v>
      </c>
      <c r="E277">
        <v>4623.72</v>
      </c>
      <c r="F277">
        <v>524.73</v>
      </c>
      <c r="G277">
        <v>0.147123</v>
      </c>
      <c r="H277">
        <v>0.836839</v>
      </c>
      <c r="I277">
        <v>0</v>
      </c>
    </row>
    <row r="278" spans="1:25" x14ac:dyDescent="0.25">
      <c r="A278" t="s">
        <v>103</v>
      </c>
      <c r="B278">
        <v>5168.78</v>
      </c>
      <c r="C278">
        <v>5131.22</v>
      </c>
      <c r="D278">
        <v>5065.5200000000004</v>
      </c>
      <c r="E278">
        <v>4624.26</v>
      </c>
      <c r="F278">
        <v>524.89599999999996</v>
      </c>
      <c r="G278">
        <v>0.14790300000000001</v>
      </c>
      <c r="H278">
        <v>0.83526900000000004</v>
      </c>
      <c r="I278">
        <v>0</v>
      </c>
    </row>
    <row r="279" spans="1:25" x14ac:dyDescent="0.25">
      <c r="A279" t="s">
        <v>103</v>
      </c>
      <c r="B279">
        <v>5167.66</v>
      </c>
      <c r="C279">
        <v>5130.38</v>
      </c>
      <c r="D279">
        <v>5065.41</v>
      </c>
      <c r="E279">
        <v>4623.6400000000003</v>
      </c>
      <c r="F279">
        <v>524.6</v>
      </c>
      <c r="G279">
        <v>0.15212800000000001</v>
      </c>
      <c r="H279">
        <v>0.86185800000000001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5173.21</v>
      </c>
      <c r="C280">
        <v>5136.45</v>
      </c>
      <c r="D280">
        <v>5071.2</v>
      </c>
      <c r="E280">
        <v>4623.72</v>
      </c>
      <c r="F280">
        <v>524.86599999999999</v>
      </c>
      <c r="G280">
        <v>0.178456</v>
      </c>
      <c r="H280">
        <v>0.83691899999999997</v>
      </c>
      <c r="I280">
        <v>0</v>
      </c>
      <c r="R280">
        <f>AVERAGE(B231:B280)</f>
        <v>5171.8814000000002</v>
      </c>
      <c r="S280">
        <f>AVERAGE(C231:C280)</f>
        <v>5134.3990000000003</v>
      </c>
      <c r="U280">
        <f>_xlfn.VAR.P(B231:B280)</f>
        <v>19.653080040000326</v>
      </c>
      <c r="V280">
        <f>_xlfn.VAR.P(C231:C280)</f>
        <v>17.956152999999571</v>
      </c>
      <c r="X280">
        <f>1.96*SQRT(U280)/50</f>
        <v>0.1737806344581182</v>
      </c>
      <c r="Y280">
        <f>1.96*SQRT(V280)/50</f>
        <v>0.16610882862123655</v>
      </c>
    </row>
    <row r="281" spans="1:25" x14ac:dyDescent="0.25">
      <c r="A281" t="s">
        <v>103</v>
      </c>
      <c r="B281">
        <v>258691.70110000001</v>
      </c>
      <c r="C281" t="s">
        <v>36</v>
      </c>
    </row>
    <row r="282" spans="1:25" x14ac:dyDescent="0.25">
      <c r="A282" t="s">
        <v>88</v>
      </c>
      <c r="B282">
        <v>5028.87</v>
      </c>
      <c r="C282">
        <v>4991.62</v>
      </c>
      <c r="D282">
        <v>4928.8999999999996</v>
      </c>
      <c r="E282">
        <v>4520.13</v>
      </c>
      <c r="F282">
        <v>463.17500000000001</v>
      </c>
      <c r="G282">
        <v>0.178455</v>
      </c>
      <c r="H282">
        <v>0.86889099999999997</v>
      </c>
      <c r="I282">
        <v>0</v>
      </c>
    </row>
    <row r="283" spans="1:25" x14ac:dyDescent="0.25">
      <c r="A283" t="s">
        <v>88</v>
      </c>
      <c r="B283">
        <v>5032.1099999999997</v>
      </c>
      <c r="C283">
        <v>4995.28</v>
      </c>
      <c r="D283">
        <v>4929.33</v>
      </c>
      <c r="E283">
        <v>4516.46</v>
      </c>
      <c r="F283">
        <v>463.44299999999998</v>
      </c>
      <c r="G283">
        <v>0.15065100000000001</v>
      </c>
      <c r="H283">
        <v>0.83704100000000004</v>
      </c>
      <c r="I283">
        <v>0</v>
      </c>
    </row>
    <row r="284" spans="1:25" x14ac:dyDescent="0.25">
      <c r="A284" t="s">
        <v>88</v>
      </c>
      <c r="B284">
        <v>5027.18</v>
      </c>
      <c r="C284">
        <v>4990.1499999999996</v>
      </c>
      <c r="D284">
        <v>4927.7</v>
      </c>
      <c r="E284">
        <v>4513.6099999999997</v>
      </c>
      <c r="F284">
        <v>463.221</v>
      </c>
      <c r="G284">
        <v>0.14948600000000001</v>
      </c>
      <c r="H284">
        <v>0.85014000000000001</v>
      </c>
      <c r="I284">
        <v>0</v>
      </c>
    </row>
    <row r="285" spans="1:25" x14ac:dyDescent="0.25">
      <c r="A285" t="s">
        <v>88</v>
      </c>
      <c r="B285">
        <v>5032.82</v>
      </c>
      <c r="C285">
        <v>4995.55</v>
      </c>
      <c r="D285">
        <v>4931.6899999999996</v>
      </c>
      <c r="E285">
        <v>4516.8500000000004</v>
      </c>
      <c r="F285">
        <v>463.40199999999999</v>
      </c>
      <c r="G285">
        <v>0.14795800000000001</v>
      </c>
      <c r="H285">
        <v>0.83492900000000003</v>
      </c>
      <c r="I285">
        <v>0</v>
      </c>
    </row>
    <row r="286" spans="1:25" x14ac:dyDescent="0.25">
      <c r="A286" t="s">
        <v>88</v>
      </c>
      <c r="B286">
        <v>5019.6099999999997</v>
      </c>
      <c r="C286">
        <v>4982.21</v>
      </c>
      <c r="D286">
        <v>4921.6400000000003</v>
      </c>
      <c r="E286">
        <v>4513.71</v>
      </c>
      <c r="F286">
        <v>463.197</v>
      </c>
      <c r="G286">
        <v>0.149557</v>
      </c>
      <c r="H286">
        <v>0.86894099999999996</v>
      </c>
      <c r="I286">
        <v>0</v>
      </c>
    </row>
    <row r="287" spans="1:25" x14ac:dyDescent="0.25">
      <c r="A287" t="s">
        <v>88</v>
      </c>
      <c r="B287">
        <v>5030.7700000000004</v>
      </c>
      <c r="C287">
        <v>4994.04</v>
      </c>
      <c r="D287">
        <v>4932.1899999999996</v>
      </c>
      <c r="E287">
        <v>4517.34</v>
      </c>
      <c r="F287">
        <v>463.46300000000002</v>
      </c>
      <c r="G287">
        <v>0.164911</v>
      </c>
      <c r="H287">
        <v>0.85955099999999995</v>
      </c>
      <c r="I287">
        <v>0</v>
      </c>
    </row>
    <row r="288" spans="1:25" x14ac:dyDescent="0.25">
      <c r="A288" t="s">
        <v>88</v>
      </c>
      <c r="B288">
        <v>5027.5</v>
      </c>
      <c r="C288">
        <v>4990.9399999999996</v>
      </c>
      <c r="D288">
        <v>4930.1000000000004</v>
      </c>
      <c r="E288">
        <v>4515.3599999999997</v>
      </c>
      <c r="F288">
        <v>463.23500000000001</v>
      </c>
      <c r="G288">
        <v>0.14979799999999999</v>
      </c>
      <c r="H288">
        <v>0.83510399999999996</v>
      </c>
      <c r="I288">
        <v>0</v>
      </c>
    </row>
    <row r="289" spans="1:9" x14ac:dyDescent="0.25">
      <c r="A289" t="s">
        <v>88</v>
      </c>
      <c r="B289">
        <v>5035.71</v>
      </c>
      <c r="C289">
        <v>4998.93</v>
      </c>
      <c r="D289">
        <v>4934.5</v>
      </c>
      <c r="E289">
        <v>4520.16</v>
      </c>
      <c r="F289">
        <v>463.46100000000001</v>
      </c>
      <c r="G289">
        <v>0.15414700000000001</v>
      </c>
      <c r="H289">
        <v>0.83690699999999996</v>
      </c>
      <c r="I289">
        <v>0</v>
      </c>
    </row>
    <row r="290" spans="1:9" x14ac:dyDescent="0.25">
      <c r="A290" t="s">
        <v>88</v>
      </c>
      <c r="B290">
        <v>5026.79</v>
      </c>
      <c r="C290">
        <v>4989.95</v>
      </c>
      <c r="D290">
        <v>4928.51</v>
      </c>
      <c r="E290">
        <v>4513.99</v>
      </c>
      <c r="F290">
        <v>463.17700000000002</v>
      </c>
      <c r="G290">
        <v>0.17845900000000001</v>
      </c>
      <c r="H290">
        <v>0.83702299999999996</v>
      </c>
      <c r="I290">
        <v>0</v>
      </c>
    </row>
    <row r="291" spans="1:9" x14ac:dyDescent="0.25">
      <c r="A291" t="s">
        <v>88</v>
      </c>
      <c r="B291">
        <v>5034.5600000000004</v>
      </c>
      <c r="C291">
        <v>4997.1499999999996</v>
      </c>
      <c r="D291">
        <v>4932.6400000000003</v>
      </c>
      <c r="E291">
        <v>4518</v>
      </c>
      <c r="F291">
        <v>463.38900000000001</v>
      </c>
      <c r="G291">
        <v>0.17845800000000001</v>
      </c>
      <c r="H291">
        <v>0.83705300000000005</v>
      </c>
      <c r="I291">
        <v>0</v>
      </c>
    </row>
    <row r="292" spans="1:9" x14ac:dyDescent="0.25">
      <c r="A292" t="s">
        <v>88</v>
      </c>
      <c r="B292">
        <v>5033.96</v>
      </c>
      <c r="C292">
        <v>4996.45</v>
      </c>
      <c r="D292">
        <v>4930.4399999999996</v>
      </c>
      <c r="E292">
        <v>4515.97</v>
      </c>
      <c r="F292">
        <v>463.13099999999997</v>
      </c>
      <c r="G292">
        <v>0.14817</v>
      </c>
      <c r="H292">
        <v>0.83667999999999998</v>
      </c>
      <c r="I292">
        <v>0</v>
      </c>
    </row>
    <row r="293" spans="1:9" x14ac:dyDescent="0.25">
      <c r="A293" t="s">
        <v>88</v>
      </c>
      <c r="B293">
        <v>5033.58</v>
      </c>
      <c r="C293">
        <v>4995.62</v>
      </c>
      <c r="D293">
        <v>4923.59</v>
      </c>
      <c r="E293">
        <v>4512.04</v>
      </c>
      <c r="F293">
        <v>463.35399999999998</v>
      </c>
      <c r="G293">
        <v>0.15016099999999999</v>
      </c>
      <c r="H293">
        <v>0.83631</v>
      </c>
      <c r="I293">
        <v>0</v>
      </c>
    </row>
    <row r="294" spans="1:9" x14ac:dyDescent="0.25">
      <c r="A294" t="s">
        <v>88</v>
      </c>
      <c r="B294">
        <v>5019.51</v>
      </c>
      <c r="C294">
        <v>4982.53</v>
      </c>
      <c r="D294">
        <v>4921.33</v>
      </c>
      <c r="E294">
        <v>4510.25</v>
      </c>
      <c r="F294">
        <v>463.1</v>
      </c>
      <c r="G294">
        <v>0.178454</v>
      </c>
      <c r="H294">
        <v>0.83687900000000004</v>
      </c>
      <c r="I294">
        <v>0</v>
      </c>
    </row>
    <row r="295" spans="1:9" x14ac:dyDescent="0.25">
      <c r="A295" t="s">
        <v>88</v>
      </c>
      <c r="B295">
        <v>5019.2299999999996</v>
      </c>
      <c r="C295">
        <v>4982.54</v>
      </c>
      <c r="D295">
        <v>4923.5600000000004</v>
      </c>
      <c r="E295">
        <v>4514.93</v>
      </c>
      <c r="F295">
        <v>463.38499999999999</v>
      </c>
      <c r="G295">
        <v>0.178457</v>
      </c>
      <c r="H295">
        <v>0.85938700000000001</v>
      </c>
      <c r="I295">
        <v>0</v>
      </c>
    </row>
    <row r="296" spans="1:9" x14ac:dyDescent="0.25">
      <c r="A296" t="s">
        <v>88</v>
      </c>
      <c r="B296">
        <v>5010.79</v>
      </c>
      <c r="C296">
        <v>4974.38</v>
      </c>
      <c r="D296">
        <v>4919.4799999999996</v>
      </c>
      <c r="E296">
        <v>4512</v>
      </c>
      <c r="F296">
        <v>463.10899999999998</v>
      </c>
      <c r="G296">
        <v>0.148308</v>
      </c>
      <c r="H296">
        <v>0.83702799999999999</v>
      </c>
      <c r="I296">
        <v>0</v>
      </c>
    </row>
    <row r="297" spans="1:9" x14ac:dyDescent="0.25">
      <c r="A297" t="s">
        <v>88</v>
      </c>
      <c r="B297">
        <v>5018.2700000000004</v>
      </c>
      <c r="C297">
        <v>4981.72</v>
      </c>
      <c r="D297">
        <v>4921.5200000000004</v>
      </c>
      <c r="E297">
        <v>4512.33</v>
      </c>
      <c r="F297">
        <v>463.37400000000002</v>
      </c>
      <c r="G297">
        <v>0.14854100000000001</v>
      </c>
      <c r="H297">
        <v>0.83700300000000005</v>
      </c>
      <c r="I297">
        <v>0</v>
      </c>
    </row>
    <row r="298" spans="1:9" x14ac:dyDescent="0.25">
      <c r="A298" t="s">
        <v>88</v>
      </c>
      <c r="B298">
        <v>5025.5</v>
      </c>
      <c r="C298">
        <v>4988.1899999999996</v>
      </c>
      <c r="D298">
        <v>4928.17</v>
      </c>
      <c r="E298">
        <v>4519.45</v>
      </c>
      <c r="F298">
        <v>463.209</v>
      </c>
      <c r="G298">
        <v>0.178454</v>
      </c>
      <c r="H298">
        <v>0.83705200000000002</v>
      </c>
      <c r="I298">
        <v>0</v>
      </c>
    </row>
    <row r="299" spans="1:9" x14ac:dyDescent="0.25">
      <c r="A299" t="s">
        <v>88</v>
      </c>
      <c r="B299">
        <v>5021.24</v>
      </c>
      <c r="C299">
        <v>4985.1000000000004</v>
      </c>
      <c r="D299">
        <v>4925.75</v>
      </c>
      <c r="E299">
        <v>4517.1899999999996</v>
      </c>
      <c r="F299">
        <v>463.44099999999997</v>
      </c>
      <c r="G299">
        <v>0.178454</v>
      </c>
      <c r="H299">
        <v>0.83518999999999999</v>
      </c>
      <c r="I299">
        <v>0</v>
      </c>
    </row>
    <row r="300" spans="1:9" x14ac:dyDescent="0.25">
      <c r="A300" t="s">
        <v>88</v>
      </c>
      <c r="B300">
        <v>5024.29</v>
      </c>
      <c r="C300">
        <v>4986.99</v>
      </c>
      <c r="D300">
        <v>4926.92</v>
      </c>
      <c r="E300">
        <v>4518.2</v>
      </c>
      <c r="F300">
        <v>463.15600000000001</v>
      </c>
      <c r="G300">
        <v>0.15035000000000001</v>
      </c>
      <c r="H300">
        <v>0.83525700000000003</v>
      </c>
      <c r="I300">
        <v>0</v>
      </c>
    </row>
    <row r="301" spans="1:9" x14ac:dyDescent="0.25">
      <c r="A301" t="s">
        <v>88</v>
      </c>
      <c r="B301">
        <v>5029.0200000000004</v>
      </c>
      <c r="C301">
        <v>4992.24</v>
      </c>
      <c r="D301">
        <v>4928.08</v>
      </c>
      <c r="E301">
        <v>4517.37</v>
      </c>
      <c r="F301">
        <v>463.42</v>
      </c>
      <c r="G301">
        <v>0.148948</v>
      </c>
      <c r="H301">
        <v>0.86835700000000005</v>
      </c>
      <c r="I301">
        <v>0</v>
      </c>
    </row>
    <row r="302" spans="1:9" x14ac:dyDescent="0.25">
      <c r="A302" t="s">
        <v>88</v>
      </c>
      <c r="B302">
        <v>5019.5600000000004</v>
      </c>
      <c r="C302">
        <v>4982.3599999999997</v>
      </c>
      <c r="D302">
        <v>4922.3900000000003</v>
      </c>
      <c r="E302">
        <v>4514.33</v>
      </c>
      <c r="F302">
        <v>463.20600000000002</v>
      </c>
      <c r="G302">
        <v>0.15280199999999999</v>
      </c>
      <c r="H302">
        <v>0.83694000000000002</v>
      </c>
      <c r="I302">
        <v>0</v>
      </c>
    </row>
    <row r="303" spans="1:9" x14ac:dyDescent="0.25">
      <c r="A303" t="s">
        <v>88</v>
      </c>
      <c r="B303">
        <v>5025.18</v>
      </c>
      <c r="C303">
        <v>4987.7700000000004</v>
      </c>
      <c r="D303">
        <v>4926.5</v>
      </c>
      <c r="E303">
        <v>4517.9799999999996</v>
      </c>
      <c r="F303">
        <v>463.40899999999999</v>
      </c>
      <c r="G303">
        <v>0.17388100000000001</v>
      </c>
      <c r="H303">
        <v>0.83658900000000003</v>
      </c>
      <c r="I303">
        <v>0</v>
      </c>
    </row>
    <row r="304" spans="1:9" x14ac:dyDescent="0.25">
      <c r="A304" t="s">
        <v>88</v>
      </c>
      <c r="B304">
        <v>5019.0200000000004</v>
      </c>
      <c r="C304">
        <v>4982.68</v>
      </c>
      <c r="D304">
        <v>4924.22</v>
      </c>
      <c r="E304">
        <v>4516.29</v>
      </c>
      <c r="F304">
        <v>463.25400000000002</v>
      </c>
      <c r="G304">
        <v>0.178454</v>
      </c>
      <c r="H304">
        <v>0.83705200000000002</v>
      </c>
      <c r="I304">
        <v>0</v>
      </c>
    </row>
    <row r="305" spans="1:9" x14ac:dyDescent="0.25">
      <c r="A305" t="s">
        <v>88</v>
      </c>
      <c r="B305">
        <v>5020.13</v>
      </c>
      <c r="C305">
        <v>4982.8</v>
      </c>
      <c r="D305">
        <v>4924.3999999999996</v>
      </c>
      <c r="E305">
        <v>4516.87</v>
      </c>
      <c r="F305">
        <v>463.44200000000001</v>
      </c>
      <c r="G305">
        <v>0.17845900000000001</v>
      </c>
      <c r="H305">
        <v>0.83705099999999999</v>
      </c>
      <c r="I305">
        <v>0</v>
      </c>
    </row>
    <row r="306" spans="1:9" x14ac:dyDescent="0.25">
      <c r="A306" t="s">
        <v>88</v>
      </c>
      <c r="B306">
        <v>5023.47</v>
      </c>
      <c r="C306">
        <v>4987.3599999999997</v>
      </c>
      <c r="D306">
        <v>4924.1099999999997</v>
      </c>
      <c r="E306">
        <v>4513.92</v>
      </c>
      <c r="F306">
        <v>463.22</v>
      </c>
      <c r="G306">
        <v>0.157556</v>
      </c>
      <c r="H306">
        <v>0.83650199999999997</v>
      </c>
      <c r="I306">
        <v>0</v>
      </c>
    </row>
    <row r="307" spans="1:9" x14ac:dyDescent="0.25">
      <c r="A307" t="s">
        <v>88</v>
      </c>
      <c r="B307">
        <v>5026.08</v>
      </c>
      <c r="C307">
        <v>4988.12</v>
      </c>
      <c r="D307">
        <v>4923.6000000000004</v>
      </c>
      <c r="E307">
        <v>4512.5600000000004</v>
      </c>
      <c r="F307">
        <v>463.46100000000001</v>
      </c>
      <c r="G307">
        <v>0.157637</v>
      </c>
      <c r="H307">
        <v>0.84105300000000005</v>
      </c>
      <c r="I307">
        <v>0</v>
      </c>
    </row>
    <row r="308" spans="1:9" x14ac:dyDescent="0.25">
      <c r="A308" t="s">
        <v>88</v>
      </c>
      <c r="B308">
        <v>5040.05</v>
      </c>
      <c r="C308">
        <v>5002.97</v>
      </c>
      <c r="D308">
        <v>4928.4799999999996</v>
      </c>
      <c r="E308">
        <v>4515.41</v>
      </c>
      <c r="F308">
        <v>463.37900000000002</v>
      </c>
      <c r="G308">
        <v>0.178454</v>
      </c>
      <c r="H308">
        <v>0.83663600000000005</v>
      </c>
      <c r="I308">
        <v>0</v>
      </c>
    </row>
    <row r="309" spans="1:9" x14ac:dyDescent="0.25">
      <c r="A309" t="s">
        <v>88</v>
      </c>
      <c r="B309">
        <v>5030.29</v>
      </c>
      <c r="C309">
        <v>4992.6000000000004</v>
      </c>
      <c r="D309">
        <v>4925.41</v>
      </c>
      <c r="E309">
        <v>4513</v>
      </c>
      <c r="F309">
        <v>463.10899999999998</v>
      </c>
      <c r="G309">
        <v>0.17846500000000001</v>
      </c>
      <c r="H309">
        <v>0.83694199999999996</v>
      </c>
      <c r="I309">
        <v>0</v>
      </c>
    </row>
    <row r="310" spans="1:9" x14ac:dyDescent="0.25">
      <c r="A310" t="s">
        <v>88</v>
      </c>
      <c r="B310">
        <v>5029.6400000000003</v>
      </c>
      <c r="C310">
        <v>4991.76</v>
      </c>
      <c r="D310">
        <v>4924.96</v>
      </c>
      <c r="E310">
        <v>4514.17</v>
      </c>
      <c r="F310">
        <v>463.363</v>
      </c>
      <c r="G310">
        <v>0.14755499999999999</v>
      </c>
      <c r="H310">
        <v>0.83701700000000001</v>
      </c>
      <c r="I310">
        <v>0</v>
      </c>
    </row>
    <row r="311" spans="1:9" x14ac:dyDescent="0.25">
      <c r="A311" t="s">
        <v>88</v>
      </c>
      <c r="B311">
        <v>5039.5</v>
      </c>
      <c r="C311">
        <v>5002.3500000000004</v>
      </c>
      <c r="D311">
        <v>4932.4799999999996</v>
      </c>
      <c r="E311">
        <v>4518.74</v>
      </c>
      <c r="F311">
        <v>463.11099999999999</v>
      </c>
      <c r="G311">
        <v>0.151308</v>
      </c>
      <c r="H311">
        <v>0.85405500000000001</v>
      </c>
      <c r="I311">
        <v>0</v>
      </c>
    </row>
    <row r="312" spans="1:9" x14ac:dyDescent="0.25">
      <c r="A312" t="s">
        <v>88</v>
      </c>
      <c r="B312">
        <v>5037.08</v>
      </c>
      <c r="C312">
        <v>4999.4399999999996</v>
      </c>
      <c r="D312">
        <v>4927.5</v>
      </c>
      <c r="E312">
        <v>4515.91</v>
      </c>
      <c r="F312">
        <v>463.33499999999998</v>
      </c>
      <c r="G312">
        <v>0.17846000000000001</v>
      </c>
      <c r="H312">
        <v>0.83529600000000004</v>
      </c>
      <c r="I312">
        <v>0</v>
      </c>
    </row>
    <row r="313" spans="1:9" x14ac:dyDescent="0.25">
      <c r="A313" t="s">
        <v>88</v>
      </c>
      <c r="B313">
        <v>5029.5</v>
      </c>
      <c r="C313">
        <v>4992.96</v>
      </c>
      <c r="D313">
        <v>4923.42</v>
      </c>
      <c r="E313">
        <v>4510.78</v>
      </c>
      <c r="F313">
        <v>463.072</v>
      </c>
      <c r="G313">
        <v>0.17064799999999999</v>
      </c>
      <c r="H313">
        <v>0.83693700000000004</v>
      </c>
      <c r="I313">
        <v>0</v>
      </c>
    </row>
    <row r="314" spans="1:9" x14ac:dyDescent="0.25">
      <c r="A314" t="s">
        <v>88</v>
      </c>
      <c r="B314">
        <v>5031.04</v>
      </c>
      <c r="C314">
        <v>4993.38</v>
      </c>
      <c r="D314">
        <v>4928.7299999999996</v>
      </c>
      <c r="E314">
        <v>4518.34</v>
      </c>
      <c r="F314">
        <v>463.28</v>
      </c>
      <c r="G314">
        <v>0.148952</v>
      </c>
      <c r="H314">
        <v>0.83677900000000005</v>
      </c>
      <c r="I314">
        <v>0</v>
      </c>
    </row>
    <row r="315" spans="1:9" x14ac:dyDescent="0.25">
      <c r="A315" t="s">
        <v>88</v>
      </c>
      <c r="B315">
        <v>5030.13</v>
      </c>
      <c r="C315">
        <v>4992.8500000000004</v>
      </c>
      <c r="D315">
        <v>4925.63</v>
      </c>
      <c r="E315">
        <v>4514.03</v>
      </c>
      <c r="F315">
        <v>463.06099999999998</v>
      </c>
      <c r="G315">
        <v>0.14710500000000001</v>
      </c>
      <c r="H315">
        <v>0.85578200000000004</v>
      </c>
      <c r="I315">
        <v>0</v>
      </c>
    </row>
    <row r="316" spans="1:9" x14ac:dyDescent="0.25">
      <c r="A316" t="s">
        <v>88</v>
      </c>
      <c r="B316">
        <v>5037.17</v>
      </c>
      <c r="C316">
        <v>4998.1400000000003</v>
      </c>
      <c r="D316">
        <v>4925.4799999999996</v>
      </c>
      <c r="E316">
        <v>4512.3500000000004</v>
      </c>
      <c r="F316">
        <v>463.39800000000002</v>
      </c>
      <c r="G316">
        <v>0.147143</v>
      </c>
      <c r="H316">
        <v>0.83626699999999998</v>
      </c>
      <c r="I316">
        <v>0</v>
      </c>
    </row>
    <row r="317" spans="1:9" x14ac:dyDescent="0.25">
      <c r="A317" t="s">
        <v>88</v>
      </c>
      <c r="B317">
        <v>5040.4799999999996</v>
      </c>
      <c r="C317">
        <v>5003.07</v>
      </c>
      <c r="D317">
        <v>4933.08</v>
      </c>
      <c r="E317">
        <v>4519.3500000000004</v>
      </c>
      <c r="F317">
        <v>463.09800000000001</v>
      </c>
      <c r="G317">
        <v>0.14823</v>
      </c>
      <c r="H317">
        <v>0.83705099999999999</v>
      </c>
      <c r="I317">
        <v>0</v>
      </c>
    </row>
    <row r="318" spans="1:9" x14ac:dyDescent="0.25">
      <c r="A318" t="s">
        <v>88</v>
      </c>
      <c r="B318">
        <v>5038.17</v>
      </c>
      <c r="C318">
        <v>4999.57</v>
      </c>
      <c r="D318">
        <v>4930.0600000000004</v>
      </c>
      <c r="E318">
        <v>4518.3900000000003</v>
      </c>
      <c r="F318">
        <v>463.37799999999999</v>
      </c>
      <c r="G318">
        <v>0.15964400000000001</v>
      </c>
      <c r="H318">
        <v>0.83696400000000004</v>
      </c>
      <c r="I318">
        <v>0</v>
      </c>
    </row>
    <row r="319" spans="1:9" x14ac:dyDescent="0.25">
      <c r="A319" t="s">
        <v>88</v>
      </c>
      <c r="B319">
        <v>5036.72</v>
      </c>
      <c r="C319">
        <v>4997.2700000000004</v>
      </c>
      <c r="D319">
        <v>4930.6099999999997</v>
      </c>
      <c r="E319">
        <v>4517.3900000000003</v>
      </c>
      <c r="F319">
        <v>463.08300000000003</v>
      </c>
      <c r="G319">
        <v>0.17077200000000001</v>
      </c>
      <c r="H319">
        <v>0.83704699999999999</v>
      </c>
      <c r="I319">
        <v>0</v>
      </c>
    </row>
    <row r="320" spans="1:9" x14ac:dyDescent="0.25">
      <c r="A320" t="s">
        <v>88</v>
      </c>
      <c r="B320">
        <v>5035.26</v>
      </c>
      <c r="C320">
        <v>4997.95</v>
      </c>
      <c r="D320">
        <v>4926.54</v>
      </c>
      <c r="E320">
        <v>4512.46</v>
      </c>
      <c r="F320">
        <v>463.37299999999999</v>
      </c>
      <c r="G320">
        <v>0.165379</v>
      </c>
      <c r="H320">
        <v>0.83243999999999996</v>
      </c>
      <c r="I320">
        <v>0</v>
      </c>
    </row>
    <row r="321" spans="1:25" x14ac:dyDescent="0.25">
      <c r="A321" t="s">
        <v>88</v>
      </c>
      <c r="B321">
        <v>5036.3100000000004</v>
      </c>
      <c r="C321">
        <v>4998.99</v>
      </c>
      <c r="D321">
        <v>4930.12</v>
      </c>
      <c r="E321">
        <v>4516.75</v>
      </c>
      <c r="F321">
        <v>463.20299999999997</v>
      </c>
      <c r="G321">
        <v>0.151896</v>
      </c>
      <c r="H321">
        <v>0.83705300000000005</v>
      </c>
      <c r="I321">
        <v>0</v>
      </c>
    </row>
    <row r="322" spans="1:25" x14ac:dyDescent="0.25">
      <c r="A322" t="s">
        <v>88</v>
      </c>
      <c r="B322">
        <v>5038.0200000000004</v>
      </c>
      <c r="C322">
        <v>4999.66</v>
      </c>
      <c r="D322">
        <v>4928.88</v>
      </c>
      <c r="E322">
        <v>4517.28</v>
      </c>
      <c r="F322">
        <v>463.36700000000002</v>
      </c>
      <c r="G322">
        <v>0.173539</v>
      </c>
      <c r="H322">
        <v>0.83698499999999998</v>
      </c>
      <c r="I322">
        <v>0</v>
      </c>
    </row>
    <row r="323" spans="1:25" x14ac:dyDescent="0.25">
      <c r="A323" t="s">
        <v>88</v>
      </c>
      <c r="B323">
        <v>5035.26</v>
      </c>
      <c r="C323">
        <v>4997.79</v>
      </c>
      <c r="D323">
        <v>4929.2700000000004</v>
      </c>
      <c r="E323">
        <v>4516.7700000000004</v>
      </c>
      <c r="F323">
        <v>463.173</v>
      </c>
      <c r="G323">
        <v>0.178457</v>
      </c>
      <c r="H323">
        <v>0.83704199999999995</v>
      </c>
      <c r="I323">
        <v>0</v>
      </c>
    </row>
    <row r="324" spans="1:25" x14ac:dyDescent="0.25">
      <c r="A324" t="s">
        <v>88</v>
      </c>
      <c r="B324">
        <v>5030.18</v>
      </c>
      <c r="C324">
        <v>4991.9399999999996</v>
      </c>
      <c r="D324">
        <v>4922.01</v>
      </c>
      <c r="E324">
        <v>4509.28</v>
      </c>
      <c r="F324">
        <v>463.435</v>
      </c>
      <c r="G324">
        <v>0.14962600000000001</v>
      </c>
      <c r="H324">
        <v>0.83654899999999999</v>
      </c>
      <c r="I324">
        <v>0</v>
      </c>
    </row>
    <row r="325" spans="1:25" x14ac:dyDescent="0.25">
      <c r="A325" t="s">
        <v>88</v>
      </c>
      <c r="B325">
        <v>5043.9399999999996</v>
      </c>
      <c r="C325">
        <v>5006.3100000000004</v>
      </c>
      <c r="D325">
        <v>4927.66</v>
      </c>
      <c r="E325">
        <v>4516.58</v>
      </c>
      <c r="F325">
        <v>463.19099999999997</v>
      </c>
      <c r="G325">
        <v>0.15131800000000001</v>
      </c>
      <c r="H325">
        <v>0.83611400000000002</v>
      </c>
      <c r="I325">
        <v>0</v>
      </c>
    </row>
    <row r="326" spans="1:25" x14ac:dyDescent="0.25">
      <c r="A326" t="s">
        <v>88</v>
      </c>
      <c r="B326">
        <v>5040.4399999999996</v>
      </c>
      <c r="C326">
        <v>5003.08</v>
      </c>
      <c r="D326">
        <v>4931.17</v>
      </c>
      <c r="E326">
        <v>4519.32</v>
      </c>
      <c r="F326">
        <v>463.48099999999999</v>
      </c>
      <c r="G326">
        <v>0.150311</v>
      </c>
      <c r="H326">
        <v>0.83696700000000002</v>
      </c>
      <c r="I326">
        <v>0</v>
      </c>
    </row>
    <row r="327" spans="1:25" x14ac:dyDescent="0.25">
      <c r="A327" t="s">
        <v>88</v>
      </c>
      <c r="B327">
        <v>5034.03</v>
      </c>
      <c r="C327">
        <v>4996.34</v>
      </c>
      <c r="D327">
        <v>4924.04</v>
      </c>
      <c r="E327">
        <v>4510.3900000000003</v>
      </c>
      <c r="F327">
        <v>463.202</v>
      </c>
      <c r="G327">
        <v>0.14888999999999999</v>
      </c>
      <c r="H327">
        <v>0.86233800000000005</v>
      </c>
      <c r="I327">
        <v>0</v>
      </c>
    </row>
    <row r="328" spans="1:25" x14ac:dyDescent="0.25">
      <c r="A328" t="s">
        <v>88</v>
      </c>
      <c r="B328">
        <v>5024.97</v>
      </c>
      <c r="C328">
        <v>4987.74</v>
      </c>
      <c r="D328">
        <v>4921.24</v>
      </c>
      <c r="E328">
        <v>4511.62</v>
      </c>
      <c r="F328">
        <v>463.45600000000002</v>
      </c>
      <c r="G328">
        <v>0.14957200000000001</v>
      </c>
      <c r="H328">
        <v>0.83696199999999998</v>
      </c>
      <c r="I328">
        <v>0</v>
      </c>
    </row>
    <row r="329" spans="1:25" x14ac:dyDescent="0.25">
      <c r="A329" t="s">
        <v>88</v>
      </c>
      <c r="B329">
        <v>5032.45</v>
      </c>
      <c r="C329">
        <v>4995.28</v>
      </c>
      <c r="D329">
        <v>4933.62</v>
      </c>
      <c r="E329">
        <v>4519.34</v>
      </c>
      <c r="F329">
        <v>463.21499999999997</v>
      </c>
      <c r="G329">
        <v>0.152092</v>
      </c>
      <c r="H329">
        <v>0.83705099999999999</v>
      </c>
      <c r="I329">
        <v>0</v>
      </c>
    </row>
    <row r="330" spans="1:25" x14ac:dyDescent="0.25">
      <c r="A330" t="s">
        <v>88</v>
      </c>
      <c r="B330">
        <v>5032.1899999999996</v>
      </c>
      <c r="C330">
        <v>4995.42</v>
      </c>
      <c r="D330">
        <v>4931.6400000000003</v>
      </c>
      <c r="E330">
        <v>4516.92</v>
      </c>
      <c r="F330">
        <v>463.41800000000001</v>
      </c>
      <c r="G330">
        <v>0.147227</v>
      </c>
      <c r="H330">
        <v>0.83501700000000001</v>
      </c>
      <c r="I330">
        <v>0</v>
      </c>
    </row>
    <row r="331" spans="1:25" x14ac:dyDescent="0.25">
      <c r="A331" t="s">
        <v>88</v>
      </c>
      <c r="B331">
        <v>5024.3</v>
      </c>
      <c r="C331">
        <v>4985.6099999999997</v>
      </c>
      <c r="D331">
        <v>4920.74</v>
      </c>
      <c r="E331">
        <v>4511.01</v>
      </c>
      <c r="F331">
        <v>463.387</v>
      </c>
      <c r="G331">
        <v>0.17547699999999999</v>
      </c>
      <c r="H331">
        <v>0.83645099999999994</v>
      </c>
      <c r="I331">
        <v>0</v>
      </c>
    </row>
    <row r="332" spans="1:25" x14ac:dyDescent="0.25">
      <c r="A332" t="s">
        <v>88</v>
      </c>
      <c r="B332">
        <v>5036.22</v>
      </c>
      <c r="C332">
        <v>4999.13</v>
      </c>
      <c r="D332">
        <v>4934.01</v>
      </c>
      <c r="E332">
        <v>4518.54</v>
      </c>
      <c r="F332">
        <v>463.44600000000003</v>
      </c>
      <c r="G332">
        <v>0.148396</v>
      </c>
      <c r="H332">
        <v>0.83675299999999997</v>
      </c>
      <c r="I332">
        <v>0</v>
      </c>
    </row>
    <row r="333" spans="1:25" x14ac:dyDescent="0.25">
      <c r="A333" t="s">
        <v>88</v>
      </c>
      <c r="B333">
        <v>5022.2700000000004</v>
      </c>
      <c r="C333">
        <v>4985.01</v>
      </c>
      <c r="D333">
        <v>4921.6899999999996</v>
      </c>
      <c r="E333">
        <v>4512.76</v>
      </c>
      <c r="F333">
        <v>463.13200000000001</v>
      </c>
      <c r="G333">
        <v>0.158918</v>
      </c>
      <c r="H333">
        <v>0.86572400000000005</v>
      </c>
      <c r="I333">
        <v>0</v>
      </c>
    </row>
    <row r="334" spans="1:25" x14ac:dyDescent="0.25">
      <c r="A334" t="s">
        <v>88</v>
      </c>
      <c r="B334">
        <v>5033.4799999999996</v>
      </c>
      <c r="C334">
        <v>4996.57</v>
      </c>
      <c r="D334">
        <v>4933.0200000000004</v>
      </c>
      <c r="E334">
        <v>4517.91</v>
      </c>
      <c r="F334">
        <v>463.37200000000001</v>
      </c>
      <c r="G334">
        <v>0.178454</v>
      </c>
      <c r="H334">
        <v>0.83681499999999998</v>
      </c>
      <c r="I334">
        <v>0</v>
      </c>
    </row>
    <row r="335" spans="1:25" x14ac:dyDescent="0.25">
      <c r="A335" t="s">
        <v>88</v>
      </c>
      <c r="B335">
        <v>5027.47</v>
      </c>
      <c r="C335">
        <v>4991.0600000000004</v>
      </c>
      <c r="D335">
        <v>4926.8999999999996</v>
      </c>
      <c r="E335">
        <v>4512.28</v>
      </c>
      <c r="F335">
        <v>463.09</v>
      </c>
      <c r="G335">
        <v>0.147532</v>
      </c>
      <c r="H335">
        <v>0.83688099999999999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5030.8500000000004</v>
      </c>
      <c r="C336">
        <v>4993.5</v>
      </c>
      <c r="D336">
        <v>4925.46</v>
      </c>
      <c r="E336">
        <v>4515.1499999999996</v>
      </c>
      <c r="F336">
        <v>463.39</v>
      </c>
      <c r="G336">
        <v>0.166488</v>
      </c>
      <c r="H336">
        <v>0.83691899999999997</v>
      </c>
      <c r="I336">
        <v>0</v>
      </c>
      <c r="R336">
        <f>AVERAGE(B287:B336)</f>
        <v>5030.0314000000017</v>
      </c>
      <c r="S336">
        <f>AVERAGE(C287:C336)</f>
        <v>4992.7120000000014</v>
      </c>
      <c r="U336">
        <f>_xlfn.VAR.P(B287:B336)</f>
        <v>51.036412039999178</v>
      </c>
      <c r="V336">
        <f>_xlfn.VAR.P(C287:C336)</f>
        <v>47.064044000000095</v>
      </c>
      <c r="X336">
        <f>1.96*SQRT(U336)/50</f>
        <v>0.28004391119455596</v>
      </c>
      <c r="Y336">
        <f>1.96*SQRT(V336)/50</f>
        <v>0.26892469684311282</v>
      </c>
    </row>
    <row r="337" spans="1:9" x14ac:dyDescent="0.25">
      <c r="A337" t="s">
        <v>88</v>
      </c>
      <c r="B337">
        <v>251593.84450000001</v>
      </c>
      <c r="C337" t="s">
        <v>36</v>
      </c>
    </row>
    <row r="338" spans="1:9" x14ac:dyDescent="0.25">
      <c r="A338" t="s">
        <v>107</v>
      </c>
      <c r="B338">
        <v>5869.31</v>
      </c>
      <c r="C338">
        <v>5792.52</v>
      </c>
      <c r="D338">
        <v>5782.33</v>
      </c>
      <c r="E338">
        <v>5062.8</v>
      </c>
      <c r="F338">
        <v>873.00300000000004</v>
      </c>
      <c r="G338">
        <v>0.178454</v>
      </c>
      <c r="H338">
        <v>0.83704900000000004</v>
      </c>
      <c r="I338">
        <v>0</v>
      </c>
    </row>
    <row r="339" spans="1:9" x14ac:dyDescent="0.25">
      <c r="A339" t="s">
        <v>107</v>
      </c>
      <c r="B339">
        <v>6617.17</v>
      </c>
      <c r="C339">
        <v>6540.07</v>
      </c>
      <c r="D339">
        <v>6522.96</v>
      </c>
      <c r="E339">
        <v>5466.56</v>
      </c>
      <c r="F339">
        <v>1274.75</v>
      </c>
      <c r="G339">
        <v>0.15373400000000001</v>
      </c>
      <c r="H339">
        <v>0.83693700000000004</v>
      </c>
      <c r="I339">
        <v>0</v>
      </c>
    </row>
    <row r="340" spans="1:9" x14ac:dyDescent="0.25">
      <c r="A340" t="s">
        <v>107</v>
      </c>
      <c r="B340">
        <v>6679.81</v>
      </c>
      <c r="C340">
        <v>6605.96</v>
      </c>
      <c r="D340">
        <v>6588.82</v>
      </c>
      <c r="E340">
        <v>5505.26</v>
      </c>
      <c r="F340">
        <v>1307.96</v>
      </c>
      <c r="G340">
        <v>0.15129799999999999</v>
      </c>
      <c r="H340">
        <v>0.83702699999999997</v>
      </c>
      <c r="I340">
        <v>0</v>
      </c>
    </row>
    <row r="341" spans="1:9" x14ac:dyDescent="0.25">
      <c r="A341" t="s">
        <v>107</v>
      </c>
      <c r="B341">
        <v>6628.24</v>
      </c>
      <c r="C341">
        <v>6553.21</v>
      </c>
      <c r="D341">
        <v>6536.08</v>
      </c>
      <c r="E341">
        <v>5477.71</v>
      </c>
      <c r="F341">
        <v>1276.56</v>
      </c>
      <c r="G341">
        <v>0.15156700000000001</v>
      </c>
      <c r="H341">
        <v>0.83697999999999995</v>
      </c>
      <c r="I341">
        <v>0</v>
      </c>
    </row>
    <row r="342" spans="1:9" x14ac:dyDescent="0.25">
      <c r="A342" t="s">
        <v>107</v>
      </c>
      <c r="B342">
        <v>6830.54</v>
      </c>
      <c r="C342">
        <v>6753.26</v>
      </c>
      <c r="D342">
        <v>6744.87</v>
      </c>
      <c r="E342">
        <v>5629.28</v>
      </c>
      <c r="F342">
        <v>1348.17</v>
      </c>
      <c r="G342">
        <v>0.178457</v>
      </c>
      <c r="H342">
        <v>0.83672500000000005</v>
      </c>
      <c r="I342">
        <v>0</v>
      </c>
    </row>
    <row r="343" spans="1:9" x14ac:dyDescent="0.25">
      <c r="A343" t="s">
        <v>107</v>
      </c>
      <c r="B343">
        <v>6843.96</v>
      </c>
      <c r="C343">
        <v>6767.94</v>
      </c>
      <c r="D343">
        <v>6760.42</v>
      </c>
      <c r="E343">
        <v>5641.64</v>
      </c>
      <c r="F343">
        <v>1352.11</v>
      </c>
      <c r="G343">
        <v>0.16472300000000001</v>
      </c>
      <c r="H343">
        <v>0.83705099999999999</v>
      </c>
      <c r="I343">
        <v>0</v>
      </c>
    </row>
    <row r="344" spans="1:9" x14ac:dyDescent="0.25">
      <c r="A344" t="s">
        <v>107</v>
      </c>
      <c r="B344">
        <v>6820.58</v>
      </c>
      <c r="C344">
        <v>6744.31</v>
      </c>
      <c r="D344">
        <v>6737.03</v>
      </c>
      <c r="E344">
        <v>5619.95</v>
      </c>
      <c r="F344">
        <v>1349.78</v>
      </c>
      <c r="G344">
        <v>0.178455</v>
      </c>
      <c r="H344">
        <v>0.83691300000000002</v>
      </c>
      <c r="I344">
        <v>0</v>
      </c>
    </row>
    <row r="345" spans="1:9" x14ac:dyDescent="0.25">
      <c r="A345" t="s">
        <v>107</v>
      </c>
      <c r="B345">
        <v>6752.89</v>
      </c>
      <c r="C345">
        <v>6678.15</v>
      </c>
      <c r="D345">
        <v>6670.41</v>
      </c>
      <c r="E345">
        <v>5569.59</v>
      </c>
      <c r="F345">
        <v>1330.02</v>
      </c>
      <c r="G345">
        <v>0.178454</v>
      </c>
      <c r="H345">
        <v>0.83683200000000002</v>
      </c>
      <c r="I345">
        <v>0</v>
      </c>
    </row>
    <row r="346" spans="1:9" x14ac:dyDescent="0.25">
      <c r="A346" t="s">
        <v>107</v>
      </c>
      <c r="B346">
        <v>6790.75</v>
      </c>
      <c r="C346">
        <v>6717.22</v>
      </c>
      <c r="D346">
        <v>6709.34</v>
      </c>
      <c r="E346">
        <v>5596.85</v>
      </c>
      <c r="F346">
        <v>1344.73</v>
      </c>
      <c r="G346">
        <v>0.15271599999999999</v>
      </c>
      <c r="H346">
        <v>0.83438900000000005</v>
      </c>
      <c r="I346">
        <v>0</v>
      </c>
    </row>
    <row r="347" spans="1:9" x14ac:dyDescent="0.25">
      <c r="A347" t="s">
        <v>107</v>
      </c>
      <c r="B347">
        <v>6814.77</v>
      </c>
      <c r="C347">
        <v>6740.16</v>
      </c>
      <c r="D347">
        <v>6732.5</v>
      </c>
      <c r="E347">
        <v>5612.97</v>
      </c>
      <c r="F347">
        <v>1353.14</v>
      </c>
      <c r="G347">
        <v>0.15538399999999999</v>
      </c>
      <c r="H347">
        <v>0.83688200000000001</v>
      </c>
      <c r="I347">
        <v>0</v>
      </c>
    </row>
    <row r="348" spans="1:9" x14ac:dyDescent="0.25">
      <c r="A348" t="s">
        <v>107</v>
      </c>
      <c r="B348">
        <v>6861.25</v>
      </c>
      <c r="C348">
        <v>6784.84</v>
      </c>
      <c r="D348">
        <v>6776.62</v>
      </c>
      <c r="E348">
        <v>5657.94</v>
      </c>
      <c r="F348">
        <v>1352.5</v>
      </c>
      <c r="G348">
        <v>0.14770900000000001</v>
      </c>
      <c r="H348">
        <v>0.83698300000000003</v>
      </c>
      <c r="I348">
        <v>0</v>
      </c>
    </row>
    <row r="349" spans="1:9" x14ac:dyDescent="0.25">
      <c r="A349" t="s">
        <v>107</v>
      </c>
      <c r="B349">
        <v>6858.86</v>
      </c>
      <c r="C349">
        <v>6779.97</v>
      </c>
      <c r="D349">
        <v>6769.19</v>
      </c>
      <c r="E349">
        <v>5648.88</v>
      </c>
      <c r="F349">
        <v>1352.74</v>
      </c>
      <c r="G349">
        <v>0.17244300000000001</v>
      </c>
      <c r="H349">
        <v>0.83704100000000004</v>
      </c>
      <c r="I349">
        <v>0</v>
      </c>
    </row>
    <row r="350" spans="1:9" x14ac:dyDescent="0.25">
      <c r="A350" t="s">
        <v>107</v>
      </c>
      <c r="B350">
        <v>6949.79</v>
      </c>
      <c r="C350">
        <v>6872.63</v>
      </c>
      <c r="D350">
        <v>6858.97</v>
      </c>
      <c r="E350">
        <v>5733.8</v>
      </c>
      <c r="F350">
        <v>1356.02</v>
      </c>
      <c r="G350">
        <v>0.152061</v>
      </c>
      <c r="H350">
        <v>0.83553999999999995</v>
      </c>
      <c r="I350">
        <v>0</v>
      </c>
    </row>
    <row r="351" spans="1:9" x14ac:dyDescent="0.25">
      <c r="A351" t="s">
        <v>107</v>
      </c>
      <c r="B351">
        <v>6873.33</v>
      </c>
      <c r="C351">
        <v>6798.19</v>
      </c>
      <c r="D351">
        <v>6786.05</v>
      </c>
      <c r="E351">
        <v>5665.27</v>
      </c>
      <c r="F351">
        <v>1351.98</v>
      </c>
      <c r="G351">
        <v>0.17846600000000001</v>
      </c>
      <c r="H351">
        <v>0.836866</v>
      </c>
      <c r="I351">
        <v>0</v>
      </c>
    </row>
    <row r="352" spans="1:9" x14ac:dyDescent="0.25">
      <c r="A352" t="s">
        <v>107</v>
      </c>
      <c r="B352">
        <v>6830.43</v>
      </c>
      <c r="C352">
        <v>6752.26</v>
      </c>
      <c r="D352">
        <v>6741.99</v>
      </c>
      <c r="E352">
        <v>5626.05</v>
      </c>
      <c r="F352">
        <v>1346.41</v>
      </c>
      <c r="G352">
        <v>0.147956</v>
      </c>
      <c r="H352">
        <v>0.83686300000000002</v>
      </c>
      <c r="I352">
        <v>0</v>
      </c>
    </row>
    <row r="353" spans="1:9" x14ac:dyDescent="0.25">
      <c r="A353" t="s">
        <v>107</v>
      </c>
      <c r="B353">
        <v>6925.95</v>
      </c>
      <c r="C353">
        <v>6851.5</v>
      </c>
      <c r="D353">
        <v>6838.33</v>
      </c>
      <c r="E353">
        <v>5718.36</v>
      </c>
      <c r="F353">
        <v>1350.29</v>
      </c>
      <c r="G353">
        <v>0.14748800000000001</v>
      </c>
      <c r="H353">
        <v>0.83705200000000002</v>
      </c>
      <c r="I353">
        <v>0</v>
      </c>
    </row>
    <row r="354" spans="1:9" x14ac:dyDescent="0.25">
      <c r="A354" t="s">
        <v>107</v>
      </c>
      <c r="B354">
        <v>6936.43</v>
      </c>
      <c r="C354">
        <v>6857.6</v>
      </c>
      <c r="D354">
        <v>6845.28</v>
      </c>
      <c r="E354">
        <v>5708.98</v>
      </c>
      <c r="F354">
        <v>1369.95</v>
      </c>
      <c r="G354">
        <v>0.16359799999999999</v>
      </c>
      <c r="H354">
        <v>0.83702600000000005</v>
      </c>
      <c r="I354">
        <v>0</v>
      </c>
    </row>
    <row r="355" spans="1:9" x14ac:dyDescent="0.25">
      <c r="A355" t="s">
        <v>107</v>
      </c>
      <c r="B355">
        <v>6944.11</v>
      </c>
      <c r="C355">
        <v>6856.95</v>
      </c>
      <c r="D355">
        <v>6842.13</v>
      </c>
      <c r="E355">
        <v>5717.49</v>
      </c>
      <c r="F355">
        <v>1355.83</v>
      </c>
      <c r="G355">
        <v>0.147116</v>
      </c>
      <c r="H355">
        <v>0.83698899999999998</v>
      </c>
      <c r="I355">
        <v>0</v>
      </c>
    </row>
    <row r="356" spans="1:9" x14ac:dyDescent="0.25">
      <c r="A356" t="s">
        <v>107</v>
      </c>
      <c r="B356">
        <v>6931.93</v>
      </c>
      <c r="C356">
        <v>6852.81</v>
      </c>
      <c r="D356">
        <v>6839.58</v>
      </c>
      <c r="E356">
        <v>5716.64</v>
      </c>
      <c r="F356">
        <v>1354.75</v>
      </c>
      <c r="G356">
        <v>0.17851600000000001</v>
      </c>
      <c r="H356">
        <v>0.83375299999999997</v>
      </c>
      <c r="I356">
        <v>0</v>
      </c>
    </row>
    <row r="357" spans="1:9" x14ac:dyDescent="0.25">
      <c r="A357" t="s">
        <v>107</v>
      </c>
      <c r="B357">
        <v>6902.36</v>
      </c>
      <c r="C357">
        <v>6792.24</v>
      </c>
      <c r="D357">
        <v>6782.32</v>
      </c>
      <c r="E357">
        <v>5663.21</v>
      </c>
      <c r="F357">
        <v>1352.26</v>
      </c>
      <c r="G357">
        <v>0.175709</v>
      </c>
      <c r="H357">
        <v>0.83705200000000002</v>
      </c>
      <c r="I357">
        <v>0</v>
      </c>
    </row>
    <row r="358" spans="1:9" x14ac:dyDescent="0.25">
      <c r="A358" t="s">
        <v>107</v>
      </c>
      <c r="B358">
        <v>6860.02</v>
      </c>
      <c r="C358">
        <v>6782.89</v>
      </c>
      <c r="D358">
        <v>6771.52</v>
      </c>
      <c r="E358">
        <v>5653.64</v>
      </c>
      <c r="F358">
        <v>1348.33</v>
      </c>
      <c r="G358">
        <v>0.147425</v>
      </c>
      <c r="H358">
        <v>0.83692999999999995</v>
      </c>
      <c r="I358">
        <v>0</v>
      </c>
    </row>
    <row r="359" spans="1:9" x14ac:dyDescent="0.25">
      <c r="A359" t="s">
        <v>107</v>
      </c>
      <c r="B359">
        <v>7588.69</v>
      </c>
      <c r="C359">
        <v>7508.82</v>
      </c>
      <c r="D359">
        <v>7480.18</v>
      </c>
      <c r="E359">
        <v>6269.58</v>
      </c>
      <c r="F359">
        <v>1451.8</v>
      </c>
      <c r="G359">
        <v>0.14788100000000001</v>
      </c>
      <c r="H359">
        <v>0.83699000000000001</v>
      </c>
      <c r="I359">
        <v>0</v>
      </c>
    </row>
    <row r="360" spans="1:9" x14ac:dyDescent="0.25">
      <c r="A360" t="s">
        <v>107</v>
      </c>
      <c r="B360">
        <v>7416.95</v>
      </c>
      <c r="C360">
        <v>7331.61</v>
      </c>
      <c r="D360">
        <v>7304.65</v>
      </c>
      <c r="E360">
        <v>6096.19</v>
      </c>
      <c r="F360">
        <v>1450.69</v>
      </c>
      <c r="G360">
        <v>0.14802699999999999</v>
      </c>
      <c r="H360">
        <v>0.83677199999999996</v>
      </c>
      <c r="I360">
        <v>0</v>
      </c>
    </row>
    <row r="361" spans="1:9" x14ac:dyDescent="0.25">
      <c r="A361" t="s">
        <v>107</v>
      </c>
      <c r="B361">
        <v>7308.4</v>
      </c>
      <c r="C361">
        <v>7218.44</v>
      </c>
      <c r="D361">
        <v>7196.62</v>
      </c>
      <c r="E361">
        <v>6002.42</v>
      </c>
      <c r="F361">
        <v>1435.89</v>
      </c>
      <c r="G361">
        <v>0.14718700000000001</v>
      </c>
      <c r="H361">
        <v>0.83702399999999999</v>
      </c>
      <c r="I361">
        <v>0</v>
      </c>
    </row>
    <row r="362" spans="1:9" x14ac:dyDescent="0.25">
      <c r="A362" t="s">
        <v>107</v>
      </c>
      <c r="B362">
        <v>7362.61</v>
      </c>
      <c r="C362">
        <v>7275.9</v>
      </c>
      <c r="D362">
        <v>7254.05</v>
      </c>
      <c r="E362">
        <v>6047.66</v>
      </c>
      <c r="F362">
        <v>1448.23</v>
      </c>
      <c r="G362">
        <v>0.14711099999999999</v>
      </c>
      <c r="H362">
        <v>0.83697699999999997</v>
      </c>
      <c r="I362">
        <v>0</v>
      </c>
    </row>
    <row r="363" spans="1:9" x14ac:dyDescent="0.25">
      <c r="A363" t="s">
        <v>107</v>
      </c>
      <c r="B363">
        <v>7049.79</v>
      </c>
      <c r="C363">
        <v>6968.8</v>
      </c>
      <c r="D363">
        <v>6950.35</v>
      </c>
      <c r="E363">
        <v>5803.32</v>
      </c>
      <c r="F363">
        <v>1380.47</v>
      </c>
      <c r="G363">
        <v>0.14902499999999999</v>
      </c>
      <c r="H363">
        <v>0.83699699999999999</v>
      </c>
      <c r="I363">
        <v>0</v>
      </c>
    </row>
    <row r="364" spans="1:9" x14ac:dyDescent="0.25">
      <c r="A364" t="s">
        <v>107</v>
      </c>
      <c r="B364">
        <v>6959.15</v>
      </c>
      <c r="C364">
        <v>6878.96</v>
      </c>
      <c r="D364">
        <v>6860.02</v>
      </c>
      <c r="E364">
        <v>5743.07</v>
      </c>
      <c r="F364">
        <v>1343.61</v>
      </c>
      <c r="G364">
        <v>0.14832500000000001</v>
      </c>
      <c r="H364">
        <v>0.83566700000000005</v>
      </c>
      <c r="I364">
        <v>0</v>
      </c>
    </row>
    <row r="365" spans="1:9" x14ac:dyDescent="0.25">
      <c r="A365" t="s">
        <v>107</v>
      </c>
      <c r="B365">
        <v>8259.59</v>
      </c>
      <c r="C365">
        <v>8181.96</v>
      </c>
      <c r="D365">
        <v>8165.34</v>
      </c>
      <c r="E365">
        <v>6917.3</v>
      </c>
      <c r="F365">
        <v>1500.9</v>
      </c>
      <c r="G365">
        <v>0.147175</v>
      </c>
      <c r="H365">
        <v>0.819658</v>
      </c>
      <c r="I365">
        <v>0</v>
      </c>
    </row>
    <row r="366" spans="1:9" x14ac:dyDescent="0.25">
      <c r="A366" t="s">
        <v>107</v>
      </c>
      <c r="B366">
        <v>9793.7999999999993</v>
      </c>
      <c r="C366">
        <v>9669.66</v>
      </c>
      <c r="D366">
        <v>9656.77</v>
      </c>
      <c r="E366">
        <v>8171.54</v>
      </c>
      <c r="F366">
        <v>1777.72</v>
      </c>
      <c r="G366">
        <v>0.14860100000000001</v>
      </c>
      <c r="H366">
        <v>0.83682599999999996</v>
      </c>
      <c r="I366">
        <v>0</v>
      </c>
    </row>
    <row r="367" spans="1:9" x14ac:dyDescent="0.25">
      <c r="A367" t="s">
        <v>107</v>
      </c>
      <c r="B367">
        <v>9864.24</v>
      </c>
      <c r="C367">
        <v>9747.84</v>
      </c>
      <c r="D367">
        <v>9734.7999999999993</v>
      </c>
      <c r="E367">
        <v>8210.07</v>
      </c>
      <c r="F367">
        <v>1822.66</v>
      </c>
      <c r="G367">
        <v>0.17552599999999999</v>
      </c>
      <c r="H367">
        <v>0.83702600000000005</v>
      </c>
      <c r="I367">
        <v>0</v>
      </c>
    </row>
    <row r="368" spans="1:9" x14ac:dyDescent="0.25">
      <c r="A368" t="s">
        <v>107</v>
      </c>
      <c r="B368">
        <v>9659.18</v>
      </c>
      <c r="C368">
        <v>9527.02</v>
      </c>
      <c r="D368">
        <v>9515.3700000000008</v>
      </c>
      <c r="E368">
        <v>8030.46</v>
      </c>
      <c r="F368">
        <v>1778.95</v>
      </c>
      <c r="G368">
        <v>0.16551299999999999</v>
      </c>
      <c r="H368">
        <v>0.83322499999999999</v>
      </c>
      <c r="I368">
        <v>0</v>
      </c>
    </row>
    <row r="369" spans="1:9" x14ac:dyDescent="0.25">
      <c r="A369" t="s">
        <v>107</v>
      </c>
      <c r="B369">
        <v>9328</v>
      </c>
      <c r="C369">
        <v>9174.9</v>
      </c>
      <c r="D369">
        <v>9161.32</v>
      </c>
      <c r="E369">
        <v>7810.94</v>
      </c>
      <c r="F369">
        <v>1622.48</v>
      </c>
      <c r="G369">
        <v>0.14716299999999999</v>
      </c>
      <c r="H369">
        <v>0.83686799999999995</v>
      </c>
      <c r="I369">
        <v>0</v>
      </c>
    </row>
    <row r="370" spans="1:9" x14ac:dyDescent="0.25">
      <c r="A370" t="s">
        <v>107</v>
      </c>
      <c r="B370">
        <v>9458.73</v>
      </c>
      <c r="C370">
        <v>9318.31</v>
      </c>
      <c r="D370">
        <v>9305.99</v>
      </c>
      <c r="E370">
        <v>7887.86</v>
      </c>
      <c r="F370">
        <v>1700.15</v>
      </c>
      <c r="G370">
        <v>0.147255</v>
      </c>
      <c r="H370">
        <v>0.83703700000000003</v>
      </c>
      <c r="I370">
        <v>0</v>
      </c>
    </row>
    <row r="371" spans="1:9" x14ac:dyDescent="0.25">
      <c r="A371" t="s">
        <v>107</v>
      </c>
      <c r="B371">
        <v>10362.799999999999</v>
      </c>
      <c r="C371">
        <v>10229.1</v>
      </c>
      <c r="D371">
        <v>10217.5</v>
      </c>
      <c r="E371">
        <v>8605.31</v>
      </c>
      <c r="F371">
        <v>1924.84</v>
      </c>
      <c r="G371">
        <v>0.178454</v>
      </c>
      <c r="H371">
        <v>0.836893</v>
      </c>
      <c r="I371">
        <v>0</v>
      </c>
    </row>
    <row r="372" spans="1:9" x14ac:dyDescent="0.25">
      <c r="A372" t="s">
        <v>107</v>
      </c>
      <c r="B372">
        <v>9571.52</v>
      </c>
      <c r="C372">
        <v>9430.73</v>
      </c>
      <c r="D372">
        <v>9418.06</v>
      </c>
      <c r="E372">
        <v>7843.86</v>
      </c>
      <c r="F372">
        <v>1880.36</v>
      </c>
      <c r="G372">
        <v>0.15096599999999999</v>
      </c>
      <c r="H372">
        <v>0.83700200000000002</v>
      </c>
      <c r="I372">
        <v>0</v>
      </c>
    </row>
    <row r="373" spans="1:9" x14ac:dyDescent="0.25">
      <c r="A373" t="s">
        <v>107</v>
      </c>
      <c r="B373">
        <v>8307.1200000000008</v>
      </c>
      <c r="C373">
        <v>8209.1</v>
      </c>
      <c r="D373">
        <v>8198.77</v>
      </c>
      <c r="E373">
        <v>7161.05</v>
      </c>
      <c r="F373">
        <v>1251.98</v>
      </c>
      <c r="G373">
        <v>0.178455</v>
      </c>
      <c r="H373">
        <v>0.83704699999999999</v>
      </c>
      <c r="I373">
        <v>0</v>
      </c>
    </row>
    <row r="374" spans="1:9" x14ac:dyDescent="0.25">
      <c r="A374" t="s">
        <v>107</v>
      </c>
      <c r="B374">
        <v>9207.5499999999993</v>
      </c>
      <c r="C374">
        <v>9134.0400000000009</v>
      </c>
      <c r="D374">
        <v>9123.66</v>
      </c>
      <c r="E374">
        <v>7837.52</v>
      </c>
      <c r="F374">
        <v>1552.77</v>
      </c>
      <c r="G374">
        <v>0.147921</v>
      </c>
      <c r="H374">
        <v>0.83688399999999996</v>
      </c>
      <c r="I374">
        <v>0</v>
      </c>
    </row>
    <row r="375" spans="1:9" x14ac:dyDescent="0.25">
      <c r="A375" t="s">
        <v>107</v>
      </c>
      <c r="B375">
        <v>9133.5499999999993</v>
      </c>
      <c r="C375">
        <v>9017.43</v>
      </c>
      <c r="D375">
        <v>9006.51</v>
      </c>
      <c r="E375">
        <v>7728.86</v>
      </c>
      <c r="F375">
        <v>1543.16</v>
      </c>
      <c r="G375">
        <v>0.17847399999999999</v>
      </c>
      <c r="H375">
        <v>0.83340499999999995</v>
      </c>
      <c r="I375">
        <v>0</v>
      </c>
    </row>
    <row r="376" spans="1:9" x14ac:dyDescent="0.25">
      <c r="A376" t="s">
        <v>107</v>
      </c>
      <c r="B376">
        <v>9968.0400000000009</v>
      </c>
      <c r="C376">
        <v>9844.7000000000007</v>
      </c>
      <c r="D376">
        <v>9832.3700000000008</v>
      </c>
      <c r="E376">
        <v>8286.83</v>
      </c>
      <c r="F376">
        <v>1852.55</v>
      </c>
      <c r="G376">
        <v>0.147201</v>
      </c>
      <c r="H376">
        <v>0.83701800000000004</v>
      </c>
      <c r="I376">
        <v>0</v>
      </c>
    </row>
    <row r="377" spans="1:9" x14ac:dyDescent="0.25">
      <c r="A377" t="s">
        <v>107</v>
      </c>
      <c r="B377">
        <v>8183.11</v>
      </c>
      <c r="C377">
        <v>8054.86</v>
      </c>
      <c r="D377">
        <v>8045.41</v>
      </c>
      <c r="E377">
        <v>6802.02</v>
      </c>
      <c r="F377">
        <v>1502.59</v>
      </c>
      <c r="G377">
        <v>0.14719599999999999</v>
      </c>
      <c r="H377">
        <v>0.83684400000000003</v>
      </c>
      <c r="I377">
        <v>0</v>
      </c>
    </row>
    <row r="378" spans="1:9" x14ac:dyDescent="0.25">
      <c r="A378" t="s">
        <v>107</v>
      </c>
      <c r="B378">
        <v>9206.39</v>
      </c>
      <c r="C378">
        <v>9118</v>
      </c>
      <c r="D378">
        <v>9107.25</v>
      </c>
      <c r="E378">
        <v>7810.47</v>
      </c>
      <c r="F378">
        <v>1565.79</v>
      </c>
      <c r="G378">
        <v>0.17846100000000001</v>
      </c>
      <c r="H378">
        <v>0.83691000000000004</v>
      </c>
      <c r="I378">
        <v>0</v>
      </c>
    </row>
    <row r="379" spans="1:9" x14ac:dyDescent="0.25">
      <c r="A379" t="s">
        <v>107</v>
      </c>
      <c r="B379">
        <v>9424.7900000000009</v>
      </c>
      <c r="C379">
        <v>9303.0499999999993</v>
      </c>
      <c r="D379">
        <v>9292.59</v>
      </c>
      <c r="E379">
        <v>7925.79</v>
      </c>
      <c r="F379">
        <v>1650.11</v>
      </c>
      <c r="G379">
        <v>0.17847199999999999</v>
      </c>
      <c r="H379">
        <v>0.83634399999999998</v>
      </c>
      <c r="I379">
        <v>0</v>
      </c>
    </row>
    <row r="380" spans="1:9" x14ac:dyDescent="0.25">
      <c r="A380" t="s">
        <v>107</v>
      </c>
      <c r="B380">
        <v>9616.27</v>
      </c>
      <c r="C380">
        <v>9479.5499999999993</v>
      </c>
      <c r="D380">
        <v>9466.76</v>
      </c>
      <c r="E380">
        <v>8032.19</v>
      </c>
      <c r="F380">
        <v>1728.01</v>
      </c>
      <c r="G380">
        <v>0.160519</v>
      </c>
      <c r="H380">
        <v>0.83670100000000003</v>
      </c>
      <c r="I380">
        <v>0</v>
      </c>
    </row>
    <row r="381" spans="1:9" x14ac:dyDescent="0.25">
      <c r="A381" t="s">
        <v>107</v>
      </c>
      <c r="B381">
        <v>9291.61</v>
      </c>
      <c r="C381">
        <v>9202.9599999999991</v>
      </c>
      <c r="D381">
        <v>9191.4500000000007</v>
      </c>
      <c r="E381">
        <v>7837.08</v>
      </c>
      <c r="F381">
        <v>1632.76</v>
      </c>
      <c r="G381">
        <v>0.173841</v>
      </c>
      <c r="H381">
        <v>0.83703899999999998</v>
      </c>
      <c r="I381">
        <v>0</v>
      </c>
    </row>
    <row r="382" spans="1:9" x14ac:dyDescent="0.25">
      <c r="A382" t="s">
        <v>107</v>
      </c>
      <c r="B382">
        <v>8902.93</v>
      </c>
      <c r="C382">
        <v>8764.4699999999993</v>
      </c>
      <c r="D382">
        <v>8751.24</v>
      </c>
      <c r="E382">
        <v>7422.58</v>
      </c>
      <c r="F382">
        <v>1599.87</v>
      </c>
      <c r="G382">
        <v>0.178503</v>
      </c>
      <c r="H382">
        <v>0.83491099999999996</v>
      </c>
      <c r="I382">
        <v>0</v>
      </c>
    </row>
    <row r="383" spans="1:9" x14ac:dyDescent="0.25">
      <c r="A383" t="s">
        <v>107</v>
      </c>
      <c r="B383">
        <v>9026.67</v>
      </c>
      <c r="C383">
        <v>8888.85</v>
      </c>
      <c r="D383">
        <v>8876.2099999999991</v>
      </c>
      <c r="E383">
        <v>7581.27</v>
      </c>
      <c r="F383">
        <v>1563.35</v>
      </c>
      <c r="G383">
        <v>0.16993800000000001</v>
      </c>
      <c r="H383">
        <v>0.84922600000000004</v>
      </c>
      <c r="I383">
        <v>0</v>
      </c>
    </row>
    <row r="384" spans="1:9" x14ac:dyDescent="0.25">
      <c r="A384" t="s">
        <v>107</v>
      </c>
      <c r="B384">
        <v>8513.2000000000007</v>
      </c>
      <c r="C384">
        <v>8391.11</v>
      </c>
      <c r="D384">
        <v>8377.14</v>
      </c>
      <c r="E384">
        <v>7125.68</v>
      </c>
      <c r="F384">
        <v>1509.94</v>
      </c>
      <c r="G384">
        <v>0.15933600000000001</v>
      </c>
      <c r="H384">
        <v>0.86298200000000003</v>
      </c>
      <c r="I384">
        <v>0</v>
      </c>
    </row>
    <row r="385" spans="1:25" x14ac:dyDescent="0.25">
      <c r="A385" t="s">
        <v>107</v>
      </c>
      <c r="B385">
        <v>9042.09</v>
      </c>
      <c r="C385">
        <v>8927.99</v>
      </c>
      <c r="D385">
        <v>8913.36</v>
      </c>
      <c r="E385">
        <v>7586.77</v>
      </c>
      <c r="F385">
        <v>1599.32</v>
      </c>
      <c r="G385">
        <v>0.160528</v>
      </c>
      <c r="H385">
        <v>0.86872899999999997</v>
      </c>
      <c r="I385">
        <v>0</v>
      </c>
    </row>
    <row r="386" spans="1:25" x14ac:dyDescent="0.25">
      <c r="A386" t="s">
        <v>107</v>
      </c>
      <c r="B386">
        <v>6937.45</v>
      </c>
      <c r="C386">
        <v>6849.2</v>
      </c>
      <c r="D386">
        <v>6837.32</v>
      </c>
      <c r="E386">
        <v>5699.45</v>
      </c>
      <c r="F386">
        <v>1375.83</v>
      </c>
      <c r="G386">
        <v>0.178454</v>
      </c>
      <c r="H386">
        <v>0.83705099999999999</v>
      </c>
      <c r="I386">
        <v>0</v>
      </c>
    </row>
    <row r="387" spans="1:25" x14ac:dyDescent="0.25">
      <c r="A387" t="s">
        <v>107</v>
      </c>
      <c r="B387">
        <v>6918.91</v>
      </c>
      <c r="C387">
        <v>6840.81</v>
      </c>
      <c r="D387">
        <v>6824.99</v>
      </c>
      <c r="E387">
        <v>5706.93</v>
      </c>
      <c r="F387">
        <v>1351.84</v>
      </c>
      <c r="G387">
        <v>0.15277099999999999</v>
      </c>
      <c r="H387">
        <v>0.86303799999999997</v>
      </c>
      <c r="I387">
        <v>0</v>
      </c>
    </row>
    <row r="388" spans="1:25" x14ac:dyDescent="0.25">
      <c r="A388" t="s">
        <v>107</v>
      </c>
      <c r="B388">
        <v>6933.69</v>
      </c>
      <c r="C388">
        <v>6832.73</v>
      </c>
      <c r="D388">
        <v>6812.77</v>
      </c>
      <c r="E388">
        <v>5698.07</v>
      </c>
      <c r="F388">
        <v>1347.35</v>
      </c>
      <c r="G388">
        <v>0.14868999999999999</v>
      </c>
      <c r="H388">
        <v>0.83687599999999995</v>
      </c>
      <c r="I388">
        <v>0</v>
      </c>
    </row>
    <row r="389" spans="1:25" x14ac:dyDescent="0.25">
      <c r="A389" t="s">
        <v>107</v>
      </c>
      <c r="B389">
        <v>6871.55</v>
      </c>
      <c r="C389">
        <v>6796.68</v>
      </c>
      <c r="D389">
        <v>6780.92</v>
      </c>
      <c r="E389">
        <v>5665.31</v>
      </c>
      <c r="F389">
        <v>1349.27</v>
      </c>
      <c r="G389">
        <v>0.17848900000000001</v>
      </c>
      <c r="H389">
        <v>0.83616599999999996</v>
      </c>
      <c r="I389">
        <v>0</v>
      </c>
    </row>
    <row r="390" spans="1:25" x14ac:dyDescent="0.25">
      <c r="A390" t="s">
        <v>107</v>
      </c>
      <c r="B390">
        <v>6920.1</v>
      </c>
      <c r="C390">
        <v>6847.44</v>
      </c>
      <c r="D390">
        <v>6831.06</v>
      </c>
      <c r="E390">
        <v>5713.14</v>
      </c>
      <c r="F390">
        <v>1350.72</v>
      </c>
      <c r="G390">
        <v>0.14952199999999999</v>
      </c>
      <c r="H390">
        <v>0.83695299999999995</v>
      </c>
      <c r="I390">
        <v>0</v>
      </c>
    </row>
    <row r="391" spans="1:25" x14ac:dyDescent="0.25">
      <c r="A391" t="s">
        <v>107</v>
      </c>
      <c r="B391">
        <v>7014.44</v>
      </c>
      <c r="C391">
        <v>6932.37</v>
      </c>
      <c r="D391">
        <v>6916.19</v>
      </c>
      <c r="E391">
        <v>5791.34</v>
      </c>
      <c r="F391">
        <v>1359.38</v>
      </c>
      <c r="G391">
        <v>0.122918</v>
      </c>
      <c r="H391">
        <v>0.837001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107</v>
      </c>
      <c r="B392">
        <v>7011.3</v>
      </c>
      <c r="C392">
        <v>6933.9</v>
      </c>
      <c r="D392">
        <v>6916.02</v>
      </c>
      <c r="E392">
        <v>5785.84</v>
      </c>
      <c r="F392">
        <v>1364.23</v>
      </c>
      <c r="G392">
        <v>0.16641600000000001</v>
      </c>
      <c r="H392">
        <v>0.83488899999999999</v>
      </c>
      <c r="I392">
        <v>0</v>
      </c>
      <c r="R392">
        <f>AVERAGE(B343:B392)</f>
        <v>7926.2323999999971</v>
      </c>
      <c r="S392">
        <f>AVERAGE(C343:C392)</f>
        <v>7829.2189999999982</v>
      </c>
      <c r="U392">
        <f>_xlfn.VAR.P(B343:B392)</f>
        <v>1413020.7067422851</v>
      </c>
      <c r="V392">
        <f>_xlfn.VAR.P(C343:C392)</f>
        <v>1367048.1141130249</v>
      </c>
      <c r="X392">
        <f>1.96*SQRT(U392)/50</f>
        <v>46.597254627375477</v>
      </c>
      <c r="Y392">
        <f>1.96*SQRT(V392)/50</f>
        <v>45.832966455059811</v>
      </c>
    </row>
    <row r="393" spans="1:25" x14ac:dyDescent="0.25">
      <c r="A393" t="s">
        <v>108</v>
      </c>
      <c r="B393">
        <v>396451.13020000001</v>
      </c>
      <c r="C393" t="s">
        <v>36</v>
      </c>
    </row>
    <row r="394" spans="1:25" x14ac:dyDescent="0.25">
      <c r="A394" t="s">
        <v>38</v>
      </c>
      <c r="B394">
        <v>3736.36</v>
      </c>
      <c r="C394">
        <v>0</v>
      </c>
      <c r="D394">
        <v>0</v>
      </c>
      <c r="E394">
        <v>0</v>
      </c>
      <c r="F394">
        <v>0</v>
      </c>
      <c r="G394">
        <v>0.14719099999999999</v>
      </c>
      <c r="H394">
        <v>1</v>
      </c>
      <c r="I394">
        <v>0</v>
      </c>
    </row>
    <row r="395" spans="1:25" x14ac:dyDescent="0.25">
      <c r="A395" t="s">
        <v>38</v>
      </c>
      <c r="B395">
        <v>3552.82</v>
      </c>
      <c r="C395">
        <v>0</v>
      </c>
      <c r="D395">
        <v>0</v>
      </c>
      <c r="E395">
        <v>0</v>
      </c>
      <c r="F395">
        <v>0</v>
      </c>
      <c r="G395">
        <v>0.14718999999999999</v>
      </c>
      <c r="H395">
        <v>1</v>
      </c>
      <c r="I395">
        <v>0</v>
      </c>
    </row>
    <row r="396" spans="1:25" x14ac:dyDescent="0.25">
      <c r="A396" t="s">
        <v>38</v>
      </c>
      <c r="B396">
        <v>3560.38</v>
      </c>
      <c r="C396">
        <v>0</v>
      </c>
      <c r="D396">
        <v>0</v>
      </c>
      <c r="E396">
        <v>0</v>
      </c>
      <c r="F396">
        <v>0</v>
      </c>
      <c r="G396">
        <v>0.14719099999999999</v>
      </c>
      <c r="H396">
        <v>1</v>
      </c>
      <c r="I396">
        <v>0</v>
      </c>
    </row>
    <row r="397" spans="1:25" x14ac:dyDescent="0.25">
      <c r="A397" t="s">
        <v>38</v>
      </c>
      <c r="B397">
        <v>3549.4</v>
      </c>
      <c r="C397">
        <v>0</v>
      </c>
      <c r="D397">
        <v>0</v>
      </c>
      <c r="E397">
        <v>0</v>
      </c>
      <c r="F397">
        <v>0</v>
      </c>
      <c r="G397">
        <v>0.14719099999999999</v>
      </c>
      <c r="H397">
        <v>1</v>
      </c>
      <c r="I397">
        <v>0</v>
      </c>
    </row>
    <row r="398" spans="1:25" x14ac:dyDescent="0.25">
      <c r="A398" t="s">
        <v>38</v>
      </c>
      <c r="B398">
        <v>3549.54</v>
      </c>
      <c r="C398">
        <v>0</v>
      </c>
      <c r="D398">
        <v>0</v>
      </c>
      <c r="E398">
        <v>0</v>
      </c>
      <c r="F398">
        <v>0</v>
      </c>
      <c r="G398">
        <v>0.14719099999999999</v>
      </c>
      <c r="H398">
        <v>1</v>
      </c>
      <c r="I398">
        <v>0</v>
      </c>
    </row>
    <row r="399" spans="1:25" x14ac:dyDescent="0.25">
      <c r="A399" t="s">
        <v>38</v>
      </c>
      <c r="B399">
        <v>3555.22</v>
      </c>
      <c r="C399">
        <v>0</v>
      </c>
      <c r="D399">
        <v>0</v>
      </c>
      <c r="E399">
        <v>0</v>
      </c>
      <c r="F399">
        <v>0</v>
      </c>
      <c r="G399">
        <v>0.14719099999999999</v>
      </c>
      <c r="H399">
        <v>1</v>
      </c>
      <c r="I399">
        <v>0</v>
      </c>
    </row>
    <row r="400" spans="1:25" x14ac:dyDescent="0.25">
      <c r="A400" t="s">
        <v>38</v>
      </c>
      <c r="B400">
        <v>3572.43</v>
      </c>
      <c r="C400">
        <v>0</v>
      </c>
      <c r="D400">
        <v>0</v>
      </c>
      <c r="E400">
        <v>0</v>
      </c>
      <c r="F400">
        <v>0</v>
      </c>
      <c r="G400">
        <v>0.14718999999999999</v>
      </c>
      <c r="H400">
        <v>1</v>
      </c>
      <c r="I400">
        <v>0</v>
      </c>
    </row>
    <row r="401" spans="1:9" x14ac:dyDescent="0.25">
      <c r="A401" t="s">
        <v>38</v>
      </c>
      <c r="B401">
        <v>3562.53</v>
      </c>
      <c r="C401">
        <v>0</v>
      </c>
      <c r="D401">
        <v>0</v>
      </c>
      <c r="E401">
        <v>0</v>
      </c>
      <c r="F401">
        <v>0</v>
      </c>
      <c r="G401">
        <v>0.14718999999999999</v>
      </c>
      <c r="H401">
        <v>1</v>
      </c>
      <c r="I401">
        <v>0</v>
      </c>
    </row>
    <row r="402" spans="1:9" x14ac:dyDescent="0.25">
      <c r="A402" t="s">
        <v>38</v>
      </c>
      <c r="B402">
        <v>3570.2</v>
      </c>
      <c r="C402">
        <v>0</v>
      </c>
      <c r="D402">
        <v>0</v>
      </c>
      <c r="E402">
        <v>0</v>
      </c>
      <c r="F402">
        <v>0</v>
      </c>
      <c r="G402">
        <v>0.14719099999999999</v>
      </c>
      <c r="H402">
        <v>1</v>
      </c>
      <c r="I402">
        <v>0</v>
      </c>
    </row>
    <row r="403" spans="1:9" x14ac:dyDescent="0.25">
      <c r="A403" t="s">
        <v>38</v>
      </c>
      <c r="B403">
        <v>3569.6</v>
      </c>
      <c r="C403">
        <v>0</v>
      </c>
      <c r="D403">
        <v>0</v>
      </c>
      <c r="E403">
        <v>0</v>
      </c>
      <c r="F403">
        <v>0</v>
      </c>
      <c r="G403">
        <v>8.8198899999999997E-2</v>
      </c>
      <c r="H403">
        <v>1</v>
      </c>
      <c r="I403">
        <v>0</v>
      </c>
    </row>
    <row r="404" spans="1:9" x14ac:dyDescent="0.25">
      <c r="A404" t="s">
        <v>38</v>
      </c>
      <c r="B404">
        <v>3566.6</v>
      </c>
      <c r="C404">
        <v>0</v>
      </c>
      <c r="D404">
        <v>0</v>
      </c>
      <c r="E404">
        <v>0</v>
      </c>
      <c r="F404">
        <v>0</v>
      </c>
      <c r="G404">
        <v>0.14718999999999999</v>
      </c>
      <c r="H404">
        <v>1</v>
      </c>
      <c r="I404">
        <v>0</v>
      </c>
    </row>
    <row r="405" spans="1:9" x14ac:dyDescent="0.25">
      <c r="A405" t="s">
        <v>38</v>
      </c>
      <c r="B405">
        <v>3566.19</v>
      </c>
      <c r="C405">
        <v>0</v>
      </c>
      <c r="D405">
        <v>0</v>
      </c>
      <c r="E405">
        <v>0</v>
      </c>
      <c r="F405">
        <v>0</v>
      </c>
      <c r="G405">
        <v>7.4762499999999996E-2</v>
      </c>
      <c r="H405">
        <v>1</v>
      </c>
      <c r="I405">
        <v>0</v>
      </c>
    </row>
    <row r="406" spans="1:9" x14ac:dyDescent="0.25">
      <c r="A406" t="s">
        <v>38</v>
      </c>
      <c r="B406">
        <v>3614.73</v>
      </c>
      <c r="C406">
        <v>0</v>
      </c>
      <c r="D406">
        <v>0</v>
      </c>
      <c r="E406">
        <v>0</v>
      </c>
      <c r="F406">
        <v>0</v>
      </c>
      <c r="G406">
        <v>0.115504</v>
      </c>
      <c r="H406">
        <v>1</v>
      </c>
      <c r="I406">
        <v>0</v>
      </c>
    </row>
    <row r="407" spans="1:9" x14ac:dyDescent="0.25">
      <c r="A407" t="s">
        <v>38</v>
      </c>
      <c r="B407">
        <v>3616.8</v>
      </c>
      <c r="C407">
        <v>0</v>
      </c>
      <c r="D407">
        <v>0</v>
      </c>
      <c r="E407">
        <v>0</v>
      </c>
      <c r="F407">
        <v>0</v>
      </c>
      <c r="G407">
        <v>8.3316799999999996E-2</v>
      </c>
      <c r="H407">
        <v>1</v>
      </c>
      <c r="I407">
        <v>0</v>
      </c>
    </row>
    <row r="408" spans="1:9" x14ac:dyDescent="0.25">
      <c r="A408" t="s">
        <v>38</v>
      </c>
      <c r="B408">
        <v>3568.5</v>
      </c>
      <c r="C408">
        <v>0</v>
      </c>
      <c r="D408">
        <v>0</v>
      </c>
      <c r="E408">
        <v>0</v>
      </c>
      <c r="F408">
        <v>0</v>
      </c>
      <c r="G408">
        <v>0.14719099999999999</v>
      </c>
      <c r="H408">
        <v>1</v>
      </c>
      <c r="I408">
        <v>0</v>
      </c>
    </row>
    <row r="409" spans="1:9" x14ac:dyDescent="0.25">
      <c r="A409" t="s">
        <v>38</v>
      </c>
      <c r="B409">
        <v>3569.95</v>
      </c>
      <c r="C409">
        <v>0</v>
      </c>
      <c r="D409">
        <v>0</v>
      </c>
      <c r="E409">
        <v>0</v>
      </c>
      <c r="F409">
        <v>0</v>
      </c>
      <c r="G409">
        <v>0.14719099999999999</v>
      </c>
      <c r="H409">
        <v>1</v>
      </c>
      <c r="I409">
        <v>0</v>
      </c>
    </row>
    <row r="410" spans="1:9" x14ac:dyDescent="0.25">
      <c r="A410" t="s">
        <v>38</v>
      </c>
      <c r="B410">
        <v>3557.84</v>
      </c>
      <c r="C410">
        <v>0</v>
      </c>
      <c r="D410">
        <v>0</v>
      </c>
      <c r="E410">
        <v>0</v>
      </c>
      <c r="F410">
        <v>0</v>
      </c>
      <c r="G410">
        <v>1.7881999999999999E-2</v>
      </c>
      <c r="H410">
        <v>1</v>
      </c>
      <c r="I410">
        <v>0</v>
      </c>
    </row>
    <row r="411" spans="1:9" x14ac:dyDescent="0.25">
      <c r="A411" t="s">
        <v>38</v>
      </c>
      <c r="B411">
        <v>3559.06</v>
      </c>
      <c r="C411">
        <v>0</v>
      </c>
      <c r="D411">
        <v>0</v>
      </c>
      <c r="E411">
        <v>0</v>
      </c>
      <c r="F411">
        <v>0</v>
      </c>
      <c r="G411">
        <v>0.14719099999999999</v>
      </c>
      <c r="H411">
        <v>1</v>
      </c>
      <c r="I411">
        <v>0</v>
      </c>
    </row>
    <row r="412" spans="1:9" x14ac:dyDescent="0.25">
      <c r="A412" t="s">
        <v>38</v>
      </c>
      <c r="B412">
        <v>3568.7</v>
      </c>
      <c r="C412">
        <v>0</v>
      </c>
      <c r="D412">
        <v>0</v>
      </c>
      <c r="E412">
        <v>0</v>
      </c>
      <c r="F412">
        <v>0</v>
      </c>
      <c r="G412">
        <v>0.14719099999999999</v>
      </c>
      <c r="H412">
        <v>1</v>
      </c>
      <c r="I412">
        <v>0</v>
      </c>
    </row>
    <row r="413" spans="1:9" x14ac:dyDescent="0.25">
      <c r="A413" t="s">
        <v>38</v>
      </c>
      <c r="B413">
        <v>3569.29</v>
      </c>
      <c r="C413">
        <v>0</v>
      </c>
      <c r="D413">
        <v>0</v>
      </c>
      <c r="E413">
        <v>0</v>
      </c>
      <c r="F413">
        <v>0</v>
      </c>
      <c r="G413">
        <v>0.14719099999999999</v>
      </c>
      <c r="H413">
        <v>1</v>
      </c>
      <c r="I413">
        <v>0</v>
      </c>
    </row>
    <row r="414" spans="1:9" x14ac:dyDescent="0.25">
      <c r="A414" t="s">
        <v>38</v>
      </c>
      <c r="B414">
        <v>3582.31</v>
      </c>
      <c r="C414">
        <v>0</v>
      </c>
      <c r="D414">
        <v>0</v>
      </c>
      <c r="E414">
        <v>0</v>
      </c>
      <c r="F414">
        <v>0</v>
      </c>
      <c r="G414">
        <v>0.14718999999999999</v>
      </c>
      <c r="H414">
        <v>1</v>
      </c>
      <c r="I414">
        <v>0</v>
      </c>
    </row>
    <row r="415" spans="1:9" x14ac:dyDescent="0.25">
      <c r="A415" t="s">
        <v>38</v>
      </c>
      <c r="B415">
        <v>3588.99</v>
      </c>
      <c r="C415">
        <v>0</v>
      </c>
      <c r="D415">
        <v>0</v>
      </c>
      <c r="E415">
        <v>0</v>
      </c>
      <c r="F415">
        <v>0</v>
      </c>
      <c r="G415">
        <v>0.14719099999999999</v>
      </c>
      <c r="H415">
        <v>1</v>
      </c>
      <c r="I415">
        <v>0</v>
      </c>
    </row>
    <row r="416" spans="1:9" x14ac:dyDescent="0.25">
      <c r="A416" t="s">
        <v>38</v>
      </c>
      <c r="B416">
        <v>3589.63</v>
      </c>
      <c r="C416">
        <v>0</v>
      </c>
      <c r="D416">
        <v>0</v>
      </c>
      <c r="E416">
        <v>0</v>
      </c>
      <c r="F416">
        <v>0</v>
      </c>
      <c r="G416">
        <v>0.14719099999999999</v>
      </c>
      <c r="H416">
        <v>1</v>
      </c>
      <c r="I416">
        <v>0</v>
      </c>
    </row>
    <row r="417" spans="1:9" x14ac:dyDescent="0.25">
      <c r="A417" t="s">
        <v>38</v>
      </c>
      <c r="B417">
        <v>3582.2</v>
      </c>
      <c r="C417">
        <v>0</v>
      </c>
      <c r="D417">
        <v>0</v>
      </c>
      <c r="E417">
        <v>0</v>
      </c>
      <c r="F417">
        <v>0</v>
      </c>
      <c r="G417">
        <v>0.14719099999999999</v>
      </c>
      <c r="H417">
        <v>1</v>
      </c>
      <c r="I417">
        <v>0</v>
      </c>
    </row>
    <row r="418" spans="1:9" x14ac:dyDescent="0.25">
      <c r="A418" t="s">
        <v>38</v>
      </c>
      <c r="B418">
        <v>3589.38</v>
      </c>
      <c r="C418">
        <v>0</v>
      </c>
      <c r="D418">
        <v>0</v>
      </c>
      <c r="E418">
        <v>0</v>
      </c>
      <c r="F418">
        <v>0</v>
      </c>
      <c r="G418">
        <v>0.14719099999999999</v>
      </c>
      <c r="H418">
        <v>1</v>
      </c>
      <c r="I418">
        <v>0</v>
      </c>
    </row>
    <row r="419" spans="1:9" x14ac:dyDescent="0.25">
      <c r="A419" t="s">
        <v>38</v>
      </c>
      <c r="B419">
        <v>3589.54</v>
      </c>
      <c r="C419">
        <v>0</v>
      </c>
      <c r="D419">
        <v>0</v>
      </c>
      <c r="E419">
        <v>0</v>
      </c>
      <c r="F419">
        <v>0</v>
      </c>
      <c r="G419">
        <v>0.14719099999999999</v>
      </c>
      <c r="H419">
        <v>1</v>
      </c>
      <c r="I419">
        <v>0</v>
      </c>
    </row>
    <row r="420" spans="1:9" x14ac:dyDescent="0.25">
      <c r="A420" t="s">
        <v>38</v>
      </c>
      <c r="B420">
        <v>3590.43</v>
      </c>
      <c r="C420">
        <v>0</v>
      </c>
      <c r="D420">
        <v>0</v>
      </c>
      <c r="E420">
        <v>0</v>
      </c>
      <c r="F420">
        <v>0</v>
      </c>
      <c r="G420">
        <v>0.14719099999999999</v>
      </c>
      <c r="H420">
        <v>1</v>
      </c>
      <c r="I420">
        <v>0</v>
      </c>
    </row>
    <row r="421" spans="1:9" x14ac:dyDescent="0.25">
      <c r="A421" t="s">
        <v>38</v>
      </c>
      <c r="B421">
        <v>3587.07</v>
      </c>
      <c r="C421">
        <v>0</v>
      </c>
      <c r="D421">
        <v>0</v>
      </c>
      <c r="E421">
        <v>0</v>
      </c>
      <c r="F421">
        <v>0</v>
      </c>
      <c r="G421">
        <v>0.14719099999999999</v>
      </c>
      <c r="H421">
        <v>1</v>
      </c>
      <c r="I421">
        <v>0</v>
      </c>
    </row>
    <row r="422" spans="1:9" x14ac:dyDescent="0.25">
      <c r="A422" t="s">
        <v>38</v>
      </c>
      <c r="B422">
        <v>3585.12</v>
      </c>
      <c r="C422">
        <v>0</v>
      </c>
      <c r="D422">
        <v>0</v>
      </c>
      <c r="E422">
        <v>0</v>
      </c>
      <c r="F422">
        <v>0</v>
      </c>
      <c r="G422">
        <v>8.9594300000000002E-2</v>
      </c>
      <c r="H422">
        <v>1</v>
      </c>
      <c r="I422">
        <v>0</v>
      </c>
    </row>
    <row r="423" spans="1:9" x14ac:dyDescent="0.25">
      <c r="A423" t="s">
        <v>38</v>
      </c>
      <c r="B423">
        <v>3582.91</v>
      </c>
      <c r="C423">
        <v>0</v>
      </c>
      <c r="D423">
        <v>0</v>
      </c>
      <c r="E423">
        <v>0</v>
      </c>
      <c r="F423">
        <v>0</v>
      </c>
      <c r="G423">
        <v>2.9752899999999999E-2</v>
      </c>
      <c r="H423">
        <v>1</v>
      </c>
      <c r="I423">
        <v>0</v>
      </c>
    </row>
    <row r="424" spans="1:9" x14ac:dyDescent="0.25">
      <c r="A424" t="s">
        <v>38</v>
      </c>
      <c r="B424">
        <v>3583.38</v>
      </c>
      <c r="C424">
        <v>0</v>
      </c>
      <c r="D424">
        <v>0</v>
      </c>
      <c r="E424">
        <v>0</v>
      </c>
      <c r="F424">
        <v>0</v>
      </c>
      <c r="G424">
        <v>5.28403E-2</v>
      </c>
      <c r="H424">
        <v>1</v>
      </c>
      <c r="I424">
        <v>0</v>
      </c>
    </row>
    <row r="425" spans="1:9" x14ac:dyDescent="0.25">
      <c r="A425" t="s">
        <v>38</v>
      </c>
      <c r="B425">
        <v>3588.7</v>
      </c>
      <c r="C425">
        <v>0</v>
      </c>
      <c r="D425">
        <v>0</v>
      </c>
      <c r="E425">
        <v>0</v>
      </c>
      <c r="F425">
        <v>0</v>
      </c>
      <c r="G425">
        <v>0.14719099999999999</v>
      </c>
      <c r="H425">
        <v>1</v>
      </c>
      <c r="I425">
        <v>0</v>
      </c>
    </row>
    <row r="426" spans="1:9" x14ac:dyDescent="0.25">
      <c r="A426" t="s">
        <v>38</v>
      </c>
      <c r="B426">
        <v>3591.15</v>
      </c>
      <c r="C426">
        <v>0</v>
      </c>
      <c r="D426">
        <v>0</v>
      </c>
      <c r="E426">
        <v>0</v>
      </c>
      <c r="F426">
        <v>0</v>
      </c>
      <c r="G426">
        <v>1.3002599999999999E-3</v>
      </c>
      <c r="H426">
        <v>1</v>
      </c>
      <c r="I426">
        <v>0</v>
      </c>
    </row>
    <row r="427" spans="1:9" x14ac:dyDescent="0.25">
      <c r="A427" t="s">
        <v>38</v>
      </c>
      <c r="B427">
        <v>3588.66</v>
      </c>
      <c r="C427">
        <v>0</v>
      </c>
      <c r="D427">
        <v>0</v>
      </c>
      <c r="E427">
        <v>0</v>
      </c>
      <c r="F427">
        <v>0</v>
      </c>
      <c r="G427">
        <v>2.72074E-2</v>
      </c>
      <c r="H427">
        <v>1</v>
      </c>
      <c r="I427">
        <v>0</v>
      </c>
    </row>
    <row r="428" spans="1:9" x14ac:dyDescent="0.25">
      <c r="A428" t="s">
        <v>38</v>
      </c>
      <c r="B428">
        <v>3585.57</v>
      </c>
      <c r="C428">
        <v>0</v>
      </c>
      <c r="D428">
        <v>0</v>
      </c>
      <c r="E428">
        <v>0</v>
      </c>
      <c r="F428">
        <v>0</v>
      </c>
      <c r="G428">
        <v>0.14718999999999999</v>
      </c>
      <c r="H428">
        <v>1</v>
      </c>
      <c r="I428">
        <v>0</v>
      </c>
    </row>
    <row r="429" spans="1:9" x14ac:dyDescent="0.25">
      <c r="A429" t="s">
        <v>38</v>
      </c>
      <c r="B429">
        <v>3583.91</v>
      </c>
      <c r="C429">
        <v>0</v>
      </c>
      <c r="D429">
        <v>0</v>
      </c>
      <c r="E429">
        <v>0</v>
      </c>
      <c r="F429">
        <v>0</v>
      </c>
      <c r="G429">
        <v>0.14719099999999999</v>
      </c>
      <c r="H429">
        <v>1</v>
      </c>
      <c r="I429">
        <v>0</v>
      </c>
    </row>
    <row r="430" spans="1:9" x14ac:dyDescent="0.25">
      <c r="A430" t="s">
        <v>38</v>
      </c>
      <c r="B430">
        <v>3590.13</v>
      </c>
      <c r="C430">
        <v>0</v>
      </c>
      <c r="D430">
        <v>0</v>
      </c>
      <c r="E430">
        <v>0</v>
      </c>
      <c r="F430">
        <v>0</v>
      </c>
      <c r="G430">
        <v>7.6057399999999997E-2</v>
      </c>
      <c r="H430">
        <v>1</v>
      </c>
      <c r="I430">
        <v>0</v>
      </c>
    </row>
    <row r="431" spans="1:9" x14ac:dyDescent="0.25">
      <c r="A431" t="s">
        <v>38</v>
      </c>
      <c r="B431">
        <v>3580.95</v>
      </c>
      <c r="C431">
        <v>0</v>
      </c>
      <c r="D431">
        <v>0</v>
      </c>
      <c r="E431">
        <v>0</v>
      </c>
      <c r="F431">
        <v>0</v>
      </c>
      <c r="G431">
        <v>3.0019400000000002E-2</v>
      </c>
      <c r="H431">
        <v>1</v>
      </c>
      <c r="I431">
        <v>0</v>
      </c>
    </row>
    <row r="432" spans="1:9" x14ac:dyDescent="0.25">
      <c r="A432" t="s">
        <v>38</v>
      </c>
      <c r="B432">
        <v>3582.87</v>
      </c>
      <c r="C432">
        <v>0</v>
      </c>
      <c r="D432">
        <v>0</v>
      </c>
      <c r="E432">
        <v>0</v>
      </c>
      <c r="F432">
        <v>0</v>
      </c>
      <c r="G432">
        <v>0.14718999999999999</v>
      </c>
      <c r="H432">
        <v>1</v>
      </c>
      <c r="I432">
        <v>0</v>
      </c>
    </row>
    <row r="433" spans="1:25" x14ac:dyDescent="0.25">
      <c r="A433" t="s">
        <v>38</v>
      </c>
      <c r="B433">
        <v>3583.24</v>
      </c>
      <c r="C433">
        <v>0</v>
      </c>
      <c r="D433">
        <v>0</v>
      </c>
      <c r="E433">
        <v>0</v>
      </c>
      <c r="F433">
        <v>0</v>
      </c>
      <c r="G433">
        <v>0.14718999999999999</v>
      </c>
      <c r="H433">
        <v>1</v>
      </c>
      <c r="I433">
        <v>0</v>
      </c>
    </row>
    <row r="434" spans="1:25" x14ac:dyDescent="0.25">
      <c r="A434" t="s">
        <v>38</v>
      </c>
      <c r="B434">
        <v>3584.74</v>
      </c>
      <c r="C434">
        <v>0</v>
      </c>
      <c r="D434">
        <v>0</v>
      </c>
      <c r="E434">
        <v>0</v>
      </c>
      <c r="F434">
        <v>0</v>
      </c>
      <c r="G434">
        <v>0.14718999999999999</v>
      </c>
      <c r="H434">
        <v>1</v>
      </c>
      <c r="I434">
        <v>0</v>
      </c>
    </row>
    <row r="435" spans="1:25" x14ac:dyDescent="0.25">
      <c r="A435" t="s">
        <v>38</v>
      </c>
      <c r="B435">
        <v>3583.07</v>
      </c>
      <c r="C435">
        <v>0</v>
      </c>
      <c r="D435">
        <v>0</v>
      </c>
      <c r="E435">
        <v>0</v>
      </c>
      <c r="F435">
        <v>0</v>
      </c>
      <c r="G435">
        <v>0.14719099999999999</v>
      </c>
      <c r="H435">
        <v>1</v>
      </c>
      <c r="I435">
        <v>0</v>
      </c>
    </row>
    <row r="436" spans="1:25" x14ac:dyDescent="0.25">
      <c r="A436" t="s">
        <v>38</v>
      </c>
      <c r="B436">
        <v>3587.36</v>
      </c>
      <c r="C436">
        <v>0</v>
      </c>
      <c r="D436">
        <v>0</v>
      </c>
      <c r="E436">
        <v>0</v>
      </c>
      <c r="F436">
        <v>0</v>
      </c>
      <c r="G436">
        <v>8.3791599999999994E-2</v>
      </c>
      <c r="H436">
        <v>1</v>
      </c>
      <c r="I436">
        <v>0</v>
      </c>
    </row>
    <row r="437" spans="1:25" x14ac:dyDescent="0.25">
      <c r="A437" t="s">
        <v>38</v>
      </c>
      <c r="B437">
        <v>3581.84</v>
      </c>
      <c r="C437">
        <v>0</v>
      </c>
      <c r="D437">
        <v>0</v>
      </c>
      <c r="E437">
        <v>0</v>
      </c>
      <c r="F437">
        <v>0</v>
      </c>
      <c r="G437">
        <v>0.14719099999999999</v>
      </c>
      <c r="H437">
        <v>1</v>
      </c>
      <c r="I437">
        <v>0</v>
      </c>
    </row>
    <row r="438" spans="1:25" x14ac:dyDescent="0.25">
      <c r="A438" t="s">
        <v>38</v>
      </c>
      <c r="B438">
        <v>3587.74</v>
      </c>
      <c r="C438">
        <v>0</v>
      </c>
      <c r="D438">
        <v>0</v>
      </c>
      <c r="E438">
        <v>0</v>
      </c>
      <c r="F438">
        <v>0</v>
      </c>
      <c r="G438">
        <v>0.14718999999999999</v>
      </c>
      <c r="H438">
        <v>1</v>
      </c>
      <c r="I438">
        <v>0</v>
      </c>
    </row>
    <row r="439" spans="1:25" x14ac:dyDescent="0.25">
      <c r="A439" t="s">
        <v>38</v>
      </c>
      <c r="B439">
        <v>3591.47</v>
      </c>
      <c r="C439">
        <v>0</v>
      </c>
      <c r="D439">
        <v>0</v>
      </c>
      <c r="E439">
        <v>0</v>
      </c>
      <c r="F439">
        <v>0</v>
      </c>
      <c r="G439">
        <v>0.14719099999999999</v>
      </c>
      <c r="H439">
        <v>1</v>
      </c>
      <c r="I439">
        <v>0</v>
      </c>
    </row>
    <row r="440" spans="1:25" x14ac:dyDescent="0.25">
      <c r="A440" t="s">
        <v>38</v>
      </c>
      <c r="B440">
        <v>3594.76</v>
      </c>
      <c r="C440">
        <v>0</v>
      </c>
      <c r="D440">
        <v>0</v>
      </c>
      <c r="E440">
        <v>0</v>
      </c>
      <c r="F440">
        <v>0</v>
      </c>
      <c r="G440">
        <v>0.14718999999999999</v>
      </c>
      <c r="H440">
        <v>1</v>
      </c>
      <c r="I440">
        <v>0</v>
      </c>
    </row>
    <row r="441" spans="1:25" x14ac:dyDescent="0.25">
      <c r="A441" t="s">
        <v>38</v>
      </c>
      <c r="B441">
        <v>3583.82</v>
      </c>
      <c r="C441">
        <v>0</v>
      </c>
      <c r="D441">
        <v>0</v>
      </c>
      <c r="E441">
        <v>0</v>
      </c>
      <c r="F441">
        <v>0</v>
      </c>
      <c r="G441">
        <v>0.14718999999999999</v>
      </c>
      <c r="H441">
        <v>1</v>
      </c>
      <c r="I441">
        <v>0</v>
      </c>
    </row>
    <row r="442" spans="1:25" x14ac:dyDescent="0.25">
      <c r="A442" t="s">
        <v>38</v>
      </c>
      <c r="B442">
        <v>3588.77</v>
      </c>
      <c r="C442">
        <v>0</v>
      </c>
      <c r="D442">
        <v>0</v>
      </c>
      <c r="E442">
        <v>0</v>
      </c>
      <c r="F442">
        <v>0</v>
      </c>
      <c r="G442">
        <v>0.14718999999999999</v>
      </c>
      <c r="H442">
        <v>1</v>
      </c>
      <c r="I442">
        <v>0</v>
      </c>
    </row>
    <row r="443" spans="1:25" x14ac:dyDescent="0.25">
      <c r="A443" t="s">
        <v>38</v>
      </c>
      <c r="B443">
        <v>3589.92</v>
      </c>
      <c r="C443">
        <v>0</v>
      </c>
      <c r="D443">
        <v>0</v>
      </c>
      <c r="E443">
        <v>0</v>
      </c>
      <c r="F443">
        <v>0</v>
      </c>
      <c r="G443">
        <v>0.14719099999999999</v>
      </c>
      <c r="H443">
        <v>1</v>
      </c>
      <c r="I443">
        <v>0</v>
      </c>
    </row>
    <row r="444" spans="1:25" x14ac:dyDescent="0.25">
      <c r="A444" t="s">
        <v>38</v>
      </c>
      <c r="B444">
        <v>3581.69</v>
      </c>
      <c r="C444">
        <v>0</v>
      </c>
      <c r="D444">
        <v>0</v>
      </c>
      <c r="E444">
        <v>0</v>
      </c>
      <c r="F444">
        <v>0</v>
      </c>
      <c r="G444">
        <v>0.14719099999999999</v>
      </c>
      <c r="H444">
        <v>1</v>
      </c>
      <c r="I444">
        <v>0</v>
      </c>
    </row>
    <row r="445" spans="1:25" x14ac:dyDescent="0.25">
      <c r="A445" t="s">
        <v>38</v>
      </c>
      <c r="B445">
        <v>3578.43</v>
      </c>
      <c r="C445">
        <v>0</v>
      </c>
      <c r="D445">
        <v>0</v>
      </c>
      <c r="E445">
        <v>0</v>
      </c>
      <c r="F445">
        <v>0</v>
      </c>
      <c r="G445">
        <v>2.12578E-2</v>
      </c>
      <c r="H445">
        <v>1</v>
      </c>
      <c r="I445">
        <v>0</v>
      </c>
    </row>
    <row r="446" spans="1:25" x14ac:dyDescent="0.25">
      <c r="A446" t="s">
        <v>38</v>
      </c>
      <c r="B446">
        <v>3579.97</v>
      </c>
      <c r="C446">
        <v>0</v>
      </c>
      <c r="D446">
        <v>0</v>
      </c>
      <c r="E446">
        <v>0</v>
      </c>
      <c r="F446">
        <v>0</v>
      </c>
      <c r="G446">
        <v>0.14718999999999999</v>
      </c>
      <c r="H446">
        <v>1</v>
      </c>
      <c r="I446">
        <v>0</v>
      </c>
    </row>
    <row r="447" spans="1:25" x14ac:dyDescent="0.25">
      <c r="A447" t="s">
        <v>38</v>
      </c>
      <c r="B447">
        <v>3589.4</v>
      </c>
      <c r="C447">
        <v>0</v>
      </c>
      <c r="D447">
        <v>0</v>
      </c>
      <c r="E447">
        <v>0</v>
      </c>
      <c r="F447">
        <v>0</v>
      </c>
      <c r="G447">
        <v>0.14719099999999999</v>
      </c>
      <c r="H447">
        <v>1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38</v>
      </c>
      <c r="B448">
        <v>3591.31</v>
      </c>
      <c r="C448">
        <v>0</v>
      </c>
      <c r="D448">
        <v>0</v>
      </c>
      <c r="E448">
        <v>0</v>
      </c>
      <c r="F448">
        <v>0</v>
      </c>
      <c r="G448">
        <v>0.14719099999999999</v>
      </c>
      <c r="H448">
        <v>1</v>
      </c>
      <c r="I448">
        <v>0</v>
      </c>
      <c r="R448">
        <f>AVERAGE(B399:B448)</f>
        <v>3582.1613999999995</v>
      </c>
      <c r="S448">
        <f>AVERAGE(C399:C448)</f>
        <v>0</v>
      </c>
      <c r="U448">
        <f>_xlfn.VAR.P(B399:B448)</f>
        <v>144.0904160400006</v>
      </c>
      <c r="V448">
        <f>_xlfn.VAR.P(C399:C448)</f>
        <v>0</v>
      </c>
      <c r="X448">
        <f>1.96*SQRT(U448)/50</f>
        <v>0.47054765635768137</v>
      </c>
      <c r="Y448">
        <f>1.96*SQRT(V448)/50</f>
        <v>0</v>
      </c>
    </row>
    <row r="449" spans="1:9" x14ac:dyDescent="0.25">
      <c r="A449" t="s">
        <v>38</v>
      </c>
      <c r="B449">
        <v>179173.07629999999</v>
      </c>
      <c r="C449" t="s">
        <v>36</v>
      </c>
    </row>
    <row r="450" spans="1:9" x14ac:dyDescent="0.25">
      <c r="A450" t="s">
        <v>39</v>
      </c>
      <c r="B450">
        <v>3590.75</v>
      </c>
      <c r="C450">
        <v>3524.94</v>
      </c>
      <c r="D450">
        <v>3466.68</v>
      </c>
      <c r="E450">
        <v>2590.86</v>
      </c>
      <c r="F450">
        <v>0</v>
      </c>
      <c r="G450">
        <v>4.3621800000000002E-2</v>
      </c>
      <c r="H450">
        <v>1</v>
      </c>
      <c r="I450">
        <v>0</v>
      </c>
    </row>
    <row r="451" spans="1:9" x14ac:dyDescent="0.25">
      <c r="A451" t="s">
        <v>39</v>
      </c>
      <c r="B451">
        <v>3600.53</v>
      </c>
      <c r="C451">
        <v>3536.68</v>
      </c>
      <c r="D451">
        <v>3468.48</v>
      </c>
      <c r="E451">
        <v>2590.67</v>
      </c>
      <c r="F451">
        <v>0</v>
      </c>
      <c r="G451">
        <v>0.14719099999999999</v>
      </c>
      <c r="H451">
        <v>1</v>
      </c>
      <c r="I451">
        <v>0</v>
      </c>
    </row>
    <row r="452" spans="1:9" x14ac:dyDescent="0.25">
      <c r="A452" t="s">
        <v>39</v>
      </c>
      <c r="B452">
        <v>3579.56</v>
      </c>
      <c r="C452">
        <v>3528.07</v>
      </c>
      <c r="D452">
        <v>3467.53</v>
      </c>
      <c r="E452">
        <v>2590.9699999999998</v>
      </c>
      <c r="F452">
        <v>0</v>
      </c>
      <c r="G452">
        <v>0.14718999999999999</v>
      </c>
      <c r="H452">
        <v>1</v>
      </c>
      <c r="I452">
        <v>0</v>
      </c>
    </row>
    <row r="453" spans="1:9" x14ac:dyDescent="0.25">
      <c r="A453" t="s">
        <v>39</v>
      </c>
      <c r="B453">
        <v>3574.43</v>
      </c>
      <c r="C453">
        <v>3536.89</v>
      </c>
      <c r="D453">
        <v>3468.61</v>
      </c>
      <c r="E453">
        <v>2590.98</v>
      </c>
      <c r="F453">
        <v>0</v>
      </c>
      <c r="G453">
        <v>0.14719099999999999</v>
      </c>
      <c r="H453">
        <v>1</v>
      </c>
      <c r="I453">
        <v>0</v>
      </c>
    </row>
    <row r="454" spans="1:9" x14ac:dyDescent="0.25">
      <c r="A454" t="s">
        <v>39</v>
      </c>
      <c r="B454">
        <v>3583.69</v>
      </c>
      <c r="C454">
        <v>3545.6</v>
      </c>
      <c r="D454">
        <v>3468.4</v>
      </c>
      <c r="E454">
        <v>2590.73</v>
      </c>
      <c r="F454">
        <v>0</v>
      </c>
      <c r="G454">
        <v>0.14719099999999999</v>
      </c>
      <c r="H454">
        <v>1</v>
      </c>
      <c r="I454">
        <v>0</v>
      </c>
    </row>
    <row r="455" spans="1:9" x14ac:dyDescent="0.25">
      <c r="A455" t="s">
        <v>39</v>
      </c>
      <c r="B455">
        <v>3584.55</v>
      </c>
      <c r="C455">
        <v>3547.14</v>
      </c>
      <c r="D455">
        <v>3467.57</v>
      </c>
      <c r="E455">
        <v>2590.8000000000002</v>
      </c>
      <c r="F455">
        <v>0</v>
      </c>
      <c r="G455">
        <v>0.14718999999999999</v>
      </c>
      <c r="H455">
        <v>1</v>
      </c>
      <c r="I455">
        <v>0</v>
      </c>
    </row>
    <row r="456" spans="1:9" x14ac:dyDescent="0.25">
      <c r="A456" t="s">
        <v>39</v>
      </c>
      <c r="B456">
        <v>3587.87</v>
      </c>
      <c r="C456">
        <v>3549.38</v>
      </c>
      <c r="D456">
        <v>3468.16</v>
      </c>
      <c r="E456">
        <v>2590.89</v>
      </c>
      <c r="F456">
        <v>0</v>
      </c>
      <c r="G456">
        <v>0.14719099999999999</v>
      </c>
      <c r="H456">
        <v>1</v>
      </c>
      <c r="I456">
        <v>0</v>
      </c>
    </row>
    <row r="457" spans="1:9" x14ac:dyDescent="0.25">
      <c r="A457" t="s">
        <v>39</v>
      </c>
      <c r="B457">
        <v>3582.32</v>
      </c>
      <c r="C457">
        <v>3544.74</v>
      </c>
      <c r="D457">
        <v>3468.6</v>
      </c>
      <c r="E457">
        <v>2590.92</v>
      </c>
      <c r="F457">
        <v>0</v>
      </c>
      <c r="G457">
        <v>0.14718999999999999</v>
      </c>
      <c r="H457">
        <v>1</v>
      </c>
      <c r="I457">
        <v>0</v>
      </c>
    </row>
    <row r="458" spans="1:9" x14ac:dyDescent="0.25">
      <c r="A458" t="s">
        <v>39</v>
      </c>
      <c r="B458">
        <v>3585.46</v>
      </c>
      <c r="C458">
        <v>3547.42</v>
      </c>
      <c r="D458">
        <v>3467.27</v>
      </c>
      <c r="E458">
        <v>2591</v>
      </c>
      <c r="F458">
        <v>0</v>
      </c>
      <c r="G458">
        <v>2.61394E-2</v>
      </c>
      <c r="H458">
        <v>1</v>
      </c>
      <c r="I458">
        <v>0</v>
      </c>
    </row>
    <row r="459" spans="1:9" x14ac:dyDescent="0.25">
      <c r="A459" t="s">
        <v>39</v>
      </c>
      <c r="B459">
        <v>3578.51</v>
      </c>
      <c r="C459">
        <v>3540.48</v>
      </c>
      <c r="D459">
        <v>3468.59</v>
      </c>
      <c r="E459">
        <v>2590.94</v>
      </c>
      <c r="F459">
        <v>0</v>
      </c>
      <c r="G459">
        <v>0.14719099999999999</v>
      </c>
      <c r="H459">
        <v>1</v>
      </c>
      <c r="I459">
        <v>0</v>
      </c>
    </row>
    <row r="460" spans="1:9" x14ac:dyDescent="0.25">
      <c r="A460" t="s">
        <v>39</v>
      </c>
      <c r="B460">
        <v>3583.36</v>
      </c>
      <c r="C460">
        <v>3545.08</v>
      </c>
      <c r="D460">
        <v>3468.49</v>
      </c>
      <c r="E460">
        <v>2590.7399999999998</v>
      </c>
      <c r="F460">
        <v>0</v>
      </c>
      <c r="G460">
        <v>0.14718999999999999</v>
      </c>
      <c r="H460">
        <v>1</v>
      </c>
      <c r="I460">
        <v>0</v>
      </c>
    </row>
    <row r="461" spans="1:9" x14ac:dyDescent="0.25">
      <c r="A461" t="s">
        <v>39</v>
      </c>
      <c r="B461">
        <v>3577.6</v>
      </c>
      <c r="C461">
        <v>3540.25</v>
      </c>
      <c r="D461">
        <v>3469.96</v>
      </c>
      <c r="E461">
        <v>2590.9899999999998</v>
      </c>
      <c r="F461">
        <v>0</v>
      </c>
      <c r="G461">
        <v>0.14718999999999999</v>
      </c>
      <c r="H461">
        <v>1</v>
      </c>
      <c r="I461">
        <v>0</v>
      </c>
    </row>
    <row r="462" spans="1:9" x14ac:dyDescent="0.25">
      <c r="A462" t="s">
        <v>39</v>
      </c>
      <c r="B462">
        <v>3585.9</v>
      </c>
      <c r="C462">
        <v>3547.24</v>
      </c>
      <c r="D462">
        <v>3469.22</v>
      </c>
      <c r="E462">
        <v>2590.8200000000002</v>
      </c>
      <c r="F462">
        <v>0</v>
      </c>
      <c r="G462">
        <v>6.9344199999999995E-2</v>
      </c>
      <c r="H462">
        <v>1</v>
      </c>
      <c r="I462">
        <v>0</v>
      </c>
    </row>
    <row r="463" spans="1:9" x14ac:dyDescent="0.25">
      <c r="A463" t="s">
        <v>39</v>
      </c>
      <c r="B463">
        <v>3587.69</v>
      </c>
      <c r="C463">
        <v>3549.56</v>
      </c>
      <c r="D463">
        <v>3466.78</v>
      </c>
      <c r="E463">
        <v>2590.81</v>
      </c>
      <c r="F463">
        <v>0</v>
      </c>
      <c r="G463">
        <v>3.5413300000000002E-2</v>
      </c>
      <c r="H463">
        <v>1</v>
      </c>
      <c r="I463">
        <v>0</v>
      </c>
    </row>
    <row r="464" spans="1:9" x14ac:dyDescent="0.25">
      <c r="A464" t="s">
        <v>39</v>
      </c>
      <c r="B464">
        <v>3580.87</v>
      </c>
      <c r="C464">
        <v>3543.05</v>
      </c>
      <c r="D464">
        <v>3467.12</v>
      </c>
      <c r="E464">
        <v>2590.89</v>
      </c>
      <c r="F464">
        <v>0</v>
      </c>
      <c r="G464">
        <v>0.11747299999999999</v>
      </c>
      <c r="H464">
        <v>1</v>
      </c>
      <c r="I464">
        <v>0</v>
      </c>
    </row>
    <row r="465" spans="1:9" x14ac:dyDescent="0.25">
      <c r="A465" t="s">
        <v>39</v>
      </c>
      <c r="B465">
        <v>3582.94</v>
      </c>
      <c r="C465">
        <v>3545.16</v>
      </c>
      <c r="D465">
        <v>3469.52</v>
      </c>
      <c r="E465">
        <v>2591.09</v>
      </c>
      <c r="F465">
        <v>0</v>
      </c>
      <c r="G465">
        <v>0.14718999999999999</v>
      </c>
      <c r="H465">
        <v>1</v>
      </c>
      <c r="I465">
        <v>0</v>
      </c>
    </row>
    <row r="466" spans="1:9" x14ac:dyDescent="0.25">
      <c r="A466" t="s">
        <v>39</v>
      </c>
      <c r="B466">
        <v>3582.56</v>
      </c>
      <c r="C466">
        <v>3543.34</v>
      </c>
      <c r="D466">
        <v>3470.51</v>
      </c>
      <c r="E466">
        <v>2591.1999999999998</v>
      </c>
      <c r="F466">
        <v>0</v>
      </c>
      <c r="G466">
        <v>0.14718999999999999</v>
      </c>
      <c r="H466">
        <v>1</v>
      </c>
      <c r="I466">
        <v>0</v>
      </c>
    </row>
    <row r="467" spans="1:9" x14ac:dyDescent="0.25">
      <c r="A467" t="s">
        <v>39</v>
      </c>
      <c r="B467">
        <v>3581.94</v>
      </c>
      <c r="C467">
        <v>3544.34</v>
      </c>
      <c r="D467">
        <v>3471.98</v>
      </c>
      <c r="E467">
        <v>2591.0100000000002</v>
      </c>
      <c r="F467">
        <v>0</v>
      </c>
      <c r="G467">
        <v>2.4521399999999999E-2</v>
      </c>
      <c r="H467">
        <v>1</v>
      </c>
      <c r="I467">
        <v>0</v>
      </c>
    </row>
    <row r="468" spans="1:9" x14ac:dyDescent="0.25">
      <c r="A468" t="s">
        <v>39</v>
      </c>
      <c r="B468">
        <v>3587.02</v>
      </c>
      <c r="C468">
        <v>3549.14</v>
      </c>
      <c r="D468">
        <v>3472.47</v>
      </c>
      <c r="E468">
        <v>2590.87</v>
      </c>
      <c r="F468">
        <v>0</v>
      </c>
      <c r="G468">
        <v>0.14719099999999999</v>
      </c>
      <c r="H468">
        <v>1</v>
      </c>
      <c r="I468">
        <v>0</v>
      </c>
    </row>
    <row r="469" spans="1:9" x14ac:dyDescent="0.25">
      <c r="A469" t="s">
        <v>39</v>
      </c>
      <c r="B469">
        <v>3587.21</v>
      </c>
      <c r="C469">
        <v>3549.77</v>
      </c>
      <c r="D469">
        <v>3472.8</v>
      </c>
      <c r="E469">
        <v>2590.9</v>
      </c>
      <c r="F469">
        <v>0</v>
      </c>
      <c r="G469">
        <v>0.14718999999999999</v>
      </c>
      <c r="H469">
        <v>1</v>
      </c>
      <c r="I469">
        <v>0</v>
      </c>
    </row>
    <row r="470" spans="1:9" x14ac:dyDescent="0.25">
      <c r="A470" t="s">
        <v>39</v>
      </c>
      <c r="B470">
        <v>3580.29</v>
      </c>
      <c r="C470">
        <v>3541.8</v>
      </c>
      <c r="D470">
        <v>3471.2</v>
      </c>
      <c r="E470">
        <v>2590.91</v>
      </c>
      <c r="F470">
        <v>0</v>
      </c>
      <c r="G470">
        <v>0.14719099999999999</v>
      </c>
      <c r="H470">
        <v>1</v>
      </c>
      <c r="I470">
        <v>0</v>
      </c>
    </row>
    <row r="471" spans="1:9" x14ac:dyDescent="0.25">
      <c r="A471" t="s">
        <v>39</v>
      </c>
      <c r="B471">
        <v>3568.78</v>
      </c>
      <c r="C471">
        <v>3530.25</v>
      </c>
      <c r="D471">
        <v>3467.79</v>
      </c>
      <c r="E471">
        <v>2590.88</v>
      </c>
      <c r="F471">
        <v>0</v>
      </c>
      <c r="G471">
        <v>0.14719099999999999</v>
      </c>
      <c r="H471">
        <v>1</v>
      </c>
      <c r="I471">
        <v>0</v>
      </c>
    </row>
    <row r="472" spans="1:9" x14ac:dyDescent="0.25">
      <c r="A472" t="s">
        <v>39</v>
      </c>
      <c r="B472">
        <v>3575.69</v>
      </c>
      <c r="C472">
        <v>3538.08</v>
      </c>
      <c r="D472">
        <v>3470.81</v>
      </c>
      <c r="E472">
        <v>2590.87</v>
      </c>
      <c r="F472">
        <v>0</v>
      </c>
      <c r="G472">
        <v>0.14719099999999999</v>
      </c>
      <c r="H472">
        <v>1</v>
      </c>
      <c r="I472">
        <v>0</v>
      </c>
    </row>
    <row r="473" spans="1:9" x14ac:dyDescent="0.25">
      <c r="A473" t="s">
        <v>39</v>
      </c>
      <c r="B473">
        <v>3582.8</v>
      </c>
      <c r="C473">
        <v>3544.09</v>
      </c>
      <c r="D473">
        <v>3468.37</v>
      </c>
      <c r="E473">
        <v>2590.66</v>
      </c>
      <c r="F473">
        <v>0</v>
      </c>
      <c r="G473">
        <v>0.14719099999999999</v>
      </c>
      <c r="H473">
        <v>1</v>
      </c>
      <c r="I473">
        <v>0</v>
      </c>
    </row>
    <row r="474" spans="1:9" x14ac:dyDescent="0.25">
      <c r="A474" t="s">
        <v>39</v>
      </c>
      <c r="B474">
        <v>3574.01</v>
      </c>
      <c r="C474">
        <v>3536.31</v>
      </c>
      <c r="D474">
        <v>3473.5</v>
      </c>
      <c r="E474">
        <v>2590.7600000000002</v>
      </c>
      <c r="F474">
        <v>0</v>
      </c>
      <c r="G474">
        <v>0.14718999999999999</v>
      </c>
      <c r="H474">
        <v>1</v>
      </c>
      <c r="I474">
        <v>0</v>
      </c>
    </row>
    <row r="475" spans="1:9" x14ac:dyDescent="0.25">
      <c r="A475" t="s">
        <v>39</v>
      </c>
      <c r="B475">
        <v>3560.44</v>
      </c>
      <c r="C475">
        <v>3522.62</v>
      </c>
      <c r="D475">
        <v>3467.44</v>
      </c>
      <c r="E475">
        <v>2590.77</v>
      </c>
      <c r="F475">
        <v>0</v>
      </c>
      <c r="G475">
        <v>0.14718999999999999</v>
      </c>
      <c r="H475">
        <v>1</v>
      </c>
      <c r="I475">
        <v>0</v>
      </c>
    </row>
    <row r="476" spans="1:9" x14ac:dyDescent="0.25">
      <c r="A476" t="s">
        <v>39</v>
      </c>
      <c r="B476">
        <v>3574.71</v>
      </c>
      <c r="C476">
        <v>3537.44</v>
      </c>
      <c r="D476">
        <v>3471.42</v>
      </c>
      <c r="E476">
        <v>2590.75</v>
      </c>
      <c r="F476">
        <v>0</v>
      </c>
      <c r="G476">
        <v>0.14718999999999999</v>
      </c>
      <c r="H476">
        <v>1</v>
      </c>
      <c r="I476">
        <v>0</v>
      </c>
    </row>
    <row r="477" spans="1:9" x14ac:dyDescent="0.25">
      <c r="A477" t="s">
        <v>39</v>
      </c>
      <c r="B477">
        <v>3574.35</v>
      </c>
      <c r="C477">
        <v>3536.41</v>
      </c>
      <c r="D477">
        <v>3470.88</v>
      </c>
      <c r="E477">
        <v>2590.89</v>
      </c>
      <c r="F477">
        <v>0</v>
      </c>
      <c r="G477">
        <v>0.14719099999999999</v>
      </c>
      <c r="H477">
        <v>1</v>
      </c>
      <c r="I477">
        <v>0</v>
      </c>
    </row>
    <row r="478" spans="1:9" x14ac:dyDescent="0.25">
      <c r="A478" t="s">
        <v>39</v>
      </c>
      <c r="B478">
        <v>3572.13</v>
      </c>
      <c r="C478">
        <v>3534.56</v>
      </c>
      <c r="D478">
        <v>3471.3</v>
      </c>
      <c r="E478">
        <v>2590.84</v>
      </c>
      <c r="F478">
        <v>0</v>
      </c>
      <c r="G478">
        <v>0.14718999999999999</v>
      </c>
      <c r="H478">
        <v>1</v>
      </c>
      <c r="I478">
        <v>0</v>
      </c>
    </row>
    <row r="479" spans="1:9" x14ac:dyDescent="0.25">
      <c r="A479" t="s">
        <v>39</v>
      </c>
      <c r="B479">
        <v>3574.2</v>
      </c>
      <c r="C479">
        <v>3535.09</v>
      </c>
      <c r="D479">
        <v>3469.53</v>
      </c>
      <c r="E479">
        <v>2590.98</v>
      </c>
      <c r="F479">
        <v>0</v>
      </c>
      <c r="G479">
        <v>0.14718999999999999</v>
      </c>
      <c r="H479">
        <v>1</v>
      </c>
      <c r="I479">
        <v>0</v>
      </c>
    </row>
    <row r="480" spans="1:9" x14ac:dyDescent="0.25">
      <c r="A480" t="s">
        <v>39</v>
      </c>
      <c r="B480">
        <v>3574.99</v>
      </c>
      <c r="C480">
        <v>3537.6</v>
      </c>
      <c r="D480">
        <v>3470.54</v>
      </c>
      <c r="E480">
        <v>2590.7600000000002</v>
      </c>
      <c r="F480">
        <v>0</v>
      </c>
      <c r="G480">
        <v>0.14718999999999999</v>
      </c>
      <c r="H480">
        <v>1</v>
      </c>
      <c r="I480">
        <v>0</v>
      </c>
    </row>
    <row r="481" spans="1:9" x14ac:dyDescent="0.25">
      <c r="A481" t="s">
        <v>39</v>
      </c>
      <c r="B481">
        <v>3571.43</v>
      </c>
      <c r="C481">
        <v>3533.44</v>
      </c>
      <c r="D481">
        <v>3469.72</v>
      </c>
      <c r="E481">
        <v>2590.9299999999998</v>
      </c>
      <c r="F481">
        <v>0</v>
      </c>
      <c r="G481">
        <v>6.8420699999999996E-3</v>
      </c>
      <c r="H481">
        <v>1</v>
      </c>
      <c r="I481">
        <v>0</v>
      </c>
    </row>
    <row r="482" spans="1:9" x14ac:dyDescent="0.25">
      <c r="A482" t="s">
        <v>39</v>
      </c>
      <c r="B482">
        <v>3567.87</v>
      </c>
      <c r="C482">
        <v>3529.27</v>
      </c>
      <c r="D482">
        <v>3469.59</v>
      </c>
      <c r="E482">
        <v>2590.88</v>
      </c>
      <c r="F482">
        <v>0</v>
      </c>
      <c r="G482">
        <v>5.7860399999999999E-2</v>
      </c>
      <c r="H482">
        <v>1</v>
      </c>
      <c r="I482">
        <v>0</v>
      </c>
    </row>
    <row r="483" spans="1:9" x14ac:dyDescent="0.25">
      <c r="A483" t="s">
        <v>39</v>
      </c>
      <c r="B483">
        <v>3565.94</v>
      </c>
      <c r="C483">
        <v>3528.42</v>
      </c>
      <c r="D483">
        <v>3468.42</v>
      </c>
      <c r="E483">
        <v>2590.83</v>
      </c>
      <c r="F483">
        <v>0</v>
      </c>
      <c r="G483">
        <v>0.14719099999999999</v>
      </c>
      <c r="H483">
        <v>1</v>
      </c>
      <c r="I483">
        <v>0</v>
      </c>
    </row>
    <row r="484" spans="1:9" x14ac:dyDescent="0.25">
      <c r="A484" t="s">
        <v>39</v>
      </c>
      <c r="B484">
        <v>3551.25</v>
      </c>
      <c r="C484">
        <v>3514.35</v>
      </c>
      <c r="D484">
        <v>3465.33</v>
      </c>
      <c r="E484">
        <v>2590.98</v>
      </c>
      <c r="F484">
        <v>0</v>
      </c>
      <c r="G484">
        <v>0.14718999999999999</v>
      </c>
      <c r="H484">
        <v>1</v>
      </c>
      <c r="I484">
        <v>0</v>
      </c>
    </row>
    <row r="485" spans="1:9" x14ac:dyDescent="0.25">
      <c r="A485" t="s">
        <v>39</v>
      </c>
      <c r="B485">
        <v>3547.9</v>
      </c>
      <c r="C485">
        <v>3510.46</v>
      </c>
      <c r="D485">
        <v>3464.07</v>
      </c>
      <c r="E485">
        <v>2590.83</v>
      </c>
      <c r="F485">
        <v>0</v>
      </c>
      <c r="G485">
        <v>0.14719099999999999</v>
      </c>
      <c r="H485">
        <v>1</v>
      </c>
      <c r="I485">
        <v>0</v>
      </c>
    </row>
    <row r="486" spans="1:9" x14ac:dyDescent="0.25">
      <c r="A486" t="s">
        <v>39</v>
      </c>
      <c r="B486">
        <v>3546.55</v>
      </c>
      <c r="C486">
        <v>3509.64</v>
      </c>
      <c r="D486">
        <v>3464.19</v>
      </c>
      <c r="E486">
        <v>2590.9699999999998</v>
      </c>
      <c r="F486">
        <v>0</v>
      </c>
      <c r="G486">
        <v>0.14719099999999999</v>
      </c>
      <c r="H486">
        <v>1</v>
      </c>
      <c r="I486">
        <v>0</v>
      </c>
    </row>
    <row r="487" spans="1:9" x14ac:dyDescent="0.25">
      <c r="A487" t="s">
        <v>39</v>
      </c>
      <c r="B487">
        <v>3543.9</v>
      </c>
      <c r="C487">
        <v>3506.88</v>
      </c>
      <c r="D487">
        <v>3463.68</v>
      </c>
      <c r="E487">
        <v>2590.79</v>
      </c>
      <c r="F487">
        <v>0</v>
      </c>
      <c r="G487">
        <v>0.130359</v>
      </c>
      <c r="H487">
        <v>1</v>
      </c>
      <c r="I487">
        <v>0</v>
      </c>
    </row>
    <row r="488" spans="1:9" x14ac:dyDescent="0.25">
      <c r="A488" t="s">
        <v>39</v>
      </c>
      <c r="B488">
        <v>3545.32</v>
      </c>
      <c r="C488">
        <v>3508.32</v>
      </c>
      <c r="D488">
        <v>3463.81</v>
      </c>
      <c r="E488">
        <v>2590.83</v>
      </c>
      <c r="F488">
        <v>0</v>
      </c>
      <c r="G488">
        <v>0.14718999999999999</v>
      </c>
      <c r="H488">
        <v>1</v>
      </c>
      <c r="I488">
        <v>0</v>
      </c>
    </row>
    <row r="489" spans="1:9" x14ac:dyDescent="0.25">
      <c r="A489" t="s">
        <v>39</v>
      </c>
      <c r="B489">
        <v>3550.17</v>
      </c>
      <c r="C489">
        <v>3512.68</v>
      </c>
      <c r="D489">
        <v>3463.71</v>
      </c>
      <c r="E489">
        <v>2590.9</v>
      </c>
      <c r="F489">
        <v>0</v>
      </c>
      <c r="G489">
        <v>0.187806</v>
      </c>
      <c r="H489">
        <v>1</v>
      </c>
      <c r="I489">
        <v>0</v>
      </c>
    </row>
    <row r="490" spans="1:9" x14ac:dyDescent="0.25">
      <c r="A490" t="s">
        <v>39</v>
      </c>
      <c r="B490">
        <v>3550.14</v>
      </c>
      <c r="C490">
        <v>3512.32</v>
      </c>
      <c r="D490">
        <v>3465.04</v>
      </c>
      <c r="E490">
        <v>2590.73</v>
      </c>
      <c r="F490">
        <v>0</v>
      </c>
      <c r="G490">
        <v>8.0295800000000001E-2</v>
      </c>
      <c r="H490">
        <v>1</v>
      </c>
      <c r="I490">
        <v>0</v>
      </c>
    </row>
    <row r="491" spans="1:9" x14ac:dyDescent="0.25">
      <c r="A491" t="s">
        <v>39</v>
      </c>
      <c r="B491">
        <v>3547.3</v>
      </c>
      <c r="C491">
        <v>3509.22</v>
      </c>
      <c r="D491">
        <v>3464.81</v>
      </c>
      <c r="E491">
        <v>2590.85</v>
      </c>
      <c r="F491">
        <v>0</v>
      </c>
      <c r="G491">
        <v>0.14718999999999999</v>
      </c>
      <c r="H491">
        <v>1</v>
      </c>
      <c r="I491">
        <v>0</v>
      </c>
    </row>
    <row r="492" spans="1:9" x14ac:dyDescent="0.25">
      <c r="A492" t="s">
        <v>39</v>
      </c>
      <c r="B492">
        <v>3558.35</v>
      </c>
      <c r="C492">
        <v>3520.01</v>
      </c>
      <c r="D492">
        <v>3466.57</v>
      </c>
      <c r="E492">
        <v>2590.91</v>
      </c>
      <c r="F492">
        <v>0</v>
      </c>
      <c r="G492">
        <v>0.14718999999999999</v>
      </c>
      <c r="H492">
        <v>1</v>
      </c>
      <c r="I492">
        <v>0</v>
      </c>
    </row>
    <row r="493" spans="1:9" x14ac:dyDescent="0.25">
      <c r="A493" t="s">
        <v>39</v>
      </c>
      <c r="B493">
        <v>3548.52</v>
      </c>
      <c r="C493">
        <v>3510.31</v>
      </c>
      <c r="D493">
        <v>3465.45</v>
      </c>
      <c r="E493">
        <v>2590.84</v>
      </c>
      <c r="F493">
        <v>0</v>
      </c>
      <c r="G493">
        <v>0.14719099999999999</v>
      </c>
      <c r="H493">
        <v>1</v>
      </c>
      <c r="I493">
        <v>0</v>
      </c>
    </row>
    <row r="494" spans="1:9" x14ac:dyDescent="0.25">
      <c r="A494" t="s">
        <v>39</v>
      </c>
      <c r="B494">
        <v>3546.5</v>
      </c>
      <c r="C494">
        <v>3509.99</v>
      </c>
      <c r="D494">
        <v>3465.45</v>
      </c>
      <c r="E494">
        <v>2590.83</v>
      </c>
      <c r="F494">
        <v>0</v>
      </c>
      <c r="G494">
        <v>0.14718999999999999</v>
      </c>
      <c r="H494">
        <v>1</v>
      </c>
      <c r="I494">
        <v>0</v>
      </c>
    </row>
    <row r="495" spans="1:9" x14ac:dyDescent="0.25">
      <c r="A495" t="s">
        <v>39</v>
      </c>
      <c r="B495">
        <v>3546.43</v>
      </c>
      <c r="C495">
        <v>3509.14</v>
      </c>
      <c r="D495">
        <v>3464.54</v>
      </c>
      <c r="E495">
        <v>2590.8000000000002</v>
      </c>
      <c r="F495">
        <v>0</v>
      </c>
      <c r="G495">
        <v>6.6030199999999997E-2</v>
      </c>
      <c r="H495">
        <v>1</v>
      </c>
      <c r="I495">
        <v>0</v>
      </c>
    </row>
    <row r="496" spans="1:9" x14ac:dyDescent="0.25">
      <c r="A496" t="s">
        <v>39</v>
      </c>
      <c r="B496">
        <v>3545.47</v>
      </c>
      <c r="C496">
        <v>3507.71</v>
      </c>
      <c r="D496">
        <v>3464.61</v>
      </c>
      <c r="E496">
        <v>2590.85</v>
      </c>
      <c r="F496">
        <v>0</v>
      </c>
      <c r="G496">
        <v>0.14718999999999999</v>
      </c>
      <c r="H496">
        <v>1</v>
      </c>
      <c r="I496">
        <v>0</v>
      </c>
    </row>
    <row r="497" spans="1:25" x14ac:dyDescent="0.25">
      <c r="A497" t="s">
        <v>39</v>
      </c>
      <c r="B497">
        <v>3545.44</v>
      </c>
      <c r="C497">
        <v>3508.65</v>
      </c>
      <c r="D497">
        <v>3464.72</v>
      </c>
      <c r="E497">
        <v>2590.9</v>
      </c>
      <c r="F497">
        <v>0</v>
      </c>
      <c r="G497">
        <v>0.14719099999999999</v>
      </c>
      <c r="H497">
        <v>1</v>
      </c>
      <c r="I497">
        <v>0</v>
      </c>
    </row>
    <row r="498" spans="1:25" x14ac:dyDescent="0.25">
      <c r="A498" t="s">
        <v>39</v>
      </c>
      <c r="B498">
        <v>3547.61</v>
      </c>
      <c r="C498">
        <v>3510.82</v>
      </c>
      <c r="D498">
        <v>3464.88</v>
      </c>
      <c r="E498">
        <v>2590.91</v>
      </c>
      <c r="F498">
        <v>0</v>
      </c>
      <c r="G498">
        <v>0.14719099999999999</v>
      </c>
      <c r="H498">
        <v>1</v>
      </c>
      <c r="I498">
        <v>0</v>
      </c>
    </row>
    <row r="499" spans="1:25" x14ac:dyDescent="0.25">
      <c r="A499" t="s">
        <v>39</v>
      </c>
      <c r="B499">
        <v>3550.48</v>
      </c>
      <c r="C499">
        <v>3512.81</v>
      </c>
      <c r="D499">
        <v>3464.27</v>
      </c>
      <c r="E499">
        <v>2590.86</v>
      </c>
      <c r="F499">
        <v>0</v>
      </c>
      <c r="G499">
        <v>0.14719099999999999</v>
      </c>
      <c r="H499">
        <v>1</v>
      </c>
      <c r="I499">
        <v>0</v>
      </c>
    </row>
    <row r="500" spans="1:25" x14ac:dyDescent="0.25">
      <c r="A500" t="s">
        <v>39</v>
      </c>
      <c r="B500">
        <v>3546.91</v>
      </c>
      <c r="C500">
        <v>3509.89</v>
      </c>
      <c r="D500">
        <v>3464.29</v>
      </c>
      <c r="E500">
        <v>2590.75</v>
      </c>
      <c r="F500">
        <v>0</v>
      </c>
      <c r="G500">
        <v>0.14719099999999999</v>
      </c>
      <c r="H500">
        <v>1</v>
      </c>
      <c r="I500">
        <v>0</v>
      </c>
    </row>
    <row r="501" spans="1:25" x14ac:dyDescent="0.25">
      <c r="A501" t="s">
        <v>39</v>
      </c>
      <c r="B501">
        <v>3557.47</v>
      </c>
      <c r="C501">
        <v>3518.63</v>
      </c>
      <c r="D501">
        <v>3466.22</v>
      </c>
      <c r="E501">
        <v>2590.9</v>
      </c>
      <c r="F501">
        <v>0</v>
      </c>
      <c r="G501">
        <v>0.14718999999999999</v>
      </c>
      <c r="H501">
        <v>1</v>
      </c>
      <c r="I501">
        <v>0</v>
      </c>
    </row>
    <row r="502" spans="1:25" x14ac:dyDescent="0.25">
      <c r="A502" t="s">
        <v>39</v>
      </c>
      <c r="B502">
        <v>3554.96</v>
      </c>
      <c r="C502">
        <v>3517.22</v>
      </c>
      <c r="D502">
        <v>3465.97</v>
      </c>
      <c r="E502">
        <v>2590.96</v>
      </c>
      <c r="F502">
        <v>0</v>
      </c>
      <c r="G502">
        <v>0.14719099999999999</v>
      </c>
      <c r="H502">
        <v>1</v>
      </c>
      <c r="I502">
        <v>0</v>
      </c>
    </row>
    <row r="503" spans="1:25" x14ac:dyDescent="0.25">
      <c r="A503" t="s">
        <v>39</v>
      </c>
      <c r="B503">
        <v>3551.81</v>
      </c>
      <c r="C503">
        <v>3514.18</v>
      </c>
      <c r="D503">
        <v>3465.09</v>
      </c>
      <c r="E503">
        <v>2590.86</v>
      </c>
      <c r="F503">
        <v>0</v>
      </c>
      <c r="G503">
        <v>0.14719099999999999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39</v>
      </c>
      <c r="B504">
        <v>3549.62</v>
      </c>
      <c r="C504">
        <v>3511.97</v>
      </c>
      <c r="D504">
        <v>3465.27</v>
      </c>
      <c r="E504">
        <v>2591.12</v>
      </c>
      <c r="F504">
        <v>0</v>
      </c>
      <c r="G504">
        <v>0.14718999999999999</v>
      </c>
      <c r="H504">
        <v>1</v>
      </c>
      <c r="I504">
        <v>0</v>
      </c>
      <c r="R504">
        <f>AVERAGE(B455:B504)</f>
        <v>3566.1105999999995</v>
      </c>
      <c r="S504">
        <f>AVERAGE(C455:C504)</f>
        <v>3528.3334000000009</v>
      </c>
      <c r="U504">
        <f>_xlfn.VAR.P(B455:B504)</f>
        <v>243.43665764000033</v>
      </c>
      <c r="V504">
        <f>_xlfn.VAR.P(C455:C504)</f>
        <v>234.58063444000038</v>
      </c>
      <c r="X504">
        <f>1.96*SQRT(U504)/50</f>
        <v>0.61161630586171434</v>
      </c>
      <c r="Y504">
        <f>1.96*SQRT(V504)/50</f>
        <v>0.60038819617467676</v>
      </c>
    </row>
    <row r="505" spans="1:25" x14ac:dyDescent="0.25">
      <c r="A505" t="s">
        <v>38</v>
      </c>
      <c r="B505">
        <v>178376.68119999999</v>
      </c>
      <c r="C505" t="s">
        <v>36</v>
      </c>
    </row>
    <row r="506" spans="1:25" x14ac:dyDescent="0.25">
      <c r="A506" t="s">
        <v>40</v>
      </c>
      <c r="B506">
        <v>1582.35</v>
      </c>
      <c r="C506">
        <v>1551.06</v>
      </c>
      <c r="D506">
        <v>1522.47</v>
      </c>
      <c r="E506">
        <v>650.72500000000002</v>
      </c>
      <c r="F506">
        <v>0</v>
      </c>
      <c r="G506">
        <v>9.2384999999999995E-2</v>
      </c>
      <c r="H506">
        <v>1</v>
      </c>
      <c r="I506">
        <v>0</v>
      </c>
    </row>
    <row r="507" spans="1:25" x14ac:dyDescent="0.25">
      <c r="A507" t="s">
        <v>40</v>
      </c>
      <c r="B507">
        <v>1582.03</v>
      </c>
      <c r="C507">
        <v>1550.35</v>
      </c>
      <c r="D507">
        <v>1522.4</v>
      </c>
      <c r="E507">
        <v>650.71400000000006</v>
      </c>
      <c r="F507">
        <v>0</v>
      </c>
      <c r="G507">
        <v>7.0194699999999999E-3</v>
      </c>
      <c r="H507">
        <v>1</v>
      </c>
      <c r="I507">
        <v>0</v>
      </c>
    </row>
    <row r="508" spans="1:25" x14ac:dyDescent="0.25">
      <c r="A508" t="s">
        <v>40</v>
      </c>
      <c r="B508">
        <v>1586.55</v>
      </c>
      <c r="C508">
        <v>1554.68</v>
      </c>
      <c r="D508">
        <v>1523.54</v>
      </c>
      <c r="E508">
        <v>650.77</v>
      </c>
      <c r="F508">
        <v>0</v>
      </c>
      <c r="G508">
        <v>0.14718999999999999</v>
      </c>
      <c r="H508">
        <v>1</v>
      </c>
      <c r="I508">
        <v>0</v>
      </c>
    </row>
    <row r="509" spans="1:25" x14ac:dyDescent="0.25">
      <c r="A509" t="s">
        <v>40</v>
      </c>
      <c r="B509">
        <v>1584.33</v>
      </c>
      <c r="C509">
        <v>1552.64</v>
      </c>
      <c r="D509">
        <v>1522.82</v>
      </c>
      <c r="E509">
        <v>650.66099999999994</v>
      </c>
      <c r="F509">
        <v>0</v>
      </c>
      <c r="G509">
        <v>0.14718999999999999</v>
      </c>
      <c r="H509">
        <v>1</v>
      </c>
      <c r="I509">
        <v>0</v>
      </c>
    </row>
    <row r="510" spans="1:25" x14ac:dyDescent="0.25">
      <c r="A510" t="s">
        <v>40</v>
      </c>
      <c r="B510">
        <v>1589.14</v>
      </c>
      <c r="C510">
        <v>1557.37</v>
      </c>
      <c r="D510">
        <v>1524.09</v>
      </c>
      <c r="E510">
        <v>650.64599999999996</v>
      </c>
      <c r="F510">
        <v>0</v>
      </c>
      <c r="G510">
        <v>4.9522200000000002E-2</v>
      </c>
      <c r="H510">
        <v>1</v>
      </c>
      <c r="I510">
        <v>0</v>
      </c>
    </row>
    <row r="511" spans="1:25" x14ac:dyDescent="0.25">
      <c r="A511" t="s">
        <v>40</v>
      </c>
      <c r="B511">
        <v>1588.21</v>
      </c>
      <c r="C511">
        <v>1556.93</v>
      </c>
      <c r="D511">
        <v>1523.87</v>
      </c>
      <c r="E511">
        <v>650.72</v>
      </c>
      <c r="F511">
        <v>0</v>
      </c>
      <c r="G511">
        <v>7.9186400000000004E-2</v>
      </c>
      <c r="H511">
        <v>1</v>
      </c>
      <c r="I511">
        <v>0</v>
      </c>
    </row>
    <row r="512" spans="1:25" x14ac:dyDescent="0.25">
      <c r="A512" t="s">
        <v>40</v>
      </c>
      <c r="B512">
        <v>1585.02</v>
      </c>
      <c r="C512">
        <v>1553.41</v>
      </c>
      <c r="D512">
        <v>1523.15</v>
      </c>
      <c r="E512">
        <v>650.70299999999997</v>
      </c>
      <c r="F512">
        <v>0</v>
      </c>
      <c r="G512">
        <v>0.14719099999999999</v>
      </c>
      <c r="H512">
        <v>1</v>
      </c>
      <c r="I512">
        <v>0</v>
      </c>
    </row>
    <row r="513" spans="1:9" x14ac:dyDescent="0.25">
      <c r="A513" t="s">
        <v>40</v>
      </c>
      <c r="B513">
        <v>1584.1</v>
      </c>
      <c r="C513">
        <v>1551.65</v>
      </c>
      <c r="D513">
        <v>1522.79</v>
      </c>
      <c r="E513">
        <v>650.76800000000003</v>
      </c>
      <c r="F513">
        <v>0</v>
      </c>
      <c r="G513">
        <v>0.187806</v>
      </c>
      <c r="H513">
        <v>1</v>
      </c>
      <c r="I513">
        <v>0</v>
      </c>
    </row>
    <row r="514" spans="1:9" x14ac:dyDescent="0.25">
      <c r="A514" t="s">
        <v>40</v>
      </c>
      <c r="B514">
        <v>1588.88</v>
      </c>
      <c r="C514">
        <v>1557</v>
      </c>
      <c r="D514">
        <v>1523.97</v>
      </c>
      <c r="E514">
        <v>650.64800000000002</v>
      </c>
      <c r="F514">
        <v>0</v>
      </c>
      <c r="G514">
        <v>0.14718999999999999</v>
      </c>
      <c r="H514">
        <v>1</v>
      </c>
      <c r="I514">
        <v>0</v>
      </c>
    </row>
    <row r="515" spans="1:9" x14ac:dyDescent="0.25">
      <c r="A515" t="s">
        <v>40</v>
      </c>
      <c r="B515">
        <v>1589.02</v>
      </c>
      <c r="C515">
        <v>1556.96</v>
      </c>
      <c r="D515">
        <v>1523.91</v>
      </c>
      <c r="E515">
        <v>650.82299999999998</v>
      </c>
      <c r="F515">
        <v>0</v>
      </c>
      <c r="G515">
        <v>0.14719099999999999</v>
      </c>
      <c r="H515">
        <v>1</v>
      </c>
      <c r="I515">
        <v>0</v>
      </c>
    </row>
    <row r="516" spans="1:9" x14ac:dyDescent="0.25">
      <c r="A516" t="s">
        <v>40</v>
      </c>
      <c r="B516">
        <v>1584.02</v>
      </c>
      <c r="C516">
        <v>1552.37</v>
      </c>
      <c r="D516">
        <v>1522.94</v>
      </c>
      <c r="E516">
        <v>650.84699999999998</v>
      </c>
      <c r="F516">
        <v>0</v>
      </c>
      <c r="G516">
        <v>0.14718999999999999</v>
      </c>
      <c r="H516">
        <v>1</v>
      </c>
      <c r="I516">
        <v>0</v>
      </c>
    </row>
    <row r="517" spans="1:9" x14ac:dyDescent="0.25">
      <c r="A517" t="s">
        <v>40</v>
      </c>
      <c r="B517">
        <v>1582.7</v>
      </c>
      <c r="C517">
        <v>1551.07</v>
      </c>
      <c r="D517">
        <v>1522.62</v>
      </c>
      <c r="E517">
        <v>650.66800000000001</v>
      </c>
      <c r="F517">
        <v>0</v>
      </c>
      <c r="G517">
        <v>0.14718999999999999</v>
      </c>
      <c r="H517">
        <v>1</v>
      </c>
      <c r="I517">
        <v>0</v>
      </c>
    </row>
    <row r="518" spans="1:9" x14ac:dyDescent="0.25">
      <c r="A518" t="s">
        <v>40</v>
      </c>
      <c r="B518">
        <v>1584.84</v>
      </c>
      <c r="C518">
        <v>1553.3</v>
      </c>
      <c r="D518">
        <v>1523.06</v>
      </c>
      <c r="E518">
        <v>650.72199999999998</v>
      </c>
      <c r="F518">
        <v>0</v>
      </c>
      <c r="G518">
        <v>0.13464400000000001</v>
      </c>
      <c r="H518">
        <v>1</v>
      </c>
      <c r="I518">
        <v>0</v>
      </c>
    </row>
    <row r="519" spans="1:9" x14ac:dyDescent="0.25">
      <c r="A519" t="s">
        <v>40</v>
      </c>
      <c r="B519">
        <v>1588.2</v>
      </c>
      <c r="C519">
        <v>1555.88</v>
      </c>
      <c r="D519">
        <v>1523.61</v>
      </c>
      <c r="E519">
        <v>650.71299999999997</v>
      </c>
      <c r="F519">
        <v>0</v>
      </c>
      <c r="G519">
        <v>0.14718999999999999</v>
      </c>
      <c r="H519">
        <v>1</v>
      </c>
      <c r="I519">
        <v>0</v>
      </c>
    </row>
    <row r="520" spans="1:9" x14ac:dyDescent="0.25">
      <c r="A520" t="s">
        <v>40</v>
      </c>
      <c r="B520">
        <v>1589.67</v>
      </c>
      <c r="C520">
        <v>1557.72</v>
      </c>
      <c r="D520">
        <v>1524.02</v>
      </c>
      <c r="E520">
        <v>650.71100000000001</v>
      </c>
      <c r="F520">
        <v>0</v>
      </c>
      <c r="G520">
        <v>1.4985800000000001E-2</v>
      </c>
      <c r="H520">
        <v>1</v>
      </c>
      <c r="I520">
        <v>0</v>
      </c>
    </row>
    <row r="521" spans="1:9" x14ac:dyDescent="0.25">
      <c r="A521" t="s">
        <v>40</v>
      </c>
      <c r="B521">
        <v>1586.28</v>
      </c>
      <c r="C521">
        <v>1554.01</v>
      </c>
      <c r="D521">
        <v>1523.15</v>
      </c>
      <c r="E521">
        <v>650.68600000000004</v>
      </c>
      <c r="F521">
        <v>0</v>
      </c>
      <c r="G521">
        <v>0.14719099999999999</v>
      </c>
      <c r="H521">
        <v>1</v>
      </c>
      <c r="I521">
        <v>0</v>
      </c>
    </row>
    <row r="522" spans="1:9" x14ac:dyDescent="0.25">
      <c r="A522" t="s">
        <v>40</v>
      </c>
      <c r="B522">
        <v>1586.44</v>
      </c>
      <c r="C522">
        <v>1554.8</v>
      </c>
      <c r="D522">
        <v>1523.29</v>
      </c>
      <c r="E522">
        <v>650.72900000000004</v>
      </c>
      <c r="F522">
        <v>0</v>
      </c>
      <c r="G522">
        <v>0.14718999999999999</v>
      </c>
      <c r="H522">
        <v>1</v>
      </c>
      <c r="I522">
        <v>0</v>
      </c>
    </row>
    <row r="523" spans="1:9" x14ac:dyDescent="0.25">
      <c r="A523" t="s">
        <v>40</v>
      </c>
      <c r="B523">
        <v>1584.61</v>
      </c>
      <c r="C523">
        <v>1552.76</v>
      </c>
      <c r="D523">
        <v>1523.07</v>
      </c>
      <c r="E523">
        <v>650.76900000000001</v>
      </c>
      <c r="F523">
        <v>0</v>
      </c>
      <c r="G523">
        <v>0.14718999999999999</v>
      </c>
      <c r="H523">
        <v>1</v>
      </c>
      <c r="I523">
        <v>0</v>
      </c>
    </row>
    <row r="524" spans="1:9" x14ac:dyDescent="0.25">
      <c r="A524" t="s">
        <v>40</v>
      </c>
      <c r="B524">
        <v>1584.55</v>
      </c>
      <c r="C524">
        <v>1552.98</v>
      </c>
      <c r="D524">
        <v>1522.97</v>
      </c>
      <c r="E524">
        <v>650.51900000000001</v>
      </c>
      <c r="F524">
        <v>0</v>
      </c>
      <c r="G524">
        <v>1.2000800000000001E-2</v>
      </c>
      <c r="H524">
        <v>1</v>
      </c>
      <c r="I524">
        <v>0</v>
      </c>
    </row>
    <row r="525" spans="1:9" x14ac:dyDescent="0.25">
      <c r="A525" t="s">
        <v>40</v>
      </c>
      <c r="B525">
        <v>1587.11</v>
      </c>
      <c r="C525">
        <v>1555.49</v>
      </c>
      <c r="D525">
        <v>1523.28</v>
      </c>
      <c r="E525">
        <v>650.63699999999994</v>
      </c>
      <c r="F525">
        <v>0</v>
      </c>
      <c r="G525">
        <v>2.6070800000000002E-2</v>
      </c>
      <c r="H525">
        <v>1</v>
      </c>
      <c r="I525">
        <v>0</v>
      </c>
    </row>
    <row r="526" spans="1:9" x14ac:dyDescent="0.25">
      <c r="A526" t="s">
        <v>40</v>
      </c>
      <c r="B526">
        <v>1583.38</v>
      </c>
      <c r="C526">
        <v>1552.05</v>
      </c>
      <c r="D526">
        <v>1522.9</v>
      </c>
      <c r="E526">
        <v>650.64700000000005</v>
      </c>
      <c r="F526">
        <v>0</v>
      </c>
      <c r="G526">
        <v>0.14718999999999999</v>
      </c>
      <c r="H526">
        <v>1</v>
      </c>
      <c r="I526">
        <v>0</v>
      </c>
    </row>
    <row r="527" spans="1:9" x14ac:dyDescent="0.25">
      <c r="A527" t="s">
        <v>40</v>
      </c>
      <c r="B527">
        <v>1587.39</v>
      </c>
      <c r="C527">
        <v>1554.42</v>
      </c>
      <c r="D527">
        <v>1523.36</v>
      </c>
      <c r="E527">
        <v>650.79700000000003</v>
      </c>
      <c r="F527">
        <v>0</v>
      </c>
      <c r="G527">
        <v>0.14718999999999999</v>
      </c>
      <c r="H527">
        <v>1</v>
      </c>
      <c r="I527">
        <v>0</v>
      </c>
    </row>
    <row r="528" spans="1:9" x14ac:dyDescent="0.25">
      <c r="A528" t="s">
        <v>40</v>
      </c>
      <c r="B528">
        <v>1581.87</v>
      </c>
      <c r="C528">
        <v>1549.51</v>
      </c>
      <c r="D528">
        <v>1522.45</v>
      </c>
      <c r="E528">
        <v>650.72199999999998</v>
      </c>
      <c r="F528">
        <v>0</v>
      </c>
      <c r="G528">
        <v>7.1895200000000006E-2</v>
      </c>
      <c r="H528">
        <v>1</v>
      </c>
      <c r="I528">
        <v>0</v>
      </c>
    </row>
    <row r="529" spans="1:9" x14ac:dyDescent="0.25">
      <c r="A529" t="s">
        <v>40</v>
      </c>
      <c r="B529">
        <v>1591.08</v>
      </c>
      <c r="C529">
        <v>1559.33</v>
      </c>
      <c r="D529">
        <v>1524.31</v>
      </c>
      <c r="E529">
        <v>650.73699999999997</v>
      </c>
      <c r="F529">
        <v>0</v>
      </c>
      <c r="G529">
        <v>0.13442399999999999</v>
      </c>
      <c r="H529">
        <v>1</v>
      </c>
      <c r="I529">
        <v>0</v>
      </c>
    </row>
    <row r="530" spans="1:9" x14ac:dyDescent="0.25">
      <c r="A530" t="s">
        <v>40</v>
      </c>
      <c r="B530">
        <v>1591.34</v>
      </c>
      <c r="C530">
        <v>1559.83</v>
      </c>
      <c r="D530">
        <v>1524.67</v>
      </c>
      <c r="E530">
        <v>650.86300000000006</v>
      </c>
      <c r="F530">
        <v>0</v>
      </c>
      <c r="G530">
        <v>7.0169300000000004E-2</v>
      </c>
      <c r="H530">
        <v>1</v>
      </c>
      <c r="I530">
        <v>0</v>
      </c>
    </row>
    <row r="531" spans="1:9" x14ac:dyDescent="0.25">
      <c r="A531" t="s">
        <v>40</v>
      </c>
      <c r="B531">
        <v>1588.99</v>
      </c>
      <c r="C531">
        <v>1557.24</v>
      </c>
      <c r="D531">
        <v>1524.01</v>
      </c>
      <c r="E531">
        <v>650.75800000000004</v>
      </c>
      <c r="F531">
        <v>0</v>
      </c>
      <c r="G531">
        <v>0.14718999999999999</v>
      </c>
      <c r="H531">
        <v>1</v>
      </c>
      <c r="I531">
        <v>0</v>
      </c>
    </row>
    <row r="532" spans="1:9" x14ac:dyDescent="0.25">
      <c r="A532" t="s">
        <v>40</v>
      </c>
      <c r="B532">
        <v>1594.14</v>
      </c>
      <c r="C532">
        <v>1561.81</v>
      </c>
      <c r="D532">
        <v>1524.69</v>
      </c>
      <c r="E532">
        <v>650.70399999999995</v>
      </c>
      <c r="F532">
        <v>0</v>
      </c>
      <c r="G532">
        <v>0.14719099999999999</v>
      </c>
      <c r="H532">
        <v>1</v>
      </c>
      <c r="I532">
        <v>0</v>
      </c>
    </row>
    <row r="533" spans="1:9" x14ac:dyDescent="0.25">
      <c r="A533" t="s">
        <v>40</v>
      </c>
      <c r="B533">
        <v>1605.07</v>
      </c>
      <c r="C533">
        <v>1573.06</v>
      </c>
      <c r="D533">
        <v>1527.31</v>
      </c>
      <c r="E533">
        <v>650.75900000000001</v>
      </c>
      <c r="F533">
        <v>0</v>
      </c>
      <c r="G533">
        <v>0.14718999999999999</v>
      </c>
      <c r="H533">
        <v>1</v>
      </c>
      <c r="I533">
        <v>0</v>
      </c>
    </row>
    <row r="534" spans="1:9" x14ac:dyDescent="0.25">
      <c r="A534" t="s">
        <v>40</v>
      </c>
      <c r="B534">
        <v>1609.99</v>
      </c>
      <c r="C534">
        <v>1577.87</v>
      </c>
      <c r="D534">
        <v>1528.59</v>
      </c>
      <c r="E534">
        <v>650.66999999999996</v>
      </c>
      <c r="F534">
        <v>0</v>
      </c>
      <c r="G534">
        <v>0.14718999999999999</v>
      </c>
      <c r="H534">
        <v>1</v>
      </c>
      <c r="I534">
        <v>0</v>
      </c>
    </row>
    <row r="535" spans="1:9" x14ac:dyDescent="0.25">
      <c r="A535" t="s">
        <v>40</v>
      </c>
      <c r="B535">
        <v>1603.28</v>
      </c>
      <c r="C535">
        <v>1571.36</v>
      </c>
      <c r="D535">
        <v>1527.15</v>
      </c>
      <c r="E535">
        <v>650.59400000000005</v>
      </c>
      <c r="F535">
        <v>0</v>
      </c>
      <c r="G535">
        <v>0.12893199999999999</v>
      </c>
      <c r="H535">
        <v>1</v>
      </c>
      <c r="I535">
        <v>0</v>
      </c>
    </row>
    <row r="536" spans="1:9" x14ac:dyDescent="0.25">
      <c r="A536" t="s">
        <v>40</v>
      </c>
      <c r="B536">
        <v>1608.32</v>
      </c>
      <c r="C536">
        <v>1574.81</v>
      </c>
      <c r="D536">
        <v>1527.34</v>
      </c>
      <c r="E536">
        <v>650.71600000000001</v>
      </c>
      <c r="F536">
        <v>0</v>
      </c>
      <c r="G536">
        <v>0.14718999999999999</v>
      </c>
      <c r="H536">
        <v>1</v>
      </c>
      <c r="I536">
        <v>0</v>
      </c>
    </row>
    <row r="537" spans="1:9" x14ac:dyDescent="0.25">
      <c r="A537" t="s">
        <v>40</v>
      </c>
      <c r="B537">
        <v>1609.15</v>
      </c>
      <c r="C537">
        <v>1577.44</v>
      </c>
      <c r="D537">
        <v>1528.32</v>
      </c>
      <c r="E537">
        <v>650.74400000000003</v>
      </c>
      <c r="F537">
        <v>0</v>
      </c>
      <c r="G537">
        <v>0.14719099999999999</v>
      </c>
      <c r="H537">
        <v>1</v>
      </c>
      <c r="I537">
        <v>0</v>
      </c>
    </row>
    <row r="538" spans="1:9" x14ac:dyDescent="0.25">
      <c r="A538" t="s">
        <v>40</v>
      </c>
      <c r="B538">
        <v>1602.86</v>
      </c>
      <c r="C538">
        <v>1570.49</v>
      </c>
      <c r="D538">
        <v>1526.88</v>
      </c>
      <c r="E538">
        <v>650.76199999999994</v>
      </c>
      <c r="F538">
        <v>0</v>
      </c>
      <c r="G538">
        <v>0.14718999999999999</v>
      </c>
      <c r="H538">
        <v>1</v>
      </c>
      <c r="I538">
        <v>0</v>
      </c>
    </row>
    <row r="539" spans="1:9" x14ac:dyDescent="0.25">
      <c r="A539" t="s">
        <v>40</v>
      </c>
      <c r="B539">
        <v>1604.82</v>
      </c>
      <c r="C539">
        <v>1572.57</v>
      </c>
      <c r="D539">
        <v>1527.21</v>
      </c>
      <c r="E539">
        <v>650.62099999999998</v>
      </c>
      <c r="F539">
        <v>0</v>
      </c>
      <c r="G539">
        <v>5.6686499999999999E-3</v>
      </c>
      <c r="H539">
        <v>1</v>
      </c>
      <c r="I539">
        <v>0</v>
      </c>
    </row>
    <row r="540" spans="1:9" x14ac:dyDescent="0.25">
      <c r="A540" t="s">
        <v>40</v>
      </c>
      <c r="B540">
        <v>1604.62</v>
      </c>
      <c r="C540">
        <v>1572.14</v>
      </c>
      <c r="D540">
        <v>1527.08</v>
      </c>
      <c r="E540">
        <v>650.70000000000005</v>
      </c>
      <c r="F540">
        <v>0</v>
      </c>
      <c r="G540">
        <v>1.5626999999999999E-2</v>
      </c>
      <c r="H540">
        <v>1</v>
      </c>
      <c r="I540">
        <v>0</v>
      </c>
    </row>
    <row r="541" spans="1:9" x14ac:dyDescent="0.25">
      <c r="A541" t="s">
        <v>40</v>
      </c>
      <c r="B541">
        <v>1609.18</v>
      </c>
      <c r="C541">
        <v>1575.8</v>
      </c>
      <c r="D541">
        <v>1527.91</v>
      </c>
      <c r="E541">
        <v>650.77</v>
      </c>
      <c r="F541">
        <v>0</v>
      </c>
      <c r="G541">
        <v>0.14718999999999999</v>
      </c>
      <c r="H541">
        <v>1</v>
      </c>
      <c r="I541">
        <v>0</v>
      </c>
    </row>
    <row r="542" spans="1:9" x14ac:dyDescent="0.25">
      <c r="A542" t="s">
        <v>40</v>
      </c>
      <c r="B542">
        <v>1601.54</v>
      </c>
      <c r="C542">
        <v>1569.53</v>
      </c>
      <c r="D542">
        <v>1527.18</v>
      </c>
      <c r="E542">
        <v>650.86699999999996</v>
      </c>
      <c r="F542">
        <v>0</v>
      </c>
      <c r="G542">
        <v>0.14718999999999999</v>
      </c>
      <c r="H542">
        <v>1</v>
      </c>
      <c r="I542">
        <v>0</v>
      </c>
    </row>
    <row r="543" spans="1:9" x14ac:dyDescent="0.25">
      <c r="A543" t="s">
        <v>40</v>
      </c>
      <c r="B543">
        <v>1607.9</v>
      </c>
      <c r="C543">
        <v>1576.31</v>
      </c>
      <c r="D543">
        <v>1528.19</v>
      </c>
      <c r="E543">
        <v>650.71400000000006</v>
      </c>
      <c r="F543">
        <v>0</v>
      </c>
      <c r="G543">
        <v>0.14719099999999999</v>
      </c>
      <c r="H543">
        <v>1</v>
      </c>
      <c r="I543">
        <v>0</v>
      </c>
    </row>
    <row r="544" spans="1:9" x14ac:dyDescent="0.25">
      <c r="A544" t="s">
        <v>40</v>
      </c>
      <c r="B544">
        <v>1608.14</v>
      </c>
      <c r="C544">
        <v>1576.52</v>
      </c>
      <c r="D544">
        <v>1528.37</v>
      </c>
      <c r="E544">
        <v>650.73</v>
      </c>
      <c r="F544">
        <v>0</v>
      </c>
      <c r="G544">
        <v>0.14718999999999999</v>
      </c>
      <c r="H544">
        <v>1</v>
      </c>
      <c r="I544">
        <v>0</v>
      </c>
    </row>
    <row r="545" spans="1:25" x14ac:dyDescent="0.25">
      <c r="A545" t="s">
        <v>40</v>
      </c>
      <c r="B545">
        <v>1609.42</v>
      </c>
      <c r="C545">
        <v>1577.6</v>
      </c>
      <c r="D545">
        <v>1528.18</v>
      </c>
      <c r="E545">
        <v>650.678</v>
      </c>
      <c r="F545">
        <v>0</v>
      </c>
      <c r="G545">
        <v>6.0302799999999997E-2</v>
      </c>
      <c r="H545">
        <v>1</v>
      </c>
      <c r="I545">
        <v>0</v>
      </c>
    </row>
    <row r="546" spans="1:25" x14ac:dyDescent="0.25">
      <c r="A546" t="s">
        <v>40</v>
      </c>
      <c r="B546">
        <v>1605.49</v>
      </c>
      <c r="C546">
        <v>1572.97</v>
      </c>
      <c r="D546">
        <v>1527.77</v>
      </c>
      <c r="E546">
        <v>650.60400000000004</v>
      </c>
      <c r="F546">
        <v>0</v>
      </c>
      <c r="G546">
        <v>0.14718999999999999</v>
      </c>
      <c r="H546">
        <v>1</v>
      </c>
      <c r="I546">
        <v>0</v>
      </c>
    </row>
    <row r="547" spans="1:25" x14ac:dyDescent="0.25">
      <c r="A547" t="s">
        <v>40</v>
      </c>
      <c r="B547">
        <v>1606.78</v>
      </c>
      <c r="C547">
        <v>1574.79</v>
      </c>
      <c r="D547">
        <v>1527.77</v>
      </c>
      <c r="E547">
        <v>650.72299999999996</v>
      </c>
      <c r="F547">
        <v>0</v>
      </c>
      <c r="G547">
        <v>1.6639000000000001E-2</v>
      </c>
      <c r="H547">
        <v>1</v>
      </c>
      <c r="I547">
        <v>0</v>
      </c>
    </row>
    <row r="548" spans="1:25" x14ac:dyDescent="0.25">
      <c r="A548" t="s">
        <v>40</v>
      </c>
      <c r="B548">
        <v>1603.84</v>
      </c>
      <c r="C548">
        <v>1571.65</v>
      </c>
      <c r="D548">
        <v>1527.51</v>
      </c>
      <c r="E548">
        <v>650.75199999999995</v>
      </c>
      <c r="F548">
        <v>0</v>
      </c>
      <c r="G548">
        <v>0.14718999999999999</v>
      </c>
      <c r="H548">
        <v>1</v>
      </c>
      <c r="I548">
        <v>0</v>
      </c>
    </row>
    <row r="549" spans="1:25" x14ac:dyDescent="0.25">
      <c r="A549" t="s">
        <v>40</v>
      </c>
      <c r="B549">
        <v>1608.94</v>
      </c>
      <c r="C549">
        <v>1576.83</v>
      </c>
      <c r="D549">
        <v>1527.76</v>
      </c>
      <c r="E549">
        <v>650.678</v>
      </c>
      <c r="F549">
        <v>0</v>
      </c>
      <c r="G549">
        <v>1.03696E-2</v>
      </c>
      <c r="H549">
        <v>1</v>
      </c>
      <c r="I549">
        <v>0</v>
      </c>
    </row>
    <row r="550" spans="1:25" x14ac:dyDescent="0.25">
      <c r="A550" t="s">
        <v>40</v>
      </c>
      <c r="B550">
        <v>1605.49</v>
      </c>
      <c r="C550">
        <v>1573.56</v>
      </c>
      <c r="D550">
        <v>1527.84</v>
      </c>
      <c r="E550">
        <v>650.69799999999998</v>
      </c>
      <c r="F550">
        <v>0</v>
      </c>
      <c r="G550">
        <v>0.14719099999999999</v>
      </c>
      <c r="H550">
        <v>1</v>
      </c>
      <c r="I550">
        <v>0</v>
      </c>
    </row>
    <row r="551" spans="1:25" x14ac:dyDescent="0.25">
      <c r="A551" t="s">
        <v>40</v>
      </c>
      <c r="B551">
        <v>1606.66</v>
      </c>
      <c r="C551">
        <v>1574.24</v>
      </c>
      <c r="D551">
        <v>1527.79</v>
      </c>
      <c r="E551">
        <v>650.73099999999999</v>
      </c>
      <c r="F551">
        <v>0</v>
      </c>
      <c r="G551">
        <v>0.187806</v>
      </c>
      <c r="H551">
        <v>1</v>
      </c>
      <c r="I551">
        <v>0</v>
      </c>
    </row>
    <row r="552" spans="1:25" x14ac:dyDescent="0.25">
      <c r="A552" t="s">
        <v>40</v>
      </c>
      <c r="B552">
        <v>1603.15</v>
      </c>
      <c r="C552">
        <v>1571.52</v>
      </c>
      <c r="D552">
        <v>1527.32</v>
      </c>
      <c r="E552">
        <v>650.79600000000005</v>
      </c>
      <c r="F552">
        <v>0</v>
      </c>
      <c r="G552">
        <v>0.14718999999999999</v>
      </c>
      <c r="H552">
        <v>1</v>
      </c>
      <c r="I552">
        <v>0</v>
      </c>
    </row>
    <row r="553" spans="1:25" x14ac:dyDescent="0.25">
      <c r="A553" t="s">
        <v>40</v>
      </c>
      <c r="B553">
        <v>1605.22</v>
      </c>
      <c r="C553">
        <v>1573.61</v>
      </c>
      <c r="D553">
        <v>1527.71</v>
      </c>
      <c r="E553">
        <v>650.74900000000002</v>
      </c>
      <c r="F553">
        <v>0</v>
      </c>
      <c r="G553">
        <v>0.11624</v>
      </c>
      <c r="H553">
        <v>1</v>
      </c>
      <c r="I553">
        <v>0</v>
      </c>
    </row>
    <row r="554" spans="1:25" x14ac:dyDescent="0.25">
      <c r="A554" t="s">
        <v>40</v>
      </c>
      <c r="B554">
        <v>1604.73</v>
      </c>
      <c r="C554">
        <v>1572.56</v>
      </c>
      <c r="D554">
        <v>1527.28</v>
      </c>
      <c r="E554">
        <v>650.52099999999996</v>
      </c>
      <c r="F554">
        <v>0</v>
      </c>
      <c r="G554">
        <v>1.6769200000000001E-2</v>
      </c>
      <c r="H554">
        <v>1</v>
      </c>
      <c r="I554">
        <v>0</v>
      </c>
    </row>
    <row r="555" spans="1:25" x14ac:dyDescent="0.25">
      <c r="A555" t="s">
        <v>40</v>
      </c>
      <c r="B555">
        <v>1604.22</v>
      </c>
      <c r="C555">
        <v>1572.4</v>
      </c>
      <c r="D555">
        <v>1527.18</v>
      </c>
      <c r="E555">
        <v>650.55200000000002</v>
      </c>
      <c r="F555">
        <v>0</v>
      </c>
      <c r="G555">
        <v>0.11014</v>
      </c>
      <c r="H555">
        <v>1</v>
      </c>
      <c r="I555">
        <v>0</v>
      </c>
    </row>
    <row r="556" spans="1:25" x14ac:dyDescent="0.25">
      <c r="A556" t="s">
        <v>40</v>
      </c>
      <c r="B556">
        <v>1605.97</v>
      </c>
      <c r="C556">
        <v>1573.74</v>
      </c>
      <c r="D556">
        <v>1527.45</v>
      </c>
      <c r="E556">
        <v>650.63</v>
      </c>
      <c r="F556">
        <v>0</v>
      </c>
      <c r="G556">
        <v>0.187806</v>
      </c>
      <c r="H556">
        <v>1</v>
      </c>
      <c r="I556">
        <v>0</v>
      </c>
    </row>
    <row r="557" spans="1:25" x14ac:dyDescent="0.25">
      <c r="A557" t="s">
        <v>40</v>
      </c>
      <c r="B557">
        <v>1601.94</v>
      </c>
      <c r="C557">
        <v>1570.07</v>
      </c>
      <c r="D557">
        <v>1526.66</v>
      </c>
      <c r="E557">
        <v>650.5</v>
      </c>
      <c r="F557">
        <v>0</v>
      </c>
      <c r="G557">
        <v>3.0786099999999999E-3</v>
      </c>
      <c r="H557">
        <v>1</v>
      </c>
      <c r="I557">
        <v>0</v>
      </c>
    </row>
    <row r="558" spans="1:25" x14ac:dyDescent="0.25">
      <c r="A558" t="s">
        <v>40</v>
      </c>
      <c r="B558">
        <v>1602.82</v>
      </c>
      <c r="C558">
        <v>1569.81</v>
      </c>
      <c r="D558">
        <v>1527.11</v>
      </c>
      <c r="E558">
        <v>650.64</v>
      </c>
      <c r="F558">
        <v>0</v>
      </c>
      <c r="G558">
        <v>0.14719099999999999</v>
      </c>
      <c r="H558">
        <v>1</v>
      </c>
      <c r="I558">
        <v>0</v>
      </c>
    </row>
    <row r="559" spans="1:25" x14ac:dyDescent="0.25">
      <c r="A559" t="s">
        <v>40</v>
      </c>
      <c r="B559">
        <v>1603.66</v>
      </c>
      <c r="C559">
        <v>1571.56</v>
      </c>
      <c r="D559">
        <v>1527.6</v>
      </c>
      <c r="E559">
        <v>650.67899999999997</v>
      </c>
      <c r="F559">
        <v>0</v>
      </c>
      <c r="G559">
        <v>0.14719099999999999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40</v>
      </c>
      <c r="B560">
        <v>1603.22</v>
      </c>
      <c r="C560">
        <v>1571.07</v>
      </c>
      <c r="D560">
        <v>1527.07</v>
      </c>
      <c r="E560">
        <v>650.57899999999995</v>
      </c>
      <c r="F560">
        <v>0</v>
      </c>
      <c r="G560">
        <v>0.14718999999999999</v>
      </c>
      <c r="H560">
        <v>1</v>
      </c>
      <c r="I560">
        <v>0</v>
      </c>
      <c r="R560">
        <f>AVERAGE(B511:B560)</f>
        <v>1597.3652000000002</v>
      </c>
      <c r="S560">
        <f>AVERAGE(C511:C560)</f>
        <v>1565.328</v>
      </c>
      <c r="U560">
        <f>_xlfn.VAR.P(B511:B560)</f>
        <v>93.427612960000246</v>
      </c>
      <c r="V560">
        <f>_xlfn.VAR.P(C511:C560)</f>
        <v>90.776675999999682</v>
      </c>
      <c r="X560">
        <f>1.96*SQRT(U560)/50</f>
        <v>0.37889920451071779</v>
      </c>
      <c r="Y560">
        <f>1.96*SQRT(V560)/50</f>
        <v>0.37348503505313241</v>
      </c>
    </row>
    <row r="561" spans="1:9" x14ac:dyDescent="0.25">
      <c r="A561" t="s">
        <v>40</v>
      </c>
      <c r="B561">
        <v>79959.738899999997</v>
      </c>
      <c r="C561" t="s">
        <v>36</v>
      </c>
    </row>
    <row r="562" spans="1:9" x14ac:dyDescent="0.25">
      <c r="A562" t="s">
        <v>89</v>
      </c>
      <c r="B562">
        <v>5241.5</v>
      </c>
      <c r="C562">
        <v>5204.6400000000003</v>
      </c>
      <c r="D562">
        <v>5134.74</v>
      </c>
      <c r="E562">
        <v>4263.13</v>
      </c>
      <c r="F562">
        <v>0</v>
      </c>
      <c r="G562">
        <v>0.15574099999999999</v>
      </c>
      <c r="H562">
        <v>0.83705200000000002</v>
      </c>
      <c r="I562">
        <v>0</v>
      </c>
    </row>
    <row r="563" spans="1:9" x14ac:dyDescent="0.25">
      <c r="A563" t="s">
        <v>89</v>
      </c>
      <c r="B563">
        <v>5240.07</v>
      </c>
      <c r="C563">
        <v>5203.07</v>
      </c>
      <c r="D563">
        <v>5132.08</v>
      </c>
      <c r="E563">
        <v>4261.41</v>
      </c>
      <c r="F563">
        <v>0</v>
      </c>
      <c r="G563">
        <v>0.14713100000000001</v>
      </c>
      <c r="H563">
        <v>0.83705300000000005</v>
      </c>
      <c r="I563">
        <v>0</v>
      </c>
    </row>
    <row r="564" spans="1:9" x14ac:dyDescent="0.25">
      <c r="A564" t="s">
        <v>89</v>
      </c>
      <c r="B564">
        <v>5245.76</v>
      </c>
      <c r="C564">
        <v>5208</v>
      </c>
      <c r="D564">
        <v>5136.1000000000004</v>
      </c>
      <c r="E564">
        <v>4264.33</v>
      </c>
      <c r="F564">
        <v>0</v>
      </c>
      <c r="G564">
        <v>0.14721200000000001</v>
      </c>
      <c r="H564">
        <v>0.83704599999999996</v>
      </c>
      <c r="I564">
        <v>0</v>
      </c>
    </row>
    <row r="565" spans="1:9" x14ac:dyDescent="0.25">
      <c r="A565" t="s">
        <v>89</v>
      </c>
      <c r="B565">
        <v>5242.6099999999997</v>
      </c>
      <c r="C565">
        <v>5205.54</v>
      </c>
      <c r="D565">
        <v>5135.6400000000003</v>
      </c>
      <c r="E565">
        <v>4264.7700000000004</v>
      </c>
      <c r="F565">
        <v>0</v>
      </c>
      <c r="G565">
        <v>0.155081</v>
      </c>
      <c r="H565">
        <v>0.83701899999999996</v>
      </c>
      <c r="I565">
        <v>0</v>
      </c>
    </row>
    <row r="566" spans="1:9" x14ac:dyDescent="0.25">
      <c r="A566" t="s">
        <v>89</v>
      </c>
      <c r="B566">
        <v>5237.6499999999996</v>
      </c>
      <c r="C566">
        <v>5199.8100000000004</v>
      </c>
      <c r="D566">
        <v>5129.0600000000004</v>
      </c>
      <c r="E566">
        <v>4261.1099999999997</v>
      </c>
      <c r="F566">
        <v>0</v>
      </c>
      <c r="G566">
        <v>0.178456</v>
      </c>
      <c r="H566">
        <v>0.86796600000000002</v>
      </c>
      <c r="I566">
        <v>0</v>
      </c>
    </row>
    <row r="567" spans="1:9" x14ac:dyDescent="0.25">
      <c r="A567" t="s">
        <v>89</v>
      </c>
      <c r="B567">
        <v>5242.3500000000004</v>
      </c>
      <c r="C567">
        <v>5204.96</v>
      </c>
      <c r="D567">
        <v>5134.82</v>
      </c>
      <c r="E567">
        <v>4263.4399999999996</v>
      </c>
      <c r="F567">
        <v>0</v>
      </c>
      <c r="G567">
        <v>0.16079399999999999</v>
      </c>
      <c r="H567">
        <v>0.83694299999999999</v>
      </c>
      <c r="I567">
        <v>0</v>
      </c>
    </row>
    <row r="568" spans="1:9" x14ac:dyDescent="0.25">
      <c r="A568" t="s">
        <v>89</v>
      </c>
      <c r="B568">
        <v>5241.2299999999996</v>
      </c>
      <c r="C568">
        <v>5203.96</v>
      </c>
      <c r="D568">
        <v>5134.3100000000004</v>
      </c>
      <c r="E568">
        <v>4262.5600000000004</v>
      </c>
      <c r="F568">
        <v>0</v>
      </c>
      <c r="G568">
        <v>0.17847199999999999</v>
      </c>
      <c r="H568">
        <v>0.83674999999999999</v>
      </c>
      <c r="I568">
        <v>0</v>
      </c>
    </row>
    <row r="569" spans="1:9" x14ac:dyDescent="0.25">
      <c r="A569" t="s">
        <v>89</v>
      </c>
      <c r="B569">
        <v>5244.26</v>
      </c>
      <c r="C569">
        <v>5206.79</v>
      </c>
      <c r="D569">
        <v>5136.63</v>
      </c>
      <c r="E569">
        <v>4264.93</v>
      </c>
      <c r="F569">
        <v>0</v>
      </c>
      <c r="G569">
        <v>0.15557499999999999</v>
      </c>
      <c r="H569">
        <v>0.83704500000000004</v>
      </c>
      <c r="I569">
        <v>0</v>
      </c>
    </row>
    <row r="570" spans="1:9" x14ac:dyDescent="0.25">
      <c r="A570" t="s">
        <v>89</v>
      </c>
      <c r="B570">
        <v>5245.36</v>
      </c>
      <c r="C570">
        <v>5207.7</v>
      </c>
      <c r="D570">
        <v>5135.45</v>
      </c>
      <c r="E570">
        <v>4264.67</v>
      </c>
      <c r="F570">
        <v>0</v>
      </c>
      <c r="G570">
        <v>0.15123700000000001</v>
      </c>
      <c r="H570">
        <v>0.83642700000000003</v>
      </c>
      <c r="I570">
        <v>0</v>
      </c>
    </row>
    <row r="571" spans="1:9" x14ac:dyDescent="0.25">
      <c r="A571" t="s">
        <v>89</v>
      </c>
      <c r="B571">
        <v>5248.26</v>
      </c>
      <c r="C571">
        <v>5211.09</v>
      </c>
      <c r="D571">
        <v>5137.08</v>
      </c>
      <c r="E571">
        <v>4265.1899999999996</v>
      </c>
      <c r="F571">
        <v>0</v>
      </c>
      <c r="G571">
        <v>0.151058</v>
      </c>
      <c r="H571">
        <v>0.837032</v>
      </c>
      <c r="I571">
        <v>0</v>
      </c>
    </row>
    <row r="572" spans="1:9" x14ac:dyDescent="0.25">
      <c r="A572" t="s">
        <v>89</v>
      </c>
      <c r="B572">
        <v>5244.08</v>
      </c>
      <c r="C572">
        <v>5205.4799999999996</v>
      </c>
      <c r="D572">
        <v>5132.05</v>
      </c>
      <c r="E572">
        <v>4264.42</v>
      </c>
      <c r="F572">
        <v>0</v>
      </c>
      <c r="G572">
        <v>0.178455</v>
      </c>
      <c r="H572">
        <v>0.83696999999999999</v>
      </c>
      <c r="I572">
        <v>0</v>
      </c>
    </row>
    <row r="573" spans="1:9" x14ac:dyDescent="0.25">
      <c r="A573" t="s">
        <v>89</v>
      </c>
      <c r="B573">
        <v>5247.46</v>
      </c>
      <c r="C573">
        <v>5210.3599999999997</v>
      </c>
      <c r="D573">
        <v>5135.3599999999997</v>
      </c>
      <c r="E573">
        <v>4263.8</v>
      </c>
      <c r="F573">
        <v>0</v>
      </c>
      <c r="G573">
        <v>0.14742</v>
      </c>
      <c r="H573">
        <v>0.83681700000000003</v>
      </c>
      <c r="I573">
        <v>0</v>
      </c>
    </row>
    <row r="574" spans="1:9" x14ac:dyDescent="0.25">
      <c r="A574" t="s">
        <v>89</v>
      </c>
      <c r="B574">
        <v>5244.64</v>
      </c>
      <c r="C574">
        <v>5206.3</v>
      </c>
      <c r="D574">
        <v>5133.6099999999997</v>
      </c>
      <c r="E574">
        <v>4263.18</v>
      </c>
      <c r="F574">
        <v>0</v>
      </c>
      <c r="G574">
        <v>0.15332499999999999</v>
      </c>
      <c r="H574">
        <v>0.83665999999999996</v>
      </c>
      <c r="I574">
        <v>0</v>
      </c>
    </row>
    <row r="575" spans="1:9" x14ac:dyDescent="0.25">
      <c r="A575" t="s">
        <v>89</v>
      </c>
      <c r="B575">
        <v>5247.28</v>
      </c>
      <c r="C575">
        <v>5209.0200000000004</v>
      </c>
      <c r="D575">
        <v>5134.78</v>
      </c>
      <c r="E575">
        <v>4266.6899999999996</v>
      </c>
      <c r="F575">
        <v>0</v>
      </c>
      <c r="G575">
        <v>0.17846999999999999</v>
      </c>
      <c r="H575">
        <v>0.83664000000000005</v>
      </c>
      <c r="I575">
        <v>0</v>
      </c>
    </row>
    <row r="576" spans="1:9" x14ac:dyDescent="0.25">
      <c r="A576" t="s">
        <v>89</v>
      </c>
      <c r="B576">
        <v>5236.3999999999996</v>
      </c>
      <c r="C576">
        <v>5198.75</v>
      </c>
      <c r="D576">
        <v>5131.1899999999996</v>
      </c>
      <c r="E576">
        <v>4263.6099999999997</v>
      </c>
      <c r="F576">
        <v>0</v>
      </c>
      <c r="G576">
        <v>0.14777799999999999</v>
      </c>
      <c r="H576">
        <v>0.83661600000000003</v>
      </c>
      <c r="I576">
        <v>0</v>
      </c>
    </row>
    <row r="577" spans="1:9" x14ac:dyDescent="0.25">
      <c r="A577" t="s">
        <v>89</v>
      </c>
      <c r="B577">
        <v>5240.0200000000004</v>
      </c>
      <c r="C577">
        <v>5201.95</v>
      </c>
      <c r="D577">
        <v>5136.1000000000004</v>
      </c>
      <c r="E577">
        <v>4269.33</v>
      </c>
      <c r="F577">
        <v>0</v>
      </c>
      <c r="G577">
        <v>0.15720999999999999</v>
      </c>
      <c r="H577">
        <v>0.83488899999999999</v>
      </c>
      <c r="I577">
        <v>0</v>
      </c>
    </row>
    <row r="578" spans="1:9" x14ac:dyDescent="0.25">
      <c r="A578" t="s">
        <v>89</v>
      </c>
      <c r="B578">
        <v>5228.1000000000004</v>
      </c>
      <c r="C578">
        <v>5191.01</v>
      </c>
      <c r="D578">
        <v>5129.67</v>
      </c>
      <c r="E578">
        <v>4264.47</v>
      </c>
      <c r="F578">
        <v>0</v>
      </c>
      <c r="G578">
        <v>0.15049699999999999</v>
      </c>
      <c r="H578">
        <v>0.83336299999999996</v>
      </c>
      <c r="I578">
        <v>0</v>
      </c>
    </row>
    <row r="579" spans="1:9" x14ac:dyDescent="0.25">
      <c r="A579" t="s">
        <v>89</v>
      </c>
      <c r="B579">
        <v>5229.2299999999996</v>
      </c>
      <c r="C579">
        <v>5191.6899999999996</v>
      </c>
      <c r="D579">
        <v>5131.16</v>
      </c>
      <c r="E579">
        <v>4265.8900000000003</v>
      </c>
      <c r="F579">
        <v>0</v>
      </c>
      <c r="G579">
        <v>0.158888</v>
      </c>
      <c r="H579">
        <v>0.83705200000000002</v>
      </c>
      <c r="I579">
        <v>0</v>
      </c>
    </row>
    <row r="580" spans="1:9" x14ac:dyDescent="0.25">
      <c r="A580" t="s">
        <v>89</v>
      </c>
      <c r="B580">
        <v>5226.8599999999997</v>
      </c>
      <c r="C580">
        <v>5189.4799999999996</v>
      </c>
      <c r="D580">
        <v>5130.2700000000004</v>
      </c>
      <c r="E580">
        <v>4265.58</v>
      </c>
      <c r="F580">
        <v>0</v>
      </c>
      <c r="G580">
        <v>0.15132200000000001</v>
      </c>
      <c r="H580">
        <v>0.84467800000000004</v>
      </c>
      <c r="I580">
        <v>0</v>
      </c>
    </row>
    <row r="581" spans="1:9" x14ac:dyDescent="0.25">
      <c r="A581" t="s">
        <v>89</v>
      </c>
      <c r="B581">
        <v>5228.33</v>
      </c>
      <c r="C581">
        <v>5191.07</v>
      </c>
      <c r="D581">
        <v>5132.28</v>
      </c>
      <c r="E581">
        <v>4267</v>
      </c>
      <c r="F581">
        <v>0</v>
      </c>
      <c r="G581">
        <v>0.178456</v>
      </c>
      <c r="H581">
        <v>0.83673399999999998</v>
      </c>
      <c r="I581">
        <v>0</v>
      </c>
    </row>
    <row r="582" spans="1:9" x14ac:dyDescent="0.25">
      <c r="A582" t="s">
        <v>89</v>
      </c>
      <c r="B582">
        <v>5225.1499999999996</v>
      </c>
      <c r="C582">
        <v>5187.67</v>
      </c>
      <c r="D582">
        <v>5127.13</v>
      </c>
      <c r="E582">
        <v>4262.75</v>
      </c>
      <c r="F582">
        <v>0</v>
      </c>
      <c r="G582">
        <v>0.17095299999999999</v>
      </c>
      <c r="H582">
        <v>0.83596899999999996</v>
      </c>
      <c r="I582">
        <v>0</v>
      </c>
    </row>
    <row r="583" spans="1:9" x14ac:dyDescent="0.25">
      <c r="A583" t="s">
        <v>89</v>
      </c>
      <c r="B583">
        <v>5227.45</v>
      </c>
      <c r="C583">
        <v>5189.54</v>
      </c>
      <c r="D583">
        <v>5131.3500000000004</v>
      </c>
      <c r="E583">
        <v>4266.2</v>
      </c>
      <c r="F583">
        <v>0</v>
      </c>
      <c r="G583">
        <v>0.178455</v>
      </c>
      <c r="H583">
        <v>0.83704699999999999</v>
      </c>
      <c r="I583">
        <v>0</v>
      </c>
    </row>
    <row r="584" spans="1:9" x14ac:dyDescent="0.25">
      <c r="A584" t="s">
        <v>89</v>
      </c>
      <c r="B584">
        <v>5224.68</v>
      </c>
      <c r="C584">
        <v>5187.6400000000003</v>
      </c>
      <c r="D584">
        <v>5126.62</v>
      </c>
      <c r="E584">
        <v>4262</v>
      </c>
      <c r="F584">
        <v>0</v>
      </c>
      <c r="G584">
        <v>0.15689500000000001</v>
      </c>
      <c r="H584">
        <v>0.83698499999999998</v>
      </c>
      <c r="I584">
        <v>0</v>
      </c>
    </row>
    <row r="585" spans="1:9" x14ac:dyDescent="0.25">
      <c r="A585" t="s">
        <v>89</v>
      </c>
      <c r="B585">
        <v>5229.25</v>
      </c>
      <c r="C585">
        <v>5191.42</v>
      </c>
      <c r="D585">
        <v>5131.75</v>
      </c>
      <c r="E585">
        <v>4266.4399999999996</v>
      </c>
      <c r="F585">
        <v>0</v>
      </c>
      <c r="G585">
        <v>0.178454</v>
      </c>
      <c r="H585">
        <v>0.836615</v>
      </c>
      <c r="I585">
        <v>0</v>
      </c>
    </row>
    <row r="586" spans="1:9" x14ac:dyDescent="0.25">
      <c r="A586" t="s">
        <v>89</v>
      </c>
      <c r="B586">
        <v>5225.42</v>
      </c>
      <c r="C586">
        <v>5188.21</v>
      </c>
      <c r="D586">
        <v>5129.1000000000004</v>
      </c>
      <c r="E586">
        <v>4264.83</v>
      </c>
      <c r="F586">
        <v>0</v>
      </c>
      <c r="G586">
        <v>0.147226</v>
      </c>
      <c r="H586">
        <v>0.83174300000000001</v>
      </c>
      <c r="I586">
        <v>0</v>
      </c>
    </row>
    <row r="587" spans="1:9" x14ac:dyDescent="0.25">
      <c r="A587" t="s">
        <v>89</v>
      </c>
      <c r="B587">
        <v>5234.33</v>
      </c>
      <c r="C587">
        <v>5196.12</v>
      </c>
      <c r="D587">
        <v>5132.2</v>
      </c>
      <c r="E587">
        <v>4266.07</v>
      </c>
      <c r="F587">
        <v>0</v>
      </c>
      <c r="G587">
        <v>0.153222</v>
      </c>
      <c r="H587">
        <v>0.83432600000000001</v>
      </c>
      <c r="I587">
        <v>0</v>
      </c>
    </row>
    <row r="588" spans="1:9" x14ac:dyDescent="0.25">
      <c r="A588" t="s">
        <v>89</v>
      </c>
      <c r="B588">
        <v>5236.59</v>
      </c>
      <c r="C588">
        <v>5199.03</v>
      </c>
      <c r="D588">
        <v>5131.01</v>
      </c>
      <c r="E588">
        <v>4264.07</v>
      </c>
      <c r="F588">
        <v>0</v>
      </c>
      <c r="G588">
        <v>0.17601800000000001</v>
      </c>
      <c r="H588">
        <v>0.83502399999999999</v>
      </c>
      <c r="I588">
        <v>0</v>
      </c>
    </row>
    <row r="589" spans="1:9" x14ac:dyDescent="0.25">
      <c r="A589" t="s">
        <v>89</v>
      </c>
      <c r="B589">
        <v>5230.55</v>
      </c>
      <c r="C589">
        <v>5193</v>
      </c>
      <c r="D589">
        <v>5130.25</v>
      </c>
      <c r="E589">
        <v>4263.3100000000004</v>
      </c>
      <c r="F589">
        <v>0</v>
      </c>
      <c r="G589">
        <v>0.178455</v>
      </c>
      <c r="H589">
        <v>0.83664700000000003</v>
      </c>
      <c r="I589">
        <v>0</v>
      </c>
    </row>
    <row r="590" spans="1:9" x14ac:dyDescent="0.25">
      <c r="A590" t="s">
        <v>89</v>
      </c>
      <c r="B590">
        <v>5226.4799999999996</v>
      </c>
      <c r="C590">
        <v>5188.57</v>
      </c>
      <c r="D590">
        <v>5129.16</v>
      </c>
      <c r="E590">
        <v>4263.8100000000004</v>
      </c>
      <c r="F590">
        <v>0</v>
      </c>
      <c r="G590">
        <v>0.16308600000000001</v>
      </c>
      <c r="H590">
        <v>0.83016400000000001</v>
      </c>
      <c r="I590">
        <v>0</v>
      </c>
    </row>
    <row r="591" spans="1:9" x14ac:dyDescent="0.25">
      <c r="A591" t="s">
        <v>89</v>
      </c>
      <c r="B591">
        <v>5233.6899999999996</v>
      </c>
      <c r="C591">
        <v>5195.8999999999996</v>
      </c>
      <c r="D591">
        <v>5132.08</v>
      </c>
      <c r="E591">
        <v>4265.2</v>
      </c>
      <c r="F591">
        <v>0</v>
      </c>
      <c r="G591">
        <v>0.147616</v>
      </c>
      <c r="H591">
        <v>0.85903799999999997</v>
      </c>
      <c r="I591">
        <v>0</v>
      </c>
    </row>
    <row r="592" spans="1:9" x14ac:dyDescent="0.25">
      <c r="A592" t="s">
        <v>89</v>
      </c>
      <c r="B592">
        <v>5225.3500000000004</v>
      </c>
      <c r="C592">
        <v>5187.54</v>
      </c>
      <c r="D592">
        <v>5127.8100000000004</v>
      </c>
      <c r="E592">
        <v>4262.8500000000004</v>
      </c>
      <c r="F592">
        <v>0</v>
      </c>
      <c r="G592">
        <v>0.147869</v>
      </c>
      <c r="H592">
        <v>0.836677</v>
      </c>
      <c r="I592">
        <v>0</v>
      </c>
    </row>
    <row r="593" spans="1:9" x14ac:dyDescent="0.25">
      <c r="A593" t="s">
        <v>89</v>
      </c>
      <c r="B593">
        <v>5229.51</v>
      </c>
      <c r="C593">
        <v>5191.95</v>
      </c>
      <c r="D593">
        <v>5129.55</v>
      </c>
      <c r="E593">
        <v>4263.2</v>
      </c>
      <c r="F593">
        <v>0</v>
      </c>
      <c r="G593">
        <v>0.178456</v>
      </c>
      <c r="H593">
        <v>0.837036</v>
      </c>
      <c r="I593">
        <v>0</v>
      </c>
    </row>
    <row r="594" spans="1:9" x14ac:dyDescent="0.25">
      <c r="A594" t="s">
        <v>89</v>
      </c>
      <c r="B594">
        <v>5237</v>
      </c>
      <c r="C594">
        <v>5199.49</v>
      </c>
      <c r="D594">
        <v>5132.6000000000004</v>
      </c>
      <c r="E594">
        <v>4265.03</v>
      </c>
      <c r="F594">
        <v>0</v>
      </c>
      <c r="G594">
        <v>0.159909</v>
      </c>
      <c r="H594">
        <v>0.83702799999999999</v>
      </c>
      <c r="I594">
        <v>0</v>
      </c>
    </row>
    <row r="595" spans="1:9" x14ac:dyDescent="0.25">
      <c r="A595" t="s">
        <v>89</v>
      </c>
      <c r="B595">
        <v>5244.04</v>
      </c>
      <c r="C595">
        <v>5206</v>
      </c>
      <c r="D595">
        <v>5134.3500000000004</v>
      </c>
      <c r="E595">
        <v>4265.66</v>
      </c>
      <c r="F595">
        <v>0</v>
      </c>
      <c r="G595">
        <v>0.15453500000000001</v>
      </c>
      <c r="H595">
        <v>0.83704699999999999</v>
      </c>
      <c r="I595">
        <v>0</v>
      </c>
    </row>
    <row r="596" spans="1:9" x14ac:dyDescent="0.25">
      <c r="A596" t="s">
        <v>89</v>
      </c>
      <c r="B596">
        <v>5235.74</v>
      </c>
      <c r="C596">
        <v>5197.55</v>
      </c>
      <c r="D596">
        <v>5133.1400000000003</v>
      </c>
      <c r="E596">
        <v>4266.04</v>
      </c>
      <c r="F596">
        <v>0</v>
      </c>
      <c r="G596">
        <v>0.1474</v>
      </c>
      <c r="H596">
        <v>0.837005</v>
      </c>
      <c r="I596">
        <v>0</v>
      </c>
    </row>
    <row r="597" spans="1:9" x14ac:dyDescent="0.25">
      <c r="A597" t="s">
        <v>89</v>
      </c>
      <c r="B597">
        <v>5228.53</v>
      </c>
      <c r="C597">
        <v>5190.97</v>
      </c>
      <c r="D597">
        <v>5129.03</v>
      </c>
      <c r="E597">
        <v>4263.82</v>
      </c>
      <c r="F597">
        <v>0</v>
      </c>
      <c r="G597">
        <v>0.17851300000000001</v>
      </c>
      <c r="H597">
        <v>0.86886099999999999</v>
      </c>
      <c r="I597">
        <v>0</v>
      </c>
    </row>
    <row r="598" spans="1:9" x14ac:dyDescent="0.25">
      <c r="A598" t="s">
        <v>89</v>
      </c>
      <c r="B598">
        <v>5228.63</v>
      </c>
      <c r="C598">
        <v>5191.24</v>
      </c>
      <c r="D598">
        <v>5129.7700000000004</v>
      </c>
      <c r="E598">
        <v>4263.21</v>
      </c>
      <c r="F598">
        <v>0</v>
      </c>
      <c r="G598">
        <v>0.14855699999999999</v>
      </c>
      <c r="H598">
        <v>0.86890100000000003</v>
      </c>
      <c r="I598">
        <v>0</v>
      </c>
    </row>
    <row r="599" spans="1:9" x14ac:dyDescent="0.25">
      <c r="A599" t="s">
        <v>89</v>
      </c>
      <c r="B599">
        <v>5242.16</v>
      </c>
      <c r="C599">
        <v>5205.37</v>
      </c>
      <c r="D599">
        <v>5136.03</v>
      </c>
      <c r="E599">
        <v>4266.04</v>
      </c>
      <c r="F599">
        <v>0</v>
      </c>
      <c r="G599">
        <v>0.178456</v>
      </c>
      <c r="H599">
        <v>0.83699100000000004</v>
      </c>
      <c r="I599">
        <v>0</v>
      </c>
    </row>
    <row r="600" spans="1:9" x14ac:dyDescent="0.25">
      <c r="A600" t="s">
        <v>89</v>
      </c>
      <c r="B600">
        <v>5241.99</v>
      </c>
      <c r="C600">
        <v>5202.42</v>
      </c>
      <c r="D600">
        <v>5132.49</v>
      </c>
      <c r="E600">
        <v>4264.92</v>
      </c>
      <c r="F600">
        <v>0</v>
      </c>
      <c r="G600">
        <v>0.178454</v>
      </c>
      <c r="H600">
        <v>0.83693799999999996</v>
      </c>
      <c r="I600">
        <v>0</v>
      </c>
    </row>
    <row r="601" spans="1:9" x14ac:dyDescent="0.25">
      <c r="A601" t="s">
        <v>89</v>
      </c>
      <c r="B601">
        <v>5246.03</v>
      </c>
      <c r="C601">
        <v>5208.99</v>
      </c>
      <c r="D601">
        <v>5138.87</v>
      </c>
      <c r="E601">
        <v>4266.26</v>
      </c>
      <c r="F601">
        <v>0</v>
      </c>
      <c r="G601">
        <v>0.178455</v>
      </c>
      <c r="H601">
        <v>0.83692900000000003</v>
      </c>
      <c r="I601">
        <v>0</v>
      </c>
    </row>
    <row r="602" spans="1:9" x14ac:dyDescent="0.25">
      <c r="A602" t="s">
        <v>89</v>
      </c>
      <c r="B602">
        <v>5241.28</v>
      </c>
      <c r="C602">
        <v>5204.0600000000004</v>
      </c>
      <c r="D602">
        <v>5136.13</v>
      </c>
      <c r="E602">
        <v>4265.53</v>
      </c>
      <c r="F602">
        <v>0</v>
      </c>
      <c r="G602">
        <v>0.15029100000000001</v>
      </c>
      <c r="H602">
        <v>0.83701199999999998</v>
      </c>
      <c r="I602">
        <v>0</v>
      </c>
    </row>
    <row r="603" spans="1:9" x14ac:dyDescent="0.25">
      <c r="A603" t="s">
        <v>89</v>
      </c>
      <c r="B603">
        <v>5243.89</v>
      </c>
      <c r="C603">
        <v>5207.91</v>
      </c>
      <c r="D603">
        <v>5137.4799999999996</v>
      </c>
      <c r="E603">
        <v>4265.3900000000003</v>
      </c>
      <c r="F603">
        <v>0</v>
      </c>
      <c r="G603">
        <v>0.175925</v>
      </c>
      <c r="H603">
        <v>0.83589800000000003</v>
      </c>
      <c r="I603">
        <v>0</v>
      </c>
    </row>
    <row r="604" spans="1:9" x14ac:dyDescent="0.25">
      <c r="A604" t="s">
        <v>89</v>
      </c>
      <c r="B604">
        <v>5243.19</v>
      </c>
      <c r="C604">
        <v>5206.51</v>
      </c>
      <c r="D604">
        <v>5137.9399999999996</v>
      </c>
      <c r="E604">
        <v>4266.3100000000004</v>
      </c>
      <c r="F604">
        <v>0</v>
      </c>
      <c r="G604">
        <v>0.167852</v>
      </c>
      <c r="H604">
        <v>0.83704000000000001</v>
      </c>
      <c r="I604">
        <v>0</v>
      </c>
    </row>
    <row r="605" spans="1:9" x14ac:dyDescent="0.25">
      <c r="A605" t="s">
        <v>89</v>
      </c>
      <c r="B605">
        <v>5243.35</v>
      </c>
      <c r="C605">
        <v>5205.83</v>
      </c>
      <c r="D605">
        <v>5135.6000000000004</v>
      </c>
      <c r="E605">
        <v>4263.7700000000004</v>
      </c>
      <c r="F605">
        <v>0</v>
      </c>
      <c r="G605">
        <v>0.17845800000000001</v>
      </c>
      <c r="H605">
        <v>0.83618899999999996</v>
      </c>
      <c r="I605">
        <v>0</v>
      </c>
    </row>
    <row r="606" spans="1:9" x14ac:dyDescent="0.25">
      <c r="A606" t="s">
        <v>89</v>
      </c>
      <c r="B606">
        <v>5247.76</v>
      </c>
      <c r="C606">
        <v>5209.18</v>
      </c>
      <c r="D606">
        <v>5136.9399999999996</v>
      </c>
      <c r="E606">
        <v>4264.92</v>
      </c>
      <c r="F606">
        <v>0</v>
      </c>
      <c r="G606">
        <v>0.17388500000000001</v>
      </c>
      <c r="H606">
        <v>0.83685900000000002</v>
      </c>
      <c r="I606">
        <v>0</v>
      </c>
    </row>
    <row r="607" spans="1:9" x14ac:dyDescent="0.25">
      <c r="A607" t="s">
        <v>89</v>
      </c>
      <c r="B607">
        <v>5243.31</v>
      </c>
      <c r="C607">
        <v>5204.84</v>
      </c>
      <c r="D607">
        <v>5134.42</v>
      </c>
      <c r="E607">
        <v>4262.95</v>
      </c>
      <c r="F607">
        <v>0</v>
      </c>
      <c r="G607">
        <v>0.154171</v>
      </c>
      <c r="H607">
        <v>0.83650999999999998</v>
      </c>
      <c r="I607">
        <v>0</v>
      </c>
    </row>
    <row r="608" spans="1:9" x14ac:dyDescent="0.25">
      <c r="A608" t="s">
        <v>89</v>
      </c>
      <c r="B608">
        <v>5242.8599999999997</v>
      </c>
      <c r="C608">
        <v>5206.04</v>
      </c>
      <c r="D608">
        <v>5136.4399999999996</v>
      </c>
      <c r="E608">
        <v>4264.6899999999996</v>
      </c>
      <c r="F608">
        <v>0</v>
      </c>
      <c r="G608">
        <v>0.17847099999999999</v>
      </c>
      <c r="H608">
        <v>0.83643500000000004</v>
      </c>
      <c r="I608">
        <v>0</v>
      </c>
    </row>
    <row r="609" spans="1:25" x14ac:dyDescent="0.25">
      <c r="A609" t="s">
        <v>89</v>
      </c>
      <c r="B609">
        <v>5238.8900000000003</v>
      </c>
      <c r="C609">
        <v>5201.13</v>
      </c>
      <c r="D609">
        <v>5131.58</v>
      </c>
      <c r="E609">
        <v>4263.8999999999996</v>
      </c>
      <c r="F609">
        <v>0</v>
      </c>
      <c r="G609">
        <v>0.148641</v>
      </c>
      <c r="H609">
        <v>0.83705099999999999</v>
      </c>
      <c r="I609">
        <v>0</v>
      </c>
    </row>
    <row r="610" spans="1:25" x14ac:dyDescent="0.25">
      <c r="A610" t="s">
        <v>89</v>
      </c>
      <c r="B610">
        <v>5243.97</v>
      </c>
      <c r="C610">
        <v>5206.87</v>
      </c>
      <c r="D610">
        <v>5136.37</v>
      </c>
      <c r="E610">
        <v>4264.24</v>
      </c>
      <c r="F610">
        <v>0</v>
      </c>
      <c r="G610">
        <v>0.178454</v>
      </c>
      <c r="H610">
        <v>0.83699199999999996</v>
      </c>
      <c r="I610">
        <v>0</v>
      </c>
    </row>
    <row r="611" spans="1:25" x14ac:dyDescent="0.25">
      <c r="A611" t="s">
        <v>89</v>
      </c>
      <c r="B611">
        <v>5241.49</v>
      </c>
      <c r="C611">
        <v>5204.62</v>
      </c>
      <c r="D611">
        <v>5135.72</v>
      </c>
      <c r="E611">
        <v>4265.25</v>
      </c>
      <c r="F611">
        <v>0</v>
      </c>
      <c r="G611">
        <v>0.178454</v>
      </c>
      <c r="H611">
        <v>0.83702500000000002</v>
      </c>
      <c r="I611">
        <v>0</v>
      </c>
    </row>
    <row r="612" spans="1:25" x14ac:dyDescent="0.25">
      <c r="A612" t="s">
        <v>89</v>
      </c>
      <c r="B612">
        <v>5244.81</v>
      </c>
      <c r="C612">
        <v>5206.8900000000003</v>
      </c>
      <c r="D612">
        <v>5136.6000000000004</v>
      </c>
      <c r="E612">
        <v>4264.18</v>
      </c>
      <c r="F612">
        <v>0</v>
      </c>
      <c r="G612">
        <v>0.118766</v>
      </c>
      <c r="H612">
        <v>0.83593099999999998</v>
      </c>
      <c r="I612">
        <v>0</v>
      </c>
    </row>
    <row r="613" spans="1:25" x14ac:dyDescent="0.25">
      <c r="A613" t="s">
        <v>89</v>
      </c>
      <c r="B613">
        <v>5245.55</v>
      </c>
      <c r="C613">
        <v>5208.3999999999996</v>
      </c>
      <c r="D613">
        <v>5137.09</v>
      </c>
      <c r="E613">
        <v>4265.6899999999996</v>
      </c>
      <c r="F613">
        <v>0</v>
      </c>
      <c r="G613">
        <v>0.178454</v>
      </c>
      <c r="H613">
        <v>0.83705300000000005</v>
      </c>
      <c r="I613">
        <v>0</v>
      </c>
    </row>
    <row r="614" spans="1:25" x14ac:dyDescent="0.25">
      <c r="A614" t="s">
        <v>89</v>
      </c>
      <c r="B614">
        <v>5243.4</v>
      </c>
      <c r="C614">
        <v>5206.3999999999996</v>
      </c>
      <c r="D614">
        <v>5136.0600000000004</v>
      </c>
      <c r="E614">
        <v>4264.1400000000003</v>
      </c>
      <c r="F614">
        <v>0</v>
      </c>
      <c r="G614">
        <v>0.14710300000000001</v>
      </c>
      <c r="H614">
        <v>0.83697699999999997</v>
      </c>
      <c r="I614">
        <v>0</v>
      </c>
    </row>
    <row r="615" spans="1:25" x14ac:dyDescent="0.25">
      <c r="A615" t="s">
        <v>89</v>
      </c>
      <c r="B615">
        <v>5247.7</v>
      </c>
      <c r="C615">
        <v>5210.03</v>
      </c>
      <c r="D615">
        <v>5140.24</v>
      </c>
      <c r="E615">
        <v>4268.29</v>
      </c>
      <c r="F615">
        <v>0</v>
      </c>
      <c r="G615">
        <v>0.14761299999999999</v>
      </c>
      <c r="H615">
        <v>0.83693899999999999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89</v>
      </c>
      <c r="B616">
        <v>5238.7700000000004</v>
      </c>
      <c r="C616">
        <v>5200.97</v>
      </c>
      <c r="D616">
        <v>5132.57</v>
      </c>
      <c r="E616">
        <v>4265.75</v>
      </c>
      <c r="F616">
        <v>0</v>
      </c>
      <c r="G616">
        <v>0.178455</v>
      </c>
      <c r="H616">
        <v>0.83610799999999996</v>
      </c>
      <c r="I616">
        <v>0</v>
      </c>
      <c r="R616">
        <f>AVERAGE(B567:B616)</f>
        <v>5237.933</v>
      </c>
      <c r="S616">
        <f>AVERAGE(C567:C616)</f>
        <v>5200.3581999999988</v>
      </c>
      <c r="U616">
        <f>_xlfn.VAR.P(B567:B616)</f>
        <v>57.365981000000431</v>
      </c>
      <c r="V616">
        <f>_xlfn.VAR.P(C567:C616)</f>
        <v>57.433174760000185</v>
      </c>
      <c r="X616">
        <f>1.96*SQRT(U616)/50</f>
        <v>0.29690210683631174</v>
      </c>
      <c r="Y616">
        <f>1.96*SQRT(V616)/50</f>
        <v>0.29707593921959868</v>
      </c>
    </row>
    <row r="617" spans="1:25" x14ac:dyDescent="0.25">
      <c r="A617" t="s">
        <v>89</v>
      </c>
      <c r="B617">
        <v>261982.9166</v>
      </c>
      <c r="C617" t="s">
        <v>36</v>
      </c>
    </row>
    <row r="618" spans="1:25" x14ac:dyDescent="0.25">
      <c r="A618" t="s">
        <v>90</v>
      </c>
      <c r="B618">
        <v>5026.1099999999997</v>
      </c>
      <c r="C618">
        <v>4988.6899999999996</v>
      </c>
      <c r="D618">
        <v>4920.47</v>
      </c>
      <c r="E618">
        <v>4052.66</v>
      </c>
      <c r="F618">
        <v>0</v>
      </c>
      <c r="G618">
        <v>0.178454</v>
      </c>
      <c r="H618">
        <v>0.83661399999999997</v>
      </c>
      <c r="I618">
        <v>0</v>
      </c>
    </row>
    <row r="619" spans="1:25" x14ac:dyDescent="0.25">
      <c r="A619" t="s">
        <v>90</v>
      </c>
      <c r="B619">
        <v>5023.0600000000004</v>
      </c>
      <c r="C619">
        <v>4986.18</v>
      </c>
      <c r="D619">
        <v>4921.3500000000004</v>
      </c>
      <c r="E619">
        <v>4055.09</v>
      </c>
      <c r="F619">
        <v>0</v>
      </c>
      <c r="G619">
        <v>0.178456</v>
      </c>
      <c r="H619">
        <v>0.83702699999999997</v>
      </c>
      <c r="I619">
        <v>0</v>
      </c>
    </row>
    <row r="620" spans="1:25" x14ac:dyDescent="0.25">
      <c r="A620" t="s">
        <v>90</v>
      </c>
      <c r="B620">
        <v>5030.54</v>
      </c>
      <c r="C620">
        <v>4994.3500000000004</v>
      </c>
      <c r="D620">
        <v>4927.3100000000004</v>
      </c>
      <c r="E620">
        <v>4055.37</v>
      </c>
      <c r="F620">
        <v>0</v>
      </c>
      <c r="G620">
        <v>0.15237500000000001</v>
      </c>
      <c r="H620">
        <v>0.83574499999999996</v>
      </c>
      <c r="I620">
        <v>0</v>
      </c>
    </row>
    <row r="621" spans="1:25" x14ac:dyDescent="0.25">
      <c r="A621" t="s">
        <v>90</v>
      </c>
      <c r="B621">
        <v>5024.82</v>
      </c>
      <c r="C621">
        <v>4987.8900000000003</v>
      </c>
      <c r="D621">
        <v>4921.0600000000004</v>
      </c>
      <c r="E621">
        <v>4054.26</v>
      </c>
      <c r="F621">
        <v>0</v>
      </c>
      <c r="G621">
        <v>0.165905</v>
      </c>
      <c r="H621">
        <v>0.83500099999999999</v>
      </c>
      <c r="I621">
        <v>0</v>
      </c>
    </row>
    <row r="622" spans="1:25" x14ac:dyDescent="0.25">
      <c r="A622" t="s">
        <v>90</v>
      </c>
      <c r="B622">
        <v>5030.76</v>
      </c>
      <c r="C622">
        <v>4994.71</v>
      </c>
      <c r="D622">
        <v>4924.33</v>
      </c>
      <c r="E622">
        <v>4052.97</v>
      </c>
      <c r="F622">
        <v>0</v>
      </c>
      <c r="G622">
        <v>0.16808500000000001</v>
      </c>
      <c r="H622">
        <v>0.83665299999999998</v>
      </c>
      <c r="I622">
        <v>0</v>
      </c>
    </row>
    <row r="623" spans="1:25" x14ac:dyDescent="0.25">
      <c r="A623" t="s">
        <v>90</v>
      </c>
      <c r="B623">
        <v>5023.09</v>
      </c>
      <c r="C623">
        <v>4985.7299999999996</v>
      </c>
      <c r="D623">
        <v>4919.01</v>
      </c>
      <c r="E623">
        <v>4050.46</v>
      </c>
      <c r="F623">
        <v>0</v>
      </c>
      <c r="G623">
        <v>0.178476</v>
      </c>
      <c r="H623">
        <v>0.83662499999999995</v>
      </c>
      <c r="I623">
        <v>0</v>
      </c>
    </row>
    <row r="624" spans="1:25" x14ac:dyDescent="0.25">
      <c r="A624" t="s">
        <v>90</v>
      </c>
      <c r="B624">
        <v>5030.6499999999996</v>
      </c>
      <c r="C624">
        <v>4992.83</v>
      </c>
      <c r="D624">
        <v>4920.1400000000003</v>
      </c>
      <c r="E624">
        <v>4050.11</v>
      </c>
      <c r="F624">
        <v>0</v>
      </c>
      <c r="G624">
        <v>0.14899000000000001</v>
      </c>
      <c r="H624">
        <v>0.83506000000000002</v>
      </c>
      <c r="I624">
        <v>0</v>
      </c>
    </row>
    <row r="625" spans="1:9" x14ac:dyDescent="0.25">
      <c r="A625" t="s">
        <v>90</v>
      </c>
      <c r="B625">
        <v>5036.24</v>
      </c>
      <c r="C625">
        <v>4998.47</v>
      </c>
      <c r="D625">
        <v>4922.07</v>
      </c>
      <c r="E625">
        <v>4052.54</v>
      </c>
      <c r="F625">
        <v>0</v>
      </c>
      <c r="G625">
        <v>0.178456</v>
      </c>
      <c r="H625">
        <v>0.83449099999999998</v>
      </c>
      <c r="I625">
        <v>0</v>
      </c>
    </row>
    <row r="626" spans="1:9" x14ac:dyDescent="0.25">
      <c r="A626" t="s">
        <v>90</v>
      </c>
      <c r="B626">
        <v>5036.83</v>
      </c>
      <c r="C626">
        <v>4999.17</v>
      </c>
      <c r="D626">
        <v>4919.93</v>
      </c>
      <c r="E626">
        <v>4051.4</v>
      </c>
      <c r="F626">
        <v>0</v>
      </c>
      <c r="G626">
        <v>0.14710500000000001</v>
      </c>
      <c r="H626">
        <v>0.83690399999999998</v>
      </c>
      <c r="I626">
        <v>0</v>
      </c>
    </row>
    <row r="627" spans="1:9" x14ac:dyDescent="0.25">
      <c r="A627" t="s">
        <v>90</v>
      </c>
      <c r="B627">
        <v>5038.71</v>
      </c>
      <c r="C627">
        <v>5000.9399999999996</v>
      </c>
      <c r="D627">
        <v>4922.8599999999997</v>
      </c>
      <c r="E627">
        <v>4052.64</v>
      </c>
      <c r="F627">
        <v>0</v>
      </c>
      <c r="G627">
        <v>0.14746000000000001</v>
      </c>
      <c r="H627">
        <v>0.83703499999999997</v>
      </c>
      <c r="I627">
        <v>0</v>
      </c>
    </row>
    <row r="628" spans="1:9" x14ac:dyDescent="0.25">
      <c r="A628" t="s">
        <v>90</v>
      </c>
      <c r="B628">
        <v>5041.8999999999996</v>
      </c>
      <c r="C628">
        <v>5004.13</v>
      </c>
      <c r="D628">
        <v>4922</v>
      </c>
      <c r="E628">
        <v>4052.26</v>
      </c>
      <c r="F628">
        <v>0</v>
      </c>
      <c r="G628">
        <v>0.147201</v>
      </c>
      <c r="H628">
        <v>0.83462700000000001</v>
      </c>
      <c r="I628">
        <v>0</v>
      </c>
    </row>
    <row r="629" spans="1:9" x14ac:dyDescent="0.25">
      <c r="A629" t="s">
        <v>90</v>
      </c>
      <c r="B629">
        <v>5032.8</v>
      </c>
      <c r="C629">
        <v>4994.71</v>
      </c>
      <c r="D629">
        <v>4922.63</v>
      </c>
      <c r="E629">
        <v>4053.58</v>
      </c>
      <c r="F629">
        <v>0</v>
      </c>
      <c r="G629">
        <v>0.178454</v>
      </c>
      <c r="H629">
        <v>0.83700799999999997</v>
      </c>
      <c r="I629">
        <v>0</v>
      </c>
    </row>
    <row r="630" spans="1:9" x14ac:dyDescent="0.25">
      <c r="A630" t="s">
        <v>90</v>
      </c>
      <c r="B630">
        <v>5022.7700000000004</v>
      </c>
      <c r="C630">
        <v>4985.58</v>
      </c>
      <c r="D630">
        <v>4917.3100000000004</v>
      </c>
      <c r="E630">
        <v>4049.62</v>
      </c>
      <c r="F630">
        <v>0</v>
      </c>
      <c r="G630">
        <v>0.147893</v>
      </c>
      <c r="H630">
        <v>0.83688300000000004</v>
      </c>
      <c r="I630">
        <v>0</v>
      </c>
    </row>
    <row r="631" spans="1:9" x14ac:dyDescent="0.25">
      <c r="A631" t="s">
        <v>90</v>
      </c>
      <c r="B631">
        <v>5011.1400000000003</v>
      </c>
      <c r="C631">
        <v>4974.09</v>
      </c>
      <c r="D631">
        <v>4914.63</v>
      </c>
      <c r="E631">
        <v>4048.79</v>
      </c>
      <c r="F631">
        <v>0</v>
      </c>
      <c r="G631">
        <v>0.178481</v>
      </c>
      <c r="H631">
        <v>0.83616299999999999</v>
      </c>
      <c r="I631">
        <v>0</v>
      </c>
    </row>
    <row r="632" spans="1:9" x14ac:dyDescent="0.25">
      <c r="A632" t="s">
        <v>90</v>
      </c>
      <c r="B632">
        <v>5014.3900000000003</v>
      </c>
      <c r="C632">
        <v>4976.32</v>
      </c>
      <c r="D632">
        <v>4917.83</v>
      </c>
      <c r="E632">
        <v>4052.85</v>
      </c>
      <c r="F632">
        <v>0</v>
      </c>
      <c r="G632">
        <v>0.16420599999999999</v>
      </c>
      <c r="H632">
        <v>0.83581099999999997</v>
      </c>
      <c r="I632">
        <v>0</v>
      </c>
    </row>
    <row r="633" spans="1:9" x14ac:dyDescent="0.25">
      <c r="A633" t="s">
        <v>90</v>
      </c>
      <c r="B633">
        <v>5011.71</v>
      </c>
      <c r="C633">
        <v>4973.9799999999996</v>
      </c>
      <c r="D633">
        <v>4916.3</v>
      </c>
      <c r="E633">
        <v>4050.78</v>
      </c>
      <c r="F633">
        <v>0</v>
      </c>
      <c r="G633">
        <v>0.154499</v>
      </c>
      <c r="H633">
        <v>0.835951</v>
      </c>
      <c r="I633">
        <v>0</v>
      </c>
    </row>
    <row r="634" spans="1:9" x14ac:dyDescent="0.25">
      <c r="A634" t="s">
        <v>90</v>
      </c>
      <c r="B634">
        <v>5010.8599999999997</v>
      </c>
      <c r="C634">
        <v>4973.49</v>
      </c>
      <c r="D634">
        <v>4916.8100000000004</v>
      </c>
      <c r="E634">
        <v>4052.03</v>
      </c>
      <c r="F634">
        <v>0</v>
      </c>
      <c r="G634">
        <v>0.14724300000000001</v>
      </c>
      <c r="H634">
        <v>0.83671700000000004</v>
      </c>
      <c r="I634">
        <v>0</v>
      </c>
    </row>
    <row r="635" spans="1:9" x14ac:dyDescent="0.25">
      <c r="A635" t="s">
        <v>90</v>
      </c>
      <c r="B635">
        <v>5014.12</v>
      </c>
      <c r="C635">
        <v>4978.3</v>
      </c>
      <c r="D635">
        <v>4920.33</v>
      </c>
      <c r="E635">
        <v>4054.44</v>
      </c>
      <c r="F635">
        <v>0</v>
      </c>
      <c r="G635">
        <v>0.150225</v>
      </c>
      <c r="H635">
        <v>0.83515099999999998</v>
      </c>
      <c r="I635">
        <v>0</v>
      </c>
    </row>
    <row r="636" spans="1:9" x14ac:dyDescent="0.25">
      <c r="A636" t="s">
        <v>90</v>
      </c>
      <c r="B636">
        <v>5009.43</v>
      </c>
      <c r="C636">
        <v>4973.12</v>
      </c>
      <c r="D636">
        <v>4914.68</v>
      </c>
      <c r="E636">
        <v>4049.4</v>
      </c>
      <c r="F636">
        <v>0</v>
      </c>
      <c r="G636">
        <v>0.17848</v>
      </c>
      <c r="H636">
        <v>0.83686400000000005</v>
      </c>
      <c r="I636">
        <v>0</v>
      </c>
    </row>
    <row r="637" spans="1:9" x14ac:dyDescent="0.25">
      <c r="A637" t="s">
        <v>90</v>
      </c>
      <c r="B637">
        <v>5013.4399999999996</v>
      </c>
      <c r="C637">
        <v>4976.63</v>
      </c>
      <c r="D637">
        <v>4919.01</v>
      </c>
      <c r="E637">
        <v>4053.27</v>
      </c>
      <c r="F637">
        <v>0</v>
      </c>
      <c r="G637">
        <v>0.178457</v>
      </c>
      <c r="H637">
        <v>0.83622600000000002</v>
      </c>
      <c r="I637">
        <v>0</v>
      </c>
    </row>
    <row r="638" spans="1:9" x14ac:dyDescent="0.25">
      <c r="A638" t="s">
        <v>90</v>
      </c>
      <c r="B638">
        <v>5014.71</v>
      </c>
      <c r="C638">
        <v>4977.63</v>
      </c>
      <c r="D638">
        <v>4917.8100000000004</v>
      </c>
      <c r="E638">
        <v>4052.06</v>
      </c>
      <c r="F638">
        <v>0</v>
      </c>
      <c r="G638">
        <v>0.14815200000000001</v>
      </c>
      <c r="H638">
        <v>0.83687100000000003</v>
      </c>
      <c r="I638">
        <v>0</v>
      </c>
    </row>
    <row r="639" spans="1:9" x14ac:dyDescent="0.25">
      <c r="A639" t="s">
        <v>90</v>
      </c>
      <c r="B639">
        <v>5015.9399999999996</v>
      </c>
      <c r="C639">
        <v>4979.25</v>
      </c>
      <c r="D639">
        <v>4919.87</v>
      </c>
      <c r="E639">
        <v>4053.76</v>
      </c>
      <c r="F639">
        <v>0</v>
      </c>
      <c r="G639">
        <v>0.148509</v>
      </c>
      <c r="H639">
        <v>0.83590699999999996</v>
      </c>
      <c r="I639">
        <v>0</v>
      </c>
    </row>
    <row r="640" spans="1:9" x14ac:dyDescent="0.25">
      <c r="A640" t="s">
        <v>90</v>
      </c>
      <c r="B640">
        <v>5016.29</v>
      </c>
      <c r="C640">
        <v>4978.67</v>
      </c>
      <c r="D640">
        <v>4918.49</v>
      </c>
      <c r="E640">
        <v>4053.02</v>
      </c>
      <c r="F640">
        <v>0</v>
      </c>
      <c r="G640">
        <v>0.17846600000000001</v>
      </c>
      <c r="H640">
        <v>0.83699599999999996</v>
      </c>
      <c r="I640">
        <v>0</v>
      </c>
    </row>
    <row r="641" spans="1:9" x14ac:dyDescent="0.25">
      <c r="A641" t="s">
        <v>90</v>
      </c>
      <c r="B641">
        <v>5013.66</v>
      </c>
      <c r="C641">
        <v>4975.3100000000004</v>
      </c>
      <c r="D641">
        <v>4916.03</v>
      </c>
      <c r="E641">
        <v>4051.27</v>
      </c>
      <c r="F641">
        <v>0</v>
      </c>
      <c r="G641">
        <v>0.126281</v>
      </c>
      <c r="H641">
        <v>0.837032</v>
      </c>
      <c r="I641">
        <v>0</v>
      </c>
    </row>
    <row r="642" spans="1:9" x14ac:dyDescent="0.25">
      <c r="A642" t="s">
        <v>90</v>
      </c>
      <c r="B642">
        <v>5014.96</v>
      </c>
      <c r="C642">
        <v>4977.46</v>
      </c>
      <c r="D642">
        <v>4917.9799999999996</v>
      </c>
      <c r="E642">
        <v>4051.95</v>
      </c>
      <c r="F642">
        <v>0</v>
      </c>
      <c r="G642">
        <v>0.178485</v>
      </c>
      <c r="H642">
        <v>0.83637899999999998</v>
      </c>
      <c r="I642">
        <v>0</v>
      </c>
    </row>
    <row r="643" spans="1:9" x14ac:dyDescent="0.25">
      <c r="A643" t="s">
        <v>90</v>
      </c>
      <c r="B643">
        <v>5012.24</v>
      </c>
      <c r="C643">
        <v>4975.41</v>
      </c>
      <c r="D643">
        <v>4917.37</v>
      </c>
      <c r="E643">
        <v>4052.71</v>
      </c>
      <c r="F643">
        <v>0</v>
      </c>
      <c r="G643">
        <v>0.178456</v>
      </c>
      <c r="H643">
        <v>0.83705099999999999</v>
      </c>
      <c r="I643">
        <v>0</v>
      </c>
    </row>
    <row r="644" spans="1:9" x14ac:dyDescent="0.25">
      <c r="A644" t="s">
        <v>90</v>
      </c>
      <c r="B644">
        <v>5019.84</v>
      </c>
      <c r="C644">
        <v>4982.7299999999996</v>
      </c>
      <c r="D644">
        <v>4923.28</v>
      </c>
      <c r="E644">
        <v>4056.76</v>
      </c>
      <c r="F644">
        <v>0</v>
      </c>
      <c r="G644">
        <v>0.178454</v>
      </c>
      <c r="H644">
        <v>0.83616699999999999</v>
      </c>
      <c r="I644">
        <v>0</v>
      </c>
    </row>
    <row r="645" spans="1:9" x14ac:dyDescent="0.25">
      <c r="A645" t="s">
        <v>90</v>
      </c>
      <c r="B645">
        <v>5017.28</v>
      </c>
      <c r="C645">
        <v>4979.5600000000004</v>
      </c>
      <c r="D645">
        <v>4919.21</v>
      </c>
      <c r="E645">
        <v>4053.85</v>
      </c>
      <c r="F645">
        <v>0</v>
      </c>
      <c r="G645">
        <v>0.17847399999999999</v>
      </c>
      <c r="H645">
        <v>0.83705099999999999</v>
      </c>
      <c r="I645">
        <v>0</v>
      </c>
    </row>
    <row r="646" spans="1:9" x14ac:dyDescent="0.25">
      <c r="A646" t="s">
        <v>90</v>
      </c>
      <c r="B646">
        <v>5017.75</v>
      </c>
      <c r="C646">
        <v>4981.41</v>
      </c>
      <c r="D646">
        <v>4921.04</v>
      </c>
      <c r="E646">
        <v>4054.82</v>
      </c>
      <c r="F646">
        <v>0</v>
      </c>
      <c r="G646">
        <v>0.178454</v>
      </c>
      <c r="H646">
        <v>0.83699400000000002</v>
      </c>
      <c r="I646">
        <v>0</v>
      </c>
    </row>
    <row r="647" spans="1:9" x14ac:dyDescent="0.25">
      <c r="A647" t="s">
        <v>90</v>
      </c>
      <c r="B647">
        <v>5025.7</v>
      </c>
      <c r="C647">
        <v>4987.38</v>
      </c>
      <c r="D647">
        <v>4921.51</v>
      </c>
      <c r="E647">
        <v>4053.22</v>
      </c>
      <c r="F647">
        <v>0</v>
      </c>
      <c r="G647">
        <v>0.14838200000000001</v>
      </c>
      <c r="H647">
        <v>0.83696099999999996</v>
      </c>
      <c r="I647">
        <v>0</v>
      </c>
    </row>
    <row r="648" spans="1:9" x14ac:dyDescent="0.25">
      <c r="A648" t="s">
        <v>90</v>
      </c>
      <c r="B648">
        <v>5028.6000000000004</v>
      </c>
      <c r="C648">
        <v>4990.2700000000004</v>
      </c>
      <c r="D648">
        <v>4924.88</v>
      </c>
      <c r="E648">
        <v>4054.34</v>
      </c>
      <c r="F648">
        <v>0</v>
      </c>
      <c r="G648">
        <v>0.14821899999999999</v>
      </c>
      <c r="H648">
        <v>0.83956399999999998</v>
      </c>
      <c r="I648">
        <v>0</v>
      </c>
    </row>
    <row r="649" spans="1:9" x14ac:dyDescent="0.25">
      <c r="A649" t="s">
        <v>90</v>
      </c>
      <c r="B649">
        <v>5029.3900000000003</v>
      </c>
      <c r="C649">
        <v>4991.47</v>
      </c>
      <c r="D649">
        <v>4921.43</v>
      </c>
      <c r="E649">
        <v>4051.05</v>
      </c>
      <c r="F649">
        <v>0</v>
      </c>
      <c r="G649">
        <v>0.159414</v>
      </c>
      <c r="H649">
        <v>0.83705200000000002</v>
      </c>
      <c r="I649">
        <v>0</v>
      </c>
    </row>
    <row r="650" spans="1:9" x14ac:dyDescent="0.25">
      <c r="A650" t="s">
        <v>90</v>
      </c>
      <c r="B650">
        <v>5032.75</v>
      </c>
      <c r="C650">
        <v>4995.2</v>
      </c>
      <c r="D650">
        <v>4925.43</v>
      </c>
      <c r="E650">
        <v>4054.62</v>
      </c>
      <c r="F650">
        <v>0</v>
      </c>
      <c r="G650">
        <v>0.15587599999999999</v>
      </c>
      <c r="H650">
        <v>0.83671700000000004</v>
      </c>
      <c r="I650">
        <v>0</v>
      </c>
    </row>
    <row r="651" spans="1:9" x14ac:dyDescent="0.25">
      <c r="A651" t="s">
        <v>90</v>
      </c>
      <c r="B651">
        <v>5033.55</v>
      </c>
      <c r="C651">
        <v>4996.5</v>
      </c>
      <c r="D651">
        <v>4924.3999999999996</v>
      </c>
      <c r="E651">
        <v>4054.19</v>
      </c>
      <c r="F651">
        <v>0</v>
      </c>
      <c r="G651">
        <v>0.16001699999999999</v>
      </c>
      <c r="H651">
        <v>0.83645400000000003</v>
      </c>
      <c r="I651">
        <v>0</v>
      </c>
    </row>
    <row r="652" spans="1:9" x14ac:dyDescent="0.25">
      <c r="A652" t="s">
        <v>90</v>
      </c>
      <c r="B652">
        <v>5027.21</v>
      </c>
      <c r="C652">
        <v>4989.63</v>
      </c>
      <c r="D652">
        <v>4923.1400000000003</v>
      </c>
      <c r="E652">
        <v>4055.34</v>
      </c>
      <c r="F652">
        <v>0</v>
      </c>
      <c r="G652">
        <v>0.164907</v>
      </c>
      <c r="H652">
        <v>0.83705200000000002</v>
      </c>
      <c r="I652">
        <v>0</v>
      </c>
    </row>
    <row r="653" spans="1:9" x14ac:dyDescent="0.25">
      <c r="A653" t="s">
        <v>90</v>
      </c>
      <c r="B653">
        <v>5028.75</v>
      </c>
      <c r="C653">
        <v>4991.54</v>
      </c>
      <c r="D653">
        <v>4921.2700000000004</v>
      </c>
      <c r="E653">
        <v>4051.13</v>
      </c>
      <c r="F653">
        <v>0</v>
      </c>
      <c r="G653">
        <v>0.15596299999999999</v>
      </c>
      <c r="H653">
        <v>0.85789000000000004</v>
      </c>
      <c r="I653">
        <v>0</v>
      </c>
    </row>
    <row r="654" spans="1:9" x14ac:dyDescent="0.25">
      <c r="A654" t="s">
        <v>90</v>
      </c>
      <c r="B654">
        <v>5023.3</v>
      </c>
      <c r="C654">
        <v>4985.96</v>
      </c>
      <c r="D654">
        <v>4920.6899999999996</v>
      </c>
      <c r="E654">
        <v>4052.93</v>
      </c>
      <c r="F654">
        <v>0</v>
      </c>
      <c r="G654">
        <v>0.17849200000000001</v>
      </c>
      <c r="H654">
        <v>0.83702399999999999</v>
      </c>
      <c r="I654">
        <v>0</v>
      </c>
    </row>
    <row r="655" spans="1:9" x14ac:dyDescent="0.25">
      <c r="A655" t="s">
        <v>90</v>
      </c>
      <c r="B655">
        <v>5034.92</v>
      </c>
      <c r="C655">
        <v>4997.75</v>
      </c>
      <c r="D655">
        <v>4923.05</v>
      </c>
      <c r="E655">
        <v>4052.71</v>
      </c>
      <c r="F655">
        <v>0</v>
      </c>
      <c r="G655">
        <v>0.14788899999999999</v>
      </c>
      <c r="H655">
        <v>0.836534</v>
      </c>
      <c r="I655">
        <v>0</v>
      </c>
    </row>
    <row r="656" spans="1:9" x14ac:dyDescent="0.25">
      <c r="A656" t="s">
        <v>90</v>
      </c>
      <c r="B656">
        <v>5023.92</v>
      </c>
      <c r="C656">
        <v>4986.2700000000004</v>
      </c>
      <c r="D656">
        <v>4922.88</v>
      </c>
      <c r="E656">
        <v>4055.65</v>
      </c>
      <c r="F656">
        <v>0</v>
      </c>
      <c r="G656">
        <v>0.156499</v>
      </c>
      <c r="H656">
        <v>0.86661299999999997</v>
      </c>
      <c r="I656">
        <v>0</v>
      </c>
    </row>
    <row r="657" spans="1:25" x14ac:dyDescent="0.25">
      <c r="A657" t="s">
        <v>90</v>
      </c>
      <c r="B657">
        <v>5033.04</v>
      </c>
      <c r="C657">
        <v>4995.5600000000004</v>
      </c>
      <c r="D657">
        <v>4922.58</v>
      </c>
      <c r="E657">
        <v>4052.31</v>
      </c>
      <c r="F657">
        <v>0</v>
      </c>
      <c r="G657">
        <v>0.17845800000000001</v>
      </c>
      <c r="H657">
        <v>0.83667100000000005</v>
      </c>
      <c r="I657">
        <v>0</v>
      </c>
    </row>
    <row r="658" spans="1:25" x14ac:dyDescent="0.25">
      <c r="A658" t="s">
        <v>90</v>
      </c>
      <c r="B658">
        <v>5022.7700000000004</v>
      </c>
      <c r="C658">
        <v>4985.3900000000003</v>
      </c>
      <c r="D658">
        <v>4919</v>
      </c>
      <c r="E658">
        <v>4050.92</v>
      </c>
      <c r="F658">
        <v>0</v>
      </c>
      <c r="G658">
        <v>0.15865000000000001</v>
      </c>
      <c r="H658">
        <v>0.83678399999999997</v>
      </c>
      <c r="I658">
        <v>0</v>
      </c>
    </row>
    <row r="659" spans="1:25" x14ac:dyDescent="0.25">
      <c r="A659" t="s">
        <v>90</v>
      </c>
      <c r="B659">
        <v>5027.5</v>
      </c>
      <c r="C659">
        <v>4990.79</v>
      </c>
      <c r="D659">
        <v>4923.76</v>
      </c>
      <c r="E659">
        <v>4052.89</v>
      </c>
      <c r="F659">
        <v>0</v>
      </c>
      <c r="G659">
        <v>0.17845800000000001</v>
      </c>
      <c r="H659">
        <v>0.83705300000000005</v>
      </c>
      <c r="I659">
        <v>0</v>
      </c>
    </row>
    <row r="660" spans="1:25" x14ac:dyDescent="0.25">
      <c r="A660" t="s">
        <v>90</v>
      </c>
      <c r="B660">
        <v>5031.26</v>
      </c>
      <c r="C660">
        <v>4993.53</v>
      </c>
      <c r="D660">
        <v>4924.3999999999996</v>
      </c>
      <c r="E660">
        <v>4053.03</v>
      </c>
      <c r="F660">
        <v>0</v>
      </c>
      <c r="G660">
        <v>0.163992</v>
      </c>
      <c r="H660">
        <v>0.83703899999999998</v>
      </c>
      <c r="I660">
        <v>0</v>
      </c>
    </row>
    <row r="661" spans="1:25" x14ac:dyDescent="0.25">
      <c r="A661" t="s">
        <v>90</v>
      </c>
      <c r="B661">
        <v>5029.8</v>
      </c>
      <c r="C661">
        <v>4993.82</v>
      </c>
      <c r="D661">
        <v>4925.6899999999996</v>
      </c>
      <c r="E661">
        <v>4053.65</v>
      </c>
      <c r="F661">
        <v>0</v>
      </c>
      <c r="G661">
        <v>0.14885899999999999</v>
      </c>
      <c r="H661">
        <v>0.837001</v>
      </c>
      <c r="I661">
        <v>0</v>
      </c>
    </row>
    <row r="662" spans="1:25" x14ac:dyDescent="0.25">
      <c r="A662" t="s">
        <v>90</v>
      </c>
      <c r="B662">
        <v>5030.08</v>
      </c>
      <c r="C662">
        <v>4993.87</v>
      </c>
      <c r="D662">
        <v>4925.7</v>
      </c>
      <c r="E662">
        <v>4053.61</v>
      </c>
      <c r="F662">
        <v>0</v>
      </c>
      <c r="G662">
        <v>0.115367</v>
      </c>
      <c r="H662">
        <v>0.836198</v>
      </c>
      <c r="I662">
        <v>0</v>
      </c>
    </row>
    <row r="663" spans="1:25" x14ac:dyDescent="0.25">
      <c r="A663" t="s">
        <v>90</v>
      </c>
      <c r="B663">
        <v>5023.43</v>
      </c>
      <c r="C663">
        <v>4987.1099999999997</v>
      </c>
      <c r="D663">
        <v>4920.91</v>
      </c>
      <c r="E663">
        <v>4053.83</v>
      </c>
      <c r="F663">
        <v>0</v>
      </c>
      <c r="G663">
        <v>0.14713399999999999</v>
      </c>
      <c r="H663">
        <v>0.83384499999999995</v>
      </c>
      <c r="I663">
        <v>0</v>
      </c>
    </row>
    <row r="664" spans="1:25" x14ac:dyDescent="0.25">
      <c r="A664" t="s">
        <v>90</v>
      </c>
      <c r="B664">
        <v>5035.3100000000004</v>
      </c>
      <c r="C664">
        <v>4998.1899999999996</v>
      </c>
      <c r="D664">
        <v>4924.1499999999996</v>
      </c>
      <c r="E664">
        <v>4051.73</v>
      </c>
      <c r="F664">
        <v>0</v>
      </c>
      <c r="G664">
        <v>0.15037300000000001</v>
      </c>
      <c r="H664">
        <v>0.83438800000000002</v>
      </c>
      <c r="I664">
        <v>0</v>
      </c>
    </row>
    <row r="665" spans="1:25" x14ac:dyDescent="0.25">
      <c r="A665" t="s">
        <v>90</v>
      </c>
      <c r="B665">
        <v>5031.8599999999997</v>
      </c>
      <c r="C665">
        <v>4994.62</v>
      </c>
      <c r="D665">
        <v>4923.6400000000003</v>
      </c>
      <c r="E665">
        <v>4052.81</v>
      </c>
      <c r="F665">
        <v>0</v>
      </c>
      <c r="G665">
        <v>0.17845900000000001</v>
      </c>
      <c r="H665">
        <v>0.86729000000000001</v>
      </c>
      <c r="I665">
        <v>0</v>
      </c>
    </row>
    <row r="666" spans="1:25" x14ac:dyDescent="0.25">
      <c r="A666" t="s">
        <v>90</v>
      </c>
      <c r="B666">
        <v>5027.08</v>
      </c>
      <c r="C666">
        <v>4990.29</v>
      </c>
      <c r="D666">
        <v>4921.7700000000004</v>
      </c>
      <c r="E666">
        <v>4049.92</v>
      </c>
      <c r="F666">
        <v>0</v>
      </c>
      <c r="G666">
        <v>0.17849499999999999</v>
      </c>
      <c r="H666">
        <v>0.83669000000000004</v>
      </c>
      <c r="I666">
        <v>0</v>
      </c>
    </row>
    <row r="667" spans="1:25" x14ac:dyDescent="0.25">
      <c r="A667" t="s">
        <v>90</v>
      </c>
      <c r="B667">
        <v>5029.9399999999996</v>
      </c>
      <c r="C667">
        <v>4992.3900000000003</v>
      </c>
      <c r="D667">
        <v>4921.42</v>
      </c>
      <c r="E667">
        <v>4050.62</v>
      </c>
      <c r="F667">
        <v>0</v>
      </c>
      <c r="G667">
        <v>0.147783</v>
      </c>
      <c r="H667">
        <v>0.83532399999999996</v>
      </c>
      <c r="I667">
        <v>0</v>
      </c>
    </row>
    <row r="668" spans="1:25" x14ac:dyDescent="0.25">
      <c r="A668" t="s">
        <v>90</v>
      </c>
      <c r="B668">
        <v>5028.54</v>
      </c>
      <c r="C668">
        <v>4990.95</v>
      </c>
      <c r="D668">
        <v>4923.53</v>
      </c>
      <c r="E668">
        <v>4051.31</v>
      </c>
      <c r="F668">
        <v>0</v>
      </c>
      <c r="G668">
        <v>0.14890600000000001</v>
      </c>
      <c r="H668">
        <v>0.83680500000000002</v>
      </c>
      <c r="I668">
        <v>0</v>
      </c>
    </row>
    <row r="669" spans="1:25" x14ac:dyDescent="0.25">
      <c r="A669" t="s">
        <v>90</v>
      </c>
      <c r="B669">
        <v>5034.0200000000004</v>
      </c>
      <c r="C669">
        <v>4996.58</v>
      </c>
      <c r="D669">
        <v>4923.84</v>
      </c>
      <c r="E669">
        <v>4051.12</v>
      </c>
      <c r="F669">
        <v>0</v>
      </c>
      <c r="G669">
        <v>0.17846899999999999</v>
      </c>
      <c r="H669">
        <v>0.83696599999999999</v>
      </c>
      <c r="I669">
        <v>0</v>
      </c>
    </row>
    <row r="670" spans="1:25" x14ac:dyDescent="0.25">
      <c r="A670" t="s">
        <v>90</v>
      </c>
      <c r="B670">
        <v>5033.55</v>
      </c>
      <c r="C670">
        <v>4996.22</v>
      </c>
      <c r="D670">
        <v>4926.01</v>
      </c>
      <c r="E670">
        <v>4053.57</v>
      </c>
      <c r="F670">
        <v>0</v>
      </c>
      <c r="G670">
        <v>0.178456</v>
      </c>
      <c r="H670">
        <v>0.83700600000000003</v>
      </c>
      <c r="I670">
        <v>0</v>
      </c>
    </row>
    <row r="671" spans="1:25" x14ac:dyDescent="0.25">
      <c r="A671" t="s">
        <v>90</v>
      </c>
      <c r="B671">
        <v>5013.34</v>
      </c>
      <c r="C671">
        <v>4976.38</v>
      </c>
      <c r="D671">
        <v>4917.62</v>
      </c>
      <c r="E671">
        <v>4050.93</v>
      </c>
      <c r="F671">
        <v>0</v>
      </c>
      <c r="G671">
        <v>0.14735500000000001</v>
      </c>
      <c r="H671">
        <v>0.83614900000000003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90</v>
      </c>
      <c r="B672">
        <v>5021.28</v>
      </c>
      <c r="C672">
        <v>4982.95</v>
      </c>
      <c r="D672">
        <v>4918.45</v>
      </c>
      <c r="E672">
        <v>4051.08</v>
      </c>
      <c r="F672">
        <v>0</v>
      </c>
      <c r="G672">
        <v>0.17847299999999999</v>
      </c>
      <c r="H672">
        <v>0.836839</v>
      </c>
      <c r="I672">
        <v>0</v>
      </c>
      <c r="R672">
        <f>AVERAGE(B623:B672)</f>
        <v>5024.6327999999994</v>
      </c>
      <c r="S672">
        <f>AVERAGE(C623:C672)</f>
        <v>4987.3106000000007</v>
      </c>
      <c r="U672">
        <f>_xlfn.VAR.P(B623:B672)</f>
        <v>75.150756160000185</v>
      </c>
      <c r="V672">
        <f>_xlfn.VAR.P(C623:C672)</f>
        <v>73.134733640000036</v>
      </c>
      <c r="X672">
        <f>1.96*SQRT(U672)/50</f>
        <v>0.33982298030842872</v>
      </c>
      <c r="Y672">
        <f>1.96*SQRT(V672)/50</f>
        <v>0.33523388417725564</v>
      </c>
    </row>
    <row r="673" spans="1:9" x14ac:dyDescent="0.25">
      <c r="A673" t="s">
        <v>90</v>
      </c>
      <c r="B673">
        <v>251321.432</v>
      </c>
      <c r="C673" t="s">
        <v>36</v>
      </c>
    </row>
    <row r="674" spans="1:9" x14ac:dyDescent="0.25">
      <c r="A674" t="s">
        <v>109</v>
      </c>
      <c r="B674">
        <v>5166.1499999999996</v>
      </c>
      <c r="C674">
        <v>5128.22</v>
      </c>
      <c r="D674">
        <v>5064.29</v>
      </c>
      <c r="E674">
        <v>4099.16</v>
      </c>
      <c r="F674">
        <v>0</v>
      </c>
      <c r="G674">
        <v>0.14894499999999999</v>
      </c>
      <c r="H674">
        <v>0.83457499999999996</v>
      </c>
      <c r="I674">
        <v>0</v>
      </c>
    </row>
    <row r="675" spans="1:9" x14ac:dyDescent="0.25">
      <c r="A675" t="s">
        <v>109</v>
      </c>
      <c r="B675">
        <v>5154.0200000000004</v>
      </c>
      <c r="C675">
        <v>5116.7</v>
      </c>
      <c r="D675">
        <v>5060.07</v>
      </c>
      <c r="E675">
        <v>4098.74</v>
      </c>
      <c r="F675">
        <v>0</v>
      </c>
      <c r="G675">
        <v>0.178455</v>
      </c>
      <c r="H675">
        <v>0.83672899999999995</v>
      </c>
      <c r="I675">
        <v>0</v>
      </c>
    </row>
    <row r="676" spans="1:9" x14ac:dyDescent="0.25">
      <c r="A676" t="s">
        <v>109</v>
      </c>
      <c r="B676">
        <v>5156.08</v>
      </c>
      <c r="C676">
        <v>5119.37</v>
      </c>
      <c r="D676">
        <v>5061.0600000000004</v>
      </c>
      <c r="E676">
        <v>4099.51</v>
      </c>
      <c r="F676">
        <v>0</v>
      </c>
      <c r="G676">
        <v>0.14987400000000001</v>
      </c>
      <c r="H676">
        <v>0.83673699999999995</v>
      </c>
      <c r="I676">
        <v>0</v>
      </c>
    </row>
    <row r="677" spans="1:9" x14ac:dyDescent="0.25">
      <c r="A677" t="s">
        <v>109</v>
      </c>
      <c r="B677">
        <v>5153.04</v>
      </c>
      <c r="C677">
        <v>5117.41</v>
      </c>
      <c r="D677">
        <v>5061.25</v>
      </c>
      <c r="E677">
        <v>4099.6400000000003</v>
      </c>
      <c r="F677">
        <v>0</v>
      </c>
      <c r="G677">
        <v>0.17846899999999999</v>
      </c>
      <c r="H677">
        <v>0.83705099999999999</v>
      </c>
      <c r="I677">
        <v>0</v>
      </c>
    </row>
    <row r="678" spans="1:9" x14ac:dyDescent="0.25">
      <c r="A678" t="s">
        <v>109</v>
      </c>
      <c r="B678">
        <v>5154.05</v>
      </c>
      <c r="C678">
        <v>5117.83</v>
      </c>
      <c r="D678">
        <v>5060.83</v>
      </c>
      <c r="E678">
        <v>4099.2700000000004</v>
      </c>
      <c r="F678">
        <v>0</v>
      </c>
      <c r="G678">
        <v>0.170573</v>
      </c>
      <c r="H678">
        <v>0.83364499999999997</v>
      </c>
      <c r="I678">
        <v>0</v>
      </c>
    </row>
    <row r="679" spans="1:9" x14ac:dyDescent="0.25">
      <c r="A679" t="s">
        <v>109</v>
      </c>
      <c r="B679">
        <v>5153.6499999999996</v>
      </c>
      <c r="C679">
        <v>5116.29</v>
      </c>
      <c r="D679">
        <v>5061.45</v>
      </c>
      <c r="E679">
        <v>4099.3900000000003</v>
      </c>
      <c r="F679">
        <v>0</v>
      </c>
      <c r="G679">
        <v>0.147147</v>
      </c>
      <c r="H679">
        <v>0.83143100000000003</v>
      </c>
      <c r="I679">
        <v>0</v>
      </c>
    </row>
    <row r="680" spans="1:9" x14ac:dyDescent="0.25">
      <c r="A680" t="s">
        <v>109</v>
      </c>
      <c r="B680">
        <v>5149.0600000000004</v>
      </c>
      <c r="C680">
        <v>5110.28</v>
      </c>
      <c r="D680">
        <v>5061.67</v>
      </c>
      <c r="E680">
        <v>4098.8500000000004</v>
      </c>
      <c r="F680">
        <v>0</v>
      </c>
      <c r="G680">
        <v>0.178454</v>
      </c>
      <c r="H680">
        <v>0.83609299999999998</v>
      </c>
      <c r="I680">
        <v>0</v>
      </c>
    </row>
    <row r="681" spans="1:9" x14ac:dyDescent="0.25">
      <c r="A681" t="s">
        <v>109</v>
      </c>
      <c r="B681">
        <v>5169.9399999999996</v>
      </c>
      <c r="C681">
        <v>5129.49</v>
      </c>
      <c r="D681">
        <v>5063.96</v>
      </c>
      <c r="E681">
        <v>4099.37</v>
      </c>
      <c r="F681">
        <v>0</v>
      </c>
      <c r="G681">
        <v>0.14790900000000001</v>
      </c>
      <c r="H681">
        <v>0.83629500000000001</v>
      </c>
      <c r="I681">
        <v>0</v>
      </c>
    </row>
    <row r="682" spans="1:9" x14ac:dyDescent="0.25">
      <c r="A682" t="s">
        <v>109</v>
      </c>
      <c r="B682">
        <v>5161.5200000000004</v>
      </c>
      <c r="C682">
        <v>5123.26</v>
      </c>
      <c r="D682">
        <v>5061.97</v>
      </c>
      <c r="E682">
        <v>4098.97</v>
      </c>
      <c r="F682">
        <v>0</v>
      </c>
      <c r="G682">
        <v>0.17845800000000001</v>
      </c>
      <c r="H682">
        <v>0.83701300000000001</v>
      </c>
      <c r="I682">
        <v>0</v>
      </c>
    </row>
    <row r="683" spans="1:9" x14ac:dyDescent="0.25">
      <c r="A683" t="s">
        <v>109</v>
      </c>
      <c r="B683">
        <v>5169.1400000000003</v>
      </c>
      <c r="C683">
        <v>5132.97</v>
      </c>
      <c r="D683">
        <v>5063.9799999999996</v>
      </c>
      <c r="E683">
        <v>4099.12</v>
      </c>
      <c r="F683">
        <v>0</v>
      </c>
      <c r="G683">
        <v>0.15751200000000001</v>
      </c>
      <c r="H683">
        <v>0.83459700000000003</v>
      </c>
      <c r="I683">
        <v>0</v>
      </c>
    </row>
    <row r="684" spans="1:9" x14ac:dyDescent="0.25">
      <c r="A684" t="s">
        <v>109</v>
      </c>
      <c r="B684">
        <v>5161.2299999999996</v>
      </c>
      <c r="C684">
        <v>5123.59</v>
      </c>
      <c r="D684">
        <v>5064.4799999999996</v>
      </c>
      <c r="E684">
        <v>4098.82</v>
      </c>
      <c r="F684">
        <v>0</v>
      </c>
      <c r="G684">
        <v>0.178455</v>
      </c>
      <c r="H684">
        <v>0.83487599999999995</v>
      </c>
      <c r="I684">
        <v>0</v>
      </c>
    </row>
    <row r="685" spans="1:9" x14ac:dyDescent="0.25">
      <c r="A685" t="s">
        <v>109</v>
      </c>
      <c r="B685">
        <v>5173.3100000000004</v>
      </c>
      <c r="C685">
        <v>5136.9799999999996</v>
      </c>
      <c r="D685">
        <v>5066.3900000000003</v>
      </c>
      <c r="E685">
        <v>4098.84</v>
      </c>
      <c r="F685">
        <v>0</v>
      </c>
      <c r="G685">
        <v>0.178454</v>
      </c>
      <c r="H685">
        <v>0.83704800000000001</v>
      </c>
      <c r="I685">
        <v>0</v>
      </c>
    </row>
    <row r="686" spans="1:9" x14ac:dyDescent="0.25">
      <c r="A686" t="s">
        <v>109</v>
      </c>
      <c r="B686">
        <v>5174.03</v>
      </c>
      <c r="C686">
        <v>5135.28</v>
      </c>
      <c r="D686">
        <v>5066.55</v>
      </c>
      <c r="E686">
        <v>4098.88</v>
      </c>
      <c r="F686">
        <v>0</v>
      </c>
      <c r="G686">
        <v>0.14810999999999999</v>
      </c>
      <c r="H686">
        <v>0.83694000000000002</v>
      </c>
      <c r="I686">
        <v>0</v>
      </c>
    </row>
    <row r="687" spans="1:9" x14ac:dyDescent="0.25">
      <c r="A687" t="s">
        <v>109</v>
      </c>
      <c r="B687">
        <v>5169.97</v>
      </c>
      <c r="C687">
        <v>5130.96</v>
      </c>
      <c r="D687">
        <v>5066.16</v>
      </c>
      <c r="E687">
        <v>4098.74</v>
      </c>
      <c r="F687">
        <v>0</v>
      </c>
      <c r="G687">
        <v>0.14757600000000001</v>
      </c>
      <c r="H687">
        <v>0.83705200000000002</v>
      </c>
      <c r="I687">
        <v>0</v>
      </c>
    </row>
    <row r="688" spans="1:9" x14ac:dyDescent="0.25">
      <c r="A688" t="s">
        <v>109</v>
      </c>
      <c r="B688">
        <v>5172.8999999999996</v>
      </c>
      <c r="C688">
        <v>5130.99</v>
      </c>
      <c r="D688">
        <v>5066.08</v>
      </c>
      <c r="E688">
        <v>4098.68</v>
      </c>
      <c r="F688">
        <v>0</v>
      </c>
      <c r="G688">
        <v>0.178455</v>
      </c>
      <c r="H688">
        <v>0.82907699999999995</v>
      </c>
      <c r="I688">
        <v>0</v>
      </c>
    </row>
    <row r="689" spans="1:9" x14ac:dyDescent="0.25">
      <c r="A689" t="s">
        <v>109</v>
      </c>
      <c r="B689">
        <v>5172.8999999999996</v>
      </c>
      <c r="C689">
        <v>5127.8999999999996</v>
      </c>
      <c r="D689">
        <v>5065.91</v>
      </c>
      <c r="E689">
        <v>4098.99</v>
      </c>
      <c r="F689">
        <v>0</v>
      </c>
      <c r="G689">
        <v>0.17627300000000001</v>
      </c>
      <c r="H689">
        <v>0.86886099999999999</v>
      </c>
      <c r="I689">
        <v>0</v>
      </c>
    </row>
    <row r="690" spans="1:9" x14ac:dyDescent="0.25">
      <c r="A690" t="s">
        <v>109</v>
      </c>
      <c r="B690">
        <v>5171.87</v>
      </c>
      <c r="C690">
        <v>5131.66</v>
      </c>
      <c r="D690">
        <v>5066.59</v>
      </c>
      <c r="E690">
        <v>4099.0200000000004</v>
      </c>
      <c r="F690">
        <v>0</v>
      </c>
      <c r="G690">
        <v>0.148086</v>
      </c>
      <c r="H690">
        <v>0.83701400000000004</v>
      </c>
      <c r="I690">
        <v>0</v>
      </c>
    </row>
    <row r="691" spans="1:9" x14ac:dyDescent="0.25">
      <c r="A691" t="s">
        <v>109</v>
      </c>
      <c r="B691">
        <v>5174.96</v>
      </c>
      <c r="C691">
        <v>5134.8900000000003</v>
      </c>
      <c r="D691">
        <v>5067.09</v>
      </c>
      <c r="E691">
        <v>4098.8100000000004</v>
      </c>
      <c r="F691">
        <v>0</v>
      </c>
      <c r="G691">
        <v>0.178454</v>
      </c>
      <c r="H691">
        <v>0.83692599999999995</v>
      </c>
      <c r="I691">
        <v>0</v>
      </c>
    </row>
    <row r="692" spans="1:9" x14ac:dyDescent="0.25">
      <c r="A692" t="s">
        <v>109</v>
      </c>
      <c r="B692">
        <v>5161.6499999999996</v>
      </c>
      <c r="C692">
        <v>5123.2</v>
      </c>
      <c r="D692">
        <v>5065.34</v>
      </c>
      <c r="E692">
        <v>4099.07</v>
      </c>
      <c r="F692">
        <v>0</v>
      </c>
      <c r="G692">
        <v>0.178454</v>
      </c>
      <c r="H692">
        <v>0.83392999999999995</v>
      </c>
      <c r="I692">
        <v>0</v>
      </c>
    </row>
    <row r="693" spans="1:9" x14ac:dyDescent="0.25">
      <c r="A693" t="s">
        <v>109</v>
      </c>
      <c r="B693">
        <v>5168.6000000000004</v>
      </c>
      <c r="C693">
        <v>5127.59</v>
      </c>
      <c r="D693">
        <v>5065.07</v>
      </c>
      <c r="E693">
        <v>4098.75</v>
      </c>
      <c r="F693">
        <v>0</v>
      </c>
      <c r="G693">
        <v>0.150173</v>
      </c>
      <c r="H693">
        <v>0.83689999999999998</v>
      </c>
      <c r="I693">
        <v>0</v>
      </c>
    </row>
    <row r="694" spans="1:9" x14ac:dyDescent="0.25">
      <c r="A694" t="s">
        <v>109</v>
      </c>
      <c r="B694">
        <v>5156.82</v>
      </c>
      <c r="C694">
        <v>5118.76</v>
      </c>
      <c r="D694">
        <v>5063.6499999999996</v>
      </c>
      <c r="E694">
        <v>4098.1400000000003</v>
      </c>
      <c r="F694">
        <v>0</v>
      </c>
      <c r="G694">
        <v>0.15009600000000001</v>
      </c>
      <c r="H694">
        <v>0.83202500000000001</v>
      </c>
      <c r="I694">
        <v>0</v>
      </c>
    </row>
    <row r="695" spans="1:9" x14ac:dyDescent="0.25">
      <c r="A695" t="s">
        <v>109</v>
      </c>
      <c r="B695">
        <v>5160.01</v>
      </c>
      <c r="C695">
        <v>5121.07</v>
      </c>
      <c r="D695">
        <v>5064.72</v>
      </c>
      <c r="E695">
        <v>4098.41</v>
      </c>
      <c r="F695">
        <v>0</v>
      </c>
      <c r="G695">
        <v>0.178454</v>
      </c>
      <c r="H695">
        <v>0.83294900000000005</v>
      </c>
      <c r="I695">
        <v>0</v>
      </c>
    </row>
    <row r="696" spans="1:9" x14ac:dyDescent="0.25">
      <c r="A696" t="s">
        <v>109</v>
      </c>
      <c r="B696">
        <v>5165.16</v>
      </c>
      <c r="C696">
        <v>5127.1400000000003</v>
      </c>
      <c r="D696">
        <v>5065.57</v>
      </c>
      <c r="E696">
        <v>4098.62</v>
      </c>
      <c r="F696">
        <v>0</v>
      </c>
      <c r="G696">
        <v>0.178456</v>
      </c>
      <c r="H696">
        <v>0.83701700000000001</v>
      </c>
      <c r="I696">
        <v>0</v>
      </c>
    </row>
    <row r="697" spans="1:9" x14ac:dyDescent="0.25">
      <c r="A697" t="s">
        <v>109</v>
      </c>
      <c r="B697">
        <v>5160.92</v>
      </c>
      <c r="C697">
        <v>5122.2</v>
      </c>
      <c r="D697">
        <v>5064.6099999999997</v>
      </c>
      <c r="E697">
        <v>4098.34</v>
      </c>
      <c r="F697">
        <v>0</v>
      </c>
      <c r="G697">
        <v>0.178455</v>
      </c>
      <c r="H697">
        <v>0.83704999999999996</v>
      </c>
      <c r="I697">
        <v>0</v>
      </c>
    </row>
    <row r="698" spans="1:9" x14ac:dyDescent="0.25">
      <c r="A698" t="s">
        <v>109</v>
      </c>
      <c r="B698">
        <v>5158.3</v>
      </c>
      <c r="C698">
        <v>5120.42</v>
      </c>
      <c r="D698">
        <v>5064.03</v>
      </c>
      <c r="E698">
        <v>4098.32</v>
      </c>
      <c r="F698">
        <v>0</v>
      </c>
      <c r="G698">
        <v>0.178454</v>
      </c>
      <c r="H698">
        <v>0.83670100000000003</v>
      </c>
      <c r="I698">
        <v>0</v>
      </c>
    </row>
    <row r="699" spans="1:9" x14ac:dyDescent="0.25">
      <c r="A699" t="s">
        <v>109</v>
      </c>
      <c r="B699">
        <v>5161.38</v>
      </c>
      <c r="C699">
        <v>5123.6400000000003</v>
      </c>
      <c r="D699">
        <v>5064.74</v>
      </c>
      <c r="E699">
        <v>4098.43</v>
      </c>
      <c r="F699">
        <v>0</v>
      </c>
      <c r="G699">
        <v>0.17732500000000001</v>
      </c>
      <c r="H699">
        <v>0.83163699999999996</v>
      </c>
      <c r="I699">
        <v>0</v>
      </c>
    </row>
    <row r="700" spans="1:9" x14ac:dyDescent="0.25">
      <c r="A700" t="s">
        <v>109</v>
      </c>
      <c r="B700">
        <v>5159.7</v>
      </c>
      <c r="C700">
        <v>5123.01</v>
      </c>
      <c r="D700">
        <v>5064.46</v>
      </c>
      <c r="E700">
        <v>4098.13</v>
      </c>
      <c r="F700">
        <v>0</v>
      </c>
      <c r="G700">
        <v>0.178454</v>
      </c>
      <c r="H700">
        <v>0.83661399999999997</v>
      </c>
      <c r="I700">
        <v>0</v>
      </c>
    </row>
    <row r="701" spans="1:9" x14ac:dyDescent="0.25">
      <c r="A701" t="s">
        <v>109</v>
      </c>
      <c r="B701">
        <v>5156.3900000000003</v>
      </c>
      <c r="C701">
        <v>5119.07</v>
      </c>
      <c r="D701">
        <v>5064.42</v>
      </c>
      <c r="E701">
        <v>4098.2299999999996</v>
      </c>
      <c r="F701">
        <v>0</v>
      </c>
      <c r="G701">
        <v>0.17846400000000001</v>
      </c>
      <c r="H701">
        <v>0.83705300000000005</v>
      </c>
      <c r="I701">
        <v>0</v>
      </c>
    </row>
    <row r="702" spans="1:9" x14ac:dyDescent="0.25">
      <c r="A702" t="s">
        <v>109</v>
      </c>
      <c r="B702">
        <v>5167.3500000000004</v>
      </c>
      <c r="C702">
        <v>5128.91</v>
      </c>
      <c r="D702">
        <v>5065.26</v>
      </c>
      <c r="E702">
        <v>4098.04</v>
      </c>
      <c r="F702">
        <v>0</v>
      </c>
      <c r="G702">
        <v>0.15132300000000001</v>
      </c>
      <c r="H702">
        <v>0.83520099999999997</v>
      </c>
      <c r="I702">
        <v>0</v>
      </c>
    </row>
    <row r="703" spans="1:9" x14ac:dyDescent="0.25">
      <c r="A703" t="s">
        <v>109</v>
      </c>
      <c r="B703">
        <v>5160.37</v>
      </c>
      <c r="C703">
        <v>5121.2299999999996</v>
      </c>
      <c r="D703">
        <v>5064.55</v>
      </c>
      <c r="E703">
        <v>4098.0600000000004</v>
      </c>
      <c r="F703">
        <v>0</v>
      </c>
      <c r="G703">
        <v>0.15587699999999999</v>
      </c>
      <c r="H703">
        <v>0.83699500000000004</v>
      </c>
      <c r="I703">
        <v>0</v>
      </c>
    </row>
    <row r="704" spans="1:9" x14ac:dyDescent="0.25">
      <c r="A704" t="s">
        <v>109</v>
      </c>
      <c r="B704">
        <v>5159.0600000000004</v>
      </c>
      <c r="C704">
        <v>5120.67</v>
      </c>
      <c r="D704">
        <v>5065.09</v>
      </c>
      <c r="E704">
        <v>4098.33</v>
      </c>
      <c r="F704">
        <v>0</v>
      </c>
      <c r="G704">
        <v>0.14967800000000001</v>
      </c>
      <c r="H704">
        <v>0.83701400000000004</v>
      </c>
      <c r="I704">
        <v>0</v>
      </c>
    </row>
    <row r="705" spans="1:9" x14ac:dyDescent="0.25">
      <c r="A705" t="s">
        <v>109</v>
      </c>
      <c r="B705">
        <v>5158</v>
      </c>
      <c r="C705">
        <v>5118.62</v>
      </c>
      <c r="D705">
        <v>5064.47</v>
      </c>
      <c r="E705">
        <v>4098.54</v>
      </c>
      <c r="F705">
        <v>0</v>
      </c>
      <c r="G705">
        <v>0.178454</v>
      </c>
      <c r="H705">
        <v>0.83690200000000003</v>
      </c>
      <c r="I705">
        <v>0</v>
      </c>
    </row>
    <row r="706" spans="1:9" x14ac:dyDescent="0.25">
      <c r="A706" t="s">
        <v>109</v>
      </c>
      <c r="B706">
        <v>5155.25</v>
      </c>
      <c r="C706">
        <v>5116.0200000000004</v>
      </c>
      <c r="D706">
        <v>5063.8</v>
      </c>
      <c r="E706">
        <v>4098.53</v>
      </c>
      <c r="F706">
        <v>0</v>
      </c>
      <c r="G706">
        <v>0.17039899999999999</v>
      </c>
      <c r="H706">
        <v>0.83672299999999999</v>
      </c>
      <c r="I706">
        <v>0</v>
      </c>
    </row>
    <row r="707" spans="1:9" x14ac:dyDescent="0.25">
      <c r="A707" t="s">
        <v>109</v>
      </c>
      <c r="B707">
        <v>5160.22</v>
      </c>
      <c r="C707">
        <v>5120.84</v>
      </c>
      <c r="D707">
        <v>5064.96</v>
      </c>
      <c r="E707">
        <v>4098.24</v>
      </c>
      <c r="F707">
        <v>0</v>
      </c>
      <c r="G707">
        <v>0.149426</v>
      </c>
      <c r="H707">
        <v>0.83700600000000003</v>
      </c>
      <c r="I707">
        <v>0</v>
      </c>
    </row>
    <row r="708" spans="1:9" x14ac:dyDescent="0.25">
      <c r="A708" t="s">
        <v>109</v>
      </c>
      <c r="B708">
        <v>5156.97</v>
      </c>
      <c r="C708">
        <v>5118.1400000000003</v>
      </c>
      <c r="D708">
        <v>5063.6000000000004</v>
      </c>
      <c r="E708">
        <v>4097.8900000000003</v>
      </c>
      <c r="F708">
        <v>0</v>
      </c>
      <c r="G708">
        <v>0.17857700000000001</v>
      </c>
      <c r="H708">
        <v>0.83688499999999999</v>
      </c>
      <c r="I708">
        <v>0</v>
      </c>
    </row>
    <row r="709" spans="1:9" x14ac:dyDescent="0.25">
      <c r="A709" t="s">
        <v>109</v>
      </c>
      <c r="B709">
        <v>5158.6499999999996</v>
      </c>
      <c r="C709">
        <v>5119.79</v>
      </c>
      <c r="D709">
        <v>5064.93</v>
      </c>
      <c r="E709">
        <v>4098.55</v>
      </c>
      <c r="F709">
        <v>0</v>
      </c>
      <c r="G709">
        <v>0.17847099999999999</v>
      </c>
      <c r="H709">
        <v>0.83503899999999998</v>
      </c>
      <c r="I709">
        <v>0</v>
      </c>
    </row>
    <row r="710" spans="1:9" x14ac:dyDescent="0.25">
      <c r="A710" t="s">
        <v>109</v>
      </c>
      <c r="B710">
        <v>5169.45</v>
      </c>
      <c r="C710">
        <v>5130.74</v>
      </c>
      <c r="D710">
        <v>5064.46</v>
      </c>
      <c r="E710">
        <v>4098.3</v>
      </c>
      <c r="F710">
        <v>0</v>
      </c>
      <c r="G710">
        <v>0.14742</v>
      </c>
      <c r="H710">
        <v>0.83668600000000004</v>
      </c>
      <c r="I710">
        <v>0</v>
      </c>
    </row>
    <row r="711" spans="1:9" x14ac:dyDescent="0.25">
      <c r="A711" t="s">
        <v>109</v>
      </c>
      <c r="B711">
        <v>5162.8900000000003</v>
      </c>
      <c r="C711">
        <v>5124.45</v>
      </c>
      <c r="D711">
        <v>5064.8500000000004</v>
      </c>
      <c r="E711">
        <v>4098.1099999999997</v>
      </c>
      <c r="F711">
        <v>0</v>
      </c>
      <c r="G711">
        <v>0.16072600000000001</v>
      </c>
      <c r="H711">
        <v>0.83618300000000001</v>
      </c>
      <c r="I711">
        <v>0</v>
      </c>
    </row>
    <row r="712" spans="1:9" x14ac:dyDescent="0.25">
      <c r="A712" t="s">
        <v>109</v>
      </c>
      <c r="B712">
        <v>5159.42</v>
      </c>
      <c r="C712">
        <v>5121.29</v>
      </c>
      <c r="D712">
        <v>5064.8100000000004</v>
      </c>
      <c r="E712">
        <v>4098.09</v>
      </c>
      <c r="F712">
        <v>0</v>
      </c>
      <c r="G712">
        <v>0.14713899999999999</v>
      </c>
      <c r="H712">
        <v>0.83701499999999995</v>
      </c>
      <c r="I712">
        <v>0</v>
      </c>
    </row>
    <row r="713" spans="1:9" x14ac:dyDescent="0.25">
      <c r="A713" t="s">
        <v>109</v>
      </c>
      <c r="B713">
        <v>5153.6000000000004</v>
      </c>
      <c r="C713">
        <v>5115.28</v>
      </c>
      <c r="D713">
        <v>5063.8599999999997</v>
      </c>
      <c r="E713">
        <v>4098.25</v>
      </c>
      <c r="F713">
        <v>0</v>
      </c>
      <c r="G713">
        <v>0.178454</v>
      </c>
      <c r="H713">
        <v>0.83663100000000001</v>
      </c>
      <c r="I713">
        <v>0</v>
      </c>
    </row>
    <row r="714" spans="1:9" x14ac:dyDescent="0.25">
      <c r="A714" t="s">
        <v>109</v>
      </c>
      <c r="B714">
        <v>5165.93</v>
      </c>
      <c r="C714">
        <v>5126.99</v>
      </c>
      <c r="D714">
        <v>5064.57</v>
      </c>
      <c r="E714">
        <v>4098.29</v>
      </c>
      <c r="F714">
        <v>0</v>
      </c>
      <c r="G714">
        <v>0.15245900000000001</v>
      </c>
      <c r="H714">
        <v>0.83642499999999997</v>
      </c>
      <c r="I714">
        <v>0</v>
      </c>
    </row>
    <row r="715" spans="1:9" x14ac:dyDescent="0.25">
      <c r="A715" t="s">
        <v>109</v>
      </c>
      <c r="B715">
        <v>5161.3100000000004</v>
      </c>
      <c r="C715">
        <v>5123.03</v>
      </c>
      <c r="D715">
        <v>5064.3100000000004</v>
      </c>
      <c r="E715">
        <v>4098.45</v>
      </c>
      <c r="F715">
        <v>0</v>
      </c>
      <c r="G715">
        <v>0.14716599999999999</v>
      </c>
      <c r="H715">
        <v>0.83681399999999995</v>
      </c>
      <c r="I715">
        <v>0</v>
      </c>
    </row>
    <row r="716" spans="1:9" x14ac:dyDescent="0.25">
      <c r="A716" t="s">
        <v>109</v>
      </c>
      <c r="B716">
        <v>5161.51</v>
      </c>
      <c r="C716">
        <v>5123.71</v>
      </c>
      <c r="D716">
        <v>5065.09</v>
      </c>
      <c r="E716">
        <v>4098.51</v>
      </c>
      <c r="F716">
        <v>0</v>
      </c>
      <c r="G716">
        <v>0.15007400000000001</v>
      </c>
      <c r="H716">
        <v>0.83697500000000002</v>
      </c>
      <c r="I716">
        <v>0</v>
      </c>
    </row>
    <row r="717" spans="1:9" x14ac:dyDescent="0.25">
      <c r="A717" t="s">
        <v>109</v>
      </c>
      <c r="B717">
        <v>5160.76</v>
      </c>
      <c r="C717">
        <v>5123.53</v>
      </c>
      <c r="D717">
        <v>5065.51</v>
      </c>
      <c r="E717">
        <v>4098.66</v>
      </c>
      <c r="F717">
        <v>0</v>
      </c>
      <c r="G717">
        <v>0.17854900000000001</v>
      </c>
      <c r="H717">
        <v>0.83705200000000002</v>
      </c>
      <c r="I717">
        <v>0</v>
      </c>
    </row>
    <row r="718" spans="1:9" x14ac:dyDescent="0.25">
      <c r="A718" t="s">
        <v>109</v>
      </c>
      <c r="B718">
        <v>5163.28</v>
      </c>
      <c r="C718">
        <v>5125.45</v>
      </c>
      <c r="D718">
        <v>5066.3500000000004</v>
      </c>
      <c r="E718">
        <v>4099.03</v>
      </c>
      <c r="F718">
        <v>0</v>
      </c>
      <c r="G718">
        <v>0.17846500000000001</v>
      </c>
      <c r="H718">
        <v>0.83674099999999996</v>
      </c>
      <c r="I718">
        <v>0</v>
      </c>
    </row>
    <row r="719" spans="1:9" x14ac:dyDescent="0.25">
      <c r="A719" t="s">
        <v>109</v>
      </c>
      <c r="B719">
        <v>5166.6000000000004</v>
      </c>
      <c r="C719">
        <v>5128.57</v>
      </c>
      <c r="D719">
        <v>5064.28</v>
      </c>
      <c r="E719">
        <v>4098.8900000000003</v>
      </c>
      <c r="F719">
        <v>0</v>
      </c>
      <c r="G719">
        <v>0.178455</v>
      </c>
      <c r="H719">
        <v>0.83704999999999996</v>
      </c>
      <c r="I719">
        <v>0</v>
      </c>
    </row>
    <row r="720" spans="1:9" x14ac:dyDescent="0.25">
      <c r="A720" t="s">
        <v>109</v>
      </c>
      <c r="B720">
        <v>5151.3900000000003</v>
      </c>
      <c r="C720">
        <v>5114.3900000000003</v>
      </c>
      <c r="D720">
        <v>5062.9799999999996</v>
      </c>
      <c r="E720">
        <v>4098.63</v>
      </c>
      <c r="F720">
        <v>0</v>
      </c>
      <c r="G720">
        <v>0.14876200000000001</v>
      </c>
      <c r="H720">
        <v>0.83704699999999999</v>
      </c>
      <c r="I720">
        <v>0</v>
      </c>
    </row>
    <row r="721" spans="1:25" x14ac:dyDescent="0.25">
      <c r="A721" t="s">
        <v>109</v>
      </c>
      <c r="B721">
        <v>5143.76</v>
      </c>
      <c r="C721">
        <v>5106.38</v>
      </c>
      <c r="D721">
        <v>5061.49</v>
      </c>
      <c r="E721">
        <v>4098.33</v>
      </c>
      <c r="F721">
        <v>0</v>
      </c>
      <c r="G721">
        <v>0.155279</v>
      </c>
      <c r="H721">
        <v>0.83692500000000003</v>
      </c>
      <c r="I721">
        <v>0</v>
      </c>
    </row>
    <row r="722" spans="1:25" x14ac:dyDescent="0.25">
      <c r="A722" t="s">
        <v>109</v>
      </c>
      <c r="B722">
        <v>5150.6099999999997</v>
      </c>
      <c r="C722">
        <v>5112.1400000000003</v>
      </c>
      <c r="D722">
        <v>5062.71</v>
      </c>
      <c r="E722">
        <v>4098.7700000000004</v>
      </c>
      <c r="F722">
        <v>0</v>
      </c>
      <c r="G722">
        <v>0.14896300000000001</v>
      </c>
      <c r="H722">
        <v>0.83698499999999998</v>
      </c>
      <c r="I722">
        <v>0</v>
      </c>
    </row>
    <row r="723" spans="1:25" x14ac:dyDescent="0.25">
      <c r="A723" t="s">
        <v>109</v>
      </c>
      <c r="B723">
        <v>5149.9799999999996</v>
      </c>
      <c r="C723">
        <v>5111.49</v>
      </c>
      <c r="D723">
        <v>5062.07</v>
      </c>
      <c r="E723">
        <v>4098.8500000000004</v>
      </c>
      <c r="F723">
        <v>0</v>
      </c>
      <c r="G723">
        <v>0.173709</v>
      </c>
      <c r="H723">
        <v>0.83692599999999995</v>
      </c>
      <c r="I723">
        <v>0</v>
      </c>
    </row>
    <row r="724" spans="1:25" x14ac:dyDescent="0.25">
      <c r="A724" t="s">
        <v>109</v>
      </c>
      <c r="B724">
        <v>5156.8900000000003</v>
      </c>
      <c r="C724">
        <v>5118.63</v>
      </c>
      <c r="D724">
        <v>5061.51</v>
      </c>
      <c r="E724">
        <v>4098.49</v>
      </c>
      <c r="F724">
        <v>0</v>
      </c>
      <c r="G724">
        <v>0.14751500000000001</v>
      </c>
      <c r="H724">
        <v>0.83705300000000005</v>
      </c>
      <c r="I724">
        <v>0</v>
      </c>
    </row>
    <row r="725" spans="1:25" x14ac:dyDescent="0.25">
      <c r="A725" t="s">
        <v>109</v>
      </c>
      <c r="B725">
        <v>5151.9799999999996</v>
      </c>
      <c r="C725">
        <v>5114.8</v>
      </c>
      <c r="D725">
        <v>5060.03</v>
      </c>
      <c r="E725">
        <v>4098.3500000000004</v>
      </c>
      <c r="F725">
        <v>0</v>
      </c>
      <c r="G725">
        <v>0.178454</v>
      </c>
      <c r="H725">
        <v>0.83672299999999999</v>
      </c>
      <c r="I725">
        <v>0</v>
      </c>
    </row>
    <row r="726" spans="1:25" x14ac:dyDescent="0.25">
      <c r="A726" t="s">
        <v>109</v>
      </c>
      <c r="B726">
        <v>5161.2</v>
      </c>
      <c r="C726">
        <v>5123.55</v>
      </c>
      <c r="D726">
        <v>5062.17</v>
      </c>
      <c r="E726">
        <v>4098.3100000000004</v>
      </c>
      <c r="F726">
        <v>0</v>
      </c>
      <c r="G726">
        <v>0.15035699999999999</v>
      </c>
      <c r="H726">
        <v>0.83667000000000002</v>
      </c>
      <c r="I726">
        <v>0</v>
      </c>
    </row>
    <row r="727" spans="1:25" x14ac:dyDescent="0.25">
      <c r="A727" t="s">
        <v>109</v>
      </c>
      <c r="B727">
        <v>5158.1000000000004</v>
      </c>
      <c r="C727">
        <v>5121.54</v>
      </c>
      <c r="D727">
        <v>5061.22</v>
      </c>
      <c r="E727">
        <v>4098.16</v>
      </c>
      <c r="F727">
        <v>0</v>
      </c>
      <c r="G727">
        <v>0.17845800000000001</v>
      </c>
      <c r="H727">
        <v>0.83704599999999996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109</v>
      </c>
      <c r="B728">
        <v>5162.8500000000004</v>
      </c>
      <c r="C728">
        <v>5125.4799999999996</v>
      </c>
      <c r="D728">
        <v>5061.8999999999996</v>
      </c>
      <c r="E728">
        <v>4099.08</v>
      </c>
      <c r="F728">
        <v>0</v>
      </c>
      <c r="G728">
        <v>0.163162</v>
      </c>
      <c r="H728">
        <v>0.83691800000000005</v>
      </c>
      <c r="I728">
        <v>0</v>
      </c>
      <c r="R728">
        <f>AVERAGE(B679:B728)</f>
        <v>5161.4158000000034</v>
      </c>
      <c r="S728">
        <f>AVERAGE(C679:C728)</f>
        <v>5122.9259999999995</v>
      </c>
      <c r="U728">
        <f>_xlfn.VAR.P(B679:B728)</f>
        <v>49.766412359999805</v>
      </c>
      <c r="V728">
        <f>_xlfn.VAR.P(C679:C728)</f>
        <v>43.387047999999261</v>
      </c>
      <c r="X728">
        <f>1.96*SQRT(U728)/50</f>
        <v>0.27653762834173234</v>
      </c>
      <c r="Y728">
        <f>1.96*SQRT(V728)/50</f>
        <v>0.25820587413674168</v>
      </c>
    </row>
    <row r="729" spans="1:25" x14ac:dyDescent="0.25">
      <c r="A729" t="s">
        <v>109</v>
      </c>
      <c r="B729">
        <v>258164.87100000001</v>
      </c>
      <c r="C729" t="s">
        <v>36</v>
      </c>
      <c r="U729" t="s">
        <v>75</v>
      </c>
    </row>
    <row r="730" spans="1:25" x14ac:dyDescent="0.25">
      <c r="A730" t="s">
        <v>41</v>
      </c>
      <c r="B730">
        <v>4152.3599999999997</v>
      </c>
      <c r="C730">
        <v>4056.12</v>
      </c>
      <c r="D730">
        <v>4056</v>
      </c>
      <c r="E730">
        <v>3985.09</v>
      </c>
      <c r="F730">
        <v>179.29</v>
      </c>
      <c r="G730">
        <v>253.249</v>
      </c>
      <c r="H730">
        <v>64.796899999999994</v>
      </c>
      <c r="I730">
        <v>57.882199999999997</v>
      </c>
      <c r="J730">
        <v>103.92</v>
      </c>
      <c r="K730">
        <v>3532.77</v>
      </c>
      <c r="L730">
        <v>0.15751699999999999</v>
      </c>
      <c r="M730">
        <v>0.83696800000000005</v>
      </c>
      <c r="N730">
        <v>0</v>
      </c>
      <c r="O730" t="s">
        <v>42</v>
      </c>
      <c r="U730">
        <f>_xlfn.STDEV.P(B679:B728)</f>
        <v>7.0545313352482744</v>
      </c>
      <c r="V730">
        <f>_xlfn.STDEV.P(C679:C728)</f>
        <v>6.5868845443046338</v>
      </c>
    </row>
    <row r="731" spans="1:25" x14ac:dyDescent="0.25">
      <c r="A731" t="s">
        <v>41</v>
      </c>
      <c r="B731">
        <v>4055.98</v>
      </c>
      <c r="C731">
        <v>3966.98</v>
      </c>
      <c r="D731">
        <v>3966.88</v>
      </c>
      <c r="E731">
        <v>3896.73</v>
      </c>
      <c r="F731">
        <v>173.72300000000001</v>
      </c>
      <c r="G731">
        <v>250.39500000000001</v>
      </c>
      <c r="H731">
        <v>64.418000000000006</v>
      </c>
      <c r="I731">
        <v>57.3185</v>
      </c>
      <c r="J731">
        <v>102.107</v>
      </c>
      <c r="K731">
        <v>3453.77</v>
      </c>
      <c r="L731">
        <v>0.164218</v>
      </c>
      <c r="M731">
        <v>0.83701700000000001</v>
      </c>
      <c r="N731">
        <v>0</v>
      </c>
      <c r="O731" t="s">
        <v>42</v>
      </c>
    </row>
    <row r="732" spans="1:25" x14ac:dyDescent="0.25">
      <c r="A732" t="s">
        <v>41</v>
      </c>
      <c r="B732">
        <v>4117.5600000000004</v>
      </c>
      <c r="C732">
        <v>4029.74</v>
      </c>
      <c r="D732">
        <v>4029.61</v>
      </c>
      <c r="E732">
        <v>3958.98</v>
      </c>
      <c r="F732">
        <v>176.858</v>
      </c>
      <c r="G732">
        <v>254.33199999999999</v>
      </c>
      <c r="H732">
        <v>65.110799999999998</v>
      </c>
      <c r="I732">
        <v>58.249000000000002</v>
      </c>
      <c r="J732">
        <v>104.43</v>
      </c>
      <c r="K732">
        <v>3508.67</v>
      </c>
      <c r="L732">
        <v>0.175759</v>
      </c>
      <c r="M732">
        <v>0.83633800000000003</v>
      </c>
      <c r="N732">
        <v>0</v>
      </c>
      <c r="O732" t="s">
        <v>42</v>
      </c>
    </row>
    <row r="733" spans="1:25" x14ac:dyDescent="0.25">
      <c r="A733" t="s">
        <v>41</v>
      </c>
      <c r="B733">
        <v>4063.01</v>
      </c>
      <c r="C733">
        <v>3973.32</v>
      </c>
      <c r="D733">
        <v>3973.21</v>
      </c>
      <c r="E733">
        <v>3902.89</v>
      </c>
      <c r="F733">
        <v>173.923</v>
      </c>
      <c r="G733">
        <v>252.06399999999999</v>
      </c>
      <c r="H733">
        <v>64.019199999999998</v>
      </c>
      <c r="I733">
        <v>57.738</v>
      </c>
      <c r="J733">
        <v>103.575</v>
      </c>
      <c r="K733">
        <v>3457.77</v>
      </c>
      <c r="L733">
        <v>0.14860300000000001</v>
      </c>
      <c r="M733">
        <v>0.83682900000000005</v>
      </c>
      <c r="N733">
        <v>0</v>
      </c>
      <c r="O733" t="s">
        <v>42</v>
      </c>
    </row>
    <row r="734" spans="1:25" x14ac:dyDescent="0.25">
      <c r="A734" t="s">
        <v>41</v>
      </c>
      <c r="B734">
        <v>4066.91</v>
      </c>
      <c r="C734">
        <v>3977.4</v>
      </c>
      <c r="D734">
        <v>3977.29</v>
      </c>
      <c r="E734">
        <v>3907.67</v>
      </c>
      <c r="F734">
        <v>174.29599999999999</v>
      </c>
      <c r="G734">
        <v>251.905</v>
      </c>
      <c r="H734">
        <v>63.892200000000003</v>
      </c>
      <c r="I734">
        <v>58.951700000000002</v>
      </c>
      <c r="J734">
        <v>102.568</v>
      </c>
      <c r="K734">
        <v>3462.24</v>
      </c>
      <c r="L734">
        <v>0.160052</v>
      </c>
      <c r="M734">
        <v>0.83592200000000005</v>
      </c>
      <c r="N734">
        <v>0</v>
      </c>
      <c r="O734" t="s">
        <v>42</v>
      </c>
    </row>
    <row r="735" spans="1:25" x14ac:dyDescent="0.25">
      <c r="A735" t="s">
        <v>41</v>
      </c>
      <c r="B735">
        <v>4059.22</v>
      </c>
      <c r="C735">
        <v>3969.18</v>
      </c>
      <c r="D735">
        <v>3969.07</v>
      </c>
      <c r="E735">
        <v>3899.59</v>
      </c>
      <c r="F735">
        <v>171.44200000000001</v>
      </c>
      <c r="G735">
        <v>250.26300000000001</v>
      </c>
      <c r="H735">
        <v>63.930300000000003</v>
      </c>
      <c r="I735">
        <v>57.532600000000002</v>
      </c>
      <c r="J735">
        <v>102.44</v>
      </c>
      <c r="K735">
        <v>3459.13</v>
      </c>
      <c r="L735">
        <v>0.14796400000000001</v>
      </c>
      <c r="M735">
        <v>0.83602600000000005</v>
      </c>
      <c r="N735">
        <v>0</v>
      </c>
      <c r="O735" t="s">
        <v>42</v>
      </c>
    </row>
    <row r="736" spans="1:25" x14ac:dyDescent="0.25">
      <c r="A736" t="s">
        <v>41</v>
      </c>
      <c r="B736">
        <v>4101.95</v>
      </c>
      <c r="C736">
        <v>4009.41</v>
      </c>
      <c r="D736">
        <v>4009.29</v>
      </c>
      <c r="E736">
        <v>3939.4</v>
      </c>
      <c r="F736">
        <v>172.98099999999999</v>
      </c>
      <c r="G736">
        <v>251.25800000000001</v>
      </c>
      <c r="H736">
        <v>64.305400000000006</v>
      </c>
      <c r="I736">
        <v>57.823799999999999</v>
      </c>
      <c r="J736">
        <v>102.462</v>
      </c>
      <c r="K736">
        <v>3496.18</v>
      </c>
      <c r="L736">
        <v>0.17558399999999999</v>
      </c>
      <c r="M736">
        <v>0.83703799999999995</v>
      </c>
      <c r="N736">
        <v>0</v>
      </c>
      <c r="O736" t="s">
        <v>42</v>
      </c>
    </row>
    <row r="737" spans="1:15" x14ac:dyDescent="0.25">
      <c r="A737" t="s">
        <v>41</v>
      </c>
      <c r="B737">
        <v>4008.17</v>
      </c>
      <c r="C737">
        <v>3918.72</v>
      </c>
      <c r="D737">
        <v>3918.62</v>
      </c>
      <c r="E737">
        <v>3849.18</v>
      </c>
      <c r="F737">
        <v>168.60300000000001</v>
      </c>
      <c r="G737">
        <v>250.28299999999999</v>
      </c>
      <c r="H737">
        <v>63.5184</v>
      </c>
      <c r="I737">
        <v>57.736600000000003</v>
      </c>
      <c r="J737">
        <v>102.63200000000001</v>
      </c>
      <c r="K737">
        <v>3411.66</v>
      </c>
      <c r="L737">
        <v>0.15582299999999999</v>
      </c>
      <c r="M737">
        <v>0.83672599999999997</v>
      </c>
      <c r="N737">
        <v>0</v>
      </c>
      <c r="O737" t="s">
        <v>42</v>
      </c>
    </row>
    <row r="738" spans="1:15" x14ac:dyDescent="0.25">
      <c r="A738" t="s">
        <v>41</v>
      </c>
      <c r="B738">
        <v>4019.8</v>
      </c>
      <c r="C738">
        <v>3931.71</v>
      </c>
      <c r="D738">
        <v>3931.6</v>
      </c>
      <c r="E738">
        <v>3861.93</v>
      </c>
      <c r="F738">
        <v>170.113</v>
      </c>
      <c r="G738">
        <v>250.8</v>
      </c>
      <c r="H738">
        <v>63.567599999999999</v>
      </c>
      <c r="I738">
        <v>57.652999999999999</v>
      </c>
      <c r="J738">
        <v>103.218</v>
      </c>
      <c r="K738">
        <v>3422.27</v>
      </c>
      <c r="L738">
        <v>0.178454</v>
      </c>
      <c r="M738">
        <v>0.83691899999999997</v>
      </c>
      <c r="N738">
        <v>0</v>
      </c>
      <c r="O738" t="s">
        <v>42</v>
      </c>
    </row>
    <row r="739" spans="1:15" x14ac:dyDescent="0.25">
      <c r="A739" t="s">
        <v>41</v>
      </c>
      <c r="B739">
        <v>4031.24</v>
      </c>
      <c r="C739">
        <v>3942.66</v>
      </c>
      <c r="D739">
        <v>3942.55</v>
      </c>
      <c r="E739">
        <v>3873.34</v>
      </c>
      <c r="F739">
        <v>168.126</v>
      </c>
      <c r="G739">
        <v>250.202</v>
      </c>
      <c r="H739">
        <v>63.253500000000003</v>
      </c>
      <c r="I739">
        <v>58.031799999999997</v>
      </c>
      <c r="J739">
        <v>102.59099999999999</v>
      </c>
      <c r="K739">
        <v>3436.31</v>
      </c>
      <c r="L739">
        <v>0.14713300000000001</v>
      </c>
      <c r="M739">
        <v>0.83458399999999999</v>
      </c>
      <c r="N739">
        <v>0</v>
      </c>
      <c r="O739" t="s">
        <v>42</v>
      </c>
    </row>
    <row r="740" spans="1:15" x14ac:dyDescent="0.25">
      <c r="A740" t="s">
        <v>41</v>
      </c>
      <c r="B740">
        <v>4009.28</v>
      </c>
      <c r="C740">
        <v>3919.56</v>
      </c>
      <c r="D740">
        <v>3919.46</v>
      </c>
      <c r="E740">
        <v>3850.12</v>
      </c>
      <c r="F740">
        <v>170.804</v>
      </c>
      <c r="G740">
        <v>249.126</v>
      </c>
      <c r="H740">
        <v>63.357799999999997</v>
      </c>
      <c r="I740">
        <v>57.521500000000003</v>
      </c>
      <c r="J740">
        <v>101.998</v>
      </c>
      <c r="K740">
        <v>3411.24</v>
      </c>
      <c r="L740">
        <v>0.148169</v>
      </c>
      <c r="M740">
        <v>0.83437899999999998</v>
      </c>
      <c r="N740">
        <v>0</v>
      </c>
      <c r="O740" t="s">
        <v>42</v>
      </c>
    </row>
    <row r="741" spans="1:15" x14ac:dyDescent="0.25">
      <c r="A741" t="s">
        <v>41</v>
      </c>
      <c r="B741">
        <v>4017.17</v>
      </c>
      <c r="C741">
        <v>3927.73</v>
      </c>
      <c r="D741">
        <v>3927.63</v>
      </c>
      <c r="E741">
        <v>3858.52</v>
      </c>
      <c r="F741">
        <v>169.33199999999999</v>
      </c>
      <c r="G741">
        <v>249.54300000000001</v>
      </c>
      <c r="H741">
        <v>63.517200000000003</v>
      </c>
      <c r="I741">
        <v>57.726799999999997</v>
      </c>
      <c r="J741">
        <v>101.97</v>
      </c>
      <c r="K741">
        <v>3421.03</v>
      </c>
      <c r="L741">
        <v>0.178455</v>
      </c>
      <c r="M741">
        <v>0.83699199999999996</v>
      </c>
      <c r="N741">
        <v>0</v>
      </c>
      <c r="O741" t="s">
        <v>42</v>
      </c>
    </row>
    <row r="742" spans="1:15" x14ac:dyDescent="0.25">
      <c r="A742" t="s">
        <v>41</v>
      </c>
      <c r="B742">
        <v>3961.15</v>
      </c>
      <c r="C742">
        <v>3871.36</v>
      </c>
      <c r="D742">
        <v>3871.26</v>
      </c>
      <c r="E742">
        <v>3802.04</v>
      </c>
      <c r="F742">
        <v>170.48099999999999</v>
      </c>
      <c r="G742">
        <v>251.12799999999999</v>
      </c>
      <c r="H742">
        <v>63.567</v>
      </c>
      <c r="I742">
        <v>58.289000000000001</v>
      </c>
      <c r="J742">
        <v>102.896</v>
      </c>
      <c r="K742">
        <v>3361.95</v>
      </c>
      <c r="L742">
        <v>0.14934800000000001</v>
      </c>
      <c r="M742">
        <v>0.86613399999999996</v>
      </c>
      <c r="N742">
        <v>0</v>
      </c>
      <c r="O742" t="s">
        <v>42</v>
      </c>
    </row>
    <row r="743" spans="1:15" x14ac:dyDescent="0.25">
      <c r="A743" t="s">
        <v>41</v>
      </c>
      <c r="B743">
        <v>4017.83</v>
      </c>
      <c r="C743">
        <v>3929.5</v>
      </c>
      <c r="D743">
        <v>3929.39</v>
      </c>
      <c r="E743">
        <v>3860.16</v>
      </c>
      <c r="F743">
        <v>170.76</v>
      </c>
      <c r="G743">
        <v>247.49799999999999</v>
      </c>
      <c r="H743">
        <v>63.416699999999999</v>
      </c>
      <c r="I743">
        <v>57.07</v>
      </c>
      <c r="J743">
        <v>100.852</v>
      </c>
      <c r="K743">
        <v>3423.39</v>
      </c>
      <c r="L743">
        <v>0.15498899999999999</v>
      </c>
      <c r="M743">
        <v>0.83659600000000001</v>
      </c>
      <c r="N743">
        <v>0</v>
      </c>
      <c r="O743" t="s">
        <v>42</v>
      </c>
    </row>
    <row r="744" spans="1:15" x14ac:dyDescent="0.25">
      <c r="A744" t="s">
        <v>41</v>
      </c>
      <c r="B744">
        <v>3977.28</v>
      </c>
      <c r="C744">
        <v>3890.34</v>
      </c>
      <c r="D744">
        <v>3890.24</v>
      </c>
      <c r="E744">
        <v>3821.02</v>
      </c>
      <c r="F744">
        <v>168.37</v>
      </c>
      <c r="G744">
        <v>249.209</v>
      </c>
      <c r="H744">
        <v>63.272300000000001</v>
      </c>
      <c r="I744">
        <v>57.3536</v>
      </c>
      <c r="J744">
        <v>102.261</v>
      </c>
      <c r="K744">
        <v>3384.73</v>
      </c>
      <c r="L744">
        <v>0.14926400000000001</v>
      </c>
      <c r="M744">
        <v>0.83688099999999999</v>
      </c>
      <c r="N744">
        <v>0</v>
      </c>
      <c r="O744" t="s">
        <v>42</v>
      </c>
    </row>
    <row r="745" spans="1:15" x14ac:dyDescent="0.25">
      <c r="A745" t="s">
        <v>41</v>
      </c>
      <c r="B745">
        <v>4002.62</v>
      </c>
      <c r="C745">
        <v>3913.49</v>
      </c>
      <c r="D745">
        <v>3913.39</v>
      </c>
      <c r="E745">
        <v>3843.91</v>
      </c>
      <c r="F745">
        <v>170.74199999999999</v>
      </c>
      <c r="G745">
        <v>249.93100000000001</v>
      </c>
      <c r="H745">
        <v>63.591000000000001</v>
      </c>
      <c r="I745">
        <v>57.542700000000004</v>
      </c>
      <c r="J745">
        <v>102.488</v>
      </c>
      <c r="K745">
        <v>3404.66</v>
      </c>
      <c r="L745">
        <v>0.17846200000000001</v>
      </c>
      <c r="M745">
        <v>0.83462199999999998</v>
      </c>
      <c r="N745">
        <v>0</v>
      </c>
      <c r="O745" t="s">
        <v>42</v>
      </c>
    </row>
    <row r="746" spans="1:15" x14ac:dyDescent="0.25">
      <c r="A746" t="s">
        <v>41</v>
      </c>
      <c r="B746">
        <v>4069.73</v>
      </c>
      <c r="C746">
        <v>3982.23</v>
      </c>
      <c r="D746">
        <v>3982.11</v>
      </c>
      <c r="E746">
        <v>3912.62</v>
      </c>
      <c r="F746">
        <v>170.203</v>
      </c>
      <c r="G746">
        <v>251.001</v>
      </c>
      <c r="H746">
        <v>63.823399999999999</v>
      </c>
      <c r="I746">
        <v>57.947099999999999</v>
      </c>
      <c r="J746">
        <v>102.782</v>
      </c>
      <c r="K746">
        <v>3472.48</v>
      </c>
      <c r="L746">
        <v>0.14821100000000001</v>
      </c>
      <c r="M746">
        <v>0.86532500000000001</v>
      </c>
      <c r="N746">
        <v>0</v>
      </c>
      <c r="O746" t="s">
        <v>42</v>
      </c>
    </row>
    <row r="747" spans="1:15" x14ac:dyDescent="0.25">
      <c r="A747" t="s">
        <v>41</v>
      </c>
      <c r="B747">
        <v>4115.62</v>
      </c>
      <c r="C747">
        <v>4024.71</v>
      </c>
      <c r="D747">
        <v>4024.56</v>
      </c>
      <c r="E747">
        <v>3954.34</v>
      </c>
      <c r="F747">
        <v>175.77799999999999</v>
      </c>
      <c r="G747">
        <v>254.91800000000001</v>
      </c>
      <c r="H747">
        <v>64.767300000000006</v>
      </c>
      <c r="I747">
        <v>58.564500000000002</v>
      </c>
      <c r="J747">
        <v>105.005</v>
      </c>
      <c r="K747">
        <v>3504.58</v>
      </c>
      <c r="L747">
        <v>0.147172</v>
      </c>
      <c r="M747">
        <v>0.83702200000000004</v>
      </c>
      <c r="N747">
        <v>0</v>
      </c>
      <c r="O747" t="s">
        <v>42</v>
      </c>
    </row>
    <row r="748" spans="1:15" x14ac:dyDescent="0.25">
      <c r="A748" t="s">
        <v>41</v>
      </c>
      <c r="B748">
        <v>4125.78</v>
      </c>
      <c r="C748">
        <v>4033.81</v>
      </c>
      <c r="D748">
        <v>4033.66</v>
      </c>
      <c r="E748">
        <v>3963.41</v>
      </c>
      <c r="F748">
        <v>174.262</v>
      </c>
      <c r="G748">
        <v>252.70400000000001</v>
      </c>
      <c r="H748">
        <v>64.727099999999993</v>
      </c>
      <c r="I748">
        <v>57.357799999999997</v>
      </c>
      <c r="J748">
        <v>103.87</v>
      </c>
      <c r="K748">
        <v>3517.26</v>
      </c>
      <c r="L748">
        <v>0.15195900000000001</v>
      </c>
      <c r="M748">
        <v>0.83669700000000002</v>
      </c>
      <c r="N748">
        <v>0</v>
      </c>
      <c r="O748" t="s">
        <v>42</v>
      </c>
    </row>
    <row r="749" spans="1:15" x14ac:dyDescent="0.25">
      <c r="A749" t="s">
        <v>41</v>
      </c>
      <c r="B749">
        <v>4106.82</v>
      </c>
      <c r="C749">
        <v>4019.21</v>
      </c>
      <c r="D749">
        <v>4019.07</v>
      </c>
      <c r="E749">
        <v>3949.31</v>
      </c>
      <c r="F749">
        <v>173.48699999999999</v>
      </c>
      <c r="G749">
        <v>252.33099999999999</v>
      </c>
      <c r="H749">
        <v>64.5167</v>
      </c>
      <c r="I749">
        <v>57.988</v>
      </c>
      <c r="J749">
        <v>103.179</v>
      </c>
      <c r="K749">
        <v>3504.45</v>
      </c>
      <c r="L749">
        <v>0.152283</v>
      </c>
      <c r="M749">
        <v>0.83691000000000004</v>
      </c>
      <c r="N749">
        <v>0</v>
      </c>
      <c r="O749" t="s">
        <v>42</v>
      </c>
    </row>
    <row r="750" spans="1:15" x14ac:dyDescent="0.25">
      <c r="A750" t="s">
        <v>41</v>
      </c>
      <c r="B750">
        <v>4137.4799999999996</v>
      </c>
      <c r="C750">
        <v>4048.71</v>
      </c>
      <c r="D750">
        <v>4048.57</v>
      </c>
      <c r="E750">
        <v>3978.16</v>
      </c>
      <c r="F750">
        <v>175.84899999999999</v>
      </c>
      <c r="G750">
        <v>252.68299999999999</v>
      </c>
      <c r="H750">
        <v>64.967399999999998</v>
      </c>
      <c r="I750">
        <v>57.818600000000004</v>
      </c>
      <c r="J750">
        <v>103.32299999999999</v>
      </c>
      <c r="K750">
        <v>3530.36</v>
      </c>
      <c r="L750">
        <v>0.178454</v>
      </c>
      <c r="M750">
        <v>0.83700200000000002</v>
      </c>
      <c r="N750">
        <v>0</v>
      </c>
      <c r="O750" t="s">
        <v>42</v>
      </c>
    </row>
    <row r="751" spans="1:15" x14ac:dyDescent="0.25">
      <c r="A751" t="s">
        <v>41</v>
      </c>
      <c r="B751">
        <v>4118.28</v>
      </c>
      <c r="C751">
        <v>4026.22</v>
      </c>
      <c r="D751">
        <v>4026.09</v>
      </c>
      <c r="E751">
        <v>3954.94</v>
      </c>
      <c r="F751">
        <v>174.95599999999999</v>
      </c>
      <c r="G751">
        <v>250.58500000000001</v>
      </c>
      <c r="H751">
        <v>64.380799999999994</v>
      </c>
      <c r="I751">
        <v>57.469499999999996</v>
      </c>
      <c r="J751">
        <v>101.985</v>
      </c>
      <c r="K751">
        <v>3510.46</v>
      </c>
      <c r="L751">
        <v>0.147145</v>
      </c>
      <c r="M751">
        <v>0.83261300000000005</v>
      </c>
      <c r="N751">
        <v>0</v>
      </c>
      <c r="O751" t="s">
        <v>42</v>
      </c>
    </row>
    <row r="752" spans="1:15" x14ac:dyDescent="0.25">
      <c r="A752" t="s">
        <v>41</v>
      </c>
      <c r="B752">
        <v>4132.0600000000004</v>
      </c>
      <c r="C752">
        <v>4040.37</v>
      </c>
      <c r="D752">
        <v>4040.24</v>
      </c>
      <c r="E752">
        <v>3970.16</v>
      </c>
      <c r="F752">
        <v>175.428</v>
      </c>
      <c r="G752">
        <v>252.565</v>
      </c>
      <c r="H752">
        <v>64.876999999999995</v>
      </c>
      <c r="I752">
        <v>57.415900000000001</v>
      </c>
      <c r="J752">
        <v>103.681</v>
      </c>
      <c r="K752">
        <v>3523.08</v>
      </c>
      <c r="L752">
        <v>0.15229999999999999</v>
      </c>
      <c r="M752">
        <v>0.83696300000000001</v>
      </c>
      <c r="N752">
        <v>0</v>
      </c>
      <c r="O752" t="s">
        <v>42</v>
      </c>
    </row>
    <row r="753" spans="1:15" x14ac:dyDescent="0.25">
      <c r="A753" t="s">
        <v>41</v>
      </c>
      <c r="B753">
        <v>4137.55</v>
      </c>
      <c r="C753">
        <v>4048.24</v>
      </c>
      <c r="D753">
        <v>4048.1</v>
      </c>
      <c r="E753">
        <v>3977.53</v>
      </c>
      <c r="F753">
        <v>175.85499999999999</v>
      </c>
      <c r="G753">
        <v>252.05699999999999</v>
      </c>
      <c r="H753">
        <v>65.054199999999994</v>
      </c>
      <c r="I753">
        <v>57.077399999999997</v>
      </c>
      <c r="J753">
        <v>103.51900000000001</v>
      </c>
      <c r="K753">
        <v>3530.38</v>
      </c>
      <c r="L753">
        <v>0.178454</v>
      </c>
      <c r="M753">
        <v>0.86707800000000002</v>
      </c>
      <c r="N753">
        <v>0</v>
      </c>
      <c r="O753" t="s">
        <v>42</v>
      </c>
    </row>
    <row r="754" spans="1:15" x14ac:dyDescent="0.25">
      <c r="A754" t="s">
        <v>41</v>
      </c>
      <c r="B754">
        <v>4073.18</v>
      </c>
      <c r="C754">
        <v>3983.68</v>
      </c>
      <c r="D754">
        <v>3983.55</v>
      </c>
      <c r="E754">
        <v>3913.39</v>
      </c>
      <c r="F754">
        <v>173.16900000000001</v>
      </c>
      <c r="G754">
        <v>251.768</v>
      </c>
      <c r="H754">
        <v>64.006399999999999</v>
      </c>
      <c r="I754">
        <v>57.759799999999998</v>
      </c>
      <c r="J754">
        <v>103.563</v>
      </c>
      <c r="K754">
        <v>3469.5</v>
      </c>
      <c r="L754">
        <v>0.178454</v>
      </c>
      <c r="M754">
        <v>0.83697600000000005</v>
      </c>
      <c r="N754">
        <v>0</v>
      </c>
      <c r="O754" t="s">
        <v>42</v>
      </c>
    </row>
    <row r="755" spans="1:15" x14ac:dyDescent="0.25">
      <c r="A755" t="s">
        <v>41</v>
      </c>
      <c r="B755">
        <v>4119.96</v>
      </c>
      <c r="C755">
        <v>4029.33</v>
      </c>
      <c r="D755">
        <v>4029.18</v>
      </c>
      <c r="E755">
        <v>3958.98</v>
      </c>
      <c r="F755">
        <v>174.29900000000001</v>
      </c>
      <c r="G755">
        <v>252.79</v>
      </c>
      <c r="H755">
        <v>64.540199999999999</v>
      </c>
      <c r="I755">
        <v>57.827399999999997</v>
      </c>
      <c r="J755">
        <v>103.70099999999999</v>
      </c>
      <c r="K755">
        <v>3512.77</v>
      </c>
      <c r="L755">
        <v>0.14958199999999999</v>
      </c>
      <c r="M755">
        <v>0.86587800000000004</v>
      </c>
      <c r="N755">
        <v>0</v>
      </c>
      <c r="O755" t="s">
        <v>42</v>
      </c>
    </row>
    <row r="756" spans="1:15" x14ac:dyDescent="0.25">
      <c r="A756" t="s">
        <v>41</v>
      </c>
      <c r="B756">
        <v>4108.79</v>
      </c>
      <c r="C756">
        <v>4019.8</v>
      </c>
      <c r="D756">
        <v>4019.66</v>
      </c>
      <c r="E756">
        <v>3949.25</v>
      </c>
      <c r="F756">
        <v>173.81</v>
      </c>
      <c r="G756">
        <v>251.755</v>
      </c>
      <c r="H756">
        <v>64.732799999999997</v>
      </c>
      <c r="I756">
        <v>57.382199999999997</v>
      </c>
      <c r="J756">
        <v>103.178</v>
      </c>
      <c r="K756">
        <v>3504.56</v>
      </c>
      <c r="L756">
        <v>0.147396</v>
      </c>
      <c r="M756">
        <v>0.83704900000000004</v>
      </c>
      <c r="N756">
        <v>0</v>
      </c>
      <c r="O756" t="s">
        <v>42</v>
      </c>
    </row>
    <row r="757" spans="1:15" x14ac:dyDescent="0.25">
      <c r="A757" t="s">
        <v>41</v>
      </c>
      <c r="B757">
        <v>4101.5200000000004</v>
      </c>
      <c r="C757">
        <v>4009.83</v>
      </c>
      <c r="D757">
        <v>4009.69</v>
      </c>
      <c r="E757">
        <v>3939.59</v>
      </c>
      <c r="F757">
        <v>175.08199999999999</v>
      </c>
      <c r="G757">
        <v>251.82</v>
      </c>
      <c r="H757">
        <v>64.848200000000006</v>
      </c>
      <c r="I757">
        <v>57.438400000000001</v>
      </c>
      <c r="J757">
        <v>102.884</v>
      </c>
      <c r="K757">
        <v>3493.51</v>
      </c>
      <c r="L757">
        <v>0.15814600000000001</v>
      </c>
      <c r="M757">
        <v>0.83703000000000005</v>
      </c>
      <c r="N757">
        <v>0</v>
      </c>
      <c r="O757" t="s">
        <v>42</v>
      </c>
    </row>
    <row r="758" spans="1:15" x14ac:dyDescent="0.25">
      <c r="A758" t="s">
        <v>41</v>
      </c>
      <c r="B758">
        <v>4110.28</v>
      </c>
      <c r="C758">
        <v>4021.17</v>
      </c>
      <c r="D758">
        <v>4021.03</v>
      </c>
      <c r="E758">
        <v>3951.35</v>
      </c>
      <c r="F758">
        <v>174.285</v>
      </c>
      <c r="G758">
        <v>252.29400000000001</v>
      </c>
      <c r="H758">
        <v>64.669300000000007</v>
      </c>
      <c r="I758">
        <v>57.636099999999999</v>
      </c>
      <c r="J758">
        <v>103.42700000000001</v>
      </c>
      <c r="K758">
        <v>3505.84</v>
      </c>
      <c r="L758">
        <v>0.15316099999999999</v>
      </c>
      <c r="M758">
        <v>0.83696899999999996</v>
      </c>
      <c r="N758">
        <v>0</v>
      </c>
      <c r="O758" t="s">
        <v>42</v>
      </c>
    </row>
    <row r="759" spans="1:15" x14ac:dyDescent="0.25">
      <c r="A759" t="s">
        <v>41</v>
      </c>
      <c r="B759">
        <v>4136.9399999999996</v>
      </c>
      <c r="C759">
        <v>4048.61</v>
      </c>
      <c r="D759">
        <v>4048.46</v>
      </c>
      <c r="E759">
        <v>3978.15</v>
      </c>
      <c r="F759">
        <v>177.101</v>
      </c>
      <c r="G759">
        <v>253.16300000000001</v>
      </c>
      <c r="H759">
        <v>64.922700000000006</v>
      </c>
      <c r="I759">
        <v>58.0914</v>
      </c>
      <c r="J759">
        <v>103.66200000000001</v>
      </c>
      <c r="K759">
        <v>3528.73</v>
      </c>
      <c r="L759">
        <v>0.157587</v>
      </c>
      <c r="M759">
        <v>0.837001</v>
      </c>
      <c r="N759">
        <v>0</v>
      </c>
      <c r="O759" t="s">
        <v>42</v>
      </c>
    </row>
    <row r="760" spans="1:15" x14ac:dyDescent="0.25">
      <c r="A760" t="s">
        <v>41</v>
      </c>
      <c r="B760">
        <v>4130.2</v>
      </c>
      <c r="C760">
        <v>4042.62</v>
      </c>
      <c r="D760">
        <v>4042.48</v>
      </c>
      <c r="E760">
        <v>3971.9</v>
      </c>
      <c r="F760">
        <v>176.34200000000001</v>
      </c>
      <c r="G760">
        <v>251.55699999999999</v>
      </c>
      <c r="H760">
        <v>64.5077</v>
      </c>
      <c r="I760">
        <v>56.978900000000003</v>
      </c>
      <c r="J760">
        <v>102.414</v>
      </c>
      <c r="K760">
        <v>3524.89</v>
      </c>
      <c r="L760">
        <v>0.14777199999999999</v>
      </c>
      <c r="M760">
        <v>0.83685399999999999</v>
      </c>
      <c r="N760">
        <v>0</v>
      </c>
      <c r="O760" t="s">
        <v>42</v>
      </c>
    </row>
    <row r="761" spans="1:15" x14ac:dyDescent="0.25">
      <c r="A761" t="s">
        <v>41</v>
      </c>
      <c r="B761">
        <v>4135.16</v>
      </c>
      <c r="C761">
        <v>4046.24</v>
      </c>
      <c r="D761">
        <v>4046.09</v>
      </c>
      <c r="E761">
        <v>3976.07</v>
      </c>
      <c r="F761">
        <v>178.19800000000001</v>
      </c>
      <c r="G761">
        <v>254.35400000000001</v>
      </c>
      <c r="H761">
        <v>65.149699999999996</v>
      </c>
      <c r="I761">
        <v>57.646799999999999</v>
      </c>
      <c r="J761">
        <v>104.926</v>
      </c>
      <c r="K761">
        <v>3524.42</v>
      </c>
      <c r="L761">
        <v>0.156557</v>
      </c>
      <c r="M761">
        <v>0.86865599999999998</v>
      </c>
      <c r="N761">
        <v>0</v>
      </c>
      <c r="O761" t="s">
        <v>42</v>
      </c>
    </row>
    <row r="762" spans="1:15" x14ac:dyDescent="0.25">
      <c r="A762" t="s">
        <v>41</v>
      </c>
      <c r="B762">
        <v>4146.8</v>
      </c>
      <c r="C762">
        <v>4051.21</v>
      </c>
      <c r="D762">
        <v>4051.05</v>
      </c>
      <c r="E762">
        <v>3980.31</v>
      </c>
      <c r="F762">
        <v>179.011</v>
      </c>
      <c r="G762">
        <v>255.73</v>
      </c>
      <c r="H762">
        <v>65.491799999999998</v>
      </c>
      <c r="I762">
        <v>58.140599999999999</v>
      </c>
      <c r="J762">
        <v>105.20099999999999</v>
      </c>
      <c r="K762">
        <v>3526.65</v>
      </c>
      <c r="L762">
        <v>0.15263699999999999</v>
      </c>
      <c r="M762">
        <v>0.83604699999999998</v>
      </c>
      <c r="N762">
        <v>0</v>
      </c>
      <c r="O762" t="s">
        <v>42</v>
      </c>
    </row>
    <row r="763" spans="1:15" x14ac:dyDescent="0.25">
      <c r="A763" t="s">
        <v>41</v>
      </c>
      <c r="B763">
        <v>4082.11</v>
      </c>
      <c r="C763">
        <v>3993.42</v>
      </c>
      <c r="D763">
        <v>3993.27</v>
      </c>
      <c r="E763">
        <v>3922.96</v>
      </c>
      <c r="F763">
        <v>175.07300000000001</v>
      </c>
      <c r="G763">
        <v>254.15700000000001</v>
      </c>
      <c r="H763">
        <v>65.245999999999995</v>
      </c>
      <c r="I763">
        <v>58.2303</v>
      </c>
      <c r="J763">
        <v>103.764</v>
      </c>
      <c r="K763">
        <v>3474.99</v>
      </c>
      <c r="L763">
        <v>0.15418899999999999</v>
      </c>
      <c r="M763">
        <v>0.83674599999999999</v>
      </c>
      <c r="N763">
        <v>0</v>
      </c>
      <c r="O763" t="s">
        <v>42</v>
      </c>
    </row>
    <row r="764" spans="1:15" x14ac:dyDescent="0.25">
      <c r="A764" t="s">
        <v>41</v>
      </c>
      <c r="B764">
        <v>4136.59</v>
      </c>
      <c r="C764">
        <v>4043.98</v>
      </c>
      <c r="D764">
        <v>4043.84</v>
      </c>
      <c r="E764">
        <v>3973.96</v>
      </c>
      <c r="F764">
        <v>176.196</v>
      </c>
      <c r="G764">
        <v>253.07900000000001</v>
      </c>
      <c r="H764">
        <v>65.769599999999997</v>
      </c>
      <c r="I764">
        <v>57.540300000000002</v>
      </c>
      <c r="J764">
        <v>102.892</v>
      </c>
      <c r="K764">
        <v>3525.57</v>
      </c>
      <c r="L764">
        <v>0.15185499999999999</v>
      </c>
      <c r="M764">
        <v>0.83478699999999995</v>
      </c>
      <c r="N764">
        <v>0</v>
      </c>
      <c r="O764" t="s">
        <v>42</v>
      </c>
    </row>
    <row r="765" spans="1:15" x14ac:dyDescent="0.25">
      <c r="A765" t="s">
        <v>41</v>
      </c>
      <c r="B765">
        <v>4095.33</v>
      </c>
      <c r="C765">
        <v>4005.38</v>
      </c>
      <c r="D765">
        <v>4005.25</v>
      </c>
      <c r="E765">
        <v>3934.9</v>
      </c>
      <c r="F765">
        <v>175.267</v>
      </c>
      <c r="G765">
        <v>252.596</v>
      </c>
      <c r="H765">
        <v>64.561499999999995</v>
      </c>
      <c r="I765">
        <v>57.924900000000001</v>
      </c>
      <c r="J765">
        <v>103.57599999999999</v>
      </c>
      <c r="K765">
        <v>3487.84</v>
      </c>
      <c r="L765">
        <v>0.15932299999999999</v>
      </c>
      <c r="M765">
        <v>0.83693300000000004</v>
      </c>
      <c r="N765">
        <v>0</v>
      </c>
      <c r="O765" t="s">
        <v>42</v>
      </c>
    </row>
    <row r="766" spans="1:15" x14ac:dyDescent="0.25">
      <c r="A766" t="s">
        <v>41</v>
      </c>
      <c r="B766">
        <v>4094.57</v>
      </c>
      <c r="C766">
        <v>4004.59</v>
      </c>
      <c r="D766">
        <v>4004.45</v>
      </c>
      <c r="E766">
        <v>3934.6</v>
      </c>
      <c r="F766">
        <v>174.971</v>
      </c>
      <c r="G766">
        <v>252.34399999999999</v>
      </c>
      <c r="H766">
        <v>65.415899999999993</v>
      </c>
      <c r="I766">
        <v>57.5139</v>
      </c>
      <c r="J766">
        <v>102.92700000000001</v>
      </c>
      <c r="K766">
        <v>3488.47</v>
      </c>
      <c r="L766">
        <v>0.148229</v>
      </c>
      <c r="M766">
        <v>0.83642300000000003</v>
      </c>
      <c r="N766">
        <v>0</v>
      </c>
      <c r="O766" t="s">
        <v>42</v>
      </c>
    </row>
    <row r="767" spans="1:15" x14ac:dyDescent="0.25">
      <c r="A767" t="s">
        <v>41</v>
      </c>
      <c r="B767">
        <v>4117.6000000000004</v>
      </c>
      <c r="C767">
        <v>4026.61</v>
      </c>
      <c r="D767">
        <v>4026.47</v>
      </c>
      <c r="E767">
        <v>3956.69</v>
      </c>
      <c r="F767">
        <v>177.73699999999999</v>
      </c>
      <c r="G767">
        <v>254.101</v>
      </c>
      <c r="H767">
        <v>65.695400000000006</v>
      </c>
      <c r="I767">
        <v>57.914000000000001</v>
      </c>
      <c r="J767">
        <v>103.88500000000001</v>
      </c>
      <c r="K767">
        <v>3506.05</v>
      </c>
      <c r="L767">
        <v>0.16022</v>
      </c>
      <c r="M767">
        <v>0.83701599999999998</v>
      </c>
      <c r="N767">
        <v>0</v>
      </c>
      <c r="O767" t="s">
        <v>42</v>
      </c>
    </row>
    <row r="768" spans="1:15" x14ac:dyDescent="0.25">
      <c r="A768" t="s">
        <v>41</v>
      </c>
      <c r="B768">
        <v>4122.37</v>
      </c>
      <c r="C768">
        <v>4033.36</v>
      </c>
      <c r="D768">
        <v>4033.21</v>
      </c>
      <c r="E768">
        <v>3962.83</v>
      </c>
      <c r="F768">
        <v>175.005</v>
      </c>
      <c r="G768">
        <v>253.05</v>
      </c>
      <c r="H768">
        <v>64.615899999999996</v>
      </c>
      <c r="I768">
        <v>58.139299999999999</v>
      </c>
      <c r="J768">
        <v>103.70099999999999</v>
      </c>
      <c r="K768">
        <v>3515.82</v>
      </c>
      <c r="L768">
        <v>0.14743100000000001</v>
      </c>
      <c r="M768">
        <v>0.868641</v>
      </c>
      <c r="N768">
        <v>0</v>
      </c>
      <c r="O768" t="s">
        <v>42</v>
      </c>
    </row>
    <row r="769" spans="1:25" x14ac:dyDescent="0.25">
      <c r="A769" t="s">
        <v>41</v>
      </c>
      <c r="B769">
        <v>4158.3100000000004</v>
      </c>
      <c r="C769">
        <v>4068.29</v>
      </c>
      <c r="D769">
        <v>4068.14</v>
      </c>
      <c r="E769">
        <v>3997.66</v>
      </c>
      <c r="F769">
        <v>176.62100000000001</v>
      </c>
      <c r="G769">
        <v>253.733</v>
      </c>
      <c r="H769">
        <v>64.897300000000001</v>
      </c>
      <c r="I769">
        <v>58.0792</v>
      </c>
      <c r="J769">
        <v>104.065</v>
      </c>
      <c r="K769">
        <v>3547.85</v>
      </c>
      <c r="L769">
        <v>0.151002</v>
      </c>
      <c r="M769">
        <v>0.83699000000000001</v>
      </c>
      <c r="N769">
        <v>0</v>
      </c>
      <c r="O769" t="s">
        <v>42</v>
      </c>
    </row>
    <row r="770" spans="1:25" x14ac:dyDescent="0.25">
      <c r="A770" t="s">
        <v>41</v>
      </c>
      <c r="B770">
        <v>4138.76</v>
      </c>
      <c r="C770">
        <v>4048.74</v>
      </c>
      <c r="D770">
        <v>4048.6</v>
      </c>
      <c r="E770">
        <v>3978.15</v>
      </c>
      <c r="F770">
        <v>175.523</v>
      </c>
      <c r="G770">
        <v>254.673</v>
      </c>
      <c r="H770">
        <v>65.132400000000004</v>
      </c>
      <c r="I770">
        <v>57.973799999999997</v>
      </c>
      <c r="J770">
        <v>104.47799999999999</v>
      </c>
      <c r="K770">
        <v>3528.84</v>
      </c>
      <c r="L770">
        <v>0.15503800000000001</v>
      </c>
      <c r="M770">
        <v>0.83698799999999995</v>
      </c>
      <c r="N770">
        <v>0</v>
      </c>
      <c r="O770" t="s">
        <v>42</v>
      </c>
    </row>
    <row r="771" spans="1:25" x14ac:dyDescent="0.25">
      <c r="A771" t="s">
        <v>41</v>
      </c>
      <c r="B771">
        <v>4141.72</v>
      </c>
      <c r="C771">
        <v>4052.11</v>
      </c>
      <c r="D771">
        <v>4051.96</v>
      </c>
      <c r="E771">
        <v>3981.06</v>
      </c>
      <c r="F771">
        <v>176.041</v>
      </c>
      <c r="G771">
        <v>254.876</v>
      </c>
      <c r="H771">
        <v>65.234700000000004</v>
      </c>
      <c r="I771">
        <v>58.459499999999998</v>
      </c>
      <c r="J771">
        <v>104.742</v>
      </c>
      <c r="K771">
        <v>3530.9</v>
      </c>
      <c r="L771">
        <v>0.17846999999999999</v>
      </c>
      <c r="M771">
        <v>0.83704199999999995</v>
      </c>
      <c r="N771">
        <v>0</v>
      </c>
      <c r="O771" t="s">
        <v>42</v>
      </c>
    </row>
    <row r="772" spans="1:25" x14ac:dyDescent="0.25">
      <c r="A772" t="s">
        <v>41</v>
      </c>
      <c r="B772">
        <v>4127.22</v>
      </c>
      <c r="C772">
        <v>4039.33</v>
      </c>
      <c r="D772">
        <v>4039.19</v>
      </c>
      <c r="E772">
        <v>3968.53</v>
      </c>
      <c r="F772">
        <v>176.79</v>
      </c>
      <c r="G772">
        <v>252.91499999999999</v>
      </c>
      <c r="H772">
        <v>64.756200000000007</v>
      </c>
      <c r="I772">
        <v>58.139200000000002</v>
      </c>
      <c r="J772">
        <v>103.377</v>
      </c>
      <c r="K772">
        <v>3519.95</v>
      </c>
      <c r="L772">
        <v>0.16742299999999999</v>
      </c>
      <c r="M772">
        <v>0.83698399999999995</v>
      </c>
      <c r="N772">
        <v>0</v>
      </c>
      <c r="O772" t="s">
        <v>42</v>
      </c>
    </row>
    <row r="773" spans="1:25" x14ac:dyDescent="0.25">
      <c r="A773" t="s">
        <v>41</v>
      </c>
      <c r="B773">
        <v>4123.9399999999996</v>
      </c>
      <c r="C773">
        <v>4030.13</v>
      </c>
      <c r="D773">
        <v>4029.99</v>
      </c>
      <c r="E773">
        <v>3959.85</v>
      </c>
      <c r="F773">
        <v>175.477</v>
      </c>
      <c r="G773">
        <v>250.965</v>
      </c>
      <c r="H773">
        <v>64.574799999999996</v>
      </c>
      <c r="I773">
        <v>57.043900000000001</v>
      </c>
      <c r="J773">
        <v>102.98099999999999</v>
      </c>
      <c r="K773">
        <v>3514.45</v>
      </c>
      <c r="L773">
        <v>0.176236</v>
      </c>
      <c r="M773">
        <v>0.83705099999999999</v>
      </c>
      <c r="N773">
        <v>0</v>
      </c>
      <c r="O773" t="s">
        <v>42</v>
      </c>
    </row>
    <row r="774" spans="1:25" x14ac:dyDescent="0.25">
      <c r="A774" t="s">
        <v>41</v>
      </c>
      <c r="B774">
        <v>4148.6400000000003</v>
      </c>
      <c r="C774">
        <v>4057.5</v>
      </c>
      <c r="D774">
        <v>4057.35</v>
      </c>
      <c r="E774">
        <v>3986.86</v>
      </c>
      <c r="F774">
        <v>178.11500000000001</v>
      </c>
      <c r="G774">
        <v>254.904</v>
      </c>
      <c r="H774">
        <v>65.7684</v>
      </c>
      <c r="I774">
        <v>58.050899999999999</v>
      </c>
      <c r="J774">
        <v>104.491</v>
      </c>
      <c r="K774">
        <v>3534.67</v>
      </c>
      <c r="L774">
        <v>0.150338</v>
      </c>
      <c r="M774">
        <v>0.83697500000000002</v>
      </c>
      <c r="N774">
        <v>0</v>
      </c>
      <c r="O774" t="s">
        <v>42</v>
      </c>
    </row>
    <row r="775" spans="1:25" x14ac:dyDescent="0.25">
      <c r="A775" t="s">
        <v>41</v>
      </c>
      <c r="B775">
        <v>4123.97</v>
      </c>
      <c r="C775">
        <v>4032.21</v>
      </c>
      <c r="D775">
        <v>4032.07</v>
      </c>
      <c r="E775">
        <v>3960.96</v>
      </c>
      <c r="F775">
        <v>176.16300000000001</v>
      </c>
      <c r="G775">
        <v>254.07400000000001</v>
      </c>
      <c r="H775">
        <v>65.236099999999993</v>
      </c>
      <c r="I775">
        <v>57.804699999999997</v>
      </c>
      <c r="J775">
        <v>104.45399999999999</v>
      </c>
      <c r="K775">
        <v>3511.41</v>
      </c>
      <c r="L775">
        <v>0.17655199999999999</v>
      </c>
      <c r="M775">
        <v>0.86747099999999999</v>
      </c>
      <c r="N775">
        <v>0</v>
      </c>
      <c r="O775" t="s">
        <v>42</v>
      </c>
    </row>
    <row r="776" spans="1:25" x14ac:dyDescent="0.25">
      <c r="A776" t="s">
        <v>41</v>
      </c>
      <c r="B776">
        <v>4113.96</v>
      </c>
      <c r="C776">
        <v>4026.1</v>
      </c>
      <c r="D776">
        <v>4025.96</v>
      </c>
      <c r="E776">
        <v>3955.9</v>
      </c>
      <c r="F776">
        <v>176.4</v>
      </c>
      <c r="G776">
        <v>254.90700000000001</v>
      </c>
      <c r="H776">
        <v>64.516999999999996</v>
      </c>
      <c r="I776">
        <v>58.170499999999997</v>
      </c>
      <c r="J776">
        <v>105.247</v>
      </c>
      <c r="K776">
        <v>3505.42</v>
      </c>
      <c r="L776">
        <v>0.150976</v>
      </c>
      <c r="M776">
        <v>0.83705200000000002</v>
      </c>
      <c r="N776">
        <v>0</v>
      </c>
      <c r="O776" t="s">
        <v>42</v>
      </c>
    </row>
    <row r="777" spans="1:25" x14ac:dyDescent="0.25">
      <c r="A777" t="s">
        <v>41</v>
      </c>
      <c r="B777">
        <v>4002.9</v>
      </c>
      <c r="C777">
        <v>3912.67</v>
      </c>
      <c r="D777">
        <v>3912.56</v>
      </c>
      <c r="E777">
        <v>3843.46</v>
      </c>
      <c r="F777">
        <v>170.86699999999999</v>
      </c>
      <c r="G777">
        <v>251.17599999999999</v>
      </c>
      <c r="H777">
        <v>63.575899999999997</v>
      </c>
      <c r="I777">
        <v>58.323099999999997</v>
      </c>
      <c r="J777">
        <v>102.872</v>
      </c>
      <c r="K777">
        <v>3402.94</v>
      </c>
      <c r="L777">
        <v>0.17374600000000001</v>
      </c>
      <c r="M777">
        <v>0.83700300000000005</v>
      </c>
      <c r="N777">
        <v>0</v>
      </c>
      <c r="O777" t="s">
        <v>42</v>
      </c>
    </row>
    <row r="778" spans="1:25" x14ac:dyDescent="0.25">
      <c r="A778" t="s">
        <v>41</v>
      </c>
      <c r="B778">
        <v>4062.87</v>
      </c>
      <c r="C778">
        <v>3973.27</v>
      </c>
      <c r="D778">
        <v>3973.15</v>
      </c>
      <c r="E778">
        <v>3903.32</v>
      </c>
      <c r="F778">
        <v>171.999</v>
      </c>
      <c r="G778">
        <v>249.52799999999999</v>
      </c>
      <c r="H778">
        <v>64.208799999999997</v>
      </c>
      <c r="I778">
        <v>57.183799999999998</v>
      </c>
      <c r="J778">
        <v>101.755</v>
      </c>
      <c r="K778">
        <v>3462.9</v>
      </c>
      <c r="L778">
        <v>0.15401599999999999</v>
      </c>
      <c r="M778">
        <v>0.83673299999999995</v>
      </c>
      <c r="N778">
        <v>0</v>
      </c>
      <c r="O778" t="s">
        <v>42</v>
      </c>
    </row>
    <row r="779" spans="1:25" x14ac:dyDescent="0.25">
      <c r="A779" t="s">
        <v>41</v>
      </c>
      <c r="B779">
        <v>3979.68</v>
      </c>
      <c r="C779">
        <v>3890.93</v>
      </c>
      <c r="D779">
        <v>3890.82</v>
      </c>
      <c r="E779">
        <v>3821.3</v>
      </c>
      <c r="F779">
        <v>171.011</v>
      </c>
      <c r="G779">
        <v>248.971</v>
      </c>
      <c r="H779">
        <v>63.433599999999998</v>
      </c>
      <c r="I779">
        <v>57.369199999999999</v>
      </c>
      <c r="J779">
        <v>101.77200000000001</v>
      </c>
      <c r="K779">
        <v>3382.69</v>
      </c>
      <c r="L779">
        <v>0.16175100000000001</v>
      </c>
      <c r="M779">
        <v>0.83705099999999999</v>
      </c>
      <c r="N779">
        <v>0</v>
      </c>
      <c r="O779" t="s">
        <v>42</v>
      </c>
    </row>
    <row r="780" spans="1:25" x14ac:dyDescent="0.25">
      <c r="A780" t="s">
        <v>41</v>
      </c>
      <c r="B780">
        <v>4076.24</v>
      </c>
      <c r="C780">
        <v>3989.17</v>
      </c>
      <c r="D780">
        <v>3989.06</v>
      </c>
      <c r="E780">
        <v>3919.8</v>
      </c>
      <c r="F780">
        <v>170.511</v>
      </c>
      <c r="G780">
        <v>256.16699999999997</v>
      </c>
      <c r="H780">
        <v>63.6267</v>
      </c>
      <c r="I780">
        <v>60.624200000000002</v>
      </c>
      <c r="J780">
        <v>105.36799999999999</v>
      </c>
      <c r="K780">
        <v>3474.18</v>
      </c>
      <c r="L780">
        <v>0.16389699999999999</v>
      </c>
      <c r="M780">
        <v>0.837036</v>
      </c>
      <c r="N780">
        <v>0</v>
      </c>
      <c r="O780" t="s">
        <v>42</v>
      </c>
    </row>
    <row r="781" spans="1:25" x14ac:dyDescent="0.25">
      <c r="A781" t="s">
        <v>41</v>
      </c>
      <c r="B781">
        <v>3989.87</v>
      </c>
      <c r="C781">
        <v>3901.48</v>
      </c>
      <c r="D781">
        <v>3901.38</v>
      </c>
      <c r="E781">
        <v>3831.83</v>
      </c>
      <c r="F781">
        <v>171.51499999999999</v>
      </c>
      <c r="G781">
        <v>247.958</v>
      </c>
      <c r="H781">
        <v>63.592100000000002</v>
      </c>
      <c r="I781">
        <v>56.872900000000001</v>
      </c>
      <c r="J781">
        <v>101.366</v>
      </c>
      <c r="K781">
        <v>3393.97</v>
      </c>
      <c r="L781">
        <v>0.17088900000000001</v>
      </c>
      <c r="M781">
        <v>0.83705300000000005</v>
      </c>
      <c r="N781">
        <v>0</v>
      </c>
      <c r="O781" t="s">
        <v>42</v>
      </c>
    </row>
    <row r="782" spans="1:25" x14ac:dyDescent="0.25">
      <c r="A782" t="s">
        <v>41</v>
      </c>
      <c r="B782">
        <v>3984.61</v>
      </c>
      <c r="C782">
        <v>3897.37</v>
      </c>
      <c r="D782">
        <v>3897.26</v>
      </c>
      <c r="E782">
        <v>3828.12</v>
      </c>
      <c r="F782">
        <v>169.02500000000001</v>
      </c>
      <c r="G782">
        <v>249.83</v>
      </c>
      <c r="H782">
        <v>63.440600000000003</v>
      </c>
      <c r="I782">
        <v>57.712400000000002</v>
      </c>
      <c r="J782">
        <v>102.258</v>
      </c>
      <c r="K782">
        <v>3390.4</v>
      </c>
      <c r="L782">
        <v>0.148373</v>
      </c>
      <c r="M782">
        <v>0.836588</v>
      </c>
      <c r="N782">
        <v>0</v>
      </c>
      <c r="O782" t="s">
        <v>42</v>
      </c>
    </row>
    <row r="783" spans="1:25" x14ac:dyDescent="0.25">
      <c r="A783" t="s">
        <v>41</v>
      </c>
      <c r="B783">
        <v>4066.44</v>
      </c>
      <c r="C783">
        <v>3978.94</v>
      </c>
      <c r="D783">
        <v>3978.83</v>
      </c>
      <c r="E783">
        <v>3909.24</v>
      </c>
      <c r="F783">
        <v>172.202</v>
      </c>
      <c r="G783">
        <v>248.517</v>
      </c>
      <c r="H783">
        <v>63.87</v>
      </c>
      <c r="I783">
        <v>56.787100000000002</v>
      </c>
      <c r="J783">
        <v>101.527</v>
      </c>
      <c r="K783">
        <v>3469.6</v>
      </c>
      <c r="L783">
        <v>0.178455</v>
      </c>
      <c r="M783">
        <v>0.83648299999999998</v>
      </c>
      <c r="N783">
        <v>0</v>
      </c>
      <c r="O783" t="s">
        <v>42</v>
      </c>
      <c r="R783" t="s">
        <v>67</v>
      </c>
      <c r="U783" t="s">
        <v>66</v>
      </c>
      <c r="X783" t="s">
        <v>64</v>
      </c>
    </row>
    <row r="784" spans="1:25" x14ac:dyDescent="0.25">
      <c r="A784" t="s">
        <v>41</v>
      </c>
      <c r="B784">
        <v>4079.49</v>
      </c>
      <c r="C784">
        <v>3990.83</v>
      </c>
      <c r="D784">
        <v>3990.72</v>
      </c>
      <c r="E784">
        <v>3921.07</v>
      </c>
      <c r="F784">
        <v>173.65700000000001</v>
      </c>
      <c r="G784">
        <v>251.51300000000001</v>
      </c>
      <c r="H784">
        <v>63.980400000000003</v>
      </c>
      <c r="I784">
        <v>57.86</v>
      </c>
      <c r="J784">
        <v>102.857</v>
      </c>
      <c r="K784">
        <v>3477.01</v>
      </c>
      <c r="L784">
        <v>0.178457</v>
      </c>
      <c r="M784">
        <v>0.83701199999999998</v>
      </c>
      <c r="N784">
        <v>0</v>
      </c>
      <c r="O784" t="s">
        <v>42</v>
      </c>
      <c r="R784">
        <f>AVERAGE(B735:B784)</f>
        <v>4083.5809999999992</v>
      </c>
      <c r="S784">
        <f>AVERAGE(C735:C784)</f>
        <v>3993.9211999999989</v>
      </c>
      <c r="U784">
        <f>_xlfn.VAR.P(B735:B784)</f>
        <v>3059.0257330000018</v>
      </c>
      <c r="V784">
        <f>_xlfn.VAR.P(C735:C784)</f>
        <v>2982.6584305600013</v>
      </c>
      <c r="X784">
        <f>1.96*SQRT(U784)/50</f>
        <v>2.1680916268361727</v>
      </c>
      <c r="Y784">
        <f>1.96*SQRT(V784)/50</f>
        <v>2.1408578305753325</v>
      </c>
    </row>
    <row r="785" spans="1:14" x14ac:dyDescent="0.25">
      <c r="A785" t="s">
        <v>43</v>
      </c>
      <c r="B785">
        <v>204347.96739999999</v>
      </c>
      <c r="C785" t="s">
        <v>36</v>
      </c>
    </row>
    <row r="786" spans="1:14" x14ac:dyDescent="0.25">
      <c r="A786" t="s">
        <v>44</v>
      </c>
      <c r="B786">
        <v>4005.63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0.178455</v>
      </c>
      <c r="L786">
        <v>0.83680600000000005</v>
      </c>
      <c r="M786">
        <v>0</v>
      </c>
      <c r="N786" t="s">
        <v>42</v>
      </c>
    </row>
    <row r="787" spans="1:14" x14ac:dyDescent="0.25">
      <c r="A787" t="s">
        <v>44</v>
      </c>
      <c r="B787">
        <v>4028.93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0.157552</v>
      </c>
      <c r="L787">
        <v>0.83701700000000001</v>
      </c>
      <c r="M787">
        <v>0</v>
      </c>
      <c r="N787" t="s">
        <v>42</v>
      </c>
    </row>
    <row r="788" spans="1:14" x14ac:dyDescent="0.25">
      <c r="A788" t="s">
        <v>44</v>
      </c>
      <c r="B788">
        <v>4020.21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0.15002299999999999</v>
      </c>
      <c r="L788">
        <v>0.83667400000000003</v>
      </c>
      <c r="M788">
        <v>0</v>
      </c>
      <c r="N788" t="s">
        <v>42</v>
      </c>
    </row>
    <row r="789" spans="1:14" x14ac:dyDescent="0.25">
      <c r="A789" t="s">
        <v>44</v>
      </c>
      <c r="B789">
        <v>3967.58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0.161327</v>
      </c>
      <c r="L789">
        <v>0.83654399999999995</v>
      </c>
      <c r="M789">
        <v>0</v>
      </c>
      <c r="N789" t="s">
        <v>42</v>
      </c>
    </row>
    <row r="790" spans="1:14" x14ac:dyDescent="0.25">
      <c r="A790" t="s">
        <v>44</v>
      </c>
      <c r="B790">
        <v>3984.5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0.14821899999999999</v>
      </c>
      <c r="L790">
        <v>0.83698399999999995</v>
      </c>
      <c r="M790">
        <v>0</v>
      </c>
      <c r="N790" t="s">
        <v>42</v>
      </c>
    </row>
    <row r="791" spans="1:14" x14ac:dyDescent="0.25">
      <c r="A791" t="s">
        <v>44</v>
      </c>
      <c r="B791">
        <v>4026.38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0.152059</v>
      </c>
      <c r="L791">
        <v>0.83701499999999995</v>
      </c>
      <c r="M791">
        <v>0</v>
      </c>
      <c r="N791" t="s">
        <v>42</v>
      </c>
    </row>
    <row r="792" spans="1:14" x14ac:dyDescent="0.25">
      <c r="A792" t="s">
        <v>44</v>
      </c>
      <c r="B792">
        <v>4054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0.14724599999999999</v>
      </c>
      <c r="L792">
        <v>0.83528100000000005</v>
      </c>
      <c r="M792">
        <v>0</v>
      </c>
      <c r="N792" t="s">
        <v>42</v>
      </c>
    </row>
    <row r="793" spans="1:14" x14ac:dyDescent="0.25">
      <c r="A793" t="s">
        <v>44</v>
      </c>
      <c r="B793">
        <v>4008.94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0.162712</v>
      </c>
      <c r="L793">
        <v>0.857321</v>
      </c>
      <c r="M793">
        <v>0</v>
      </c>
      <c r="N793" t="s">
        <v>42</v>
      </c>
    </row>
    <row r="794" spans="1:14" x14ac:dyDescent="0.25">
      <c r="A794" t="s">
        <v>44</v>
      </c>
      <c r="B794">
        <v>3961.63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0.154778</v>
      </c>
      <c r="L794">
        <v>0.83704999999999996</v>
      </c>
      <c r="M794">
        <v>0</v>
      </c>
      <c r="N794" t="s">
        <v>42</v>
      </c>
    </row>
    <row r="795" spans="1:14" x14ac:dyDescent="0.25">
      <c r="A795" t="s">
        <v>44</v>
      </c>
      <c r="B795">
        <v>4017.99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0.16384000000000001</v>
      </c>
      <c r="L795">
        <v>0.86177999999999999</v>
      </c>
      <c r="M795">
        <v>0</v>
      </c>
      <c r="N795" t="s">
        <v>42</v>
      </c>
    </row>
    <row r="796" spans="1:14" x14ac:dyDescent="0.25">
      <c r="A796" t="s">
        <v>44</v>
      </c>
      <c r="B796">
        <v>3975.29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0.178454</v>
      </c>
      <c r="L796">
        <v>0.83703000000000005</v>
      </c>
      <c r="M796">
        <v>0</v>
      </c>
      <c r="N796" t="s">
        <v>42</v>
      </c>
    </row>
    <row r="797" spans="1:14" x14ac:dyDescent="0.25">
      <c r="A797" t="s">
        <v>44</v>
      </c>
      <c r="B797">
        <v>4000.53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0.14882000000000001</v>
      </c>
      <c r="L797">
        <v>0.86244799999999999</v>
      </c>
      <c r="M797">
        <v>0</v>
      </c>
      <c r="N797" t="s">
        <v>42</v>
      </c>
    </row>
    <row r="798" spans="1:14" x14ac:dyDescent="0.25">
      <c r="A798" t="s">
        <v>44</v>
      </c>
      <c r="B798">
        <v>4001.63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0.148815</v>
      </c>
      <c r="L798">
        <v>0.83325199999999999</v>
      </c>
      <c r="M798">
        <v>0</v>
      </c>
      <c r="N798" t="s">
        <v>42</v>
      </c>
    </row>
    <row r="799" spans="1:14" x14ac:dyDescent="0.25">
      <c r="A799" t="s">
        <v>44</v>
      </c>
      <c r="B799">
        <v>4067.46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0.154809</v>
      </c>
      <c r="L799">
        <v>0.83681399999999995</v>
      </c>
      <c r="M799">
        <v>0</v>
      </c>
      <c r="N799" t="s">
        <v>42</v>
      </c>
    </row>
    <row r="800" spans="1:14" x14ac:dyDescent="0.25">
      <c r="A800" t="s">
        <v>44</v>
      </c>
      <c r="B800">
        <v>3978.84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0.14720900000000001</v>
      </c>
      <c r="L800">
        <v>0.83698600000000001</v>
      </c>
      <c r="M800">
        <v>0</v>
      </c>
      <c r="N800" t="s">
        <v>42</v>
      </c>
    </row>
    <row r="801" spans="1:14" x14ac:dyDescent="0.25">
      <c r="A801" t="s">
        <v>44</v>
      </c>
      <c r="B801">
        <v>4012.71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0.14724699999999999</v>
      </c>
      <c r="L801">
        <v>0.83705200000000002</v>
      </c>
      <c r="M801">
        <v>0</v>
      </c>
      <c r="N801" t="s">
        <v>42</v>
      </c>
    </row>
    <row r="802" spans="1:14" x14ac:dyDescent="0.25">
      <c r="A802" t="s">
        <v>44</v>
      </c>
      <c r="B802">
        <v>4046.16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0.14769299999999999</v>
      </c>
      <c r="L802">
        <v>0.83640099999999995</v>
      </c>
      <c r="M802">
        <v>0</v>
      </c>
      <c r="N802" t="s">
        <v>42</v>
      </c>
    </row>
    <row r="803" spans="1:14" x14ac:dyDescent="0.25">
      <c r="A803" t="s">
        <v>44</v>
      </c>
      <c r="B803">
        <v>3986.91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0.14716699999999999</v>
      </c>
      <c r="L803">
        <v>0.83651900000000001</v>
      </c>
      <c r="M803">
        <v>0</v>
      </c>
      <c r="N803" t="s">
        <v>42</v>
      </c>
    </row>
    <row r="804" spans="1:14" x14ac:dyDescent="0.25">
      <c r="A804" t="s">
        <v>44</v>
      </c>
      <c r="B804">
        <v>3983.4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0.14782999999999999</v>
      </c>
      <c r="L804">
        <v>0.83703300000000003</v>
      </c>
      <c r="M804">
        <v>0</v>
      </c>
      <c r="N804" t="s">
        <v>42</v>
      </c>
    </row>
    <row r="805" spans="1:14" x14ac:dyDescent="0.25">
      <c r="A805" t="s">
        <v>44</v>
      </c>
      <c r="B805">
        <v>3964.94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0.163907</v>
      </c>
      <c r="L805">
        <v>0.83030000000000004</v>
      </c>
      <c r="M805">
        <v>0</v>
      </c>
      <c r="N805" t="s">
        <v>42</v>
      </c>
    </row>
    <row r="806" spans="1:14" x14ac:dyDescent="0.25">
      <c r="A806" t="s">
        <v>44</v>
      </c>
      <c r="B806">
        <v>4004.25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0.14785000000000001</v>
      </c>
      <c r="L806">
        <v>0.83538400000000002</v>
      </c>
      <c r="M806">
        <v>0</v>
      </c>
      <c r="N806" t="s">
        <v>42</v>
      </c>
    </row>
    <row r="807" spans="1:14" x14ac:dyDescent="0.25">
      <c r="A807" t="s">
        <v>44</v>
      </c>
      <c r="B807">
        <v>4069.21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0.15487400000000001</v>
      </c>
      <c r="L807">
        <v>0.83702600000000005</v>
      </c>
      <c r="M807">
        <v>0</v>
      </c>
      <c r="N807" t="s">
        <v>42</v>
      </c>
    </row>
    <row r="808" spans="1:14" x14ac:dyDescent="0.25">
      <c r="A808" t="s">
        <v>44</v>
      </c>
      <c r="B808">
        <v>4048.42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0.147123</v>
      </c>
      <c r="L808">
        <v>0.836588</v>
      </c>
      <c r="M808">
        <v>0</v>
      </c>
      <c r="N808" t="s">
        <v>42</v>
      </c>
    </row>
    <row r="809" spans="1:14" x14ac:dyDescent="0.25">
      <c r="A809" t="s">
        <v>44</v>
      </c>
      <c r="B809">
        <v>4007.12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0.178477</v>
      </c>
      <c r="L809">
        <v>0.83693700000000004</v>
      </c>
      <c r="M809">
        <v>0</v>
      </c>
      <c r="N809" t="s">
        <v>42</v>
      </c>
    </row>
    <row r="810" spans="1:14" x14ac:dyDescent="0.25">
      <c r="A810" t="s">
        <v>44</v>
      </c>
      <c r="B810">
        <v>4014.74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0.178479</v>
      </c>
      <c r="L810">
        <v>0.837009</v>
      </c>
      <c r="M810">
        <v>0</v>
      </c>
      <c r="N810" t="s">
        <v>42</v>
      </c>
    </row>
    <row r="811" spans="1:14" x14ac:dyDescent="0.25">
      <c r="A811" t="s">
        <v>44</v>
      </c>
      <c r="B811">
        <v>4028.88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0.178454</v>
      </c>
      <c r="L811">
        <v>0.83695600000000003</v>
      </c>
      <c r="M811">
        <v>0</v>
      </c>
      <c r="N811" t="s">
        <v>42</v>
      </c>
    </row>
    <row r="812" spans="1:14" x14ac:dyDescent="0.25">
      <c r="A812" t="s">
        <v>44</v>
      </c>
      <c r="B812">
        <v>4057.07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0.14746200000000001</v>
      </c>
      <c r="L812">
        <v>0.83453500000000003</v>
      </c>
      <c r="M812">
        <v>0</v>
      </c>
      <c r="N812" t="s">
        <v>42</v>
      </c>
    </row>
    <row r="813" spans="1:14" x14ac:dyDescent="0.25">
      <c r="A813" t="s">
        <v>44</v>
      </c>
      <c r="B813">
        <v>4064.3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0.178454</v>
      </c>
      <c r="L813">
        <v>0.83477500000000004</v>
      </c>
      <c r="M813">
        <v>0</v>
      </c>
      <c r="N813" t="s">
        <v>42</v>
      </c>
    </row>
    <row r="814" spans="1:14" x14ac:dyDescent="0.25">
      <c r="A814" t="s">
        <v>44</v>
      </c>
      <c r="B814">
        <v>4052.62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0.17849999999999999</v>
      </c>
      <c r="L814">
        <v>0.83704800000000001</v>
      </c>
      <c r="M814">
        <v>0</v>
      </c>
      <c r="N814" t="s">
        <v>42</v>
      </c>
    </row>
    <row r="815" spans="1:14" x14ac:dyDescent="0.25">
      <c r="A815" t="s">
        <v>44</v>
      </c>
      <c r="B815">
        <v>4032.25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0.14768600000000001</v>
      </c>
      <c r="L815">
        <v>0.83665299999999998</v>
      </c>
      <c r="M815">
        <v>0</v>
      </c>
      <c r="N815" t="s">
        <v>42</v>
      </c>
    </row>
    <row r="816" spans="1:14" x14ac:dyDescent="0.25">
      <c r="A816" t="s">
        <v>44</v>
      </c>
      <c r="B816">
        <v>4038.92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0.147818</v>
      </c>
      <c r="L816">
        <v>0.83697100000000002</v>
      </c>
      <c r="M816">
        <v>0</v>
      </c>
      <c r="N816" t="s">
        <v>42</v>
      </c>
    </row>
    <row r="817" spans="1:14" x14ac:dyDescent="0.25">
      <c r="A817" t="s">
        <v>44</v>
      </c>
      <c r="B817">
        <v>4040.54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0.15403500000000001</v>
      </c>
      <c r="L817">
        <v>0.83646699999999996</v>
      </c>
      <c r="M817">
        <v>0</v>
      </c>
      <c r="N817" t="s">
        <v>42</v>
      </c>
    </row>
    <row r="818" spans="1:14" x14ac:dyDescent="0.25">
      <c r="A818" t="s">
        <v>44</v>
      </c>
      <c r="B818">
        <v>4038.14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0.14713399999999999</v>
      </c>
      <c r="L818">
        <v>0.83682999999999996</v>
      </c>
      <c r="M818">
        <v>0</v>
      </c>
      <c r="N818" t="s">
        <v>42</v>
      </c>
    </row>
    <row r="819" spans="1:14" x14ac:dyDescent="0.25">
      <c r="A819" t="s">
        <v>44</v>
      </c>
      <c r="B819">
        <v>4078.14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0.15096699999999999</v>
      </c>
      <c r="L819">
        <v>0.86490599999999995</v>
      </c>
      <c r="M819">
        <v>0</v>
      </c>
      <c r="N819" t="s">
        <v>42</v>
      </c>
    </row>
    <row r="820" spans="1:14" x14ac:dyDescent="0.25">
      <c r="A820" t="s">
        <v>44</v>
      </c>
      <c r="B820">
        <v>4061.49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0.14819399999999999</v>
      </c>
      <c r="L820">
        <v>0.83691400000000005</v>
      </c>
      <c r="M820">
        <v>0</v>
      </c>
      <c r="N820" t="s">
        <v>42</v>
      </c>
    </row>
    <row r="821" spans="1:14" x14ac:dyDescent="0.25">
      <c r="A821" t="s">
        <v>44</v>
      </c>
      <c r="B821">
        <v>4043.51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0.178454</v>
      </c>
      <c r="L821">
        <v>0.837032</v>
      </c>
      <c r="M821">
        <v>0</v>
      </c>
      <c r="N821" t="s">
        <v>42</v>
      </c>
    </row>
    <row r="822" spans="1:14" x14ac:dyDescent="0.25">
      <c r="A822" t="s">
        <v>44</v>
      </c>
      <c r="B822">
        <v>4095.59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0.14879999999999999</v>
      </c>
      <c r="L822">
        <v>0.83492999999999995</v>
      </c>
      <c r="M822">
        <v>0</v>
      </c>
      <c r="N822" t="s">
        <v>42</v>
      </c>
    </row>
    <row r="823" spans="1:14" x14ac:dyDescent="0.25">
      <c r="A823" t="s">
        <v>44</v>
      </c>
      <c r="B823">
        <v>4066.09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0.14845900000000001</v>
      </c>
      <c r="L823">
        <v>0.83671300000000004</v>
      </c>
      <c r="M823">
        <v>0</v>
      </c>
      <c r="N823" t="s">
        <v>42</v>
      </c>
    </row>
    <row r="824" spans="1:14" x14ac:dyDescent="0.25">
      <c r="A824" t="s">
        <v>44</v>
      </c>
      <c r="B824">
        <v>4066.53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0.15446399999999999</v>
      </c>
      <c r="L824">
        <v>0.83698799999999995</v>
      </c>
      <c r="M824">
        <v>0</v>
      </c>
      <c r="N824" t="s">
        <v>42</v>
      </c>
    </row>
    <row r="825" spans="1:14" x14ac:dyDescent="0.25">
      <c r="A825" t="s">
        <v>44</v>
      </c>
      <c r="B825">
        <v>4095.77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0.178454</v>
      </c>
      <c r="L825">
        <v>0.83344399999999996</v>
      </c>
      <c r="M825">
        <v>0</v>
      </c>
      <c r="N825" t="s">
        <v>42</v>
      </c>
    </row>
    <row r="826" spans="1:14" x14ac:dyDescent="0.25">
      <c r="A826" t="s">
        <v>44</v>
      </c>
      <c r="B826">
        <v>4087.4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0.14712800000000001</v>
      </c>
      <c r="L826">
        <v>0.83555299999999999</v>
      </c>
      <c r="M826">
        <v>0</v>
      </c>
      <c r="N826" t="s">
        <v>42</v>
      </c>
    </row>
    <row r="827" spans="1:14" x14ac:dyDescent="0.25">
      <c r="A827" t="s">
        <v>44</v>
      </c>
      <c r="B827">
        <v>4055.97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0.17846000000000001</v>
      </c>
      <c r="L827">
        <v>0.83705300000000005</v>
      </c>
      <c r="M827">
        <v>0</v>
      </c>
      <c r="N827" t="s">
        <v>42</v>
      </c>
    </row>
    <row r="828" spans="1:14" x14ac:dyDescent="0.25">
      <c r="A828" t="s">
        <v>44</v>
      </c>
      <c r="B828">
        <v>4104.6000000000004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0.147482</v>
      </c>
      <c r="L828">
        <v>0.83221999999999996</v>
      </c>
      <c r="M828">
        <v>0</v>
      </c>
      <c r="N828" t="s">
        <v>42</v>
      </c>
    </row>
    <row r="829" spans="1:14" x14ac:dyDescent="0.25">
      <c r="A829" t="s">
        <v>44</v>
      </c>
      <c r="B829">
        <v>4066.25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0.178455</v>
      </c>
      <c r="L829">
        <v>0.83699100000000004</v>
      </c>
      <c r="M829">
        <v>0</v>
      </c>
      <c r="N829" t="s">
        <v>42</v>
      </c>
    </row>
    <row r="830" spans="1:14" x14ac:dyDescent="0.25">
      <c r="A830" t="s">
        <v>44</v>
      </c>
      <c r="B830">
        <v>4113.8900000000003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0.17124600000000001</v>
      </c>
      <c r="L830">
        <v>0.83700699999999995</v>
      </c>
      <c r="M830">
        <v>0</v>
      </c>
      <c r="N830" t="s">
        <v>42</v>
      </c>
    </row>
    <row r="831" spans="1:14" x14ac:dyDescent="0.25">
      <c r="A831" t="s">
        <v>44</v>
      </c>
      <c r="B831">
        <v>4050.37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0.178454</v>
      </c>
      <c r="L831">
        <v>0.83687100000000003</v>
      </c>
      <c r="M831">
        <v>0</v>
      </c>
      <c r="N831" t="s">
        <v>42</v>
      </c>
    </row>
    <row r="832" spans="1:14" x14ac:dyDescent="0.25">
      <c r="A832" t="s">
        <v>44</v>
      </c>
      <c r="B832">
        <v>4075.05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0.14712700000000001</v>
      </c>
      <c r="L832">
        <v>0.83682999999999996</v>
      </c>
      <c r="M832">
        <v>0</v>
      </c>
      <c r="N832" t="s">
        <v>42</v>
      </c>
    </row>
    <row r="833" spans="1:25" x14ac:dyDescent="0.25">
      <c r="A833" t="s">
        <v>44</v>
      </c>
      <c r="B833">
        <v>4094.77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0.161772</v>
      </c>
      <c r="L833">
        <v>0.83693499999999998</v>
      </c>
      <c r="M833">
        <v>0</v>
      </c>
      <c r="N833" t="s">
        <v>42</v>
      </c>
    </row>
    <row r="834" spans="1:25" x14ac:dyDescent="0.25">
      <c r="A834" t="s">
        <v>44</v>
      </c>
      <c r="B834">
        <v>4071.18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0.14721899999999999</v>
      </c>
      <c r="L834">
        <v>0.85921400000000003</v>
      </c>
      <c r="M834">
        <v>0</v>
      </c>
      <c r="N834" t="s">
        <v>42</v>
      </c>
    </row>
    <row r="835" spans="1:25" x14ac:dyDescent="0.25">
      <c r="A835" t="s">
        <v>44</v>
      </c>
      <c r="B835">
        <v>4089.51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0.14952599999999999</v>
      </c>
      <c r="L835">
        <v>0.83704599999999996</v>
      </c>
      <c r="M835">
        <v>0</v>
      </c>
      <c r="N835" t="s">
        <v>42</v>
      </c>
    </row>
    <row r="836" spans="1:25" x14ac:dyDescent="0.25">
      <c r="A836" t="s">
        <v>44</v>
      </c>
      <c r="B836">
        <v>4056.98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0.17846600000000001</v>
      </c>
      <c r="L836">
        <v>0.83699500000000004</v>
      </c>
      <c r="M836">
        <v>0</v>
      </c>
      <c r="N836" t="s">
        <v>42</v>
      </c>
    </row>
    <row r="837" spans="1:25" x14ac:dyDescent="0.25">
      <c r="A837" t="s">
        <v>44</v>
      </c>
      <c r="B837">
        <v>4032.64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0.149032</v>
      </c>
      <c r="L837">
        <v>0.836924</v>
      </c>
      <c r="M837">
        <v>0</v>
      </c>
      <c r="N837" t="s">
        <v>42</v>
      </c>
    </row>
    <row r="838" spans="1:25" x14ac:dyDescent="0.25">
      <c r="A838" t="s">
        <v>44</v>
      </c>
      <c r="B838">
        <v>4027.37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0.160833</v>
      </c>
      <c r="L838">
        <v>0.835256</v>
      </c>
      <c r="M838">
        <v>0</v>
      </c>
      <c r="N838" t="s">
        <v>42</v>
      </c>
    </row>
    <row r="839" spans="1:25" x14ac:dyDescent="0.25">
      <c r="A839" t="s">
        <v>44</v>
      </c>
      <c r="B839">
        <v>4006.8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0.15795699999999999</v>
      </c>
      <c r="L839">
        <v>0.83704199999999995</v>
      </c>
      <c r="M839">
        <v>0</v>
      </c>
      <c r="N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44</v>
      </c>
      <c r="B840">
        <v>4000.43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0.14713100000000001</v>
      </c>
      <c r="L840">
        <v>0.83702900000000002</v>
      </c>
      <c r="M840">
        <v>0</v>
      </c>
      <c r="N840" t="s">
        <v>42</v>
      </c>
      <c r="R840">
        <f>AVERAGE(B791:B840)</f>
        <v>4040.4719999999998</v>
      </c>
      <c r="S840">
        <f>AVERAGE(C791:C840)</f>
        <v>0</v>
      </c>
      <c r="U840">
        <f>_xlfn.VAR.P(B791:B840)</f>
        <v>1410.6061400000021</v>
      </c>
      <c r="V840">
        <f>_xlfn.VAR.P(C791:C840)</f>
        <v>0</v>
      </c>
      <c r="X840">
        <f>1.96*SQRT(U840)/50</f>
        <v>1.4722750486813265</v>
      </c>
      <c r="Y840">
        <f>1.96*SQRT(V840)/50</f>
        <v>0</v>
      </c>
    </row>
    <row r="841" spans="1:25" x14ac:dyDescent="0.25">
      <c r="A841" t="s">
        <v>45</v>
      </c>
      <c r="B841">
        <v>202130.94349999999</v>
      </c>
      <c r="C841" t="s">
        <v>36</v>
      </c>
    </row>
    <row r="842" spans="1:25" x14ac:dyDescent="0.25">
      <c r="A842" t="s">
        <v>46</v>
      </c>
      <c r="B842">
        <v>3360.63</v>
      </c>
      <c r="C842">
        <v>3331.8</v>
      </c>
      <c r="D842">
        <v>3331.7</v>
      </c>
      <c r="E842">
        <v>3262.63</v>
      </c>
      <c r="F842">
        <v>170.31100000000001</v>
      </c>
      <c r="G842">
        <v>0</v>
      </c>
      <c r="H842">
        <v>63.246099999999998</v>
      </c>
      <c r="I842">
        <v>0</v>
      </c>
      <c r="J842">
        <v>0.14716499999999999</v>
      </c>
      <c r="K842">
        <v>0.83658299999999997</v>
      </c>
      <c r="L842">
        <v>0</v>
      </c>
      <c r="M842" t="s">
        <v>42</v>
      </c>
    </row>
    <row r="843" spans="1:25" x14ac:dyDescent="0.25">
      <c r="A843" t="s">
        <v>46</v>
      </c>
      <c r="B843">
        <v>3357.91</v>
      </c>
      <c r="C843">
        <v>3328.66</v>
      </c>
      <c r="D843">
        <v>3328.56</v>
      </c>
      <c r="E843">
        <v>3259.42</v>
      </c>
      <c r="F843">
        <v>171.30699999999999</v>
      </c>
      <c r="G843">
        <v>0</v>
      </c>
      <c r="H843">
        <v>63.4163</v>
      </c>
      <c r="I843">
        <v>0</v>
      </c>
      <c r="J843">
        <v>0.17846300000000001</v>
      </c>
      <c r="K843">
        <v>0.83468799999999999</v>
      </c>
      <c r="L843">
        <v>0</v>
      </c>
      <c r="M843" t="s">
        <v>42</v>
      </c>
    </row>
    <row r="844" spans="1:25" x14ac:dyDescent="0.25">
      <c r="A844" t="s">
        <v>46</v>
      </c>
      <c r="B844">
        <v>3357.12</v>
      </c>
      <c r="C844">
        <v>3328.13</v>
      </c>
      <c r="D844">
        <v>3328.02</v>
      </c>
      <c r="E844">
        <v>3258.82</v>
      </c>
      <c r="F844">
        <v>170.709</v>
      </c>
      <c r="G844">
        <v>0</v>
      </c>
      <c r="H844">
        <v>63.4771</v>
      </c>
      <c r="I844">
        <v>0</v>
      </c>
      <c r="J844">
        <v>0.14846400000000001</v>
      </c>
      <c r="K844">
        <v>0.83704900000000004</v>
      </c>
      <c r="L844">
        <v>0</v>
      </c>
      <c r="M844" t="s">
        <v>42</v>
      </c>
    </row>
    <row r="845" spans="1:25" x14ac:dyDescent="0.25">
      <c r="A845" t="s">
        <v>46</v>
      </c>
      <c r="B845">
        <v>3348.63</v>
      </c>
      <c r="C845">
        <v>3318.83</v>
      </c>
      <c r="D845">
        <v>3318.72</v>
      </c>
      <c r="E845">
        <v>3249.52</v>
      </c>
      <c r="F845">
        <v>169.43600000000001</v>
      </c>
      <c r="G845">
        <v>0</v>
      </c>
      <c r="H845">
        <v>63.233899999999998</v>
      </c>
      <c r="I845">
        <v>0</v>
      </c>
      <c r="J845">
        <v>0.16736999999999999</v>
      </c>
      <c r="K845">
        <v>0.83700399999999997</v>
      </c>
      <c r="L845">
        <v>0</v>
      </c>
      <c r="M845" t="s">
        <v>42</v>
      </c>
    </row>
    <row r="846" spans="1:25" x14ac:dyDescent="0.25">
      <c r="A846" t="s">
        <v>46</v>
      </c>
      <c r="B846">
        <v>3369.93</v>
      </c>
      <c r="C846">
        <v>3341.4</v>
      </c>
      <c r="D846">
        <v>3341.3</v>
      </c>
      <c r="E846">
        <v>3272.17</v>
      </c>
      <c r="F846">
        <v>170.52099999999999</v>
      </c>
      <c r="G846">
        <v>0</v>
      </c>
      <c r="H846">
        <v>63.383200000000002</v>
      </c>
      <c r="I846">
        <v>0</v>
      </c>
      <c r="J846">
        <v>0.153588</v>
      </c>
      <c r="K846">
        <v>0.83705300000000005</v>
      </c>
      <c r="L846">
        <v>0</v>
      </c>
      <c r="M846" t="s">
        <v>42</v>
      </c>
    </row>
    <row r="847" spans="1:25" x14ac:dyDescent="0.25">
      <c r="A847" t="s">
        <v>46</v>
      </c>
      <c r="B847">
        <v>3352.35</v>
      </c>
      <c r="C847">
        <v>3323.5</v>
      </c>
      <c r="D847">
        <v>3323.39</v>
      </c>
      <c r="E847">
        <v>3254.26</v>
      </c>
      <c r="F847">
        <v>169.71799999999999</v>
      </c>
      <c r="G847">
        <v>0</v>
      </c>
      <c r="H847">
        <v>63.264200000000002</v>
      </c>
      <c r="I847">
        <v>0</v>
      </c>
      <c r="J847">
        <v>0.14711299999999999</v>
      </c>
      <c r="K847">
        <v>0.83694900000000005</v>
      </c>
      <c r="L847">
        <v>0</v>
      </c>
      <c r="M847" t="s">
        <v>42</v>
      </c>
    </row>
    <row r="848" spans="1:25" x14ac:dyDescent="0.25">
      <c r="A848" t="s">
        <v>46</v>
      </c>
      <c r="B848">
        <v>3336.15</v>
      </c>
      <c r="C848">
        <v>3306.72</v>
      </c>
      <c r="D848">
        <v>3306.61</v>
      </c>
      <c r="E848">
        <v>3237.51</v>
      </c>
      <c r="F848">
        <v>168.56</v>
      </c>
      <c r="G848">
        <v>0</v>
      </c>
      <c r="H848">
        <v>63.503399999999999</v>
      </c>
      <c r="I848">
        <v>0</v>
      </c>
      <c r="J848">
        <v>0.147503</v>
      </c>
      <c r="K848">
        <v>0.83703499999999997</v>
      </c>
      <c r="L848">
        <v>0</v>
      </c>
      <c r="M848" t="s">
        <v>42</v>
      </c>
    </row>
    <row r="849" spans="1:13" x14ac:dyDescent="0.25">
      <c r="A849" t="s">
        <v>46</v>
      </c>
      <c r="B849">
        <v>3352.82</v>
      </c>
      <c r="C849">
        <v>3324.08</v>
      </c>
      <c r="D849">
        <v>3323.97</v>
      </c>
      <c r="E849">
        <v>3254.9</v>
      </c>
      <c r="F849">
        <v>169.65299999999999</v>
      </c>
      <c r="G849">
        <v>0</v>
      </c>
      <c r="H849">
        <v>63.302999999999997</v>
      </c>
      <c r="I849">
        <v>0</v>
      </c>
      <c r="J849">
        <v>0.16592499999999999</v>
      </c>
      <c r="K849">
        <v>0.83510600000000001</v>
      </c>
      <c r="L849">
        <v>0</v>
      </c>
      <c r="M849" t="s">
        <v>42</v>
      </c>
    </row>
    <row r="850" spans="1:13" x14ac:dyDescent="0.25">
      <c r="A850" t="s">
        <v>46</v>
      </c>
      <c r="B850">
        <v>3343.23</v>
      </c>
      <c r="C850">
        <v>3314.62</v>
      </c>
      <c r="D850">
        <v>3314.52</v>
      </c>
      <c r="E850">
        <v>3245.43</v>
      </c>
      <c r="F850">
        <v>168.95500000000001</v>
      </c>
      <c r="G850">
        <v>0</v>
      </c>
      <c r="H850">
        <v>63.420099999999998</v>
      </c>
      <c r="I850">
        <v>0</v>
      </c>
      <c r="J850">
        <v>0.178454</v>
      </c>
      <c r="K850">
        <v>0.83690299999999995</v>
      </c>
      <c r="L850">
        <v>0</v>
      </c>
      <c r="M850" t="s">
        <v>42</v>
      </c>
    </row>
    <row r="851" spans="1:13" x14ac:dyDescent="0.25">
      <c r="A851" t="s">
        <v>46</v>
      </c>
      <c r="B851">
        <v>3354.66</v>
      </c>
      <c r="C851">
        <v>3325.37</v>
      </c>
      <c r="D851">
        <v>3325.27</v>
      </c>
      <c r="E851">
        <v>3256.03</v>
      </c>
      <c r="F851">
        <v>169.947</v>
      </c>
      <c r="G851">
        <v>0</v>
      </c>
      <c r="H851">
        <v>63.404400000000003</v>
      </c>
      <c r="I851">
        <v>0</v>
      </c>
      <c r="J851">
        <v>0.147147</v>
      </c>
      <c r="K851">
        <v>0.85432699999999995</v>
      </c>
      <c r="L851">
        <v>0</v>
      </c>
      <c r="M851" t="s">
        <v>42</v>
      </c>
    </row>
    <row r="852" spans="1:13" x14ac:dyDescent="0.25">
      <c r="A852" t="s">
        <v>46</v>
      </c>
      <c r="B852">
        <v>3337.22</v>
      </c>
      <c r="C852">
        <v>3307.57</v>
      </c>
      <c r="D852">
        <v>3307.47</v>
      </c>
      <c r="E852">
        <v>3238.43</v>
      </c>
      <c r="F852">
        <v>168.45599999999999</v>
      </c>
      <c r="G852">
        <v>0</v>
      </c>
      <c r="H852">
        <v>63.3123</v>
      </c>
      <c r="I852">
        <v>0</v>
      </c>
      <c r="J852">
        <v>0.17035500000000001</v>
      </c>
      <c r="K852">
        <v>0.83593399999999995</v>
      </c>
      <c r="L852">
        <v>0</v>
      </c>
      <c r="M852" t="s">
        <v>42</v>
      </c>
    </row>
    <row r="853" spans="1:13" x14ac:dyDescent="0.25">
      <c r="A853" t="s">
        <v>46</v>
      </c>
      <c r="B853">
        <v>3352.73</v>
      </c>
      <c r="C853">
        <v>3323.63</v>
      </c>
      <c r="D853">
        <v>3323.53</v>
      </c>
      <c r="E853">
        <v>3254.27</v>
      </c>
      <c r="F853">
        <v>170.37200000000001</v>
      </c>
      <c r="G853">
        <v>0</v>
      </c>
      <c r="H853">
        <v>63.509399999999999</v>
      </c>
      <c r="I853">
        <v>0</v>
      </c>
      <c r="J853">
        <v>0.157056</v>
      </c>
      <c r="K853">
        <v>0.83690600000000004</v>
      </c>
      <c r="L853">
        <v>0</v>
      </c>
      <c r="M853" t="s">
        <v>42</v>
      </c>
    </row>
    <row r="854" spans="1:13" x14ac:dyDescent="0.25">
      <c r="A854" t="s">
        <v>46</v>
      </c>
      <c r="B854">
        <v>3383.27</v>
      </c>
      <c r="C854">
        <v>3353.8</v>
      </c>
      <c r="D854">
        <v>3353.7</v>
      </c>
      <c r="E854">
        <v>3284.3</v>
      </c>
      <c r="F854">
        <v>171.239</v>
      </c>
      <c r="G854">
        <v>0</v>
      </c>
      <c r="H854">
        <v>63.810499999999998</v>
      </c>
      <c r="I854">
        <v>0</v>
      </c>
      <c r="J854">
        <v>0.158974</v>
      </c>
      <c r="K854">
        <v>0.83704900000000004</v>
      </c>
      <c r="L854">
        <v>0</v>
      </c>
      <c r="M854" t="s">
        <v>42</v>
      </c>
    </row>
    <row r="855" spans="1:13" x14ac:dyDescent="0.25">
      <c r="A855" t="s">
        <v>46</v>
      </c>
      <c r="B855">
        <v>3405.41</v>
      </c>
      <c r="C855">
        <v>3375.32</v>
      </c>
      <c r="D855">
        <v>3375.19</v>
      </c>
      <c r="E855">
        <v>3304.56</v>
      </c>
      <c r="F855">
        <v>174.32400000000001</v>
      </c>
      <c r="G855">
        <v>0</v>
      </c>
      <c r="H855">
        <v>64.379000000000005</v>
      </c>
      <c r="I855">
        <v>0</v>
      </c>
      <c r="J855">
        <v>0.14932500000000001</v>
      </c>
      <c r="K855">
        <v>0.86177899999999996</v>
      </c>
      <c r="L855">
        <v>0</v>
      </c>
      <c r="M855" t="s">
        <v>42</v>
      </c>
    </row>
    <row r="856" spans="1:13" x14ac:dyDescent="0.25">
      <c r="A856" t="s">
        <v>46</v>
      </c>
      <c r="B856">
        <v>3344.39</v>
      </c>
      <c r="C856">
        <v>3314.97</v>
      </c>
      <c r="D856">
        <v>3314.87</v>
      </c>
      <c r="E856">
        <v>3245.49</v>
      </c>
      <c r="F856">
        <v>168.691</v>
      </c>
      <c r="G856">
        <v>0</v>
      </c>
      <c r="H856">
        <v>63.173099999999998</v>
      </c>
      <c r="I856">
        <v>0</v>
      </c>
      <c r="J856">
        <v>0.178457</v>
      </c>
      <c r="K856">
        <v>0.836731</v>
      </c>
      <c r="L856">
        <v>0</v>
      </c>
      <c r="M856" t="s">
        <v>42</v>
      </c>
    </row>
    <row r="857" spans="1:13" x14ac:dyDescent="0.25">
      <c r="A857" t="s">
        <v>46</v>
      </c>
      <c r="B857">
        <v>3358.7</v>
      </c>
      <c r="C857">
        <v>3329.16</v>
      </c>
      <c r="D857">
        <v>3329.06</v>
      </c>
      <c r="E857">
        <v>3260.04</v>
      </c>
      <c r="F857">
        <v>170.58600000000001</v>
      </c>
      <c r="G857">
        <v>0</v>
      </c>
      <c r="H857">
        <v>63.568100000000001</v>
      </c>
      <c r="I857">
        <v>0</v>
      </c>
      <c r="J857">
        <v>0.178455</v>
      </c>
      <c r="K857">
        <v>0.83704299999999998</v>
      </c>
      <c r="L857">
        <v>0</v>
      </c>
      <c r="M857" t="s">
        <v>42</v>
      </c>
    </row>
    <row r="858" spans="1:13" x14ac:dyDescent="0.25">
      <c r="A858" t="s">
        <v>46</v>
      </c>
      <c r="B858">
        <v>3342.35</v>
      </c>
      <c r="C858">
        <v>3312.92</v>
      </c>
      <c r="D858">
        <v>3312.83</v>
      </c>
      <c r="E858">
        <v>3243.65</v>
      </c>
      <c r="F858">
        <v>168.53899999999999</v>
      </c>
      <c r="G858">
        <v>0</v>
      </c>
      <c r="H858">
        <v>63.067900000000002</v>
      </c>
      <c r="I858">
        <v>0</v>
      </c>
      <c r="J858">
        <v>0.178479</v>
      </c>
      <c r="K858">
        <v>0.83701099999999995</v>
      </c>
      <c r="L858">
        <v>0</v>
      </c>
      <c r="M858" t="s">
        <v>42</v>
      </c>
    </row>
    <row r="859" spans="1:13" x14ac:dyDescent="0.25">
      <c r="A859" t="s">
        <v>46</v>
      </c>
      <c r="B859">
        <v>3342.87</v>
      </c>
      <c r="C859">
        <v>3313.45</v>
      </c>
      <c r="D859">
        <v>3313.35</v>
      </c>
      <c r="E859">
        <v>3244.19</v>
      </c>
      <c r="F859">
        <v>168.46799999999999</v>
      </c>
      <c r="G859">
        <v>0</v>
      </c>
      <c r="H859">
        <v>63.120100000000001</v>
      </c>
      <c r="I859">
        <v>0</v>
      </c>
      <c r="J859">
        <v>0.17846200000000001</v>
      </c>
      <c r="K859">
        <v>0.83643599999999996</v>
      </c>
      <c r="L859">
        <v>0</v>
      </c>
      <c r="M859" t="s">
        <v>42</v>
      </c>
    </row>
    <row r="860" spans="1:13" x14ac:dyDescent="0.25">
      <c r="A860" t="s">
        <v>46</v>
      </c>
      <c r="B860">
        <v>3364.29</v>
      </c>
      <c r="C860">
        <v>3334.97</v>
      </c>
      <c r="D860">
        <v>3334.87</v>
      </c>
      <c r="E860">
        <v>3265.58</v>
      </c>
      <c r="F860">
        <v>169.60300000000001</v>
      </c>
      <c r="G860">
        <v>0</v>
      </c>
      <c r="H860">
        <v>63.527099999999997</v>
      </c>
      <c r="I860">
        <v>0</v>
      </c>
      <c r="J860">
        <v>0.17845800000000001</v>
      </c>
      <c r="K860">
        <v>0.86332299999999995</v>
      </c>
      <c r="L860">
        <v>0</v>
      </c>
      <c r="M860" t="s">
        <v>42</v>
      </c>
    </row>
    <row r="861" spans="1:13" x14ac:dyDescent="0.25">
      <c r="A861" t="s">
        <v>46</v>
      </c>
      <c r="B861">
        <v>3337.39</v>
      </c>
      <c r="C861">
        <v>3307.76</v>
      </c>
      <c r="D861">
        <v>3307.66</v>
      </c>
      <c r="E861">
        <v>3238.54</v>
      </c>
      <c r="F861">
        <v>168.25800000000001</v>
      </c>
      <c r="G861">
        <v>0</v>
      </c>
      <c r="H861">
        <v>63.0182</v>
      </c>
      <c r="I861">
        <v>0</v>
      </c>
      <c r="J861">
        <v>0.17846300000000001</v>
      </c>
      <c r="K861">
        <v>0.836588</v>
      </c>
      <c r="L861">
        <v>0</v>
      </c>
      <c r="M861" t="s">
        <v>42</v>
      </c>
    </row>
    <row r="862" spans="1:13" x14ac:dyDescent="0.25">
      <c r="A862" t="s">
        <v>46</v>
      </c>
      <c r="B862">
        <v>3341.7</v>
      </c>
      <c r="C862">
        <v>3312.1</v>
      </c>
      <c r="D862">
        <v>3312</v>
      </c>
      <c r="E862">
        <v>3242.52</v>
      </c>
      <c r="F862">
        <v>168.84700000000001</v>
      </c>
      <c r="G862">
        <v>0</v>
      </c>
      <c r="H862">
        <v>63.128399999999999</v>
      </c>
      <c r="I862">
        <v>0</v>
      </c>
      <c r="J862">
        <v>0.149086</v>
      </c>
      <c r="K862">
        <v>0.83689899999999995</v>
      </c>
      <c r="L862">
        <v>0</v>
      </c>
      <c r="M862" t="s">
        <v>42</v>
      </c>
    </row>
    <row r="863" spans="1:13" x14ac:dyDescent="0.25">
      <c r="A863" t="s">
        <v>46</v>
      </c>
      <c r="B863">
        <v>3354.84</v>
      </c>
      <c r="C863">
        <v>3325.14</v>
      </c>
      <c r="D863">
        <v>3325.05</v>
      </c>
      <c r="E863">
        <v>3255.98</v>
      </c>
      <c r="F863">
        <v>169.83099999999999</v>
      </c>
      <c r="G863">
        <v>0</v>
      </c>
      <c r="H863">
        <v>63.498800000000003</v>
      </c>
      <c r="I863">
        <v>0</v>
      </c>
      <c r="J863">
        <v>0.16783100000000001</v>
      </c>
      <c r="K863">
        <v>0.83704999999999996</v>
      </c>
      <c r="L863">
        <v>0</v>
      </c>
      <c r="M863" t="s">
        <v>42</v>
      </c>
    </row>
    <row r="864" spans="1:13" x14ac:dyDescent="0.25">
      <c r="A864" t="s">
        <v>46</v>
      </c>
      <c r="B864">
        <v>3366.03</v>
      </c>
      <c r="C864">
        <v>3336.71</v>
      </c>
      <c r="D864">
        <v>3336.61</v>
      </c>
      <c r="E864">
        <v>3267.36</v>
      </c>
      <c r="F864">
        <v>169.60499999999999</v>
      </c>
      <c r="G864">
        <v>0</v>
      </c>
      <c r="H864">
        <v>63.326799999999999</v>
      </c>
      <c r="I864">
        <v>0</v>
      </c>
      <c r="J864">
        <v>0.168541</v>
      </c>
      <c r="K864">
        <v>0.847078</v>
      </c>
      <c r="L864">
        <v>0</v>
      </c>
      <c r="M864" t="s">
        <v>42</v>
      </c>
    </row>
    <row r="865" spans="1:13" x14ac:dyDescent="0.25">
      <c r="A865" t="s">
        <v>46</v>
      </c>
      <c r="B865">
        <v>3337.22</v>
      </c>
      <c r="C865">
        <v>3307.54</v>
      </c>
      <c r="D865">
        <v>3307.44</v>
      </c>
      <c r="E865">
        <v>3238.29</v>
      </c>
      <c r="F865">
        <v>168.208</v>
      </c>
      <c r="G865">
        <v>0</v>
      </c>
      <c r="H865">
        <v>63.121200000000002</v>
      </c>
      <c r="I865">
        <v>0</v>
      </c>
      <c r="J865">
        <v>0.14739099999999999</v>
      </c>
      <c r="K865">
        <v>0.83692900000000003</v>
      </c>
      <c r="L865">
        <v>0</v>
      </c>
      <c r="M865" t="s">
        <v>42</v>
      </c>
    </row>
    <row r="866" spans="1:13" x14ac:dyDescent="0.25">
      <c r="A866" t="s">
        <v>46</v>
      </c>
      <c r="B866">
        <v>3349.57</v>
      </c>
      <c r="C866">
        <v>3320.07</v>
      </c>
      <c r="D866">
        <v>3319.96</v>
      </c>
      <c r="E866">
        <v>3250.62</v>
      </c>
      <c r="F866">
        <v>169.72</v>
      </c>
      <c r="G866">
        <v>0</v>
      </c>
      <c r="H866">
        <v>63.248100000000001</v>
      </c>
      <c r="I866">
        <v>0</v>
      </c>
      <c r="J866">
        <v>0.16109999999999999</v>
      </c>
      <c r="K866">
        <v>0.83673699999999995</v>
      </c>
      <c r="L866">
        <v>0</v>
      </c>
      <c r="M866" t="s">
        <v>42</v>
      </c>
    </row>
    <row r="867" spans="1:13" x14ac:dyDescent="0.25">
      <c r="A867" t="s">
        <v>46</v>
      </c>
      <c r="B867">
        <v>3353.8</v>
      </c>
      <c r="C867">
        <v>3324.14</v>
      </c>
      <c r="D867">
        <v>3324.04</v>
      </c>
      <c r="E867">
        <v>3254.93</v>
      </c>
      <c r="F867">
        <v>168.85900000000001</v>
      </c>
      <c r="G867">
        <v>0</v>
      </c>
      <c r="H867">
        <v>63.356000000000002</v>
      </c>
      <c r="I867">
        <v>0</v>
      </c>
      <c r="J867">
        <v>0.14737700000000001</v>
      </c>
      <c r="K867">
        <v>0.83700399999999997</v>
      </c>
      <c r="L867">
        <v>0</v>
      </c>
      <c r="M867" t="s">
        <v>42</v>
      </c>
    </row>
    <row r="868" spans="1:13" x14ac:dyDescent="0.25">
      <c r="A868" t="s">
        <v>46</v>
      </c>
      <c r="B868">
        <v>3338.23</v>
      </c>
      <c r="C868">
        <v>3309.08</v>
      </c>
      <c r="D868">
        <v>3308.97</v>
      </c>
      <c r="E868">
        <v>3239.79</v>
      </c>
      <c r="F868">
        <v>167.98500000000001</v>
      </c>
      <c r="G868">
        <v>0</v>
      </c>
      <c r="H868">
        <v>63.207500000000003</v>
      </c>
      <c r="I868">
        <v>0</v>
      </c>
      <c r="J868">
        <v>0.17851400000000001</v>
      </c>
      <c r="K868">
        <v>0.83564099999999997</v>
      </c>
      <c r="L868">
        <v>0</v>
      </c>
      <c r="M868" t="s">
        <v>42</v>
      </c>
    </row>
    <row r="869" spans="1:13" x14ac:dyDescent="0.25">
      <c r="A869" t="s">
        <v>46</v>
      </c>
      <c r="B869">
        <v>3356.68</v>
      </c>
      <c r="C869">
        <v>3326.4</v>
      </c>
      <c r="D869">
        <v>3326.3</v>
      </c>
      <c r="E869">
        <v>3256.97</v>
      </c>
      <c r="F869">
        <v>169.59899999999999</v>
      </c>
      <c r="G869">
        <v>0</v>
      </c>
      <c r="H869">
        <v>63.341900000000003</v>
      </c>
      <c r="I869">
        <v>0</v>
      </c>
      <c r="J869">
        <v>0.150335</v>
      </c>
      <c r="K869">
        <v>0.83670299999999997</v>
      </c>
      <c r="L869">
        <v>0</v>
      </c>
      <c r="M869" t="s">
        <v>42</v>
      </c>
    </row>
    <row r="870" spans="1:13" x14ac:dyDescent="0.25">
      <c r="A870" t="s">
        <v>46</v>
      </c>
      <c r="B870">
        <v>3338.34</v>
      </c>
      <c r="C870">
        <v>3309.18</v>
      </c>
      <c r="D870">
        <v>3309.09</v>
      </c>
      <c r="E870">
        <v>3240</v>
      </c>
      <c r="F870">
        <v>168.26499999999999</v>
      </c>
      <c r="G870">
        <v>0</v>
      </c>
      <c r="H870">
        <v>63.1295</v>
      </c>
      <c r="I870">
        <v>0</v>
      </c>
      <c r="J870">
        <v>0.17846000000000001</v>
      </c>
      <c r="K870">
        <v>0.83703799999999995</v>
      </c>
      <c r="L870">
        <v>0</v>
      </c>
      <c r="M870" t="s">
        <v>42</v>
      </c>
    </row>
    <row r="871" spans="1:13" x14ac:dyDescent="0.25">
      <c r="A871" t="s">
        <v>46</v>
      </c>
      <c r="B871">
        <v>3367.01</v>
      </c>
      <c r="C871">
        <v>3337.3</v>
      </c>
      <c r="D871">
        <v>3337.19</v>
      </c>
      <c r="E871">
        <v>3267.84</v>
      </c>
      <c r="F871">
        <v>169.68600000000001</v>
      </c>
      <c r="G871">
        <v>0</v>
      </c>
      <c r="H871">
        <v>63.456000000000003</v>
      </c>
      <c r="I871">
        <v>0</v>
      </c>
      <c r="J871">
        <v>0.17846300000000001</v>
      </c>
      <c r="K871">
        <v>0.83631900000000003</v>
      </c>
      <c r="L871">
        <v>0</v>
      </c>
      <c r="M871" t="s">
        <v>42</v>
      </c>
    </row>
    <row r="872" spans="1:13" x14ac:dyDescent="0.25">
      <c r="A872" t="s">
        <v>46</v>
      </c>
      <c r="B872">
        <v>3448.47</v>
      </c>
      <c r="C872">
        <v>3418.65</v>
      </c>
      <c r="D872">
        <v>3418.52</v>
      </c>
      <c r="E872">
        <v>3347.82</v>
      </c>
      <c r="F872">
        <v>174.36600000000001</v>
      </c>
      <c r="G872">
        <v>0</v>
      </c>
      <c r="H872">
        <v>65.186499999999995</v>
      </c>
      <c r="I872">
        <v>0</v>
      </c>
      <c r="J872">
        <v>0.178455</v>
      </c>
      <c r="K872">
        <v>0.83705099999999999</v>
      </c>
      <c r="L872">
        <v>0</v>
      </c>
      <c r="M872" t="s">
        <v>42</v>
      </c>
    </row>
    <row r="873" spans="1:13" x14ac:dyDescent="0.25">
      <c r="A873" t="s">
        <v>46</v>
      </c>
      <c r="B873">
        <v>3460.15</v>
      </c>
      <c r="C873">
        <v>3430.17</v>
      </c>
      <c r="D873">
        <v>3430.03</v>
      </c>
      <c r="E873">
        <v>3359.55</v>
      </c>
      <c r="F873">
        <v>178.048</v>
      </c>
      <c r="G873">
        <v>0</v>
      </c>
      <c r="H873">
        <v>64.565799999999996</v>
      </c>
      <c r="I873">
        <v>0</v>
      </c>
      <c r="J873">
        <v>0.133355</v>
      </c>
      <c r="K873">
        <v>0.83612500000000001</v>
      </c>
      <c r="L873">
        <v>0</v>
      </c>
      <c r="M873" t="s">
        <v>42</v>
      </c>
    </row>
    <row r="874" spans="1:13" x14ac:dyDescent="0.25">
      <c r="A874" t="s">
        <v>46</v>
      </c>
      <c r="B874">
        <v>3434.2</v>
      </c>
      <c r="C874">
        <v>3405.22</v>
      </c>
      <c r="D874">
        <v>3405.09</v>
      </c>
      <c r="E874">
        <v>3334.89</v>
      </c>
      <c r="F874">
        <v>173.744</v>
      </c>
      <c r="G874">
        <v>0</v>
      </c>
      <c r="H874">
        <v>64.463700000000003</v>
      </c>
      <c r="I874">
        <v>0</v>
      </c>
      <c r="J874">
        <v>0.158834</v>
      </c>
      <c r="K874">
        <v>0.83654099999999998</v>
      </c>
      <c r="L874">
        <v>0</v>
      </c>
      <c r="M874" t="s">
        <v>42</v>
      </c>
    </row>
    <row r="875" spans="1:13" x14ac:dyDescent="0.25">
      <c r="A875" t="s">
        <v>46</v>
      </c>
      <c r="B875">
        <v>3435.09</v>
      </c>
      <c r="C875">
        <v>3405.73</v>
      </c>
      <c r="D875">
        <v>3405.6</v>
      </c>
      <c r="E875">
        <v>3335.54</v>
      </c>
      <c r="F875">
        <v>175.95500000000001</v>
      </c>
      <c r="G875">
        <v>0</v>
      </c>
      <c r="H875">
        <v>64.277000000000001</v>
      </c>
      <c r="I875">
        <v>0</v>
      </c>
      <c r="J875">
        <v>0.155305</v>
      </c>
      <c r="K875">
        <v>0.83702100000000002</v>
      </c>
      <c r="L875">
        <v>0</v>
      </c>
      <c r="M875" t="s">
        <v>42</v>
      </c>
    </row>
    <row r="876" spans="1:13" x14ac:dyDescent="0.25">
      <c r="A876" t="s">
        <v>46</v>
      </c>
      <c r="B876">
        <v>3418.22</v>
      </c>
      <c r="C876">
        <v>3389.67</v>
      </c>
      <c r="D876">
        <v>3389.55</v>
      </c>
      <c r="E876">
        <v>3319.42</v>
      </c>
      <c r="F876">
        <v>173.55199999999999</v>
      </c>
      <c r="G876">
        <v>0</v>
      </c>
      <c r="H876">
        <v>63.9818</v>
      </c>
      <c r="I876">
        <v>0</v>
      </c>
      <c r="J876">
        <v>0.178455</v>
      </c>
      <c r="K876">
        <v>0.84235000000000004</v>
      </c>
      <c r="L876">
        <v>0</v>
      </c>
      <c r="M876" t="s">
        <v>42</v>
      </c>
    </row>
    <row r="877" spans="1:13" x14ac:dyDescent="0.25">
      <c r="A877" t="s">
        <v>46</v>
      </c>
      <c r="B877">
        <v>3421.92</v>
      </c>
      <c r="C877">
        <v>3393.28</v>
      </c>
      <c r="D877">
        <v>3393.15</v>
      </c>
      <c r="E877">
        <v>3323.31</v>
      </c>
      <c r="F877">
        <v>174.107</v>
      </c>
      <c r="G877">
        <v>0</v>
      </c>
      <c r="H877">
        <v>64.3</v>
      </c>
      <c r="I877">
        <v>0</v>
      </c>
      <c r="J877">
        <v>0.14714099999999999</v>
      </c>
      <c r="K877">
        <v>0.83703099999999997</v>
      </c>
      <c r="L877">
        <v>0</v>
      </c>
      <c r="M877" t="s">
        <v>42</v>
      </c>
    </row>
    <row r="878" spans="1:13" x14ac:dyDescent="0.25">
      <c r="A878" t="s">
        <v>46</v>
      </c>
      <c r="B878">
        <v>3426.59</v>
      </c>
      <c r="C878">
        <v>3396.44</v>
      </c>
      <c r="D878">
        <v>3396.31</v>
      </c>
      <c r="E878">
        <v>3326.22</v>
      </c>
      <c r="F878">
        <v>173.47</v>
      </c>
      <c r="G878">
        <v>0</v>
      </c>
      <c r="H878">
        <v>64.4315</v>
      </c>
      <c r="I878">
        <v>0</v>
      </c>
      <c r="J878">
        <v>0.15590000000000001</v>
      </c>
      <c r="K878">
        <v>0.83641900000000002</v>
      </c>
      <c r="L878">
        <v>0</v>
      </c>
      <c r="M878" t="s">
        <v>42</v>
      </c>
    </row>
    <row r="879" spans="1:13" x14ac:dyDescent="0.25">
      <c r="A879" t="s">
        <v>46</v>
      </c>
      <c r="B879">
        <v>3438.5</v>
      </c>
      <c r="C879">
        <v>3409.18</v>
      </c>
      <c r="D879">
        <v>3409.05</v>
      </c>
      <c r="E879">
        <v>3338.97</v>
      </c>
      <c r="F879">
        <v>175.02699999999999</v>
      </c>
      <c r="G879">
        <v>0</v>
      </c>
      <c r="H879">
        <v>64.564099999999996</v>
      </c>
      <c r="I879">
        <v>0</v>
      </c>
      <c r="J879">
        <v>0.150418</v>
      </c>
      <c r="K879">
        <v>0.83698399999999995</v>
      </c>
      <c r="L879">
        <v>0</v>
      </c>
      <c r="M879" t="s">
        <v>42</v>
      </c>
    </row>
    <row r="880" spans="1:13" x14ac:dyDescent="0.25">
      <c r="A880" t="s">
        <v>46</v>
      </c>
      <c r="B880">
        <v>3412.68</v>
      </c>
      <c r="C880">
        <v>3384.08</v>
      </c>
      <c r="D880">
        <v>3383.94</v>
      </c>
      <c r="E880">
        <v>3314.46</v>
      </c>
      <c r="F880">
        <v>173.20400000000001</v>
      </c>
      <c r="G880">
        <v>0</v>
      </c>
      <c r="H880">
        <v>64.679900000000004</v>
      </c>
      <c r="I880">
        <v>0</v>
      </c>
      <c r="J880">
        <v>0.15135799999999999</v>
      </c>
      <c r="K880">
        <v>0.83705200000000002</v>
      </c>
      <c r="L880">
        <v>0</v>
      </c>
      <c r="M880" t="s">
        <v>42</v>
      </c>
    </row>
    <row r="881" spans="1:25" x14ac:dyDescent="0.25">
      <c r="A881" t="s">
        <v>46</v>
      </c>
      <c r="B881">
        <v>3426.5</v>
      </c>
      <c r="C881">
        <v>3397.9</v>
      </c>
      <c r="D881">
        <v>3397.78</v>
      </c>
      <c r="E881">
        <v>3327.73</v>
      </c>
      <c r="F881">
        <v>173.751</v>
      </c>
      <c r="G881">
        <v>0</v>
      </c>
      <c r="H881">
        <v>64.676400000000001</v>
      </c>
      <c r="I881">
        <v>0</v>
      </c>
      <c r="J881">
        <v>0.173207</v>
      </c>
      <c r="K881">
        <v>0.83704500000000004</v>
      </c>
      <c r="L881">
        <v>0</v>
      </c>
      <c r="M881" t="s">
        <v>42</v>
      </c>
    </row>
    <row r="882" spans="1:25" x14ac:dyDescent="0.25">
      <c r="A882" t="s">
        <v>46</v>
      </c>
      <c r="B882">
        <v>3430.1</v>
      </c>
      <c r="C882">
        <v>3400.53</v>
      </c>
      <c r="D882">
        <v>3400.4</v>
      </c>
      <c r="E882">
        <v>3330.53</v>
      </c>
      <c r="F882">
        <v>175.61</v>
      </c>
      <c r="G882">
        <v>0</v>
      </c>
      <c r="H882">
        <v>65.473799999999997</v>
      </c>
      <c r="I882">
        <v>0</v>
      </c>
      <c r="J882">
        <v>0.15112600000000001</v>
      </c>
      <c r="K882">
        <v>0.83657700000000002</v>
      </c>
      <c r="L882">
        <v>0</v>
      </c>
      <c r="M882" t="s">
        <v>42</v>
      </c>
    </row>
    <row r="883" spans="1:25" x14ac:dyDescent="0.25">
      <c r="A883" t="s">
        <v>46</v>
      </c>
      <c r="B883">
        <v>3426.38</v>
      </c>
      <c r="C883">
        <v>3397.19</v>
      </c>
      <c r="D883">
        <v>3397.06</v>
      </c>
      <c r="E883">
        <v>3327.05</v>
      </c>
      <c r="F883">
        <v>175.09299999999999</v>
      </c>
      <c r="G883">
        <v>0</v>
      </c>
      <c r="H883">
        <v>64.377399999999994</v>
      </c>
      <c r="I883">
        <v>0</v>
      </c>
      <c r="J883">
        <v>0.14720800000000001</v>
      </c>
      <c r="K883">
        <v>0.83698399999999995</v>
      </c>
      <c r="L883">
        <v>0</v>
      </c>
      <c r="M883" t="s">
        <v>42</v>
      </c>
    </row>
    <row r="884" spans="1:25" x14ac:dyDescent="0.25">
      <c r="A884" t="s">
        <v>46</v>
      </c>
      <c r="B884">
        <v>3429.72</v>
      </c>
      <c r="C884">
        <v>3400.68</v>
      </c>
      <c r="D884">
        <v>3400.52</v>
      </c>
      <c r="E884">
        <v>3330.88</v>
      </c>
      <c r="F884">
        <v>175.03100000000001</v>
      </c>
      <c r="G884">
        <v>0</v>
      </c>
      <c r="H884">
        <v>64.595100000000002</v>
      </c>
      <c r="I884">
        <v>0</v>
      </c>
      <c r="J884">
        <v>0.151286</v>
      </c>
      <c r="K884">
        <v>0.83702399999999999</v>
      </c>
      <c r="L884">
        <v>0</v>
      </c>
      <c r="M884" t="s">
        <v>42</v>
      </c>
    </row>
    <row r="885" spans="1:25" x14ac:dyDescent="0.25">
      <c r="A885" t="s">
        <v>46</v>
      </c>
      <c r="B885">
        <v>3445.33</v>
      </c>
      <c r="C885">
        <v>3416.39</v>
      </c>
      <c r="D885">
        <v>3416.27</v>
      </c>
      <c r="E885">
        <v>3346.09</v>
      </c>
      <c r="F885">
        <v>174.02799999999999</v>
      </c>
      <c r="G885">
        <v>0</v>
      </c>
      <c r="H885">
        <v>64.420699999999997</v>
      </c>
      <c r="I885">
        <v>0</v>
      </c>
      <c r="J885">
        <v>0.178457</v>
      </c>
      <c r="K885">
        <v>0.83493099999999998</v>
      </c>
      <c r="L885">
        <v>0</v>
      </c>
      <c r="M885" t="s">
        <v>42</v>
      </c>
    </row>
    <row r="886" spans="1:25" x14ac:dyDescent="0.25">
      <c r="A886" t="s">
        <v>46</v>
      </c>
      <c r="B886">
        <v>3439.46</v>
      </c>
      <c r="C886">
        <v>3410.5</v>
      </c>
      <c r="D886">
        <v>3410.37</v>
      </c>
      <c r="E886">
        <v>3339.58</v>
      </c>
      <c r="F886">
        <v>175.18199999999999</v>
      </c>
      <c r="G886">
        <v>0</v>
      </c>
      <c r="H886">
        <v>64.123000000000005</v>
      </c>
      <c r="I886">
        <v>0</v>
      </c>
      <c r="J886">
        <v>0.178454</v>
      </c>
      <c r="K886">
        <v>0.83023899999999995</v>
      </c>
      <c r="L886">
        <v>0</v>
      </c>
      <c r="M886" t="s">
        <v>42</v>
      </c>
    </row>
    <row r="887" spans="1:25" x14ac:dyDescent="0.25">
      <c r="A887" t="s">
        <v>46</v>
      </c>
      <c r="B887">
        <v>3420.23</v>
      </c>
      <c r="C887">
        <v>3391.59</v>
      </c>
      <c r="D887">
        <v>3391.46</v>
      </c>
      <c r="E887">
        <v>3321.44</v>
      </c>
      <c r="F887">
        <v>173.947</v>
      </c>
      <c r="G887">
        <v>0</v>
      </c>
      <c r="H887">
        <v>64.177000000000007</v>
      </c>
      <c r="I887">
        <v>0</v>
      </c>
      <c r="J887">
        <v>0.17585600000000001</v>
      </c>
      <c r="K887">
        <v>0.83684599999999998</v>
      </c>
      <c r="L887">
        <v>0</v>
      </c>
      <c r="M887" t="s">
        <v>42</v>
      </c>
    </row>
    <row r="888" spans="1:25" x14ac:dyDescent="0.25">
      <c r="A888" t="s">
        <v>46</v>
      </c>
      <c r="B888">
        <v>3428.56</v>
      </c>
      <c r="C888">
        <v>3399.95</v>
      </c>
      <c r="D888">
        <v>3399.82</v>
      </c>
      <c r="E888">
        <v>3329.85</v>
      </c>
      <c r="F888">
        <v>174.834</v>
      </c>
      <c r="G888">
        <v>0</v>
      </c>
      <c r="H888">
        <v>64.681399999999996</v>
      </c>
      <c r="I888">
        <v>0</v>
      </c>
      <c r="J888">
        <v>0.178455</v>
      </c>
      <c r="K888">
        <v>0.836955</v>
      </c>
      <c r="L888">
        <v>0</v>
      </c>
      <c r="M888" t="s">
        <v>42</v>
      </c>
    </row>
    <row r="889" spans="1:25" x14ac:dyDescent="0.25">
      <c r="A889" t="s">
        <v>46</v>
      </c>
      <c r="B889">
        <v>3430.69</v>
      </c>
      <c r="C889">
        <v>3401.61</v>
      </c>
      <c r="D889">
        <v>3401.48</v>
      </c>
      <c r="E889">
        <v>3331.52</v>
      </c>
      <c r="F889">
        <v>174.82599999999999</v>
      </c>
      <c r="G889">
        <v>0</v>
      </c>
      <c r="H889">
        <v>64.775999999999996</v>
      </c>
      <c r="I889">
        <v>0</v>
      </c>
      <c r="J889">
        <v>0.16786400000000001</v>
      </c>
      <c r="K889">
        <v>0.83681799999999995</v>
      </c>
      <c r="L889">
        <v>0</v>
      </c>
      <c r="M889" t="s">
        <v>42</v>
      </c>
    </row>
    <row r="890" spans="1:25" x14ac:dyDescent="0.25">
      <c r="A890" t="s">
        <v>46</v>
      </c>
      <c r="B890">
        <v>3504.46</v>
      </c>
      <c r="C890">
        <v>3475.45</v>
      </c>
      <c r="D890">
        <v>3475.28</v>
      </c>
      <c r="E890">
        <v>3403.34</v>
      </c>
      <c r="F890">
        <v>181.024</v>
      </c>
      <c r="G890">
        <v>0</v>
      </c>
      <c r="H890">
        <v>66.319900000000004</v>
      </c>
      <c r="I890">
        <v>0</v>
      </c>
      <c r="J890">
        <v>0.147289</v>
      </c>
      <c r="K890">
        <v>0.83703300000000003</v>
      </c>
      <c r="L890">
        <v>0</v>
      </c>
      <c r="M890" t="s">
        <v>42</v>
      </c>
    </row>
    <row r="891" spans="1:25" x14ac:dyDescent="0.25">
      <c r="A891" t="s">
        <v>46</v>
      </c>
      <c r="B891">
        <v>3497.14</v>
      </c>
      <c r="C891">
        <v>3468.43</v>
      </c>
      <c r="D891">
        <v>3468.24</v>
      </c>
      <c r="E891">
        <v>3396.73</v>
      </c>
      <c r="F891">
        <v>181.54900000000001</v>
      </c>
      <c r="G891">
        <v>0</v>
      </c>
      <c r="H891">
        <v>65.931799999999996</v>
      </c>
      <c r="I891">
        <v>0</v>
      </c>
      <c r="J891">
        <v>0.169595</v>
      </c>
      <c r="K891">
        <v>0.836781</v>
      </c>
      <c r="L891">
        <v>0</v>
      </c>
      <c r="M891" t="s">
        <v>42</v>
      </c>
    </row>
    <row r="892" spans="1:25" x14ac:dyDescent="0.25">
      <c r="A892" t="s">
        <v>46</v>
      </c>
      <c r="B892">
        <v>3491.07</v>
      </c>
      <c r="C892">
        <v>3461.86</v>
      </c>
      <c r="D892">
        <v>3461.69</v>
      </c>
      <c r="E892">
        <v>3389.89</v>
      </c>
      <c r="F892">
        <v>179.47900000000001</v>
      </c>
      <c r="G892">
        <v>0</v>
      </c>
      <c r="H892">
        <v>65.8673</v>
      </c>
      <c r="I892">
        <v>0</v>
      </c>
      <c r="J892">
        <v>0.178454</v>
      </c>
      <c r="K892">
        <v>0.83684400000000003</v>
      </c>
      <c r="L892">
        <v>0</v>
      </c>
      <c r="M892" t="s">
        <v>42</v>
      </c>
    </row>
    <row r="893" spans="1:25" x14ac:dyDescent="0.25">
      <c r="A893" t="s">
        <v>46</v>
      </c>
      <c r="B893">
        <v>3472.88</v>
      </c>
      <c r="C893">
        <v>3443.22</v>
      </c>
      <c r="D893">
        <v>3443.03</v>
      </c>
      <c r="E893">
        <v>3371.47</v>
      </c>
      <c r="F893">
        <v>179.36099999999999</v>
      </c>
      <c r="G893">
        <v>0</v>
      </c>
      <c r="H893">
        <v>65.014200000000002</v>
      </c>
      <c r="I893">
        <v>0</v>
      </c>
      <c r="J893">
        <v>0.17846100000000001</v>
      </c>
      <c r="K893">
        <v>0.83704800000000001</v>
      </c>
      <c r="L893">
        <v>0</v>
      </c>
      <c r="M893" t="s">
        <v>42</v>
      </c>
    </row>
    <row r="894" spans="1:25" x14ac:dyDescent="0.25">
      <c r="A894" t="s">
        <v>46</v>
      </c>
      <c r="B894">
        <v>3492.02</v>
      </c>
      <c r="C894">
        <v>3462.93</v>
      </c>
      <c r="D894">
        <v>3462.69</v>
      </c>
      <c r="E894">
        <v>3391.16</v>
      </c>
      <c r="F894">
        <v>182.56700000000001</v>
      </c>
      <c r="G894">
        <v>0</v>
      </c>
      <c r="H894">
        <v>65.596100000000007</v>
      </c>
      <c r="I894">
        <v>0</v>
      </c>
      <c r="J894">
        <v>0.148953</v>
      </c>
      <c r="K894">
        <v>0.83705099999999999</v>
      </c>
      <c r="L894">
        <v>0</v>
      </c>
      <c r="M894" t="s">
        <v>42</v>
      </c>
    </row>
    <row r="895" spans="1:25" x14ac:dyDescent="0.25">
      <c r="A895" t="s">
        <v>46</v>
      </c>
      <c r="B895">
        <v>3488.71</v>
      </c>
      <c r="C895">
        <v>3459.75</v>
      </c>
      <c r="D895">
        <v>3459.57</v>
      </c>
      <c r="E895">
        <v>3388.08</v>
      </c>
      <c r="F895">
        <v>180.68600000000001</v>
      </c>
      <c r="G895">
        <v>0</v>
      </c>
      <c r="H895">
        <v>65.410799999999995</v>
      </c>
      <c r="I895">
        <v>0</v>
      </c>
      <c r="J895">
        <v>0.147789</v>
      </c>
      <c r="K895">
        <v>0.83695799999999998</v>
      </c>
      <c r="L895">
        <v>0</v>
      </c>
      <c r="M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46</v>
      </c>
      <c r="B896">
        <v>3519.7</v>
      </c>
      <c r="C896">
        <v>3490.73</v>
      </c>
      <c r="D896">
        <v>3490.54</v>
      </c>
      <c r="E896">
        <v>3417.79</v>
      </c>
      <c r="F896">
        <v>184.33</v>
      </c>
      <c r="G896">
        <v>0</v>
      </c>
      <c r="H896">
        <v>66.851600000000005</v>
      </c>
      <c r="I896">
        <v>0</v>
      </c>
      <c r="J896">
        <v>0.14940500000000001</v>
      </c>
      <c r="K896">
        <v>0.83704999999999996</v>
      </c>
      <c r="L896">
        <v>0</v>
      </c>
      <c r="M896" t="s">
        <v>42</v>
      </c>
      <c r="R896">
        <f>AVERAGE(B847:B896)</f>
        <v>3401.0003999999999</v>
      </c>
      <c r="S896">
        <f>AVERAGE(C847:C896)</f>
        <v>3371.7325999999989</v>
      </c>
      <c r="U896">
        <f>_xlfn.VAR.P(B847:B896)</f>
        <v>2955.5336878400003</v>
      </c>
      <c r="V896">
        <f>_xlfn.VAR.P(C847:C896)</f>
        <v>2968.2431992400002</v>
      </c>
      <c r="X896">
        <f>1.96*SQRT(U896)/50</f>
        <v>2.1311009563327725</v>
      </c>
      <c r="Y896">
        <f>1.96*SQRT(V896)/50</f>
        <v>2.1356781662226529</v>
      </c>
    </row>
    <row r="897" spans="1:12" x14ac:dyDescent="0.25">
      <c r="A897" t="s">
        <v>46</v>
      </c>
      <c r="B897">
        <v>170176.62179999999</v>
      </c>
      <c r="C897" t="s">
        <v>36</v>
      </c>
    </row>
    <row r="898" spans="1:12" x14ac:dyDescent="0.25">
      <c r="A898" t="s">
        <v>47</v>
      </c>
      <c r="B898">
        <v>90412.2</v>
      </c>
      <c r="C898">
        <v>85602.5</v>
      </c>
      <c r="D898">
        <v>85541.8</v>
      </c>
      <c r="E898">
        <v>85377.8</v>
      </c>
      <c r="F898">
        <v>576.83799999999997</v>
      </c>
      <c r="G898">
        <v>810.58199999999999</v>
      </c>
      <c r="H898">
        <v>391.26400000000001</v>
      </c>
      <c r="I898">
        <v>0.178456</v>
      </c>
      <c r="J898">
        <v>0.84899599999999997</v>
      </c>
      <c r="K898">
        <v>0</v>
      </c>
      <c r="L898" t="s">
        <v>42</v>
      </c>
    </row>
    <row r="899" spans="1:12" x14ac:dyDescent="0.25">
      <c r="A899" t="s">
        <v>47</v>
      </c>
      <c r="B899">
        <v>90565.9</v>
      </c>
      <c r="C899">
        <v>85002.2</v>
      </c>
      <c r="D899">
        <v>84938.9</v>
      </c>
      <c r="E899">
        <v>84775.8</v>
      </c>
      <c r="F899">
        <v>576.21199999999999</v>
      </c>
      <c r="G899">
        <v>808.05700000000002</v>
      </c>
      <c r="H899">
        <v>387.142</v>
      </c>
      <c r="I899">
        <v>0.17855699999999999</v>
      </c>
      <c r="J899">
        <v>0.83678300000000005</v>
      </c>
      <c r="K899">
        <v>0</v>
      </c>
      <c r="L899" t="s">
        <v>42</v>
      </c>
    </row>
    <row r="900" spans="1:12" x14ac:dyDescent="0.25">
      <c r="A900" t="s">
        <v>47</v>
      </c>
      <c r="B900">
        <v>90130.9</v>
      </c>
      <c r="C900">
        <v>85379.3</v>
      </c>
      <c r="D900">
        <v>85312.6</v>
      </c>
      <c r="E900">
        <v>85149.6</v>
      </c>
      <c r="F900">
        <v>576.15</v>
      </c>
      <c r="G900">
        <v>821.48400000000004</v>
      </c>
      <c r="H900">
        <v>387.53</v>
      </c>
      <c r="I900">
        <v>0.14710400000000001</v>
      </c>
      <c r="J900">
        <v>0.83690399999999998</v>
      </c>
      <c r="K900">
        <v>0</v>
      </c>
      <c r="L900" t="s">
        <v>42</v>
      </c>
    </row>
    <row r="901" spans="1:12" x14ac:dyDescent="0.25">
      <c r="A901" t="s">
        <v>47</v>
      </c>
      <c r="B901">
        <v>89686.399999999994</v>
      </c>
      <c r="C901">
        <v>84929</v>
      </c>
      <c r="D901">
        <v>84863.4</v>
      </c>
      <c r="E901">
        <v>84700.800000000003</v>
      </c>
      <c r="F901">
        <v>580.03399999999999</v>
      </c>
      <c r="G901">
        <v>822.29399999999998</v>
      </c>
      <c r="H901">
        <v>383.10199999999998</v>
      </c>
      <c r="I901">
        <v>0.162383</v>
      </c>
      <c r="J901">
        <v>0.83670299999999997</v>
      </c>
      <c r="K901">
        <v>0</v>
      </c>
      <c r="L901" t="s">
        <v>42</v>
      </c>
    </row>
    <row r="902" spans="1:12" x14ac:dyDescent="0.25">
      <c r="A902" t="s">
        <v>47</v>
      </c>
      <c r="B902">
        <v>90268.4</v>
      </c>
      <c r="C902">
        <v>85477.1</v>
      </c>
      <c r="D902">
        <v>85410.9</v>
      </c>
      <c r="E902">
        <v>85247.5</v>
      </c>
      <c r="F902">
        <v>582.98</v>
      </c>
      <c r="G902">
        <v>928.08900000000006</v>
      </c>
      <c r="H902">
        <v>389.07</v>
      </c>
      <c r="I902">
        <v>0.14813299999999999</v>
      </c>
      <c r="J902">
        <v>0.83695299999999995</v>
      </c>
      <c r="K902">
        <v>0</v>
      </c>
      <c r="L902" t="s">
        <v>42</v>
      </c>
    </row>
    <row r="903" spans="1:12" x14ac:dyDescent="0.25">
      <c r="A903" t="s">
        <v>47</v>
      </c>
      <c r="B903">
        <v>88305.600000000006</v>
      </c>
      <c r="C903">
        <v>83628.7</v>
      </c>
      <c r="D903">
        <v>83567.100000000006</v>
      </c>
      <c r="E903">
        <v>83407.5</v>
      </c>
      <c r="F903">
        <v>559.79700000000003</v>
      </c>
      <c r="G903">
        <v>785.18700000000001</v>
      </c>
      <c r="H903">
        <v>364.94900000000001</v>
      </c>
      <c r="I903">
        <v>0.14716599999999999</v>
      </c>
      <c r="J903">
        <v>0.83699699999999999</v>
      </c>
      <c r="K903">
        <v>0</v>
      </c>
      <c r="L903" t="s">
        <v>42</v>
      </c>
    </row>
    <row r="904" spans="1:12" x14ac:dyDescent="0.25">
      <c r="A904" t="s">
        <v>47</v>
      </c>
      <c r="B904">
        <v>88170.6</v>
      </c>
      <c r="C904">
        <v>83579.3</v>
      </c>
      <c r="D904">
        <v>83520.100000000006</v>
      </c>
      <c r="E904">
        <v>83360.899999999994</v>
      </c>
      <c r="F904">
        <v>554.86</v>
      </c>
      <c r="G904">
        <v>892.63</v>
      </c>
      <c r="H904">
        <v>358.97300000000001</v>
      </c>
      <c r="I904">
        <v>0.178456</v>
      </c>
      <c r="J904">
        <v>0.83699900000000005</v>
      </c>
      <c r="K904">
        <v>0</v>
      </c>
      <c r="L904" t="s">
        <v>42</v>
      </c>
    </row>
    <row r="905" spans="1:12" x14ac:dyDescent="0.25">
      <c r="A905" t="s">
        <v>47</v>
      </c>
      <c r="B905">
        <v>88753.1</v>
      </c>
      <c r="C905">
        <v>84096.7</v>
      </c>
      <c r="D905">
        <v>84033.9</v>
      </c>
      <c r="E905">
        <v>83873</v>
      </c>
      <c r="F905">
        <v>560.02599999999995</v>
      </c>
      <c r="G905">
        <v>970.995</v>
      </c>
      <c r="H905">
        <v>363.67700000000002</v>
      </c>
      <c r="I905">
        <v>0.16270599999999999</v>
      </c>
      <c r="J905">
        <v>0.83705300000000005</v>
      </c>
      <c r="K905">
        <v>0</v>
      </c>
      <c r="L905" t="s">
        <v>42</v>
      </c>
    </row>
    <row r="906" spans="1:12" x14ac:dyDescent="0.25">
      <c r="A906" t="s">
        <v>47</v>
      </c>
      <c r="B906">
        <v>88505.8</v>
      </c>
      <c r="C906">
        <v>83763.600000000006</v>
      </c>
      <c r="D906">
        <v>83701.100000000006</v>
      </c>
      <c r="E906">
        <v>83539.8</v>
      </c>
      <c r="F906">
        <v>557.65099999999995</v>
      </c>
      <c r="G906">
        <v>795.61699999999996</v>
      </c>
      <c r="H906">
        <v>362.89699999999999</v>
      </c>
      <c r="I906">
        <v>0.17846500000000001</v>
      </c>
      <c r="J906">
        <v>0.83563399999999999</v>
      </c>
      <c r="K906">
        <v>0</v>
      </c>
      <c r="L906" t="s">
        <v>42</v>
      </c>
    </row>
    <row r="907" spans="1:12" x14ac:dyDescent="0.25">
      <c r="A907" t="s">
        <v>47</v>
      </c>
      <c r="B907">
        <v>89183.9</v>
      </c>
      <c r="C907">
        <v>84501.7</v>
      </c>
      <c r="D907">
        <v>84437.2</v>
      </c>
      <c r="E907">
        <v>84275.1</v>
      </c>
      <c r="F907">
        <v>566.18399999999997</v>
      </c>
      <c r="G907">
        <v>813.62800000000004</v>
      </c>
      <c r="H907">
        <v>374.73200000000003</v>
      </c>
      <c r="I907">
        <v>0.17846000000000001</v>
      </c>
      <c r="J907">
        <v>0.83704299999999998</v>
      </c>
      <c r="K907">
        <v>0</v>
      </c>
      <c r="L907" t="s">
        <v>42</v>
      </c>
    </row>
    <row r="908" spans="1:12" x14ac:dyDescent="0.25">
      <c r="A908" t="s">
        <v>47</v>
      </c>
      <c r="B908">
        <v>89349.7</v>
      </c>
      <c r="C908">
        <v>84623</v>
      </c>
      <c r="D908">
        <v>84556.6</v>
      </c>
      <c r="E908">
        <v>84395</v>
      </c>
      <c r="F908">
        <v>560.07100000000003</v>
      </c>
      <c r="G908">
        <v>806.274</v>
      </c>
      <c r="H908">
        <v>372.83</v>
      </c>
      <c r="I908">
        <v>0.14710599999999999</v>
      </c>
      <c r="J908">
        <v>0.83562499999999995</v>
      </c>
      <c r="K908">
        <v>0</v>
      </c>
      <c r="L908" t="s">
        <v>42</v>
      </c>
    </row>
    <row r="909" spans="1:12" x14ac:dyDescent="0.25">
      <c r="A909" t="s">
        <v>47</v>
      </c>
      <c r="B909">
        <v>88429.2</v>
      </c>
      <c r="C909">
        <v>83772.3</v>
      </c>
      <c r="D909">
        <v>83708.600000000006</v>
      </c>
      <c r="E909">
        <v>83548.100000000006</v>
      </c>
      <c r="F909">
        <v>560.46199999999999</v>
      </c>
      <c r="G909">
        <v>810.08799999999997</v>
      </c>
      <c r="H909">
        <v>364.13499999999999</v>
      </c>
      <c r="I909">
        <v>0.155172</v>
      </c>
      <c r="J909">
        <v>0.83595200000000003</v>
      </c>
      <c r="K909">
        <v>0</v>
      </c>
      <c r="L909" t="s">
        <v>42</v>
      </c>
    </row>
    <row r="910" spans="1:12" x14ac:dyDescent="0.25">
      <c r="A910" t="s">
        <v>47</v>
      </c>
      <c r="B910">
        <v>88841.5</v>
      </c>
      <c r="C910">
        <v>84143.6</v>
      </c>
      <c r="D910">
        <v>84075.6</v>
      </c>
      <c r="E910">
        <v>83915</v>
      </c>
      <c r="F910">
        <v>562.51</v>
      </c>
      <c r="G910">
        <v>818.40499999999997</v>
      </c>
      <c r="H910">
        <v>369.245</v>
      </c>
      <c r="I910">
        <v>0.17848</v>
      </c>
      <c r="J910">
        <v>0.83579599999999998</v>
      </c>
      <c r="K910">
        <v>0</v>
      </c>
      <c r="L910" t="s">
        <v>42</v>
      </c>
    </row>
    <row r="911" spans="1:12" x14ac:dyDescent="0.25">
      <c r="A911" t="s">
        <v>47</v>
      </c>
      <c r="B911">
        <v>89287.3</v>
      </c>
      <c r="C911">
        <v>84552.1</v>
      </c>
      <c r="D911">
        <v>84483.199999999997</v>
      </c>
      <c r="E911">
        <v>84321.4</v>
      </c>
      <c r="F911">
        <v>568.92899999999997</v>
      </c>
      <c r="G911">
        <v>816.82899999999995</v>
      </c>
      <c r="H911">
        <v>373.18299999999999</v>
      </c>
      <c r="I911">
        <v>0.174647</v>
      </c>
      <c r="J911">
        <v>0.83683700000000005</v>
      </c>
      <c r="K911">
        <v>0</v>
      </c>
      <c r="L911" t="s">
        <v>42</v>
      </c>
    </row>
    <row r="912" spans="1:12" x14ac:dyDescent="0.25">
      <c r="A912" t="s">
        <v>47</v>
      </c>
      <c r="B912">
        <v>88333.7</v>
      </c>
      <c r="C912">
        <v>83654.5</v>
      </c>
      <c r="D912">
        <v>83583.899999999994</v>
      </c>
      <c r="E912">
        <v>83423.600000000006</v>
      </c>
      <c r="F912">
        <v>556.21600000000001</v>
      </c>
      <c r="G912">
        <v>798.63599999999997</v>
      </c>
      <c r="H912">
        <v>362.87799999999999</v>
      </c>
      <c r="I912">
        <v>0.172435</v>
      </c>
      <c r="J912">
        <v>0.83704500000000004</v>
      </c>
      <c r="K912">
        <v>0</v>
      </c>
      <c r="L912" t="s">
        <v>42</v>
      </c>
    </row>
    <row r="913" spans="1:12" x14ac:dyDescent="0.25">
      <c r="A913" t="s">
        <v>47</v>
      </c>
      <c r="B913">
        <v>89153.5</v>
      </c>
      <c r="C913">
        <v>84429.8</v>
      </c>
      <c r="D913">
        <v>84359.3</v>
      </c>
      <c r="E913">
        <v>84196.7</v>
      </c>
      <c r="F913">
        <v>576.93499999999995</v>
      </c>
      <c r="G913">
        <v>822.37</v>
      </c>
      <c r="H913">
        <v>371.35899999999998</v>
      </c>
      <c r="I913">
        <v>0.148865</v>
      </c>
      <c r="J913">
        <v>0.83057000000000003</v>
      </c>
      <c r="K913">
        <v>0</v>
      </c>
      <c r="L913" t="s">
        <v>42</v>
      </c>
    </row>
    <row r="914" spans="1:12" x14ac:dyDescent="0.25">
      <c r="A914" t="s">
        <v>47</v>
      </c>
      <c r="B914">
        <v>89503.9</v>
      </c>
      <c r="C914">
        <v>84744.4</v>
      </c>
      <c r="D914">
        <v>84671.7</v>
      </c>
      <c r="E914">
        <v>84509.4</v>
      </c>
      <c r="F914">
        <v>568.34799999999996</v>
      </c>
      <c r="G914">
        <v>846.90800000000002</v>
      </c>
      <c r="H914">
        <v>377.387</v>
      </c>
      <c r="I914">
        <v>0.14738899999999999</v>
      </c>
      <c r="J914">
        <v>0.86381699999999995</v>
      </c>
      <c r="K914">
        <v>0</v>
      </c>
      <c r="L914" t="s">
        <v>42</v>
      </c>
    </row>
    <row r="915" spans="1:12" x14ac:dyDescent="0.25">
      <c r="A915" t="s">
        <v>47</v>
      </c>
      <c r="B915">
        <v>89717.8</v>
      </c>
      <c r="C915">
        <v>84875.3</v>
      </c>
      <c r="D915">
        <v>84796.1</v>
      </c>
      <c r="E915">
        <v>84632.9</v>
      </c>
      <c r="F915">
        <v>571.36300000000006</v>
      </c>
      <c r="G915">
        <v>846.04499999999996</v>
      </c>
      <c r="H915">
        <v>377.334</v>
      </c>
      <c r="I915">
        <v>0.178455</v>
      </c>
      <c r="J915">
        <v>0.836202</v>
      </c>
      <c r="K915">
        <v>0</v>
      </c>
      <c r="L915" t="s">
        <v>42</v>
      </c>
    </row>
    <row r="916" spans="1:12" x14ac:dyDescent="0.25">
      <c r="A916" t="s">
        <v>47</v>
      </c>
      <c r="B916">
        <v>90319.8</v>
      </c>
      <c r="C916">
        <v>85542.1</v>
      </c>
      <c r="D916">
        <v>85461.6</v>
      </c>
      <c r="E916">
        <v>85297</v>
      </c>
      <c r="F916">
        <v>576.31799999999998</v>
      </c>
      <c r="G916">
        <v>880.51599999999996</v>
      </c>
      <c r="H916">
        <v>383.33600000000001</v>
      </c>
      <c r="I916">
        <v>0.147115</v>
      </c>
      <c r="J916">
        <v>0.83700799999999997</v>
      </c>
      <c r="K916">
        <v>0</v>
      </c>
      <c r="L916" t="s">
        <v>42</v>
      </c>
    </row>
    <row r="917" spans="1:12" x14ac:dyDescent="0.25">
      <c r="A917" t="s">
        <v>47</v>
      </c>
      <c r="B917">
        <v>92263</v>
      </c>
      <c r="C917">
        <v>87457.3</v>
      </c>
      <c r="D917">
        <v>87375.5</v>
      </c>
      <c r="E917">
        <v>87208.8</v>
      </c>
      <c r="F917">
        <v>593.47199999999998</v>
      </c>
      <c r="G917">
        <v>922.38699999999994</v>
      </c>
      <c r="H917">
        <v>407.72500000000002</v>
      </c>
      <c r="I917">
        <v>0.115679</v>
      </c>
      <c r="J917">
        <v>0.83702399999999999</v>
      </c>
      <c r="K917">
        <v>0</v>
      </c>
      <c r="L917" t="s">
        <v>42</v>
      </c>
    </row>
    <row r="918" spans="1:12" x14ac:dyDescent="0.25">
      <c r="A918" t="s">
        <v>47</v>
      </c>
      <c r="B918">
        <v>91698.8</v>
      </c>
      <c r="C918">
        <v>86908</v>
      </c>
      <c r="D918">
        <v>86823.2</v>
      </c>
      <c r="E918">
        <v>86656.6</v>
      </c>
      <c r="F918">
        <v>589.95299999999997</v>
      </c>
      <c r="G918">
        <v>930.322</v>
      </c>
      <c r="H918">
        <v>405.80099999999999</v>
      </c>
      <c r="I918">
        <v>0.15973000000000001</v>
      </c>
      <c r="J918">
        <v>0.83022099999999999</v>
      </c>
      <c r="K918">
        <v>0</v>
      </c>
      <c r="L918" t="s">
        <v>42</v>
      </c>
    </row>
    <row r="919" spans="1:12" x14ac:dyDescent="0.25">
      <c r="A919" t="s">
        <v>47</v>
      </c>
      <c r="B919">
        <v>91638.6</v>
      </c>
      <c r="C919">
        <v>86792.1</v>
      </c>
      <c r="D919">
        <v>86711.2</v>
      </c>
      <c r="E919">
        <v>86544.4</v>
      </c>
      <c r="F919">
        <v>587.72900000000004</v>
      </c>
      <c r="G919">
        <v>911.09900000000005</v>
      </c>
      <c r="H919">
        <v>399.21800000000002</v>
      </c>
      <c r="I919">
        <v>0.15559300000000001</v>
      </c>
      <c r="J919">
        <v>0.83697100000000002</v>
      </c>
      <c r="K919">
        <v>0</v>
      </c>
      <c r="L919" t="s">
        <v>42</v>
      </c>
    </row>
    <row r="920" spans="1:12" x14ac:dyDescent="0.25">
      <c r="A920" t="s">
        <v>47</v>
      </c>
      <c r="B920">
        <v>89555.3</v>
      </c>
      <c r="C920">
        <v>84767</v>
      </c>
      <c r="D920">
        <v>84686.7</v>
      </c>
      <c r="E920">
        <v>84524.1</v>
      </c>
      <c r="F920">
        <v>568.18899999999996</v>
      </c>
      <c r="G920">
        <v>872.25199999999995</v>
      </c>
      <c r="H920">
        <v>378.512</v>
      </c>
      <c r="I920">
        <v>0.14788200000000001</v>
      </c>
      <c r="J920">
        <v>0.83705099999999999</v>
      </c>
      <c r="K920">
        <v>0</v>
      </c>
      <c r="L920" t="s">
        <v>42</v>
      </c>
    </row>
    <row r="921" spans="1:12" x14ac:dyDescent="0.25">
      <c r="A921" t="s">
        <v>47</v>
      </c>
      <c r="B921">
        <v>90438.5</v>
      </c>
      <c r="C921">
        <v>85487</v>
      </c>
      <c r="D921">
        <v>85409.3</v>
      </c>
      <c r="E921">
        <v>85245.4</v>
      </c>
      <c r="F921">
        <v>572.12699999999995</v>
      </c>
      <c r="G921">
        <v>897.92600000000004</v>
      </c>
      <c r="H921">
        <v>386.904</v>
      </c>
      <c r="I921">
        <v>0.15643499999999999</v>
      </c>
      <c r="J921">
        <v>0.86623899999999998</v>
      </c>
      <c r="K921">
        <v>0</v>
      </c>
      <c r="L921" t="s">
        <v>42</v>
      </c>
    </row>
    <row r="922" spans="1:12" x14ac:dyDescent="0.25">
      <c r="A922" t="s">
        <v>47</v>
      </c>
      <c r="B922">
        <v>90603.7</v>
      </c>
      <c r="C922">
        <v>85799.5</v>
      </c>
      <c r="D922">
        <v>85714.1</v>
      </c>
      <c r="E922">
        <v>85550.9</v>
      </c>
      <c r="F922">
        <v>579.77700000000004</v>
      </c>
      <c r="G922">
        <v>900.28200000000004</v>
      </c>
      <c r="H922">
        <v>392.589</v>
      </c>
      <c r="I922">
        <v>0.152448</v>
      </c>
      <c r="J922">
        <v>0.83700799999999997</v>
      </c>
      <c r="K922">
        <v>0</v>
      </c>
      <c r="L922" t="s">
        <v>42</v>
      </c>
    </row>
    <row r="923" spans="1:12" x14ac:dyDescent="0.25">
      <c r="A923" t="s">
        <v>47</v>
      </c>
      <c r="B923">
        <v>91206.1</v>
      </c>
      <c r="C923">
        <v>86438.7</v>
      </c>
      <c r="D923">
        <v>86354.2</v>
      </c>
      <c r="E923">
        <v>86189.7</v>
      </c>
      <c r="F923">
        <v>584.07000000000005</v>
      </c>
      <c r="G923">
        <v>916.89499999999998</v>
      </c>
      <c r="H923">
        <v>400.69099999999997</v>
      </c>
      <c r="I923">
        <v>0.14743999999999999</v>
      </c>
      <c r="J923">
        <v>0.83702799999999999</v>
      </c>
      <c r="K923">
        <v>0</v>
      </c>
      <c r="L923" t="s">
        <v>42</v>
      </c>
    </row>
    <row r="924" spans="1:12" x14ac:dyDescent="0.25">
      <c r="A924" t="s">
        <v>47</v>
      </c>
      <c r="B924">
        <v>89491.8</v>
      </c>
      <c r="C924">
        <v>84619.9</v>
      </c>
      <c r="D924">
        <v>84541.2</v>
      </c>
      <c r="E924">
        <v>84378.1</v>
      </c>
      <c r="F924">
        <v>568.56799999999998</v>
      </c>
      <c r="G924">
        <v>862.67399999999998</v>
      </c>
      <c r="H924">
        <v>373.23200000000003</v>
      </c>
      <c r="I924">
        <v>0.14821799999999999</v>
      </c>
      <c r="J924">
        <v>0.83681099999999997</v>
      </c>
      <c r="K924">
        <v>0</v>
      </c>
      <c r="L924" t="s">
        <v>42</v>
      </c>
    </row>
    <row r="925" spans="1:12" x14ac:dyDescent="0.25">
      <c r="A925" t="s">
        <v>47</v>
      </c>
      <c r="B925">
        <v>88439.8</v>
      </c>
      <c r="C925">
        <v>83738.7</v>
      </c>
      <c r="D925">
        <v>83665.7</v>
      </c>
      <c r="E925">
        <v>83506</v>
      </c>
      <c r="F925">
        <v>556.99</v>
      </c>
      <c r="G925">
        <v>846.92899999999997</v>
      </c>
      <c r="H925">
        <v>358.79500000000002</v>
      </c>
      <c r="I925">
        <v>0.14755699999999999</v>
      </c>
      <c r="J925">
        <v>0.83663900000000002</v>
      </c>
      <c r="K925">
        <v>0</v>
      </c>
      <c r="L925" t="s">
        <v>42</v>
      </c>
    </row>
    <row r="926" spans="1:12" x14ac:dyDescent="0.25">
      <c r="A926" t="s">
        <v>47</v>
      </c>
      <c r="B926">
        <v>88776.2</v>
      </c>
      <c r="C926">
        <v>84105.3</v>
      </c>
      <c r="D926">
        <v>84031.9</v>
      </c>
      <c r="E926">
        <v>83869.899999999994</v>
      </c>
      <c r="F926">
        <v>560.17600000000004</v>
      </c>
      <c r="G926">
        <v>841.726</v>
      </c>
      <c r="H926">
        <v>364.77699999999999</v>
      </c>
      <c r="I926">
        <v>0.178454</v>
      </c>
      <c r="J926">
        <v>0.84684499999999996</v>
      </c>
      <c r="K926">
        <v>0</v>
      </c>
      <c r="L926" t="s">
        <v>42</v>
      </c>
    </row>
    <row r="927" spans="1:12" x14ac:dyDescent="0.25">
      <c r="A927" t="s">
        <v>47</v>
      </c>
      <c r="B927">
        <v>89357.4</v>
      </c>
      <c r="C927">
        <v>84601.4</v>
      </c>
      <c r="D927">
        <v>84521.2</v>
      </c>
      <c r="E927">
        <v>84359.3</v>
      </c>
      <c r="F927">
        <v>568.29999999999995</v>
      </c>
      <c r="G927">
        <v>848.15800000000002</v>
      </c>
      <c r="H927">
        <v>370.71600000000001</v>
      </c>
      <c r="I927">
        <v>0.153477</v>
      </c>
      <c r="J927">
        <v>0.83595299999999995</v>
      </c>
      <c r="K927">
        <v>0</v>
      </c>
      <c r="L927" t="s">
        <v>42</v>
      </c>
    </row>
    <row r="928" spans="1:12" x14ac:dyDescent="0.25">
      <c r="A928" t="s">
        <v>47</v>
      </c>
      <c r="B928">
        <v>88287.4</v>
      </c>
      <c r="C928">
        <v>83531.5</v>
      </c>
      <c r="D928">
        <v>83457.5</v>
      </c>
      <c r="E928">
        <v>83297.3</v>
      </c>
      <c r="F928">
        <v>561.24699999999996</v>
      </c>
      <c r="G928">
        <v>825.06600000000003</v>
      </c>
      <c r="H928">
        <v>358.13900000000001</v>
      </c>
      <c r="I928">
        <v>0.178456</v>
      </c>
      <c r="J928">
        <v>0.86152099999999998</v>
      </c>
      <c r="K928">
        <v>0</v>
      </c>
      <c r="L928" t="s">
        <v>42</v>
      </c>
    </row>
    <row r="929" spans="1:12" x14ac:dyDescent="0.25">
      <c r="A929" t="s">
        <v>47</v>
      </c>
      <c r="B929">
        <v>89132.3</v>
      </c>
      <c r="C929">
        <v>84435.8</v>
      </c>
      <c r="D929">
        <v>84356.6</v>
      </c>
      <c r="E929">
        <v>84195.7</v>
      </c>
      <c r="F929">
        <v>569.19299999999998</v>
      </c>
      <c r="G929">
        <v>868.80899999999997</v>
      </c>
      <c r="H929">
        <v>369.83300000000003</v>
      </c>
      <c r="I929">
        <v>0.153753</v>
      </c>
      <c r="J929">
        <v>0.85162499999999997</v>
      </c>
      <c r="K929">
        <v>0</v>
      </c>
      <c r="L929" t="s">
        <v>42</v>
      </c>
    </row>
    <row r="930" spans="1:12" x14ac:dyDescent="0.25">
      <c r="A930" t="s">
        <v>47</v>
      </c>
      <c r="B930">
        <v>88814.3</v>
      </c>
      <c r="C930">
        <v>84104</v>
      </c>
      <c r="D930">
        <v>84024.8</v>
      </c>
      <c r="E930">
        <v>83863.8</v>
      </c>
      <c r="F930">
        <v>563.298</v>
      </c>
      <c r="G930">
        <v>836.42100000000005</v>
      </c>
      <c r="H930">
        <v>365.82100000000003</v>
      </c>
      <c r="I930">
        <v>0.178456</v>
      </c>
      <c r="J930">
        <v>0.83649399999999996</v>
      </c>
      <c r="K930">
        <v>0</v>
      </c>
      <c r="L930" t="s">
        <v>42</v>
      </c>
    </row>
    <row r="931" spans="1:12" x14ac:dyDescent="0.25">
      <c r="A931" t="s">
        <v>47</v>
      </c>
      <c r="B931">
        <v>88429.2</v>
      </c>
      <c r="C931">
        <v>83704.899999999994</v>
      </c>
      <c r="D931">
        <v>83625.5</v>
      </c>
      <c r="E931">
        <v>83465.8</v>
      </c>
      <c r="F931">
        <v>556.98900000000003</v>
      </c>
      <c r="G931">
        <v>823.48400000000004</v>
      </c>
      <c r="H931">
        <v>361.39600000000002</v>
      </c>
      <c r="I931">
        <v>0.16872999999999999</v>
      </c>
      <c r="J931">
        <v>0.83705200000000002</v>
      </c>
      <c r="K931">
        <v>0</v>
      </c>
      <c r="L931" t="s">
        <v>42</v>
      </c>
    </row>
    <row r="932" spans="1:12" x14ac:dyDescent="0.25">
      <c r="A932" t="s">
        <v>47</v>
      </c>
      <c r="B932">
        <v>89368.7</v>
      </c>
      <c r="C932">
        <v>84545.8</v>
      </c>
      <c r="D932">
        <v>84466.5</v>
      </c>
      <c r="E932">
        <v>84303.7</v>
      </c>
      <c r="F932">
        <v>575.77599999999995</v>
      </c>
      <c r="G932">
        <v>845.61699999999996</v>
      </c>
      <c r="H932">
        <v>371.20699999999999</v>
      </c>
      <c r="I932">
        <v>0.14776900000000001</v>
      </c>
      <c r="J932">
        <v>0.83672599999999997</v>
      </c>
      <c r="K932">
        <v>0</v>
      </c>
      <c r="L932" t="s">
        <v>42</v>
      </c>
    </row>
    <row r="933" spans="1:12" x14ac:dyDescent="0.25">
      <c r="A933" t="s">
        <v>47</v>
      </c>
      <c r="B933">
        <v>88529.2</v>
      </c>
      <c r="C933">
        <v>83837.3</v>
      </c>
      <c r="D933">
        <v>83760.2</v>
      </c>
      <c r="E933">
        <v>83600.5</v>
      </c>
      <c r="F933">
        <v>564.29499999999996</v>
      </c>
      <c r="G933">
        <v>840.80600000000004</v>
      </c>
      <c r="H933">
        <v>363.13799999999998</v>
      </c>
      <c r="I933">
        <v>0.153668</v>
      </c>
      <c r="J933">
        <v>0.83626199999999995</v>
      </c>
      <c r="K933">
        <v>0</v>
      </c>
      <c r="L933" t="s">
        <v>42</v>
      </c>
    </row>
    <row r="934" spans="1:12" x14ac:dyDescent="0.25">
      <c r="A934" t="s">
        <v>47</v>
      </c>
      <c r="B934">
        <v>88761.2</v>
      </c>
      <c r="C934">
        <v>84056.1</v>
      </c>
      <c r="D934">
        <v>83978.8</v>
      </c>
      <c r="E934">
        <v>83817.399999999994</v>
      </c>
      <c r="F934">
        <v>559.74900000000002</v>
      </c>
      <c r="G934">
        <v>856.27300000000002</v>
      </c>
      <c r="H934">
        <v>366.029</v>
      </c>
      <c r="I934">
        <v>0.14715500000000001</v>
      </c>
      <c r="J934">
        <v>0.83665</v>
      </c>
      <c r="K934">
        <v>0</v>
      </c>
      <c r="L934" t="s">
        <v>42</v>
      </c>
    </row>
    <row r="935" spans="1:12" x14ac:dyDescent="0.25">
      <c r="A935" t="s">
        <v>47</v>
      </c>
      <c r="B935">
        <v>89379.3</v>
      </c>
      <c r="C935">
        <v>84644.5</v>
      </c>
      <c r="D935">
        <v>84563.6</v>
      </c>
      <c r="E935">
        <v>84402</v>
      </c>
      <c r="F935">
        <v>566.76</v>
      </c>
      <c r="G935">
        <v>854.04399999999998</v>
      </c>
      <c r="H935">
        <v>371.584</v>
      </c>
      <c r="I935">
        <v>0.178146</v>
      </c>
      <c r="J935">
        <v>0.83699299999999999</v>
      </c>
      <c r="K935">
        <v>0</v>
      </c>
      <c r="L935" t="s">
        <v>42</v>
      </c>
    </row>
    <row r="936" spans="1:12" x14ac:dyDescent="0.25">
      <c r="A936" t="s">
        <v>47</v>
      </c>
      <c r="B936">
        <v>88311.8</v>
      </c>
      <c r="C936">
        <v>83532.100000000006</v>
      </c>
      <c r="D936">
        <v>83456.3</v>
      </c>
      <c r="E936">
        <v>83296.600000000006</v>
      </c>
      <c r="F936">
        <v>554.47500000000002</v>
      </c>
      <c r="G936">
        <v>827.15800000000002</v>
      </c>
      <c r="H936">
        <v>358.51</v>
      </c>
      <c r="I936">
        <v>0.14737800000000001</v>
      </c>
      <c r="J936">
        <v>0.83702500000000002</v>
      </c>
      <c r="K936">
        <v>0</v>
      </c>
      <c r="L936" t="s">
        <v>42</v>
      </c>
    </row>
    <row r="937" spans="1:12" x14ac:dyDescent="0.25">
      <c r="A937" t="s">
        <v>47</v>
      </c>
      <c r="B937">
        <v>89034.4</v>
      </c>
      <c r="C937">
        <v>84318.6</v>
      </c>
      <c r="D937">
        <v>84237.2</v>
      </c>
      <c r="E937">
        <v>84075</v>
      </c>
      <c r="F937">
        <v>567.89300000000003</v>
      </c>
      <c r="G937">
        <v>851.72799999999995</v>
      </c>
      <c r="H937">
        <v>367.65600000000001</v>
      </c>
      <c r="I937">
        <v>0.17846799999999999</v>
      </c>
      <c r="J937">
        <v>0.836982</v>
      </c>
      <c r="K937">
        <v>0</v>
      </c>
      <c r="L937" t="s">
        <v>42</v>
      </c>
    </row>
    <row r="938" spans="1:12" x14ac:dyDescent="0.25">
      <c r="A938" t="s">
        <v>47</v>
      </c>
      <c r="B938">
        <v>89116.5</v>
      </c>
      <c r="C938">
        <v>84263.4</v>
      </c>
      <c r="D938">
        <v>84182.6</v>
      </c>
      <c r="E938">
        <v>84021.2</v>
      </c>
      <c r="F938">
        <v>562.19600000000003</v>
      </c>
      <c r="G938">
        <v>837.94600000000003</v>
      </c>
      <c r="H938">
        <v>367.26499999999999</v>
      </c>
      <c r="I938">
        <v>0.14745</v>
      </c>
      <c r="J938">
        <v>0.83705200000000002</v>
      </c>
      <c r="K938">
        <v>0</v>
      </c>
      <c r="L938" t="s">
        <v>42</v>
      </c>
    </row>
    <row r="939" spans="1:12" x14ac:dyDescent="0.25">
      <c r="A939" t="s">
        <v>47</v>
      </c>
      <c r="B939">
        <v>88367.5</v>
      </c>
      <c r="C939">
        <v>83559.100000000006</v>
      </c>
      <c r="D939">
        <v>83481.7</v>
      </c>
      <c r="E939">
        <v>83321.5</v>
      </c>
      <c r="F939">
        <v>554.88699999999994</v>
      </c>
      <c r="G939">
        <v>823.904</v>
      </c>
      <c r="H939">
        <v>359.221</v>
      </c>
      <c r="I939">
        <v>0.178457</v>
      </c>
      <c r="J939">
        <v>0.83701000000000003</v>
      </c>
      <c r="K939">
        <v>0</v>
      </c>
      <c r="L939" t="s">
        <v>42</v>
      </c>
    </row>
    <row r="940" spans="1:12" x14ac:dyDescent="0.25">
      <c r="A940" t="s">
        <v>47</v>
      </c>
      <c r="B940">
        <v>89310.6</v>
      </c>
      <c r="C940">
        <v>84530.4</v>
      </c>
      <c r="D940">
        <v>84448.6</v>
      </c>
      <c r="E940">
        <v>84286.6</v>
      </c>
      <c r="F940">
        <v>567.97500000000002</v>
      </c>
      <c r="G940">
        <v>851.37099999999998</v>
      </c>
      <c r="H940">
        <v>372.745</v>
      </c>
      <c r="I940">
        <v>0.17847499999999999</v>
      </c>
      <c r="J940">
        <v>0.83704199999999995</v>
      </c>
      <c r="K940">
        <v>0</v>
      </c>
      <c r="L940" t="s">
        <v>42</v>
      </c>
    </row>
    <row r="941" spans="1:12" x14ac:dyDescent="0.25">
      <c r="A941" t="s">
        <v>47</v>
      </c>
      <c r="B941">
        <v>88615.2</v>
      </c>
      <c r="C941">
        <v>83902.8</v>
      </c>
      <c r="D941">
        <v>83822.5</v>
      </c>
      <c r="E941">
        <v>83661</v>
      </c>
      <c r="F941">
        <v>564.56899999999996</v>
      </c>
      <c r="G941">
        <v>831.52599999999995</v>
      </c>
      <c r="H941">
        <v>363.47399999999999</v>
      </c>
      <c r="I941">
        <v>0.17845800000000001</v>
      </c>
      <c r="J941">
        <v>0.83637399999999995</v>
      </c>
      <c r="K941">
        <v>0</v>
      </c>
      <c r="L941" t="s">
        <v>42</v>
      </c>
    </row>
    <row r="942" spans="1:12" x14ac:dyDescent="0.25">
      <c r="A942" t="s">
        <v>47</v>
      </c>
      <c r="B942">
        <v>88666.3</v>
      </c>
      <c r="C942">
        <v>83928.7</v>
      </c>
      <c r="D942">
        <v>83848</v>
      </c>
      <c r="E942">
        <v>83686.8</v>
      </c>
      <c r="F942">
        <v>565.15599999999995</v>
      </c>
      <c r="G942">
        <v>840.44</v>
      </c>
      <c r="H942">
        <v>363.733</v>
      </c>
      <c r="I942">
        <v>0.14710599999999999</v>
      </c>
      <c r="J942">
        <v>0.83704500000000004</v>
      </c>
      <c r="K942">
        <v>0</v>
      </c>
      <c r="L942" t="s">
        <v>42</v>
      </c>
    </row>
    <row r="943" spans="1:12" x14ac:dyDescent="0.25">
      <c r="A943" t="s">
        <v>47</v>
      </c>
      <c r="B943">
        <v>89500.5</v>
      </c>
      <c r="C943">
        <v>84649</v>
      </c>
      <c r="D943">
        <v>84566.2</v>
      </c>
      <c r="E943">
        <v>84403.4</v>
      </c>
      <c r="F943">
        <v>566.14</v>
      </c>
      <c r="G943">
        <v>852.60299999999995</v>
      </c>
      <c r="H943">
        <v>374.084</v>
      </c>
      <c r="I943">
        <v>0.14924899999999999</v>
      </c>
      <c r="J943">
        <v>0.83702900000000002</v>
      </c>
      <c r="K943">
        <v>0</v>
      </c>
      <c r="L943" t="s">
        <v>42</v>
      </c>
    </row>
    <row r="944" spans="1:12" x14ac:dyDescent="0.25">
      <c r="A944" t="s">
        <v>47</v>
      </c>
      <c r="B944">
        <v>88479.4</v>
      </c>
      <c r="C944">
        <v>83730.399999999994</v>
      </c>
      <c r="D944">
        <v>83652.600000000006</v>
      </c>
      <c r="E944">
        <v>83492.399999999994</v>
      </c>
      <c r="F944">
        <v>558.803</v>
      </c>
      <c r="G944">
        <v>830.42</v>
      </c>
      <c r="H944">
        <v>361.25700000000001</v>
      </c>
      <c r="I944">
        <v>0.16204199999999999</v>
      </c>
      <c r="J944">
        <v>0.83704400000000001</v>
      </c>
      <c r="K944">
        <v>0</v>
      </c>
      <c r="L944" t="s">
        <v>42</v>
      </c>
    </row>
    <row r="945" spans="1:25" x14ac:dyDescent="0.25">
      <c r="A945" t="s">
        <v>47</v>
      </c>
      <c r="B945">
        <v>89181.8</v>
      </c>
      <c r="C945">
        <v>84434.2</v>
      </c>
      <c r="D945">
        <v>84353.2</v>
      </c>
      <c r="E945">
        <v>84192.4</v>
      </c>
      <c r="F945">
        <v>552.08900000000006</v>
      </c>
      <c r="G945">
        <v>850.745</v>
      </c>
      <c r="H945">
        <v>369.10399999999998</v>
      </c>
      <c r="I945">
        <v>0.15402199999999999</v>
      </c>
      <c r="J945">
        <v>0.83701899999999996</v>
      </c>
      <c r="K945">
        <v>0</v>
      </c>
      <c r="L945" t="s">
        <v>42</v>
      </c>
    </row>
    <row r="946" spans="1:25" x14ac:dyDescent="0.25">
      <c r="A946" t="s">
        <v>47</v>
      </c>
      <c r="B946">
        <v>89345.8</v>
      </c>
      <c r="C946">
        <v>84584</v>
      </c>
      <c r="D946">
        <v>84500.9</v>
      </c>
      <c r="E946">
        <v>84338.9</v>
      </c>
      <c r="F946">
        <v>566.86699999999996</v>
      </c>
      <c r="G946">
        <v>868.41899999999998</v>
      </c>
      <c r="H946">
        <v>371.59500000000003</v>
      </c>
      <c r="I946">
        <v>0.12542500000000001</v>
      </c>
      <c r="J946">
        <v>0.83680500000000002</v>
      </c>
      <c r="K946">
        <v>0</v>
      </c>
      <c r="L946" t="s">
        <v>42</v>
      </c>
    </row>
    <row r="947" spans="1:25" x14ac:dyDescent="0.25">
      <c r="A947" t="s">
        <v>47</v>
      </c>
      <c r="B947">
        <v>88953.8</v>
      </c>
      <c r="C947">
        <v>84150.399999999994</v>
      </c>
      <c r="D947">
        <v>84070.1</v>
      </c>
      <c r="E947">
        <v>83910.2</v>
      </c>
      <c r="F947">
        <v>563.08100000000002</v>
      </c>
      <c r="G947">
        <v>841.26199999999994</v>
      </c>
      <c r="H947">
        <v>368.37</v>
      </c>
      <c r="I947">
        <v>0.15141299999999999</v>
      </c>
      <c r="J947">
        <v>0.83645199999999997</v>
      </c>
      <c r="K947">
        <v>0</v>
      </c>
      <c r="L947" t="s">
        <v>42</v>
      </c>
    </row>
    <row r="948" spans="1:25" x14ac:dyDescent="0.25">
      <c r="A948" t="s">
        <v>47</v>
      </c>
      <c r="B948">
        <v>89358.5</v>
      </c>
      <c r="C948">
        <v>84645.4</v>
      </c>
      <c r="D948">
        <v>84564.2</v>
      </c>
      <c r="E948">
        <v>84402.4</v>
      </c>
      <c r="F948">
        <v>565.98800000000006</v>
      </c>
      <c r="G948">
        <v>868.44799999999998</v>
      </c>
      <c r="H948">
        <v>372.44099999999997</v>
      </c>
      <c r="I948">
        <v>0.17846000000000001</v>
      </c>
      <c r="J948">
        <v>0.83702299999999996</v>
      </c>
      <c r="K948">
        <v>0</v>
      </c>
      <c r="L948" t="s">
        <v>42</v>
      </c>
    </row>
    <row r="949" spans="1:25" x14ac:dyDescent="0.25">
      <c r="A949" t="s">
        <v>47</v>
      </c>
      <c r="B949">
        <v>89278.6</v>
      </c>
      <c r="C949">
        <v>84477.1</v>
      </c>
      <c r="D949">
        <v>84393.1</v>
      </c>
      <c r="E949">
        <v>84230.3</v>
      </c>
      <c r="F949">
        <v>566.42999999999995</v>
      </c>
      <c r="G949">
        <v>888.69299999999998</v>
      </c>
      <c r="H949">
        <v>377.48899999999998</v>
      </c>
      <c r="I949">
        <v>0.176538</v>
      </c>
      <c r="J949">
        <v>0.83560599999999996</v>
      </c>
      <c r="K949">
        <v>0</v>
      </c>
      <c r="L949" t="s">
        <v>42</v>
      </c>
    </row>
    <row r="950" spans="1:25" x14ac:dyDescent="0.25">
      <c r="A950" t="s">
        <v>47</v>
      </c>
      <c r="B950">
        <v>89877.3</v>
      </c>
      <c r="C950">
        <v>85113.600000000006</v>
      </c>
      <c r="D950">
        <v>85025.2</v>
      </c>
      <c r="E950">
        <v>84860.6</v>
      </c>
      <c r="F950">
        <v>575.899</v>
      </c>
      <c r="G950">
        <v>890.721</v>
      </c>
      <c r="H950">
        <v>384.755</v>
      </c>
      <c r="I950">
        <v>0.14873</v>
      </c>
      <c r="J950">
        <v>0.83688099999999999</v>
      </c>
      <c r="K950">
        <v>0</v>
      </c>
      <c r="L950" t="s">
        <v>42</v>
      </c>
    </row>
    <row r="951" spans="1:25" x14ac:dyDescent="0.25">
      <c r="A951" t="s">
        <v>47</v>
      </c>
      <c r="B951">
        <v>93320.3</v>
      </c>
      <c r="C951">
        <v>88383.2</v>
      </c>
      <c r="D951">
        <v>88285.2</v>
      </c>
      <c r="E951">
        <v>88115.1</v>
      </c>
      <c r="F951">
        <v>601.375</v>
      </c>
      <c r="G951">
        <v>991.62</v>
      </c>
      <c r="H951">
        <v>421.988</v>
      </c>
      <c r="I951">
        <v>0.178454</v>
      </c>
      <c r="J951">
        <v>0.83704199999999995</v>
      </c>
      <c r="K951">
        <v>0</v>
      </c>
      <c r="L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47</v>
      </c>
      <c r="B952">
        <v>88352.6</v>
      </c>
      <c r="C952">
        <v>83615.600000000006</v>
      </c>
      <c r="D952">
        <v>83529.2</v>
      </c>
      <c r="E952">
        <v>83367.8</v>
      </c>
      <c r="F952">
        <v>560.35</v>
      </c>
      <c r="G952">
        <v>851.52599999999995</v>
      </c>
      <c r="H952">
        <v>361.57299999999998</v>
      </c>
      <c r="I952">
        <v>0.14824699999999999</v>
      </c>
      <c r="J952">
        <v>0.83681499999999998</v>
      </c>
      <c r="K952">
        <v>0</v>
      </c>
      <c r="L952" t="s">
        <v>42</v>
      </c>
      <c r="R952">
        <f>AVERAGE(B903:B952)</f>
        <v>89341.941999999981</v>
      </c>
      <c r="S952">
        <f>AVERAGE(C903:C952)</f>
        <v>84585.997999999992</v>
      </c>
      <c r="U952">
        <f>_xlfn.VAR.P(B903:B952)</f>
        <v>1161292.0388360019</v>
      </c>
      <c r="V952">
        <f>_xlfn.VAR.P(C903:C952)</f>
        <v>1073325.2625959998</v>
      </c>
      <c r="X952">
        <f>1.96*SQRT(U952)/50</f>
        <v>42.243198251990272</v>
      </c>
      <c r="Y952">
        <f>1.96*SQRT(V952)/50</f>
        <v>40.611753612907648</v>
      </c>
    </row>
    <row r="953" spans="1:25" x14ac:dyDescent="0.25">
      <c r="A953" t="s">
        <v>48</v>
      </c>
      <c r="B953">
        <v>4467295.6983000003</v>
      </c>
      <c r="C953" t="s">
        <v>36</v>
      </c>
    </row>
    <row r="954" spans="1:25" x14ac:dyDescent="0.25">
      <c r="A954" t="s">
        <v>49</v>
      </c>
      <c r="B954">
        <v>83779.899999999994</v>
      </c>
      <c r="C954">
        <v>83742.3</v>
      </c>
      <c r="D954">
        <v>83683.5</v>
      </c>
      <c r="E954">
        <v>83521.3</v>
      </c>
      <c r="F954">
        <v>568.226</v>
      </c>
      <c r="G954">
        <v>0</v>
      </c>
      <c r="H954">
        <v>360.85899999999998</v>
      </c>
      <c r="I954">
        <v>0.178454</v>
      </c>
      <c r="J954">
        <v>0.83704400000000001</v>
      </c>
      <c r="K954">
        <v>0</v>
      </c>
      <c r="L954" t="s">
        <v>42</v>
      </c>
    </row>
    <row r="955" spans="1:25" x14ac:dyDescent="0.25">
      <c r="A955" t="s">
        <v>49</v>
      </c>
      <c r="B955">
        <v>84143.8</v>
      </c>
      <c r="C955">
        <v>84106.3</v>
      </c>
      <c r="D955">
        <v>84047.1</v>
      </c>
      <c r="E955">
        <v>83884.7</v>
      </c>
      <c r="F955">
        <v>569.19399999999996</v>
      </c>
      <c r="G955">
        <v>0</v>
      </c>
      <c r="H955">
        <v>366.71499999999997</v>
      </c>
      <c r="I955">
        <v>0.17845800000000001</v>
      </c>
      <c r="J955">
        <v>0.83614900000000003</v>
      </c>
      <c r="K955">
        <v>0</v>
      </c>
      <c r="L955" t="s">
        <v>42</v>
      </c>
    </row>
    <row r="956" spans="1:25" x14ac:dyDescent="0.25">
      <c r="A956" t="s">
        <v>49</v>
      </c>
      <c r="B956">
        <v>84011.3</v>
      </c>
      <c r="C956">
        <v>83974.6</v>
      </c>
      <c r="D956">
        <v>83915.9</v>
      </c>
      <c r="E956">
        <v>83754.8</v>
      </c>
      <c r="F956">
        <v>568.77599999999995</v>
      </c>
      <c r="G956">
        <v>0</v>
      </c>
      <c r="H956">
        <v>367.74200000000002</v>
      </c>
      <c r="I956">
        <v>0.15077199999999999</v>
      </c>
      <c r="J956">
        <v>0.86763500000000005</v>
      </c>
      <c r="K956">
        <v>0</v>
      </c>
      <c r="L956" t="s">
        <v>42</v>
      </c>
    </row>
    <row r="957" spans="1:25" x14ac:dyDescent="0.25">
      <c r="A957" t="s">
        <v>49</v>
      </c>
      <c r="B957">
        <v>84228.9</v>
      </c>
      <c r="C957">
        <v>84192.1</v>
      </c>
      <c r="D957">
        <v>84132.6</v>
      </c>
      <c r="E957">
        <v>83969</v>
      </c>
      <c r="F957">
        <v>577.15899999999999</v>
      </c>
      <c r="G957">
        <v>0</v>
      </c>
      <c r="H957">
        <v>368.84</v>
      </c>
      <c r="I957">
        <v>0.149365</v>
      </c>
      <c r="J957">
        <v>0.83701199999999998</v>
      </c>
      <c r="K957">
        <v>0</v>
      </c>
      <c r="L957" t="s">
        <v>42</v>
      </c>
    </row>
    <row r="958" spans="1:25" x14ac:dyDescent="0.25">
      <c r="A958" t="s">
        <v>49</v>
      </c>
      <c r="B958">
        <v>84025.8</v>
      </c>
      <c r="C958">
        <v>83989.5</v>
      </c>
      <c r="D958">
        <v>83931.8</v>
      </c>
      <c r="E958">
        <v>83771</v>
      </c>
      <c r="F958">
        <v>572.63699999999994</v>
      </c>
      <c r="G958">
        <v>0</v>
      </c>
      <c r="H958">
        <v>365.37200000000001</v>
      </c>
      <c r="I958">
        <v>0.14711299999999999</v>
      </c>
      <c r="J958">
        <v>0.83705200000000002</v>
      </c>
      <c r="K958">
        <v>0</v>
      </c>
      <c r="L958" t="s">
        <v>42</v>
      </c>
    </row>
    <row r="959" spans="1:25" x14ac:dyDescent="0.25">
      <c r="A959" t="s">
        <v>49</v>
      </c>
      <c r="B959">
        <v>84045.6</v>
      </c>
      <c r="C959">
        <v>84008.9</v>
      </c>
      <c r="D959">
        <v>83950.1</v>
      </c>
      <c r="E959">
        <v>83788.800000000003</v>
      </c>
      <c r="F959">
        <v>572.76400000000001</v>
      </c>
      <c r="G959">
        <v>0</v>
      </c>
      <c r="H959">
        <v>367.84399999999999</v>
      </c>
      <c r="I959">
        <v>0.178455</v>
      </c>
      <c r="J959">
        <v>0.83705099999999999</v>
      </c>
      <c r="K959">
        <v>0</v>
      </c>
      <c r="L959" t="s">
        <v>42</v>
      </c>
    </row>
    <row r="960" spans="1:25" x14ac:dyDescent="0.25">
      <c r="A960" t="s">
        <v>49</v>
      </c>
      <c r="B960">
        <v>84722.2</v>
      </c>
      <c r="C960">
        <v>84684.1</v>
      </c>
      <c r="D960">
        <v>84623.9</v>
      </c>
      <c r="E960">
        <v>84460.800000000003</v>
      </c>
      <c r="F960">
        <v>579.30100000000004</v>
      </c>
      <c r="G960">
        <v>0</v>
      </c>
      <c r="H960">
        <v>376.04500000000002</v>
      </c>
      <c r="I960">
        <v>0.17846000000000001</v>
      </c>
      <c r="J960">
        <v>0.836117</v>
      </c>
      <c r="K960">
        <v>0</v>
      </c>
      <c r="L960" t="s">
        <v>42</v>
      </c>
    </row>
    <row r="961" spans="1:12" x14ac:dyDescent="0.25">
      <c r="A961" t="s">
        <v>49</v>
      </c>
      <c r="B961">
        <v>84708.800000000003</v>
      </c>
      <c r="C961">
        <v>84672</v>
      </c>
      <c r="D961">
        <v>84612</v>
      </c>
      <c r="E961">
        <v>84448.8</v>
      </c>
      <c r="F961">
        <v>581.29200000000003</v>
      </c>
      <c r="G961">
        <v>0</v>
      </c>
      <c r="H961">
        <v>377.52600000000001</v>
      </c>
      <c r="I961">
        <v>0.16888900000000001</v>
      </c>
      <c r="J961">
        <v>0.83702399999999999</v>
      </c>
      <c r="K961">
        <v>0</v>
      </c>
      <c r="L961" t="s">
        <v>42</v>
      </c>
    </row>
    <row r="962" spans="1:12" x14ac:dyDescent="0.25">
      <c r="A962" t="s">
        <v>49</v>
      </c>
      <c r="B962">
        <v>85023.2</v>
      </c>
      <c r="C962">
        <v>84984.7</v>
      </c>
      <c r="D962">
        <v>84924.9</v>
      </c>
      <c r="E962">
        <v>84762</v>
      </c>
      <c r="F962">
        <v>585.22900000000004</v>
      </c>
      <c r="G962">
        <v>0</v>
      </c>
      <c r="H962">
        <v>383.73200000000003</v>
      </c>
      <c r="I962">
        <v>0.15007499999999999</v>
      </c>
      <c r="J962">
        <v>0.83696599999999999</v>
      </c>
      <c r="K962">
        <v>0</v>
      </c>
      <c r="L962" t="s">
        <v>42</v>
      </c>
    </row>
    <row r="963" spans="1:12" x14ac:dyDescent="0.25">
      <c r="A963" t="s">
        <v>49</v>
      </c>
      <c r="B963">
        <v>84561.8</v>
      </c>
      <c r="C963">
        <v>84522.8</v>
      </c>
      <c r="D963">
        <v>84462.8</v>
      </c>
      <c r="E963">
        <v>84300.800000000003</v>
      </c>
      <c r="F963">
        <v>581.88900000000001</v>
      </c>
      <c r="G963">
        <v>0</v>
      </c>
      <c r="H963">
        <v>376.89400000000001</v>
      </c>
      <c r="I963">
        <v>0.158637</v>
      </c>
      <c r="J963">
        <v>0.83300099999999999</v>
      </c>
      <c r="K963">
        <v>0</v>
      </c>
      <c r="L963" t="s">
        <v>42</v>
      </c>
    </row>
    <row r="964" spans="1:12" x14ac:dyDescent="0.25">
      <c r="A964" t="s">
        <v>49</v>
      </c>
      <c r="B964">
        <v>85587.9</v>
      </c>
      <c r="C964">
        <v>85551.3</v>
      </c>
      <c r="D964">
        <v>85489</v>
      </c>
      <c r="E964">
        <v>85325.4</v>
      </c>
      <c r="F964">
        <v>578.97799999999995</v>
      </c>
      <c r="G964">
        <v>0</v>
      </c>
      <c r="H964">
        <v>393.19600000000003</v>
      </c>
      <c r="I964">
        <v>0.16717699999999999</v>
      </c>
      <c r="J964">
        <v>0.83705099999999999</v>
      </c>
      <c r="K964">
        <v>0</v>
      </c>
      <c r="L964" t="s">
        <v>42</v>
      </c>
    </row>
    <row r="965" spans="1:12" x14ac:dyDescent="0.25">
      <c r="A965" t="s">
        <v>49</v>
      </c>
      <c r="B965">
        <v>84431.5</v>
      </c>
      <c r="C965">
        <v>84393.7</v>
      </c>
      <c r="D965">
        <v>84335.6</v>
      </c>
      <c r="E965">
        <v>84173</v>
      </c>
      <c r="F965">
        <v>575.08299999999997</v>
      </c>
      <c r="G965">
        <v>0</v>
      </c>
      <c r="H965">
        <v>370.899</v>
      </c>
      <c r="I965">
        <v>0.14779800000000001</v>
      </c>
      <c r="J965">
        <v>0.83699900000000005</v>
      </c>
      <c r="K965">
        <v>0</v>
      </c>
      <c r="L965" t="s">
        <v>42</v>
      </c>
    </row>
    <row r="966" spans="1:12" x14ac:dyDescent="0.25">
      <c r="A966" t="s">
        <v>49</v>
      </c>
      <c r="B966">
        <v>85858</v>
      </c>
      <c r="C966">
        <v>85821.3</v>
      </c>
      <c r="D966">
        <v>85758.399999999994</v>
      </c>
      <c r="E966">
        <v>85593</v>
      </c>
      <c r="F966">
        <v>594.22699999999998</v>
      </c>
      <c r="G966">
        <v>0</v>
      </c>
      <c r="H966">
        <v>394.84899999999999</v>
      </c>
      <c r="I966">
        <v>0.15151200000000001</v>
      </c>
      <c r="J966">
        <v>0.83695900000000001</v>
      </c>
      <c r="K966">
        <v>0</v>
      </c>
      <c r="L966" t="s">
        <v>42</v>
      </c>
    </row>
    <row r="967" spans="1:12" x14ac:dyDescent="0.25">
      <c r="A967" t="s">
        <v>49</v>
      </c>
      <c r="B967">
        <v>84575.2</v>
      </c>
      <c r="C967">
        <v>84537.7</v>
      </c>
      <c r="D967">
        <v>84477.3</v>
      </c>
      <c r="E967">
        <v>84314.5</v>
      </c>
      <c r="F967">
        <v>584.24099999999999</v>
      </c>
      <c r="G967">
        <v>0</v>
      </c>
      <c r="H967">
        <v>377.63</v>
      </c>
      <c r="I967">
        <v>0.147255</v>
      </c>
      <c r="J967">
        <v>0.84053</v>
      </c>
      <c r="K967">
        <v>0</v>
      </c>
      <c r="L967" t="s">
        <v>42</v>
      </c>
    </row>
    <row r="968" spans="1:12" x14ac:dyDescent="0.25">
      <c r="A968" t="s">
        <v>49</v>
      </c>
      <c r="B968">
        <v>83372.2</v>
      </c>
      <c r="C968">
        <v>83335.5</v>
      </c>
      <c r="D968">
        <v>83279.199999999997</v>
      </c>
      <c r="E968">
        <v>83118.7</v>
      </c>
      <c r="F968">
        <v>565.34199999999998</v>
      </c>
      <c r="G968">
        <v>0</v>
      </c>
      <c r="H968">
        <v>356.041</v>
      </c>
      <c r="I968">
        <v>0.178454</v>
      </c>
      <c r="J968">
        <v>0.83500600000000003</v>
      </c>
      <c r="K968">
        <v>0</v>
      </c>
      <c r="L968" t="s">
        <v>42</v>
      </c>
    </row>
    <row r="969" spans="1:12" x14ac:dyDescent="0.25">
      <c r="A969" t="s">
        <v>49</v>
      </c>
      <c r="B969">
        <v>85041.3</v>
      </c>
      <c r="C969">
        <v>85004.1</v>
      </c>
      <c r="D969">
        <v>84944.3</v>
      </c>
      <c r="E969">
        <v>84780.7</v>
      </c>
      <c r="F969">
        <v>580.22</v>
      </c>
      <c r="G969">
        <v>0</v>
      </c>
      <c r="H969">
        <v>380.50099999999998</v>
      </c>
      <c r="I969">
        <v>0.178454</v>
      </c>
      <c r="J969">
        <v>0.83455100000000004</v>
      </c>
      <c r="K969">
        <v>0</v>
      </c>
      <c r="L969" t="s">
        <v>42</v>
      </c>
    </row>
    <row r="970" spans="1:12" x14ac:dyDescent="0.25">
      <c r="A970" t="s">
        <v>49</v>
      </c>
      <c r="B970">
        <v>83705</v>
      </c>
      <c r="C970">
        <v>83668</v>
      </c>
      <c r="D970">
        <v>83610.100000000006</v>
      </c>
      <c r="E970">
        <v>83449</v>
      </c>
      <c r="F970">
        <v>569.67499999999995</v>
      </c>
      <c r="G970">
        <v>0</v>
      </c>
      <c r="H970">
        <v>362.35700000000003</v>
      </c>
      <c r="I970">
        <v>0.16187699999999999</v>
      </c>
      <c r="J970">
        <v>0.83701499999999995</v>
      </c>
      <c r="K970">
        <v>0</v>
      </c>
      <c r="L970" t="s">
        <v>42</v>
      </c>
    </row>
    <row r="971" spans="1:12" x14ac:dyDescent="0.25">
      <c r="A971" t="s">
        <v>49</v>
      </c>
      <c r="B971">
        <v>84223.7</v>
      </c>
      <c r="C971">
        <v>84186.5</v>
      </c>
      <c r="D971">
        <v>84126</v>
      </c>
      <c r="E971">
        <v>83963.4</v>
      </c>
      <c r="F971">
        <v>575.81899999999996</v>
      </c>
      <c r="G971">
        <v>0</v>
      </c>
      <c r="H971">
        <v>369.94099999999997</v>
      </c>
      <c r="I971">
        <v>0.14967</v>
      </c>
      <c r="J971">
        <v>0.83676399999999995</v>
      </c>
      <c r="K971">
        <v>0</v>
      </c>
      <c r="L971" t="s">
        <v>42</v>
      </c>
    </row>
    <row r="972" spans="1:12" x14ac:dyDescent="0.25">
      <c r="A972" t="s">
        <v>49</v>
      </c>
      <c r="B972">
        <v>84571.7</v>
      </c>
      <c r="C972">
        <v>84534.9</v>
      </c>
      <c r="D972">
        <v>84474.7</v>
      </c>
      <c r="E972">
        <v>84311.3</v>
      </c>
      <c r="F972">
        <v>580.29899999999998</v>
      </c>
      <c r="G972">
        <v>0</v>
      </c>
      <c r="H972">
        <v>374.23200000000003</v>
      </c>
      <c r="I972">
        <v>0.17846400000000001</v>
      </c>
      <c r="J972">
        <v>0.83705099999999999</v>
      </c>
      <c r="K972">
        <v>0</v>
      </c>
      <c r="L972" t="s">
        <v>42</v>
      </c>
    </row>
    <row r="973" spans="1:12" x14ac:dyDescent="0.25">
      <c r="A973" t="s">
        <v>49</v>
      </c>
      <c r="B973">
        <v>83192.600000000006</v>
      </c>
      <c r="C973">
        <v>83155.8</v>
      </c>
      <c r="D973">
        <v>83098.8</v>
      </c>
      <c r="E973">
        <v>82939</v>
      </c>
      <c r="F973">
        <v>565.81200000000001</v>
      </c>
      <c r="G973">
        <v>0</v>
      </c>
      <c r="H973">
        <v>355.60500000000002</v>
      </c>
      <c r="I973">
        <v>0.17852100000000001</v>
      </c>
      <c r="J973">
        <v>0.83501800000000004</v>
      </c>
      <c r="K973">
        <v>0</v>
      </c>
      <c r="L973" t="s">
        <v>42</v>
      </c>
    </row>
    <row r="974" spans="1:12" x14ac:dyDescent="0.25">
      <c r="A974" t="s">
        <v>49</v>
      </c>
      <c r="B974">
        <v>83585.2</v>
      </c>
      <c r="C974">
        <v>83547.600000000006</v>
      </c>
      <c r="D974">
        <v>83489.7</v>
      </c>
      <c r="E974">
        <v>83327.899999999994</v>
      </c>
      <c r="F974">
        <v>570.23699999999997</v>
      </c>
      <c r="G974">
        <v>0</v>
      </c>
      <c r="H974">
        <v>360.459</v>
      </c>
      <c r="I974">
        <v>0.17553199999999999</v>
      </c>
      <c r="J974">
        <v>0.83704999999999996</v>
      </c>
      <c r="K974">
        <v>0</v>
      </c>
      <c r="L974" t="s">
        <v>42</v>
      </c>
    </row>
    <row r="975" spans="1:12" x14ac:dyDescent="0.25">
      <c r="A975" t="s">
        <v>49</v>
      </c>
      <c r="B975">
        <v>85851.199999999997</v>
      </c>
      <c r="C975">
        <v>85814.6</v>
      </c>
      <c r="D975">
        <v>85751.9</v>
      </c>
      <c r="E975">
        <v>85585.2</v>
      </c>
      <c r="F975">
        <v>589.35299999999995</v>
      </c>
      <c r="G975">
        <v>0</v>
      </c>
      <c r="H975">
        <v>398.62200000000001</v>
      </c>
      <c r="I975">
        <v>0.15629999999999999</v>
      </c>
      <c r="J975">
        <v>0.83674300000000001</v>
      </c>
      <c r="K975">
        <v>0</v>
      </c>
      <c r="L975" t="s">
        <v>42</v>
      </c>
    </row>
    <row r="976" spans="1:12" x14ac:dyDescent="0.25">
      <c r="A976" t="s">
        <v>49</v>
      </c>
      <c r="B976">
        <v>85930.7</v>
      </c>
      <c r="C976">
        <v>85893.8</v>
      </c>
      <c r="D976">
        <v>85831.6</v>
      </c>
      <c r="E976">
        <v>85666.7</v>
      </c>
      <c r="F976">
        <v>576.95299999999997</v>
      </c>
      <c r="G976">
        <v>0</v>
      </c>
      <c r="H976">
        <v>394.50599999999997</v>
      </c>
      <c r="I976">
        <v>0.178456</v>
      </c>
      <c r="J976">
        <v>0.86567300000000003</v>
      </c>
      <c r="K976">
        <v>0</v>
      </c>
      <c r="L976" t="s">
        <v>42</v>
      </c>
    </row>
    <row r="977" spans="1:12" x14ac:dyDescent="0.25">
      <c r="A977" t="s">
        <v>49</v>
      </c>
      <c r="B977">
        <v>84328.8</v>
      </c>
      <c r="C977">
        <v>84291.5</v>
      </c>
      <c r="D977">
        <v>84232.7</v>
      </c>
      <c r="E977">
        <v>84070.7</v>
      </c>
      <c r="F977">
        <v>577.10400000000004</v>
      </c>
      <c r="G977">
        <v>0</v>
      </c>
      <c r="H977">
        <v>368.86</v>
      </c>
      <c r="I977">
        <v>0.178454</v>
      </c>
      <c r="J977">
        <v>0.83609299999999998</v>
      </c>
      <c r="K977">
        <v>0</v>
      </c>
      <c r="L977" t="s">
        <v>42</v>
      </c>
    </row>
    <row r="978" spans="1:12" x14ac:dyDescent="0.25">
      <c r="A978" t="s">
        <v>49</v>
      </c>
      <c r="B978">
        <v>84148.3</v>
      </c>
      <c r="C978">
        <v>84110.7</v>
      </c>
      <c r="D978">
        <v>84051.3</v>
      </c>
      <c r="E978">
        <v>83889.600000000006</v>
      </c>
      <c r="F978">
        <v>573.48099999999999</v>
      </c>
      <c r="G978">
        <v>0</v>
      </c>
      <c r="H978">
        <v>370.01100000000002</v>
      </c>
      <c r="I978">
        <v>0.14712900000000001</v>
      </c>
      <c r="J978">
        <v>0.83701899999999996</v>
      </c>
      <c r="K978">
        <v>0</v>
      </c>
      <c r="L978" t="s">
        <v>42</v>
      </c>
    </row>
    <row r="979" spans="1:12" x14ac:dyDescent="0.25">
      <c r="A979" t="s">
        <v>49</v>
      </c>
      <c r="B979">
        <v>84806.6</v>
      </c>
      <c r="C979">
        <v>84769.8</v>
      </c>
      <c r="D979">
        <v>84709.2</v>
      </c>
      <c r="E979">
        <v>84546.9</v>
      </c>
      <c r="F979">
        <v>584.03899999999999</v>
      </c>
      <c r="G979">
        <v>0</v>
      </c>
      <c r="H979">
        <v>377.89800000000002</v>
      </c>
      <c r="I979">
        <v>0.14954100000000001</v>
      </c>
      <c r="J979">
        <v>0.83676099999999998</v>
      </c>
      <c r="K979">
        <v>0</v>
      </c>
      <c r="L979" t="s">
        <v>42</v>
      </c>
    </row>
    <row r="980" spans="1:12" x14ac:dyDescent="0.25">
      <c r="A980" t="s">
        <v>49</v>
      </c>
      <c r="B980">
        <v>85184.7</v>
      </c>
      <c r="C980">
        <v>85148.1</v>
      </c>
      <c r="D980">
        <v>85087.3</v>
      </c>
      <c r="E980">
        <v>84922.6</v>
      </c>
      <c r="F980">
        <v>584.43399999999997</v>
      </c>
      <c r="G980">
        <v>0</v>
      </c>
      <c r="H980">
        <v>387.40499999999997</v>
      </c>
      <c r="I980">
        <v>0.178456</v>
      </c>
      <c r="J980">
        <v>0.83688399999999996</v>
      </c>
      <c r="K980">
        <v>0</v>
      </c>
      <c r="L980" t="s">
        <v>42</v>
      </c>
    </row>
    <row r="981" spans="1:12" x14ac:dyDescent="0.25">
      <c r="A981" t="s">
        <v>49</v>
      </c>
      <c r="B981">
        <v>84252.800000000003</v>
      </c>
      <c r="C981">
        <v>84213.4</v>
      </c>
      <c r="D981">
        <v>84153.9</v>
      </c>
      <c r="E981">
        <v>83992.6</v>
      </c>
      <c r="F981">
        <v>578.32000000000005</v>
      </c>
      <c r="G981">
        <v>0</v>
      </c>
      <c r="H981">
        <v>373.19600000000003</v>
      </c>
      <c r="I981">
        <v>0.16810800000000001</v>
      </c>
      <c r="J981">
        <v>0.84078799999999998</v>
      </c>
      <c r="K981">
        <v>0</v>
      </c>
      <c r="L981" t="s">
        <v>42</v>
      </c>
    </row>
    <row r="982" spans="1:12" x14ac:dyDescent="0.25">
      <c r="A982" t="s">
        <v>49</v>
      </c>
      <c r="B982">
        <v>83259</v>
      </c>
      <c r="C982">
        <v>83222.899999999994</v>
      </c>
      <c r="D982">
        <v>83166.8</v>
      </c>
      <c r="E982">
        <v>83006.5</v>
      </c>
      <c r="F982">
        <v>565.81100000000004</v>
      </c>
      <c r="G982">
        <v>0</v>
      </c>
      <c r="H982">
        <v>355.84100000000001</v>
      </c>
      <c r="I982">
        <v>0.178455</v>
      </c>
      <c r="J982">
        <v>0.83705300000000005</v>
      </c>
      <c r="K982">
        <v>0</v>
      </c>
      <c r="L982" t="s">
        <v>42</v>
      </c>
    </row>
    <row r="983" spans="1:12" x14ac:dyDescent="0.25">
      <c r="A983" t="s">
        <v>49</v>
      </c>
      <c r="B983">
        <v>83981.1</v>
      </c>
      <c r="C983">
        <v>83943.4</v>
      </c>
      <c r="D983">
        <v>83885.5</v>
      </c>
      <c r="E983">
        <v>83723.3</v>
      </c>
      <c r="F983">
        <v>569.41200000000003</v>
      </c>
      <c r="G983">
        <v>0</v>
      </c>
      <c r="H983">
        <v>363.22300000000001</v>
      </c>
      <c r="I983">
        <v>0.16925999999999999</v>
      </c>
      <c r="J983">
        <v>0.83702799999999999</v>
      </c>
      <c r="K983">
        <v>0</v>
      </c>
      <c r="L983" t="s">
        <v>42</v>
      </c>
    </row>
    <row r="984" spans="1:12" x14ac:dyDescent="0.25">
      <c r="A984" t="s">
        <v>49</v>
      </c>
      <c r="B984">
        <v>84089.3</v>
      </c>
      <c r="C984">
        <v>84052.7</v>
      </c>
      <c r="D984">
        <v>83993.600000000006</v>
      </c>
      <c r="E984">
        <v>83832.5</v>
      </c>
      <c r="F984">
        <v>578.43100000000004</v>
      </c>
      <c r="G984">
        <v>0</v>
      </c>
      <c r="H984">
        <v>369.26600000000002</v>
      </c>
      <c r="I984">
        <v>0.16317100000000001</v>
      </c>
      <c r="J984">
        <v>0.83693200000000001</v>
      </c>
      <c r="K984">
        <v>0</v>
      </c>
      <c r="L984" t="s">
        <v>42</v>
      </c>
    </row>
    <row r="985" spans="1:12" x14ac:dyDescent="0.25">
      <c r="A985" t="s">
        <v>49</v>
      </c>
      <c r="B985">
        <v>85364.6</v>
      </c>
      <c r="C985">
        <v>85322.4</v>
      </c>
      <c r="D985">
        <v>85262.5</v>
      </c>
      <c r="E985">
        <v>85098.3</v>
      </c>
      <c r="F985">
        <v>583.70899999999995</v>
      </c>
      <c r="G985">
        <v>0</v>
      </c>
      <c r="H985">
        <v>385.35599999999999</v>
      </c>
      <c r="I985">
        <v>0.17848700000000001</v>
      </c>
      <c r="J985">
        <v>0.83680900000000003</v>
      </c>
      <c r="K985">
        <v>0</v>
      </c>
      <c r="L985" t="s">
        <v>42</v>
      </c>
    </row>
    <row r="986" spans="1:12" x14ac:dyDescent="0.25">
      <c r="A986" t="s">
        <v>49</v>
      </c>
      <c r="B986">
        <v>83401</v>
      </c>
      <c r="C986">
        <v>83364.3</v>
      </c>
      <c r="D986">
        <v>83307.399999999994</v>
      </c>
      <c r="E986">
        <v>83146.2</v>
      </c>
      <c r="F986">
        <v>567.96500000000003</v>
      </c>
      <c r="G986">
        <v>0</v>
      </c>
      <c r="H986">
        <v>356.21699999999998</v>
      </c>
      <c r="I986">
        <v>0.17845900000000001</v>
      </c>
      <c r="J986">
        <v>0.83705200000000002</v>
      </c>
      <c r="K986">
        <v>0</v>
      </c>
      <c r="L986" t="s">
        <v>42</v>
      </c>
    </row>
    <row r="987" spans="1:12" x14ac:dyDescent="0.25">
      <c r="A987" t="s">
        <v>49</v>
      </c>
      <c r="B987">
        <v>83099.5</v>
      </c>
      <c r="C987">
        <v>83063.100000000006</v>
      </c>
      <c r="D987">
        <v>83006.600000000006</v>
      </c>
      <c r="E987">
        <v>82846.899999999994</v>
      </c>
      <c r="F987">
        <v>564.14400000000001</v>
      </c>
      <c r="G987">
        <v>0</v>
      </c>
      <c r="H987">
        <v>355.32</v>
      </c>
      <c r="I987">
        <v>0.178455</v>
      </c>
      <c r="J987">
        <v>0.837032</v>
      </c>
      <c r="K987">
        <v>0</v>
      </c>
      <c r="L987" t="s">
        <v>42</v>
      </c>
    </row>
    <row r="988" spans="1:12" x14ac:dyDescent="0.25">
      <c r="A988" t="s">
        <v>49</v>
      </c>
      <c r="B988">
        <v>83306.100000000006</v>
      </c>
      <c r="C988">
        <v>83269.5</v>
      </c>
      <c r="D988">
        <v>83212.5</v>
      </c>
      <c r="E988">
        <v>83052.2</v>
      </c>
      <c r="F988">
        <v>569.29200000000003</v>
      </c>
      <c r="G988">
        <v>0</v>
      </c>
      <c r="H988">
        <v>356.42200000000003</v>
      </c>
      <c r="I988">
        <v>0.14743600000000001</v>
      </c>
      <c r="J988">
        <v>0.83688300000000004</v>
      </c>
      <c r="K988">
        <v>0</v>
      </c>
      <c r="L988" t="s">
        <v>42</v>
      </c>
    </row>
    <row r="989" spans="1:12" x14ac:dyDescent="0.25">
      <c r="A989" t="s">
        <v>49</v>
      </c>
      <c r="B989">
        <v>83644.7</v>
      </c>
      <c r="C989">
        <v>83607.600000000006</v>
      </c>
      <c r="D989">
        <v>83550.5</v>
      </c>
      <c r="E989">
        <v>83389.899999999994</v>
      </c>
      <c r="F989">
        <v>566.13099999999997</v>
      </c>
      <c r="G989">
        <v>0</v>
      </c>
      <c r="H989">
        <v>359.11599999999999</v>
      </c>
      <c r="I989">
        <v>0.14712</v>
      </c>
      <c r="J989">
        <v>0.83696800000000005</v>
      </c>
      <c r="K989">
        <v>0</v>
      </c>
      <c r="L989" t="s">
        <v>42</v>
      </c>
    </row>
    <row r="990" spans="1:12" x14ac:dyDescent="0.25">
      <c r="A990" t="s">
        <v>49</v>
      </c>
      <c r="B990">
        <v>83034.600000000006</v>
      </c>
      <c r="C990">
        <v>82997.2</v>
      </c>
      <c r="D990">
        <v>82940.899999999994</v>
      </c>
      <c r="E990">
        <v>82782.100000000006</v>
      </c>
      <c r="F990">
        <v>564.33299999999997</v>
      </c>
      <c r="G990">
        <v>0</v>
      </c>
      <c r="H990">
        <v>352.29300000000001</v>
      </c>
      <c r="I990">
        <v>0.178454</v>
      </c>
      <c r="J990">
        <v>0.83702699999999997</v>
      </c>
      <c r="K990">
        <v>0</v>
      </c>
      <c r="L990" t="s">
        <v>42</v>
      </c>
    </row>
    <row r="991" spans="1:12" x14ac:dyDescent="0.25">
      <c r="A991" t="s">
        <v>49</v>
      </c>
      <c r="B991">
        <v>83341.399999999994</v>
      </c>
      <c r="C991">
        <v>83304.100000000006</v>
      </c>
      <c r="D991">
        <v>83246.399999999994</v>
      </c>
      <c r="E991">
        <v>83085.7</v>
      </c>
      <c r="F991">
        <v>567.97</v>
      </c>
      <c r="G991">
        <v>0</v>
      </c>
      <c r="H991">
        <v>356.05200000000002</v>
      </c>
      <c r="I991">
        <v>0.15012600000000001</v>
      </c>
      <c r="J991">
        <v>0.83663699999999996</v>
      </c>
      <c r="K991">
        <v>0</v>
      </c>
      <c r="L991" t="s">
        <v>42</v>
      </c>
    </row>
    <row r="992" spans="1:12" x14ac:dyDescent="0.25">
      <c r="A992" t="s">
        <v>49</v>
      </c>
      <c r="B992">
        <v>83450.2</v>
      </c>
      <c r="C992">
        <v>83413.399999999994</v>
      </c>
      <c r="D992">
        <v>83357.100000000006</v>
      </c>
      <c r="E992">
        <v>83196.3</v>
      </c>
      <c r="F992">
        <v>566.83600000000001</v>
      </c>
      <c r="G992">
        <v>0</v>
      </c>
      <c r="H992">
        <v>358.221</v>
      </c>
      <c r="I992">
        <v>0.17455000000000001</v>
      </c>
      <c r="J992">
        <v>0.84841</v>
      </c>
      <c r="K992">
        <v>0</v>
      </c>
      <c r="L992" t="s">
        <v>42</v>
      </c>
    </row>
    <row r="993" spans="1:25" x14ac:dyDescent="0.25">
      <c r="A993" t="s">
        <v>49</v>
      </c>
      <c r="B993">
        <v>83009.399999999994</v>
      </c>
      <c r="C993">
        <v>82972.7</v>
      </c>
      <c r="D993">
        <v>82916.5</v>
      </c>
      <c r="E993">
        <v>82757.100000000006</v>
      </c>
      <c r="F993">
        <v>561.35500000000002</v>
      </c>
      <c r="G993">
        <v>0</v>
      </c>
      <c r="H993">
        <v>351.31200000000001</v>
      </c>
      <c r="I993">
        <v>0.16408200000000001</v>
      </c>
      <c r="J993">
        <v>0.836843</v>
      </c>
      <c r="K993">
        <v>0</v>
      </c>
      <c r="L993" t="s">
        <v>42</v>
      </c>
    </row>
    <row r="994" spans="1:25" x14ac:dyDescent="0.25">
      <c r="A994" t="s">
        <v>49</v>
      </c>
      <c r="B994">
        <v>83313.2</v>
      </c>
      <c r="C994">
        <v>83276</v>
      </c>
      <c r="D994">
        <v>83219.100000000006</v>
      </c>
      <c r="E994">
        <v>83058.7</v>
      </c>
      <c r="F994">
        <v>565.65200000000004</v>
      </c>
      <c r="G994">
        <v>0</v>
      </c>
      <c r="H994">
        <v>354.77699999999999</v>
      </c>
      <c r="I994">
        <v>0.153284</v>
      </c>
      <c r="J994">
        <v>0.83705099999999999</v>
      </c>
      <c r="K994">
        <v>0</v>
      </c>
      <c r="L994" t="s">
        <v>42</v>
      </c>
    </row>
    <row r="995" spans="1:25" x14ac:dyDescent="0.25">
      <c r="A995" t="s">
        <v>49</v>
      </c>
      <c r="B995">
        <v>83331.7</v>
      </c>
      <c r="C995">
        <v>83295.199999999997</v>
      </c>
      <c r="D995">
        <v>83238.7</v>
      </c>
      <c r="E995">
        <v>83078.399999999994</v>
      </c>
      <c r="F995">
        <v>567.06200000000001</v>
      </c>
      <c r="G995">
        <v>0</v>
      </c>
      <c r="H995">
        <v>356.24099999999999</v>
      </c>
      <c r="I995">
        <v>0.15878400000000001</v>
      </c>
      <c r="J995">
        <v>0.83485799999999999</v>
      </c>
      <c r="K995">
        <v>0</v>
      </c>
      <c r="L995" t="s">
        <v>42</v>
      </c>
    </row>
    <row r="996" spans="1:25" x14ac:dyDescent="0.25">
      <c r="A996" t="s">
        <v>49</v>
      </c>
      <c r="B996">
        <v>83026.899999999994</v>
      </c>
      <c r="C996">
        <v>82989.7</v>
      </c>
      <c r="D996">
        <v>82933.399999999994</v>
      </c>
      <c r="E996">
        <v>82773.399999999994</v>
      </c>
      <c r="F996">
        <v>566.745</v>
      </c>
      <c r="G996">
        <v>0</v>
      </c>
      <c r="H996">
        <v>352.97199999999998</v>
      </c>
      <c r="I996">
        <v>0.17328499999999999</v>
      </c>
      <c r="J996">
        <v>0.83687299999999998</v>
      </c>
      <c r="K996">
        <v>0</v>
      </c>
      <c r="L996" t="s">
        <v>42</v>
      </c>
    </row>
    <row r="997" spans="1:25" x14ac:dyDescent="0.25">
      <c r="A997" t="s">
        <v>49</v>
      </c>
      <c r="B997">
        <v>83453.2</v>
      </c>
      <c r="C997">
        <v>83415.8</v>
      </c>
      <c r="D997">
        <v>83359.100000000006</v>
      </c>
      <c r="E997">
        <v>83198</v>
      </c>
      <c r="F997">
        <v>568.58699999999999</v>
      </c>
      <c r="G997">
        <v>0</v>
      </c>
      <c r="H997">
        <v>357.98700000000002</v>
      </c>
      <c r="I997">
        <v>0.178454</v>
      </c>
      <c r="J997">
        <v>0.83683300000000005</v>
      </c>
      <c r="K997">
        <v>0</v>
      </c>
      <c r="L997" t="s">
        <v>42</v>
      </c>
    </row>
    <row r="998" spans="1:25" x14ac:dyDescent="0.25">
      <c r="A998" t="s">
        <v>49</v>
      </c>
      <c r="B998">
        <v>83236.899999999994</v>
      </c>
      <c r="C998">
        <v>83199.7</v>
      </c>
      <c r="D998">
        <v>83143</v>
      </c>
      <c r="E998">
        <v>82982.600000000006</v>
      </c>
      <c r="F998">
        <v>563.76499999999999</v>
      </c>
      <c r="G998">
        <v>0</v>
      </c>
      <c r="H998">
        <v>354.35899999999998</v>
      </c>
      <c r="I998">
        <v>0.14846400000000001</v>
      </c>
      <c r="J998">
        <v>0.83705300000000005</v>
      </c>
      <c r="K998">
        <v>0</v>
      </c>
      <c r="L998" t="s">
        <v>42</v>
      </c>
    </row>
    <row r="999" spans="1:25" x14ac:dyDescent="0.25">
      <c r="A999" t="s">
        <v>49</v>
      </c>
      <c r="B999">
        <v>83028.5</v>
      </c>
      <c r="C999">
        <v>82991.7</v>
      </c>
      <c r="D999">
        <v>82935</v>
      </c>
      <c r="E999">
        <v>82775</v>
      </c>
      <c r="F999">
        <v>563.827</v>
      </c>
      <c r="G999">
        <v>0</v>
      </c>
      <c r="H999">
        <v>352.43900000000002</v>
      </c>
      <c r="I999">
        <v>0.151394</v>
      </c>
      <c r="J999">
        <v>0.83416199999999996</v>
      </c>
      <c r="K999">
        <v>0</v>
      </c>
      <c r="L999" t="s">
        <v>42</v>
      </c>
    </row>
    <row r="1000" spans="1:25" x14ac:dyDescent="0.25">
      <c r="A1000" t="s">
        <v>49</v>
      </c>
      <c r="B1000">
        <v>83364.7</v>
      </c>
      <c r="C1000">
        <v>83328.2</v>
      </c>
      <c r="D1000">
        <v>83272.5</v>
      </c>
      <c r="E1000">
        <v>83112.600000000006</v>
      </c>
      <c r="F1000">
        <v>567.89499999999998</v>
      </c>
      <c r="G1000">
        <v>0</v>
      </c>
      <c r="H1000">
        <v>354.43299999999999</v>
      </c>
      <c r="I1000">
        <v>0.161106</v>
      </c>
      <c r="J1000">
        <v>0.83693600000000001</v>
      </c>
      <c r="K1000">
        <v>0</v>
      </c>
      <c r="L1000" t="s">
        <v>42</v>
      </c>
    </row>
    <row r="1001" spans="1:25" x14ac:dyDescent="0.25">
      <c r="A1001" t="s">
        <v>49</v>
      </c>
      <c r="B1001">
        <v>83275</v>
      </c>
      <c r="C1001">
        <v>83237.600000000006</v>
      </c>
      <c r="D1001">
        <v>83181.100000000006</v>
      </c>
      <c r="E1001">
        <v>83020.2</v>
      </c>
      <c r="F1001">
        <v>566.27499999999998</v>
      </c>
      <c r="G1001">
        <v>0</v>
      </c>
      <c r="H1001">
        <v>354.78100000000001</v>
      </c>
      <c r="I1001">
        <v>0.16967399999999999</v>
      </c>
      <c r="J1001">
        <v>0.86560000000000004</v>
      </c>
      <c r="K1001">
        <v>0</v>
      </c>
      <c r="L1001" t="s">
        <v>42</v>
      </c>
    </row>
    <row r="1002" spans="1:25" x14ac:dyDescent="0.25">
      <c r="A1002" t="s">
        <v>49</v>
      </c>
      <c r="B1002">
        <v>83055.8</v>
      </c>
      <c r="C1002">
        <v>83018.7</v>
      </c>
      <c r="D1002">
        <v>82962.3</v>
      </c>
      <c r="E1002">
        <v>82803.199999999997</v>
      </c>
      <c r="F1002">
        <v>563.86099999999999</v>
      </c>
      <c r="G1002">
        <v>0</v>
      </c>
      <c r="H1002">
        <v>351.10300000000001</v>
      </c>
      <c r="I1002">
        <v>0.17328299999999999</v>
      </c>
      <c r="J1002">
        <v>0.83702399999999999</v>
      </c>
      <c r="K1002">
        <v>0</v>
      </c>
      <c r="L1002" t="s">
        <v>42</v>
      </c>
    </row>
    <row r="1003" spans="1:25" x14ac:dyDescent="0.25">
      <c r="A1003" t="s">
        <v>49</v>
      </c>
      <c r="B1003">
        <v>83475.899999999994</v>
      </c>
      <c r="C1003">
        <v>83438.3</v>
      </c>
      <c r="D1003">
        <v>83381.7</v>
      </c>
      <c r="E1003">
        <v>83222</v>
      </c>
      <c r="F1003">
        <v>563.69899999999996</v>
      </c>
      <c r="G1003">
        <v>0</v>
      </c>
      <c r="H1003">
        <v>356.44099999999997</v>
      </c>
      <c r="I1003">
        <v>0.178456</v>
      </c>
      <c r="J1003">
        <v>0.83690299999999995</v>
      </c>
      <c r="K1003">
        <v>0</v>
      </c>
      <c r="L1003" t="s">
        <v>42</v>
      </c>
    </row>
    <row r="1004" spans="1:25" x14ac:dyDescent="0.25">
      <c r="A1004" t="s">
        <v>49</v>
      </c>
      <c r="B1004">
        <v>83100.3</v>
      </c>
      <c r="C1004">
        <v>83063.600000000006</v>
      </c>
      <c r="D1004">
        <v>83007.5</v>
      </c>
      <c r="E1004">
        <v>82847.100000000006</v>
      </c>
      <c r="F1004">
        <v>565.00699999999995</v>
      </c>
      <c r="G1004">
        <v>0</v>
      </c>
      <c r="H1004">
        <v>352.26799999999997</v>
      </c>
      <c r="I1004">
        <v>0.178478</v>
      </c>
      <c r="J1004">
        <v>0.83702600000000005</v>
      </c>
      <c r="K1004">
        <v>0</v>
      </c>
      <c r="L1004" t="s">
        <v>42</v>
      </c>
    </row>
    <row r="1005" spans="1:25" x14ac:dyDescent="0.25">
      <c r="A1005" t="s">
        <v>49</v>
      </c>
      <c r="B1005">
        <v>83110.899999999994</v>
      </c>
      <c r="C1005">
        <v>83073</v>
      </c>
      <c r="D1005">
        <v>83017</v>
      </c>
      <c r="E1005">
        <v>82856.7</v>
      </c>
      <c r="F1005">
        <v>562.476</v>
      </c>
      <c r="G1005">
        <v>0</v>
      </c>
      <c r="H1005">
        <v>352.18200000000002</v>
      </c>
      <c r="I1005">
        <v>0.14995600000000001</v>
      </c>
      <c r="J1005">
        <v>0.83705200000000002</v>
      </c>
      <c r="K1005">
        <v>0</v>
      </c>
      <c r="L1005" t="s">
        <v>42</v>
      </c>
    </row>
    <row r="1006" spans="1:25" x14ac:dyDescent="0.25">
      <c r="A1006" t="s">
        <v>49</v>
      </c>
      <c r="B1006">
        <v>83497.5</v>
      </c>
      <c r="C1006">
        <v>83460</v>
      </c>
      <c r="D1006">
        <v>83402.600000000006</v>
      </c>
      <c r="E1006">
        <v>83241.7</v>
      </c>
      <c r="F1006">
        <v>565.98</v>
      </c>
      <c r="G1006">
        <v>0</v>
      </c>
      <c r="H1006">
        <v>356.745</v>
      </c>
      <c r="I1006">
        <v>0.178455</v>
      </c>
      <c r="J1006">
        <v>0.83698099999999998</v>
      </c>
      <c r="K1006">
        <v>0</v>
      </c>
      <c r="L1006" t="s">
        <v>42</v>
      </c>
    </row>
    <row r="1007" spans="1:25" x14ac:dyDescent="0.25">
      <c r="A1007" t="s">
        <v>49</v>
      </c>
      <c r="B1007">
        <v>83054.8</v>
      </c>
      <c r="C1007">
        <v>83017.7</v>
      </c>
      <c r="D1007">
        <v>82962.100000000006</v>
      </c>
      <c r="E1007">
        <v>82802.7</v>
      </c>
      <c r="F1007">
        <v>562.19200000000001</v>
      </c>
      <c r="G1007">
        <v>0</v>
      </c>
      <c r="H1007">
        <v>351.06700000000001</v>
      </c>
      <c r="I1007">
        <v>0.148815</v>
      </c>
      <c r="J1007">
        <v>0.83703300000000003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49</v>
      </c>
      <c r="B1008">
        <v>86778.5</v>
      </c>
      <c r="C1008">
        <v>86741.4</v>
      </c>
      <c r="D1008">
        <v>86677.8</v>
      </c>
      <c r="E1008">
        <v>86511.1</v>
      </c>
      <c r="F1008">
        <v>596.245</v>
      </c>
      <c r="G1008">
        <v>0</v>
      </c>
      <c r="H1008">
        <v>397.8</v>
      </c>
      <c r="I1008">
        <v>0.14730699999999999</v>
      </c>
      <c r="J1008">
        <v>0.837009</v>
      </c>
      <c r="K1008">
        <v>0</v>
      </c>
      <c r="L1008" t="s">
        <v>42</v>
      </c>
      <c r="R1008">
        <f>AVERAGE(B959:B1008)</f>
        <v>84015.874000000011</v>
      </c>
      <c r="S1008">
        <f>AVERAGE(C959:C1008)</f>
        <v>83978.614000000045</v>
      </c>
      <c r="U1008">
        <f>_xlfn.VAR.P(B959:B1008)</f>
        <v>882672.84072400047</v>
      </c>
      <c r="V1008">
        <f>_xlfn.VAR.P(C959:C1008)</f>
        <v>882300.07400400087</v>
      </c>
      <c r="X1008">
        <f>1.96*SQRT(U1008)/50</f>
        <v>36.828662668771017</v>
      </c>
      <c r="Y1008">
        <f>1.96*SQRT(V1008)/50</f>
        <v>36.820885183785407</v>
      </c>
    </row>
    <row r="1009" spans="1:12" x14ac:dyDescent="0.25">
      <c r="A1009" t="s">
        <v>50</v>
      </c>
      <c r="B1009">
        <v>4200929.2489999998</v>
      </c>
      <c r="C1009" t="s">
        <v>36</v>
      </c>
    </row>
    <row r="1010" spans="1:12" x14ac:dyDescent="0.25">
      <c r="A1010" t="s">
        <v>51</v>
      </c>
      <c r="B1010">
        <v>4291.8500000000004</v>
      </c>
      <c r="C1010">
        <v>4191.3900000000003</v>
      </c>
      <c r="D1010">
        <v>4191.08</v>
      </c>
      <c r="E1010">
        <v>4116.72</v>
      </c>
      <c r="F1010">
        <v>208.977</v>
      </c>
      <c r="G1010">
        <v>261.13</v>
      </c>
      <c r="H1010">
        <v>71.066100000000006</v>
      </c>
      <c r="I1010">
        <v>0.17846600000000001</v>
      </c>
      <c r="J1010">
        <v>0.85722100000000001</v>
      </c>
      <c r="K1010">
        <v>0</v>
      </c>
      <c r="L1010" t="s">
        <v>42</v>
      </c>
    </row>
    <row r="1011" spans="1:12" x14ac:dyDescent="0.25">
      <c r="A1011" t="s">
        <v>51</v>
      </c>
      <c r="B1011">
        <v>4362.1899999999996</v>
      </c>
      <c r="C1011">
        <v>4259.87</v>
      </c>
      <c r="D1011">
        <v>4259.54</v>
      </c>
      <c r="E1011">
        <v>4184.05</v>
      </c>
      <c r="F1011">
        <v>214.38900000000001</v>
      </c>
      <c r="G1011">
        <v>269.19</v>
      </c>
      <c r="H1011">
        <v>72.471500000000006</v>
      </c>
      <c r="I1011">
        <v>0.160103</v>
      </c>
      <c r="J1011">
        <v>0.83704599999999996</v>
      </c>
      <c r="K1011">
        <v>0</v>
      </c>
      <c r="L1011" t="s">
        <v>42</v>
      </c>
    </row>
    <row r="1012" spans="1:12" x14ac:dyDescent="0.25">
      <c r="A1012" t="s">
        <v>51</v>
      </c>
      <c r="B1012">
        <v>4370.87</v>
      </c>
      <c r="C1012">
        <v>4268.9799999999996</v>
      </c>
      <c r="D1012">
        <v>4268.67</v>
      </c>
      <c r="E1012">
        <v>4193.3500000000004</v>
      </c>
      <c r="F1012">
        <v>215.16300000000001</v>
      </c>
      <c r="G1012">
        <v>268.51799999999997</v>
      </c>
      <c r="H1012">
        <v>73.399199999999993</v>
      </c>
      <c r="I1012">
        <v>0.14818500000000001</v>
      </c>
      <c r="J1012">
        <v>0.83546900000000002</v>
      </c>
      <c r="K1012">
        <v>0</v>
      </c>
      <c r="L1012" t="s">
        <v>42</v>
      </c>
    </row>
    <row r="1013" spans="1:12" x14ac:dyDescent="0.25">
      <c r="A1013" t="s">
        <v>51</v>
      </c>
      <c r="B1013">
        <v>4394.55</v>
      </c>
      <c r="C1013">
        <v>4295.83</v>
      </c>
      <c r="D1013">
        <v>4295.5200000000004</v>
      </c>
      <c r="E1013">
        <v>4219.8500000000004</v>
      </c>
      <c r="F1013">
        <v>214.23400000000001</v>
      </c>
      <c r="G1013">
        <v>274.36700000000002</v>
      </c>
      <c r="H1013">
        <v>74.562100000000001</v>
      </c>
      <c r="I1013">
        <v>0.163799</v>
      </c>
      <c r="J1013">
        <v>0.83568500000000001</v>
      </c>
      <c r="K1013">
        <v>0</v>
      </c>
      <c r="L1013" t="s">
        <v>42</v>
      </c>
    </row>
    <row r="1014" spans="1:12" x14ac:dyDescent="0.25">
      <c r="A1014" t="s">
        <v>51</v>
      </c>
      <c r="B1014">
        <v>4534.54</v>
      </c>
      <c r="C1014">
        <v>4424.49</v>
      </c>
      <c r="D1014">
        <v>4424.16</v>
      </c>
      <c r="E1014">
        <v>4345.76</v>
      </c>
      <c r="F1014">
        <v>229.654</v>
      </c>
      <c r="G1014">
        <v>286.601</v>
      </c>
      <c r="H1014">
        <v>77.936999999999998</v>
      </c>
      <c r="I1014">
        <v>0.150781</v>
      </c>
      <c r="J1014">
        <v>0.83558699999999997</v>
      </c>
      <c r="K1014">
        <v>0</v>
      </c>
      <c r="L1014" t="s">
        <v>42</v>
      </c>
    </row>
    <row r="1015" spans="1:12" x14ac:dyDescent="0.25">
      <c r="A1015" t="s">
        <v>51</v>
      </c>
      <c r="B1015">
        <v>4530.05</v>
      </c>
      <c r="C1015">
        <v>4425.84</v>
      </c>
      <c r="D1015">
        <v>4425.5</v>
      </c>
      <c r="E1015">
        <v>4347.75</v>
      </c>
      <c r="F1015">
        <v>226.93100000000001</v>
      </c>
      <c r="G1015">
        <v>286.92</v>
      </c>
      <c r="H1015">
        <v>77.726900000000001</v>
      </c>
      <c r="I1015">
        <v>0.17859900000000001</v>
      </c>
      <c r="J1015">
        <v>0.83698099999999998</v>
      </c>
      <c r="K1015">
        <v>0</v>
      </c>
      <c r="L1015" t="s">
        <v>42</v>
      </c>
    </row>
    <row r="1016" spans="1:12" x14ac:dyDescent="0.25">
      <c r="A1016" t="s">
        <v>51</v>
      </c>
      <c r="B1016">
        <v>4529</v>
      </c>
      <c r="C1016">
        <v>4425.05</v>
      </c>
      <c r="D1016">
        <v>4424.72</v>
      </c>
      <c r="E1016">
        <v>4345.6899999999996</v>
      </c>
      <c r="F1016">
        <v>230.71</v>
      </c>
      <c r="G1016">
        <v>284.40800000000002</v>
      </c>
      <c r="H1016">
        <v>77.490200000000002</v>
      </c>
      <c r="I1016">
        <v>0.17845800000000001</v>
      </c>
      <c r="J1016">
        <v>0.85669099999999998</v>
      </c>
      <c r="K1016">
        <v>0</v>
      </c>
      <c r="L1016" t="s">
        <v>42</v>
      </c>
    </row>
    <row r="1017" spans="1:12" x14ac:dyDescent="0.25">
      <c r="A1017" t="s">
        <v>51</v>
      </c>
      <c r="B1017">
        <v>4499</v>
      </c>
      <c r="C1017">
        <v>4403.32</v>
      </c>
      <c r="D1017">
        <v>4402.9399999999996</v>
      </c>
      <c r="E1017">
        <v>4324.8500000000004</v>
      </c>
      <c r="F1017">
        <v>223.59800000000001</v>
      </c>
      <c r="G1017">
        <v>282.16699999999997</v>
      </c>
      <c r="H1017">
        <v>76.982200000000006</v>
      </c>
      <c r="I1017">
        <v>0.178454</v>
      </c>
      <c r="J1017">
        <v>0.83685600000000004</v>
      </c>
      <c r="K1017">
        <v>0</v>
      </c>
      <c r="L1017" t="s">
        <v>42</v>
      </c>
    </row>
    <row r="1018" spans="1:12" x14ac:dyDescent="0.25">
      <c r="A1018" t="s">
        <v>51</v>
      </c>
      <c r="B1018">
        <v>4521.29</v>
      </c>
      <c r="C1018">
        <v>4418</v>
      </c>
      <c r="D1018">
        <v>4417.68</v>
      </c>
      <c r="E1018">
        <v>4340.3100000000004</v>
      </c>
      <c r="F1018">
        <v>226.21700000000001</v>
      </c>
      <c r="G1018">
        <v>283.95800000000003</v>
      </c>
      <c r="H1018">
        <v>77.164500000000004</v>
      </c>
      <c r="I1018">
        <v>0.147205</v>
      </c>
      <c r="J1018">
        <v>0.83704800000000001</v>
      </c>
      <c r="K1018">
        <v>0</v>
      </c>
      <c r="L1018" t="s">
        <v>42</v>
      </c>
    </row>
    <row r="1019" spans="1:12" x14ac:dyDescent="0.25">
      <c r="A1019" t="s">
        <v>51</v>
      </c>
      <c r="B1019">
        <v>4540.92</v>
      </c>
      <c r="C1019">
        <v>4430.6499999999996</v>
      </c>
      <c r="D1019">
        <v>4430.32</v>
      </c>
      <c r="E1019">
        <v>4352.04</v>
      </c>
      <c r="F1019">
        <v>226.66900000000001</v>
      </c>
      <c r="G1019">
        <v>285.54000000000002</v>
      </c>
      <c r="H1019">
        <v>77.6434</v>
      </c>
      <c r="I1019">
        <v>0.17582700000000001</v>
      </c>
      <c r="J1019">
        <v>0.83702600000000005</v>
      </c>
      <c r="K1019">
        <v>0</v>
      </c>
      <c r="L1019" t="s">
        <v>42</v>
      </c>
    </row>
    <row r="1020" spans="1:12" x14ac:dyDescent="0.25">
      <c r="A1020" t="s">
        <v>51</v>
      </c>
      <c r="B1020">
        <v>4486.49</v>
      </c>
      <c r="C1020">
        <v>4382.9399999999996</v>
      </c>
      <c r="D1020">
        <v>4382.63</v>
      </c>
      <c r="E1020">
        <v>4304.97</v>
      </c>
      <c r="F1020">
        <v>225.85900000000001</v>
      </c>
      <c r="G1020">
        <v>280.59100000000001</v>
      </c>
      <c r="H1020">
        <v>76.665999999999997</v>
      </c>
      <c r="I1020">
        <v>0.153561</v>
      </c>
      <c r="J1020">
        <v>0.83697900000000003</v>
      </c>
      <c r="K1020">
        <v>0</v>
      </c>
      <c r="L1020" t="s">
        <v>42</v>
      </c>
    </row>
    <row r="1021" spans="1:12" x14ac:dyDescent="0.25">
      <c r="A1021" t="s">
        <v>51</v>
      </c>
      <c r="B1021">
        <v>4511.24</v>
      </c>
      <c r="C1021">
        <v>4413.7</v>
      </c>
      <c r="D1021">
        <v>4413.38</v>
      </c>
      <c r="E1021">
        <v>4335.3500000000004</v>
      </c>
      <c r="F1021">
        <v>224.29400000000001</v>
      </c>
      <c r="G1021">
        <v>283.98099999999999</v>
      </c>
      <c r="H1021">
        <v>77.720399999999998</v>
      </c>
      <c r="I1021">
        <v>0.15521399999999999</v>
      </c>
      <c r="J1021">
        <v>0.83705300000000005</v>
      </c>
      <c r="K1021">
        <v>0</v>
      </c>
      <c r="L1021" t="s">
        <v>42</v>
      </c>
    </row>
    <row r="1022" spans="1:12" x14ac:dyDescent="0.25">
      <c r="A1022" t="s">
        <v>51</v>
      </c>
      <c r="B1022">
        <v>4484.83</v>
      </c>
      <c r="C1022">
        <v>4379.63</v>
      </c>
      <c r="D1022">
        <v>4379.3100000000004</v>
      </c>
      <c r="E1022">
        <v>4301.72</v>
      </c>
      <c r="F1022">
        <v>226.203</v>
      </c>
      <c r="G1022">
        <v>282.63600000000002</v>
      </c>
      <c r="H1022">
        <v>76.413499999999999</v>
      </c>
      <c r="I1022">
        <v>0.16453499999999999</v>
      </c>
      <c r="J1022">
        <v>0.83604699999999998</v>
      </c>
      <c r="K1022">
        <v>0</v>
      </c>
      <c r="L1022" t="s">
        <v>42</v>
      </c>
    </row>
    <row r="1023" spans="1:12" x14ac:dyDescent="0.25">
      <c r="A1023" t="s">
        <v>51</v>
      </c>
      <c r="B1023">
        <v>4260.21</v>
      </c>
      <c r="C1023">
        <v>4161.21</v>
      </c>
      <c r="D1023">
        <v>4160.97</v>
      </c>
      <c r="E1023">
        <v>4087.21</v>
      </c>
      <c r="F1023">
        <v>200.21</v>
      </c>
      <c r="G1023">
        <v>256.80399999999997</v>
      </c>
      <c r="H1023">
        <v>70.224699999999999</v>
      </c>
      <c r="I1023">
        <v>0.178454</v>
      </c>
      <c r="J1023">
        <v>0.83701800000000004</v>
      </c>
      <c r="K1023">
        <v>0</v>
      </c>
      <c r="L1023" t="s">
        <v>42</v>
      </c>
    </row>
    <row r="1024" spans="1:12" x14ac:dyDescent="0.25">
      <c r="A1024" t="s">
        <v>51</v>
      </c>
      <c r="B1024">
        <v>4083.97</v>
      </c>
      <c r="C1024">
        <v>3995.18</v>
      </c>
      <c r="D1024">
        <v>3995</v>
      </c>
      <c r="E1024">
        <v>3924.99</v>
      </c>
      <c r="F1024">
        <v>182.57599999999999</v>
      </c>
      <c r="G1024">
        <v>234.13</v>
      </c>
      <c r="H1024">
        <v>65.296599999999998</v>
      </c>
      <c r="I1024">
        <v>0.17116300000000001</v>
      </c>
      <c r="J1024">
        <v>0.836897</v>
      </c>
      <c r="K1024">
        <v>0</v>
      </c>
      <c r="L1024" t="s">
        <v>42</v>
      </c>
    </row>
    <row r="1025" spans="1:12" x14ac:dyDescent="0.25">
      <c r="A1025" t="s">
        <v>51</v>
      </c>
      <c r="B1025">
        <v>4097.29</v>
      </c>
      <c r="C1025">
        <v>4008.24</v>
      </c>
      <c r="D1025">
        <v>4008.06</v>
      </c>
      <c r="E1025">
        <v>3937.93</v>
      </c>
      <c r="F1025">
        <v>183.529</v>
      </c>
      <c r="G1025">
        <v>234.15600000000001</v>
      </c>
      <c r="H1025">
        <v>65.345299999999995</v>
      </c>
      <c r="I1025">
        <v>0.167046</v>
      </c>
      <c r="J1025">
        <v>0.85568500000000003</v>
      </c>
      <c r="K1025">
        <v>0</v>
      </c>
      <c r="L1025" t="s">
        <v>42</v>
      </c>
    </row>
    <row r="1026" spans="1:12" x14ac:dyDescent="0.25">
      <c r="A1026" t="s">
        <v>51</v>
      </c>
      <c r="B1026">
        <v>4067.28</v>
      </c>
      <c r="C1026">
        <v>3975.68</v>
      </c>
      <c r="D1026">
        <v>3975.51</v>
      </c>
      <c r="E1026">
        <v>3905.47</v>
      </c>
      <c r="F1026">
        <v>180.536</v>
      </c>
      <c r="G1026">
        <v>233.23099999999999</v>
      </c>
      <c r="H1026">
        <v>64.568399999999997</v>
      </c>
      <c r="I1026">
        <v>0.178454</v>
      </c>
      <c r="J1026">
        <v>0.837032</v>
      </c>
      <c r="K1026">
        <v>0</v>
      </c>
      <c r="L1026" t="s">
        <v>42</v>
      </c>
    </row>
    <row r="1027" spans="1:12" x14ac:dyDescent="0.25">
      <c r="A1027" t="s">
        <v>51</v>
      </c>
      <c r="B1027">
        <v>4223.8999999999996</v>
      </c>
      <c r="C1027">
        <v>4132.7299999999996</v>
      </c>
      <c r="D1027">
        <v>4132.4799999999996</v>
      </c>
      <c r="E1027">
        <v>4059.77</v>
      </c>
      <c r="F1027">
        <v>193.892</v>
      </c>
      <c r="G1027">
        <v>248.49299999999999</v>
      </c>
      <c r="H1027">
        <v>68.789599999999993</v>
      </c>
      <c r="I1027">
        <v>0.14885699999999999</v>
      </c>
      <c r="J1027">
        <v>0.83672500000000005</v>
      </c>
      <c r="K1027">
        <v>0</v>
      </c>
      <c r="L1027" t="s">
        <v>42</v>
      </c>
    </row>
    <row r="1028" spans="1:12" x14ac:dyDescent="0.25">
      <c r="A1028" t="s">
        <v>51</v>
      </c>
      <c r="B1028">
        <v>4334.38</v>
      </c>
      <c r="C1028">
        <v>4236.5</v>
      </c>
      <c r="D1028">
        <v>4236.2299999999996</v>
      </c>
      <c r="E1028">
        <v>4161.72</v>
      </c>
      <c r="F1028">
        <v>203.922</v>
      </c>
      <c r="G1028">
        <v>258.01</v>
      </c>
      <c r="H1028">
        <v>71.291399999999996</v>
      </c>
      <c r="I1028">
        <v>0.14980499999999999</v>
      </c>
      <c r="J1028">
        <v>0.83676700000000004</v>
      </c>
      <c r="K1028">
        <v>0</v>
      </c>
      <c r="L1028" t="s">
        <v>42</v>
      </c>
    </row>
    <row r="1029" spans="1:12" x14ac:dyDescent="0.25">
      <c r="A1029" t="s">
        <v>51</v>
      </c>
      <c r="B1029">
        <v>4322.62</v>
      </c>
      <c r="C1029">
        <v>4228.59</v>
      </c>
      <c r="D1029">
        <v>4228.32</v>
      </c>
      <c r="E1029">
        <v>4153.5200000000004</v>
      </c>
      <c r="F1029">
        <v>203.36</v>
      </c>
      <c r="G1029">
        <v>258.44099999999997</v>
      </c>
      <c r="H1029">
        <v>71.359700000000004</v>
      </c>
      <c r="I1029">
        <v>0.167299</v>
      </c>
      <c r="J1029">
        <v>0.83165999999999995</v>
      </c>
      <c r="K1029">
        <v>0</v>
      </c>
      <c r="L1029" t="s">
        <v>42</v>
      </c>
    </row>
    <row r="1030" spans="1:12" x14ac:dyDescent="0.25">
      <c r="A1030" t="s">
        <v>51</v>
      </c>
      <c r="B1030">
        <v>4361.07</v>
      </c>
      <c r="C1030">
        <v>4265.68</v>
      </c>
      <c r="D1030">
        <v>4265.41</v>
      </c>
      <c r="E1030">
        <v>4189.8500000000004</v>
      </c>
      <c r="F1030">
        <v>208.37200000000001</v>
      </c>
      <c r="G1030">
        <v>261.452</v>
      </c>
      <c r="H1030">
        <v>71.886700000000005</v>
      </c>
      <c r="I1030">
        <v>0.178481</v>
      </c>
      <c r="J1030">
        <v>0.83576600000000001</v>
      </c>
      <c r="K1030">
        <v>0</v>
      </c>
      <c r="L1030" t="s">
        <v>42</v>
      </c>
    </row>
    <row r="1031" spans="1:12" x14ac:dyDescent="0.25">
      <c r="A1031" t="s">
        <v>51</v>
      </c>
      <c r="B1031">
        <v>4339.51</v>
      </c>
      <c r="C1031">
        <v>4243.8599999999997</v>
      </c>
      <c r="D1031">
        <v>4243.57</v>
      </c>
      <c r="E1031">
        <v>4168.3500000000004</v>
      </c>
      <c r="F1031">
        <v>206.79900000000001</v>
      </c>
      <c r="G1031">
        <v>259.52999999999997</v>
      </c>
      <c r="H1031">
        <v>71.827600000000004</v>
      </c>
      <c r="I1031">
        <v>0.150005</v>
      </c>
      <c r="J1031">
        <v>0.83694000000000002</v>
      </c>
      <c r="K1031">
        <v>0</v>
      </c>
      <c r="L1031" t="s">
        <v>42</v>
      </c>
    </row>
    <row r="1032" spans="1:12" x14ac:dyDescent="0.25">
      <c r="A1032" t="s">
        <v>51</v>
      </c>
      <c r="B1032">
        <v>4340.84</v>
      </c>
      <c r="C1032">
        <v>4246.72</v>
      </c>
      <c r="D1032">
        <v>4246.45</v>
      </c>
      <c r="E1032">
        <v>4171.54</v>
      </c>
      <c r="F1032">
        <v>204.745</v>
      </c>
      <c r="G1032">
        <v>261.40600000000001</v>
      </c>
      <c r="H1032">
        <v>71.934799999999996</v>
      </c>
      <c r="I1032">
        <v>0.14904999999999999</v>
      </c>
      <c r="J1032">
        <v>0.83627899999999999</v>
      </c>
      <c r="K1032">
        <v>0</v>
      </c>
      <c r="L1032" t="s">
        <v>42</v>
      </c>
    </row>
    <row r="1033" spans="1:12" x14ac:dyDescent="0.25">
      <c r="A1033" t="s">
        <v>51</v>
      </c>
      <c r="B1033">
        <v>4325.54</v>
      </c>
      <c r="C1033">
        <v>4218.3599999999997</v>
      </c>
      <c r="D1033">
        <v>4218.1000000000004</v>
      </c>
      <c r="E1033">
        <v>4143.6000000000004</v>
      </c>
      <c r="F1033">
        <v>202.44</v>
      </c>
      <c r="G1033">
        <v>259.625</v>
      </c>
      <c r="H1033">
        <v>71.725899999999996</v>
      </c>
      <c r="I1033">
        <v>0.178454</v>
      </c>
      <c r="J1033">
        <v>0.83684800000000004</v>
      </c>
      <c r="K1033">
        <v>0</v>
      </c>
      <c r="L1033" t="s">
        <v>42</v>
      </c>
    </row>
    <row r="1034" spans="1:12" x14ac:dyDescent="0.25">
      <c r="A1034" t="s">
        <v>51</v>
      </c>
      <c r="B1034">
        <v>4576.72</v>
      </c>
      <c r="C1034">
        <v>4480.33</v>
      </c>
      <c r="D1034">
        <v>4479.9799999999996</v>
      </c>
      <c r="E1034">
        <v>4400.4799999999996</v>
      </c>
      <c r="F1034">
        <v>231.53899999999999</v>
      </c>
      <c r="G1034">
        <v>291.94400000000002</v>
      </c>
      <c r="H1034">
        <v>78.253500000000003</v>
      </c>
      <c r="I1034">
        <v>0.14762</v>
      </c>
      <c r="J1034">
        <v>0.83604800000000001</v>
      </c>
      <c r="K1034">
        <v>0</v>
      </c>
      <c r="L1034" t="s">
        <v>42</v>
      </c>
    </row>
    <row r="1035" spans="1:12" x14ac:dyDescent="0.25">
      <c r="A1035" t="s">
        <v>51</v>
      </c>
      <c r="B1035">
        <v>4563.2700000000004</v>
      </c>
      <c r="C1035">
        <v>4458.55</v>
      </c>
      <c r="D1035">
        <v>4458.2299999999996</v>
      </c>
      <c r="E1035">
        <v>4379.21</v>
      </c>
      <c r="F1035">
        <v>229.142</v>
      </c>
      <c r="G1035">
        <v>288.71699999999998</v>
      </c>
      <c r="H1035">
        <v>78.530600000000007</v>
      </c>
      <c r="I1035">
        <v>0.14777000000000001</v>
      </c>
      <c r="J1035">
        <v>0.83704100000000004</v>
      </c>
      <c r="K1035">
        <v>0</v>
      </c>
      <c r="L1035" t="s">
        <v>42</v>
      </c>
    </row>
    <row r="1036" spans="1:12" x14ac:dyDescent="0.25">
      <c r="A1036" t="s">
        <v>51</v>
      </c>
      <c r="B1036">
        <v>4569.74</v>
      </c>
      <c r="C1036">
        <v>4466.79</v>
      </c>
      <c r="D1036">
        <v>4466.4399999999996</v>
      </c>
      <c r="E1036">
        <v>4387.25</v>
      </c>
      <c r="F1036">
        <v>234.215</v>
      </c>
      <c r="G1036">
        <v>289.733</v>
      </c>
      <c r="H1036">
        <v>78.59</v>
      </c>
      <c r="I1036">
        <v>0.178454</v>
      </c>
      <c r="J1036">
        <v>0.83683700000000005</v>
      </c>
      <c r="K1036">
        <v>0</v>
      </c>
      <c r="L1036" t="s">
        <v>42</v>
      </c>
    </row>
    <row r="1037" spans="1:12" x14ac:dyDescent="0.25">
      <c r="A1037" t="s">
        <v>51</v>
      </c>
      <c r="B1037">
        <v>4535.63</v>
      </c>
      <c r="C1037">
        <v>4429.62</v>
      </c>
      <c r="D1037">
        <v>4429.29</v>
      </c>
      <c r="E1037">
        <v>4350.88</v>
      </c>
      <c r="F1037">
        <v>227.92599999999999</v>
      </c>
      <c r="G1037">
        <v>287.09199999999998</v>
      </c>
      <c r="H1037">
        <v>77.644599999999997</v>
      </c>
      <c r="I1037">
        <v>0.156641</v>
      </c>
      <c r="J1037">
        <v>0.83371200000000001</v>
      </c>
      <c r="K1037">
        <v>0</v>
      </c>
      <c r="L1037" t="s">
        <v>42</v>
      </c>
    </row>
    <row r="1038" spans="1:12" x14ac:dyDescent="0.25">
      <c r="A1038" t="s">
        <v>51</v>
      </c>
      <c r="B1038">
        <v>4608.59</v>
      </c>
      <c r="C1038">
        <v>4502.7700000000004</v>
      </c>
      <c r="D1038">
        <v>4502.3999999999996</v>
      </c>
      <c r="E1038">
        <v>4422.28</v>
      </c>
      <c r="F1038">
        <v>234.33699999999999</v>
      </c>
      <c r="G1038">
        <v>295.57600000000002</v>
      </c>
      <c r="H1038">
        <v>79.438699999999997</v>
      </c>
      <c r="I1038">
        <v>0.178457</v>
      </c>
      <c r="J1038">
        <v>0.85992500000000005</v>
      </c>
      <c r="K1038">
        <v>0</v>
      </c>
      <c r="L1038" t="s">
        <v>42</v>
      </c>
    </row>
    <row r="1039" spans="1:12" x14ac:dyDescent="0.25">
      <c r="A1039" t="s">
        <v>51</v>
      </c>
      <c r="B1039">
        <v>4546.6099999999997</v>
      </c>
      <c r="C1039">
        <v>4439.83</v>
      </c>
      <c r="D1039">
        <v>4439.49</v>
      </c>
      <c r="E1039">
        <v>4361.1099999999997</v>
      </c>
      <c r="F1039">
        <v>230.21299999999999</v>
      </c>
      <c r="G1039">
        <v>288.92899999999997</v>
      </c>
      <c r="H1039">
        <v>78.107500000000002</v>
      </c>
      <c r="I1039">
        <v>0.178454</v>
      </c>
      <c r="J1039">
        <v>0.83633999999999997</v>
      </c>
      <c r="K1039">
        <v>0</v>
      </c>
      <c r="L1039" t="s">
        <v>42</v>
      </c>
    </row>
    <row r="1040" spans="1:12" x14ac:dyDescent="0.25">
      <c r="A1040" t="s">
        <v>51</v>
      </c>
      <c r="B1040">
        <v>4555.78</v>
      </c>
      <c r="C1040">
        <v>4447.8500000000004</v>
      </c>
      <c r="D1040">
        <v>4447.53</v>
      </c>
      <c r="E1040">
        <v>4369.76</v>
      </c>
      <c r="F1040">
        <v>228.49</v>
      </c>
      <c r="G1040">
        <v>286.05500000000001</v>
      </c>
      <c r="H1040">
        <v>78.143100000000004</v>
      </c>
      <c r="I1040">
        <v>0.151641</v>
      </c>
      <c r="J1040">
        <v>0.83673299999999995</v>
      </c>
      <c r="K1040">
        <v>0</v>
      </c>
      <c r="L1040" t="s">
        <v>42</v>
      </c>
    </row>
    <row r="1041" spans="1:12" x14ac:dyDescent="0.25">
      <c r="A1041" t="s">
        <v>51</v>
      </c>
      <c r="B1041">
        <v>4543.9399999999996</v>
      </c>
      <c r="C1041">
        <v>4441.05</v>
      </c>
      <c r="D1041">
        <v>4440.71</v>
      </c>
      <c r="E1041">
        <v>4362.5</v>
      </c>
      <c r="F1041">
        <v>226.952</v>
      </c>
      <c r="G1041">
        <v>287.87900000000002</v>
      </c>
      <c r="H1041">
        <v>78.561800000000005</v>
      </c>
      <c r="I1041">
        <v>0.16233700000000001</v>
      </c>
      <c r="J1041">
        <v>0.86626899999999996</v>
      </c>
      <c r="K1041">
        <v>0</v>
      </c>
      <c r="L1041" t="s">
        <v>42</v>
      </c>
    </row>
    <row r="1042" spans="1:12" x14ac:dyDescent="0.25">
      <c r="A1042" t="s">
        <v>51</v>
      </c>
      <c r="B1042">
        <v>4529.9399999999996</v>
      </c>
      <c r="C1042">
        <v>4419.28</v>
      </c>
      <c r="D1042">
        <v>4418.96</v>
      </c>
      <c r="E1042">
        <v>4340.41</v>
      </c>
      <c r="F1042">
        <v>228.709</v>
      </c>
      <c r="G1042">
        <v>285.98899999999998</v>
      </c>
      <c r="H1042">
        <v>77.804299999999998</v>
      </c>
      <c r="I1042">
        <v>0.17133100000000001</v>
      </c>
      <c r="J1042">
        <v>0.83628899999999995</v>
      </c>
      <c r="K1042">
        <v>0</v>
      </c>
      <c r="L1042" t="s">
        <v>42</v>
      </c>
    </row>
    <row r="1043" spans="1:12" x14ac:dyDescent="0.25">
      <c r="A1043" t="s">
        <v>51</v>
      </c>
      <c r="B1043">
        <v>4484.37</v>
      </c>
      <c r="C1043">
        <v>4384.5200000000004</v>
      </c>
      <c r="D1043">
        <v>4384.21</v>
      </c>
      <c r="E1043">
        <v>4306.5600000000004</v>
      </c>
      <c r="F1043">
        <v>223.21</v>
      </c>
      <c r="G1043">
        <v>282.19799999999998</v>
      </c>
      <c r="H1043">
        <v>76.618700000000004</v>
      </c>
      <c r="I1043">
        <v>0.156388</v>
      </c>
      <c r="J1043">
        <v>0.83704699999999999</v>
      </c>
      <c r="K1043">
        <v>0</v>
      </c>
      <c r="L1043" t="s">
        <v>42</v>
      </c>
    </row>
    <row r="1044" spans="1:12" x14ac:dyDescent="0.25">
      <c r="A1044" t="s">
        <v>51</v>
      </c>
      <c r="B1044">
        <v>4506.78</v>
      </c>
      <c r="C1044">
        <v>4405.78</v>
      </c>
      <c r="D1044">
        <v>4405.46</v>
      </c>
      <c r="E1044">
        <v>4327.78</v>
      </c>
      <c r="F1044">
        <v>227.86</v>
      </c>
      <c r="G1044">
        <v>286.94499999999999</v>
      </c>
      <c r="H1044">
        <v>78.248900000000006</v>
      </c>
      <c r="I1044">
        <v>0.17846300000000001</v>
      </c>
      <c r="J1044">
        <v>0.83703799999999995</v>
      </c>
      <c r="K1044">
        <v>0</v>
      </c>
      <c r="L1044" t="s">
        <v>42</v>
      </c>
    </row>
    <row r="1045" spans="1:12" x14ac:dyDescent="0.25">
      <c r="A1045" t="s">
        <v>51</v>
      </c>
      <c r="B1045">
        <v>4477.3100000000004</v>
      </c>
      <c r="C1045">
        <v>4373.82</v>
      </c>
      <c r="D1045">
        <v>4373.4799999999996</v>
      </c>
      <c r="E1045">
        <v>4295.3</v>
      </c>
      <c r="F1045">
        <v>227.774</v>
      </c>
      <c r="G1045">
        <v>283.11900000000003</v>
      </c>
      <c r="H1045">
        <v>76.915099999999995</v>
      </c>
      <c r="I1045">
        <v>0.14833299999999999</v>
      </c>
      <c r="J1045">
        <v>0.83645999999999998</v>
      </c>
      <c r="K1045">
        <v>0</v>
      </c>
      <c r="L1045" t="s">
        <v>42</v>
      </c>
    </row>
    <row r="1046" spans="1:12" x14ac:dyDescent="0.25">
      <c r="A1046" t="s">
        <v>51</v>
      </c>
      <c r="B1046">
        <v>4380.33</v>
      </c>
      <c r="C1046">
        <v>4279.28</v>
      </c>
      <c r="D1046">
        <v>4278.9799999999996</v>
      </c>
      <c r="E1046">
        <v>4202.63</v>
      </c>
      <c r="F1046">
        <v>220.28899999999999</v>
      </c>
      <c r="G1046">
        <v>275.90600000000001</v>
      </c>
      <c r="H1046">
        <v>75.159000000000006</v>
      </c>
      <c r="I1046">
        <v>0.15820400000000001</v>
      </c>
      <c r="J1046">
        <v>0.83702799999999999</v>
      </c>
      <c r="K1046">
        <v>0</v>
      </c>
      <c r="L1046" t="s">
        <v>42</v>
      </c>
    </row>
    <row r="1047" spans="1:12" x14ac:dyDescent="0.25">
      <c r="A1047" t="s">
        <v>51</v>
      </c>
      <c r="B1047">
        <v>4488.8599999999997</v>
      </c>
      <c r="C1047">
        <v>4381.9399999999996</v>
      </c>
      <c r="D1047">
        <v>4381.62</v>
      </c>
      <c r="E1047">
        <v>4304.2700000000004</v>
      </c>
      <c r="F1047">
        <v>223.17699999999999</v>
      </c>
      <c r="G1047">
        <v>283.62700000000001</v>
      </c>
      <c r="H1047">
        <v>76.409300000000002</v>
      </c>
      <c r="I1047">
        <v>0.160689</v>
      </c>
      <c r="J1047">
        <v>0.83655500000000005</v>
      </c>
      <c r="K1047">
        <v>0</v>
      </c>
      <c r="L1047" t="s">
        <v>42</v>
      </c>
    </row>
    <row r="1048" spans="1:12" x14ac:dyDescent="0.25">
      <c r="A1048" t="s">
        <v>51</v>
      </c>
      <c r="B1048">
        <v>4468.3999999999996</v>
      </c>
      <c r="C1048">
        <v>4363.21</v>
      </c>
      <c r="D1048">
        <v>4362.87</v>
      </c>
      <c r="E1048">
        <v>4285.26</v>
      </c>
      <c r="F1048">
        <v>227.57900000000001</v>
      </c>
      <c r="G1048">
        <v>282.37900000000002</v>
      </c>
      <c r="H1048">
        <v>77.194000000000003</v>
      </c>
      <c r="I1048">
        <v>0.178454</v>
      </c>
      <c r="J1048">
        <v>0.83702399999999999</v>
      </c>
      <c r="K1048">
        <v>0</v>
      </c>
      <c r="L1048" t="s">
        <v>42</v>
      </c>
    </row>
    <row r="1049" spans="1:12" x14ac:dyDescent="0.25">
      <c r="A1049" t="s">
        <v>51</v>
      </c>
      <c r="B1049">
        <v>4453.3100000000004</v>
      </c>
      <c r="C1049">
        <v>4351.3100000000004</v>
      </c>
      <c r="D1049">
        <v>4351</v>
      </c>
      <c r="E1049">
        <v>4273.8</v>
      </c>
      <c r="F1049">
        <v>223.31200000000001</v>
      </c>
      <c r="G1049">
        <v>280.49900000000002</v>
      </c>
      <c r="H1049">
        <v>76.260499999999993</v>
      </c>
      <c r="I1049">
        <v>0.17848900000000001</v>
      </c>
      <c r="J1049">
        <v>0.83644099999999999</v>
      </c>
      <c r="K1049">
        <v>0</v>
      </c>
      <c r="L1049" t="s">
        <v>42</v>
      </c>
    </row>
    <row r="1050" spans="1:12" x14ac:dyDescent="0.25">
      <c r="A1050" t="s">
        <v>51</v>
      </c>
      <c r="B1050">
        <v>4439.51</v>
      </c>
      <c r="C1050">
        <v>4336.68</v>
      </c>
      <c r="D1050">
        <v>4336.34</v>
      </c>
      <c r="E1050">
        <v>4259.38</v>
      </c>
      <c r="F1050">
        <v>222.09299999999999</v>
      </c>
      <c r="G1050">
        <v>277.48500000000001</v>
      </c>
      <c r="H1050">
        <v>75.196700000000007</v>
      </c>
      <c r="I1050">
        <v>0.17846100000000001</v>
      </c>
      <c r="J1050">
        <v>0.83704599999999996</v>
      </c>
      <c r="K1050">
        <v>0</v>
      </c>
      <c r="L1050" t="s">
        <v>42</v>
      </c>
    </row>
    <row r="1051" spans="1:12" x14ac:dyDescent="0.25">
      <c r="A1051" t="s">
        <v>51</v>
      </c>
      <c r="B1051">
        <v>4133.82</v>
      </c>
      <c r="C1051">
        <v>4038.21</v>
      </c>
      <c r="D1051">
        <v>4037.99</v>
      </c>
      <c r="E1051">
        <v>3965.97</v>
      </c>
      <c r="F1051">
        <v>187.26300000000001</v>
      </c>
      <c r="G1051">
        <v>240.76900000000001</v>
      </c>
      <c r="H1051">
        <v>66.486999999999995</v>
      </c>
      <c r="I1051">
        <v>0.178455</v>
      </c>
      <c r="J1051">
        <v>0.83702699999999997</v>
      </c>
      <c r="K1051">
        <v>0</v>
      </c>
      <c r="L1051" t="s">
        <v>42</v>
      </c>
    </row>
    <row r="1052" spans="1:12" x14ac:dyDescent="0.25">
      <c r="A1052" t="s">
        <v>51</v>
      </c>
      <c r="B1052">
        <v>4137.3999999999996</v>
      </c>
      <c r="C1052">
        <v>4047.48</v>
      </c>
      <c r="D1052">
        <v>4047.26</v>
      </c>
      <c r="E1052">
        <v>3975.55</v>
      </c>
      <c r="F1052">
        <v>188.93700000000001</v>
      </c>
      <c r="G1052">
        <v>239.994</v>
      </c>
      <c r="H1052">
        <v>66.407600000000002</v>
      </c>
      <c r="I1052">
        <v>0.14912</v>
      </c>
      <c r="J1052">
        <v>0.83677000000000001</v>
      </c>
      <c r="K1052">
        <v>0</v>
      </c>
      <c r="L1052" t="s">
        <v>42</v>
      </c>
    </row>
    <row r="1053" spans="1:12" x14ac:dyDescent="0.25">
      <c r="A1053" t="s">
        <v>51</v>
      </c>
      <c r="B1053">
        <v>4105.38</v>
      </c>
      <c r="C1053">
        <v>4009.36</v>
      </c>
      <c r="D1053">
        <v>4009.15</v>
      </c>
      <c r="E1053">
        <v>3938.07</v>
      </c>
      <c r="F1053">
        <v>184.53700000000001</v>
      </c>
      <c r="G1053">
        <v>238.63900000000001</v>
      </c>
      <c r="H1053">
        <v>66.006399999999999</v>
      </c>
      <c r="I1053">
        <v>0.178457</v>
      </c>
      <c r="J1053">
        <v>0.83704299999999998</v>
      </c>
      <c r="K1053">
        <v>0</v>
      </c>
      <c r="L1053" t="s">
        <v>42</v>
      </c>
    </row>
    <row r="1054" spans="1:12" x14ac:dyDescent="0.25">
      <c r="A1054" t="s">
        <v>51</v>
      </c>
      <c r="B1054">
        <v>4366.3900000000003</v>
      </c>
      <c r="C1054">
        <v>4272.54</v>
      </c>
      <c r="D1054">
        <v>4272.25</v>
      </c>
      <c r="E1054">
        <v>4196.88</v>
      </c>
      <c r="F1054">
        <v>215.762</v>
      </c>
      <c r="G1054">
        <v>269.87</v>
      </c>
      <c r="H1054">
        <v>74.005399999999995</v>
      </c>
      <c r="I1054">
        <v>0.15009600000000001</v>
      </c>
      <c r="J1054">
        <v>0.83659899999999998</v>
      </c>
      <c r="K1054">
        <v>0</v>
      </c>
      <c r="L1054" t="s">
        <v>42</v>
      </c>
    </row>
    <row r="1055" spans="1:12" x14ac:dyDescent="0.25">
      <c r="A1055" t="s">
        <v>51</v>
      </c>
      <c r="B1055">
        <v>4479.41</v>
      </c>
      <c r="C1055">
        <v>4371.08</v>
      </c>
      <c r="D1055">
        <v>4370.7700000000004</v>
      </c>
      <c r="E1055">
        <v>4293.8599999999997</v>
      </c>
      <c r="F1055">
        <v>223.23099999999999</v>
      </c>
      <c r="G1055">
        <v>284.69799999999998</v>
      </c>
      <c r="H1055">
        <v>77.324200000000005</v>
      </c>
      <c r="I1055">
        <v>0.14734800000000001</v>
      </c>
      <c r="J1055">
        <v>0.83516400000000002</v>
      </c>
      <c r="K1055">
        <v>0</v>
      </c>
      <c r="L1055" t="s">
        <v>42</v>
      </c>
    </row>
    <row r="1056" spans="1:12" x14ac:dyDescent="0.25">
      <c r="A1056" t="s">
        <v>51</v>
      </c>
      <c r="B1056">
        <v>4532.95</v>
      </c>
      <c r="C1056">
        <v>4427.0600000000004</v>
      </c>
      <c r="D1056">
        <v>4426.7299999999996</v>
      </c>
      <c r="E1056">
        <v>4349.1499999999996</v>
      </c>
      <c r="F1056">
        <v>229.87100000000001</v>
      </c>
      <c r="G1056">
        <v>293.19900000000001</v>
      </c>
      <c r="H1056">
        <v>77.4114</v>
      </c>
      <c r="I1056">
        <v>0.15232699999999999</v>
      </c>
      <c r="J1056">
        <v>0.83561099999999999</v>
      </c>
      <c r="K1056">
        <v>0</v>
      </c>
      <c r="L1056" t="s">
        <v>42</v>
      </c>
    </row>
    <row r="1057" spans="1:25" x14ac:dyDescent="0.25">
      <c r="A1057" t="s">
        <v>51</v>
      </c>
      <c r="B1057">
        <v>4397.8999999999996</v>
      </c>
      <c r="C1057">
        <v>4291.4799999999996</v>
      </c>
      <c r="D1057">
        <v>4291.17</v>
      </c>
      <c r="E1057">
        <v>4215.5200000000004</v>
      </c>
      <c r="F1057">
        <v>213.96899999999999</v>
      </c>
      <c r="G1057">
        <v>272.38600000000002</v>
      </c>
      <c r="H1057">
        <v>74.801400000000001</v>
      </c>
      <c r="I1057">
        <v>0.178454</v>
      </c>
      <c r="J1057">
        <v>0.83704500000000004</v>
      </c>
      <c r="K1057">
        <v>0</v>
      </c>
      <c r="L1057" t="s">
        <v>42</v>
      </c>
    </row>
    <row r="1058" spans="1:25" x14ac:dyDescent="0.25">
      <c r="A1058" t="s">
        <v>51</v>
      </c>
      <c r="B1058">
        <v>4335.7299999999996</v>
      </c>
      <c r="C1058">
        <v>4229.37</v>
      </c>
      <c r="D1058">
        <v>4229.07</v>
      </c>
      <c r="E1058">
        <v>4154.0600000000004</v>
      </c>
      <c r="F1058">
        <v>212.26900000000001</v>
      </c>
      <c r="G1058">
        <v>269.12</v>
      </c>
      <c r="H1058">
        <v>73.278599999999997</v>
      </c>
      <c r="I1058">
        <v>0.15463099999999999</v>
      </c>
      <c r="J1058">
        <v>0.83705200000000002</v>
      </c>
      <c r="K1058">
        <v>0</v>
      </c>
      <c r="L1058" t="s">
        <v>42</v>
      </c>
    </row>
    <row r="1059" spans="1:25" x14ac:dyDescent="0.25">
      <c r="A1059" t="s">
        <v>51</v>
      </c>
      <c r="B1059">
        <v>4419.33</v>
      </c>
      <c r="C1059">
        <v>4324.7299999999996</v>
      </c>
      <c r="D1059">
        <v>4324.3999999999996</v>
      </c>
      <c r="E1059">
        <v>4247.53</v>
      </c>
      <c r="F1059">
        <v>219.197</v>
      </c>
      <c r="G1059">
        <v>275.83800000000002</v>
      </c>
      <c r="H1059">
        <v>74.791300000000007</v>
      </c>
      <c r="I1059">
        <v>0.14720800000000001</v>
      </c>
      <c r="J1059">
        <v>0.83704699999999999</v>
      </c>
      <c r="K1059">
        <v>0</v>
      </c>
      <c r="L1059" t="s">
        <v>42</v>
      </c>
    </row>
    <row r="1060" spans="1:25" x14ac:dyDescent="0.25">
      <c r="A1060" t="s">
        <v>51</v>
      </c>
      <c r="B1060">
        <v>4293.57</v>
      </c>
      <c r="C1060">
        <v>4197.66</v>
      </c>
      <c r="D1060">
        <v>4197.3500000000004</v>
      </c>
      <c r="E1060">
        <v>4122.43</v>
      </c>
      <c r="F1060">
        <v>213.352</v>
      </c>
      <c r="G1060">
        <v>266.56200000000001</v>
      </c>
      <c r="H1060">
        <v>72.658600000000007</v>
      </c>
      <c r="I1060">
        <v>0.178562</v>
      </c>
      <c r="J1060">
        <v>0.85551999999999995</v>
      </c>
      <c r="K1060">
        <v>0</v>
      </c>
      <c r="L1060" t="s">
        <v>42</v>
      </c>
    </row>
    <row r="1061" spans="1:25" x14ac:dyDescent="0.25">
      <c r="A1061" t="s">
        <v>51</v>
      </c>
      <c r="B1061">
        <v>4471</v>
      </c>
      <c r="C1061">
        <v>4372.47</v>
      </c>
      <c r="D1061">
        <v>4372.1000000000004</v>
      </c>
      <c r="E1061">
        <v>4294.34</v>
      </c>
      <c r="F1061">
        <v>227.97900000000001</v>
      </c>
      <c r="G1061">
        <v>283.19400000000002</v>
      </c>
      <c r="H1061">
        <v>77.103899999999996</v>
      </c>
      <c r="I1061">
        <v>0.178454</v>
      </c>
      <c r="J1061">
        <v>0.83704900000000004</v>
      </c>
      <c r="K1061">
        <v>0</v>
      </c>
      <c r="L1061" t="s">
        <v>42</v>
      </c>
    </row>
    <row r="1062" spans="1:25" x14ac:dyDescent="0.25">
      <c r="A1062" t="s">
        <v>51</v>
      </c>
      <c r="B1062">
        <v>4543.75</v>
      </c>
      <c r="C1062">
        <v>4432.5600000000004</v>
      </c>
      <c r="D1062">
        <v>4432.1400000000003</v>
      </c>
      <c r="E1062">
        <v>4353.5200000000004</v>
      </c>
      <c r="F1062">
        <v>233.863</v>
      </c>
      <c r="G1062">
        <v>289.05799999999999</v>
      </c>
      <c r="H1062">
        <v>78.028999999999996</v>
      </c>
      <c r="I1062">
        <v>0.17845800000000001</v>
      </c>
      <c r="J1062">
        <v>0.83633500000000005</v>
      </c>
      <c r="K1062">
        <v>0</v>
      </c>
      <c r="L1062" t="s">
        <v>42</v>
      </c>
    </row>
    <row r="1063" spans="1:25" x14ac:dyDescent="0.25">
      <c r="A1063" t="s">
        <v>51</v>
      </c>
      <c r="B1063">
        <v>4559.8999999999996</v>
      </c>
      <c r="C1063">
        <v>4452.21</v>
      </c>
      <c r="D1063">
        <v>4451.8599999999997</v>
      </c>
      <c r="E1063">
        <v>4373.47</v>
      </c>
      <c r="F1063">
        <v>231.70400000000001</v>
      </c>
      <c r="G1063">
        <v>289.89299999999997</v>
      </c>
      <c r="H1063">
        <v>78.3566</v>
      </c>
      <c r="I1063">
        <v>0.14713599999999999</v>
      </c>
      <c r="J1063">
        <v>0.82825199999999999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51</v>
      </c>
      <c r="B1064">
        <v>4550.66</v>
      </c>
      <c r="C1064">
        <v>4442.1400000000003</v>
      </c>
      <c r="D1064">
        <v>4441.82</v>
      </c>
      <c r="E1064">
        <v>4362.43</v>
      </c>
      <c r="F1064">
        <v>232.27799999999999</v>
      </c>
      <c r="G1064">
        <v>289.47800000000001</v>
      </c>
      <c r="H1064">
        <v>78.598200000000006</v>
      </c>
      <c r="I1064">
        <v>0.169293</v>
      </c>
      <c r="J1064">
        <v>0.83695200000000003</v>
      </c>
      <c r="K1064">
        <v>0</v>
      </c>
      <c r="L1064" t="s">
        <v>42</v>
      </c>
      <c r="R1064">
        <f>AVERAGE(B1015:B1064)</f>
        <v>4418.3142000000007</v>
      </c>
      <c r="S1064">
        <f>AVERAGE(C1015:C1064)</f>
        <v>4317.2568000000001</v>
      </c>
      <c r="U1064">
        <f>_xlfn.VAR.P(B1015:B1064)</f>
        <v>21616.840280360004</v>
      </c>
      <c r="V1064">
        <f>_xlfn.VAR.P(C1015:C1064)</f>
        <v>20334.419285760014</v>
      </c>
      <c r="X1064">
        <f>1.96*SQRT(U1064)/50</f>
        <v>5.7634452759102688</v>
      </c>
      <c r="Y1064">
        <f>1.96*SQRT(V1064)/50</f>
        <v>5.5898731695155899</v>
      </c>
    </row>
    <row r="1065" spans="1:25" x14ac:dyDescent="0.25">
      <c r="A1065" t="s">
        <v>51</v>
      </c>
      <c r="B1065">
        <v>221081.92670000001</v>
      </c>
      <c r="C1065" t="s">
        <v>36</v>
      </c>
    </row>
    <row r="1066" spans="1:25" x14ac:dyDescent="0.25">
      <c r="A1066" t="s">
        <v>70</v>
      </c>
      <c r="B1066">
        <v>4058.4</v>
      </c>
      <c r="C1066">
        <v>4018.65</v>
      </c>
      <c r="D1066">
        <v>4018.34</v>
      </c>
      <c r="E1066">
        <v>3939.22</v>
      </c>
      <c r="F1066">
        <v>226.72399999999999</v>
      </c>
      <c r="G1066">
        <v>0</v>
      </c>
      <c r="H1066">
        <v>78.287099999999995</v>
      </c>
      <c r="I1066">
        <v>0.178457</v>
      </c>
      <c r="J1066">
        <v>0.85293799999999997</v>
      </c>
      <c r="K1066">
        <v>0</v>
      </c>
      <c r="L1066" t="s">
        <v>42</v>
      </c>
    </row>
    <row r="1067" spans="1:25" x14ac:dyDescent="0.25">
      <c r="A1067" t="s">
        <v>70</v>
      </c>
      <c r="B1067">
        <v>4035.87</v>
      </c>
      <c r="C1067">
        <v>4003.75</v>
      </c>
      <c r="D1067">
        <v>4003.45</v>
      </c>
      <c r="E1067">
        <v>3924.71</v>
      </c>
      <c r="F1067">
        <v>229.22</v>
      </c>
      <c r="G1067">
        <v>0</v>
      </c>
      <c r="H1067">
        <v>79.312700000000007</v>
      </c>
      <c r="I1067">
        <v>0.14710300000000001</v>
      </c>
      <c r="J1067">
        <v>0.83704400000000001</v>
      </c>
      <c r="K1067">
        <v>0</v>
      </c>
      <c r="L1067" t="s">
        <v>42</v>
      </c>
    </row>
    <row r="1068" spans="1:25" x14ac:dyDescent="0.25">
      <c r="A1068" t="s">
        <v>70</v>
      </c>
      <c r="B1068">
        <v>4032.37</v>
      </c>
      <c r="C1068">
        <v>4001.06</v>
      </c>
      <c r="D1068">
        <v>4000.76</v>
      </c>
      <c r="E1068">
        <v>3922.61</v>
      </c>
      <c r="F1068">
        <v>224.36600000000001</v>
      </c>
      <c r="G1068">
        <v>0</v>
      </c>
      <c r="H1068">
        <v>78.373900000000006</v>
      </c>
      <c r="I1068">
        <v>0.15745700000000001</v>
      </c>
      <c r="J1068">
        <v>0.83704699999999999</v>
      </c>
      <c r="K1068">
        <v>0</v>
      </c>
      <c r="L1068" t="s">
        <v>42</v>
      </c>
    </row>
    <row r="1069" spans="1:25" x14ac:dyDescent="0.25">
      <c r="A1069" t="s">
        <v>70</v>
      </c>
      <c r="B1069">
        <v>3931.84</v>
      </c>
      <c r="C1069">
        <v>3897.69</v>
      </c>
      <c r="D1069">
        <v>3897.38</v>
      </c>
      <c r="E1069">
        <v>3819.3</v>
      </c>
      <c r="F1069">
        <v>221.602</v>
      </c>
      <c r="G1069">
        <v>0</v>
      </c>
      <c r="H1069">
        <v>76.054000000000002</v>
      </c>
      <c r="I1069">
        <v>0.178456</v>
      </c>
      <c r="J1069">
        <v>0.83273200000000003</v>
      </c>
      <c r="K1069">
        <v>0</v>
      </c>
      <c r="L1069" t="s">
        <v>42</v>
      </c>
    </row>
    <row r="1070" spans="1:25" x14ac:dyDescent="0.25">
      <c r="A1070" t="s">
        <v>70</v>
      </c>
      <c r="B1070">
        <v>3922.02</v>
      </c>
      <c r="C1070">
        <v>3890.6</v>
      </c>
      <c r="D1070">
        <v>3890.32</v>
      </c>
      <c r="E1070">
        <v>3813.01</v>
      </c>
      <c r="F1070">
        <v>216.95</v>
      </c>
      <c r="G1070">
        <v>0</v>
      </c>
      <c r="H1070">
        <v>76.104699999999994</v>
      </c>
      <c r="I1070">
        <v>0.15212000000000001</v>
      </c>
      <c r="J1070">
        <v>0.83697299999999997</v>
      </c>
      <c r="K1070">
        <v>0</v>
      </c>
      <c r="L1070" t="s">
        <v>42</v>
      </c>
    </row>
    <row r="1071" spans="1:25" x14ac:dyDescent="0.25">
      <c r="A1071" t="s">
        <v>70</v>
      </c>
      <c r="B1071">
        <v>3960.36</v>
      </c>
      <c r="C1071">
        <v>3929.45</v>
      </c>
      <c r="D1071">
        <v>3929.16</v>
      </c>
      <c r="E1071">
        <v>3850.8</v>
      </c>
      <c r="F1071">
        <v>221.98</v>
      </c>
      <c r="G1071">
        <v>0</v>
      </c>
      <c r="H1071">
        <v>76.639600000000002</v>
      </c>
      <c r="I1071">
        <v>0.178455</v>
      </c>
      <c r="J1071">
        <v>0.83690600000000004</v>
      </c>
      <c r="K1071">
        <v>0</v>
      </c>
      <c r="L1071" t="s">
        <v>42</v>
      </c>
    </row>
    <row r="1072" spans="1:25" x14ac:dyDescent="0.25">
      <c r="A1072" t="s">
        <v>70</v>
      </c>
      <c r="B1072">
        <v>3979.52</v>
      </c>
      <c r="C1072">
        <v>3943.6</v>
      </c>
      <c r="D1072">
        <v>3943.3</v>
      </c>
      <c r="E1072">
        <v>3864.84</v>
      </c>
      <c r="F1072">
        <v>223.37</v>
      </c>
      <c r="G1072">
        <v>0</v>
      </c>
      <c r="H1072">
        <v>76.837299999999999</v>
      </c>
      <c r="I1072">
        <v>0.178454</v>
      </c>
      <c r="J1072">
        <v>0.83641500000000002</v>
      </c>
      <c r="K1072">
        <v>0</v>
      </c>
      <c r="L1072" t="s">
        <v>42</v>
      </c>
    </row>
    <row r="1073" spans="1:12" x14ac:dyDescent="0.25">
      <c r="A1073" t="s">
        <v>70</v>
      </c>
      <c r="B1073">
        <v>3985.9</v>
      </c>
      <c r="C1073">
        <v>3954.49</v>
      </c>
      <c r="D1073">
        <v>3954.19</v>
      </c>
      <c r="E1073">
        <v>3875.95</v>
      </c>
      <c r="F1073">
        <v>222.19</v>
      </c>
      <c r="G1073">
        <v>0</v>
      </c>
      <c r="H1073">
        <v>77.575400000000002</v>
      </c>
      <c r="I1073">
        <v>0.17851</v>
      </c>
      <c r="J1073">
        <v>0.83485399999999998</v>
      </c>
      <c r="K1073">
        <v>0</v>
      </c>
      <c r="L1073" t="s">
        <v>42</v>
      </c>
    </row>
    <row r="1074" spans="1:12" x14ac:dyDescent="0.25">
      <c r="A1074" t="s">
        <v>70</v>
      </c>
      <c r="B1074">
        <v>3868.65</v>
      </c>
      <c r="C1074">
        <v>3837.53</v>
      </c>
      <c r="D1074">
        <v>3837.24</v>
      </c>
      <c r="E1074">
        <v>3760.96</v>
      </c>
      <c r="F1074">
        <v>210.988</v>
      </c>
      <c r="G1074">
        <v>0</v>
      </c>
      <c r="H1074">
        <v>74.639799999999994</v>
      </c>
      <c r="I1074">
        <v>0.17863699999999999</v>
      </c>
      <c r="J1074">
        <v>0.85690900000000003</v>
      </c>
      <c r="K1074">
        <v>0</v>
      </c>
      <c r="L1074" t="s">
        <v>42</v>
      </c>
    </row>
    <row r="1075" spans="1:12" x14ac:dyDescent="0.25">
      <c r="A1075" t="s">
        <v>70</v>
      </c>
      <c r="B1075">
        <v>3778.49</v>
      </c>
      <c r="C1075">
        <v>3744.55</v>
      </c>
      <c r="D1075">
        <v>3744.24</v>
      </c>
      <c r="E1075">
        <v>3669.54</v>
      </c>
      <c r="F1075">
        <v>204.89500000000001</v>
      </c>
      <c r="G1075">
        <v>0</v>
      </c>
      <c r="H1075">
        <v>70.918199999999999</v>
      </c>
      <c r="I1075">
        <v>0.17546200000000001</v>
      </c>
      <c r="J1075">
        <v>0.83640199999999998</v>
      </c>
      <c r="K1075">
        <v>0</v>
      </c>
      <c r="L1075" t="s">
        <v>42</v>
      </c>
    </row>
    <row r="1076" spans="1:12" x14ac:dyDescent="0.25">
      <c r="A1076" t="s">
        <v>70</v>
      </c>
      <c r="B1076">
        <v>3832.24</v>
      </c>
      <c r="C1076">
        <v>3801.63</v>
      </c>
      <c r="D1076">
        <v>3801.35</v>
      </c>
      <c r="E1076">
        <v>3725.35</v>
      </c>
      <c r="F1076">
        <v>208.983</v>
      </c>
      <c r="G1076">
        <v>0</v>
      </c>
      <c r="H1076">
        <v>73.737099999999998</v>
      </c>
      <c r="I1076">
        <v>0.15268799999999999</v>
      </c>
      <c r="J1076">
        <v>0.83662099999999995</v>
      </c>
      <c r="K1076">
        <v>0</v>
      </c>
      <c r="L1076" t="s">
        <v>42</v>
      </c>
    </row>
    <row r="1077" spans="1:12" x14ac:dyDescent="0.25">
      <c r="A1077" t="s">
        <v>70</v>
      </c>
      <c r="B1077">
        <v>3804.82</v>
      </c>
      <c r="C1077">
        <v>3773.28</v>
      </c>
      <c r="D1077">
        <v>3773</v>
      </c>
      <c r="E1077">
        <v>3697.33</v>
      </c>
      <c r="F1077">
        <v>209.45099999999999</v>
      </c>
      <c r="G1077">
        <v>0</v>
      </c>
      <c r="H1077">
        <v>72.395200000000003</v>
      </c>
      <c r="I1077">
        <v>0.14790500000000001</v>
      </c>
      <c r="J1077">
        <v>0.83702299999999996</v>
      </c>
      <c r="K1077">
        <v>0</v>
      </c>
      <c r="L1077" t="s">
        <v>42</v>
      </c>
    </row>
    <row r="1078" spans="1:12" x14ac:dyDescent="0.25">
      <c r="A1078" t="s">
        <v>70</v>
      </c>
      <c r="B1078">
        <v>3902.32</v>
      </c>
      <c r="C1078">
        <v>3871.55</v>
      </c>
      <c r="D1078">
        <v>3871.26</v>
      </c>
      <c r="E1078">
        <v>3794.43</v>
      </c>
      <c r="F1078">
        <v>215.465</v>
      </c>
      <c r="G1078">
        <v>0</v>
      </c>
      <c r="H1078">
        <v>73.718900000000005</v>
      </c>
      <c r="I1078">
        <v>0.167737</v>
      </c>
      <c r="J1078">
        <v>0.85197999999999996</v>
      </c>
      <c r="K1078">
        <v>0</v>
      </c>
      <c r="L1078" t="s">
        <v>42</v>
      </c>
    </row>
    <row r="1079" spans="1:12" x14ac:dyDescent="0.25">
      <c r="A1079" t="s">
        <v>70</v>
      </c>
      <c r="B1079">
        <v>3963.59</v>
      </c>
      <c r="C1079">
        <v>3931.07</v>
      </c>
      <c r="D1079">
        <v>3930.76</v>
      </c>
      <c r="E1079">
        <v>3853.65</v>
      </c>
      <c r="F1079">
        <v>219.09899999999999</v>
      </c>
      <c r="G1079">
        <v>0</v>
      </c>
      <c r="H1079">
        <v>75.741799999999998</v>
      </c>
      <c r="I1079">
        <v>0.178457</v>
      </c>
      <c r="J1079">
        <v>0.83691400000000005</v>
      </c>
      <c r="K1079">
        <v>0</v>
      </c>
      <c r="L1079" t="s">
        <v>42</v>
      </c>
    </row>
    <row r="1080" spans="1:12" x14ac:dyDescent="0.25">
      <c r="A1080" t="s">
        <v>70</v>
      </c>
      <c r="B1080">
        <v>3940.75</v>
      </c>
      <c r="C1080">
        <v>3909.61</v>
      </c>
      <c r="D1080">
        <v>3909.29</v>
      </c>
      <c r="E1080">
        <v>3832.1</v>
      </c>
      <c r="F1080">
        <v>216.98500000000001</v>
      </c>
      <c r="G1080">
        <v>0</v>
      </c>
      <c r="H1080">
        <v>75.380499999999998</v>
      </c>
      <c r="I1080">
        <v>0.164246</v>
      </c>
      <c r="J1080">
        <v>0.83704400000000001</v>
      </c>
      <c r="K1080">
        <v>0</v>
      </c>
      <c r="L1080" t="s">
        <v>42</v>
      </c>
    </row>
    <row r="1081" spans="1:12" x14ac:dyDescent="0.25">
      <c r="A1081" t="s">
        <v>70</v>
      </c>
      <c r="B1081">
        <v>3926.35</v>
      </c>
      <c r="C1081">
        <v>3895.1</v>
      </c>
      <c r="D1081">
        <v>3894.8</v>
      </c>
      <c r="E1081">
        <v>3817.77</v>
      </c>
      <c r="F1081">
        <v>216.23099999999999</v>
      </c>
      <c r="G1081">
        <v>0</v>
      </c>
      <c r="H1081">
        <v>75.4739</v>
      </c>
      <c r="I1081">
        <v>0.17846100000000001</v>
      </c>
      <c r="J1081">
        <v>0.83704199999999995</v>
      </c>
      <c r="K1081">
        <v>0</v>
      </c>
      <c r="L1081" t="s">
        <v>42</v>
      </c>
    </row>
    <row r="1082" spans="1:12" x14ac:dyDescent="0.25">
      <c r="A1082" t="s">
        <v>70</v>
      </c>
      <c r="B1082">
        <v>3909.92</v>
      </c>
      <c r="C1082">
        <v>3872.28</v>
      </c>
      <c r="D1082">
        <v>3871.99</v>
      </c>
      <c r="E1082">
        <v>3794.84</v>
      </c>
      <c r="F1082">
        <v>214.14099999999999</v>
      </c>
      <c r="G1082">
        <v>0</v>
      </c>
      <c r="H1082">
        <v>74.955200000000005</v>
      </c>
      <c r="I1082">
        <v>0.150454</v>
      </c>
      <c r="J1082">
        <v>0.83687</v>
      </c>
      <c r="K1082">
        <v>0</v>
      </c>
      <c r="L1082" t="s">
        <v>42</v>
      </c>
    </row>
    <row r="1083" spans="1:12" x14ac:dyDescent="0.25">
      <c r="A1083" t="s">
        <v>70</v>
      </c>
      <c r="B1083">
        <v>3860.88</v>
      </c>
      <c r="C1083">
        <v>3829.72</v>
      </c>
      <c r="D1083">
        <v>3829.44</v>
      </c>
      <c r="E1083">
        <v>3753.24</v>
      </c>
      <c r="F1083">
        <v>214.42400000000001</v>
      </c>
      <c r="G1083">
        <v>0</v>
      </c>
      <c r="H1083">
        <v>73.528000000000006</v>
      </c>
      <c r="I1083">
        <v>0.15284200000000001</v>
      </c>
      <c r="J1083">
        <v>0.83702900000000002</v>
      </c>
      <c r="K1083">
        <v>0</v>
      </c>
      <c r="L1083" t="s">
        <v>42</v>
      </c>
    </row>
    <row r="1084" spans="1:12" x14ac:dyDescent="0.25">
      <c r="A1084" t="s">
        <v>70</v>
      </c>
      <c r="B1084">
        <v>3890.16</v>
      </c>
      <c r="C1084">
        <v>3853.67</v>
      </c>
      <c r="D1084">
        <v>3853.37</v>
      </c>
      <c r="E1084">
        <v>3777.09</v>
      </c>
      <c r="F1084">
        <v>212.82900000000001</v>
      </c>
      <c r="G1084">
        <v>0</v>
      </c>
      <c r="H1084">
        <v>74.130600000000001</v>
      </c>
      <c r="I1084">
        <v>0.17846000000000001</v>
      </c>
      <c r="J1084">
        <v>0.83703399999999994</v>
      </c>
      <c r="K1084">
        <v>0</v>
      </c>
      <c r="L1084" t="s">
        <v>42</v>
      </c>
    </row>
    <row r="1085" spans="1:12" x14ac:dyDescent="0.25">
      <c r="A1085" t="s">
        <v>70</v>
      </c>
      <c r="B1085">
        <v>3902.11</v>
      </c>
      <c r="C1085">
        <v>3870.96</v>
      </c>
      <c r="D1085">
        <v>3870.53</v>
      </c>
      <c r="E1085">
        <v>3793.77</v>
      </c>
      <c r="F1085">
        <v>216.20500000000001</v>
      </c>
      <c r="G1085">
        <v>0</v>
      </c>
      <c r="H1085">
        <v>74.730500000000006</v>
      </c>
      <c r="I1085">
        <v>0.156638</v>
      </c>
      <c r="J1085">
        <v>0.83696800000000005</v>
      </c>
      <c r="K1085">
        <v>0</v>
      </c>
      <c r="L1085" t="s">
        <v>42</v>
      </c>
    </row>
    <row r="1086" spans="1:12" x14ac:dyDescent="0.25">
      <c r="A1086" t="s">
        <v>70</v>
      </c>
      <c r="B1086">
        <v>3901.83</v>
      </c>
      <c r="C1086">
        <v>3869.93</v>
      </c>
      <c r="D1086">
        <v>3869.65</v>
      </c>
      <c r="E1086">
        <v>3792.99</v>
      </c>
      <c r="F1086">
        <v>214.28700000000001</v>
      </c>
      <c r="G1086">
        <v>0</v>
      </c>
      <c r="H1086">
        <v>75.028999999999996</v>
      </c>
      <c r="I1086">
        <v>0.178456</v>
      </c>
      <c r="J1086">
        <v>0.83445100000000005</v>
      </c>
      <c r="K1086">
        <v>0</v>
      </c>
      <c r="L1086" t="s">
        <v>42</v>
      </c>
    </row>
    <row r="1087" spans="1:12" x14ac:dyDescent="0.25">
      <c r="A1087" t="s">
        <v>70</v>
      </c>
      <c r="B1087">
        <v>3885.5</v>
      </c>
      <c r="C1087">
        <v>3854.36</v>
      </c>
      <c r="D1087">
        <v>3854.08</v>
      </c>
      <c r="E1087">
        <v>3777.63</v>
      </c>
      <c r="F1087">
        <v>213.059</v>
      </c>
      <c r="G1087">
        <v>0</v>
      </c>
      <c r="H1087">
        <v>75.040400000000005</v>
      </c>
      <c r="I1087">
        <v>0.14715500000000001</v>
      </c>
      <c r="J1087">
        <v>0.85386499999999999</v>
      </c>
      <c r="K1087">
        <v>0</v>
      </c>
      <c r="L1087" t="s">
        <v>42</v>
      </c>
    </row>
    <row r="1088" spans="1:12" x14ac:dyDescent="0.25">
      <c r="A1088" t="s">
        <v>70</v>
      </c>
      <c r="B1088">
        <v>3901.97</v>
      </c>
      <c r="C1088">
        <v>3869.54</v>
      </c>
      <c r="D1088">
        <v>3869.24</v>
      </c>
      <c r="E1088">
        <v>3793.23</v>
      </c>
      <c r="F1088">
        <v>213.73400000000001</v>
      </c>
      <c r="G1088">
        <v>0</v>
      </c>
      <c r="H1088">
        <v>74.537800000000004</v>
      </c>
      <c r="I1088">
        <v>0.178456</v>
      </c>
      <c r="J1088">
        <v>0.83703799999999995</v>
      </c>
      <c r="K1088">
        <v>0</v>
      </c>
      <c r="L1088" t="s">
        <v>42</v>
      </c>
    </row>
    <row r="1089" spans="1:12" x14ac:dyDescent="0.25">
      <c r="A1089" t="s">
        <v>70</v>
      </c>
      <c r="B1089">
        <v>3938.23</v>
      </c>
      <c r="C1089">
        <v>3905.76</v>
      </c>
      <c r="D1089">
        <v>3905.47</v>
      </c>
      <c r="E1089">
        <v>3828.43</v>
      </c>
      <c r="F1089">
        <v>215.666</v>
      </c>
      <c r="G1089">
        <v>0</v>
      </c>
      <c r="H1089">
        <v>75.881900000000002</v>
      </c>
      <c r="I1089">
        <v>0.17846000000000001</v>
      </c>
      <c r="J1089">
        <v>0.85056900000000002</v>
      </c>
      <c r="K1089">
        <v>0</v>
      </c>
      <c r="L1089" t="s">
        <v>42</v>
      </c>
    </row>
    <row r="1090" spans="1:12" x14ac:dyDescent="0.25">
      <c r="A1090" t="s">
        <v>70</v>
      </c>
      <c r="B1090">
        <v>3938.1</v>
      </c>
      <c r="C1090">
        <v>3897.81</v>
      </c>
      <c r="D1090">
        <v>3897.5</v>
      </c>
      <c r="E1090">
        <v>3820</v>
      </c>
      <c r="F1090">
        <v>217.82</v>
      </c>
      <c r="G1090">
        <v>0</v>
      </c>
      <c r="H1090">
        <v>75.935400000000001</v>
      </c>
      <c r="I1090">
        <v>0.148003</v>
      </c>
      <c r="J1090">
        <v>0.83703099999999997</v>
      </c>
      <c r="K1090">
        <v>0</v>
      </c>
      <c r="L1090" t="s">
        <v>42</v>
      </c>
    </row>
    <row r="1091" spans="1:12" x14ac:dyDescent="0.25">
      <c r="A1091" t="s">
        <v>70</v>
      </c>
      <c r="B1091">
        <v>3910.31</v>
      </c>
      <c r="C1091">
        <v>3876.89</v>
      </c>
      <c r="D1091">
        <v>3876.6</v>
      </c>
      <c r="E1091">
        <v>3799.97</v>
      </c>
      <c r="F1091">
        <v>214.56299999999999</v>
      </c>
      <c r="G1091">
        <v>0</v>
      </c>
      <c r="H1091">
        <v>75.335899999999995</v>
      </c>
      <c r="I1091">
        <v>0.178454</v>
      </c>
      <c r="J1091">
        <v>0.83646600000000004</v>
      </c>
      <c r="K1091">
        <v>0</v>
      </c>
      <c r="L1091" t="s">
        <v>42</v>
      </c>
    </row>
    <row r="1092" spans="1:12" x14ac:dyDescent="0.25">
      <c r="A1092" t="s">
        <v>70</v>
      </c>
      <c r="B1092">
        <v>3891.89</v>
      </c>
      <c r="C1092">
        <v>3860.16</v>
      </c>
      <c r="D1092">
        <v>3859.87</v>
      </c>
      <c r="E1092">
        <v>3783.14</v>
      </c>
      <c r="F1092">
        <v>211.523</v>
      </c>
      <c r="G1092">
        <v>0</v>
      </c>
      <c r="H1092">
        <v>74.724199999999996</v>
      </c>
      <c r="I1092">
        <v>0.178455</v>
      </c>
      <c r="J1092">
        <v>0.83690100000000001</v>
      </c>
      <c r="K1092">
        <v>0</v>
      </c>
      <c r="L1092" t="s">
        <v>42</v>
      </c>
    </row>
    <row r="1093" spans="1:12" x14ac:dyDescent="0.25">
      <c r="A1093" t="s">
        <v>70</v>
      </c>
      <c r="B1093">
        <v>3892.26</v>
      </c>
      <c r="C1093">
        <v>3860.3</v>
      </c>
      <c r="D1093">
        <v>3860.02</v>
      </c>
      <c r="E1093">
        <v>3783.5</v>
      </c>
      <c r="F1093">
        <v>215.345</v>
      </c>
      <c r="G1093">
        <v>0</v>
      </c>
      <c r="H1093">
        <v>74.83</v>
      </c>
      <c r="I1093">
        <v>0.14804500000000001</v>
      </c>
      <c r="J1093">
        <v>0.836974</v>
      </c>
      <c r="K1093">
        <v>0</v>
      </c>
      <c r="L1093" t="s">
        <v>42</v>
      </c>
    </row>
    <row r="1094" spans="1:12" x14ac:dyDescent="0.25">
      <c r="A1094" t="s">
        <v>70</v>
      </c>
      <c r="B1094">
        <v>3905.89</v>
      </c>
      <c r="C1094">
        <v>3874.15</v>
      </c>
      <c r="D1094">
        <v>3873.85</v>
      </c>
      <c r="E1094">
        <v>3797.25</v>
      </c>
      <c r="F1094">
        <v>213.92400000000001</v>
      </c>
      <c r="G1094">
        <v>0</v>
      </c>
      <c r="H1094">
        <v>75.235600000000005</v>
      </c>
      <c r="I1094">
        <v>0.17845800000000001</v>
      </c>
      <c r="J1094">
        <v>0.83704500000000004</v>
      </c>
      <c r="K1094">
        <v>0</v>
      </c>
      <c r="L1094" t="s">
        <v>42</v>
      </c>
    </row>
    <row r="1095" spans="1:12" x14ac:dyDescent="0.25">
      <c r="A1095" t="s">
        <v>70</v>
      </c>
      <c r="B1095">
        <v>3935.75</v>
      </c>
      <c r="C1095">
        <v>3904.8</v>
      </c>
      <c r="D1095">
        <v>3904.5</v>
      </c>
      <c r="E1095">
        <v>3827.6</v>
      </c>
      <c r="F1095">
        <v>214.982</v>
      </c>
      <c r="G1095">
        <v>0</v>
      </c>
      <c r="H1095">
        <v>76.217399999999998</v>
      </c>
      <c r="I1095">
        <v>0.178455</v>
      </c>
      <c r="J1095">
        <v>0.83583300000000005</v>
      </c>
      <c r="K1095">
        <v>0</v>
      </c>
      <c r="L1095" t="s">
        <v>42</v>
      </c>
    </row>
    <row r="1096" spans="1:12" x14ac:dyDescent="0.25">
      <c r="A1096" t="s">
        <v>70</v>
      </c>
      <c r="B1096">
        <v>3904.98</v>
      </c>
      <c r="C1096">
        <v>3872.54</v>
      </c>
      <c r="D1096">
        <v>3872.23</v>
      </c>
      <c r="E1096">
        <v>3795.54</v>
      </c>
      <c r="F1096">
        <v>212.60599999999999</v>
      </c>
      <c r="G1096">
        <v>0</v>
      </c>
      <c r="H1096">
        <v>74.9191</v>
      </c>
      <c r="I1096">
        <v>0.147144</v>
      </c>
      <c r="J1096">
        <v>0.86773599999999995</v>
      </c>
      <c r="K1096">
        <v>0</v>
      </c>
      <c r="L1096" t="s">
        <v>42</v>
      </c>
    </row>
    <row r="1097" spans="1:12" x14ac:dyDescent="0.25">
      <c r="A1097" t="s">
        <v>70</v>
      </c>
      <c r="B1097">
        <v>3922.39</v>
      </c>
      <c r="C1097">
        <v>3890.96</v>
      </c>
      <c r="D1097">
        <v>3890.67</v>
      </c>
      <c r="E1097">
        <v>3813.67</v>
      </c>
      <c r="F1097">
        <v>217.21199999999999</v>
      </c>
      <c r="G1097">
        <v>0</v>
      </c>
      <c r="H1097">
        <v>75.648300000000006</v>
      </c>
      <c r="I1097">
        <v>0.152589</v>
      </c>
      <c r="J1097">
        <v>0.83673799999999998</v>
      </c>
      <c r="K1097">
        <v>0</v>
      </c>
      <c r="L1097" t="s">
        <v>42</v>
      </c>
    </row>
    <row r="1098" spans="1:12" x14ac:dyDescent="0.25">
      <c r="A1098" t="s">
        <v>70</v>
      </c>
      <c r="B1098">
        <v>3895.52</v>
      </c>
      <c r="C1098">
        <v>3864</v>
      </c>
      <c r="D1098">
        <v>3863.72</v>
      </c>
      <c r="E1098">
        <v>3787.53</v>
      </c>
      <c r="F1098">
        <v>211.53100000000001</v>
      </c>
      <c r="G1098">
        <v>0</v>
      </c>
      <c r="H1098">
        <v>74.822100000000006</v>
      </c>
      <c r="I1098">
        <v>0.148059</v>
      </c>
      <c r="J1098">
        <v>0.83704800000000001</v>
      </c>
      <c r="K1098">
        <v>0</v>
      </c>
      <c r="L1098" t="s">
        <v>42</v>
      </c>
    </row>
    <row r="1099" spans="1:12" x14ac:dyDescent="0.25">
      <c r="A1099" t="s">
        <v>70</v>
      </c>
      <c r="B1099">
        <v>3893.08</v>
      </c>
      <c r="C1099">
        <v>3861.61</v>
      </c>
      <c r="D1099">
        <v>3861.32</v>
      </c>
      <c r="E1099">
        <v>3784.67</v>
      </c>
      <c r="F1099">
        <v>214.29400000000001</v>
      </c>
      <c r="G1099">
        <v>0</v>
      </c>
      <c r="H1099">
        <v>75.173400000000001</v>
      </c>
      <c r="I1099">
        <v>0.149031</v>
      </c>
      <c r="J1099">
        <v>0.83340400000000003</v>
      </c>
      <c r="K1099">
        <v>0</v>
      </c>
      <c r="L1099" t="s">
        <v>42</v>
      </c>
    </row>
    <row r="1100" spans="1:12" x14ac:dyDescent="0.25">
      <c r="A1100" t="s">
        <v>70</v>
      </c>
      <c r="B1100">
        <v>3939.8</v>
      </c>
      <c r="C1100">
        <v>3908.88</v>
      </c>
      <c r="D1100">
        <v>3908.58</v>
      </c>
      <c r="E1100">
        <v>3830.94</v>
      </c>
      <c r="F1100">
        <v>217.87200000000001</v>
      </c>
      <c r="G1100">
        <v>0</v>
      </c>
      <c r="H1100">
        <v>76.548400000000001</v>
      </c>
      <c r="I1100">
        <v>0.147539</v>
      </c>
      <c r="J1100">
        <v>0.868927</v>
      </c>
      <c r="K1100">
        <v>0</v>
      </c>
      <c r="L1100" t="s">
        <v>42</v>
      </c>
    </row>
    <row r="1101" spans="1:12" x14ac:dyDescent="0.25">
      <c r="A1101" t="s">
        <v>70</v>
      </c>
      <c r="B1101">
        <v>3953.52</v>
      </c>
      <c r="C1101">
        <v>3916.69</v>
      </c>
      <c r="D1101">
        <v>3916.38</v>
      </c>
      <c r="E1101">
        <v>3838.73</v>
      </c>
      <c r="F1101">
        <v>219.16499999999999</v>
      </c>
      <c r="G1101">
        <v>0</v>
      </c>
      <c r="H1101">
        <v>75.683199999999999</v>
      </c>
      <c r="I1101">
        <v>0.132684</v>
      </c>
      <c r="J1101">
        <v>0.83701800000000004</v>
      </c>
      <c r="K1101">
        <v>0</v>
      </c>
      <c r="L1101" t="s">
        <v>42</v>
      </c>
    </row>
    <row r="1102" spans="1:12" x14ac:dyDescent="0.25">
      <c r="A1102" t="s">
        <v>70</v>
      </c>
      <c r="B1102">
        <v>3908.1</v>
      </c>
      <c r="C1102">
        <v>3874.3</v>
      </c>
      <c r="D1102">
        <v>3874.01</v>
      </c>
      <c r="E1102">
        <v>3797.22</v>
      </c>
      <c r="F1102">
        <v>213.679</v>
      </c>
      <c r="G1102">
        <v>0</v>
      </c>
      <c r="H1102">
        <v>74.841200000000001</v>
      </c>
      <c r="I1102">
        <v>0.14937</v>
      </c>
      <c r="J1102">
        <v>0.83614100000000002</v>
      </c>
      <c r="K1102">
        <v>0</v>
      </c>
      <c r="L1102" t="s">
        <v>42</v>
      </c>
    </row>
    <row r="1103" spans="1:12" x14ac:dyDescent="0.25">
      <c r="A1103" t="s">
        <v>70</v>
      </c>
      <c r="B1103">
        <v>3864.75</v>
      </c>
      <c r="C1103">
        <v>3833.48</v>
      </c>
      <c r="D1103">
        <v>3833.19</v>
      </c>
      <c r="E1103">
        <v>3756.93</v>
      </c>
      <c r="F1103">
        <v>213.19900000000001</v>
      </c>
      <c r="G1103">
        <v>0</v>
      </c>
      <c r="H1103">
        <v>73.783000000000001</v>
      </c>
      <c r="I1103">
        <v>0.178454</v>
      </c>
      <c r="J1103">
        <v>0.83700399999999997</v>
      </c>
      <c r="K1103">
        <v>0</v>
      </c>
      <c r="L1103" t="s">
        <v>42</v>
      </c>
    </row>
    <row r="1104" spans="1:12" x14ac:dyDescent="0.25">
      <c r="A1104" t="s">
        <v>70</v>
      </c>
      <c r="B1104">
        <v>3933.6</v>
      </c>
      <c r="C1104">
        <v>3902.63</v>
      </c>
      <c r="D1104">
        <v>3902.32</v>
      </c>
      <c r="E1104">
        <v>3825.13</v>
      </c>
      <c r="F1104">
        <v>218.46100000000001</v>
      </c>
      <c r="G1104">
        <v>0</v>
      </c>
      <c r="H1104">
        <v>75.957300000000004</v>
      </c>
      <c r="I1104">
        <v>0.14810100000000001</v>
      </c>
      <c r="J1104">
        <v>0.83703799999999995</v>
      </c>
      <c r="K1104">
        <v>0</v>
      </c>
      <c r="L1104" t="s">
        <v>42</v>
      </c>
    </row>
    <row r="1105" spans="1:25" x14ac:dyDescent="0.25">
      <c r="A1105" t="s">
        <v>70</v>
      </c>
      <c r="B1105">
        <v>3925.05</v>
      </c>
      <c r="C1105">
        <v>3890.3</v>
      </c>
      <c r="D1105">
        <v>3890.01</v>
      </c>
      <c r="E1105">
        <v>3813.61</v>
      </c>
      <c r="F1105">
        <v>216.79599999999999</v>
      </c>
      <c r="G1105">
        <v>0</v>
      </c>
      <c r="H1105">
        <v>74.768199999999993</v>
      </c>
      <c r="I1105">
        <v>0.178454</v>
      </c>
      <c r="J1105">
        <v>0.83703799999999995</v>
      </c>
      <c r="K1105">
        <v>0</v>
      </c>
      <c r="L1105" t="s">
        <v>42</v>
      </c>
    </row>
    <row r="1106" spans="1:25" x14ac:dyDescent="0.25">
      <c r="A1106" t="s">
        <v>70</v>
      </c>
      <c r="B1106">
        <v>3904.18</v>
      </c>
      <c r="C1106">
        <v>3869.38</v>
      </c>
      <c r="D1106">
        <v>3869.09</v>
      </c>
      <c r="E1106">
        <v>3792.62</v>
      </c>
      <c r="F1106">
        <v>213.76900000000001</v>
      </c>
      <c r="G1106">
        <v>0</v>
      </c>
      <c r="H1106">
        <v>74.978899999999996</v>
      </c>
      <c r="I1106">
        <v>0.16111700000000001</v>
      </c>
      <c r="J1106">
        <v>0.836893</v>
      </c>
      <c r="K1106">
        <v>0</v>
      </c>
      <c r="L1106" t="s">
        <v>42</v>
      </c>
    </row>
    <row r="1107" spans="1:25" x14ac:dyDescent="0.25">
      <c r="A1107" t="s">
        <v>70</v>
      </c>
      <c r="B1107">
        <v>3908.8</v>
      </c>
      <c r="C1107">
        <v>3877.35</v>
      </c>
      <c r="D1107">
        <v>3877.05</v>
      </c>
      <c r="E1107">
        <v>3800.34</v>
      </c>
      <c r="F1107">
        <v>215.75399999999999</v>
      </c>
      <c r="G1107">
        <v>0</v>
      </c>
      <c r="H1107">
        <v>74.558000000000007</v>
      </c>
      <c r="I1107">
        <v>0.15637300000000001</v>
      </c>
      <c r="J1107">
        <v>0.83686899999999997</v>
      </c>
      <c r="K1107">
        <v>0</v>
      </c>
      <c r="L1107" t="s">
        <v>42</v>
      </c>
    </row>
    <row r="1108" spans="1:25" x14ac:dyDescent="0.25">
      <c r="A1108" t="s">
        <v>70</v>
      </c>
      <c r="B1108">
        <v>3868.54</v>
      </c>
      <c r="C1108">
        <v>3830.07</v>
      </c>
      <c r="D1108">
        <v>3829.77</v>
      </c>
      <c r="E1108">
        <v>3753.76</v>
      </c>
      <c r="F1108">
        <v>213.73400000000001</v>
      </c>
      <c r="G1108">
        <v>0</v>
      </c>
      <c r="H1108">
        <v>73.774900000000002</v>
      </c>
      <c r="I1108">
        <v>0.14868000000000001</v>
      </c>
      <c r="J1108">
        <v>0.83646900000000002</v>
      </c>
      <c r="K1108">
        <v>0</v>
      </c>
      <c r="L1108" t="s">
        <v>42</v>
      </c>
    </row>
    <row r="1109" spans="1:25" x14ac:dyDescent="0.25">
      <c r="A1109" t="s">
        <v>70</v>
      </c>
      <c r="B1109">
        <v>3948.05</v>
      </c>
      <c r="C1109">
        <v>3916.89</v>
      </c>
      <c r="D1109">
        <v>3916.58</v>
      </c>
      <c r="E1109">
        <v>3839.31</v>
      </c>
      <c r="F1109">
        <v>219.482</v>
      </c>
      <c r="G1109">
        <v>0</v>
      </c>
      <c r="H1109">
        <v>76.260199999999998</v>
      </c>
      <c r="I1109">
        <v>0.154194</v>
      </c>
      <c r="J1109">
        <v>0.83683099999999999</v>
      </c>
      <c r="K1109">
        <v>0</v>
      </c>
      <c r="L1109" t="s">
        <v>42</v>
      </c>
    </row>
    <row r="1110" spans="1:25" x14ac:dyDescent="0.25">
      <c r="A1110" t="s">
        <v>70</v>
      </c>
      <c r="B1110">
        <v>3934.63</v>
      </c>
      <c r="C1110">
        <v>3903.27</v>
      </c>
      <c r="D1110">
        <v>3902.98</v>
      </c>
      <c r="E1110">
        <v>3826.4</v>
      </c>
      <c r="F1110">
        <v>213.852</v>
      </c>
      <c r="G1110">
        <v>0</v>
      </c>
      <c r="H1110">
        <v>75.468900000000005</v>
      </c>
      <c r="I1110">
        <v>0.15682699999999999</v>
      </c>
      <c r="J1110">
        <v>0.83694500000000005</v>
      </c>
      <c r="K1110">
        <v>0</v>
      </c>
      <c r="L1110" t="s">
        <v>42</v>
      </c>
    </row>
    <row r="1111" spans="1:25" x14ac:dyDescent="0.25">
      <c r="A1111" t="s">
        <v>70</v>
      </c>
      <c r="B1111">
        <v>3929.12</v>
      </c>
      <c r="C1111">
        <v>3897.64</v>
      </c>
      <c r="D1111">
        <v>3897.33</v>
      </c>
      <c r="E1111">
        <v>3820.54</v>
      </c>
      <c r="F1111">
        <v>218.107</v>
      </c>
      <c r="G1111">
        <v>0</v>
      </c>
      <c r="H1111">
        <v>75.436400000000006</v>
      </c>
      <c r="I1111">
        <v>0.178454</v>
      </c>
      <c r="J1111">
        <v>0.83579400000000004</v>
      </c>
      <c r="K1111">
        <v>0</v>
      </c>
      <c r="L1111" t="s">
        <v>42</v>
      </c>
    </row>
    <row r="1112" spans="1:25" x14ac:dyDescent="0.25">
      <c r="A1112" t="s">
        <v>70</v>
      </c>
      <c r="B1112">
        <v>3906.4</v>
      </c>
      <c r="C1112">
        <v>3873.97</v>
      </c>
      <c r="D1112">
        <v>3873.63</v>
      </c>
      <c r="E1112">
        <v>3796.58</v>
      </c>
      <c r="F1112">
        <v>216.209</v>
      </c>
      <c r="G1112">
        <v>0</v>
      </c>
      <c r="H1112">
        <v>75.264799999999994</v>
      </c>
      <c r="I1112">
        <v>0.15007100000000001</v>
      </c>
      <c r="J1112">
        <v>0.83663500000000002</v>
      </c>
      <c r="K1112">
        <v>0</v>
      </c>
      <c r="L1112" t="s">
        <v>42</v>
      </c>
    </row>
    <row r="1113" spans="1:25" x14ac:dyDescent="0.25">
      <c r="A1113" t="s">
        <v>70</v>
      </c>
      <c r="B1113">
        <v>3929.02</v>
      </c>
      <c r="C1113">
        <v>3895.93</v>
      </c>
      <c r="D1113">
        <v>3895.65</v>
      </c>
      <c r="E1113">
        <v>3818.92</v>
      </c>
      <c r="F1113">
        <v>216.71199999999999</v>
      </c>
      <c r="G1113">
        <v>0</v>
      </c>
      <c r="H1113">
        <v>75.6678</v>
      </c>
      <c r="I1113">
        <v>0.14899799999999999</v>
      </c>
      <c r="J1113">
        <v>0.83676399999999995</v>
      </c>
      <c r="K1113">
        <v>0</v>
      </c>
      <c r="L1113" t="s">
        <v>42</v>
      </c>
    </row>
    <row r="1114" spans="1:25" x14ac:dyDescent="0.25">
      <c r="A1114" t="s">
        <v>70</v>
      </c>
      <c r="B1114">
        <v>3889.53</v>
      </c>
      <c r="C1114">
        <v>3858.47</v>
      </c>
      <c r="D1114">
        <v>3858.18</v>
      </c>
      <c r="E1114">
        <v>3781.6</v>
      </c>
      <c r="F1114">
        <v>212.99600000000001</v>
      </c>
      <c r="G1114">
        <v>0</v>
      </c>
      <c r="H1114">
        <v>74.426100000000005</v>
      </c>
      <c r="I1114">
        <v>0.15302099999999999</v>
      </c>
      <c r="J1114">
        <v>0.83703300000000003</v>
      </c>
      <c r="K1114">
        <v>0</v>
      </c>
      <c r="L1114" t="s">
        <v>42</v>
      </c>
    </row>
    <row r="1115" spans="1:25" x14ac:dyDescent="0.25">
      <c r="A1115" t="s">
        <v>70</v>
      </c>
      <c r="B1115">
        <v>3854.72</v>
      </c>
      <c r="C1115">
        <v>3824.04</v>
      </c>
      <c r="D1115">
        <v>3823.75</v>
      </c>
      <c r="E1115">
        <v>3747.33</v>
      </c>
      <c r="F1115">
        <v>215.173</v>
      </c>
      <c r="G1115">
        <v>0</v>
      </c>
      <c r="H1115">
        <v>74.257099999999994</v>
      </c>
      <c r="I1115">
        <v>0.165799</v>
      </c>
      <c r="J1115">
        <v>0.83518999999999999</v>
      </c>
      <c r="K1115">
        <v>0</v>
      </c>
      <c r="L1115" t="s">
        <v>42</v>
      </c>
    </row>
    <row r="1116" spans="1:25" x14ac:dyDescent="0.25">
      <c r="A1116" t="s">
        <v>70</v>
      </c>
      <c r="B1116">
        <v>3890.98</v>
      </c>
      <c r="C1116">
        <v>3857.91</v>
      </c>
      <c r="D1116">
        <v>3857.63</v>
      </c>
      <c r="E1116">
        <v>3780.49</v>
      </c>
      <c r="F1116">
        <v>215.602</v>
      </c>
      <c r="G1116">
        <v>0</v>
      </c>
      <c r="H1116">
        <v>74.649299999999997</v>
      </c>
      <c r="I1116">
        <v>0.14738000000000001</v>
      </c>
      <c r="J1116">
        <v>0.84631500000000004</v>
      </c>
      <c r="K1116">
        <v>0</v>
      </c>
      <c r="L1116" t="s">
        <v>42</v>
      </c>
    </row>
    <row r="1117" spans="1:25" x14ac:dyDescent="0.25">
      <c r="A1117" t="s">
        <v>70</v>
      </c>
      <c r="B1117">
        <v>3877.63</v>
      </c>
      <c r="C1117">
        <v>3845.86</v>
      </c>
      <c r="D1117">
        <v>3845.58</v>
      </c>
      <c r="E1117">
        <v>3768.86</v>
      </c>
      <c r="F1117">
        <v>212.166</v>
      </c>
      <c r="G1117">
        <v>0</v>
      </c>
      <c r="H1117">
        <v>74.628399999999999</v>
      </c>
      <c r="I1117">
        <v>0.14936199999999999</v>
      </c>
      <c r="J1117">
        <v>0.84023400000000004</v>
      </c>
      <c r="K1117">
        <v>0</v>
      </c>
      <c r="L1117" t="s">
        <v>42</v>
      </c>
    </row>
    <row r="1118" spans="1:25" x14ac:dyDescent="0.25">
      <c r="A1118" t="s">
        <v>70</v>
      </c>
      <c r="B1118">
        <v>3859.88</v>
      </c>
      <c r="C1118">
        <v>3829.17</v>
      </c>
      <c r="D1118">
        <v>3828.89</v>
      </c>
      <c r="E1118">
        <v>3752.92</v>
      </c>
      <c r="F1118">
        <v>210.477</v>
      </c>
      <c r="G1118">
        <v>0</v>
      </c>
      <c r="H1118">
        <v>74.267200000000003</v>
      </c>
      <c r="I1118">
        <v>0.163494</v>
      </c>
      <c r="J1118">
        <v>0.83705200000000002</v>
      </c>
      <c r="K1118">
        <v>0</v>
      </c>
      <c r="L1118" t="s">
        <v>42</v>
      </c>
    </row>
    <row r="1119" spans="1:25" x14ac:dyDescent="0.25">
      <c r="A1119" t="s">
        <v>70</v>
      </c>
      <c r="B1119">
        <v>3894.1</v>
      </c>
      <c r="C1119">
        <v>3862.84</v>
      </c>
      <c r="D1119">
        <v>3862.55</v>
      </c>
      <c r="E1119">
        <v>3785.79</v>
      </c>
      <c r="F1119">
        <v>215.56399999999999</v>
      </c>
      <c r="G1119">
        <v>0</v>
      </c>
      <c r="H1119">
        <v>74.912999999999997</v>
      </c>
      <c r="I1119">
        <v>0.15296599999999999</v>
      </c>
      <c r="J1119">
        <v>0.83684400000000003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70</v>
      </c>
      <c r="B1120">
        <v>3920.74</v>
      </c>
      <c r="C1120">
        <v>3889.92</v>
      </c>
      <c r="D1120">
        <v>3889.63</v>
      </c>
      <c r="E1120">
        <v>3812.42</v>
      </c>
      <c r="F1120">
        <v>216.83</v>
      </c>
      <c r="G1120">
        <v>0</v>
      </c>
      <c r="H1120">
        <v>76.024900000000002</v>
      </c>
      <c r="I1120">
        <v>0.147344</v>
      </c>
      <c r="J1120">
        <v>0.83491700000000002</v>
      </c>
      <c r="K1120">
        <v>0</v>
      </c>
      <c r="L1120" t="s">
        <v>42</v>
      </c>
      <c r="R1120">
        <f>AVERAGE(B1071:B1120)</f>
        <v>3905.2979999999993</v>
      </c>
      <c r="S1120">
        <f>AVERAGE(C1071:C1120)</f>
        <v>3872.8058000000005</v>
      </c>
      <c r="U1120">
        <f>_xlfn.VAR.P(B1071:B1120)</f>
        <v>1547.9362200000014</v>
      </c>
      <c r="V1120">
        <f>_xlfn.VAR.P(C1071:C1120)</f>
        <v>1533.5165763599971</v>
      </c>
      <c r="X1120">
        <f>1.96*SQRT(U1120)/50</f>
        <v>1.542277767816421</v>
      </c>
      <c r="Y1120">
        <f>1.96*SQRT(V1120)/50</f>
        <v>1.5350774937760718</v>
      </c>
    </row>
    <row r="1121" spans="1:15" x14ac:dyDescent="0.25">
      <c r="A1121" t="s">
        <v>70</v>
      </c>
      <c r="B1121">
        <v>195414.73540000001</v>
      </c>
      <c r="C1121" t="s">
        <v>36</v>
      </c>
    </row>
    <row r="1122" spans="1:15" x14ac:dyDescent="0.25">
      <c r="A1122" t="s">
        <v>153</v>
      </c>
      <c r="B1122">
        <v>4574.3</v>
      </c>
      <c r="C1122">
        <v>4467.71</v>
      </c>
      <c r="D1122">
        <v>4467.42</v>
      </c>
      <c r="E1122">
        <v>4353.28</v>
      </c>
      <c r="F1122">
        <v>214.51900000000001</v>
      </c>
      <c r="G1122">
        <v>294.92099999999999</v>
      </c>
      <c r="H1122">
        <v>73.770899999999997</v>
      </c>
      <c r="I1122">
        <v>67.327600000000004</v>
      </c>
      <c r="J1122">
        <v>124.813</v>
      </c>
      <c r="K1122">
        <v>3821.19</v>
      </c>
      <c r="L1122">
        <v>0.14772099999999999</v>
      </c>
      <c r="M1122">
        <v>0.85373900000000003</v>
      </c>
      <c r="N1122">
        <v>0</v>
      </c>
      <c r="O1122" t="s">
        <v>42</v>
      </c>
    </row>
    <row r="1123" spans="1:15" x14ac:dyDescent="0.25">
      <c r="A1123" t="s">
        <v>153</v>
      </c>
      <c r="B1123">
        <v>4580.6099999999997</v>
      </c>
      <c r="C1123">
        <v>4473.25</v>
      </c>
      <c r="D1123">
        <v>4472.95</v>
      </c>
      <c r="E1123">
        <v>4358.12</v>
      </c>
      <c r="F1123">
        <v>215.11799999999999</v>
      </c>
      <c r="G1123">
        <v>294.25099999999998</v>
      </c>
      <c r="H1123">
        <v>74.392799999999994</v>
      </c>
      <c r="I1123">
        <v>66.313100000000006</v>
      </c>
      <c r="J1123">
        <v>123.986</v>
      </c>
      <c r="K1123">
        <v>3826.36</v>
      </c>
      <c r="L1123">
        <v>0.14716499999999999</v>
      </c>
      <c r="M1123">
        <v>0.83683799999999997</v>
      </c>
      <c r="N1123">
        <v>0</v>
      </c>
      <c r="O1123" t="s">
        <v>42</v>
      </c>
    </row>
    <row r="1124" spans="1:15" x14ac:dyDescent="0.25">
      <c r="A1124" t="s">
        <v>153</v>
      </c>
      <c r="B1124">
        <v>4562.53</v>
      </c>
      <c r="C1124">
        <v>4456.38</v>
      </c>
      <c r="D1124">
        <v>4456.08</v>
      </c>
      <c r="E1124">
        <v>4341.4399999999996</v>
      </c>
      <c r="F1124">
        <v>218.13900000000001</v>
      </c>
      <c r="G1124">
        <v>292.20699999999999</v>
      </c>
      <c r="H1124">
        <v>74.210499999999996</v>
      </c>
      <c r="I1124">
        <v>65.542599999999993</v>
      </c>
      <c r="J1124">
        <v>123.367</v>
      </c>
      <c r="K1124">
        <v>3808.78</v>
      </c>
      <c r="L1124">
        <v>0.147346</v>
      </c>
      <c r="M1124">
        <v>0.83704299999999998</v>
      </c>
      <c r="N1124">
        <v>0</v>
      </c>
      <c r="O1124" t="s">
        <v>42</v>
      </c>
    </row>
    <row r="1125" spans="1:15" x14ac:dyDescent="0.25">
      <c r="A1125" t="s">
        <v>153</v>
      </c>
      <c r="B1125">
        <v>4609.3100000000004</v>
      </c>
      <c r="C1125">
        <v>4508.1899999999996</v>
      </c>
      <c r="D1125">
        <v>4507.8900000000003</v>
      </c>
      <c r="E1125">
        <v>4391.25</v>
      </c>
      <c r="F1125">
        <v>218.197</v>
      </c>
      <c r="G1125">
        <v>295.40499999999997</v>
      </c>
      <c r="H1125">
        <v>75.154399999999995</v>
      </c>
      <c r="I1125">
        <v>66.284800000000004</v>
      </c>
      <c r="J1125">
        <v>124.542</v>
      </c>
      <c r="K1125">
        <v>3854.9</v>
      </c>
      <c r="L1125">
        <v>0.17846200000000001</v>
      </c>
      <c r="M1125">
        <v>0.837001</v>
      </c>
      <c r="N1125">
        <v>0</v>
      </c>
      <c r="O1125" t="s">
        <v>42</v>
      </c>
    </row>
    <row r="1126" spans="1:15" x14ac:dyDescent="0.25">
      <c r="A1126" t="s">
        <v>153</v>
      </c>
      <c r="B1126">
        <v>4561.3599999999997</v>
      </c>
      <c r="C1126">
        <v>4463.08</v>
      </c>
      <c r="D1126">
        <v>4462.78</v>
      </c>
      <c r="E1126">
        <v>4348.97</v>
      </c>
      <c r="F1126">
        <v>216.56399999999999</v>
      </c>
      <c r="G1126">
        <v>292.10599999999999</v>
      </c>
      <c r="H1126">
        <v>74.264600000000002</v>
      </c>
      <c r="I1126">
        <v>65.613900000000001</v>
      </c>
      <c r="J1126">
        <v>123.05800000000001</v>
      </c>
      <c r="K1126">
        <v>3817.62</v>
      </c>
      <c r="L1126">
        <v>0.14715</v>
      </c>
      <c r="M1126">
        <v>0.83705200000000002</v>
      </c>
      <c r="N1126">
        <v>0</v>
      </c>
      <c r="O1126" t="s">
        <v>42</v>
      </c>
    </row>
    <row r="1127" spans="1:15" x14ac:dyDescent="0.25">
      <c r="A1127" t="s">
        <v>153</v>
      </c>
      <c r="B1127">
        <v>4535.37</v>
      </c>
      <c r="C1127">
        <v>4434.24</v>
      </c>
      <c r="D1127">
        <v>4433.96</v>
      </c>
      <c r="E1127">
        <v>4321.92</v>
      </c>
      <c r="F1127">
        <v>215.46899999999999</v>
      </c>
      <c r="G1127">
        <v>290.81900000000002</v>
      </c>
      <c r="H1127">
        <v>74.013499999999993</v>
      </c>
      <c r="I1127">
        <v>65.257099999999994</v>
      </c>
      <c r="J1127">
        <v>122.53100000000001</v>
      </c>
      <c r="K1127">
        <v>3793.45</v>
      </c>
      <c r="L1127">
        <v>0.17086599999999999</v>
      </c>
      <c r="M1127">
        <v>0.83447899999999997</v>
      </c>
      <c r="N1127">
        <v>0</v>
      </c>
      <c r="O1127" t="s">
        <v>42</v>
      </c>
    </row>
    <row r="1128" spans="1:15" x14ac:dyDescent="0.25">
      <c r="A1128" t="s">
        <v>153</v>
      </c>
      <c r="B1128">
        <v>4564.5600000000004</v>
      </c>
      <c r="C1128">
        <v>4460.59</v>
      </c>
      <c r="D1128">
        <v>4460.32</v>
      </c>
      <c r="E1128">
        <v>4346.82</v>
      </c>
      <c r="F1128">
        <v>216.08500000000001</v>
      </c>
      <c r="G1128">
        <v>292.678</v>
      </c>
      <c r="H1128">
        <v>74.4298</v>
      </c>
      <c r="I1128">
        <v>65.860200000000006</v>
      </c>
      <c r="J1128">
        <v>123.06100000000001</v>
      </c>
      <c r="K1128">
        <v>3815.71</v>
      </c>
      <c r="L1128">
        <v>0.162355</v>
      </c>
      <c r="M1128">
        <v>0.83652599999999999</v>
      </c>
      <c r="N1128">
        <v>0</v>
      </c>
      <c r="O1128" t="s">
        <v>42</v>
      </c>
    </row>
    <row r="1129" spans="1:15" x14ac:dyDescent="0.25">
      <c r="A1129" t="s">
        <v>153</v>
      </c>
      <c r="B1129">
        <v>4610.21</v>
      </c>
      <c r="C1129">
        <v>4511.2299999999996</v>
      </c>
      <c r="D1129">
        <v>4510.9399999999996</v>
      </c>
      <c r="E1129">
        <v>4396.6899999999996</v>
      </c>
      <c r="F1129">
        <v>217.803</v>
      </c>
      <c r="G1129">
        <v>299.75799999999998</v>
      </c>
      <c r="H1129">
        <v>75.416899999999998</v>
      </c>
      <c r="I1129">
        <v>68.539699999999996</v>
      </c>
      <c r="J1129">
        <v>126.68600000000001</v>
      </c>
      <c r="K1129">
        <v>3856.3</v>
      </c>
      <c r="L1129">
        <v>0.14721799999999999</v>
      </c>
      <c r="M1129">
        <v>0.83692299999999997</v>
      </c>
      <c r="N1129">
        <v>0</v>
      </c>
      <c r="O1129" t="s">
        <v>42</v>
      </c>
    </row>
    <row r="1130" spans="1:15" x14ac:dyDescent="0.25">
      <c r="A1130" t="s">
        <v>153</v>
      </c>
      <c r="B1130">
        <v>4547.0200000000004</v>
      </c>
      <c r="C1130">
        <v>4450.0200000000004</v>
      </c>
      <c r="D1130">
        <v>4449.74</v>
      </c>
      <c r="E1130">
        <v>4337.51</v>
      </c>
      <c r="F1130">
        <v>215.904</v>
      </c>
      <c r="G1130">
        <v>294.24</v>
      </c>
      <c r="H1130">
        <v>74.534300000000002</v>
      </c>
      <c r="I1130">
        <v>66.566500000000005</v>
      </c>
      <c r="J1130">
        <v>124.06699999999999</v>
      </c>
      <c r="K1130">
        <v>3804.8</v>
      </c>
      <c r="L1130">
        <v>0.178455</v>
      </c>
      <c r="M1130">
        <v>0.83644799999999997</v>
      </c>
      <c r="N1130">
        <v>0</v>
      </c>
      <c r="O1130" t="s">
        <v>42</v>
      </c>
    </row>
    <row r="1131" spans="1:15" x14ac:dyDescent="0.25">
      <c r="A1131" t="s">
        <v>153</v>
      </c>
      <c r="B1131">
        <v>4540.54</v>
      </c>
      <c r="C1131">
        <v>4433.49</v>
      </c>
      <c r="D1131">
        <v>4433.2</v>
      </c>
      <c r="E1131">
        <v>4320.54</v>
      </c>
      <c r="F1131">
        <v>215.27500000000001</v>
      </c>
      <c r="G1131">
        <v>290.76900000000001</v>
      </c>
      <c r="H1131">
        <v>74.187700000000007</v>
      </c>
      <c r="I1131">
        <v>65.096500000000006</v>
      </c>
      <c r="J1131">
        <v>122.34699999999999</v>
      </c>
      <c r="K1131">
        <v>3791.99</v>
      </c>
      <c r="L1131">
        <v>0.148089</v>
      </c>
      <c r="M1131">
        <v>0.83703099999999997</v>
      </c>
      <c r="N1131">
        <v>0</v>
      </c>
      <c r="O1131" t="s">
        <v>42</v>
      </c>
    </row>
    <row r="1132" spans="1:15" x14ac:dyDescent="0.25">
      <c r="A1132" t="s">
        <v>153</v>
      </c>
      <c r="B1132">
        <v>4600.66</v>
      </c>
      <c r="C1132">
        <v>4496.8900000000003</v>
      </c>
      <c r="D1132">
        <v>4496.6000000000004</v>
      </c>
      <c r="E1132">
        <v>4382.3100000000004</v>
      </c>
      <c r="F1132">
        <v>219.404</v>
      </c>
      <c r="G1132">
        <v>297.08100000000002</v>
      </c>
      <c r="H1132">
        <v>74.980999999999995</v>
      </c>
      <c r="I1132">
        <v>67.709599999999995</v>
      </c>
      <c r="J1132">
        <v>125.21</v>
      </c>
      <c r="K1132">
        <v>3843.14</v>
      </c>
      <c r="L1132">
        <v>0.16819100000000001</v>
      </c>
      <c r="M1132">
        <v>0.83699000000000001</v>
      </c>
      <c r="N1132">
        <v>0</v>
      </c>
      <c r="O1132" t="s">
        <v>42</v>
      </c>
    </row>
    <row r="1133" spans="1:15" x14ac:dyDescent="0.25">
      <c r="A1133" t="s">
        <v>153</v>
      </c>
      <c r="B1133">
        <v>4593.7299999999996</v>
      </c>
      <c r="C1133">
        <v>4488.97</v>
      </c>
      <c r="D1133">
        <v>4488.67</v>
      </c>
      <c r="E1133">
        <v>4373.24</v>
      </c>
      <c r="F1133">
        <v>218.89500000000001</v>
      </c>
      <c r="G1133">
        <v>294.14600000000002</v>
      </c>
      <c r="H1133">
        <v>74.585400000000007</v>
      </c>
      <c r="I1133">
        <v>66.325599999999994</v>
      </c>
      <c r="J1133">
        <v>123.96</v>
      </c>
      <c r="K1133">
        <v>3837.77</v>
      </c>
      <c r="L1133">
        <v>0.15779599999999999</v>
      </c>
      <c r="M1133">
        <v>0.83704500000000004</v>
      </c>
      <c r="N1133">
        <v>0</v>
      </c>
      <c r="O1133" t="s">
        <v>42</v>
      </c>
    </row>
    <row r="1134" spans="1:15" x14ac:dyDescent="0.25">
      <c r="A1134" t="s">
        <v>153</v>
      </c>
      <c r="B1134">
        <v>4617.07</v>
      </c>
      <c r="C1134">
        <v>4518.75</v>
      </c>
      <c r="D1134">
        <v>4518.45</v>
      </c>
      <c r="E1134">
        <v>4402.1000000000004</v>
      </c>
      <c r="F1134">
        <v>218.751</v>
      </c>
      <c r="G1134">
        <v>297.17700000000002</v>
      </c>
      <c r="H1134">
        <v>75.2577</v>
      </c>
      <c r="I1134">
        <v>67.194299999999998</v>
      </c>
      <c r="J1134">
        <v>125.298</v>
      </c>
      <c r="K1134">
        <v>3863.76</v>
      </c>
      <c r="L1134">
        <v>0.16146199999999999</v>
      </c>
      <c r="M1134">
        <v>0.83699999999999997</v>
      </c>
      <c r="N1134">
        <v>0</v>
      </c>
      <c r="O1134" t="s">
        <v>42</v>
      </c>
    </row>
    <row r="1135" spans="1:15" x14ac:dyDescent="0.25">
      <c r="A1135" t="s">
        <v>153</v>
      </c>
      <c r="B1135">
        <v>4634.5200000000004</v>
      </c>
      <c r="C1135">
        <v>4534.91</v>
      </c>
      <c r="D1135">
        <v>4534.6000000000004</v>
      </c>
      <c r="E1135">
        <v>4417.25</v>
      </c>
      <c r="F1135">
        <v>221.80600000000001</v>
      </c>
      <c r="G1135">
        <v>298.755</v>
      </c>
      <c r="H1135">
        <v>75.830299999999994</v>
      </c>
      <c r="I1135">
        <v>67.812799999999996</v>
      </c>
      <c r="J1135">
        <v>125.369</v>
      </c>
      <c r="K1135">
        <v>3874.01</v>
      </c>
      <c r="L1135">
        <v>0.147231</v>
      </c>
      <c r="M1135">
        <v>0.834619</v>
      </c>
      <c r="N1135">
        <v>0</v>
      </c>
      <c r="O1135" t="s">
        <v>42</v>
      </c>
    </row>
    <row r="1136" spans="1:15" x14ac:dyDescent="0.25">
      <c r="A1136" t="s">
        <v>153</v>
      </c>
      <c r="B1136">
        <v>4620.42</v>
      </c>
      <c r="C1136">
        <v>4498.4799999999996</v>
      </c>
      <c r="D1136">
        <v>4498.1899999999996</v>
      </c>
      <c r="E1136">
        <v>4380.71</v>
      </c>
      <c r="F1136">
        <v>218.124</v>
      </c>
      <c r="G1136">
        <v>295.745</v>
      </c>
      <c r="H1136">
        <v>74.955799999999996</v>
      </c>
      <c r="I1136">
        <v>66.546499999999995</v>
      </c>
      <c r="J1136">
        <v>124.96299999999999</v>
      </c>
      <c r="K1136">
        <v>3844.45</v>
      </c>
      <c r="L1136">
        <v>0.15001999999999999</v>
      </c>
      <c r="M1136">
        <v>0.83673299999999995</v>
      </c>
      <c r="N1136">
        <v>0</v>
      </c>
      <c r="O1136" t="s">
        <v>42</v>
      </c>
    </row>
    <row r="1137" spans="1:15" x14ac:dyDescent="0.25">
      <c r="A1137" t="s">
        <v>153</v>
      </c>
      <c r="B1137">
        <v>4597.1000000000004</v>
      </c>
      <c r="C1137">
        <v>4490.3599999999997</v>
      </c>
      <c r="D1137">
        <v>4490.0600000000004</v>
      </c>
      <c r="E1137">
        <v>4372.58</v>
      </c>
      <c r="F1137">
        <v>218.767</v>
      </c>
      <c r="G1137">
        <v>295.79300000000001</v>
      </c>
      <c r="H1137">
        <v>74.530500000000004</v>
      </c>
      <c r="I1137">
        <v>66.822800000000001</v>
      </c>
      <c r="J1137">
        <v>125.036</v>
      </c>
      <c r="K1137">
        <v>3835.48</v>
      </c>
      <c r="L1137">
        <v>0.17847399999999999</v>
      </c>
      <c r="M1137">
        <v>0.83695799999999998</v>
      </c>
      <c r="N1137">
        <v>0</v>
      </c>
      <c r="O1137" t="s">
        <v>42</v>
      </c>
    </row>
    <row r="1138" spans="1:15" x14ac:dyDescent="0.25">
      <c r="A1138" t="s">
        <v>153</v>
      </c>
      <c r="B1138">
        <v>4528.6400000000003</v>
      </c>
      <c r="C1138">
        <v>4422.8</v>
      </c>
      <c r="D1138">
        <v>4422.51</v>
      </c>
      <c r="E1138">
        <v>4307.54</v>
      </c>
      <c r="F1138">
        <v>213.41900000000001</v>
      </c>
      <c r="G1138">
        <v>291.23099999999999</v>
      </c>
      <c r="H1138">
        <v>73.624200000000002</v>
      </c>
      <c r="I1138">
        <v>65.622600000000006</v>
      </c>
      <c r="J1138">
        <v>122.988</v>
      </c>
      <c r="K1138">
        <v>3780.68</v>
      </c>
      <c r="L1138">
        <v>0.17410900000000001</v>
      </c>
      <c r="M1138">
        <v>0.83694800000000003</v>
      </c>
      <c r="N1138">
        <v>0</v>
      </c>
      <c r="O1138" t="s">
        <v>42</v>
      </c>
    </row>
    <row r="1139" spans="1:15" x14ac:dyDescent="0.25">
      <c r="A1139" t="s">
        <v>153</v>
      </c>
      <c r="B1139">
        <v>4559.5200000000004</v>
      </c>
      <c r="C1139">
        <v>4452.6000000000004</v>
      </c>
      <c r="D1139">
        <v>4452.32</v>
      </c>
      <c r="E1139">
        <v>4336.7</v>
      </c>
      <c r="F1139">
        <v>215.25800000000001</v>
      </c>
      <c r="G1139">
        <v>291.964</v>
      </c>
      <c r="H1139">
        <v>73.537999999999997</v>
      </c>
      <c r="I1139">
        <v>66.142099999999999</v>
      </c>
      <c r="J1139">
        <v>123.36199999999999</v>
      </c>
      <c r="K1139">
        <v>3807.4</v>
      </c>
      <c r="L1139">
        <v>0.178454</v>
      </c>
      <c r="M1139">
        <v>0.83682599999999996</v>
      </c>
      <c r="N1139">
        <v>0</v>
      </c>
      <c r="O1139" t="s">
        <v>42</v>
      </c>
    </row>
    <row r="1140" spans="1:15" x14ac:dyDescent="0.25">
      <c r="A1140" t="s">
        <v>153</v>
      </c>
      <c r="B1140">
        <v>4541.3500000000004</v>
      </c>
      <c r="C1140">
        <v>4433.82</v>
      </c>
      <c r="D1140">
        <v>4433.53</v>
      </c>
      <c r="E1140">
        <v>4320.22</v>
      </c>
      <c r="F1140">
        <v>213.03800000000001</v>
      </c>
      <c r="G1140">
        <v>291.07299999999998</v>
      </c>
      <c r="H1140">
        <v>73.7881</v>
      </c>
      <c r="I1140">
        <v>65.189800000000005</v>
      </c>
      <c r="J1140">
        <v>122.866</v>
      </c>
      <c r="K1140">
        <v>3793.78</v>
      </c>
      <c r="L1140">
        <v>0.149899</v>
      </c>
      <c r="M1140">
        <v>0.83703799999999995</v>
      </c>
      <c r="N1140">
        <v>0</v>
      </c>
      <c r="O1140" t="s">
        <v>42</v>
      </c>
    </row>
    <row r="1141" spans="1:15" x14ac:dyDescent="0.25">
      <c r="A1141" t="s">
        <v>153</v>
      </c>
      <c r="B1141">
        <v>4566.2700000000004</v>
      </c>
      <c r="C1141">
        <v>4465.62</v>
      </c>
      <c r="D1141">
        <v>4465.32</v>
      </c>
      <c r="E1141">
        <v>4349.7299999999996</v>
      </c>
      <c r="F1141">
        <v>217.096</v>
      </c>
      <c r="G1141">
        <v>293.13900000000001</v>
      </c>
      <c r="H1141">
        <v>74.334800000000001</v>
      </c>
      <c r="I1141">
        <v>65.720500000000001</v>
      </c>
      <c r="J1141">
        <v>123.88500000000001</v>
      </c>
      <c r="K1141">
        <v>3817.17</v>
      </c>
      <c r="L1141">
        <v>0.14766899999999999</v>
      </c>
      <c r="M1141">
        <v>0.83699699999999999</v>
      </c>
      <c r="N1141">
        <v>0</v>
      </c>
      <c r="O1141" t="s">
        <v>42</v>
      </c>
    </row>
    <row r="1142" spans="1:15" x14ac:dyDescent="0.25">
      <c r="A1142" t="s">
        <v>153</v>
      </c>
      <c r="B1142">
        <v>4558.8</v>
      </c>
      <c r="C1142">
        <v>4457.59</v>
      </c>
      <c r="D1142">
        <v>4457.28</v>
      </c>
      <c r="E1142">
        <v>4341.5</v>
      </c>
      <c r="F1142">
        <v>217.196</v>
      </c>
      <c r="G1142">
        <v>292.33499999999998</v>
      </c>
      <c r="H1142">
        <v>73.859800000000007</v>
      </c>
      <c r="I1142">
        <v>65.803100000000001</v>
      </c>
      <c r="J1142">
        <v>123.431</v>
      </c>
      <c r="K1142">
        <v>3809.77</v>
      </c>
      <c r="L1142">
        <v>0.178455</v>
      </c>
      <c r="M1142">
        <v>0.83702299999999996</v>
      </c>
      <c r="N1142">
        <v>0</v>
      </c>
      <c r="O1142" t="s">
        <v>42</v>
      </c>
    </row>
    <row r="1143" spans="1:15" x14ac:dyDescent="0.25">
      <c r="A1143" t="s">
        <v>153</v>
      </c>
      <c r="B1143">
        <v>4576.54</v>
      </c>
      <c r="C1143">
        <v>4468.49</v>
      </c>
      <c r="D1143">
        <v>4468.2</v>
      </c>
      <c r="E1143">
        <v>4352.58</v>
      </c>
      <c r="F1143">
        <v>216.649</v>
      </c>
      <c r="G1143">
        <v>293.61700000000002</v>
      </c>
      <c r="H1143">
        <v>73.6614</v>
      </c>
      <c r="I1143">
        <v>66.476500000000001</v>
      </c>
      <c r="J1143">
        <v>124.34</v>
      </c>
      <c r="K1143">
        <v>3820.08</v>
      </c>
      <c r="L1143">
        <v>0.178454</v>
      </c>
      <c r="M1143">
        <v>0.86602900000000005</v>
      </c>
      <c r="N1143">
        <v>0</v>
      </c>
      <c r="O1143" t="s">
        <v>42</v>
      </c>
    </row>
    <row r="1144" spans="1:15" x14ac:dyDescent="0.25">
      <c r="A1144" t="s">
        <v>153</v>
      </c>
      <c r="B1144">
        <v>4609.47</v>
      </c>
      <c r="C1144">
        <v>4507.76</v>
      </c>
      <c r="D1144">
        <v>4507.45</v>
      </c>
      <c r="E1144">
        <v>4390.1499999999996</v>
      </c>
      <c r="F1144">
        <v>216.262</v>
      </c>
      <c r="G1144">
        <v>297.49700000000001</v>
      </c>
      <c r="H1144">
        <v>74.757800000000003</v>
      </c>
      <c r="I1144">
        <v>67.38</v>
      </c>
      <c r="J1144">
        <v>126.1</v>
      </c>
      <c r="K1144">
        <v>3853.93</v>
      </c>
      <c r="L1144">
        <v>0.14934</v>
      </c>
      <c r="M1144">
        <v>0.83704400000000001</v>
      </c>
      <c r="N1144">
        <v>0</v>
      </c>
      <c r="O1144" t="s">
        <v>42</v>
      </c>
    </row>
    <row r="1145" spans="1:15" x14ac:dyDescent="0.25">
      <c r="A1145" t="s">
        <v>153</v>
      </c>
      <c r="B1145">
        <v>4567.46</v>
      </c>
      <c r="C1145">
        <v>4467.6000000000004</v>
      </c>
      <c r="D1145">
        <v>4467.3100000000004</v>
      </c>
      <c r="E1145">
        <v>4351.42</v>
      </c>
      <c r="F1145">
        <v>214.261</v>
      </c>
      <c r="G1145">
        <v>294.09399999999999</v>
      </c>
      <c r="H1145">
        <v>73.632099999999994</v>
      </c>
      <c r="I1145">
        <v>66.945499999999996</v>
      </c>
      <c r="J1145">
        <v>124.474</v>
      </c>
      <c r="K1145">
        <v>3820.65</v>
      </c>
      <c r="L1145">
        <v>0.152225</v>
      </c>
      <c r="M1145">
        <v>0.83556200000000003</v>
      </c>
      <c r="N1145">
        <v>0</v>
      </c>
      <c r="O1145" t="s">
        <v>42</v>
      </c>
    </row>
    <row r="1146" spans="1:15" x14ac:dyDescent="0.25">
      <c r="A1146" t="s">
        <v>153</v>
      </c>
      <c r="B1146">
        <v>4545.21</v>
      </c>
      <c r="C1146">
        <v>4436.22</v>
      </c>
      <c r="D1146">
        <v>4435.92</v>
      </c>
      <c r="E1146">
        <v>4320.57</v>
      </c>
      <c r="F1146">
        <v>213.62899999999999</v>
      </c>
      <c r="G1146">
        <v>289.74700000000001</v>
      </c>
      <c r="H1146">
        <v>73.353399999999993</v>
      </c>
      <c r="I1146">
        <v>65.106200000000001</v>
      </c>
      <c r="J1146">
        <v>122.30500000000001</v>
      </c>
      <c r="K1146">
        <v>3794.99</v>
      </c>
      <c r="L1146">
        <v>0.164271</v>
      </c>
      <c r="M1146">
        <v>0.83705099999999999</v>
      </c>
      <c r="N1146">
        <v>0</v>
      </c>
      <c r="O1146" t="s">
        <v>42</v>
      </c>
    </row>
    <row r="1147" spans="1:15" x14ac:dyDescent="0.25">
      <c r="A1147" t="s">
        <v>153</v>
      </c>
      <c r="B1147">
        <v>4621.8100000000004</v>
      </c>
      <c r="C1147">
        <v>4523.57</v>
      </c>
      <c r="D1147">
        <v>4523.26</v>
      </c>
      <c r="E1147">
        <v>4405.53</v>
      </c>
      <c r="F1147">
        <v>220.15199999999999</v>
      </c>
      <c r="G1147">
        <v>299.416</v>
      </c>
      <c r="H1147">
        <v>75.296700000000001</v>
      </c>
      <c r="I1147">
        <v>68.291899999999998</v>
      </c>
      <c r="J1147">
        <v>126.453</v>
      </c>
      <c r="K1147">
        <v>3863.36</v>
      </c>
      <c r="L1147">
        <v>0.16312299999999999</v>
      </c>
      <c r="M1147">
        <v>0.837009</v>
      </c>
      <c r="N1147">
        <v>0</v>
      </c>
      <c r="O1147" t="s">
        <v>42</v>
      </c>
    </row>
    <row r="1148" spans="1:15" x14ac:dyDescent="0.25">
      <c r="A1148" t="s">
        <v>153</v>
      </c>
      <c r="B1148">
        <v>4607.84</v>
      </c>
      <c r="C1148">
        <v>4502.3999999999996</v>
      </c>
      <c r="D1148">
        <v>4502.09</v>
      </c>
      <c r="E1148">
        <v>4385.55</v>
      </c>
      <c r="F1148">
        <v>216.423</v>
      </c>
      <c r="G1148">
        <v>295.35700000000003</v>
      </c>
      <c r="H1148">
        <v>74.822999999999993</v>
      </c>
      <c r="I1148">
        <v>66.847099999999998</v>
      </c>
      <c r="J1148">
        <v>124.32599999999999</v>
      </c>
      <c r="K1148">
        <v>3851.26</v>
      </c>
      <c r="L1148">
        <v>0.14710300000000001</v>
      </c>
      <c r="M1148">
        <v>0.836503</v>
      </c>
      <c r="N1148">
        <v>0</v>
      </c>
      <c r="O1148" t="s">
        <v>42</v>
      </c>
    </row>
    <row r="1149" spans="1:15" x14ac:dyDescent="0.25">
      <c r="A1149" t="s">
        <v>153</v>
      </c>
      <c r="B1149">
        <v>4575.5</v>
      </c>
      <c r="C1149">
        <v>4478.25</v>
      </c>
      <c r="D1149">
        <v>4477.95</v>
      </c>
      <c r="E1149">
        <v>4361.45</v>
      </c>
      <c r="F1149">
        <v>217.011</v>
      </c>
      <c r="G1149">
        <v>293.745</v>
      </c>
      <c r="H1149">
        <v>74.494200000000006</v>
      </c>
      <c r="I1149">
        <v>65.969800000000006</v>
      </c>
      <c r="J1149">
        <v>124.021</v>
      </c>
      <c r="K1149">
        <v>3828.51</v>
      </c>
      <c r="L1149">
        <v>0.17847399999999999</v>
      </c>
      <c r="M1149">
        <v>0.83693099999999998</v>
      </c>
      <c r="N1149">
        <v>0</v>
      </c>
      <c r="O1149" t="s">
        <v>42</v>
      </c>
    </row>
    <row r="1150" spans="1:15" x14ac:dyDescent="0.25">
      <c r="A1150" t="s">
        <v>153</v>
      </c>
      <c r="B1150">
        <v>4630.5</v>
      </c>
      <c r="C1150">
        <v>4524.22</v>
      </c>
      <c r="D1150">
        <v>4523.92</v>
      </c>
      <c r="E1150">
        <v>4405.74</v>
      </c>
      <c r="F1150">
        <v>220.04599999999999</v>
      </c>
      <c r="G1150">
        <v>296.55799999999999</v>
      </c>
      <c r="H1150">
        <v>75.126099999999994</v>
      </c>
      <c r="I1150">
        <v>66.913899999999998</v>
      </c>
      <c r="J1150">
        <v>125.102</v>
      </c>
      <c r="K1150">
        <v>3866.7</v>
      </c>
      <c r="L1150">
        <v>0.14935799999999999</v>
      </c>
      <c r="M1150">
        <v>0.83701999999999999</v>
      </c>
      <c r="N1150">
        <v>0</v>
      </c>
      <c r="O1150" t="s">
        <v>42</v>
      </c>
    </row>
    <row r="1151" spans="1:15" x14ac:dyDescent="0.25">
      <c r="A1151" t="s">
        <v>153</v>
      </c>
      <c r="B1151">
        <v>4576.2</v>
      </c>
      <c r="C1151">
        <v>4472.45</v>
      </c>
      <c r="D1151">
        <v>4472.1499999999996</v>
      </c>
      <c r="E1151">
        <v>4357.8100000000004</v>
      </c>
      <c r="F1151">
        <v>214.64400000000001</v>
      </c>
      <c r="G1151">
        <v>295.07900000000001</v>
      </c>
      <c r="H1151">
        <v>74.156400000000005</v>
      </c>
      <c r="I1151">
        <v>66.9315</v>
      </c>
      <c r="J1151">
        <v>124.88500000000001</v>
      </c>
      <c r="K1151">
        <v>3825.63</v>
      </c>
      <c r="L1151">
        <v>0.17846300000000001</v>
      </c>
      <c r="M1151">
        <v>0.83704900000000004</v>
      </c>
      <c r="N1151">
        <v>0</v>
      </c>
      <c r="O1151" t="s">
        <v>42</v>
      </c>
    </row>
    <row r="1152" spans="1:15" x14ac:dyDescent="0.25">
      <c r="A1152" t="s">
        <v>153</v>
      </c>
      <c r="B1152">
        <v>4571.71</v>
      </c>
      <c r="C1152">
        <v>4466.4799999999996</v>
      </c>
      <c r="D1152">
        <v>4466.18</v>
      </c>
      <c r="E1152">
        <v>4349.7700000000004</v>
      </c>
      <c r="F1152">
        <v>217.655</v>
      </c>
      <c r="G1152">
        <v>293.44499999999999</v>
      </c>
      <c r="H1152">
        <v>74.418300000000002</v>
      </c>
      <c r="I1152">
        <v>65.953400000000002</v>
      </c>
      <c r="J1152">
        <v>123.825</v>
      </c>
      <c r="K1152">
        <v>3816.07</v>
      </c>
      <c r="L1152">
        <v>0.14733299999999999</v>
      </c>
      <c r="M1152">
        <v>0.83705300000000005</v>
      </c>
      <c r="N1152">
        <v>0</v>
      </c>
      <c r="O1152" t="s">
        <v>42</v>
      </c>
    </row>
    <row r="1153" spans="1:15" x14ac:dyDescent="0.25">
      <c r="A1153" t="s">
        <v>153</v>
      </c>
      <c r="B1153">
        <v>4547.83</v>
      </c>
      <c r="C1153">
        <v>4449.13</v>
      </c>
      <c r="D1153">
        <v>4448.84</v>
      </c>
      <c r="E1153">
        <v>4334.5600000000004</v>
      </c>
      <c r="F1153">
        <v>213.85599999999999</v>
      </c>
      <c r="G1153">
        <v>290.69499999999999</v>
      </c>
      <c r="H1153">
        <v>73.884200000000007</v>
      </c>
      <c r="I1153">
        <v>64.975700000000003</v>
      </c>
      <c r="J1153">
        <v>122.619</v>
      </c>
      <c r="K1153">
        <v>3807.61</v>
      </c>
      <c r="L1153">
        <v>0.152893</v>
      </c>
      <c r="M1153">
        <v>0.83704699999999999</v>
      </c>
      <c r="N1153">
        <v>0</v>
      </c>
      <c r="O1153" t="s">
        <v>42</v>
      </c>
    </row>
    <row r="1154" spans="1:15" x14ac:dyDescent="0.25">
      <c r="A1154" t="s">
        <v>153</v>
      </c>
      <c r="B1154">
        <v>4618.2299999999996</v>
      </c>
      <c r="C1154">
        <v>4516.8999999999996</v>
      </c>
      <c r="D1154">
        <v>4516.59</v>
      </c>
      <c r="E1154">
        <v>4398.05</v>
      </c>
      <c r="F1154">
        <v>218.16800000000001</v>
      </c>
      <c r="G1154">
        <v>296.65499999999997</v>
      </c>
      <c r="H1154">
        <v>75.5411</v>
      </c>
      <c r="I1154">
        <v>66.372200000000007</v>
      </c>
      <c r="J1154">
        <v>125.157</v>
      </c>
      <c r="K1154">
        <v>3860.42</v>
      </c>
      <c r="L1154">
        <v>0.156805</v>
      </c>
      <c r="M1154">
        <v>0.83691800000000005</v>
      </c>
      <c r="N1154">
        <v>0</v>
      </c>
      <c r="O1154" t="s">
        <v>42</v>
      </c>
    </row>
    <row r="1155" spans="1:15" x14ac:dyDescent="0.25">
      <c r="A1155" t="s">
        <v>153</v>
      </c>
      <c r="B1155">
        <v>4548.3100000000004</v>
      </c>
      <c r="C1155">
        <v>4436.29</v>
      </c>
      <c r="D1155">
        <v>4436.01</v>
      </c>
      <c r="E1155">
        <v>4321.6899999999996</v>
      </c>
      <c r="F1155">
        <v>212.887</v>
      </c>
      <c r="G1155">
        <v>290.916</v>
      </c>
      <c r="H1155">
        <v>73.614800000000002</v>
      </c>
      <c r="I1155">
        <v>65.587100000000007</v>
      </c>
      <c r="J1155">
        <v>122.69799999999999</v>
      </c>
      <c r="K1155">
        <v>3795.54</v>
      </c>
      <c r="L1155">
        <v>0.17846100000000001</v>
      </c>
      <c r="M1155">
        <v>0.83525099999999997</v>
      </c>
      <c r="N1155">
        <v>0</v>
      </c>
      <c r="O1155" t="s">
        <v>42</v>
      </c>
    </row>
    <row r="1156" spans="1:15" x14ac:dyDescent="0.25">
      <c r="A1156" t="s">
        <v>153</v>
      </c>
      <c r="B1156">
        <v>4577.1099999999997</v>
      </c>
      <c r="C1156">
        <v>4479.18</v>
      </c>
      <c r="D1156">
        <v>4478.8999999999996</v>
      </c>
      <c r="E1156">
        <v>4364.7</v>
      </c>
      <c r="F1156">
        <v>215.23699999999999</v>
      </c>
      <c r="G1156">
        <v>296.11399999999998</v>
      </c>
      <c r="H1156">
        <v>74.112300000000005</v>
      </c>
      <c r="I1156">
        <v>67.365899999999996</v>
      </c>
      <c r="J1156">
        <v>125.346</v>
      </c>
      <c r="K1156">
        <v>3830.97</v>
      </c>
      <c r="L1156">
        <v>0.14712900000000001</v>
      </c>
      <c r="M1156">
        <v>0.83699699999999999</v>
      </c>
      <c r="N1156">
        <v>0</v>
      </c>
      <c r="O1156" t="s">
        <v>42</v>
      </c>
    </row>
    <row r="1157" spans="1:15" x14ac:dyDescent="0.25">
      <c r="A1157" t="s">
        <v>153</v>
      </c>
      <c r="B1157">
        <v>4569.57</v>
      </c>
      <c r="C1157">
        <v>4466.7</v>
      </c>
      <c r="D1157">
        <v>4466.3900000000003</v>
      </c>
      <c r="E1157">
        <v>4350.38</v>
      </c>
      <c r="F1157">
        <v>216.21899999999999</v>
      </c>
      <c r="G1157">
        <v>291.24</v>
      </c>
      <c r="H1157">
        <v>74.330500000000001</v>
      </c>
      <c r="I1157">
        <v>64.915800000000004</v>
      </c>
      <c r="J1157">
        <v>122.80200000000001</v>
      </c>
      <c r="K1157">
        <v>3820.56</v>
      </c>
      <c r="L1157">
        <v>0.150507</v>
      </c>
      <c r="M1157">
        <v>0.83589000000000002</v>
      </c>
      <c r="N1157">
        <v>0</v>
      </c>
      <c r="O1157" t="s">
        <v>42</v>
      </c>
    </row>
    <row r="1158" spans="1:15" x14ac:dyDescent="0.25">
      <c r="A1158" t="s">
        <v>153</v>
      </c>
      <c r="B1158">
        <v>4615.24</v>
      </c>
      <c r="C1158">
        <v>4507.51</v>
      </c>
      <c r="D1158">
        <v>4507.21</v>
      </c>
      <c r="E1158">
        <v>4389.8900000000003</v>
      </c>
      <c r="F1158">
        <v>218</v>
      </c>
      <c r="G1158">
        <v>295.61099999999999</v>
      </c>
      <c r="H1158">
        <v>75.2958</v>
      </c>
      <c r="I1158">
        <v>66.294600000000003</v>
      </c>
      <c r="J1158">
        <v>124.479</v>
      </c>
      <c r="K1158">
        <v>3853.64</v>
      </c>
      <c r="L1158">
        <v>0.14830499999999999</v>
      </c>
      <c r="M1158">
        <v>0.83686000000000005</v>
      </c>
      <c r="N1158">
        <v>0</v>
      </c>
      <c r="O1158" t="s">
        <v>42</v>
      </c>
    </row>
    <row r="1159" spans="1:15" x14ac:dyDescent="0.25">
      <c r="A1159" t="s">
        <v>153</v>
      </c>
      <c r="B1159">
        <v>4565.0200000000004</v>
      </c>
      <c r="C1159">
        <v>4460.3500000000004</v>
      </c>
      <c r="D1159">
        <v>4460.07</v>
      </c>
      <c r="E1159">
        <v>4345.4799999999996</v>
      </c>
      <c r="F1159">
        <v>216.482</v>
      </c>
      <c r="G1159">
        <v>291.86399999999998</v>
      </c>
      <c r="H1159">
        <v>74.069900000000004</v>
      </c>
      <c r="I1159">
        <v>65.589399999999998</v>
      </c>
      <c r="J1159">
        <v>123.19499999999999</v>
      </c>
      <c r="K1159">
        <v>3814.58</v>
      </c>
      <c r="L1159">
        <v>0.178455</v>
      </c>
      <c r="M1159">
        <v>0.83694999999999997</v>
      </c>
      <c r="N1159">
        <v>0</v>
      </c>
      <c r="O1159" t="s">
        <v>42</v>
      </c>
    </row>
    <row r="1160" spans="1:15" x14ac:dyDescent="0.25">
      <c r="A1160" t="s">
        <v>153</v>
      </c>
      <c r="B1160">
        <v>4675.2299999999996</v>
      </c>
      <c r="C1160">
        <v>4569.12</v>
      </c>
      <c r="D1160">
        <v>4568.82</v>
      </c>
      <c r="E1160">
        <v>4449.63</v>
      </c>
      <c r="F1160">
        <v>222.143</v>
      </c>
      <c r="G1160">
        <v>301.58100000000002</v>
      </c>
      <c r="H1160">
        <v>76.766999999999996</v>
      </c>
      <c r="I1160">
        <v>68.124499999999998</v>
      </c>
      <c r="J1160">
        <v>126.93899999999999</v>
      </c>
      <c r="K1160">
        <v>3902.78</v>
      </c>
      <c r="L1160">
        <v>0.178455</v>
      </c>
      <c r="M1160">
        <v>0.83624299999999996</v>
      </c>
      <c r="N1160">
        <v>0</v>
      </c>
      <c r="O1160" t="s">
        <v>42</v>
      </c>
    </row>
    <row r="1161" spans="1:15" x14ac:dyDescent="0.25">
      <c r="A1161" t="s">
        <v>153</v>
      </c>
      <c r="B1161">
        <v>4600.8599999999997</v>
      </c>
      <c r="C1161">
        <v>4504.67</v>
      </c>
      <c r="D1161">
        <v>4504.37</v>
      </c>
      <c r="E1161">
        <v>4386.45</v>
      </c>
      <c r="F1161">
        <v>220.09100000000001</v>
      </c>
      <c r="G1161">
        <v>295.923</v>
      </c>
      <c r="H1161">
        <v>75.134500000000003</v>
      </c>
      <c r="I1161">
        <v>66.779499999999999</v>
      </c>
      <c r="J1161">
        <v>124.657</v>
      </c>
      <c r="K1161">
        <v>3847.65</v>
      </c>
      <c r="L1161">
        <v>0.15070800000000001</v>
      </c>
      <c r="M1161">
        <v>0.85342700000000005</v>
      </c>
      <c r="N1161">
        <v>0</v>
      </c>
      <c r="O1161" t="s">
        <v>42</v>
      </c>
    </row>
    <row r="1162" spans="1:15" x14ac:dyDescent="0.25">
      <c r="A1162" t="s">
        <v>153</v>
      </c>
      <c r="B1162">
        <v>4579.58</v>
      </c>
      <c r="C1162">
        <v>4477.34</v>
      </c>
      <c r="D1162">
        <v>4477.03</v>
      </c>
      <c r="E1162">
        <v>4361.28</v>
      </c>
      <c r="F1162">
        <v>216.114</v>
      </c>
      <c r="G1162">
        <v>293.95499999999998</v>
      </c>
      <c r="H1162">
        <v>74.634299999999996</v>
      </c>
      <c r="I1162">
        <v>66.184899999999999</v>
      </c>
      <c r="J1162">
        <v>124.045</v>
      </c>
      <c r="K1162">
        <v>3828.71</v>
      </c>
      <c r="L1162">
        <v>0.178456</v>
      </c>
      <c r="M1162">
        <v>0.83698499999999998</v>
      </c>
      <c r="N1162">
        <v>0</v>
      </c>
      <c r="O1162" t="s">
        <v>42</v>
      </c>
    </row>
    <row r="1163" spans="1:15" x14ac:dyDescent="0.25">
      <c r="A1163" t="s">
        <v>153</v>
      </c>
      <c r="B1163">
        <v>4562.38</v>
      </c>
      <c r="C1163">
        <v>4459.07</v>
      </c>
      <c r="D1163">
        <v>4458.78</v>
      </c>
      <c r="E1163">
        <v>4345.45</v>
      </c>
      <c r="F1163">
        <v>212.01</v>
      </c>
      <c r="G1163">
        <v>293.30599999999998</v>
      </c>
      <c r="H1163">
        <v>73.9054</v>
      </c>
      <c r="I1163">
        <v>66.275999999999996</v>
      </c>
      <c r="J1163">
        <v>123.864</v>
      </c>
      <c r="K1163">
        <v>3817.77</v>
      </c>
      <c r="L1163">
        <v>0.17564199999999999</v>
      </c>
      <c r="M1163">
        <v>0.83704699999999999</v>
      </c>
      <c r="N1163">
        <v>0</v>
      </c>
      <c r="O1163" t="s">
        <v>42</v>
      </c>
    </row>
    <row r="1164" spans="1:15" x14ac:dyDescent="0.25">
      <c r="A1164" t="s">
        <v>153</v>
      </c>
      <c r="B1164">
        <v>4535.1499999999996</v>
      </c>
      <c r="C1164">
        <v>4428.3999999999996</v>
      </c>
      <c r="D1164">
        <v>4428.1099999999997</v>
      </c>
      <c r="E1164">
        <v>4313.43</v>
      </c>
      <c r="F1164">
        <v>217.34100000000001</v>
      </c>
      <c r="G1164">
        <v>291.46300000000002</v>
      </c>
      <c r="H1164">
        <v>73.775000000000006</v>
      </c>
      <c r="I1164">
        <v>65.676599999999993</v>
      </c>
      <c r="J1164">
        <v>123.036</v>
      </c>
      <c r="K1164">
        <v>3782.25</v>
      </c>
      <c r="L1164">
        <v>0.178455</v>
      </c>
      <c r="M1164">
        <v>0.83085799999999999</v>
      </c>
      <c r="N1164">
        <v>0</v>
      </c>
      <c r="O1164" t="s">
        <v>42</v>
      </c>
    </row>
    <row r="1165" spans="1:15" x14ac:dyDescent="0.25">
      <c r="A1165" t="s">
        <v>153</v>
      </c>
      <c r="B1165">
        <v>4570.05</v>
      </c>
      <c r="C1165">
        <v>4470.3100000000004</v>
      </c>
      <c r="D1165">
        <v>4470.03</v>
      </c>
      <c r="E1165">
        <v>4355.37</v>
      </c>
      <c r="F1165">
        <v>216.69399999999999</v>
      </c>
      <c r="G1165">
        <v>295.334</v>
      </c>
      <c r="H1165">
        <v>74.387900000000002</v>
      </c>
      <c r="I1165">
        <v>66.795599999999993</v>
      </c>
      <c r="J1165">
        <v>124.84699999999999</v>
      </c>
      <c r="K1165">
        <v>3820.87</v>
      </c>
      <c r="L1165">
        <v>0.17852699999999999</v>
      </c>
      <c r="M1165">
        <v>0.83617200000000003</v>
      </c>
      <c r="N1165">
        <v>0</v>
      </c>
      <c r="O1165" t="s">
        <v>42</v>
      </c>
    </row>
    <row r="1166" spans="1:15" x14ac:dyDescent="0.25">
      <c r="A1166" t="s">
        <v>153</v>
      </c>
      <c r="B1166">
        <v>4601.76</v>
      </c>
      <c r="C1166">
        <v>4489.71</v>
      </c>
      <c r="D1166">
        <v>4489.41</v>
      </c>
      <c r="E1166">
        <v>4373.63</v>
      </c>
      <c r="F1166">
        <v>220.56299999999999</v>
      </c>
      <c r="G1166">
        <v>296.73899999999998</v>
      </c>
      <c r="H1166">
        <v>74.881799999999998</v>
      </c>
      <c r="I1166">
        <v>67.299099999999996</v>
      </c>
      <c r="J1166">
        <v>125.223</v>
      </c>
      <c r="K1166">
        <v>3833.71</v>
      </c>
      <c r="L1166">
        <v>0.16188900000000001</v>
      </c>
      <c r="M1166">
        <v>0.83652700000000002</v>
      </c>
      <c r="N1166">
        <v>0</v>
      </c>
      <c r="O1166" t="s">
        <v>42</v>
      </c>
    </row>
    <row r="1167" spans="1:15" x14ac:dyDescent="0.25">
      <c r="A1167" t="s">
        <v>153</v>
      </c>
      <c r="B1167">
        <v>4511.96</v>
      </c>
      <c r="C1167">
        <v>4404.63</v>
      </c>
      <c r="D1167">
        <v>4404.3500000000004</v>
      </c>
      <c r="E1167">
        <v>4291.74</v>
      </c>
      <c r="F1167">
        <v>214.09800000000001</v>
      </c>
      <c r="G1167">
        <v>289.09500000000003</v>
      </c>
      <c r="H1167">
        <v>73.236900000000006</v>
      </c>
      <c r="I1167">
        <v>64.603499999999997</v>
      </c>
      <c r="J1167">
        <v>122.396</v>
      </c>
      <c r="K1167">
        <v>3766.46</v>
      </c>
      <c r="L1167">
        <v>0.178456</v>
      </c>
      <c r="M1167">
        <v>0.83667100000000005</v>
      </c>
      <c r="N1167">
        <v>0</v>
      </c>
      <c r="O1167" t="s">
        <v>42</v>
      </c>
    </row>
    <row r="1168" spans="1:15" x14ac:dyDescent="0.25">
      <c r="A1168" t="s">
        <v>153</v>
      </c>
      <c r="B1168">
        <v>4542.62</v>
      </c>
      <c r="C1168">
        <v>4444.0200000000004</v>
      </c>
      <c r="D1168">
        <v>4443.75</v>
      </c>
      <c r="E1168">
        <v>4328.5600000000004</v>
      </c>
      <c r="F1168">
        <v>213.84200000000001</v>
      </c>
      <c r="G1168">
        <v>291.447</v>
      </c>
      <c r="H1168">
        <v>73.694900000000004</v>
      </c>
      <c r="I1168">
        <v>65.388599999999997</v>
      </c>
      <c r="J1168">
        <v>123.249</v>
      </c>
      <c r="K1168">
        <v>3801.12</v>
      </c>
      <c r="L1168">
        <v>0.15545100000000001</v>
      </c>
      <c r="M1168">
        <v>0.83704900000000004</v>
      </c>
      <c r="N1168">
        <v>0</v>
      </c>
      <c r="O1168" t="s">
        <v>42</v>
      </c>
    </row>
    <row r="1169" spans="1:25" x14ac:dyDescent="0.25">
      <c r="A1169" t="s">
        <v>153</v>
      </c>
      <c r="B1169">
        <v>4508.3999999999996</v>
      </c>
      <c r="C1169">
        <v>4410.55</v>
      </c>
      <c r="D1169">
        <v>4410.26</v>
      </c>
      <c r="E1169">
        <v>4297.72</v>
      </c>
      <c r="F1169">
        <v>214.56200000000001</v>
      </c>
      <c r="G1169">
        <v>290.08300000000003</v>
      </c>
      <c r="H1169">
        <v>73.462400000000002</v>
      </c>
      <c r="I1169">
        <v>65.064899999999994</v>
      </c>
      <c r="J1169">
        <v>122.584</v>
      </c>
      <c r="K1169">
        <v>3770.82</v>
      </c>
      <c r="L1169">
        <v>0.147729</v>
      </c>
      <c r="M1169">
        <v>0.83705099999999999</v>
      </c>
      <c r="N1169">
        <v>0</v>
      </c>
      <c r="O1169" t="s">
        <v>42</v>
      </c>
    </row>
    <row r="1170" spans="1:25" x14ac:dyDescent="0.25">
      <c r="A1170" t="s">
        <v>153</v>
      </c>
      <c r="B1170">
        <v>4568.84</v>
      </c>
      <c r="C1170">
        <v>4470.5</v>
      </c>
      <c r="D1170">
        <v>4470.21</v>
      </c>
      <c r="E1170">
        <v>4355.8900000000003</v>
      </c>
      <c r="F1170">
        <v>214.988</v>
      </c>
      <c r="G1170">
        <v>295.44799999999998</v>
      </c>
      <c r="H1170">
        <v>74.070099999999996</v>
      </c>
      <c r="I1170">
        <v>67.319199999999995</v>
      </c>
      <c r="J1170">
        <v>124.93</v>
      </c>
      <c r="K1170">
        <v>3823.11</v>
      </c>
      <c r="L1170">
        <v>0.14892900000000001</v>
      </c>
      <c r="M1170">
        <v>0.83599599999999996</v>
      </c>
      <c r="N1170">
        <v>0</v>
      </c>
      <c r="O1170" t="s">
        <v>42</v>
      </c>
    </row>
    <row r="1171" spans="1:25" x14ac:dyDescent="0.25">
      <c r="A1171" t="s">
        <v>153</v>
      </c>
      <c r="B1171">
        <v>4507.57</v>
      </c>
      <c r="C1171">
        <v>4410.67</v>
      </c>
      <c r="D1171">
        <v>4410.37</v>
      </c>
      <c r="E1171">
        <v>4298.32</v>
      </c>
      <c r="F1171">
        <v>213.256</v>
      </c>
      <c r="G1171">
        <v>289.71199999999999</v>
      </c>
      <c r="H1171">
        <v>73.276499999999999</v>
      </c>
      <c r="I1171">
        <v>64.853700000000003</v>
      </c>
      <c r="J1171">
        <v>122.51600000000001</v>
      </c>
      <c r="K1171">
        <v>3773.2</v>
      </c>
      <c r="L1171">
        <v>0.16377700000000001</v>
      </c>
      <c r="M1171">
        <v>0.83509699999999998</v>
      </c>
      <c r="N1171">
        <v>0</v>
      </c>
      <c r="O1171" t="s">
        <v>42</v>
      </c>
    </row>
    <row r="1172" spans="1:25" x14ac:dyDescent="0.25">
      <c r="A1172" t="s">
        <v>153</v>
      </c>
      <c r="B1172">
        <v>4512.58</v>
      </c>
      <c r="C1172">
        <v>4412.97</v>
      </c>
      <c r="D1172">
        <v>4412.68</v>
      </c>
      <c r="E1172">
        <v>4300.58</v>
      </c>
      <c r="F1172">
        <v>212.85900000000001</v>
      </c>
      <c r="G1172">
        <v>288.72500000000002</v>
      </c>
      <c r="H1172">
        <v>73.1464</v>
      </c>
      <c r="I1172">
        <v>64.785700000000006</v>
      </c>
      <c r="J1172">
        <v>121.93600000000001</v>
      </c>
      <c r="K1172">
        <v>3776.74</v>
      </c>
      <c r="L1172">
        <v>0.14902499999999999</v>
      </c>
      <c r="M1172">
        <v>0.837005</v>
      </c>
      <c r="N1172">
        <v>0</v>
      </c>
      <c r="O1172" t="s">
        <v>42</v>
      </c>
    </row>
    <row r="1173" spans="1:25" x14ac:dyDescent="0.25">
      <c r="A1173" t="s">
        <v>153</v>
      </c>
      <c r="B1173">
        <v>4577.93</v>
      </c>
      <c r="C1173">
        <v>4479.97</v>
      </c>
      <c r="D1173">
        <v>4479.67</v>
      </c>
      <c r="E1173">
        <v>4363.84</v>
      </c>
      <c r="F1173">
        <v>218.71600000000001</v>
      </c>
      <c r="G1173">
        <v>296.16000000000003</v>
      </c>
      <c r="H1173">
        <v>74.557500000000005</v>
      </c>
      <c r="I1173">
        <v>67.018600000000006</v>
      </c>
      <c r="J1173">
        <v>125.306</v>
      </c>
      <c r="K1173">
        <v>3826.47</v>
      </c>
      <c r="L1173">
        <v>0.15204000000000001</v>
      </c>
      <c r="M1173">
        <v>0.83495900000000001</v>
      </c>
      <c r="N1173">
        <v>0</v>
      </c>
      <c r="O1173" t="s">
        <v>42</v>
      </c>
    </row>
    <row r="1174" spans="1:25" x14ac:dyDescent="0.25">
      <c r="A1174" t="s">
        <v>153</v>
      </c>
      <c r="B1174">
        <v>4603.84</v>
      </c>
      <c r="C1174">
        <v>4493.6499999999996</v>
      </c>
      <c r="D1174">
        <v>4493.34</v>
      </c>
      <c r="E1174">
        <v>4375.82</v>
      </c>
      <c r="F1174">
        <v>220.25299999999999</v>
      </c>
      <c r="G1174">
        <v>297.125</v>
      </c>
      <c r="H1174">
        <v>75.013099999999994</v>
      </c>
      <c r="I1174">
        <v>67.173199999999994</v>
      </c>
      <c r="J1174">
        <v>125.499</v>
      </c>
      <c r="K1174">
        <v>3835.92</v>
      </c>
      <c r="L1174">
        <v>0.17846600000000001</v>
      </c>
      <c r="M1174">
        <v>0.836974</v>
      </c>
      <c r="N1174">
        <v>0</v>
      </c>
      <c r="O1174" t="s">
        <v>42</v>
      </c>
    </row>
    <row r="1175" spans="1:25" x14ac:dyDescent="0.25">
      <c r="A1175" t="s">
        <v>153</v>
      </c>
      <c r="B1175">
        <v>4573.41</v>
      </c>
      <c r="C1175">
        <v>4477.3</v>
      </c>
      <c r="D1175">
        <v>4477</v>
      </c>
      <c r="E1175">
        <v>4360.78</v>
      </c>
      <c r="F1175">
        <v>216.07400000000001</v>
      </c>
      <c r="G1175">
        <v>295.25400000000002</v>
      </c>
      <c r="H1175">
        <v>74.522599999999997</v>
      </c>
      <c r="I1175">
        <v>66.957300000000004</v>
      </c>
      <c r="J1175">
        <v>124.556</v>
      </c>
      <c r="K1175">
        <v>3826.98</v>
      </c>
      <c r="L1175">
        <v>0.153727</v>
      </c>
      <c r="M1175">
        <v>0.83704599999999996</v>
      </c>
      <c r="N1175">
        <v>0</v>
      </c>
      <c r="O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153</v>
      </c>
      <c r="B1176">
        <v>4572.4399999999996</v>
      </c>
      <c r="C1176">
        <v>4466.4799999999996</v>
      </c>
      <c r="D1176">
        <v>4466.2</v>
      </c>
      <c r="E1176">
        <v>4351.58</v>
      </c>
      <c r="F1176">
        <v>216.88399999999999</v>
      </c>
      <c r="G1176">
        <v>294.642</v>
      </c>
      <c r="H1176">
        <v>74.772300000000001</v>
      </c>
      <c r="I1176">
        <v>66.426500000000004</v>
      </c>
      <c r="J1176">
        <v>124.006</v>
      </c>
      <c r="K1176">
        <v>3817.48</v>
      </c>
      <c r="L1176">
        <v>0.14774999999999999</v>
      </c>
      <c r="M1176">
        <v>0.86607100000000004</v>
      </c>
      <c r="N1176">
        <v>0</v>
      </c>
      <c r="O1176" t="s">
        <v>42</v>
      </c>
      <c r="R1176">
        <f>AVERAGE(B1127:B1176)</f>
        <v>4574.8785999999991</v>
      </c>
      <c r="S1176">
        <f>AVERAGE(C1127:C1176)</f>
        <v>4471.6643999999997</v>
      </c>
      <c r="U1176">
        <f>_xlfn.VAR.P(B1127:B1176)</f>
        <v>1264.0700640399989</v>
      </c>
      <c r="V1176">
        <f>_xlfn.VAR.P(C1127:C1176)</f>
        <v>1235.1710886399965</v>
      </c>
      <c r="X1176">
        <f>1.96*SQRT(U1176)/50</f>
        <v>1.3937075099196474</v>
      </c>
      <c r="Y1176">
        <f>1.96*SQRT(V1176)/50</f>
        <v>1.377684035491362</v>
      </c>
    </row>
    <row r="1177" spans="1:25" x14ac:dyDescent="0.25">
      <c r="A1177" t="s">
        <v>154</v>
      </c>
      <c r="B1177">
        <v>228943.83189999999</v>
      </c>
      <c r="C1177" t="s">
        <v>36</v>
      </c>
    </row>
    <row r="1178" spans="1:25" x14ac:dyDescent="0.25">
      <c r="A1178" t="s">
        <v>155</v>
      </c>
      <c r="B1178">
        <v>4492.5200000000004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0.178454</v>
      </c>
      <c r="L1178">
        <v>0.83638599999999996</v>
      </c>
      <c r="M1178">
        <v>0</v>
      </c>
      <c r="N1178" t="s">
        <v>42</v>
      </c>
    </row>
    <row r="1179" spans="1:25" x14ac:dyDescent="0.25">
      <c r="A1179" t="s">
        <v>155</v>
      </c>
      <c r="B1179">
        <v>4488.05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0.178454</v>
      </c>
      <c r="L1179">
        <v>0.83227200000000001</v>
      </c>
      <c r="M1179">
        <v>0</v>
      </c>
      <c r="N1179" t="s">
        <v>42</v>
      </c>
    </row>
    <row r="1180" spans="1:25" x14ac:dyDescent="0.25">
      <c r="A1180" t="s">
        <v>155</v>
      </c>
      <c r="B1180">
        <v>4481.7700000000004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0.147505</v>
      </c>
      <c r="L1180">
        <v>0.83653</v>
      </c>
      <c r="M1180">
        <v>0</v>
      </c>
      <c r="N1180" t="s">
        <v>42</v>
      </c>
    </row>
    <row r="1181" spans="1:25" x14ac:dyDescent="0.25">
      <c r="A1181" t="s">
        <v>155</v>
      </c>
      <c r="B1181">
        <v>4531.58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0.15467500000000001</v>
      </c>
      <c r="L1181">
        <v>0.83659700000000004</v>
      </c>
      <c r="M1181">
        <v>0</v>
      </c>
      <c r="N1181" t="s">
        <v>42</v>
      </c>
    </row>
    <row r="1182" spans="1:25" x14ac:dyDescent="0.25">
      <c r="A1182" t="s">
        <v>155</v>
      </c>
      <c r="B1182">
        <v>4508.8599999999997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0.16134699999999999</v>
      </c>
      <c r="L1182">
        <v>0.83704699999999999</v>
      </c>
      <c r="M1182">
        <v>0</v>
      </c>
      <c r="N1182" t="s">
        <v>42</v>
      </c>
    </row>
    <row r="1183" spans="1:25" x14ac:dyDescent="0.25">
      <c r="A1183" t="s">
        <v>155</v>
      </c>
      <c r="B1183">
        <v>4534.91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0.15083299999999999</v>
      </c>
      <c r="L1183">
        <v>0.83681399999999995</v>
      </c>
      <c r="M1183">
        <v>0</v>
      </c>
      <c r="N1183" t="s">
        <v>42</v>
      </c>
    </row>
    <row r="1184" spans="1:25" x14ac:dyDescent="0.25">
      <c r="A1184" t="s">
        <v>155</v>
      </c>
      <c r="B1184">
        <v>4526.74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0.149005</v>
      </c>
      <c r="L1184">
        <v>0.835928</v>
      </c>
      <c r="M1184">
        <v>0</v>
      </c>
      <c r="N1184" t="s">
        <v>42</v>
      </c>
    </row>
    <row r="1185" spans="1:14" x14ac:dyDescent="0.25">
      <c r="A1185" t="s">
        <v>155</v>
      </c>
      <c r="B1185">
        <v>4506.12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0.178454</v>
      </c>
      <c r="L1185">
        <v>0.83691700000000002</v>
      </c>
      <c r="M1185">
        <v>0</v>
      </c>
      <c r="N1185" t="s">
        <v>42</v>
      </c>
    </row>
    <row r="1186" spans="1:14" x14ac:dyDescent="0.25">
      <c r="A1186" t="s">
        <v>155</v>
      </c>
      <c r="B1186">
        <v>4538.66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0.15282000000000001</v>
      </c>
      <c r="L1186">
        <v>0.83679300000000001</v>
      </c>
      <c r="M1186">
        <v>0</v>
      </c>
      <c r="N1186" t="s">
        <v>42</v>
      </c>
    </row>
    <row r="1187" spans="1:14" x14ac:dyDescent="0.25">
      <c r="A1187" t="s">
        <v>155</v>
      </c>
      <c r="B1187">
        <v>4532.4799999999996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0.16367100000000001</v>
      </c>
      <c r="L1187">
        <v>0.83704400000000001</v>
      </c>
      <c r="M1187">
        <v>0</v>
      </c>
      <c r="N1187" t="s">
        <v>42</v>
      </c>
    </row>
    <row r="1188" spans="1:14" x14ac:dyDescent="0.25">
      <c r="A1188" t="s">
        <v>155</v>
      </c>
      <c r="B1188">
        <v>4556.63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0.178703</v>
      </c>
      <c r="L1188">
        <v>0.83694599999999997</v>
      </c>
      <c r="M1188">
        <v>0</v>
      </c>
      <c r="N1188" t="s">
        <v>42</v>
      </c>
    </row>
    <row r="1189" spans="1:14" x14ac:dyDescent="0.25">
      <c r="A1189" t="s">
        <v>155</v>
      </c>
      <c r="B1189">
        <v>4484.01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0.14749100000000001</v>
      </c>
      <c r="L1189">
        <v>0.83705200000000002</v>
      </c>
      <c r="M1189">
        <v>0</v>
      </c>
      <c r="N1189" t="s">
        <v>42</v>
      </c>
    </row>
    <row r="1190" spans="1:14" x14ac:dyDescent="0.25">
      <c r="A1190" t="s">
        <v>155</v>
      </c>
      <c r="B1190">
        <v>4536.08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0.150176</v>
      </c>
      <c r="L1190">
        <v>0.83699999999999997</v>
      </c>
      <c r="M1190">
        <v>0</v>
      </c>
      <c r="N1190" t="s">
        <v>42</v>
      </c>
    </row>
    <row r="1191" spans="1:14" x14ac:dyDescent="0.25">
      <c r="A1191" t="s">
        <v>155</v>
      </c>
      <c r="B1191">
        <v>4552.76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0.178454</v>
      </c>
      <c r="L1191">
        <v>0.83650100000000005</v>
      </c>
      <c r="M1191">
        <v>0</v>
      </c>
      <c r="N1191" t="s">
        <v>42</v>
      </c>
    </row>
    <row r="1192" spans="1:14" x14ac:dyDescent="0.25">
      <c r="A1192" t="s">
        <v>155</v>
      </c>
      <c r="B1192">
        <v>4477.8100000000004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0.16738600000000001</v>
      </c>
      <c r="L1192">
        <v>0.83690500000000001</v>
      </c>
      <c r="M1192">
        <v>0</v>
      </c>
      <c r="N1192" t="s">
        <v>42</v>
      </c>
    </row>
    <row r="1193" spans="1:14" x14ac:dyDescent="0.25">
      <c r="A1193" t="s">
        <v>155</v>
      </c>
      <c r="B1193">
        <v>4496.92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0.178456</v>
      </c>
      <c r="L1193">
        <v>0.83614299999999997</v>
      </c>
      <c r="M1193">
        <v>0</v>
      </c>
      <c r="N1193" t="s">
        <v>42</v>
      </c>
    </row>
    <row r="1194" spans="1:14" x14ac:dyDescent="0.25">
      <c r="A1194" t="s">
        <v>155</v>
      </c>
      <c r="B1194">
        <v>4456.88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0.17846000000000001</v>
      </c>
      <c r="L1194">
        <v>0.83433000000000002</v>
      </c>
      <c r="M1194">
        <v>0</v>
      </c>
      <c r="N1194" t="s">
        <v>42</v>
      </c>
    </row>
    <row r="1195" spans="1:14" x14ac:dyDescent="0.25">
      <c r="A1195" t="s">
        <v>155</v>
      </c>
      <c r="B1195">
        <v>4466.0600000000004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0.168297</v>
      </c>
      <c r="L1195">
        <v>0.83359000000000005</v>
      </c>
      <c r="M1195">
        <v>0</v>
      </c>
      <c r="N1195" t="s">
        <v>42</v>
      </c>
    </row>
    <row r="1196" spans="1:14" x14ac:dyDescent="0.25">
      <c r="A1196" t="s">
        <v>155</v>
      </c>
      <c r="B1196">
        <v>4447.83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0.15686</v>
      </c>
      <c r="L1196">
        <v>0.84533700000000001</v>
      </c>
      <c r="M1196">
        <v>0</v>
      </c>
      <c r="N1196" t="s">
        <v>42</v>
      </c>
    </row>
    <row r="1197" spans="1:14" x14ac:dyDescent="0.25">
      <c r="A1197" t="s">
        <v>155</v>
      </c>
      <c r="B1197">
        <v>4469.93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0.148035</v>
      </c>
      <c r="L1197">
        <v>0.83705300000000005</v>
      </c>
      <c r="M1197">
        <v>0</v>
      </c>
      <c r="N1197" t="s">
        <v>42</v>
      </c>
    </row>
    <row r="1198" spans="1:14" x14ac:dyDescent="0.25">
      <c r="A1198" t="s">
        <v>155</v>
      </c>
      <c r="B1198">
        <v>4474.38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0.14816699999999999</v>
      </c>
      <c r="L1198">
        <v>0.83704299999999998</v>
      </c>
      <c r="M1198">
        <v>0</v>
      </c>
      <c r="N1198" t="s">
        <v>42</v>
      </c>
    </row>
    <row r="1199" spans="1:14" x14ac:dyDescent="0.25">
      <c r="A1199" t="s">
        <v>155</v>
      </c>
      <c r="B1199">
        <v>4476.09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0.17845900000000001</v>
      </c>
      <c r="L1199">
        <v>0.83672800000000003</v>
      </c>
      <c r="M1199">
        <v>0</v>
      </c>
      <c r="N1199" t="s">
        <v>42</v>
      </c>
    </row>
    <row r="1200" spans="1:14" x14ac:dyDescent="0.25">
      <c r="A1200" t="s">
        <v>155</v>
      </c>
      <c r="B1200">
        <v>4519.97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0.149397</v>
      </c>
      <c r="L1200">
        <v>0.83705300000000005</v>
      </c>
      <c r="M1200">
        <v>0</v>
      </c>
      <c r="N1200" t="s">
        <v>42</v>
      </c>
    </row>
    <row r="1201" spans="1:14" x14ac:dyDescent="0.25">
      <c r="A1201" t="s">
        <v>155</v>
      </c>
      <c r="B1201">
        <v>4575.33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0.15607299999999999</v>
      </c>
      <c r="L1201">
        <v>0.83702399999999999</v>
      </c>
      <c r="M1201">
        <v>0</v>
      </c>
      <c r="N1201" t="s">
        <v>42</v>
      </c>
    </row>
    <row r="1202" spans="1:14" x14ac:dyDescent="0.25">
      <c r="A1202" t="s">
        <v>155</v>
      </c>
      <c r="B1202">
        <v>4524.96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0.16153600000000001</v>
      </c>
      <c r="L1202">
        <v>0.83704500000000004</v>
      </c>
      <c r="M1202">
        <v>0</v>
      </c>
      <c r="N1202" t="s">
        <v>42</v>
      </c>
    </row>
    <row r="1203" spans="1:14" x14ac:dyDescent="0.25">
      <c r="A1203" t="s">
        <v>155</v>
      </c>
      <c r="B1203">
        <v>4522.49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0.17846400000000001</v>
      </c>
      <c r="L1203">
        <v>0.83699400000000002</v>
      </c>
      <c r="M1203">
        <v>0</v>
      </c>
      <c r="N1203" t="s">
        <v>42</v>
      </c>
    </row>
    <row r="1204" spans="1:14" x14ac:dyDescent="0.25">
      <c r="A1204" t="s">
        <v>155</v>
      </c>
      <c r="B1204">
        <v>4511.83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0.178454</v>
      </c>
      <c r="L1204">
        <v>0.830202</v>
      </c>
      <c r="M1204">
        <v>0</v>
      </c>
      <c r="N1204" t="s">
        <v>42</v>
      </c>
    </row>
    <row r="1205" spans="1:14" x14ac:dyDescent="0.25">
      <c r="A1205" t="s">
        <v>155</v>
      </c>
      <c r="B1205">
        <v>4529.34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0.15504999999999999</v>
      </c>
      <c r="L1205">
        <v>0.83600600000000003</v>
      </c>
      <c r="M1205">
        <v>0</v>
      </c>
      <c r="N1205" t="s">
        <v>42</v>
      </c>
    </row>
    <row r="1206" spans="1:14" x14ac:dyDescent="0.25">
      <c r="A1206" t="s">
        <v>155</v>
      </c>
      <c r="B1206">
        <v>4515.5200000000004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0.14808099999999999</v>
      </c>
      <c r="L1206">
        <v>0.83705099999999999</v>
      </c>
      <c r="M1206">
        <v>0</v>
      </c>
      <c r="N1206" t="s">
        <v>42</v>
      </c>
    </row>
    <row r="1207" spans="1:14" x14ac:dyDescent="0.25">
      <c r="A1207" t="s">
        <v>155</v>
      </c>
      <c r="B1207">
        <v>4499.0600000000004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0.147645</v>
      </c>
      <c r="L1207">
        <v>0.83431100000000002</v>
      </c>
      <c r="M1207">
        <v>0</v>
      </c>
      <c r="N1207" t="s">
        <v>42</v>
      </c>
    </row>
    <row r="1208" spans="1:14" x14ac:dyDescent="0.25">
      <c r="A1208" t="s">
        <v>155</v>
      </c>
      <c r="B1208">
        <v>4529.95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0.178456</v>
      </c>
      <c r="L1208">
        <v>0.83697299999999997</v>
      </c>
      <c r="M1208">
        <v>0</v>
      </c>
      <c r="N1208" t="s">
        <v>42</v>
      </c>
    </row>
    <row r="1209" spans="1:14" x14ac:dyDescent="0.25">
      <c r="A1209" t="s">
        <v>155</v>
      </c>
      <c r="B1209">
        <v>4495.6099999999997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0.14751300000000001</v>
      </c>
      <c r="L1209">
        <v>0.83687999999999996</v>
      </c>
      <c r="M1209">
        <v>0</v>
      </c>
      <c r="N1209" t="s">
        <v>42</v>
      </c>
    </row>
    <row r="1210" spans="1:14" x14ac:dyDescent="0.25">
      <c r="A1210" t="s">
        <v>155</v>
      </c>
      <c r="B1210">
        <v>4480.5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0.14710500000000001</v>
      </c>
      <c r="L1210">
        <v>0.83635199999999998</v>
      </c>
      <c r="M1210">
        <v>0</v>
      </c>
      <c r="N1210" t="s">
        <v>42</v>
      </c>
    </row>
    <row r="1211" spans="1:14" x14ac:dyDescent="0.25">
      <c r="A1211" t="s">
        <v>155</v>
      </c>
      <c r="B1211">
        <v>4470.88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0.165577</v>
      </c>
      <c r="L1211">
        <v>0.83421000000000001</v>
      </c>
      <c r="M1211">
        <v>0</v>
      </c>
      <c r="N1211" t="s">
        <v>42</v>
      </c>
    </row>
    <row r="1212" spans="1:14" x14ac:dyDescent="0.25">
      <c r="A1212" t="s">
        <v>155</v>
      </c>
      <c r="B1212">
        <v>4501.05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0.178454</v>
      </c>
      <c r="L1212">
        <v>0.83699299999999999</v>
      </c>
      <c r="M1212">
        <v>0</v>
      </c>
      <c r="N1212" t="s">
        <v>42</v>
      </c>
    </row>
    <row r="1213" spans="1:14" x14ac:dyDescent="0.25">
      <c r="A1213" t="s">
        <v>155</v>
      </c>
      <c r="B1213">
        <v>4523.67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0.178454</v>
      </c>
      <c r="L1213">
        <v>0.83702399999999999</v>
      </c>
      <c r="M1213">
        <v>0</v>
      </c>
      <c r="N1213" t="s">
        <v>42</v>
      </c>
    </row>
    <row r="1214" spans="1:14" x14ac:dyDescent="0.25">
      <c r="A1214" t="s">
        <v>155</v>
      </c>
      <c r="B1214">
        <v>4499.17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0.155225</v>
      </c>
      <c r="L1214">
        <v>0.83703000000000005</v>
      </c>
      <c r="M1214">
        <v>0</v>
      </c>
      <c r="N1214" t="s">
        <v>42</v>
      </c>
    </row>
    <row r="1215" spans="1:14" x14ac:dyDescent="0.25">
      <c r="A1215" t="s">
        <v>155</v>
      </c>
      <c r="B1215">
        <v>4510.66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0.15553900000000001</v>
      </c>
      <c r="L1215">
        <v>0.83703499999999997</v>
      </c>
      <c r="M1215">
        <v>0</v>
      </c>
      <c r="N1215" t="s">
        <v>42</v>
      </c>
    </row>
    <row r="1216" spans="1:14" x14ac:dyDescent="0.25">
      <c r="A1216" t="s">
        <v>155</v>
      </c>
      <c r="B1216">
        <v>4493.57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0.15146799999999999</v>
      </c>
      <c r="L1216">
        <v>0.83695200000000003</v>
      </c>
      <c r="M1216">
        <v>0</v>
      </c>
      <c r="N1216" t="s">
        <v>42</v>
      </c>
    </row>
    <row r="1217" spans="1:25" x14ac:dyDescent="0.25">
      <c r="A1217" t="s">
        <v>155</v>
      </c>
      <c r="B1217">
        <v>4450.8500000000004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0.16272300000000001</v>
      </c>
      <c r="L1217">
        <v>0.86568800000000001</v>
      </c>
      <c r="M1217">
        <v>0</v>
      </c>
      <c r="N1217" t="s">
        <v>42</v>
      </c>
    </row>
    <row r="1218" spans="1:25" x14ac:dyDescent="0.25">
      <c r="A1218" t="s">
        <v>155</v>
      </c>
      <c r="B1218">
        <v>4527.53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0.17845900000000001</v>
      </c>
      <c r="L1218">
        <v>0.83693700000000004</v>
      </c>
      <c r="M1218">
        <v>0</v>
      </c>
      <c r="N1218" t="s">
        <v>42</v>
      </c>
    </row>
    <row r="1219" spans="1:25" x14ac:dyDescent="0.25">
      <c r="A1219" t="s">
        <v>155</v>
      </c>
      <c r="B1219">
        <v>4520.51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0.17848900000000001</v>
      </c>
      <c r="L1219">
        <v>0.83695799999999998</v>
      </c>
      <c r="M1219">
        <v>0</v>
      </c>
      <c r="N1219" t="s">
        <v>42</v>
      </c>
    </row>
    <row r="1220" spans="1:25" x14ac:dyDescent="0.25">
      <c r="A1220" t="s">
        <v>155</v>
      </c>
      <c r="B1220">
        <v>4548.6899999999996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0.17846000000000001</v>
      </c>
      <c r="L1220">
        <v>0.83565199999999995</v>
      </c>
      <c r="M1220">
        <v>0</v>
      </c>
      <c r="N1220" t="s">
        <v>42</v>
      </c>
    </row>
    <row r="1221" spans="1:25" x14ac:dyDescent="0.25">
      <c r="A1221" t="s">
        <v>155</v>
      </c>
      <c r="B1221">
        <v>4483.28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0.14755399999999999</v>
      </c>
      <c r="L1221">
        <v>0.83705300000000005</v>
      </c>
      <c r="M1221">
        <v>0</v>
      </c>
      <c r="N1221" t="s">
        <v>42</v>
      </c>
    </row>
    <row r="1222" spans="1:25" x14ac:dyDescent="0.25">
      <c r="A1222" t="s">
        <v>155</v>
      </c>
      <c r="B1222">
        <v>4477.71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0.178454</v>
      </c>
      <c r="L1222">
        <v>0.83698799999999995</v>
      </c>
      <c r="M1222">
        <v>0</v>
      </c>
      <c r="N1222" t="s">
        <v>42</v>
      </c>
    </row>
    <row r="1223" spans="1:25" x14ac:dyDescent="0.25">
      <c r="A1223" t="s">
        <v>155</v>
      </c>
      <c r="B1223">
        <v>4436.45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0.178457</v>
      </c>
      <c r="L1223">
        <v>0.83677199999999996</v>
      </c>
      <c r="M1223">
        <v>0</v>
      </c>
      <c r="N1223" t="s">
        <v>42</v>
      </c>
    </row>
    <row r="1224" spans="1:25" x14ac:dyDescent="0.25">
      <c r="A1224" t="s">
        <v>155</v>
      </c>
      <c r="B1224">
        <v>4458.03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0.14747399999999999</v>
      </c>
      <c r="L1224">
        <v>0.86800200000000005</v>
      </c>
      <c r="M1224">
        <v>0</v>
      </c>
      <c r="N1224" t="s">
        <v>42</v>
      </c>
    </row>
    <row r="1225" spans="1:25" x14ac:dyDescent="0.25">
      <c r="A1225" t="s">
        <v>155</v>
      </c>
      <c r="B1225">
        <v>4437.8100000000004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0.17849300000000001</v>
      </c>
      <c r="L1225">
        <v>0.83680699999999997</v>
      </c>
      <c r="M1225">
        <v>0</v>
      </c>
      <c r="N1225" t="s">
        <v>42</v>
      </c>
    </row>
    <row r="1226" spans="1:25" x14ac:dyDescent="0.25">
      <c r="A1226" t="s">
        <v>155</v>
      </c>
      <c r="B1226">
        <v>4471.74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0.14727699999999999</v>
      </c>
      <c r="L1226">
        <v>0.83665100000000003</v>
      </c>
      <c r="M1226">
        <v>0</v>
      </c>
      <c r="N1226" t="s">
        <v>42</v>
      </c>
    </row>
    <row r="1227" spans="1:25" x14ac:dyDescent="0.25">
      <c r="A1227" t="s">
        <v>155</v>
      </c>
      <c r="B1227">
        <v>4481.55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0.17860400000000001</v>
      </c>
      <c r="L1227">
        <v>0.86690299999999998</v>
      </c>
      <c r="M1227">
        <v>0</v>
      </c>
      <c r="N1227" t="s">
        <v>42</v>
      </c>
    </row>
    <row r="1228" spans="1:25" x14ac:dyDescent="0.25">
      <c r="A1228" t="s">
        <v>155</v>
      </c>
      <c r="B1228">
        <v>4540.57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0.147179</v>
      </c>
      <c r="L1228">
        <v>0.836816</v>
      </c>
      <c r="M1228">
        <v>0</v>
      </c>
      <c r="N1228" t="s">
        <v>42</v>
      </c>
    </row>
    <row r="1229" spans="1:25" x14ac:dyDescent="0.25">
      <c r="A1229" t="s">
        <v>155</v>
      </c>
      <c r="B1229">
        <v>4483.6000000000004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0.148288</v>
      </c>
      <c r="L1229">
        <v>0.83684199999999997</v>
      </c>
      <c r="M1229">
        <v>0</v>
      </c>
      <c r="N1229" t="s">
        <v>42</v>
      </c>
    </row>
    <row r="1230" spans="1:25" x14ac:dyDescent="0.25">
      <c r="A1230" t="s">
        <v>155</v>
      </c>
      <c r="B1230">
        <v>4551.29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0.163018</v>
      </c>
      <c r="L1230">
        <v>0.83680699999999997</v>
      </c>
      <c r="M1230">
        <v>0</v>
      </c>
      <c r="N1230" t="s">
        <v>42</v>
      </c>
    </row>
    <row r="1231" spans="1:25" x14ac:dyDescent="0.25">
      <c r="A1231" t="s">
        <v>155</v>
      </c>
      <c r="B1231">
        <v>4462.9799999999996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0.15490999999999999</v>
      </c>
      <c r="L1231">
        <v>0.83704400000000001</v>
      </c>
      <c r="M1231">
        <v>0</v>
      </c>
      <c r="N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155</v>
      </c>
      <c r="B1232">
        <v>4507.28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0.178455</v>
      </c>
      <c r="L1232">
        <v>0.84857099999999996</v>
      </c>
      <c r="M1232">
        <v>0</v>
      </c>
      <c r="N1232" t="s">
        <v>42</v>
      </c>
      <c r="R1232">
        <f>AVERAGE(B1183:B1232)</f>
        <v>4501.5544000000018</v>
      </c>
      <c r="S1232">
        <f>AVERAGE(C1183:C1232)</f>
        <v>0</v>
      </c>
      <c r="U1232">
        <f>_xlfn.VAR.P(B1183:B1232)</f>
        <v>1102.7701046399959</v>
      </c>
      <c r="V1232">
        <f>_xlfn.VAR.P(C1183:C1232)</f>
        <v>0</v>
      </c>
      <c r="X1232">
        <f>1.96*SQRT(U1232)/50</f>
        <v>1.3017529157232579</v>
      </c>
      <c r="Y1232">
        <f>1.96*SQRT(V1232)/50</f>
        <v>0</v>
      </c>
    </row>
    <row r="1233" spans="1:13" x14ac:dyDescent="0.25">
      <c r="A1233" t="s">
        <v>156</v>
      </c>
      <c r="B1233">
        <v>225208.59880000001</v>
      </c>
      <c r="C1233" t="s">
        <v>36</v>
      </c>
    </row>
    <row r="1234" spans="1:13" x14ac:dyDescent="0.25">
      <c r="A1234" t="s">
        <v>157</v>
      </c>
      <c r="B1234">
        <v>4315.6400000000003</v>
      </c>
      <c r="C1234">
        <v>4284.3999999999996</v>
      </c>
      <c r="D1234">
        <v>4284.09</v>
      </c>
      <c r="E1234">
        <v>4171.09</v>
      </c>
      <c r="F1234">
        <v>215.27</v>
      </c>
      <c r="G1234">
        <v>0</v>
      </c>
      <c r="H1234">
        <v>75.127700000000004</v>
      </c>
      <c r="I1234">
        <v>0</v>
      </c>
      <c r="J1234">
        <v>0.14710699999999999</v>
      </c>
      <c r="K1234">
        <v>0.83705300000000005</v>
      </c>
      <c r="L1234">
        <v>0</v>
      </c>
      <c r="M1234" t="s">
        <v>42</v>
      </c>
    </row>
    <row r="1235" spans="1:13" x14ac:dyDescent="0.25">
      <c r="A1235" t="s">
        <v>157</v>
      </c>
      <c r="B1235">
        <v>4310.12</v>
      </c>
      <c r="C1235">
        <v>4263.0600000000004</v>
      </c>
      <c r="D1235">
        <v>4262.74</v>
      </c>
      <c r="E1235">
        <v>4149.54</v>
      </c>
      <c r="F1235">
        <v>218.577</v>
      </c>
      <c r="G1235">
        <v>0</v>
      </c>
      <c r="H1235">
        <v>75.012</v>
      </c>
      <c r="I1235">
        <v>0</v>
      </c>
      <c r="J1235">
        <v>0.15056700000000001</v>
      </c>
      <c r="K1235">
        <v>0.83699699999999999</v>
      </c>
      <c r="L1235">
        <v>0</v>
      </c>
      <c r="M1235" t="s">
        <v>42</v>
      </c>
    </row>
    <row r="1236" spans="1:13" x14ac:dyDescent="0.25">
      <c r="A1236" t="s">
        <v>157</v>
      </c>
      <c r="B1236">
        <v>4344.3999999999996</v>
      </c>
      <c r="C1236">
        <v>4312.66</v>
      </c>
      <c r="D1236">
        <v>4312.34</v>
      </c>
      <c r="E1236">
        <v>4198.17</v>
      </c>
      <c r="F1236">
        <v>217.76900000000001</v>
      </c>
      <c r="G1236">
        <v>0</v>
      </c>
      <c r="H1236">
        <v>75.320999999999998</v>
      </c>
      <c r="I1236">
        <v>0</v>
      </c>
      <c r="J1236">
        <v>0.14714099999999999</v>
      </c>
      <c r="K1236">
        <v>0.836426</v>
      </c>
      <c r="L1236">
        <v>0</v>
      </c>
      <c r="M1236" t="s">
        <v>42</v>
      </c>
    </row>
    <row r="1237" spans="1:13" x14ac:dyDescent="0.25">
      <c r="A1237" t="s">
        <v>157</v>
      </c>
      <c r="B1237">
        <v>4286.91</v>
      </c>
      <c r="C1237">
        <v>4254.46</v>
      </c>
      <c r="D1237">
        <v>4254.1400000000003</v>
      </c>
      <c r="E1237">
        <v>4141.17</v>
      </c>
      <c r="F1237">
        <v>213.751</v>
      </c>
      <c r="G1237">
        <v>0</v>
      </c>
      <c r="H1237">
        <v>74.261899999999997</v>
      </c>
      <c r="I1237">
        <v>0</v>
      </c>
      <c r="J1237">
        <v>0.16214400000000001</v>
      </c>
      <c r="K1237">
        <v>0.83702500000000002</v>
      </c>
      <c r="L1237">
        <v>0</v>
      </c>
      <c r="M1237" t="s">
        <v>42</v>
      </c>
    </row>
    <row r="1238" spans="1:13" x14ac:dyDescent="0.25">
      <c r="A1238" t="s">
        <v>157</v>
      </c>
      <c r="B1238">
        <v>4336.3100000000004</v>
      </c>
      <c r="C1238">
        <v>4304.32</v>
      </c>
      <c r="D1238">
        <v>4303.99</v>
      </c>
      <c r="E1238">
        <v>4189.82</v>
      </c>
      <c r="F1238">
        <v>219.62799999999999</v>
      </c>
      <c r="G1238">
        <v>0</v>
      </c>
      <c r="H1238">
        <v>75.259</v>
      </c>
      <c r="I1238">
        <v>0</v>
      </c>
      <c r="J1238">
        <v>0.16325000000000001</v>
      </c>
      <c r="K1238">
        <v>0.836955</v>
      </c>
      <c r="L1238">
        <v>0</v>
      </c>
      <c r="M1238" t="s">
        <v>42</v>
      </c>
    </row>
    <row r="1239" spans="1:13" x14ac:dyDescent="0.25">
      <c r="A1239" t="s">
        <v>157</v>
      </c>
      <c r="B1239">
        <v>4315.88</v>
      </c>
      <c r="C1239">
        <v>4281.54</v>
      </c>
      <c r="D1239">
        <v>4281.2299999999996</v>
      </c>
      <c r="E1239">
        <v>4169.6400000000003</v>
      </c>
      <c r="F1239">
        <v>214.87299999999999</v>
      </c>
      <c r="G1239">
        <v>0</v>
      </c>
      <c r="H1239">
        <v>74.712100000000007</v>
      </c>
      <c r="I1239">
        <v>0</v>
      </c>
      <c r="J1239">
        <v>0.15359100000000001</v>
      </c>
      <c r="K1239">
        <v>0.83704900000000004</v>
      </c>
      <c r="L1239">
        <v>0</v>
      </c>
      <c r="M1239" t="s">
        <v>42</v>
      </c>
    </row>
    <row r="1240" spans="1:13" x14ac:dyDescent="0.25">
      <c r="A1240" t="s">
        <v>157</v>
      </c>
      <c r="B1240">
        <v>4297.67</v>
      </c>
      <c r="C1240">
        <v>4266.6000000000004</v>
      </c>
      <c r="D1240">
        <v>4266.29</v>
      </c>
      <c r="E1240">
        <v>4153.46</v>
      </c>
      <c r="F1240">
        <v>217.85300000000001</v>
      </c>
      <c r="G1240">
        <v>0</v>
      </c>
      <c r="H1240">
        <v>74.741600000000005</v>
      </c>
      <c r="I1240">
        <v>0</v>
      </c>
      <c r="J1240">
        <v>0.17848600000000001</v>
      </c>
      <c r="K1240">
        <v>0.83503499999999997</v>
      </c>
      <c r="L1240">
        <v>0</v>
      </c>
      <c r="M1240" t="s">
        <v>42</v>
      </c>
    </row>
    <row r="1241" spans="1:13" x14ac:dyDescent="0.25">
      <c r="A1241" t="s">
        <v>157</v>
      </c>
      <c r="B1241">
        <v>4351.05</v>
      </c>
      <c r="C1241">
        <v>4316.88</v>
      </c>
      <c r="D1241">
        <v>4316.57</v>
      </c>
      <c r="E1241">
        <v>4203.78</v>
      </c>
      <c r="F1241">
        <v>217.09</v>
      </c>
      <c r="G1241">
        <v>0</v>
      </c>
      <c r="H1241">
        <v>75.573999999999998</v>
      </c>
      <c r="I1241">
        <v>0</v>
      </c>
      <c r="J1241">
        <v>0.14718600000000001</v>
      </c>
      <c r="K1241">
        <v>0.83648800000000001</v>
      </c>
      <c r="L1241">
        <v>0</v>
      </c>
      <c r="M1241" t="s">
        <v>42</v>
      </c>
    </row>
    <row r="1242" spans="1:13" x14ac:dyDescent="0.25">
      <c r="A1242" t="s">
        <v>157</v>
      </c>
      <c r="B1242">
        <v>4349.63</v>
      </c>
      <c r="C1242">
        <v>4317.88</v>
      </c>
      <c r="D1242">
        <v>4317.5600000000004</v>
      </c>
      <c r="E1242">
        <v>4203.04</v>
      </c>
      <c r="F1242">
        <v>219.31700000000001</v>
      </c>
      <c r="G1242">
        <v>0</v>
      </c>
      <c r="H1242">
        <v>75.437600000000003</v>
      </c>
      <c r="I1242">
        <v>0</v>
      </c>
      <c r="J1242">
        <v>0.178455</v>
      </c>
      <c r="K1242">
        <v>0.83703099999999997</v>
      </c>
      <c r="L1242">
        <v>0</v>
      </c>
      <c r="M1242" t="s">
        <v>42</v>
      </c>
    </row>
    <row r="1243" spans="1:13" x14ac:dyDescent="0.25">
      <c r="A1243" t="s">
        <v>157</v>
      </c>
      <c r="B1243">
        <v>4341.2700000000004</v>
      </c>
      <c r="C1243">
        <v>4304.62</v>
      </c>
      <c r="D1243">
        <v>4304.29</v>
      </c>
      <c r="E1243">
        <v>4188.4399999999996</v>
      </c>
      <c r="F1243">
        <v>219</v>
      </c>
      <c r="G1243">
        <v>0</v>
      </c>
      <c r="H1243">
        <v>75.368300000000005</v>
      </c>
      <c r="I1243">
        <v>0</v>
      </c>
      <c r="J1243">
        <v>0.161437</v>
      </c>
      <c r="K1243">
        <v>0.83702100000000002</v>
      </c>
      <c r="L1243">
        <v>0</v>
      </c>
      <c r="M1243" t="s">
        <v>42</v>
      </c>
    </row>
    <row r="1244" spans="1:13" x14ac:dyDescent="0.25">
      <c r="A1244" t="s">
        <v>157</v>
      </c>
      <c r="B1244">
        <v>4290.8100000000004</v>
      </c>
      <c r="C1244">
        <v>4259.4399999999996</v>
      </c>
      <c r="D1244">
        <v>4259.12</v>
      </c>
      <c r="E1244">
        <v>4146.74</v>
      </c>
      <c r="F1244">
        <v>214.571</v>
      </c>
      <c r="G1244">
        <v>0</v>
      </c>
      <c r="H1244">
        <v>75.105900000000005</v>
      </c>
      <c r="I1244">
        <v>0</v>
      </c>
      <c r="J1244">
        <v>0.14771999999999999</v>
      </c>
      <c r="K1244">
        <v>0.83694900000000005</v>
      </c>
      <c r="L1244">
        <v>0</v>
      </c>
      <c r="M1244" t="s">
        <v>42</v>
      </c>
    </row>
    <row r="1245" spans="1:13" x14ac:dyDescent="0.25">
      <c r="A1245" t="s">
        <v>157</v>
      </c>
      <c r="B1245">
        <v>4327.07</v>
      </c>
      <c r="C1245">
        <v>4288.82</v>
      </c>
      <c r="D1245">
        <v>4288.45</v>
      </c>
      <c r="E1245">
        <v>4174.7</v>
      </c>
      <c r="F1245">
        <v>216.85</v>
      </c>
      <c r="G1245">
        <v>0</v>
      </c>
      <c r="H1245">
        <v>74.563199999999995</v>
      </c>
      <c r="I1245">
        <v>0</v>
      </c>
      <c r="J1245">
        <v>0.17846600000000001</v>
      </c>
      <c r="K1245">
        <v>0.83699900000000005</v>
      </c>
      <c r="L1245">
        <v>0</v>
      </c>
      <c r="M1245" t="s">
        <v>42</v>
      </c>
    </row>
    <row r="1246" spans="1:13" x14ac:dyDescent="0.25">
      <c r="A1246" t="s">
        <v>157</v>
      </c>
      <c r="B1246">
        <v>4317.32</v>
      </c>
      <c r="C1246">
        <v>4285.6400000000003</v>
      </c>
      <c r="D1246">
        <v>4285.3</v>
      </c>
      <c r="E1246">
        <v>4172.5200000000004</v>
      </c>
      <c r="F1246">
        <v>216.42099999999999</v>
      </c>
      <c r="G1246">
        <v>0</v>
      </c>
      <c r="H1246">
        <v>74.877899999999997</v>
      </c>
      <c r="I1246">
        <v>0</v>
      </c>
      <c r="J1246">
        <v>0.178478</v>
      </c>
      <c r="K1246">
        <v>0.836978</v>
      </c>
      <c r="L1246">
        <v>0</v>
      </c>
      <c r="M1246" t="s">
        <v>42</v>
      </c>
    </row>
    <row r="1247" spans="1:13" x14ac:dyDescent="0.25">
      <c r="A1247" t="s">
        <v>157</v>
      </c>
      <c r="B1247">
        <v>4345.96</v>
      </c>
      <c r="C1247">
        <v>4314.6499999999996</v>
      </c>
      <c r="D1247">
        <v>4314.34</v>
      </c>
      <c r="E1247">
        <v>4201.2</v>
      </c>
      <c r="F1247">
        <v>218.208</v>
      </c>
      <c r="G1247">
        <v>0</v>
      </c>
      <c r="H1247">
        <v>75.464399999999998</v>
      </c>
      <c r="I1247">
        <v>0</v>
      </c>
      <c r="J1247">
        <v>0.17845900000000001</v>
      </c>
      <c r="K1247">
        <v>0.83630899999999997</v>
      </c>
      <c r="L1247">
        <v>0</v>
      </c>
      <c r="M1247" t="s">
        <v>42</v>
      </c>
    </row>
    <row r="1248" spans="1:13" x14ac:dyDescent="0.25">
      <c r="A1248" t="s">
        <v>157</v>
      </c>
      <c r="B1248">
        <v>4348.8500000000004</v>
      </c>
      <c r="C1248">
        <v>4317.29</v>
      </c>
      <c r="D1248">
        <v>4316.9799999999996</v>
      </c>
      <c r="E1248">
        <v>4204.29</v>
      </c>
      <c r="F1248">
        <v>216.935</v>
      </c>
      <c r="G1248">
        <v>0</v>
      </c>
      <c r="H1248">
        <v>75.626199999999997</v>
      </c>
      <c r="I1248">
        <v>0</v>
      </c>
      <c r="J1248">
        <v>0.17847399999999999</v>
      </c>
      <c r="K1248">
        <v>0.83704199999999995</v>
      </c>
      <c r="L1248">
        <v>0</v>
      </c>
      <c r="M1248" t="s">
        <v>42</v>
      </c>
    </row>
    <row r="1249" spans="1:13" x14ac:dyDescent="0.25">
      <c r="A1249" t="s">
        <v>157</v>
      </c>
      <c r="B1249">
        <v>4310.34</v>
      </c>
      <c r="C1249">
        <v>4279.05</v>
      </c>
      <c r="D1249">
        <v>4278.74</v>
      </c>
      <c r="E1249">
        <v>4165.3</v>
      </c>
      <c r="F1249">
        <v>217.779</v>
      </c>
      <c r="G1249">
        <v>0</v>
      </c>
      <c r="H1249">
        <v>74.364400000000003</v>
      </c>
      <c r="I1249">
        <v>0</v>
      </c>
      <c r="J1249">
        <v>0.14723</v>
      </c>
      <c r="K1249">
        <v>0.83704900000000004</v>
      </c>
      <c r="L1249">
        <v>0</v>
      </c>
      <c r="M1249" t="s">
        <v>42</v>
      </c>
    </row>
    <row r="1250" spans="1:13" x14ac:dyDescent="0.25">
      <c r="A1250" t="s">
        <v>157</v>
      </c>
      <c r="B1250">
        <v>4313.7299999999996</v>
      </c>
      <c r="C1250">
        <v>4282.6400000000003</v>
      </c>
      <c r="D1250">
        <v>4282.3</v>
      </c>
      <c r="E1250">
        <v>4168.3</v>
      </c>
      <c r="F1250">
        <v>219.404</v>
      </c>
      <c r="G1250">
        <v>0</v>
      </c>
      <c r="H1250">
        <v>74.733699999999999</v>
      </c>
      <c r="I1250">
        <v>0</v>
      </c>
      <c r="J1250">
        <v>0.14955399999999999</v>
      </c>
      <c r="K1250">
        <v>0.83702299999999996</v>
      </c>
      <c r="L1250">
        <v>0</v>
      </c>
      <c r="M1250" t="s">
        <v>42</v>
      </c>
    </row>
    <row r="1251" spans="1:13" x14ac:dyDescent="0.25">
      <c r="A1251" t="s">
        <v>157</v>
      </c>
      <c r="B1251">
        <v>4316.66</v>
      </c>
      <c r="C1251">
        <v>4285.45</v>
      </c>
      <c r="D1251">
        <v>4285.13</v>
      </c>
      <c r="E1251">
        <v>4173.2</v>
      </c>
      <c r="F1251">
        <v>214.03299999999999</v>
      </c>
      <c r="G1251">
        <v>0</v>
      </c>
      <c r="H1251">
        <v>75.004499999999993</v>
      </c>
      <c r="I1251">
        <v>0</v>
      </c>
      <c r="J1251">
        <v>0.14710999999999999</v>
      </c>
      <c r="K1251">
        <v>0.83698799999999995</v>
      </c>
      <c r="L1251">
        <v>0</v>
      </c>
      <c r="M1251" t="s">
        <v>42</v>
      </c>
    </row>
    <row r="1252" spans="1:13" x14ac:dyDescent="0.25">
      <c r="A1252" t="s">
        <v>157</v>
      </c>
      <c r="B1252">
        <v>4319.42</v>
      </c>
      <c r="C1252">
        <v>4286.9399999999996</v>
      </c>
      <c r="D1252">
        <v>4286.6099999999997</v>
      </c>
      <c r="E1252">
        <v>4173.1899999999996</v>
      </c>
      <c r="F1252">
        <v>217.10300000000001</v>
      </c>
      <c r="G1252">
        <v>0</v>
      </c>
      <c r="H1252">
        <v>75.193799999999996</v>
      </c>
      <c r="I1252">
        <v>0</v>
      </c>
      <c r="J1252">
        <v>0.15557499999999999</v>
      </c>
      <c r="K1252">
        <v>0.837001</v>
      </c>
      <c r="L1252">
        <v>0</v>
      </c>
      <c r="M1252" t="s">
        <v>42</v>
      </c>
    </row>
    <row r="1253" spans="1:13" x14ac:dyDescent="0.25">
      <c r="A1253" t="s">
        <v>157</v>
      </c>
      <c r="B1253">
        <v>4292.22</v>
      </c>
      <c r="C1253">
        <v>4260.92</v>
      </c>
      <c r="D1253">
        <v>4260.58</v>
      </c>
      <c r="E1253">
        <v>4146.3100000000004</v>
      </c>
      <c r="F1253">
        <v>217.077</v>
      </c>
      <c r="G1253">
        <v>0</v>
      </c>
      <c r="H1253">
        <v>74.460599999999999</v>
      </c>
      <c r="I1253">
        <v>0</v>
      </c>
      <c r="J1253">
        <v>0.151088</v>
      </c>
      <c r="K1253">
        <v>0.83702100000000002</v>
      </c>
      <c r="L1253">
        <v>0</v>
      </c>
      <c r="M1253" t="s">
        <v>42</v>
      </c>
    </row>
    <row r="1254" spans="1:13" x14ac:dyDescent="0.25">
      <c r="A1254" t="s">
        <v>157</v>
      </c>
      <c r="B1254">
        <v>4290.68</v>
      </c>
      <c r="C1254">
        <v>4259.8100000000004</v>
      </c>
      <c r="D1254">
        <v>4259.49</v>
      </c>
      <c r="E1254">
        <v>4145.74</v>
      </c>
      <c r="F1254">
        <v>216.32900000000001</v>
      </c>
      <c r="G1254">
        <v>0</v>
      </c>
      <c r="H1254">
        <v>74.302999999999997</v>
      </c>
      <c r="I1254">
        <v>0</v>
      </c>
      <c r="J1254">
        <v>0.14921599999999999</v>
      </c>
      <c r="K1254">
        <v>0.83613000000000004</v>
      </c>
      <c r="L1254">
        <v>0</v>
      </c>
      <c r="M1254" t="s">
        <v>42</v>
      </c>
    </row>
    <row r="1255" spans="1:13" x14ac:dyDescent="0.25">
      <c r="A1255" t="s">
        <v>157</v>
      </c>
      <c r="B1255">
        <v>4272.66</v>
      </c>
      <c r="C1255">
        <v>4242.09</v>
      </c>
      <c r="D1255">
        <v>4241.7700000000004</v>
      </c>
      <c r="E1255">
        <v>4129.83</v>
      </c>
      <c r="F1255">
        <v>214.773</v>
      </c>
      <c r="G1255">
        <v>0</v>
      </c>
      <c r="H1255">
        <v>73.719700000000003</v>
      </c>
      <c r="I1255">
        <v>0</v>
      </c>
      <c r="J1255">
        <v>0.14710300000000001</v>
      </c>
      <c r="K1255">
        <v>0.83677299999999999</v>
      </c>
      <c r="L1255">
        <v>0</v>
      </c>
      <c r="M1255" t="s">
        <v>42</v>
      </c>
    </row>
    <row r="1256" spans="1:13" x14ac:dyDescent="0.25">
      <c r="A1256" t="s">
        <v>157</v>
      </c>
      <c r="B1256">
        <v>4346.07</v>
      </c>
      <c r="C1256">
        <v>4308.75</v>
      </c>
      <c r="D1256">
        <v>4308.41</v>
      </c>
      <c r="E1256">
        <v>4193.93</v>
      </c>
      <c r="F1256">
        <v>219.78200000000001</v>
      </c>
      <c r="G1256">
        <v>0</v>
      </c>
      <c r="H1256">
        <v>75.336399999999998</v>
      </c>
      <c r="I1256">
        <v>0</v>
      </c>
      <c r="J1256">
        <v>0.14772099999999999</v>
      </c>
      <c r="K1256">
        <v>0.83685799999999999</v>
      </c>
      <c r="L1256">
        <v>0</v>
      </c>
      <c r="M1256" t="s">
        <v>42</v>
      </c>
    </row>
    <row r="1257" spans="1:13" x14ac:dyDescent="0.25">
      <c r="A1257" t="s">
        <v>157</v>
      </c>
      <c r="B1257">
        <v>4358.99</v>
      </c>
      <c r="C1257">
        <v>4323.84</v>
      </c>
      <c r="D1257">
        <v>4323.5200000000004</v>
      </c>
      <c r="E1257">
        <v>4209.97</v>
      </c>
      <c r="F1257">
        <v>218.08500000000001</v>
      </c>
      <c r="G1257">
        <v>0</v>
      </c>
      <c r="H1257">
        <v>75.646799999999999</v>
      </c>
      <c r="I1257">
        <v>0</v>
      </c>
      <c r="J1257">
        <v>0.152729</v>
      </c>
      <c r="K1257">
        <v>0.83704699999999999</v>
      </c>
      <c r="L1257">
        <v>0</v>
      </c>
      <c r="M1257" t="s">
        <v>42</v>
      </c>
    </row>
    <row r="1258" spans="1:13" x14ac:dyDescent="0.25">
      <c r="A1258" t="s">
        <v>157</v>
      </c>
      <c r="B1258">
        <v>4277.99</v>
      </c>
      <c r="C1258">
        <v>4246.93</v>
      </c>
      <c r="D1258">
        <v>4246.6000000000004</v>
      </c>
      <c r="E1258">
        <v>4134.1499999999996</v>
      </c>
      <c r="F1258">
        <v>215.00299999999999</v>
      </c>
      <c r="G1258">
        <v>0</v>
      </c>
      <c r="H1258">
        <v>74.027600000000007</v>
      </c>
      <c r="I1258">
        <v>0</v>
      </c>
      <c r="J1258">
        <v>0.178456</v>
      </c>
      <c r="K1258">
        <v>0.84611199999999998</v>
      </c>
      <c r="L1258">
        <v>0</v>
      </c>
      <c r="M1258" t="s">
        <v>42</v>
      </c>
    </row>
    <row r="1259" spans="1:13" x14ac:dyDescent="0.25">
      <c r="A1259" t="s">
        <v>157</v>
      </c>
      <c r="B1259">
        <v>4313.58</v>
      </c>
      <c r="C1259">
        <v>4282.6099999999997</v>
      </c>
      <c r="D1259">
        <v>4282.29</v>
      </c>
      <c r="E1259">
        <v>4169.51</v>
      </c>
      <c r="F1259">
        <v>213.72</v>
      </c>
      <c r="G1259">
        <v>0</v>
      </c>
      <c r="H1259">
        <v>74.829099999999997</v>
      </c>
      <c r="I1259">
        <v>0</v>
      </c>
      <c r="J1259">
        <v>0.15551200000000001</v>
      </c>
      <c r="K1259">
        <v>0.83693200000000001</v>
      </c>
      <c r="L1259">
        <v>0</v>
      </c>
      <c r="M1259" t="s">
        <v>42</v>
      </c>
    </row>
    <row r="1260" spans="1:13" x14ac:dyDescent="0.25">
      <c r="A1260" t="s">
        <v>157</v>
      </c>
      <c r="B1260">
        <v>4316.33</v>
      </c>
      <c r="C1260">
        <v>4285.53</v>
      </c>
      <c r="D1260">
        <v>4285.21</v>
      </c>
      <c r="E1260">
        <v>4171.88</v>
      </c>
      <c r="F1260">
        <v>218.274</v>
      </c>
      <c r="G1260">
        <v>0</v>
      </c>
      <c r="H1260">
        <v>75.173699999999997</v>
      </c>
      <c r="I1260">
        <v>0</v>
      </c>
      <c r="J1260">
        <v>0.16297</v>
      </c>
      <c r="K1260">
        <v>0.83702799999999999</v>
      </c>
      <c r="L1260">
        <v>0</v>
      </c>
      <c r="M1260" t="s">
        <v>42</v>
      </c>
    </row>
    <row r="1261" spans="1:13" x14ac:dyDescent="0.25">
      <c r="A1261" t="s">
        <v>157</v>
      </c>
      <c r="B1261">
        <v>4284.54</v>
      </c>
      <c r="C1261">
        <v>4253.37</v>
      </c>
      <c r="D1261">
        <v>4253.03</v>
      </c>
      <c r="E1261">
        <v>4140.1099999999997</v>
      </c>
      <c r="F1261">
        <v>215.73500000000001</v>
      </c>
      <c r="G1261">
        <v>0</v>
      </c>
      <c r="H1261">
        <v>73.757400000000004</v>
      </c>
      <c r="I1261">
        <v>0</v>
      </c>
      <c r="J1261">
        <v>0.15837399999999999</v>
      </c>
      <c r="K1261">
        <v>0.83686499999999997</v>
      </c>
      <c r="L1261">
        <v>0</v>
      </c>
      <c r="M1261" t="s">
        <v>42</v>
      </c>
    </row>
    <row r="1262" spans="1:13" x14ac:dyDescent="0.25">
      <c r="A1262" t="s">
        <v>157</v>
      </c>
      <c r="B1262">
        <v>4316.08</v>
      </c>
      <c r="C1262">
        <v>4284.99</v>
      </c>
      <c r="D1262">
        <v>4284.67</v>
      </c>
      <c r="E1262">
        <v>4169.88</v>
      </c>
      <c r="F1262">
        <v>217.03899999999999</v>
      </c>
      <c r="G1262">
        <v>0</v>
      </c>
      <c r="H1262">
        <v>75.116</v>
      </c>
      <c r="I1262">
        <v>0</v>
      </c>
      <c r="J1262">
        <v>0.14710599999999999</v>
      </c>
      <c r="K1262">
        <v>0.83577400000000002</v>
      </c>
      <c r="L1262">
        <v>0</v>
      </c>
      <c r="M1262" t="s">
        <v>42</v>
      </c>
    </row>
    <row r="1263" spans="1:13" x14ac:dyDescent="0.25">
      <c r="A1263" t="s">
        <v>157</v>
      </c>
      <c r="B1263">
        <v>4332.3900000000003</v>
      </c>
      <c r="C1263">
        <v>4300.95</v>
      </c>
      <c r="D1263">
        <v>4300.63</v>
      </c>
      <c r="E1263">
        <v>4186.33</v>
      </c>
      <c r="F1263">
        <v>218.55199999999999</v>
      </c>
      <c r="G1263">
        <v>0</v>
      </c>
      <c r="H1263">
        <v>74.9876</v>
      </c>
      <c r="I1263">
        <v>0</v>
      </c>
      <c r="J1263">
        <v>0.14888599999999999</v>
      </c>
      <c r="K1263">
        <v>0.83702699999999997</v>
      </c>
      <c r="L1263">
        <v>0</v>
      </c>
      <c r="M1263" t="s">
        <v>42</v>
      </c>
    </row>
    <row r="1264" spans="1:13" x14ac:dyDescent="0.25">
      <c r="A1264" t="s">
        <v>157</v>
      </c>
      <c r="B1264">
        <v>4333.97</v>
      </c>
      <c r="C1264">
        <v>4298.2700000000004</v>
      </c>
      <c r="D1264">
        <v>4297.96</v>
      </c>
      <c r="E1264">
        <v>4182.93</v>
      </c>
      <c r="F1264">
        <v>220.61600000000001</v>
      </c>
      <c r="G1264">
        <v>0</v>
      </c>
      <c r="H1264">
        <v>75.306899999999999</v>
      </c>
      <c r="I1264">
        <v>0</v>
      </c>
      <c r="J1264">
        <v>0.17846000000000001</v>
      </c>
      <c r="K1264">
        <v>0.83691199999999999</v>
      </c>
      <c r="L1264">
        <v>0</v>
      </c>
      <c r="M1264" t="s">
        <v>42</v>
      </c>
    </row>
    <row r="1265" spans="1:13" x14ac:dyDescent="0.25">
      <c r="A1265" t="s">
        <v>157</v>
      </c>
      <c r="B1265">
        <v>4330.4799999999996</v>
      </c>
      <c r="C1265">
        <v>4299.1899999999996</v>
      </c>
      <c r="D1265">
        <v>4298.87</v>
      </c>
      <c r="E1265">
        <v>4185.17</v>
      </c>
      <c r="F1265">
        <v>220.05699999999999</v>
      </c>
      <c r="G1265">
        <v>0</v>
      </c>
      <c r="H1265">
        <v>75.480599999999995</v>
      </c>
      <c r="I1265">
        <v>0</v>
      </c>
      <c r="J1265">
        <v>0.153169</v>
      </c>
      <c r="K1265">
        <v>0.83556699999999995</v>
      </c>
      <c r="L1265">
        <v>0</v>
      </c>
      <c r="M1265" t="s">
        <v>42</v>
      </c>
    </row>
    <row r="1266" spans="1:13" x14ac:dyDescent="0.25">
      <c r="A1266" t="s">
        <v>157</v>
      </c>
      <c r="B1266">
        <v>4240.12</v>
      </c>
      <c r="C1266">
        <v>4203.2</v>
      </c>
      <c r="D1266">
        <v>4202.8999999999996</v>
      </c>
      <c r="E1266">
        <v>4093.28</v>
      </c>
      <c r="F1266">
        <v>211.649</v>
      </c>
      <c r="G1266">
        <v>0</v>
      </c>
      <c r="H1266">
        <v>73.296800000000005</v>
      </c>
      <c r="I1266">
        <v>0</v>
      </c>
      <c r="J1266">
        <v>0.14867</v>
      </c>
      <c r="K1266">
        <v>0.83704900000000004</v>
      </c>
      <c r="L1266">
        <v>0</v>
      </c>
      <c r="M1266" t="s">
        <v>42</v>
      </c>
    </row>
    <row r="1267" spans="1:13" x14ac:dyDescent="0.25">
      <c r="A1267" t="s">
        <v>157</v>
      </c>
      <c r="B1267">
        <v>4339.24</v>
      </c>
      <c r="C1267">
        <v>4301.95</v>
      </c>
      <c r="D1267">
        <v>4301.62</v>
      </c>
      <c r="E1267">
        <v>4187.5600000000004</v>
      </c>
      <c r="F1267">
        <v>218.05</v>
      </c>
      <c r="G1267">
        <v>0</v>
      </c>
      <c r="H1267">
        <v>75.340299999999999</v>
      </c>
      <c r="I1267">
        <v>0</v>
      </c>
      <c r="J1267">
        <v>0.15262600000000001</v>
      </c>
      <c r="K1267">
        <v>0.83704900000000004</v>
      </c>
      <c r="L1267">
        <v>0</v>
      </c>
      <c r="M1267" t="s">
        <v>42</v>
      </c>
    </row>
    <row r="1268" spans="1:13" x14ac:dyDescent="0.25">
      <c r="A1268" t="s">
        <v>157</v>
      </c>
      <c r="B1268">
        <v>4385.93</v>
      </c>
      <c r="C1268">
        <v>4351.45</v>
      </c>
      <c r="D1268">
        <v>4351.1099999999997</v>
      </c>
      <c r="E1268">
        <v>4234.2</v>
      </c>
      <c r="F1268">
        <v>225.14400000000001</v>
      </c>
      <c r="G1268">
        <v>0</v>
      </c>
      <c r="H1268">
        <v>76.536000000000001</v>
      </c>
      <c r="I1268">
        <v>0</v>
      </c>
      <c r="J1268">
        <v>0.14722399999999999</v>
      </c>
      <c r="K1268">
        <v>0.83519600000000005</v>
      </c>
      <c r="L1268">
        <v>0</v>
      </c>
      <c r="M1268" t="s">
        <v>42</v>
      </c>
    </row>
    <row r="1269" spans="1:13" x14ac:dyDescent="0.25">
      <c r="A1269" t="s">
        <v>157</v>
      </c>
      <c r="B1269">
        <v>4361.1400000000003</v>
      </c>
      <c r="C1269">
        <v>4329.83</v>
      </c>
      <c r="D1269">
        <v>4329.51</v>
      </c>
      <c r="E1269">
        <v>4217.87</v>
      </c>
      <c r="F1269">
        <v>214.17500000000001</v>
      </c>
      <c r="G1269">
        <v>0</v>
      </c>
      <c r="H1269">
        <v>76.1374</v>
      </c>
      <c r="I1269">
        <v>0</v>
      </c>
      <c r="J1269">
        <v>0.16908300000000001</v>
      </c>
      <c r="K1269">
        <v>0.83515399999999995</v>
      </c>
      <c r="L1269">
        <v>0</v>
      </c>
      <c r="M1269" t="s">
        <v>42</v>
      </c>
    </row>
    <row r="1270" spans="1:13" x14ac:dyDescent="0.25">
      <c r="A1270" t="s">
        <v>157</v>
      </c>
      <c r="B1270">
        <v>4341.99</v>
      </c>
      <c r="C1270">
        <v>4306.75</v>
      </c>
      <c r="D1270">
        <v>4306.46</v>
      </c>
      <c r="E1270">
        <v>4193.47</v>
      </c>
      <c r="F1270">
        <v>216.506</v>
      </c>
      <c r="G1270">
        <v>0</v>
      </c>
      <c r="H1270">
        <v>75.935100000000006</v>
      </c>
      <c r="I1270">
        <v>0</v>
      </c>
      <c r="J1270">
        <v>0.16327900000000001</v>
      </c>
      <c r="K1270">
        <v>0.836314</v>
      </c>
      <c r="L1270">
        <v>0</v>
      </c>
      <c r="M1270" t="s">
        <v>42</v>
      </c>
    </row>
    <row r="1271" spans="1:13" x14ac:dyDescent="0.25">
      <c r="A1271" t="s">
        <v>157</v>
      </c>
      <c r="B1271">
        <v>4322.6899999999996</v>
      </c>
      <c r="C1271">
        <v>4284.2299999999996</v>
      </c>
      <c r="D1271">
        <v>4283.92</v>
      </c>
      <c r="E1271">
        <v>4171.54</v>
      </c>
      <c r="F1271">
        <v>216.815</v>
      </c>
      <c r="G1271">
        <v>0</v>
      </c>
      <c r="H1271">
        <v>74.823999999999998</v>
      </c>
      <c r="I1271">
        <v>0</v>
      </c>
      <c r="J1271">
        <v>0.14918899999999999</v>
      </c>
      <c r="K1271">
        <v>0.84954700000000005</v>
      </c>
      <c r="L1271">
        <v>0</v>
      </c>
      <c r="M1271" t="s">
        <v>42</v>
      </c>
    </row>
    <row r="1272" spans="1:13" x14ac:dyDescent="0.25">
      <c r="A1272" t="s">
        <v>157</v>
      </c>
      <c r="B1272">
        <v>4283.2299999999996</v>
      </c>
      <c r="C1272">
        <v>4252.01</v>
      </c>
      <c r="D1272">
        <v>4251.72</v>
      </c>
      <c r="E1272">
        <v>4142.09</v>
      </c>
      <c r="F1272">
        <v>214.51300000000001</v>
      </c>
      <c r="G1272">
        <v>0</v>
      </c>
      <c r="H1272">
        <v>74.039000000000001</v>
      </c>
      <c r="I1272">
        <v>0</v>
      </c>
      <c r="J1272">
        <v>0.14754</v>
      </c>
      <c r="K1272">
        <v>0.83704699999999999</v>
      </c>
      <c r="L1272">
        <v>0</v>
      </c>
      <c r="M1272" t="s">
        <v>42</v>
      </c>
    </row>
    <row r="1273" spans="1:13" x14ac:dyDescent="0.25">
      <c r="A1273" t="s">
        <v>157</v>
      </c>
      <c r="B1273">
        <v>4293.93</v>
      </c>
      <c r="C1273">
        <v>4263.42</v>
      </c>
      <c r="D1273">
        <v>4263.12</v>
      </c>
      <c r="E1273">
        <v>4153.08</v>
      </c>
      <c r="F1273">
        <v>213.99600000000001</v>
      </c>
      <c r="G1273">
        <v>0</v>
      </c>
      <c r="H1273">
        <v>74.2928</v>
      </c>
      <c r="I1273">
        <v>0</v>
      </c>
      <c r="J1273">
        <v>0.148063</v>
      </c>
      <c r="K1273">
        <v>0.837005</v>
      </c>
      <c r="L1273">
        <v>0</v>
      </c>
      <c r="M1273" t="s">
        <v>42</v>
      </c>
    </row>
    <row r="1274" spans="1:13" x14ac:dyDescent="0.25">
      <c r="A1274" t="s">
        <v>157</v>
      </c>
      <c r="B1274">
        <v>4279.1899999999996</v>
      </c>
      <c r="C1274">
        <v>4244.7</v>
      </c>
      <c r="D1274">
        <v>4244.3900000000003</v>
      </c>
      <c r="E1274">
        <v>4132.87</v>
      </c>
      <c r="F1274">
        <v>215.982</v>
      </c>
      <c r="G1274">
        <v>0</v>
      </c>
      <c r="H1274">
        <v>74.065899999999999</v>
      </c>
      <c r="I1274">
        <v>0</v>
      </c>
      <c r="J1274">
        <v>0.14741799999999999</v>
      </c>
      <c r="K1274">
        <v>0.83705099999999999</v>
      </c>
      <c r="L1274">
        <v>0</v>
      </c>
      <c r="M1274" t="s">
        <v>42</v>
      </c>
    </row>
    <row r="1275" spans="1:13" x14ac:dyDescent="0.25">
      <c r="A1275" t="s">
        <v>157</v>
      </c>
      <c r="B1275">
        <v>4312.6400000000003</v>
      </c>
      <c r="C1275">
        <v>4282.12</v>
      </c>
      <c r="D1275">
        <v>4281.8</v>
      </c>
      <c r="E1275">
        <v>4170.78</v>
      </c>
      <c r="F1275">
        <v>215.00800000000001</v>
      </c>
      <c r="G1275">
        <v>0</v>
      </c>
      <c r="H1275">
        <v>74.525199999999998</v>
      </c>
      <c r="I1275">
        <v>0</v>
      </c>
      <c r="J1275">
        <v>0.158911</v>
      </c>
      <c r="K1275">
        <v>0.83705200000000002</v>
      </c>
      <c r="L1275">
        <v>0</v>
      </c>
      <c r="M1275" t="s">
        <v>42</v>
      </c>
    </row>
    <row r="1276" spans="1:13" x14ac:dyDescent="0.25">
      <c r="A1276" t="s">
        <v>157</v>
      </c>
      <c r="B1276">
        <v>4343.47</v>
      </c>
      <c r="C1276">
        <v>4312.46</v>
      </c>
      <c r="D1276">
        <v>4312.13</v>
      </c>
      <c r="E1276">
        <v>4198.38</v>
      </c>
      <c r="F1276">
        <v>217.21199999999999</v>
      </c>
      <c r="G1276">
        <v>0</v>
      </c>
      <c r="H1276">
        <v>76.136099999999999</v>
      </c>
      <c r="I1276">
        <v>0</v>
      </c>
      <c r="J1276">
        <v>0.147122</v>
      </c>
      <c r="K1276">
        <v>0.83704800000000001</v>
      </c>
      <c r="L1276">
        <v>0</v>
      </c>
      <c r="M1276" t="s">
        <v>42</v>
      </c>
    </row>
    <row r="1277" spans="1:13" x14ac:dyDescent="0.25">
      <c r="A1277" t="s">
        <v>157</v>
      </c>
      <c r="B1277">
        <v>4306</v>
      </c>
      <c r="C1277">
        <v>4274.97</v>
      </c>
      <c r="D1277">
        <v>4274.62</v>
      </c>
      <c r="E1277">
        <v>4161.05</v>
      </c>
      <c r="F1277">
        <v>214.499</v>
      </c>
      <c r="G1277">
        <v>0</v>
      </c>
      <c r="H1277">
        <v>74.402699999999996</v>
      </c>
      <c r="I1277">
        <v>0</v>
      </c>
      <c r="J1277">
        <v>0.150946</v>
      </c>
      <c r="K1277">
        <v>0.83703000000000005</v>
      </c>
      <c r="L1277">
        <v>0</v>
      </c>
      <c r="M1277" t="s">
        <v>42</v>
      </c>
    </row>
    <row r="1278" spans="1:13" x14ac:dyDescent="0.25">
      <c r="A1278" t="s">
        <v>157</v>
      </c>
      <c r="B1278">
        <v>4308.79</v>
      </c>
      <c r="C1278">
        <v>4277</v>
      </c>
      <c r="D1278">
        <v>4276.6899999999996</v>
      </c>
      <c r="E1278">
        <v>4164.25</v>
      </c>
      <c r="F1278">
        <v>215.078</v>
      </c>
      <c r="G1278">
        <v>0</v>
      </c>
      <c r="H1278">
        <v>75.095100000000002</v>
      </c>
      <c r="I1278">
        <v>0</v>
      </c>
      <c r="J1278">
        <v>0.178456</v>
      </c>
      <c r="K1278">
        <v>0.83702900000000002</v>
      </c>
      <c r="L1278">
        <v>0</v>
      </c>
      <c r="M1278" t="s">
        <v>42</v>
      </c>
    </row>
    <row r="1279" spans="1:13" x14ac:dyDescent="0.25">
      <c r="A1279" t="s">
        <v>157</v>
      </c>
      <c r="B1279">
        <v>4346.6099999999997</v>
      </c>
      <c r="C1279">
        <v>4315.0200000000004</v>
      </c>
      <c r="D1279">
        <v>4314.71</v>
      </c>
      <c r="E1279">
        <v>4201.6400000000003</v>
      </c>
      <c r="F1279">
        <v>217.06700000000001</v>
      </c>
      <c r="G1279">
        <v>0</v>
      </c>
      <c r="H1279">
        <v>75.889799999999994</v>
      </c>
      <c r="I1279">
        <v>0</v>
      </c>
      <c r="J1279">
        <v>0.14819499999999999</v>
      </c>
      <c r="K1279">
        <v>0.83638699999999999</v>
      </c>
      <c r="L1279">
        <v>0</v>
      </c>
      <c r="M1279" t="s">
        <v>42</v>
      </c>
    </row>
    <row r="1280" spans="1:13" x14ac:dyDescent="0.25">
      <c r="A1280" t="s">
        <v>157</v>
      </c>
      <c r="B1280">
        <v>4302.2700000000004</v>
      </c>
      <c r="C1280">
        <v>4266.07</v>
      </c>
      <c r="D1280">
        <v>4265.75</v>
      </c>
      <c r="E1280">
        <v>4153.3999999999996</v>
      </c>
      <c r="F1280">
        <v>216.80199999999999</v>
      </c>
      <c r="G1280">
        <v>0</v>
      </c>
      <c r="H1280">
        <v>74.315399999999997</v>
      </c>
      <c r="I1280">
        <v>0</v>
      </c>
      <c r="J1280">
        <v>0.178454</v>
      </c>
      <c r="K1280">
        <v>0.83684700000000001</v>
      </c>
      <c r="L1280">
        <v>0</v>
      </c>
      <c r="M1280" t="s">
        <v>42</v>
      </c>
    </row>
    <row r="1281" spans="1:25" x14ac:dyDescent="0.25">
      <c r="A1281" t="s">
        <v>157</v>
      </c>
      <c r="B1281">
        <v>4314.34</v>
      </c>
      <c r="C1281">
        <v>4275.9399999999996</v>
      </c>
      <c r="D1281">
        <v>4275.6400000000003</v>
      </c>
      <c r="E1281">
        <v>4163.42</v>
      </c>
      <c r="F1281">
        <v>212.41900000000001</v>
      </c>
      <c r="G1281">
        <v>0</v>
      </c>
      <c r="H1281">
        <v>74.719700000000003</v>
      </c>
      <c r="I1281">
        <v>0</v>
      </c>
      <c r="J1281">
        <v>0.17865700000000001</v>
      </c>
      <c r="K1281">
        <v>0.83705099999999999</v>
      </c>
      <c r="L1281">
        <v>0</v>
      </c>
      <c r="M1281" t="s">
        <v>42</v>
      </c>
    </row>
    <row r="1282" spans="1:25" x14ac:dyDescent="0.25">
      <c r="A1282" t="s">
        <v>157</v>
      </c>
      <c r="B1282">
        <v>4346.6499999999996</v>
      </c>
      <c r="C1282">
        <v>4314.7</v>
      </c>
      <c r="D1282">
        <v>4314.32</v>
      </c>
      <c r="E1282">
        <v>4201.34</v>
      </c>
      <c r="F1282">
        <v>215.548</v>
      </c>
      <c r="G1282">
        <v>0</v>
      </c>
      <c r="H1282">
        <v>75.617999999999995</v>
      </c>
      <c r="I1282">
        <v>0</v>
      </c>
      <c r="J1282">
        <v>0.14710500000000001</v>
      </c>
      <c r="K1282">
        <v>0.83699900000000005</v>
      </c>
      <c r="L1282">
        <v>0</v>
      </c>
      <c r="M1282" t="s">
        <v>42</v>
      </c>
    </row>
    <row r="1283" spans="1:25" x14ac:dyDescent="0.25">
      <c r="A1283" t="s">
        <v>157</v>
      </c>
      <c r="B1283">
        <v>4309.45</v>
      </c>
      <c r="C1283">
        <v>4278.2299999999996</v>
      </c>
      <c r="D1283">
        <v>4277.91</v>
      </c>
      <c r="E1283">
        <v>4165.5</v>
      </c>
      <c r="F1283">
        <v>215.905</v>
      </c>
      <c r="G1283">
        <v>0</v>
      </c>
      <c r="H1283">
        <v>74.297899999999998</v>
      </c>
      <c r="I1283">
        <v>0</v>
      </c>
      <c r="J1283">
        <v>0.172851</v>
      </c>
      <c r="K1283">
        <v>0.83643599999999996</v>
      </c>
      <c r="L1283">
        <v>0</v>
      </c>
      <c r="M1283" t="s">
        <v>42</v>
      </c>
    </row>
    <row r="1284" spans="1:25" x14ac:dyDescent="0.25">
      <c r="A1284" t="s">
        <v>157</v>
      </c>
      <c r="B1284">
        <v>4365.1899999999996</v>
      </c>
      <c r="C1284">
        <v>4327.57</v>
      </c>
      <c r="D1284">
        <v>4327.2299999999996</v>
      </c>
      <c r="E1284">
        <v>4210.67</v>
      </c>
      <c r="F1284">
        <v>222.34</v>
      </c>
      <c r="G1284">
        <v>0</v>
      </c>
      <c r="H1284">
        <v>76.027299999999997</v>
      </c>
      <c r="I1284">
        <v>0</v>
      </c>
      <c r="J1284">
        <v>0.17845800000000001</v>
      </c>
      <c r="K1284">
        <v>0.83630899999999997</v>
      </c>
      <c r="L1284">
        <v>0</v>
      </c>
      <c r="M1284" t="s">
        <v>42</v>
      </c>
    </row>
    <row r="1285" spans="1:25" x14ac:dyDescent="0.25">
      <c r="A1285" t="s">
        <v>157</v>
      </c>
      <c r="B1285">
        <v>4293.74</v>
      </c>
      <c r="C1285">
        <v>4262.29</v>
      </c>
      <c r="D1285">
        <v>4261.9799999999996</v>
      </c>
      <c r="E1285">
        <v>4149.91</v>
      </c>
      <c r="F1285">
        <v>214.89400000000001</v>
      </c>
      <c r="G1285">
        <v>0</v>
      </c>
      <c r="H1285">
        <v>74.963200000000001</v>
      </c>
      <c r="I1285">
        <v>0</v>
      </c>
      <c r="J1285">
        <v>0.14788299999999999</v>
      </c>
      <c r="K1285">
        <v>0.83705099999999999</v>
      </c>
      <c r="L1285">
        <v>0</v>
      </c>
      <c r="M1285" t="s">
        <v>42</v>
      </c>
    </row>
    <row r="1286" spans="1:25" x14ac:dyDescent="0.25">
      <c r="A1286" t="s">
        <v>157</v>
      </c>
      <c r="B1286">
        <v>4373.66</v>
      </c>
      <c r="C1286">
        <v>4342.63</v>
      </c>
      <c r="D1286">
        <v>4342.3</v>
      </c>
      <c r="E1286">
        <v>4228.8999999999996</v>
      </c>
      <c r="F1286">
        <v>218.75800000000001</v>
      </c>
      <c r="G1286">
        <v>0</v>
      </c>
      <c r="H1286">
        <v>75.851100000000002</v>
      </c>
      <c r="I1286">
        <v>0</v>
      </c>
      <c r="J1286">
        <v>0.147593</v>
      </c>
      <c r="K1286">
        <v>0.83699800000000002</v>
      </c>
      <c r="L1286">
        <v>0</v>
      </c>
      <c r="M1286" t="s">
        <v>42</v>
      </c>
    </row>
    <row r="1287" spans="1:25" x14ac:dyDescent="0.25">
      <c r="A1287" t="s">
        <v>157</v>
      </c>
      <c r="B1287">
        <v>4328.3999999999996</v>
      </c>
      <c r="C1287">
        <v>4293.8900000000003</v>
      </c>
      <c r="D1287">
        <v>4293.58</v>
      </c>
      <c r="E1287">
        <v>4180.7700000000004</v>
      </c>
      <c r="F1287">
        <v>216.21899999999999</v>
      </c>
      <c r="G1287">
        <v>0</v>
      </c>
      <c r="H1287">
        <v>75.2727</v>
      </c>
      <c r="I1287">
        <v>0</v>
      </c>
      <c r="J1287">
        <v>0.15965099999999999</v>
      </c>
      <c r="K1287">
        <v>0.83540000000000003</v>
      </c>
      <c r="L1287">
        <v>0</v>
      </c>
      <c r="M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157</v>
      </c>
      <c r="B1288">
        <v>4327.29</v>
      </c>
      <c r="C1288">
        <v>4296.1000000000004</v>
      </c>
      <c r="D1288">
        <v>4295.79</v>
      </c>
      <c r="E1288">
        <v>4183.2299999999996</v>
      </c>
      <c r="F1288">
        <v>217.59200000000001</v>
      </c>
      <c r="G1288">
        <v>0</v>
      </c>
      <c r="H1288">
        <v>75.097399999999993</v>
      </c>
      <c r="I1288">
        <v>0</v>
      </c>
      <c r="J1288">
        <v>0.155615</v>
      </c>
      <c r="K1288">
        <v>0.83655500000000005</v>
      </c>
      <c r="L1288">
        <v>0</v>
      </c>
      <c r="M1288" t="s">
        <v>42</v>
      </c>
      <c r="R1288">
        <f>AVERAGE(B1239:B1288)</f>
        <v>4320.7520000000004</v>
      </c>
      <c r="S1288">
        <f>AVERAGE(C1239:C1288)</f>
        <v>4287.8244000000013</v>
      </c>
      <c r="U1288">
        <f>_xlfn.VAR.P(B1239:B1288)</f>
        <v>809.60393600000054</v>
      </c>
      <c r="V1288">
        <f>_xlfn.VAR.P(C1239:C1288)</f>
        <v>787.77022063999948</v>
      </c>
      <c r="X1288">
        <f>1.96*SQRT(U1288)/50</f>
        <v>1.1153787662561272</v>
      </c>
      <c r="Y1288">
        <f>1.96*SQRT(V1288)/50</f>
        <v>1.1002359891606204</v>
      </c>
    </row>
    <row r="1289" spans="1:25" x14ac:dyDescent="0.25">
      <c r="A1289" t="s">
        <v>158</v>
      </c>
      <c r="B1289">
        <v>216185.00700000001</v>
      </c>
      <c r="C1289" t="s">
        <v>36</v>
      </c>
    </row>
    <row r="1290" spans="1:25" x14ac:dyDescent="0.25">
      <c r="A1290" t="s">
        <v>172</v>
      </c>
      <c r="B1290">
        <v>4547.29</v>
      </c>
      <c r="C1290">
        <v>4447.8</v>
      </c>
      <c r="D1290">
        <v>4447.47</v>
      </c>
      <c r="E1290">
        <v>4356.59</v>
      </c>
      <c r="F1290">
        <v>225.435</v>
      </c>
      <c r="G1290">
        <v>350.74700000000001</v>
      </c>
      <c r="H1290">
        <v>115.256</v>
      </c>
      <c r="I1290">
        <v>74.526200000000003</v>
      </c>
      <c r="J1290">
        <v>130.74199999999999</v>
      </c>
      <c r="K1290">
        <v>3756.68</v>
      </c>
      <c r="L1290">
        <v>0.178455</v>
      </c>
      <c r="M1290">
        <v>0.836816</v>
      </c>
      <c r="N1290">
        <v>0</v>
      </c>
      <c r="O1290" t="s">
        <v>42</v>
      </c>
    </row>
    <row r="1291" spans="1:25" x14ac:dyDescent="0.25">
      <c r="A1291" t="s">
        <v>172</v>
      </c>
      <c r="B1291">
        <v>4573.4399999999996</v>
      </c>
      <c r="C1291">
        <v>4467.28</v>
      </c>
      <c r="D1291">
        <v>4466.9399999999996</v>
      </c>
      <c r="E1291">
        <v>4376.4799999999996</v>
      </c>
      <c r="F1291">
        <v>227.548</v>
      </c>
      <c r="G1291">
        <v>351.55200000000002</v>
      </c>
      <c r="H1291">
        <v>115.65600000000001</v>
      </c>
      <c r="I1291">
        <v>74.796099999999996</v>
      </c>
      <c r="J1291">
        <v>130.85300000000001</v>
      </c>
      <c r="K1291">
        <v>3773.97</v>
      </c>
      <c r="L1291">
        <v>0.150148</v>
      </c>
      <c r="M1291">
        <v>0.83626699999999998</v>
      </c>
      <c r="N1291">
        <v>0</v>
      </c>
      <c r="O1291" t="s">
        <v>42</v>
      </c>
    </row>
    <row r="1292" spans="1:25" x14ac:dyDescent="0.25">
      <c r="A1292" t="s">
        <v>172</v>
      </c>
      <c r="B1292">
        <v>4555.4799999999996</v>
      </c>
      <c r="C1292">
        <v>4449.47</v>
      </c>
      <c r="D1292">
        <v>4449.1400000000003</v>
      </c>
      <c r="E1292">
        <v>4358.3900000000003</v>
      </c>
      <c r="F1292">
        <v>224.76300000000001</v>
      </c>
      <c r="G1292">
        <v>351.96</v>
      </c>
      <c r="H1292">
        <v>115.22799999999999</v>
      </c>
      <c r="I1292">
        <v>74.969399999999993</v>
      </c>
      <c r="J1292">
        <v>131.411</v>
      </c>
      <c r="K1292">
        <v>3758.29</v>
      </c>
      <c r="L1292">
        <v>0.178454</v>
      </c>
      <c r="M1292">
        <v>0.83678300000000005</v>
      </c>
      <c r="N1292">
        <v>0</v>
      </c>
      <c r="O1292" t="s">
        <v>42</v>
      </c>
    </row>
    <row r="1293" spans="1:25" x14ac:dyDescent="0.25">
      <c r="A1293" t="s">
        <v>172</v>
      </c>
      <c r="B1293">
        <v>4550.58</v>
      </c>
      <c r="C1293">
        <v>4449.8100000000004</v>
      </c>
      <c r="D1293">
        <v>4449.47</v>
      </c>
      <c r="E1293">
        <v>4358.6400000000003</v>
      </c>
      <c r="F1293">
        <v>225.773</v>
      </c>
      <c r="G1293">
        <v>350.27699999999999</v>
      </c>
      <c r="H1293">
        <v>114</v>
      </c>
      <c r="I1293">
        <v>75.068899999999999</v>
      </c>
      <c r="J1293">
        <v>131.042</v>
      </c>
      <c r="K1293">
        <v>3759.31</v>
      </c>
      <c r="L1293">
        <v>0.151255</v>
      </c>
      <c r="M1293">
        <v>0.83702100000000002</v>
      </c>
      <c r="N1293">
        <v>0</v>
      </c>
      <c r="O1293" t="s">
        <v>42</v>
      </c>
    </row>
    <row r="1294" spans="1:25" x14ac:dyDescent="0.25">
      <c r="A1294" t="s">
        <v>172</v>
      </c>
      <c r="B1294">
        <v>4559.8900000000003</v>
      </c>
      <c r="C1294">
        <v>4449.84</v>
      </c>
      <c r="D1294">
        <v>4449.51</v>
      </c>
      <c r="E1294">
        <v>4359.21</v>
      </c>
      <c r="F1294">
        <v>225.31700000000001</v>
      </c>
      <c r="G1294">
        <v>349.42599999999999</v>
      </c>
      <c r="H1294">
        <v>114.85899999999999</v>
      </c>
      <c r="I1294">
        <v>74.189899999999994</v>
      </c>
      <c r="J1294">
        <v>130.22200000000001</v>
      </c>
      <c r="K1294">
        <v>3761.27</v>
      </c>
      <c r="L1294">
        <v>0.178454</v>
      </c>
      <c r="M1294">
        <v>0.83674199999999999</v>
      </c>
      <c r="N1294">
        <v>0</v>
      </c>
      <c r="O1294" t="s">
        <v>42</v>
      </c>
    </row>
    <row r="1295" spans="1:25" x14ac:dyDescent="0.25">
      <c r="A1295" t="s">
        <v>172</v>
      </c>
      <c r="B1295">
        <v>4575.74</v>
      </c>
      <c r="C1295">
        <v>4470.22</v>
      </c>
      <c r="D1295">
        <v>4469.8999999999996</v>
      </c>
      <c r="E1295">
        <v>4378.6899999999996</v>
      </c>
      <c r="F1295">
        <v>225.624</v>
      </c>
      <c r="G1295">
        <v>352.76</v>
      </c>
      <c r="H1295">
        <v>114.32899999999999</v>
      </c>
      <c r="I1295">
        <v>75.911100000000005</v>
      </c>
      <c r="J1295">
        <v>132.08500000000001</v>
      </c>
      <c r="K1295">
        <v>3776.97</v>
      </c>
      <c r="L1295">
        <v>0.178455</v>
      </c>
      <c r="M1295">
        <v>0.836032</v>
      </c>
      <c r="N1295">
        <v>0</v>
      </c>
      <c r="O1295" t="s">
        <v>42</v>
      </c>
    </row>
    <row r="1296" spans="1:25" x14ac:dyDescent="0.25">
      <c r="A1296" t="s">
        <v>172</v>
      </c>
      <c r="B1296">
        <v>4586.99</v>
      </c>
      <c r="C1296">
        <v>4487.68</v>
      </c>
      <c r="D1296">
        <v>4487.33</v>
      </c>
      <c r="E1296">
        <v>4395.6499999999996</v>
      </c>
      <c r="F1296">
        <v>229.721</v>
      </c>
      <c r="G1296">
        <v>356.00099999999998</v>
      </c>
      <c r="H1296">
        <v>116.44199999999999</v>
      </c>
      <c r="I1296">
        <v>76.312200000000004</v>
      </c>
      <c r="J1296">
        <v>132.81700000000001</v>
      </c>
      <c r="K1296">
        <v>3786.48</v>
      </c>
      <c r="L1296">
        <v>0.17846500000000001</v>
      </c>
      <c r="M1296">
        <v>0.83673399999999998</v>
      </c>
      <c r="N1296">
        <v>0</v>
      </c>
      <c r="O1296" t="s">
        <v>42</v>
      </c>
    </row>
    <row r="1297" spans="1:15" x14ac:dyDescent="0.25">
      <c r="A1297" t="s">
        <v>172</v>
      </c>
      <c r="B1297">
        <v>4555.63</v>
      </c>
      <c r="C1297">
        <v>4448.87</v>
      </c>
      <c r="D1297">
        <v>4448.54</v>
      </c>
      <c r="E1297">
        <v>4357.12</v>
      </c>
      <c r="F1297">
        <v>225.28700000000001</v>
      </c>
      <c r="G1297">
        <v>353.20699999999999</v>
      </c>
      <c r="H1297">
        <v>114.53700000000001</v>
      </c>
      <c r="I1297">
        <v>76.103300000000004</v>
      </c>
      <c r="J1297">
        <v>132.27500000000001</v>
      </c>
      <c r="K1297">
        <v>3755.56</v>
      </c>
      <c r="L1297">
        <v>0.178477</v>
      </c>
      <c r="M1297">
        <v>0.83702299999999996</v>
      </c>
      <c r="N1297">
        <v>0</v>
      </c>
      <c r="O1297" t="s">
        <v>42</v>
      </c>
    </row>
    <row r="1298" spans="1:15" x14ac:dyDescent="0.25">
      <c r="A1298" t="s">
        <v>172</v>
      </c>
      <c r="B1298">
        <v>4538.2</v>
      </c>
      <c r="C1298">
        <v>4433.55</v>
      </c>
      <c r="D1298">
        <v>4433.24</v>
      </c>
      <c r="E1298">
        <v>4343.0600000000004</v>
      </c>
      <c r="F1298">
        <v>223.071</v>
      </c>
      <c r="G1298">
        <v>348.49</v>
      </c>
      <c r="H1298">
        <v>113.711</v>
      </c>
      <c r="I1298">
        <v>74.317899999999995</v>
      </c>
      <c r="J1298">
        <v>130.34100000000001</v>
      </c>
      <c r="K1298">
        <v>3748.21</v>
      </c>
      <c r="L1298">
        <v>0.149118</v>
      </c>
      <c r="M1298">
        <v>0.83702299999999996</v>
      </c>
      <c r="N1298">
        <v>0</v>
      </c>
      <c r="O1298" t="s">
        <v>42</v>
      </c>
    </row>
    <row r="1299" spans="1:15" x14ac:dyDescent="0.25">
      <c r="A1299" t="s">
        <v>172</v>
      </c>
      <c r="B1299">
        <v>4553.37</v>
      </c>
      <c r="C1299">
        <v>4453.21</v>
      </c>
      <c r="D1299">
        <v>4452.88</v>
      </c>
      <c r="E1299">
        <v>4361.82</v>
      </c>
      <c r="F1299">
        <v>227.84700000000001</v>
      </c>
      <c r="G1299">
        <v>347.79399999999998</v>
      </c>
      <c r="H1299">
        <v>114.51600000000001</v>
      </c>
      <c r="I1299">
        <v>73.135000000000005</v>
      </c>
      <c r="J1299">
        <v>130.11799999999999</v>
      </c>
      <c r="K1299">
        <v>3762.89</v>
      </c>
      <c r="L1299">
        <v>0.15307100000000001</v>
      </c>
      <c r="M1299">
        <v>0.83308599999999999</v>
      </c>
      <c r="N1299">
        <v>0</v>
      </c>
      <c r="O1299" t="s">
        <v>42</v>
      </c>
    </row>
    <row r="1300" spans="1:15" x14ac:dyDescent="0.25">
      <c r="A1300" t="s">
        <v>172</v>
      </c>
      <c r="B1300">
        <v>4514.95</v>
      </c>
      <c r="C1300">
        <v>4415.9399999999996</v>
      </c>
      <c r="D1300">
        <v>4415.6400000000003</v>
      </c>
      <c r="E1300">
        <v>4325.72</v>
      </c>
      <c r="F1300">
        <v>220.77</v>
      </c>
      <c r="G1300">
        <v>347.34100000000001</v>
      </c>
      <c r="H1300">
        <v>114.691</v>
      </c>
      <c r="I1300">
        <v>72.8596</v>
      </c>
      <c r="J1300">
        <v>129.60300000000001</v>
      </c>
      <c r="K1300">
        <v>3734.1</v>
      </c>
      <c r="L1300">
        <v>0.14871100000000001</v>
      </c>
      <c r="M1300">
        <v>0.83702900000000002</v>
      </c>
      <c r="N1300">
        <v>0</v>
      </c>
      <c r="O1300" t="s">
        <v>42</v>
      </c>
    </row>
    <row r="1301" spans="1:15" x14ac:dyDescent="0.25">
      <c r="A1301" t="s">
        <v>172</v>
      </c>
      <c r="B1301">
        <v>4496.2</v>
      </c>
      <c r="C1301">
        <v>4385.7299999999996</v>
      </c>
      <c r="D1301">
        <v>4385.42</v>
      </c>
      <c r="E1301">
        <v>4295.37</v>
      </c>
      <c r="F1301">
        <v>219.24100000000001</v>
      </c>
      <c r="G1301">
        <v>343.37900000000002</v>
      </c>
      <c r="H1301">
        <v>111.96299999999999</v>
      </c>
      <c r="I1301">
        <v>73.027100000000004</v>
      </c>
      <c r="J1301">
        <v>128.69999999999999</v>
      </c>
      <c r="K1301">
        <v>3709.64</v>
      </c>
      <c r="L1301">
        <v>0.178454</v>
      </c>
      <c r="M1301">
        <v>0.83665500000000004</v>
      </c>
      <c r="N1301">
        <v>0</v>
      </c>
      <c r="O1301" t="s">
        <v>42</v>
      </c>
    </row>
    <row r="1302" spans="1:15" x14ac:dyDescent="0.25">
      <c r="A1302" t="s">
        <v>172</v>
      </c>
      <c r="B1302">
        <v>4564.6400000000003</v>
      </c>
      <c r="C1302">
        <v>4457.63</v>
      </c>
      <c r="D1302">
        <v>4457.3100000000004</v>
      </c>
      <c r="E1302">
        <v>4366.42</v>
      </c>
      <c r="F1302">
        <v>222.88399999999999</v>
      </c>
      <c r="G1302">
        <v>348.995</v>
      </c>
      <c r="H1302">
        <v>114.048</v>
      </c>
      <c r="I1302">
        <v>74.665099999999995</v>
      </c>
      <c r="J1302">
        <v>130.27000000000001</v>
      </c>
      <c r="K1302">
        <v>3771.11</v>
      </c>
      <c r="L1302">
        <v>0.149951</v>
      </c>
      <c r="M1302">
        <v>0.83703099999999997</v>
      </c>
      <c r="N1302">
        <v>0</v>
      </c>
      <c r="O1302" t="s">
        <v>42</v>
      </c>
    </row>
    <row r="1303" spans="1:15" x14ac:dyDescent="0.25">
      <c r="A1303" t="s">
        <v>172</v>
      </c>
      <c r="B1303">
        <v>4463.9799999999996</v>
      </c>
      <c r="C1303">
        <v>4363.67</v>
      </c>
      <c r="D1303">
        <v>4363.3599999999997</v>
      </c>
      <c r="E1303">
        <v>4274.0600000000004</v>
      </c>
      <c r="F1303">
        <v>218.816</v>
      </c>
      <c r="G1303">
        <v>341.34</v>
      </c>
      <c r="H1303">
        <v>110.565</v>
      </c>
      <c r="I1303">
        <v>72.269099999999995</v>
      </c>
      <c r="J1303">
        <v>128.39099999999999</v>
      </c>
      <c r="K1303">
        <v>3690.9</v>
      </c>
      <c r="L1303">
        <v>0.17127700000000001</v>
      </c>
      <c r="M1303">
        <v>0.83664700000000003</v>
      </c>
      <c r="N1303">
        <v>0</v>
      </c>
      <c r="O1303" t="s">
        <v>42</v>
      </c>
    </row>
    <row r="1304" spans="1:15" x14ac:dyDescent="0.25">
      <c r="A1304" t="s">
        <v>172</v>
      </c>
      <c r="B1304">
        <v>4534.92</v>
      </c>
      <c r="C1304">
        <v>4432.3100000000004</v>
      </c>
      <c r="D1304">
        <v>4432</v>
      </c>
      <c r="E1304">
        <v>4340.93</v>
      </c>
      <c r="F1304">
        <v>223.09299999999999</v>
      </c>
      <c r="G1304">
        <v>348.38</v>
      </c>
      <c r="H1304">
        <v>114.15600000000001</v>
      </c>
      <c r="I1304">
        <v>74.211500000000001</v>
      </c>
      <c r="J1304">
        <v>130.19900000000001</v>
      </c>
      <c r="K1304">
        <v>3746.27</v>
      </c>
      <c r="L1304">
        <v>0.16114400000000001</v>
      </c>
      <c r="M1304">
        <v>0.86373599999999995</v>
      </c>
      <c r="N1304">
        <v>0</v>
      </c>
      <c r="O1304" t="s">
        <v>42</v>
      </c>
    </row>
    <row r="1305" spans="1:15" x14ac:dyDescent="0.25">
      <c r="A1305" t="s">
        <v>172</v>
      </c>
      <c r="B1305">
        <v>4518.18</v>
      </c>
      <c r="C1305">
        <v>4409.1099999999997</v>
      </c>
      <c r="D1305">
        <v>4408.79</v>
      </c>
      <c r="E1305">
        <v>4318.33</v>
      </c>
      <c r="F1305">
        <v>222.11799999999999</v>
      </c>
      <c r="G1305">
        <v>345.56799999999998</v>
      </c>
      <c r="H1305">
        <v>112.29900000000001</v>
      </c>
      <c r="I1305">
        <v>73.809100000000001</v>
      </c>
      <c r="J1305">
        <v>129.61099999999999</v>
      </c>
      <c r="K1305">
        <v>3727.54</v>
      </c>
      <c r="L1305">
        <v>0.14715500000000001</v>
      </c>
      <c r="M1305">
        <v>0.83704100000000004</v>
      </c>
      <c r="N1305">
        <v>0</v>
      </c>
      <c r="O1305" t="s">
        <v>42</v>
      </c>
    </row>
    <row r="1306" spans="1:15" x14ac:dyDescent="0.25">
      <c r="A1306" t="s">
        <v>172</v>
      </c>
      <c r="B1306">
        <v>4576.17</v>
      </c>
      <c r="C1306">
        <v>4471.6499999999996</v>
      </c>
      <c r="D1306">
        <v>4471.34</v>
      </c>
      <c r="E1306">
        <v>4380.4799999999996</v>
      </c>
      <c r="F1306">
        <v>224.62700000000001</v>
      </c>
      <c r="G1306">
        <v>350.95</v>
      </c>
      <c r="H1306">
        <v>115.51900000000001</v>
      </c>
      <c r="I1306">
        <v>74.429299999999998</v>
      </c>
      <c r="J1306">
        <v>130.81299999999999</v>
      </c>
      <c r="K1306">
        <v>3781.38</v>
      </c>
      <c r="L1306">
        <v>0.158224</v>
      </c>
      <c r="M1306">
        <v>0.83547700000000003</v>
      </c>
      <c r="N1306">
        <v>0</v>
      </c>
      <c r="O1306" t="s">
        <v>42</v>
      </c>
    </row>
    <row r="1307" spans="1:15" x14ac:dyDescent="0.25">
      <c r="A1307" t="s">
        <v>172</v>
      </c>
      <c r="B1307">
        <v>4554.59</v>
      </c>
      <c r="C1307">
        <v>4455.49</v>
      </c>
      <c r="D1307">
        <v>4455.18</v>
      </c>
      <c r="E1307">
        <v>4364.3900000000003</v>
      </c>
      <c r="F1307">
        <v>224.816</v>
      </c>
      <c r="G1307">
        <v>349.72800000000001</v>
      </c>
      <c r="H1307">
        <v>114.69199999999999</v>
      </c>
      <c r="I1307">
        <v>74.269000000000005</v>
      </c>
      <c r="J1307">
        <v>130.59100000000001</v>
      </c>
      <c r="K1307">
        <v>3766.36</v>
      </c>
      <c r="L1307">
        <v>0.178477</v>
      </c>
      <c r="M1307">
        <v>0.86877899999999997</v>
      </c>
      <c r="N1307">
        <v>0</v>
      </c>
      <c r="O1307" t="s">
        <v>42</v>
      </c>
    </row>
    <row r="1308" spans="1:15" x14ac:dyDescent="0.25">
      <c r="A1308" t="s">
        <v>172</v>
      </c>
      <c r="B1308">
        <v>4556.8900000000003</v>
      </c>
      <c r="C1308">
        <v>4452.3999999999996</v>
      </c>
      <c r="D1308">
        <v>4452.08</v>
      </c>
      <c r="E1308">
        <v>4360.8100000000004</v>
      </c>
      <c r="F1308">
        <v>222.411</v>
      </c>
      <c r="G1308">
        <v>347.82600000000002</v>
      </c>
      <c r="H1308">
        <v>112.59099999999999</v>
      </c>
      <c r="I1308">
        <v>74.622699999999995</v>
      </c>
      <c r="J1308">
        <v>130.68</v>
      </c>
      <c r="K1308">
        <v>3767.18</v>
      </c>
      <c r="L1308">
        <v>0.17600399999999999</v>
      </c>
      <c r="M1308">
        <v>0.83688099999999999</v>
      </c>
      <c r="N1308">
        <v>0</v>
      </c>
      <c r="O1308" t="s">
        <v>42</v>
      </c>
    </row>
    <row r="1309" spans="1:15" x14ac:dyDescent="0.25">
      <c r="A1309" t="s">
        <v>172</v>
      </c>
      <c r="B1309">
        <v>4549.5</v>
      </c>
      <c r="C1309">
        <v>4439.91</v>
      </c>
      <c r="D1309">
        <v>4439.6000000000004</v>
      </c>
      <c r="E1309">
        <v>4349.37</v>
      </c>
      <c r="F1309">
        <v>220.79900000000001</v>
      </c>
      <c r="G1309">
        <v>349.03800000000001</v>
      </c>
      <c r="H1309">
        <v>114.173</v>
      </c>
      <c r="I1309">
        <v>74.414900000000003</v>
      </c>
      <c r="J1309">
        <v>130.458</v>
      </c>
      <c r="K1309">
        <v>3756.01</v>
      </c>
      <c r="L1309">
        <v>0.15412699999999999</v>
      </c>
      <c r="M1309">
        <v>0.837036</v>
      </c>
      <c r="N1309">
        <v>0</v>
      </c>
      <c r="O1309" t="s">
        <v>42</v>
      </c>
    </row>
    <row r="1310" spans="1:15" x14ac:dyDescent="0.25">
      <c r="A1310" t="s">
        <v>172</v>
      </c>
      <c r="B1310">
        <v>4553.0200000000004</v>
      </c>
      <c r="C1310">
        <v>4444.01</v>
      </c>
      <c r="D1310">
        <v>4443.71</v>
      </c>
      <c r="E1310">
        <v>4352.29</v>
      </c>
      <c r="F1310">
        <v>223.15799999999999</v>
      </c>
      <c r="G1310">
        <v>352.68400000000003</v>
      </c>
      <c r="H1310">
        <v>114.072</v>
      </c>
      <c r="I1310">
        <v>74.403599999999997</v>
      </c>
      <c r="J1310">
        <v>134.143</v>
      </c>
      <c r="K1310">
        <v>3753.05</v>
      </c>
      <c r="L1310">
        <v>0.15678600000000001</v>
      </c>
      <c r="M1310">
        <v>0.83677400000000002</v>
      </c>
      <c r="N1310">
        <v>0</v>
      </c>
      <c r="O1310" t="s">
        <v>42</v>
      </c>
    </row>
    <row r="1311" spans="1:15" x14ac:dyDescent="0.25">
      <c r="A1311" t="s">
        <v>172</v>
      </c>
      <c r="B1311">
        <v>4561.21</v>
      </c>
      <c r="C1311">
        <v>4460.8</v>
      </c>
      <c r="D1311">
        <v>4460.4799999999996</v>
      </c>
      <c r="E1311">
        <v>4370.08</v>
      </c>
      <c r="F1311">
        <v>224.17699999999999</v>
      </c>
      <c r="G1311">
        <v>350.24099999999999</v>
      </c>
      <c r="H1311">
        <v>115.22799999999999</v>
      </c>
      <c r="I1311">
        <v>74.379300000000001</v>
      </c>
      <c r="J1311">
        <v>130.52699999999999</v>
      </c>
      <c r="K1311">
        <v>3772.1</v>
      </c>
      <c r="L1311">
        <v>0.178455</v>
      </c>
      <c r="M1311">
        <v>0.86670199999999997</v>
      </c>
      <c r="N1311">
        <v>0</v>
      </c>
      <c r="O1311" t="s">
        <v>42</v>
      </c>
    </row>
    <row r="1312" spans="1:15" x14ac:dyDescent="0.25">
      <c r="A1312" t="s">
        <v>172</v>
      </c>
      <c r="B1312">
        <v>4559.97</v>
      </c>
      <c r="C1312">
        <v>4459.04</v>
      </c>
      <c r="D1312">
        <v>4458.72</v>
      </c>
      <c r="E1312">
        <v>4367.8500000000004</v>
      </c>
      <c r="F1312">
        <v>226.87200000000001</v>
      </c>
      <c r="G1312">
        <v>352.35</v>
      </c>
      <c r="H1312">
        <v>114.282</v>
      </c>
      <c r="I1312">
        <v>75.664599999999993</v>
      </c>
      <c r="J1312">
        <v>132.041</v>
      </c>
      <c r="K1312">
        <v>3764.87</v>
      </c>
      <c r="L1312">
        <v>0.158911</v>
      </c>
      <c r="M1312">
        <v>0.83658399999999999</v>
      </c>
      <c r="N1312">
        <v>0</v>
      </c>
      <c r="O1312" t="s">
        <v>42</v>
      </c>
    </row>
    <row r="1313" spans="1:15" x14ac:dyDescent="0.25">
      <c r="A1313" t="s">
        <v>172</v>
      </c>
      <c r="B1313">
        <v>4520.37</v>
      </c>
      <c r="C1313">
        <v>4414</v>
      </c>
      <c r="D1313">
        <v>4413.6899999999996</v>
      </c>
      <c r="E1313">
        <v>4323.2</v>
      </c>
      <c r="F1313">
        <v>222.98400000000001</v>
      </c>
      <c r="G1313">
        <v>347.75</v>
      </c>
      <c r="H1313">
        <v>112.87</v>
      </c>
      <c r="I1313">
        <v>74.649199999999993</v>
      </c>
      <c r="J1313">
        <v>130.13800000000001</v>
      </c>
      <c r="K1313">
        <v>3729.33</v>
      </c>
      <c r="L1313">
        <v>0.178455</v>
      </c>
      <c r="M1313">
        <v>0.83689599999999997</v>
      </c>
      <c r="N1313">
        <v>0</v>
      </c>
      <c r="O1313" t="s">
        <v>42</v>
      </c>
    </row>
    <row r="1314" spans="1:15" x14ac:dyDescent="0.25">
      <c r="A1314" t="s">
        <v>172</v>
      </c>
      <c r="B1314">
        <v>4531.75</v>
      </c>
      <c r="C1314">
        <v>4434.8900000000003</v>
      </c>
      <c r="D1314">
        <v>4434.58</v>
      </c>
      <c r="E1314">
        <v>4344.42</v>
      </c>
      <c r="F1314">
        <v>221.875</v>
      </c>
      <c r="G1314">
        <v>348.56</v>
      </c>
      <c r="H1314">
        <v>113.503</v>
      </c>
      <c r="I1314">
        <v>74.608800000000002</v>
      </c>
      <c r="J1314">
        <v>130.20500000000001</v>
      </c>
      <c r="K1314">
        <v>3750.75</v>
      </c>
      <c r="L1314">
        <v>0.162385</v>
      </c>
      <c r="M1314">
        <v>0.83636100000000002</v>
      </c>
      <c r="N1314">
        <v>0</v>
      </c>
      <c r="O1314" t="s">
        <v>42</v>
      </c>
    </row>
    <row r="1315" spans="1:15" x14ac:dyDescent="0.25">
      <c r="A1315" t="s">
        <v>172</v>
      </c>
      <c r="B1315">
        <v>4536.09</v>
      </c>
      <c r="C1315">
        <v>4437.3</v>
      </c>
      <c r="D1315">
        <v>4437</v>
      </c>
      <c r="E1315">
        <v>4346.4799999999996</v>
      </c>
      <c r="F1315">
        <v>222.38300000000001</v>
      </c>
      <c r="G1315">
        <v>351.57100000000003</v>
      </c>
      <c r="H1315">
        <v>114.239</v>
      </c>
      <c r="I1315">
        <v>75.909199999999998</v>
      </c>
      <c r="J1315">
        <v>131.36199999999999</v>
      </c>
      <c r="K1315">
        <v>3749.13</v>
      </c>
      <c r="L1315">
        <v>0.15031</v>
      </c>
      <c r="M1315">
        <v>0.83704900000000004</v>
      </c>
      <c r="N1315">
        <v>0</v>
      </c>
      <c r="O1315" t="s">
        <v>42</v>
      </c>
    </row>
    <row r="1316" spans="1:15" x14ac:dyDescent="0.25">
      <c r="A1316" t="s">
        <v>172</v>
      </c>
      <c r="B1316">
        <v>4512.28</v>
      </c>
      <c r="C1316">
        <v>4417.29</v>
      </c>
      <c r="D1316">
        <v>4416.97</v>
      </c>
      <c r="E1316">
        <v>4326.49</v>
      </c>
      <c r="F1316">
        <v>222.19900000000001</v>
      </c>
      <c r="G1316">
        <v>346.01100000000002</v>
      </c>
      <c r="H1316">
        <v>113.066</v>
      </c>
      <c r="I1316">
        <v>73.348299999999995</v>
      </c>
      <c r="J1316">
        <v>129.71600000000001</v>
      </c>
      <c r="K1316">
        <v>3735.12</v>
      </c>
      <c r="L1316">
        <v>0.147207</v>
      </c>
      <c r="M1316">
        <v>0.83665</v>
      </c>
      <c r="N1316">
        <v>0</v>
      </c>
      <c r="O1316" t="s">
        <v>42</v>
      </c>
    </row>
    <row r="1317" spans="1:15" x14ac:dyDescent="0.25">
      <c r="A1317" t="s">
        <v>172</v>
      </c>
      <c r="B1317">
        <v>4547.66</v>
      </c>
      <c r="C1317">
        <v>4441.17</v>
      </c>
      <c r="D1317">
        <v>4440.8599999999997</v>
      </c>
      <c r="E1317">
        <v>4349.78</v>
      </c>
      <c r="F1317">
        <v>223.255</v>
      </c>
      <c r="G1317">
        <v>348.58499999999998</v>
      </c>
      <c r="H1317">
        <v>113.217</v>
      </c>
      <c r="I1317">
        <v>74.754300000000001</v>
      </c>
      <c r="J1317">
        <v>130.65199999999999</v>
      </c>
      <c r="K1317">
        <v>3754.49</v>
      </c>
      <c r="L1317">
        <v>0.15146399999999999</v>
      </c>
      <c r="M1317">
        <v>0.83695299999999995</v>
      </c>
      <c r="N1317">
        <v>0</v>
      </c>
      <c r="O1317" t="s">
        <v>42</v>
      </c>
    </row>
    <row r="1318" spans="1:15" x14ac:dyDescent="0.25">
      <c r="A1318" t="s">
        <v>172</v>
      </c>
      <c r="B1318">
        <v>4556.87</v>
      </c>
      <c r="C1318">
        <v>4455.3500000000004</v>
      </c>
      <c r="D1318">
        <v>4455.03</v>
      </c>
      <c r="E1318">
        <v>4363.74</v>
      </c>
      <c r="F1318">
        <v>223.91399999999999</v>
      </c>
      <c r="G1318">
        <v>350.33699999999999</v>
      </c>
      <c r="H1318">
        <v>115.12</v>
      </c>
      <c r="I1318">
        <v>74.449299999999994</v>
      </c>
      <c r="J1318">
        <v>130.804</v>
      </c>
      <c r="K1318">
        <v>3766</v>
      </c>
      <c r="L1318">
        <v>0.17774300000000001</v>
      </c>
      <c r="M1318">
        <v>0.83677000000000001</v>
      </c>
      <c r="N1318">
        <v>0</v>
      </c>
      <c r="O1318" t="s">
        <v>42</v>
      </c>
    </row>
    <row r="1319" spans="1:15" x14ac:dyDescent="0.25">
      <c r="A1319" t="s">
        <v>172</v>
      </c>
      <c r="B1319">
        <v>4605.4399999999996</v>
      </c>
      <c r="C1319">
        <v>4496.8900000000003</v>
      </c>
      <c r="D1319">
        <v>4496.57</v>
      </c>
      <c r="E1319">
        <v>4405.32</v>
      </c>
      <c r="F1319">
        <v>227.172</v>
      </c>
      <c r="G1319">
        <v>352.71499999999997</v>
      </c>
      <c r="H1319">
        <v>115.69</v>
      </c>
      <c r="I1319">
        <v>74.986000000000004</v>
      </c>
      <c r="J1319">
        <v>131.75899999999999</v>
      </c>
      <c r="K1319">
        <v>3801.9</v>
      </c>
      <c r="L1319">
        <v>0.17555699999999999</v>
      </c>
      <c r="M1319">
        <v>0.83696499999999996</v>
      </c>
      <c r="N1319">
        <v>0</v>
      </c>
      <c r="O1319" t="s">
        <v>42</v>
      </c>
    </row>
    <row r="1320" spans="1:15" x14ac:dyDescent="0.25">
      <c r="A1320" t="s">
        <v>172</v>
      </c>
      <c r="B1320">
        <v>4532.1400000000003</v>
      </c>
      <c r="C1320">
        <v>4428.71</v>
      </c>
      <c r="D1320">
        <v>4428.3999999999996</v>
      </c>
      <c r="E1320">
        <v>4338.16</v>
      </c>
      <c r="F1320">
        <v>224.41</v>
      </c>
      <c r="G1320">
        <v>350.15600000000001</v>
      </c>
      <c r="H1320">
        <v>114.58</v>
      </c>
      <c r="I1320">
        <v>74.916200000000003</v>
      </c>
      <c r="J1320">
        <v>130.517</v>
      </c>
      <c r="K1320">
        <v>3740.34</v>
      </c>
      <c r="L1320">
        <v>0.14207</v>
      </c>
      <c r="M1320">
        <v>0.83695699999999995</v>
      </c>
      <c r="N1320">
        <v>0</v>
      </c>
      <c r="O1320" t="s">
        <v>42</v>
      </c>
    </row>
    <row r="1321" spans="1:15" x14ac:dyDescent="0.25">
      <c r="A1321" t="s">
        <v>172</v>
      </c>
      <c r="B1321">
        <v>4545.8900000000003</v>
      </c>
      <c r="C1321">
        <v>4449.63</v>
      </c>
      <c r="D1321">
        <v>4449.33</v>
      </c>
      <c r="E1321">
        <v>4358.88</v>
      </c>
      <c r="F1321">
        <v>224.38</v>
      </c>
      <c r="G1321">
        <v>349.84</v>
      </c>
      <c r="H1321">
        <v>114.779</v>
      </c>
      <c r="I1321">
        <v>74.395799999999994</v>
      </c>
      <c r="J1321">
        <v>130.43199999999999</v>
      </c>
      <c r="K1321">
        <v>3761.18</v>
      </c>
      <c r="L1321">
        <v>0.17861099999999999</v>
      </c>
      <c r="M1321">
        <v>0.85074000000000005</v>
      </c>
      <c r="N1321">
        <v>0</v>
      </c>
      <c r="O1321" t="s">
        <v>42</v>
      </c>
    </row>
    <row r="1322" spans="1:15" x14ac:dyDescent="0.25">
      <c r="A1322" t="s">
        <v>172</v>
      </c>
      <c r="B1322">
        <v>4539.43</v>
      </c>
      <c r="C1322">
        <v>4437.26</v>
      </c>
      <c r="D1322">
        <v>4436.9399999999996</v>
      </c>
      <c r="E1322">
        <v>4345.9799999999996</v>
      </c>
      <c r="F1322">
        <v>222.226</v>
      </c>
      <c r="G1322">
        <v>349.45499999999998</v>
      </c>
      <c r="H1322">
        <v>113.392</v>
      </c>
      <c r="I1322">
        <v>74.859499999999997</v>
      </c>
      <c r="J1322">
        <v>131.22</v>
      </c>
      <c r="K1322">
        <v>3751.17</v>
      </c>
      <c r="L1322">
        <v>0.154644</v>
      </c>
      <c r="M1322">
        <v>0.83567000000000002</v>
      </c>
      <c r="N1322">
        <v>0</v>
      </c>
      <c r="O1322" t="s">
        <v>42</v>
      </c>
    </row>
    <row r="1323" spans="1:15" x14ac:dyDescent="0.25">
      <c r="A1323" t="s">
        <v>172</v>
      </c>
      <c r="B1323">
        <v>4555.3999999999996</v>
      </c>
      <c r="C1323">
        <v>4450.62</v>
      </c>
      <c r="D1323">
        <v>4450.29</v>
      </c>
      <c r="E1323">
        <v>4358.95</v>
      </c>
      <c r="F1323">
        <v>226.07900000000001</v>
      </c>
      <c r="G1323">
        <v>351.56099999999998</v>
      </c>
      <c r="H1323">
        <v>114.423</v>
      </c>
      <c r="I1323">
        <v>75.370900000000006</v>
      </c>
      <c r="J1323">
        <v>131.76900000000001</v>
      </c>
      <c r="K1323">
        <v>3758.14</v>
      </c>
      <c r="L1323">
        <v>0.16452600000000001</v>
      </c>
      <c r="M1323">
        <v>0.83621500000000004</v>
      </c>
      <c r="N1323">
        <v>0</v>
      </c>
      <c r="O1323" t="s">
        <v>42</v>
      </c>
    </row>
    <row r="1324" spans="1:15" x14ac:dyDescent="0.25">
      <c r="A1324" t="s">
        <v>172</v>
      </c>
      <c r="B1324">
        <v>4538.22</v>
      </c>
      <c r="C1324">
        <v>4433.18</v>
      </c>
      <c r="D1324">
        <v>4432.8500000000004</v>
      </c>
      <c r="E1324">
        <v>4342.1899999999996</v>
      </c>
      <c r="F1324">
        <v>224.6</v>
      </c>
      <c r="G1324">
        <v>351.32299999999998</v>
      </c>
      <c r="H1324">
        <v>114.462</v>
      </c>
      <c r="I1324">
        <v>75.477400000000003</v>
      </c>
      <c r="J1324">
        <v>131.21</v>
      </c>
      <c r="K1324">
        <v>3743.12</v>
      </c>
      <c r="L1324">
        <v>0.156777</v>
      </c>
      <c r="M1324">
        <v>0.83705099999999999</v>
      </c>
      <c r="N1324">
        <v>0</v>
      </c>
      <c r="O1324" t="s">
        <v>42</v>
      </c>
    </row>
    <row r="1325" spans="1:15" x14ac:dyDescent="0.25">
      <c r="A1325" t="s">
        <v>172</v>
      </c>
      <c r="B1325">
        <v>4562.6099999999997</v>
      </c>
      <c r="C1325">
        <v>4455.54</v>
      </c>
      <c r="D1325">
        <v>4455.21</v>
      </c>
      <c r="E1325">
        <v>4363.8500000000004</v>
      </c>
      <c r="F1325">
        <v>225.87100000000001</v>
      </c>
      <c r="G1325">
        <v>352.00900000000001</v>
      </c>
      <c r="H1325">
        <v>114.922</v>
      </c>
      <c r="I1325">
        <v>75.260300000000001</v>
      </c>
      <c r="J1325">
        <v>131.67599999999999</v>
      </c>
      <c r="K1325">
        <v>3762.65</v>
      </c>
      <c r="L1325">
        <v>0.17847299999999999</v>
      </c>
      <c r="M1325">
        <v>0.83703700000000003</v>
      </c>
      <c r="N1325">
        <v>0</v>
      </c>
      <c r="O1325" t="s">
        <v>42</v>
      </c>
    </row>
    <row r="1326" spans="1:15" x14ac:dyDescent="0.25">
      <c r="A1326" t="s">
        <v>172</v>
      </c>
      <c r="B1326">
        <v>4552.26</v>
      </c>
      <c r="C1326">
        <v>4443.59</v>
      </c>
      <c r="D1326">
        <v>4443.25</v>
      </c>
      <c r="E1326">
        <v>4352.33</v>
      </c>
      <c r="F1326">
        <v>226.08500000000001</v>
      </c>
      <c r="G1326">
        <v>349.26499999999999</v>
      </c>
      <c r="H1326">
        <v>114.92100000000001</v>
      </c>
      <c r="I1326">
        <v>74.113200000000006</v>
      </c>
      <c r="J1326">
        <v>130.18899999999999</v>
      </c>
      <c r="K1326">
        <v>3753.67</v>
      </c>
      <c r="L1326">
        <v>0.15348600000000001</v>
      </c>
      <c r="M1326">
        <v>0.86430899999999999</v>
      </c>
      <c r="N1326">
        <v>0</v>
      </c>
      <c r="O1326" t="s">
        <v>42</v>
      </c>
    </row>
    <row r="1327" spans="1:15" x14ac:dyDescent="0.25">
      <c r="A1327" t="s">
        <v>172</v>
      </c>
      <c r="B1327">
        <v>4572.1099999999997</v>
      </c>
      <c r="C1327">
        <v>4475.97</v>
      </c>
      <c r="D1327">
        <v>4475.6499999999996</v>
      </c>
      <c r="E1327">
        <v>4385.29</v>
      </c>
      <c r="F1327">
        <v>224.631</v>
      </c>
      <c r="G1327">
        <v>352.83699999999999</v>
      </c>
      <c r="H1327">
        <v>116.523</v>
      </c>
      <c r="I1327">
        <v>74.716399999999993</v>
      </c>
      <c r="J1327">
        <v>131.14400000000001</v>
      </c>
      <c r="K1327">
        <v>3784.33</v>
      </c>
      <c r="L1327">
        <v>0.162412</v>
      </c>
      <c r="M1327">
        <v>0.83693300000000004</v>
      </c>
      <c r="N1327">
        <v>0</v>
      </c>
      <c r="O1327" t="s">
        <v>42</v>
      </c>
    </row>
    <row r="1328" spans="1:15" x14ac:dyDescent="0.25">
      <c r="A1328" t="s">
        <v>172</v>
      </c>
      <c r="B1328">
        <v>4600.66</v>
      </c>
      <c r="C1328">
        <v>4493.22</v>
      </c>
      <c r="D1328">
        <v>4492.87</v>
      </c>
      <c r="E1328">
        <v>4401.62</v>
      </c>
      <c r="F1328">
        <v>228.05600000000001</v>
      </c>
      <c r="G1328">
        <v>350.66800000000001</v>
      </c>
      <c r="H1328">
        <v>115.944</v>
      </c>
      <c r="I1328">
        <v>73.677199999999999</v>
      </c>
      <c r="J1328">
        <v>130.596</v>
      </c>
      <c r="K1328">
        <v>3799.14</v>
      </c>
      <c r="L1328">
        <v>0.15751799999999999</v>
      </c>
      <c r="M1328">
        <v>0.84052400000000005</v>
      </c>
      <c r="N1328">
        <v>0</v>
      </c>
      <c r="O1328" t="s">
        <v>42</v>
      </c>
    </row>
    <row r="1329" spans="1:25" x14ac:dyDescent="0.25">
      <c r="A1329" t="s">
        <v>172</v>
      </c>
      <c r="B1329">
        <v>4505.76</v>
      </c>
      <c r="C1329">
        <v>4407.9399999999996</v>
      </c>
      <c r="D1329">
        <v>4407.6000000000004</v>
      </c>
      <c r="E1329">
        <v>4317.7</v>
      </c>
      <c r="F1329">
        <v>222.23599999999999</v>
      </c>
      <c r="G1329">
        <v>347.084</v>
      </c>
      <c r="H1329">
        <v>113.258</v>
      </c>
      <c r="I1329">
        <v>73.934200000000004</v>
      </c>
      <c r="J1329">
        <v>129.90299999999999</v>
      </c>
      <c r="K1329">
        <v>3724.95</v>
      </c>
      <c r="L1329">
        <v>0.14923</v>
      </c>
      <c r="M1329">
        <v>0.83698300000000003</v>
      </c>
      <c r="N1329">
        <v>0</v>
      </c>
      <c r="O1329" t="s">
        <v>42</v>
      </c>
    </row>
    <row r="1330" spans="1:25" x14ac:dyDescent="0.25">
      <c r="A1330" t="s">
        <v>172</v>
      </c>
      <c r="B1330">
        <v>4596.08</v>
      </c>
      <c r="C1330">
        <v>4491.01</v>
      </c>
      <c r="D1330">
        <v>4490.6899999999996</v>
      </c>
      <c r="E1330">
        <v>4399.53</v>
      </c>
      <c r="F1330">
        <v>226.52099999999999</v>
      </c>
      <c r="G1330">
        <v>352.75900000000001</v>
      </c>
      <c r="H1330">
        <v>114.89400000000001</v>
      </c>
      <c r="I1330">
        <v>75.765100000000004</v>
      </c>
      <c r="J1330">
        <v>131.732</v>
      </c>
      <c r="K1330">
        <v>3796.27</v>
      </c>
      <c r="L1330">
        <v>0.17847099999999999</v>
      </c>
      <c r="M1330">
        <v>0.835148</v>
      </c>
      <c r="N1330">
        <v>0</v>
      </c>
      <c r="O1330" t="s">
        <v>42</v>
      </c>
    </row>
    <row r="1331" spans="1:25" x14ac:dyDescent="0.25">
      <c r="A1331" t="s">
        <v>172</v>
      </c>
      <c r="B1331">
        <v>4531.0200000000004</v>
      </c>
      <c r="C1331">
        <v>4422.7299999999996</v>
      </c>
      <c r="D1331">
        <v>4422.42</v>
      </c>
      <c r="E1331">
        <v>4332.26</v>
      </c>
      <c r="F1331">
        <v>219.85</v>
      </c>
      <c r="G1331">
        <v>347.93900000000002</v>
      </c>
      <c r="H1331">
        <v>113.267</v>
      </c>
      <c r="I1331">
        <v>74.308199999999999</v>
      </c>
      <c r="J1331">
        <v>130.32900000000001</v>
      </c>
      <c r="K1331">
        <v>3741.18</v>
      </c>
      <c r="L1331">
        <v>0.14868500000000001</v>
      </c>
      <c r="M1331">
        <v>0.84269300000000003</v>
      </c>
      <c r="N1331">
        <v>0</v>
      </c>
      <c r="O1331" t="s">
        <v>42</v>
      </c>
    </row>
    <row r="1332" spans="1:25" x14ac:dyDescent="0.25">
      <c r="A1332" t="s">
        <v>172</v>
      </c>
      <c r="B1332">
        <v>4517.88</v>
      </c>
      <c r="C1332">
        <v>4418.1899999999996</v>
      </c>
      <c r="D1332">
        <v>4417.87</v>
      </c>
      <c r="E1332">
        <v>4327.62</v>
      </c>
      <c r="F1332">
        <v>222.06399999999999</v>
      </c>
      <c r="G1332">
        <v>346.25099999999998</v>
      </c>
      <c r="H1332">
        <v>113.16500000000001</v>
      </c>
      <c r="I1332">
        <v>73.272499999999994</v>
      </c>
      <c r="J1332">
        <v>129.84200000000001</v>
      </c>
      <c r="K1332">
        <v>3736.33</v>
      </c>
      <c r="L1332">
        <v>0.148538</v>
      </c>
      <c r="M1332">
        <v>0.83705200000000002</v>
      </c>
      <c r="N1332">
        <v>0</v>
      </c>
      <c r="O1332" t="s">
        <v>42</v>
      </c>
    </row>
    <row r="1333" spans="1:25" x14ac:dyDescent="0.25">
      <c r="A1333" t="s">
        <v>172</v>
      </c>
      <c r="B1333">
        <v>4530.8900000000003</v>
      </c>
      <c r="C1333">
        <v>4422.2</v>
      </c>
      <c r="D1333">
        <v>4421.87</v>
      </c>
      <c r="E1333">
        <v>4331.8100000000004</v>
      </c>
      <c r="F1333">
        <v>222.47900000000001</v>
      </c>
      <c r="G1333">
        <v>351.50299999999999</v>
      </c>
      <c r="H1333">
        <v>114.541</v>
      </c>
      <c r="I1333">
        <v>75.217600000000004</v>
      </c>
      <c r="J1333">
        <v>131.495</v>
      </c>
      <c r="K1333">
        <v>3734.58</v>
      </c>
      <c r="L1333">
        <v>0.15532499999999999</v>
      </c>
      <c r="M1333">
        <v>0.83636900000000003</v>
      </c>
      <c r="N1333">
        <v>0</v>
      </c>
      <c r="O1333" t="s">
        <v>42</v>
      </c>
    </row>
    <row r="1334" spans="1:25" x14ac:dyDescent="0.25">
      <c r="A1334" t="s">
        <v>172</v>
      </c>
      <c r="B1334">
        <v>4526.49</v>
      </c>
      <c r="C1334">
        <v>4430.1499999999996</v>
      </c>
      <c r="D1334">
        <v>4429.83</v>
      </c>
      <c r="E1334">
        <v>4339.33</v>
      </c>
      <c r="F1334">
        <v>223.14</v>
      </c>
      <c r="G1334">
        <v>347.786</v>
      </c>
      <c r="H1334">
        <v>113.65</v>
      </c>
      <c r="I1334">
        <v>73.886300000000006</v>
      </c>
      <c r="J1334">
        <v>130.273</v>
      </c>
      <c r="K1334">
        <v>3745.08</v>
      </c>
      <c r="L1334">
        <v>0.14844299999999999</v>
      </c>
      <c r="M1334">
        <v>0.84671700000000005</v>
      </c>
      <c r="N1334">
        <v>0</v>
      </c>
      <c r="O1334" t="s">
        <v>42</v>
      </c>
    </row>
    <row r="1335" spans="1:25" x14ac:dyDescent="0.25">
      <c r="A1335" t="s">
        <v>172</v>
      </c>
      <c r="B1335">
        <v>4512.66</v>
      </c>
      <c r="C1335">
        <v>4408.1099999999997</v>
      </c>
      <c r="D1335">
        <v>4407.78</v>
      </c>
      <c r="E1335">
        <v>4317.88</v>
      </c>
      <c r="F1335">
        <v>221.3</v>
      </c>
      <c r="G1335">
        <v>347.20100000000002</v>
      </c>
      <c r="H1335">
        <v>112.65600000000001</v>
      </c>
      <c r="I1335">
        <v>73.815600000000003</v>
      </c>
      <c r="J1335">
        <v>130.63900000000001</v>
      </c>
      <c r="K1335">
        <v>3726.26</v>
      </c>
      <c r="L1335">
        <v>0.178454</v>
      </c>
      <c r="M1335">
        <v>0.83690200000000003</v>
      </c>
      <c r="N1335">
        <v>0</v>
      </c>
      <c r="O1335" t="s">
        <v>42</v>
      </c>
    </row>
    <row r="1336" spans="1:25" x14ac:dyDescent="0.25">
      <c r="A1336" t="s">
        <v>172</v>
      </c>
      <c r="B1336">
        <v>4545.7299999999996</v>
      </c>
      <c r="C1336">
        <v>4440.04</v>
      </c>
      <c r="D1336">
        <v>4439.71</v>
      </c>
      <c r="E1336">
        <v>4349.1099999999997</v>
      </c>
      <c r="F1336">
        <v>224.614</v>
      </c>
      <c r="G1336">
        <v>349.88099999999997</v>
      </c>
      <c r="H1336">
        <v>112.76900000000001</v>
      </c>
      <c r="I1336">
        <v>75.278700000000001</v>
      </c>
      <c r="J1336">
        <v>131.68600000000001</v>
      </c>
      <c r="K1336">
        <v>3751.41</v>
      </c>
      <c r="L1336">
        <v>0.17847099999999999</v>
      </c>
      <c r="M1336">
        <v>0.86822699999999997</v>
      </c>
      <c r="N1336">
        <v>0</v>
      </c>
      <c r="O1336" t="s">
        <v>42</v>
      </c>
    </row>
    <row r="1337" spans="1:25" x14ac:dyDescent="0.25">
      <c r="A1337" t="s">
        <v>172</v>
      </c>
      <c r="B1337">
        <v>4571.68</v>
      </c>
      <c r="C1337">
        <v>4470.16</v>
      </c>
      <c r="D1337">
        <v>4469.82</v>
      </c>
      <c r="E1337">
        <v>4378.1499999999996</v>
      </c>
      <c r="F1337">
        <v>227.62799999999999</v>
      </c>
      <c r="G1337">
        <v>353.80900000000003</v>
      </c>
      <c r="H1337">
        <v>114.967</v>
      </c>
      <c r="I1337">
        <v>75.786199999999994</v>
      </c>
      <c r="J1337">
        <v>132.74299999999999</v>
      </c>
      <c r="K1337">
        <v>3773.46</v>
      </c>
      <c r="L1337">
        <v>0.178476</v>
      </c>
      <c r="M1337">
        <v>0.86891799999999997</v>
      </c>
      <c r="N1337">
        <v>0</v>
      </c>
      <c r="O1337" t="s">
        <v>42</v>
      </c>
    </row>
    <row r="1338" spans="1:25" x14ac:dyDescent="0.25">
      <c r="A1338" t="s">
        <v>172</v>
      </c>
      <c r="B1338">
        <v>4633.43</v>
      </c>
      <c r="C1338">
        <v>4525.7</v>
      </c>
      <c r="D1338">
        <v>4525.37</v>
      </c>
      <c r="E1338">
        <v>4433.7299999999996</v>
      </c>
      <c r="F1338">
        <v>228.48</v>
      </c>
      <c r="G1338">
        <v>356.959</v>
      </c>
      <c r="H1338">
        <v>117.88200000000001</v>
      </c>
      <c r="I1338">
        <v>75.657899999999998</v>
      </c>
      <c r="J1338">
        <v>132.84800000000001</v>
      </c>
      <c r="K1338">
        <v>3824.42</v>
      </c>
      <c r="L1338">
        <v>0.178455</v>
      </c>
      <c r="M1338">
        <v>0.83704800000000001</v>
      </c>
      <c r="N1338">
        <v>0</v>
      </c>
      <c r="O1338" t="s">
        <v>42</v>
      </c>
    </row>
    <row r="1339" spans="1:25" x14ac:dyDescent="0.25">
      <c r="A1339" t="s">
        <v>172</v>
      </c>
      <c r="B1339">
        <v>4613</v>
      </c>
      <c r="C1339">
        <v>4507.71</v>
      </c>
      <c r="D1339">
        <v>4507.37</v>
      </c>
      <c r="E1339">
        <v>4415.75</v>
      </c>
      <c r="F1339">
        <v>229.03</v>
      </c>
      <c r="G1339">
        <v>353.92500000000001</v>
      </c>
      <c r="H1339">
        <v>116.244</v>
      </c>
      <c r="I1339">
        <v>75.0779</v>
      </c>
      <c r="J1339">
        <v>132.13</v>
      </c>
      <c r="K1339">
        <v>3809.02</v>
      </c>
      <c r="L1339">
        <v>0.149816</v>
      </c>
      <c r="M1339">
        <v>0.83704000000000001</v>
      </c>
      <c r="N1339">
        <v>0</v>
      </c>
      <c r="O1339" t="s">
        <v>42</v>
      </c>
    </row>
    <row r="1340" spans="1:25" x14ac:dyDescent="0.25">
      <c r="A1340" t="s">
        <v>172</v>
      </c>
      <c r="B1340">
        <v>4580.6099999999997</v>
      </c>
      <c r="C1340">
        <v>4475.53</v>
      </c>
      <c r="D1340">
        <v>4475.2</v>
      </c>
      <c r="E1340">
        <v>4384.3900000000003</v>
      </c>
      <c r="F1340">
        <v>226.126</v>
      </c>
      <c r="G1340">
        <v>350.48700000000002</v>
      </c>
      <c r="H1340">
        <v>114.169</v>
      </c>
      <c r="I1340">
        <v>74.47</v>
      </c>
      <c r="J1340">
        <v>131.36799999999999</v>
      </c>
      <c r="K1340">
        <v>3784.1</v>
      </c>
      <c r="L1340">
        <v>0.147398</v>
      </c>
      <c r="M1340">
        <v>0.83705300000000005</v>
      </c>
      <c r="N1340">
        <v>0</v>
      </c>
      <c r="O1340" t="s">
        <v>42</v>
      </c>
    </row>
    <row r="1341" spans="1:25" x14ac:dyDescent="0.25">
      <c r="A1341" t="s">
        <v>172</v>
      </c>
      <c r="B1341">
        <v>4582.88</v>
      </c>
      <c r="C1341">
        <v>4477.1899999999996</v>
      </c>
      <c r="D1341">
        <v>4476.87</v>
      </c>
      <c r="E1341">
        <v>4385.6099999999997</v>
      </c>
      <c r="F1341">
        <v>225.483</v>
      </c>
      <c r="G1341">
        <v>352.048</v>
      </c>
      <c r="H1341">
        <v>115.39700000000001</v>
      </c>
      <c r="I1341">
        <v>74.719499999999996</v>
      </c>
      <c r="J1341">
        <v>131.63399999999999</v>
      </c>
      <c r="K1341">
        <v>3784.28</v>
      </c>
      <c r="L1341">
        <v>0.14791799999999999</v>
      </c>
      <c r="M1341">
        <v>0.83705200000000002</v>
      </c>
      <c r="N1341">
        <v>0</v>
      </c>
      <c r="O1341" t="s">
        <v>42</v>
      </c>
    </row>
    <row r="1342" spans="1:25" x14ac:dyDescent="0.25">
      <c r="A1342" t="s">
        <v>172</v>
      </c>
      <c r="B1342">
        <v>4608.37</v>
      </c>
      <c r="C1342">
        <v>4498.34</v>
      </c>
      <c r="D1342">
        <v>4498.0200000000004</v>
      </c>
      <c r="E1342">
        <v>4407.1899999999996</v>
      </c>
      <c r="F1342">
        <v>225.197</v>
      </c>
      <c r="G1342">
        <v>352.262</v>
      </c>
      <c r="H1342">
        <v>115.679</v>
      </c>
      <c r="I1342">
        <v>74.800200000000004</v>
      </c>
      <c r="J1342">
        <v>131.53399999999999</v>
      </c>
      <c r="K1342">
        <v>3806.15</v>
      </c>
      <c r="L1342">
        <v>0.169874</v>
      </c>
      <c r="M1342">
        <v>0.83660900000000005</v>
      </c>
      <c r="N1342">
        <v>0</v>
      </c>
      <c r="O1342" t="s">
        <v>42</v>
      </c>
    </row>
    <row r="1343" spans="1:25" x14ac:dyDescent="0.25">
      <c r="A1343" t="s">
        <v>172</v>
      </c>
      <c r="B1343">
        <v>4535.78</v>
      </c>
      <c r="C1343">
        <v>4439</v>
      </c>
      <c r="D1343">
        <v>4438.68</v>
      </c>
      <c r="E1343">
        <v>4348.18</v>
      </c>
      <c r="F1343">
        <v>223.16900000000001</v>
      </c>
      <c r="G1343">
        <v>349.71699999999998</v>
      </c>
      <c r="H1343">
        <v>114.60899999999999</v>
      </c>
      <c r="I1343">
        <v>74.580100000000002</v>
      </c>
      <c r="J1343">
        <v>130.495</v>
      </c>
      <c r="K1343">
        <v>3751.76</v>
      </c>
      <c r="L1343">
        <v>0.155419</v>
      </c>
      <c r="M1343">
        <v>0.83702900000000002</v>
      </c>
      <c r="N1343">
        <v>0</v>
      </c>
      <c r="O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172</v>
      </c>
      <c r="B1344">
        <v>4575.67</v>
      </c>
      <c r="C1344">
        <v>4469.29</v>
      </c>
      <c r="D1344">
        <v>4468.95</v>
      </c>
      <c r="E1344">
        <v>4377.46</v>
      </c>
      <c r="F1344">
        <v>227.94499999999999</v>
      </c>
      <c r="G1344">
        <v>351.81700000000001</v>
      </c>
      <c r="H1344">
        <v>114.878</v>
      </c>
      <c r="I1344">
        <v>75.195899999999995</v>
      </c>
      <c r="J1344">
        <v>131.577</v>
      </c>
      <c r="K1344">
        <v>3774.42</v>
      </c>
      <c r="L1344">
        <v>0.15693699999999999</v>
      </c>
      <c r="M1344">
        <v>0.83662099999999995</v>
      </c>
      <c r="N1344">
        <v>0</v>
      </c>
      <c r="O1344" t="s">
        <v>42</v>
      </c>
      <c r="R1344">
        <f>AVERAGE(B1295:B1344)</f>
        <v>4551.8251999999993</v>
      </c>
      <c r="S1344">
        <f>AVERAGE(C1295:C1344)</f>
        <v>4448.1824000000006</v>
      </c>
      <c r="U1344">
        <f>_xlfn.VAR.P(B1295:B1344)</f>
        <v>1025.7652289600003</v>
      </c>
      <c r="V1344">
        <f>_xlfn.VAR.P(C1295:C1344)</f>
        <v>961.25126224000417</v>
      </c>
      <c r="X1344">
        <f>1.96*SQRT(U1344)/50</f>
        <v>1.2554807371796253</v>
      </c>
      <c r="Y1344">
        <f>1.96*SQRT(V1344)/50</f>
        <v>1.2153588521948897</v>
      </c>
    </row>
    <row r="1345" spans="1:14" x14ac:dyDescent="0.25">
      <c r="A1345" t="s">
        <v>173</v>
      </c>
      <c r="B1345">
        <v>227784.709</v>
      </c>
      <c r="C1345" t="s">
        <v>36</v>
      </c>
    </row>
    <row r="1346" spans="1:14" x14ac:dyDescent="0.25">
      <c r="A1346" t="s">
        <v>174</v>
      </c>
      <c r="B1346">
        <v>4401.68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0.16195499999999999</v>
      </c>
      <c r="L1346">
        <v>0.86836100000000005</v>
      </c>
      <c r="M1346">
        <v>0</v>
      </c>
      <c r="N1346" t="s">
        <v>42</v>
      </c>
    </row>
    <row r="1347" spans="1:14" x14ac:dyDescent="0.25">
      <c r="A1347" t="s">
        <v>174</v>
      </c>
      <c r="B1347">
        <v>4468.43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0.178455</v>
      </c>
      <c r="L1347">
        <v>0.84229299999999996</v>
      </c>
      <c r="M1347">
        <v>0</v>
      </c>
      <c r="N1347" t="s">
        <v>42</v>
      </c>
    </row>
    <row r="1348" spans="1:14" x14ac:dyDescent="0.25">
      <c r="A1348" t="s">
        <v>174</v>
      </c>
      <c r="B1348">
        <v>4505.57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0.16011</v>
      </c>
      <c r="L1348">
        <v>0.83691899999999997</v>
      </c>
      <c r="M1348">
        <v>0</v>
      </c>
      <c r="N1348" t="s">
        <v>42</v>
      </c>
    </row>
    <row r="1349" spans="1:14" x14ac:dyDescent="0.25">
      <c r="A1349" t="s">
        <v>174</v>
      </c>
      <c r="B1349">
        <v>4493.7299999999996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0.15623600000000001</v>
      </c>
      <c r="L1349">
        <v>0.83683300000000005</v>
      </c>
      <c r="M1349">
        <v>0</v>
      </c>
      <c r="N1349" t="s">
        <v>42</v>
      </c>
    </row>
    <row r="1350" spans="1:14" x14ac:dyDescent="0.25">
      <c r="A1350" t="s">
        <v>174</v>
      </c>
      <c r="B1350">
        <v>4486.87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0.17349999999999999</v>
      </c>
      <c r="L1350">
        <v>0.83691599999999999</v>
      </c>
      <c r="M1350">
        <v>0</v>
      </c>
      <c r="N1350" t="s">
        <v>42</v>
      </c>
    </row>
    <row r="1351" spans="1:14" x14ac:dyDescent="0.25">
      <c r="A1351" t="s">
        <v>174</v>
      </c>
      <c r="B1351">
        <v>4532.58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0.14730799999999999</v>
      </c>
      <c r="L1351">
        <v>0.86799800000000005</v>
      </c>
      <c r="M1351">
        <v>0</v>
      </c>
      <c r="N1351" t="s">
        <v>42</v>
      </c>
    </row>
    <row r="1352" spans="1:14" x14ac:dyDescent="0.25">
      <c r="A1352" t="s">
        <v>174</v>
      </c>
      <c r="B1352">
        <v>4507.21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0.14711399999999999</v>
      </c>
      <c r="L1352">
        <v>0.83659700000000004</v>
      </c>
      <c r="M1352">
        <v>0</v>
      </c>
      <c r="N1352" t="s">
        <v>42</v>
      </c>
    </row>
    <row r="1353" spans="1:14" x14ac:dyDescent="0.25">
      <c r="A1353" t="s">
        <v>174</v>
      </c>
      <c r="B1353">
        <v>4494.47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0.147143</v>
      </c>
      <c r="L1353">
        <v>0.83677900000000005</v>
      </c>
      <c r="M1353">
        <v>0</v>
      </c>
      <c r="N1353" t="s">
        <v>42</v>
      </c>
    </row>
    <row r="1354" spans="1:14" x14ac:dyDescent="0.25">
      <c r="A1354" t="s">
        <v>174</v>
      </c>
      <c r="B1354">
        <v>4504.62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0.15421699999999999</v>
      </c>
      <c r="L1354">
        <v>0.83696499999999996</v>
      </c>
      <c r="M1354">
        <v>0</v>
      </c>
      <c r="N1354" t="s">
        <v>42</v>
      </c>
    </row>
    <row r="1355" spans="1:14" x14ac:dyDescent="0.25">
      <c r="A1355" t="s">
        <v>174</v>
      </c>
      <c r="B1355">
        <v>4519.29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0.16058800000000001</v>
      </c>
      <c r="L1355">
        <v>0.83554899999999999</v>
      </c>
      <c r="M1355">
        <v>0</v>
      </c>
      <c r="N1355" t="s">
        <v>42</v>
      </c>
    </row>
    <row r="1356" spans="1:14" x14ac:dyDescent="0.25">
      <c r="A1356" t="s">
        <v>174</v>
      </c>
      <c r="B1356">
        <v>4541.12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0.17852599999999999</v>
      </c>
      <c r="L1356">
        <v>0.86436800000000003</v>
      </c>
      <c r="M1356">
        <v>0</v>
      </c>
      <c r="N1356" t="s">
        <v>42</v>
      </c>
    </row>
    <row r="1357" spans="1:14" x14ac:dyDescent="0.25">
      <c r="A1357" t="s">
        <v>174</v>
      </c>
      <c r="B1357">
        <v>4536.16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0.148982</v>
      </c>
      <c r="L1357">
        <v>0.83694299999999999</v>
      </c>
      <c r="M1357">
        <v>0</v>
      </c>
      <c r="N1357" t="s">
        <v>42</v>
      </c>
    </row>
    <row r="1358" spans="1:14" x14ac:dyDescent="0.25">
      <c r="A1358" t="s">
        <v>174</v>
      </c>
      <c r="B1358">
        <v>4484.2700000000004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0.155448</v>
      </c>
      <c r="L1358">
        <v>0.83518400000000004</v>
      </c>
      <c r="M1358">
        <v>0</v>
      </c>
      <c r="N1358" t="s">
        <v>42</v>
      </c>
    </row>
    <row r="1359" spans="1:14" x14ac:dyDescent="0.25">
      <c r="A1359" t="s">
        <v>174</v>
      </c>
      <c r="B1359">
        <v>4450.47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0.17558699999999999</v>
      </c>
      <c r="L1359">
        <v>0.84897</v>
      </c>
      <c r="M1359">
        <v>0</v>
      </c>
      <c r="N1359" t="s">
        <v>42</v>
      </c>
    </row>
    <row r="1360" spans="1:14" x14ac:dyDescent="0.25">
      <c r="A1360" t="s">
        <v>174</v>
      </c>
      <c r="B1360">
        <v>4504.1400000000003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0.178456</v>
      </c>
      <c r="L1360">
        <v>0.83705099999999999</v>
      </c>
      <c r="M1360">
        <v>0</v>
      </c>
      <c r="N1360" t="s">
        <v>42</v>
      </c>
    </row>
    <row r="1361" spans="1:14" x14ac:dyDescent="0.25">
      <c r="A1361" t="s">
        <v>174</v>
      </c>
      <c r="B1361">
        <v>4455.95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0.147785</v>
      </c>
      <c r="L1361">
        <v>0.837036</v>
      </c>
      <c r="M1361">
        <v>0</v>
      </c>
      <c r="N1361" t="s">
        <v>42</v>
      </c>
    </row>
    <row r="1362" spans="1:14" x14ac:dyDescent="0.25">
      <c r="A1362" t="s">
        <v>174</v>
      </c>
      <c r="B1362">
        <v>4448.59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0.152647</v>
      </c>
      <c r="L1362">
        <v>0.83654200000000001</v>
      </c>
      <c r="M1362">
        <v>0</v>
      </c>
      <c r="N1362" t="s">
        <v>42</v>
      </c>
    </row>
    <row r="1363" spans="1:14" x14ac:dyDescent="0.25">
      <c r="A1363" t="s">
        <v>174</v>
      </c>
      <c r="B1363">
        <v>4456.8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0.147145</v>
      </c>
      <c r="L1363">
        <v>0.85541800000000001</v>
      </c>
      <c r="M1363">
        <v>0</v>
      </c>
      <c r="N1363" t="s">
        <v>42</v>
      </c>
    </row>
    <row r="1364" spans="1:14" x14ac:dyDescent="0.25">
      <c r="A1364" t="s">
        <v>174</v>
      </c>
      <c r="B1364">
        <v>4450.87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0.14827199999999999</v>
      </c>
      <c r="L1364">
        <v>0.83628599999999997</v>
      </c>
      <c r="M1364">
        <v>0</v>
      </c>
      <c r="N1364" t="s">
        <v>42</v>
      </c>
    </row>
    <row r="1365" spans="1:14" x14ac:dyDescent="0.25">
      <c r="A1365" t="s">
        <v>174</v>
      </c>
      <c r="B1365">
        <v>4497.93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0.152144</v>
      </c>
      <c r="L1365">
        <v>0.83702799999999999</v>
      </c>
      <c r="M1365">
        <v>0</v>
      </c>
      <c r="N1365" t="s">
        <v>42</v>
      </c>
    </row>
    <row r="1366" spans="1:14" x14ac:dyDescent="0.25">
      <c r="A1366" t="s">
        <v>174</v>
      </c>
      <c r="B1366">
        <v>4526.9399999999996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0.15015000000000001</v>
      </c>
      <c r="L1366">
        <v>0.83701899999999996</v>
      </c>
      <c r="M1366">
        <v>0</v>
      </c>
      <c r="N1366" t="s">
        <v>42</v>
      </c>
    </row>
    <row r="1367" spans="1:14" x14ac:dyDescent="0.25">
      <c r="A1367" t="s">
        <v>174</v>
      </c>
      <c r="B1367">
        <v>4476.2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0.17846000000000001</v>
      </c>
      <c r="L1367">
        <v>0.83687800000000001</v>
      </c>
      <c r="M1367">
        <v>0</v>
      </c>
      <c r="N1367" t="s">
        <v>42</v>
      </c>
    </row>
    <row r="1368" spans="1:14" x14ac:dyDescent="0.25">
      <c r="A1368" t="s">
        <v>174</v>
      </c>
      <c r="B1368">
        <v>4527.8900000000003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0.15415400000000001</v>
      </c>
      <c r="L1368">
        <v>0.83696199999999998</v>
      </c>
      <c r="M1368">
        <v>0</v>
      </c>
      <c r="N1368" t="s">
        <v>42</v>
      </c>
    </row>
    <row r="1369" spans="1:14" x14ac:dyDescent="0.25">
      <c r="A1369" t="s">
        <v>174</v>
      </c>
      <c r="B1369">
        <v>4481.3100000000004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0.17846000000000001</v>
      </c>
      <c r="L1369">
        <v>0.83662700000000001</v>
      </c>
      <c r="M1369">
        <v>0</v>
      </c>
      <c r="N1369" t="s">
        <v>42</v>
      </c>
    </row>
    <row r="1370" spans="1:14" x14ac:dyDescent="0.25">
      <c r="A1370" t="s">
        <v>174</v>
      </c>
      <c r="B1370">
        <v>4467.13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0.147312</v>
      </c>
      <c r="L1370">
        <v>0.83699900000000005</v>
      </c>
      <c r="M1370">
        <v>0</v>
      </c>
      <c r="N1370" t="s">
        <v>42</v>
      </c>
    </row>
    <row r="1371" spans="1:14" x14ac:dyDescent="0.25">
      <c r="A1371" t="s">
        <v>174</v>
      </c>
      <c r="B1371">
        <v>4491.38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0.178454</v>
      </c>
      <c r="L1371">
        <v>0.83704699999999999</v>
      </c>
      <c r="M1371">
        <v>0</v>
      </c>
      <c r="N1371" t="s">
        <v>42</v>
      </c>
    </row>
    <row r="1372" spans="1:14" x14ac:dyDescent="0.25">
      <c r="A1372" t="s">
        <v>174</v>
      </c>
      <c r="B1372">
        <v>4501.8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0.178454</v>
      </c>
      <c r="L1372">
        <v>0.83696099999999996</v>
      </c>
      <c r="M1372">
        <v>0</v>
      </c>
      <c r="N1372" t="s">
        <v>42</v>
      </c>
    </row>
    <row r="1373" spans="1:14" x14ac:dyDescent="0.25">
      <c r="A1373" t="s">
        <v>174</v>
      </c>
      <c r="B1373">
        <v>4505.13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0.15162</v>
      </c>
      <c r="L1373">
        <v>0.83704100000000004</v>
      </c>
      <c r="M1373">
        <v>0</v>
      </c>
      <c r="N1373" t="s">
        <v>42</v>
      </c>
    </row>
    <row r="1374" spans="1:14" x14ac:dyDescent="0.25">
      <c r="A1374" t="s">
        <v>174</v>
      </c>
      <c r="B1374">
        <v>4492.38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0.14712700000000001</v>
      </c>
      <c r="L1374">
        <v>0.83564499999999997</v>
      </c>
      <c r="M1374">
        <v>0</v>
      </c>
      <c r="N1374" t="s">
        <v>42</v>
      </c>
    </row>
    <row r="1375" spans="1:14" x14ac:dyDescent="0.25">
      <c r="A1375" t="s">
        <v>174</v>
      </c>
      <c r="B1375">
        <v>4471.1899999999996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0.15181800000000001</v>
      </c>
      <c r="L1375">
        <v>0.83688300000000004</v>
      </c>
      <c r="M1375">
        <v>0</v>
      </c>
      <c r="N1375" t="s">
        <v>42</v>
      </c>
    </row>
    <row r="1376" spans="1:14" x14ac:dyDescent="0.25">
      <c r="A1376" t="s">
        <v>174</v>
      </c>
      <c r="B1376">
        <v>4468.25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0.150473</v>
      </c>
      <c r="L1376">
        <v>0.833287</v>
      </c>
      <c r="M1376">
        <v>0</v>
      </c>
      <c r="N1376" t="s">
        <v>42</v>
      </c>
    </row>
    <row r="1377" spans="1:14" x14ac:dyDescent="0.25">
      <c r="A1377" t="s">
        <v>174</v>
      </c>
      <c r="B1377">
        <v>4483.3100000000004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0.15440599999999999</v>
      </c>
      <c r="L1377">
        <v>0.83698099999999998</v>
      </c>
      <c r="M1377">
        <v>0</v>
      </c>
      <c r="N1377" t="s">
        <v>42</v>
      </c>
    </row>
    <row r="1378" spans="1:14" x14ac:dyDescent="0.25">
      <c r="A1378" t="s">
        <v>174</v>
      </c>
      <c r="B1378">
        <v>4443.67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0.17846799999999999</v>
      </c>
      <c r="L1378">
        <v>0.83667000000000002</v>
      </c>
      <c r="M1378">
        <v>0</v>
      </c>
      <c r="N1378" t="s">
        <v>42</v>
      </c>
    </row>
    <row r="1379" spans="1:14" x14ac:dyDescent="0.25">
      <c r="A1379" t="s">
        <v>174</v>
      </c>
      <c r="B1379">
        <v>4543.01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0.15109300000000001</v>
      </c>
      <c r="L1379">
        <v>0.83704599999999996</v>
      </c>
      <c r="M1379">
        <v>0</v>
      </c>
      <c r="N1379" t="s">
        <v>42</v>
      </c>
    </row>
    <row r="1380" spans="1:14" x14ac:dyDescent="0.25">
      <c r="A1380" t="s">
        <v>174</v>
      </c>
      <c r="B1380">
        <v>4494.5600000000004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0.17057700000000001</v>
      </c>
      <c r="L1380">
        <v>0.83688499999999999</v>
      </c>
      <c r="M1380">
        <v>0</v>
      </c>
      <c r="N1380" t="s">
        <v>42</v>
      </c>
    </row>
    <row r="1381" spans="1:14" x14ac:dyDescent="0.25">
      <c r="A1381" t="s">
        <v>174</v>
      </c>
      <c r="B1381">
        <v>4534.8900000000003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0.147339</v>
      </c>
      <c r="L1381">
        <v>0.83703799999999995</v>
      </c>
      <c r="M1381">
        <v>0</v>
      </c>
      <c r="N1381" t="s">
        <v>42</v>
      </c>
    </row>
    <row r="1382" spans="1:14" x14ac:dyDescent="0.25">
      <c r="A1382" t="s">
        <v>174</v>
      </c>
      <c r="B1382">
        <v>4510.5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0.178456</v>
      </c>
      <c r="L1382">
        <v>0.86849399999999999</v>
      </c>
      <c r="M1382">
        <v>0</v>
      </c>
      <c r="N1382" t="s">
        <v>42</v>
      </c>
    </row>
    <row r="1383" spans="1:14" x14ac:dyDescent="0.25">
      <c r="A1383" t="s">
        <v>174</v>
      </c>
      <c r="B1383">
        <v>4454.2299999999996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0.15418100000000001</v>
      </c>
      <c r="L1383">
        <v>0.83665500000000004</v>
      </c>
      <c r="M1383">
        <v>0</v>
      </c>
      <c r="N1383" t="s">
        <v>42</v>
      </c>
    </row>
    <row r="1384" spans="1:14" x14ac:dyDescent="0.25">
      <c r="A1384" t="s">
        <v>174</v>
      </c>
      <c r="B1384">
        <v>4491.26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0.148534</v>
      </c>
      <c r="L1384">
        <v>0.83703399999999994</v>
      </c>
      <c r="M1384">
        <v>0</v>
      </c>
      <c r="N1384" t="s">
        <v>42</v>
      </c>
    </row>
    <row r="1385" spans="1:14" x14ac:dyDescent="0.25">
      <c r="A1385" t="s">
        <v>174</v>
      </c>
      <c r="B1385">
        <v>4471.8500000000004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0.178454</v>
      </c>
      <c r="L1385">
        <v>0.836893</v>
      </c>
      <c r="M1385">
        <v>0</v>
      </c>
      <c r="N1385" t="s">
        <v>42</v>
      </c>
    </row>
    <row r="1386" spans="1:14" x14ac:dyDescent="0.25">
      <c r="A1386" t="s">
        <v>174</v>
      </c>
      <c r="B1386">
        <v>4436.5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0.147257</v>
      </c>
      <c r="L1386">
        <v>0.83700799999999997</v>
      </c>
      <c r="M1386">
        <v>0</v>
      </c>
      <c r="N1386" t="s">
        <v>42</v>
      </c>
    </row>
    <row r="1387" spans="1:14" x14ac:dyDescent="0.25">
      <c r="A1387" t="s">
        <v>174</v>
      </c>
      <c r="B1387">
        <v>4445.7299999999996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0.16632</v>
      </c>
      <c r="L1387">
        <v>0.83684199999999997</v>
      </c>
      <c r="M1387">
        <v>0</v>
      </c>
      <c r="N1387" t="s">
        <v>42</v>
      </c>
    </row>
    <row r="1388" spans="1:14" x14ac:dyDescent="0.25">
      <c r="A1388" t="s">
        <v>174</v>
      </c>
      <c r="B1388">
        <v>4459.8900000000003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0.17845900000000001</v>
      </c>
      <c r="L1388">
        <v>0.83704999999999996</v>
      </c>
      <c r="M1388">
        <v>0</v>
      </c>
      <c r="N1388" t="s">
        <v>42</v>
      </c>
    </row>
    <row r="1389" spans="1:14" x14ac:dyDescent="0.25">
      <c r="A1389" t="s">
        <v>174</v>
      </c>
      <c r="B1389">
        <v>4483.8900000000003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0.14918300000000001</v>
      </c>
      <c r="L1389">
        <v>0.836897</v>
      </c>
      <c r="M1389">
        <v>0</v>
      </c>
      <c r="N1389" t="s">
        <v>42</v>
      </c>
    </row>
    <row r="1390" spans="1:14" x14ac:dyDescent="0.25">
      <c r="A1390" t="s">
        <v>174</v>
      </c>
      <c r="B1390">
        <v>4464.83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0.178454</v>
      </c>
      <c r="L1390">
        <v>0.83701800000000004</v>
      </c>
      <c r="M1390">
        <v>0</v>
      </c>
      <c r="N1390" t="s">
        <v>42</v>
      </c>
    </row>
    <row r="1391" spans="1:14" x14ac:dyDescent="0.25">
      <c r="A1391" t="s">
        <v>174</v>
      </c>
      <c r="B1391">
        <v>4405.1000000000004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0.14711299999999999</v>
      </c>
      <c r="L1391">
        <v>0.84406000000000003</v>
      </c>
      <c r="M1391">
        <v>0</v>
      </c>
      <c r="N1391" t="s">
        <v>42</v>
      </c>
    </row>
    <row r="1392" spans="1:14" x14ac:dyDescent="0.25">
      <c r="A1392" t="s">
        <v>174</v>
      </c>
      <c r="B1392">
        <v>4446.3599999999997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0.156031</v>
      </c>
      <c r="L1392">
        <v>0.836866</v>
      </c>
      <c r="M1392">
        <v>0</v>
      </c>
      <c r="N1392" t="s">
        <v>42</v>
      </c>
    </row>
    <row r="1393" spans="1:25" x14ac:dyDescent="0.25">
      <c r="A1393" t="s">
        <v>174</v>
      </c>
      <c r="B1393">
        <v>4538.5600000000004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0.152062</v>
      </c>
      <c r="L1393">
        <v>0.83685799999999999</v>
      </c>
      <c r="M1393">
        <v>0</v>
      </c>
      <c r="N1393" t="s">
        <v>42</v>
      </c>
    </row>
    <row r="1394" spans="1:25" x14ac:dyDescent="0.25">
      <c r="A1394" t="s">
        <v>174</v>
      </c>
      <c r="B1394">
        <v>4509.54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0.178455</v>
      </c>
      <c r="L1394">
        <v>0.83705099999999999</v>
      </c>
      <c r="M1394">
        <v>0</v>
      </c>
      <c r="N1394" t="s">
        <v>42</v>
      </c>
    </row>
    <row r="1395" spans="1:25" x14ac:dyDescent="0.25">
      <c r="A1395" t="s">
        <v>174</v>
      </c>
      <c r="B1395">
        <v>4479.4799999999996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0.15357999999999999</v>
      </c>
      <c r="L1395">
        <v>0.83704599999999996</v>
      </c>
      <c r="M1395">
        <v>0</v>
      </c>
      <c r="N1395" t="s">
        <v>42</v>
      </c>
    </row>
    <row r="1396" spans="1:25" x14ac:dyDescent="0.25">
      <c r="A1396" t="s">
        <v>174</v>
      </c>
      <c r="B1396">
        <v>4463.66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0.178454</v>
      </c>
      <c r="L1396">
        <v>0.83703499999999997</v>
      </c>
      <c r="M1396">
        <v>0</v>
      </c>
      <c r="N1396" t="s">
        <v>42</v>
      </c>
    </row>
    <row r="1397" spans="1:25" x14ac:dyDescent="0.25">
      <c r="A1397" t="s">
        <v>174</v>
      </c>
      <c r="B1397">
        <v>4441.29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0.14711199999999999</v>
      </c>
      <c r="L1397">
        <v>0.83695900000000001</v>
      </c>
      <c r="M1397">
        <v>0</v>
      </c>
      <c r="N1397" t="s">
        <v>42</v>
      </c>
    </row>
    <row r="1398" spans="1:25" x14ac:dyDescent="0.25">
      <c r="A1398" t="s">
        <v>174</v>
      </c>
      <c r="B1398">
        <v>4512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0.15871199999999999</v>
      </c>
      <c r="L1398">
        <v>0.83694100000000005</v>
      </c>
      <c r="M1398">
        <v>0</v>
      </c>
      <c r="N1398" t="s">
        <v>42</v>
      </c>
    </row>
    <row r="1399" spans="1:25" x14ac:dyDescent="0.25">
      <c r="A1399" t="s">
        <v>174</v>
      </c>
      <c r="B1399">
        <v>4486.7700000000004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0.16259399999999999</v>
      </c>
      <c r="L1399">
        <v>0.83692800000000001</v>
      </c>
      <c r="M1399">
        <v>0</v>
      </c>
      <c r="N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174</v>
      </c>
      <c r="B1400">
        <v>4519.45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0.178454</v>
      </c>
      <c r="L1400">
        <v>0.83652300000000002</v>
      </c>
      <c r="M1400">
        <v>0</v>
      </c>
      <c r="N1400" t="s">
        <v>42</v>
      </c>
      <c r="R1400">
        <f>AVERAGE(B1351:B1400)</f>
        <v>4486.2880000000023</v>
      </c>
      <c r="S1400">
        <f>AVERAGE(C1351:C1400)</f>
        <v>0</v>
      </c>
      <c r="U1400">
        <f>_xlfn.VAR.P(B1351:B1400)</f>
        <v>1025.4462320000016</v>
      </c>
      <c r="V1400">
        <f>_xlfn.VAR.P(C1351:C1400)</f>
        <v>0</v>
      </c>
      <c r="X1400">
        <f>1.96*SQRT(U1400)/50</f>
        <v>1.2552855045528417</v>
      </c>
      <c r="Y1400">
        <f>1.96*SQRT(V1400)/50</f>
        <v>0</v>
      </c>
    </row>
    <row r="1401" spans="1:25" x14ac:dyDescent="0.25">
      <c r="A1401" t="s">
        <v>175</v>
      </c>
      <c r="B1401">
        <v>224423.82879999999</v>
      </c>
      <c r="C1401" t="s">
        <v>36</v>
      </c>
    </row>
    <row r="1402" spans="1:25" x14ac:dyDescent="0.25">
      <c r="A1402" t="s">
        <v>176</v>
      </c>
      <c r="B1402">
        <v>3861.37</v>
      </c>
      <c r="C1402">
        <v>3827.93</v>
      </c>
      <c r="D1402">
        <v>3827.59</v>
      </c>
      <c r="E1402">
        <v>3736.19</v>
      </c>
      <c r="F1402">
        <v>220.92500000000001</v>
      </c>
      <c r="G1402">
        <v>0</v>
      </c>
      <c r="H1402">
        <v>112.76900000000001</v>
      </c>
      <c r="I1402">
        <v>0</v>
      </c>
      <c r="J1402">
        <v>0.14719499999999999</v>
      </c>
      <c r="K1402">
        <v>0.83696000000000004</v>
      </c>
      <c r="L1402">
        <v>0</v>
      </c>
      <c r="M1402" t="s">
        <v>42</v>
      </c>
    </row>
    <row r="1403" spans="1:25" x14ac:dyDescent="0.25">
      <c r="A1403" t="s">
        <v>176</v>
      </c>
      <c r="B1403">
        <v>3593.6</v>
      </c>
      <c r="C1403">
        <v>3556.67</v>
      </c>
      <c r="D1403">
        <v>3556.49</v>
      </c>
      <c r="E1403">
        <v>3469.02</v>
      </c>
      <c r="F1403">
        <v>191.62100000000001</v>
      </c>
      <c r="G1403">
        <v>0</v>
      </c>
      <c r="H1403">
        <v>99.325100000000006</v>
      </c>
      <c r="I1403">
        <v>0</v>
      </c>
      <c r="J1403">
        <v>0.178454</v>
      </c>
      <c r="K1403">
        <v>0.83705300000000005</v>
      </c>
      <c r="L1403">
        <v>0</v>
      </c>
      <c r="M1403" t="s">
        <v>42</v>
      </c>
    </row>
    <row r="1404" spans="1:25" x14ac:dyDescent="0.25">
      <c r="A1404" t="s">
        <v>176</v>
      </c>
      <c r="B1404">
        <v>3700.6</v>
      </c>
      <c r="C1404">
        <v>3670.74</v>
      </c>
      <c r="D1404">
        <v>3670.47</v>
      </c>
      <c r="E1404">
        <v>3583.24</v>
      </c>
      <c r="F1404">
        <v>203.46899999999999</v>
      </c>
      <c r="G1404">
        <v>0</v>
      </c>
      <c r="H1404">
        <v>103.093</v>
      </c>
      <c r="I1404">
        <v>0</v>
      </c>
      <c r="J1404">
        <v>0.148671</v>
      </c>
      <c r="K1404">
        <v>0.83687</v>
      </c>
      <c r="L1404">
        <v>0</v>
      </c>
      <c r="M1404" t="s">
        <v>42</v>
      </c>
    </row>
    <row r="1405" spans="1:25" x14ac:dyDescent="0.25">
      <c r="A1405" t="s">
        <v>176</v>
      </c>
      <c r="B1405">
        <v>3980.06</v>
      </c>
      <c r="C1405">
        <v>3947.63</v>
      </c>
      <c r="D1405">
        <v>3947.22</v>
      </c>
      <c r="E1405">
        <v>3853.55</v>
      </c>
      <c r="F1405">
        <v>228.27600000000001</v>
      </c>
      <c r="G1405">
        <v>0</v>
      </c>
      <c r="H1405">
        <v>114.292</v>
      </c>
      <c r="I1405">
        <v>0</v>
      </c>
      <c r="J1405">
        <v>0.178454</v>
      </c>
      <c r="K1405">
        <v>0.83663299999999996</v>
      </c>
      <c r="L1405">
        <v>0</v>
      </c>
      <c r="M1405" t="s">
        <v>42</v>
      </c>
    </row>
    <row r="1406" spans="1:25" x14ac:dyDescent="0.25">
      <c r="A1406" t="s">
        <v>176</v>
      </c>
      <c r="B1406">
        <v>3941.93</v>
      </c>
      <c r="C1406">
        <v>3904.08</v>
      </c>
      <c r="D1406">
        <v>3903.72</v>
      </c>
      <c r="E1406">
        <v>3811.26</v>
      </c>
      <c r="F1406">
        <v>228.453</v>
      </c>
      <c r="G1406">
        <v>0</v>
      </c>
      <c r="H1406">
        <v>114.84399999999999</v>
      </c>
      <c r="I1406">
        <v>0</v>
      </c>
      <c r="J1406">
        <v>0.15617600000000001</v>
      </c>
      <c r="K1406">
        <v>0.83682299999999998</v>
      </c>
      <c r="L1406">
        <v>0</v>
      </c>
      <c r="M1406" t="s">
        <v>42</v>
      </c>
    </row>
    <row r="1407" spans="1:25" x14ac:dyDescent="0.25">
      <c r="A1407" t="s">
        <v>176</v>
      </c>
      <c r="B1407">
        <v>3940.61</v>
      </c>
      <c r="C1407">
        <v>3903.7</v>
      </c>
      <c r="D1407">
        <v>3903.39</v>
      </c>
      <c r="E1407">
        <v>3811.16</v>
      </c>
      <c r="F1407">
        <v>226.465</v>
      </c>
      <c r="G1407">
        <v>0</v>
      </c>
      <c r="H1407">
        <v>115.21299999999999</v>
      </c>
      <c r="I1407">
        <v>0</v>
      </c>
      <c r="J1407">
        <v>0.160055</v>
      </c>
      <c r="K1407">
        <v>0.83671399999999996</v>
      </c>
      <c r="L1407">
        <v>0</v>
      </c>
      <c r="M1407" t="s">
        <v>42</v>
      </c>
    </row>
    <row r="1408" spans="1:25" x14ac:dyDescent="0.25">
      <c r="A1408" t="s">
        <v>176</v>
      </c>
      <c r="B1408">
        <v>3986.39</v>
      </c>
      <c r="C1408">
        <v>3954.55</v>
      </c>
      <c r="D1408">
        <v>3954.19</v>
      </c>
      <c r="E1408">
        <v>3859.73</v>
      </c>
      <c r="F1408">
        <v>228.97399999999999</v>
      </c>
      <c r="G1408">
        <v>0</v>
      </c>
      <c r="H1408">
        <v>116.378</v>
      </c>
      <c r="I1408">
        <v>0</v>
      </c>
      <c r="J1408">
        <v>0.150809</v>
      </c>
      <c r="K1408">
        <v>0.83673299999999995</v>
      </c>
      <c r="L1408">
        <v>0</v>
      </c>
      <c r="M1408" t="s">
        <v>42</v>
      </c>
    </row>
    <row r="1409" spans="1:13" x14ac:dyDescent="0.25">
      <c r="A1409" t="s">
        <v>176</v>
      </c>
      <c r="B1409">
        <v>3966.2</v>
      </c>
      <c r="C1409">
        <v>3928.4</v>
      </c>
      <c r="D1409">
        <v>3928.05</v>
      </c>
      <c r="E1409">
        <v>3835.04</v>
      </c>
      <c r="F1409">
        <v>225.72900000000001</v>
      </c>
      <c r="G1409">
        <v>0</v>
      </c>
      <c r="H1409">
        <v>114.874</v>
      </c>
      <c r="I1409">
        <v>0</v>
      </c>
      <c r="J1409">
        <v>0.15244199999999999</v>
      </c>
      <c r="K1409">
        <v>0.83643800000000001</v>
      </c>
      <c r="L1409">
        <v>0</v>
      </c>
      <c r="M1409" t="s">
        <v>42</v>
      </c>
    </row>
    <row r="1410" spans="1:13" x14ac:dyDescent="0.25">
      <c r="A1410" t="s">
        <v>176</v>
      </c>
      <c r="B1410">
        <v>3946.12</v>
      </c>
      <c r="C1410">
        <v>3910.81</v>
      </c>
      <c r="D1410">
        <v>3910.47</v>
      </c>
      <c r="E1410">
        <v>3818.28</v>
      </c>
      <c r="F1410">
        <v>226.041</v>
      </c>
      <c r="G1410">
        <v>0</v>
      </c>
      <c r="H1410">
        <v>114.298</v>
      </c>
      <c r="I1410">
        <v>0</v>
      </c>
      <c r="J1410">
        <v>0.15443599999999999</v>
      </c>
      <c r="K1410">
        <v>0.83699199999999996</v>
      </c>
      <c r="L1410">
        <v>0</v>
      </c>
      <c r="M1410" t="s">
        <v>42</v>
      </c>
    </row>
    <row r="1411" spans="1:13" x14ac:dyDescent="0.25">
      <c r="A1411" t="s">
        <v>176</v>
      </c>
      <c r="B1411">
        <v>3907.32</v>
      </c>
      <c r="C1411">
        <v>3875.88</v>
      </c>
      <c r="D1411">
        <v>3875.52</v>
      </c>
      <c r="E1411">
        <v>3784.11</v>
      </c>
      <c r="F1411">
        <v>225.49199999999999</v>
      </c>
      <c r="G1411">
        <v>0</v>
      </c>
      <c r="H1411">
        <v>113.66500000000001</v>
      </c>
      <c r="I1411">
        <v>0</v>
      </c>
      <c r="J1411">
        <v>0.15031600000000001</v>
      </c>
      <c r="K1411">
        <v>0.83632200000000001</v>
      </c>
      <c r="L1411">
        <v>0</v>
      </c>
      <c r="M1411" t="s">
        <v>42</v>
      </c>
    </row>
    <row r="1412" spans="1:13" x14ac:dyDescent="0.25">
      <c r="A1412" t="s">
        <v>176</v>
      </c>
      <c r="B1412">
        <v>3919.12</v>
      </c>
      <c r="C1412">
        <v>3881.86</v>
      </c>
      <c r="D1412">
        <v>3881.53</v>
      </c>
      <c r="E1412">
        <v>3789.95</v>
      </c>
      <c r="F1412">
        <v>224.26400000000001</v>
      </c>
      <c r="G1412">
        <v>0</v>
      </c>
      <c r="H1412">
        <v>114.155</v>
      </c>
      <c r="I1412">
        <v>0</v>
      </c>
      <c r="J1412">
        <v>0.178509</v>
      </c>
      <c r="K1412">
        <v>0.83704599999999996</v>
      </c>
      <c r="L1412">
        <v>0</v>
      </c>
      <c r="M1412" t="s">
        <v>42</v>
      </c>
    </row>
    <row r="1413" spans="1:13" x14ac:dyDescent="0.25">
      <c r="A1413" t="s">
        <v>176</v>
      </c>
      <c r="B1413">
        <v>3915.32</v>
      </c>
      <c r="C1413">
        <v>3880.39</v>
      </c>
      <c r="D1413">
        <v>3880.06</v>
      </c>
      <c r="E1413">
        <v>3788.49</v>
      </c>
      <c r="F1413">
        <v>224.62</v>
      </c>
      <c r="G1413">
        <v>0</v>
      </c>
      <c r="H1413">
        <v>114.953</v>
      </c>
      <c r="I1413">
        <v>0</v>
      </c>
      <c r="J1413">
        <v>0.148925</v>
      </c>
      <c r="K1413">
        <v>0.83699999999999997</v>
      </c>
      <c r="L1413">
        <v>0</v>
      </c>
      <c r="M1413" t="s">
        <v>42</v>
      </c>
    </row>
    <row r="1414" spans="1:13" x14ac:dyDescent="0.25">
      <c r="A1414" t="s">
        <v>176</v>
      </c>
      <c r="B1414">
        <v>3932.15</v>
      </c>
      <c r="C1414">
        <v>3891.93</v>
      </c>
      <c r="D1414">
        <v>3891.61</v>
      </c>
      <c r="E1414">
        <v>3799.87</v>
      </c>
      <c r="F1414">
        <v>226.50399999999999</v>
      </c>
      <c r="G1414">
        <v>0</v>
      </c>
      <c r="H1414">
        <v>114.327</v>
      </c>
      <c r="I1414">
        <v>0</v>
      </c>
      <c r="J1414">
        <v>0.17846899999999999</v>
      </c>
      <c r="K1414">
        <v>0.83618599999999998</v>
      </c>
      <c r="L1414">
        <v>0</v>
      </c>
      <c r="M1414" t="s">
        <v>42</v>
      </c>
    </row>
    <row r="1415" spans="1:13" x14ac:dyDescent="0.25">
      <c r="A1415" t="s">
        <v>176</v>
      </c>
      <c r="B1415">
        <v>3874.47</v>
      </c>
      <c r="C1415">
        <v>3835.27</v>
      </c>
      <c r="D1415">
        <v>3834.97</v>
      </c>
      <c r="E1415">
        <v>3744.34</v>
      </c>
      <c r="F1415">
        <v>221.73699999999999</v>
      </c>
      <c r="G1415">
        <v>0</v>
      </c>
      <c r="H1415">
        <v>112.879</v>
      </c>
      <c r="I1415">
        <v>0</v>
      </c>
      <c r="J1415">
        <v>0.14729100000000001</v>
      </c>
      <c r="K1415">
        <v>0.85067599999999999</v>
      </c>
      <c r="L1415">
        <v>0</v>
      </c>
      <c r="M1415" t="s">
        <v>42</v>
      </c>
    </row>
    <row r="1416" spans="1:13" x14ac:dyDescent="0.25">
      <c r="A1416" t="s">
        <v>176</v>
      </c>
      <c r="B1416">
        <v>3916.85</v>
      </c>
      <c r="C1416">
        <v>3883.06</v>
      </c>
      <c r="D1416">
        <v>3882.73</v>
      </c>
      <c r="E1416">
        <v>3790.87</v>
      </c>
      <c r="F1416">
        <v>224.37200000000001</v>
      </c>
      <c r="G1416">
        <v>0</v>
      </c>
      <c r="H1416">
        <v>114.46599999999999</v>
      </c>
      <c r="I1416">
        <v>0</v>
      </c>
      <c r="J1416">
        <v>0.14719599999999999</v>
      </c>
      <c r="K1416">
        <v>0.83701499999999995</v>
      </c>
      <c r="L1416">
        <v>0</v>
      </c>
      <c r="M1416" t="s">
        <v>42</v>
      </c>
    </row>
    <row r="1417" spans="1:13" x14ac:dyDescent="0.25">
      <c r="A1417" t="s">
        <v>176</v>
      </c>
      <c r="B1417">
        <v>3897.78</v>
      </c>
      <c r="C1417">
        <v>3864.76</v>
      </c>
      <c r="D1417">
        <v>3864.45</v>
      </c>
      <c r="E1417">
        <v>3772.97</v>
      </c>
      <c r="F1417">
        <v>223.46799999999999</v>
      </c>
      <c r="G1417">
        <v>0</v>
      </c>
      <c r="H1417">
        <v>113.605</v>
      </c>
      <c r="I1417">
        <v>0</v>
      </c>
      <c r="J1417">
        <v>0.17286799999999999</v>
      </c>
      <c r="K1417">
        <v>0.83701499999999995</v>
      </c>
      <c r="L1417">
        <v>0</v>
      </c>
      <c r="M1417" t="s">
        <v>42</v>
      </c>
    </row>
    <row r="1418" spans="1:13" x14ac:dyDescent="0.25">
      <c r="A1418" t="s">
        <v>176</v>
      </c>
      <c r="B1418">
        <v>3886.18</v>
      </c>
      <c r="C1418">
        <v>3851.89</v>
      </c>
      <c r="D1418">
        <v>3851.57</v>
      </c>
      <c r="E1418">
        <v>3759.17</v>
      </c>
      <c r="F1418">
        <v>224.30600000000001</v>
      </c>
      <c r="G1418">
        <v>0</v>
      </c>
      <c r="H1418">
        <v>114.117</v>
      </c>
      <c r="I1418">
        <v>0</v>
      </c>
      <c r="J1418">
        <v>0.14715800000000001</v>
      </c>
      <c r="K1418">
        <v>0.83676899999999999</v>
      </c>
      <c r="L1418">
        <v>0</v>
      </c>
      <c r="M1418" t="s">
        <v>42</v>
      </c>
    </row>
    <row r="1419" spans="1:13" x14ac:dyDescent="0.25">
      <c r="A1419" t="s">
        <v>176</v>
      </c>
      <c r="B1419">
        <v>3926.51</v>
      </c>
      <c r="C1419">
        <v>3895.54</v>
      </c>
      <c r="D1419">
        <v>3895.2</v>
      </c>
      <c r="E1419">
        <v>3802.28</v>
      </c>
      <c r="F1419">
        <v>225.56899999999999</v>
      </c>
      <c r="G1419">
        <v>0</v>
      </c>
      <c r="H1419">
        <v>114.703</v>
      </c>
      <c r="I1419">
        <v>0</v>
      </c>
      <c r="J1419">
        <v>0.149642</v>
      </c>
      <c r="K1419">
        <v>0.83657099999999995</v>
      </c>
      <c r="L1419">
        <v>0</v>
      </c>
      <c r="M1419" t="s">
        <v>42</v>
      </c>
    </row>
    <row r="1420" spans="1:13" x14ac:dyDescent="0.25">
      <c r="A1420" t="s">
        <v>176</v>
      </c>
      <c r="B1420">
        <v>3889.97</v>
      </c>
      <c r="C1420">
        <v>3858.17</v>
      </c>
      <c r="D1420">
        <v>3857.86</v>
      </c>
      <c r="E1420">
        <v>3766.92</v>
      </c>
      <c r="F1420">
        <v>220.59899999999999</v>
      </c>
      <c r="G1420">
        <v>0</v>
      </c>
      <c r="H1420">
        <v>113.861</v>
      </c>
      <c r="I1420">
        <v>0</v>
      </c>
      <c r="J1420">
        <v>0.15269199999999999</v>
      </c>
      <c r="K1420">
        <v>0.83702399999999999</v>
      </c>
      <c r="L1420">
        <v>0</v>
      </c>
      <c r="M1420" t="s">
        <v>42</v>
      </c>
    </row>
    <row r="1421" spans="1:13" x14ac:dyDescent="0.25">
      <c r="A1421" t="s">
        <v>176</v>
      </c>
      <c r="B1421">
        <v>3879.85</v>
      </c>
      <c r="C1421">
        <v>3848.6</v>
      </c>
      <c r="D1421">
        <v>3848.3</v>
      </c>
      <c r="E1421">
        <v>3757.56</v>
      </c>
      <c r="F1421">
        <v>220.91300000000001</v>
      </c>
      <c r="G1421">
        <v>0</v>
      </c>
      <c r="H1421">
        <v>113.517</v>
      </c>
      <c r="I1421">
        <v>0</v>
      </c>
      <c r="J1421">
        <v>0.16484199999999999</v>
      </c>
      <c r="K1421">
        <v>0.83684000000000003</v>
      </c>
      <c r="L1421">
        <v>0</v>
      </c>
      <c r="M1421" t="s">
        <v>42</v>
      </c>
    </row>
    <row r="1422" spans="1:13" x14ac:dyDescent="0.25">
      <c r="A1422" t="s">
        <v>176</v>
      </c>
      <c r="B1422">
        <v>3908.52</v>
      </c>
      <c r="C1422">
        <v>3875.12</v>
      </c>
      <c r="D1422">
        <v>3874.79</v>
      </c>
      <c r="E1422">
        <v>3783.15</v>
      </c>
      <c r="F1422">
        <v>224.822</v>
      </c>
      <c r="G1422">
        <v>0</v>
      </c>
      <c r="H1422">
        <v>114.19199999999999</v>
      </c>
      <c r="I1422">
        <v>0</v>
      </c>
      <c r="J1422">
        <v>0.16043099999999999</v>
      </c>
      <c r="K1422">
        <v>0.83704500000000004</v>
      </c>
      <c r="L1422">
        <v>0</v>
      </c>
      <c r="M1422" t="s">
        <v>42</v>
      </c>
    </row>
    <row r="1423" spans="1:13" x14ac:dyDescent="0.25">
      <c r="A1423" t="s">
        <v>176</v>
      </c>
      <c r="B1423">
        <v>3958.17</v>
      </c>
      <c r="C1423">
        <v>3925.68</v>
      </c>
      <c r="D1423">
        <v>3925.36</v>
      </c>
      <c r="E1423">
        <v>3833.31</v>
      </c>
      <c r="F1423">
        <v>228.55</v>
      </c>
      <c r="G1423">
        <v>0</v>
      </c>
      <c r="H1423">
        <v>116.726</v>
      </c>
      <c r="I1423">
        <v>0</v>
      </c>
      <c r="J1423">
        <v>0.15391199999999999</v>
      </c>
      <c r="K1423">
        <v>0.83625400000000005</v>
      </c>
      <c r="L1423">
        <v>0</v>
      </c>
      <c r="M1423" t="s">
        <v>42</v>
      </c>
    </row>
    <row r="1424" spans="1:13" x14ac:dyDescent="0.25">
      <c r="A1424" t="s">
        <v>176</v>
      </c>
      <c r="B1424">
        <v>3871.39</v>
      </c>
      <c r="C1424">
        <v>3838.6</v>
      </c>
      <c r="D1424">
        <v>3838.3</v>
      </c>
      <c r="E1424">
        <v>3748.09</v>
      </c>
      <c r="F1424">
        <v>221.04300000000001</v>
      </c>
      <c r="G1424">
        <v>0</v>
      </c>
      <c r="H1424">
        <v>112.273</v>
      </c>
      <c r="I1424">
        <v>0</v>
      </c>
      <c r="J1424">
        <v>0.149953</v>
      </c>
      <c r="K1424">
        <v>0.84913400000000006</v>
      </c>
      <c r="L1424">
        <v>0</v>
      </c>
      <c r="M1424" t="s">
        <v>42</v>
      </c>
    </row>
    <row r="1425" spans="1:13" x14ac:dyDescent="0.25">
      <c r="A1425" t="s">
        <v>176</v>
      </c>
      <c r="B1425">
        <v>3912.66</v>
      </c>
      <c r="C1425">
        <v>3881.87</v>
      </c>
      <c r="D1425">
        <v>3881.54</v>
      </c>
      <c r="E1425">
        <v>3789.57</v>
      </c>
      <c r="F1425">
        <v>224.79599999999999</v>
      </c>
      <c r="G1425">
        <v>0</v>
      </c>
      <c r="H1425">
        <v>113.991</v>
      </c>
      <c r="I1425">
        <v>0</v>
      </c>
      <c r="J1425">
        <v>0.178454</v>
      </c>
      <c r="K1425">
        <v>0.83703000000000005</v>
      </c>
      <c r="L1425">
        <v>0</v>
      </c>
      <c r="M1425" t="s">
        <v>42</v>
      </c>
    </row>
    <row r="1426" spans="1:13" x14ac:dyDescent="0.25">
      <c r="A1426" t="s">
        <v>176</v>
      </c>
      <c r="B1426">
        <v>3898.97</v>
      </c>
      <c r="C1426">
        <v>3867.77</v>
      </c>
      <c r="D1426">
        <v>3867.44</v>
      </c>
      <c r="E1426">
        <v>3775.76</v>
      </c>
      <c r="F1426">
        <v>224.00399999999999</v>
      </c>
      <c r="G1426">
        <v>0</v>
      </c>
      <c r="H1426">
        <v>114.32299999999999</v>
      </c>
      <c r="I1426">
        <v>0</v>
      </c>
      <c r="J1426">
        <v>0.15182899999999999</v>
      </c>
      <c r="K1426">
        <v>0.83705200000000002</v>
      </c>
      <c r="L1426">
        <v>0</v>
      </c>
      <c r="M1426" t="s">
        <v>42</v>
      </c>
    </row>
    <row r="1427" spans="1:13" x14ac:dyDescent="0.25">
      <c r="A1427" t="s">
        <v>176</v>
      </c>
      <c r="B1427">
        <v>3899.88</v>
      </c>
      <c r="C1427">
        <v>3864</v>
      </c>
      <c r="D1427">
        <v>3863.69</v>
      </c>
      <c r="E1427">
        <v>3772.53</v>
      </c>
      <c r="F1427">
        <v>222.58500000000001</v>
      </c>
      <c r="G1427">
        <v>0</v>
      </c>
      <c r="H1427">
        <v>113.331</v>
      </c>
      <c r="I1427">
        <v>0</v>
      </c>
      <c r="J1427">
        <v>0.15067800000000001</v>
      </c>
      <c r="K1427">
        <v>0.83705300000000005</v>
      </c>
      <c r="L1427">
        <v>0</v>
      </c>
      <c r="M1427" t="s">
        <v>42</v>
      </c>
    </row>
    <row r="1428" spans="1:13" x14ac:dyDescent="0.25">
      <c r="A1428" t="s">
        <v>176</v>
      </c>
      <c r="B1428">
        <v>3882.71</v>
      </c>
      <c r="C1428">
        <v>3851.75</v>
      </c>
      <c r="D1428">
        <v>3851.44</v>
      </c>
      <c r="E1428">
        <v>3759.48</v>
      </c>
      <c r="F1428">
        <v>222.06800000000001</v>
      </c>
      <c r="G1428">
        <v>0</v>
      </c>
      <c r="H1428">
        <v>112.02200000000001</v>
      </c>
      <c r="I1428">
        <v>0</v>
      </c>
      <c r="J1428">
        <v>0.14835400000000001</v>
      </c>
      <c r="K1428">
        <v>0.83460100000000004</v>
      </c>
      <c r="L1428">
        <v>0</v>
      </c>
      <c r="M1428" t="s">
        <v>42</v>
      </c>
    </row>
    <row r="1429" spans="1:13" x14ac:dyDescent="0.25">
      <c r="A1429" t="s">
        <v>176</v>
      </c>
      <c r="B1429">
        <v>3901.27</v>
      </c>
      <c r="C1429">
        <v>3869.96</v>
      </c>
      <c r="D1429">
        <v>3869.65</v>
      </c>
      <c r="E1429">
        <v>3779.48</v>
      </c>
      <c r="F1429">
        <v>222.1</v>
      </c>
      <c r="G1429">
        <v>0</v>
      </c>
      <c r="H1429">
        <v>114.26</v>
      </c>
      <c r="I1429">
        <v>0</v>
      </c>
      <c r="J1429">
        <v>0.178454</v>
      </c>
      <c r="K1429">
        <v>0.83704800000000001</v>
      </c>
      <c r="L1429">
        <v>0</v>
      </c>
      <c r="M1429" t="s">
        <v>42</v>
      </c>
    </row>
    <row r="1430" spans="1:13" x14ac:dyDescent="0.25">
      <c r="A1430" t="s">
        <v>176</v>
      </c>
      <c r="B1430">
        <v>3903.8</v>
      </c>
      <c r="C1430">
        <v>3869.38</v>
      </c>
      <c r="D1430">
        <v>3869.06</v>
      </c>
      <c r="E1430">
        <v>3777.01</v>
      </c>
      <c r="F1430">
        <v>226.93700000000001</v>
      </c>
      <c r="G1430">
        <v>0</v>
      </c>
      <c r="H1430">
        <v>114.063</v>
      </c>
      <c r="I1430">
        <v>0</v>
      </c>
      <c r="J1430">
        <v>0.155892</v>
      </c>
      <c r="K1430">
        <v>0.83690500000000001</v>
      </c>
      <c r="L1430">
        <v>0</v>
      </c>
      <c r="M1430" t="s">
        <v>42</v>
      </c>
    </row>
    <row r="1431" spans="1:13" x14ac:dyDescent="0.25">
      <c r="A1431" t="s">
        <v>176</v>
      </c>
      <c r="B1431">
        <v>3932.25</v>
      </c>
      <c r="C1431">
        <v>3894.26</v>
      </c>
      <c r="D1431">
        <v>3893.93</v>
      </c>
      <c r="E1431">
        <v>3802.26</v>
      </c>
      <c r="F1431">
        <v>225.30600000000001</v>
      </c>
      <c r="G1431">
        <v>0</v>
      </c>
      <c r="H1431">
        <v>115.383</v>
      </c>
      <c r="I1431">
        <v>0</v>
      </c>
      <c r="J1431">
        <v>0.14782200000000001</v>
      </c>
      <c r="K1431">
        <v>0.83705200000000002</v>
      </c>
      <c r="L1431">
        <v>0</v>
      </c>
      <c r="M1431" t="s">
        <v>42</v>
      </c>
    </row>
    <row r="1432" spans="1:13" x14ac:dyDescent="0.25">
      <c r="A1432" t="s">
        <v>176</v>
      </c>
      <c r="B1432">
        <v>3902.25</v>
      </c>
      <c r="C1432">
        <v>3871.2</v>
      </c>
      <c r="D1432">
        <v>3870.87</v>
      </c>
      <c r="E1432">
        <v>3778.98</v>
      </c>
      <c r="F1432">
        <v>223.78899999999999</v>
      </c>
      <c r="G1432">
        <v>0</v>
      </c>
      <c r="H1432">
        <v>113.869</v>
      </c>
      <c r="I1432">
        <v>0</v>
      </c>
      <c r="J1432">
        <v>0.14729600000000001</v>
      </c>
      <c r="K1432">
        <v>0.83704299999999998</v>
      </c>
      <c r="L1432">
        <v>0</v>
      </c>
      <c r="M1432" t="s">
        <v>42</v>
      </c>
    </row>
    <row r="1433" spans="1:13" x14ac:dyDescent="0.25">
      <c r="A1433" t="s">
        <v>176</v>
      </c>
      <c r="B1433">
        <v>3953.88</v>
      </c>
      <c r="C1433">
        <v>3921.62</v>
      </c>
      <c r="D1433">
        <v>3921.3</v>
      </c>
      <c r="E1433">
        <v>3827.07</v>
      </c>
      <c r="F1433">
        <v>227.011</v>
      </c>
      <c r="G1433">
        <v>0</v>
      </c>
      <c r="H1433">
        <v>115.068</v>
      </c>
      <c r="I1433">
        <v>0</v>
      </c>
      <c r="J1433">
        <v>0.16550500000000001</v>
      </c>
      <c r="K1433">
        <v>0.83665800000000001</v>
      </c>
      <c r="L1433">
        <v>0</v>
      </c>
      <c r="M1433" t="s">
        <v>42</v>
      </c>
    </row>
    <row r="1434" spans="1:13" x14ac:dyDescent="0.25">
      <c r="A1434" t="s">
        <v>176</v>
      </c>
      <c r="B1434">
        <v>3920.3</v>
      </c>
      <c r="C1434">
        <v>3889.42</v>
      </c>
      <c r="D1434">
        <v>3889.09</v>
      </c>
      <c r="E1434">
        <v>3797.42</v>
      </c>
      <c r="F1434">
        <v>221.85</v>
      </c>
      <c r="G1434">
        <v>0</v>
      </c>
      <c r="H1434">
        <v>115.59</v>
      </c>
      <c r="I1434">
        <v>0</v>
      </c>
      <c r="J1434">
        <v>0.148253</v>
      </c>
      <c r="K1434">
        <v>0.83702600000000005</v>
      </c>
      <c r="L1434">
        <v>0</v>
      </c>
      <c r="M1434" t="s">
        <v>42</v>
      </c>
    </row>
    <row r="1435" spans="1:13" x14ac:dyDescent="0.25">
      <c r="A1435" t="s">
        <v>176</v>
      </c>
      <c r="B1435">
        <v>3917.04</v>
      </c>
      <c r="C1435">
        <v>3885.66</v>
      </c>
      <c r="D1435">
        <v>3885.34</v>
      </c>
      <c r="E1435">
        <v>3794.26</v>
      </c>
      <c r="F1435">
        <v>223.941</v>
      </c>
      <c r="G1435">
        <v>0</v>
      </c>
      <c r="H1435">
        <v>115.51600000000001</v>
      </c>
      <c r="I1435">
        <v>0</v>
      </c>
      <c r="J1435">
        <v>0.14757500000000001</v>
      </c>
      <c r="K1435">
        <v>0.83587500000000003</v>
      </c>
      <c r="L1435">
        <v>0</v>
      </c>
      <c r="M1435" t="s">
        <v>42</v>
      </c>
    </row>
    <row r="1436" spans="1:13" x14ac:dyDescent="0.25">
      <c r="A1436" t="s">
        <v>176</v>
      </c>
      <c r="B1436">
        <v>3959.32</v>
      </c>
      <c r="C1436">
        <v>3927.24</v>
      </c>
      <c r="D1436">
        <v>3926.92</v>
      </c>
      <c r="E1436">
        <v>3834.35</v>
      </c>
      <c r="F1436">
        <v>227.77799999999999</v>
      </c>
      <c r="G1436">
        <v>0</v>
      </c>
      <c r="H1436">
        <v>115.026</v>
      </c>
      <c r="I1436">
        <v>0</v>
      </c>
      <c r="J1436">
        <v>0.178481</v>
      </c>
      <c r="K1436">
        <v>0.83593899999999999</v>
      </c>
      <c r="L1436">
        <v>0</v>
      </c>
      <c r="M1436" t="s">
        <v>42</v>
      </c>
    </row>
    <row r="1437" spans="1:13" x14ac:dyDescent="0.25">
      <c r="A1437" t="s">
        <v>176</v>
      </c>
      <c r="B1437">
        <v>3937.69</v>
      </c>
      <c r="C1437">
        <v>3899.9</v>
      </c>
      <c r="D1437">
        <v>3899.58</v>
      </c>
      <c r="E1437">
        <v>3807.82</v>
      </c>
      <c r="F1437">
        <v>226.011</v>
      </c>
      <c r="G1437">
        <v>0</v>
      </c>
      <c r="H1437">
        <v>115.77200000000001</v>
      </c>
      <c r="I1437">
        <v>0</v>
      </c>
      <c r="J1437">
        <v>0.17845800000000001</v>
      </c>
      <c r="K1437">
        <v>0.83703899999999998</v>
      </c>
      <c r="L1437">
        <v>0</v>
      </c>
      <c r="M1437" t="s">
        <v>42</v>
      </c>
    </row>
    <row r="1438" spans="1:13" x14ac:dyDescent="0.25">
      <c r="A1438" t="s">
        <v>176</v>
      </c>
      <c r="B1438">
        <v>3954.34</v>
      </c>
      <c r="C1438">
        <v>3923.26</v>
      </c>
      <c r="D1438">
        <v>3922.94</v>
      </c>
      <c r="E1438">
        <v>3829.97</v>
      </c>
      <c r="F1438">
        <v>224.42500000000001</v>
      </c>
      <c r="G1438">
        <v>0</v>
      </c>
      <c r="H1438">
        <v>115.52</v>
      </c>
      <c r="I1438">
        <v>0</v>
      </c>
      <c r="J1438">
        <v>0.14790700000000001</v>
      </c>
      <c r="K1438">
        <v>0.83665599999999996</v>
      </c>
      <c r="L1438">
        <v>0</v>
      </c>
      <c r="M1438" t="s">
        <v>42</v>
      </c>
    </row>
    <row r="1439" spans="1:13" x14ac:dyDescent="0.25">
      <c r="A1439" t="s">
        <v>176</v>
      </c>
      <c r="B1439">
        <v>3941.23</v>
      </c>
      <c r="C1439">
        <v>3909.81</v>
      </c>
      <c r="D1439">
        <v>3909.47</v>
      </c>
      <c r="E1439">
        <v>3816.79</v>
      </c>
      <c r="F1439">
        <v>227.33699999999999</v>
      </c>
      <c r="G1439">
        <v>0</v>
      </c>
      <c r="H1439">
        <v>115.12</v>
      </c>
      <c r="I1439">
        <v>0</v>
      </c>
      <c r="J1439">
        <v>0.178456</v>
      </c>
      <c r="K1439">
        <v>0.83695600000000003</v>
      </c>
      <c r="L1439">
        <v>0</v>
      </c>
      <c r="M1439" t="s">
        <v>42</v>
      </c>
    </row>
    <row r="1440" spans="1:13" x14ac:dyDescent="0.25">
      <c r="A1440" t="s">
        <v>176</v>
      </c>
      <c r="B1440">
        <v>3945.68</v>
      </c>
      <c r="C1440">
        <v>3908.18</v>
      </c>
      <c r="D1440">
        <v>3907.84</v>
      </c>
      <c r="E1440">
        <v>3815.09</v>
      </c>
      <c r="F1440">
        <v>227.167</v>
      </c>
      <c r="G1440">
        <v>0</v>
      </c>
      <c r="H1440">
        <v>113.542</v>
      </c>
      <c r="I1440">
        <v>0</v>
      </c>
      <c r="J1440">
        <v>0.14879700000000001</v>
      </c>
      <c r="K1440">
        <v>0.85875999999999997</v>
      </c>
      <c r="L1440">
        <v>0</v>
      </c>
      <c r="M1440" t="s">
        <v>42</v>
      </c>
    </row>
    <row r="1441" spans="1:25" x14ac:dyDescent="0.25">
      <c r="A1441" t="s">
        <v>176</v>
      </c>
      <c r="B1441">
        <v>3910.38</v>
      </c>
      <c r="C1441">
        <v>3871.65</v>
      </c>
      <c r="D1441">
        <v>3871.32</v>
      </c>
      <c r="E1441">
        <v>3778.63</v>
      </c>
      <c r="F1441">
        <v>223.92500000000001</v>
      </c>
      <c r="G1441">
        <v>0</v>
      </c>
      <c r="H1441">
        <v>113.289</v>
      </c>
      <c r="I1441">
        <v>0</v>
      </c>
      <c r="J1441">
        <v>0.150115</v>
      </c>
      <c r="K1441">
        <v>0.83684800000000004</v>
      </c>
      <c r="L1441">
        <v>0</v>
      </c>
      <c r="M1441" t="s">
        <v>42</v>
      </c>
    </row>
    <row r="1442" spans="1:25" x14ac:dyDescent="0.25">
      <c r="A1442" t="s">
        <v>176</v>
      </c>
      <c r="B1442">
        <v>3869.27</v>
      </c>
      <c r="C1442">
        <v>3832.51</v>
      </c>
      <c r="D1442">
        <v>3832.2</v>
      </c>
      <c r="E1442">
        <v>3741.81</v>
      </c>
      <c r="F1442">
        <v>221.304</v>
      </c>
      <c r="G1442">
        <v>0</v>
      </c>
      <c r="H1442">
        <v>114.214</v>
      </c>
      <c r="I1442">
        <v>0</v>
      </c>
      <c r="J1442">
        <v>0.17851700000000001</v>
      </c>
      <c r="K1442">
        <v>0.84656600000000004</v>
      </c>
      <c r="L1442">
        <v>0</v>
      </c>
      <c r="M1442" t="s">
        <v>42</v>
      </c>
    </row>
    <row r="1443" spans="1:25" x14ac:dyDescent="0.25">
      <c r="A1443" t="s">
        <v>176</v>
      </c>
      <c r="B1443">
        <v>3816.6</v>
      </c>
      <c r="C1443">
        <v>3785.64</v>
      </c>
      <c r="D1443">
        <v>3785.34</v>
      </c>
      <c r="E1443">
        <v>3695.71</v>
      </c>
      <c r="F1443">
        <v>216.49299999999999</v>
      </c>
      <c r="G1443">
        <v>0</v>
      </c>
      <c r="H1443">
        <v>112.764</v>
      </c>
      <c r="I1443">
        <v>0</v>
      </c>
      <c r="J1443">
        <v>0.178457</v>
      </c>
      <c r="K1443">
        <v>0.83677999999999997</v>
      </c>
      <c r="L1443">
        <v>0</v>
      </c>
      <c r="M1443" t="s">
        <v>42</v>
      </c>
    </row>
    <row r="1444" spans="1:25" x14ac:dyDescent="0.25">
      <c r="A1444" t="s">
        <v>176</v>
      </c>
      <c r="B1444">
        <v>3882.28</v>
      </c>
      <c r="C1444">
        <v>3848.99</v>
      </c>
      <c r="D1444">
        <v>3848.66</v>
      </c>
      <c r="E1444">
        <v>3757.74</v>
      </c>
      <c r="F1444">
        <v>222.79300000000001</v>
      </c>
      <c r="G1444">
        <v>0</v>
      </c>
      <c r="H1444">
        <v>112.389</v>
      </c>
      <c r="I1444">
        <v>0</v>
      </c>
      <c r="J1444">
        <v>0.15707199999999999</v>
      </c>
      <c r="K1444">
        <v>0.86859500000000001</v>
      </c>
      <c r="L1444">
        <v>0</v>
      </c>
      <c r="M1444" t="s">
        <v>42</v>
      </c>
    </row>
    <row r="1445" spans="1:25" x14ac:dyDescent="0.25">
      <c r="A1445" t="s">
        <v>176</v>
      </c>
      <c r="B1445">
        <v>3895.58</v>
      </c>
      <c r="C1445">
        <v>3863.51</v>
      </c>
      <c r="D1445">
        <v>3863.18</v>
      </c>
      <c r="E1445">
        <v>3772.17</v>
      </c>
      <c r="F1445">
        <v>223.916</v>
      </c>
      <c r="G1445">
        <v>0</v>
      </c>
      <c r="H1445">
        <v>112.82</v>
      </c>
      <c r="I1445">
        <v>0</v>
      </c>
      <c r="J1445">
        <v>0.178454</v>
      </c>
      <c r="K1445">
        <v>0.83704900000000004</v>
      </c>
      <c r="L1445">
        <v>0</v>
      </c>
      <c r="M1445" t="s">
        <v>42</v>
      </c>
    </row>
    <row r="1446" spans="1:25" x14ac:dyDescent="0.25">
      <c r="A1446" t="s">
        <v>176</v>
      </c>
      <c r="B1446">
        <v>3882.5</v>
      </c>
      <c r="C1446">
        <v>3847.03</v>
      </c>
      <c r="D1446">
        <v>3846.71</v>
      </c>
      <c r="E1446">
        <v>3754.55</v>
      </c>
      <c r="F1446">
        <v>222.553</v>
      </c>
      <c r="G1446">
        <v>0</v>
      </c>
      <c r="H1446">
        <v>112.16</v>
      </c>
      <c r="I1446">
        <v>0</v>
      </c>
      <c r="J1446">
        <v>0.178454</v>
      </c>
      <c r="K1446">
        <v>0.83617200000000003</v>
      </c>
      <c r="L1446">
        <v>0</v>
      </c>
      <c r="M1446" t="s">
        <v>42</v>
      </c>
    </row>
    <row r="1447" spans="1:25" x14ac:dyDescent="0.25">
      <c r="A1447" t="s">
        <v>176</v>
      </c>
      <c r="B1447">
        <v>3895.89</v>
      </c>
      <c r="C1447">
        <v>3865.13</v>
      </c>
      <c r="D1447">
        <v>3864.8</v>
      </c>
      <c r="E1447">
        <v>3773.63</v>
      </c>
      <c r="F1447">
        <v>222.63900000000001</v>
      </c>
      <c r="G1447">
        <v>0</v>
      </c>
      <c r="H1447">
        <v>113.837</v>
      </c>
      <c r="I1447">
        <v>0</v>
      </c>
      <c r="J1447">
        <v>0.17848</v>
      </c>
      <c r="K1447">
        <v>0.83607900000000002</v>
      </c>
      <c r="L1447">
        <v>0</v>
      </c>
      <c r="M1447" t="s">
        <v>42</v>
      </c>
    </row>
    <row r="1448" spans="1:25" x14ac:dyDescent="0.25">
      <c r="A1448" t="s">
        <v>176</v>
      </c>
      <c r="B1448">
        <v>3858.27</v>
      </c>
      <c r="C1448">
        <v>3827.12</v>
      </c>
      <c r="D1448">
        <v>3826.81</v>
      </c>
      <c r="E1448">
        <v>3736.08</v>
      </c>
      <c r="F1448">
        <v>218.3</v>
      </c>
      <c r="G1448">
        <v>0</v>
      </c>
      <c r="H1448">
        <v>111.63200000000001</v>
      </c>
      <c r="I1448">
        <v>0</v>
      </c>
      <c r="J1448">
        <v>0.14955199999999999</v>
      </c>
      <c r="K1448">
        <v>0.83550599999999997</v>
      </c>
      <c r="L1448">
        <v>0</v>
      </c>
      <c r="M1448" t="s">
        <v>42</v>
      </c>
    </row>
    <row r="1449" spans="1:25" x14ac:dyDescent="0.25">
      <c r="A1449" t="s">
        <v>176</v>
      </c>
      <c r="B1449">
        <v>3921.87</v>
      </c>
      <c r="C1449">
        <v>3882.98</v>
      </c>
      <c r="D1449">
        <v>3882.67</v>
      </c>
      <c r="E1449">
        <v>3791.33</v>
      </c>
      <c r="F1449">
        <v>224.48400000000001</v>
      </c>
      <c r="G1449">
        <v>0</v>
      </c>
      <c r="H1449">
        <v>114.578</v>
      </c>
      <c r="I1449">
        <v>0</v>
      </c>
      <c r="J1449">
        <v>0.148616</v>
      </c>
      <c r="K1449">
        <v>0.83694199999999996</v>
      </c>
      <c r="L1449">
        <v>0</v>
      </c>
      <c r="M1449" t="s">
        <v>42</v>
      </c>
    </row>
    <row r="1450" spans="1:25" x14ac:dyDescent="0.25">
      <c r="A1450" t="s">
        <v>176</v>
      </c>
      <c r="B1450">
        <v>3886.92</v>
      </c>
      <c r="C1450">
        <v>3851.38</v>
      </c>
      <c r="D1450">
        <v>3851.06</v>
      </c>
      <c r="E1450">
        <v>3759.79</v>
      </c>
      <c r="F1450">
        <v>221.67099999999999</v>
      </c>
      <c r="G1450">
        <v>0</v>
      </c>
      <c r="H1450">
        <v>113.114</v>
      </c>
      <c r="I1450">
        <v>0</v>
      </c>
      <c r="J1450">
        <v>0.152977</v>
      </c>
      <c r="K1450">
        <v>0.83690799999999999</v>
      </c>
      <c r="L1450">
        <v>0</v>
      </c>
      <c r="M1450" t="s">
        <v>42</v>
      </c>
    </row>
    <row r="1451" spans="1:25" x14ac:dyDescent="0.25">
      <c r="A1451" t="s">
        <v>176</v>
      </c>
      <c r="B1451">
        <v>3938.07</v>
      </c>
      <c r="C1451">
        <v>3906.58</v>
      </c>
      <c r="D1451">
        <v>3906.24</v>
      </c>
      <c r="E1451">
        <v>3813.61</v>
      </c>
      <c r="F1451">
        <v>225.78</v>
      </c>
      <c r="G1451">
        <v>0</v>
      </c>
      <c r="H1451">
        <v>115.35899999999999</v>
      </c>
      <c r="I1451">
        <v>0</v>
      </c>
      <c r="J1451">
        <v>0.17846300000000001</v>
      </c>
      <c r="K1451">
        <v>0.83701700000000001</v>
      </c>
      <c r="L1451">
        <v>0</v>
      </c>
      <c r="M1451" t="s">
        <v>42</v>
      </c>
    </row>
    <row r="1452" spans="1:25" x14ac:dyDescent="0.25">
      <c r="A1452" t="s">
        <v>176</v>
      </c>
      <c r="B1452">
        <v>3891.23</v>
      </c>
      <c r="C1452">
        <v>3855</v>
      </c>
      <c r="D1452">
        <v>3854.7</v>
      </c>
      <c r="E1452">
        <v>3761.34</v>
      </c>
      <c r="F1452">
        <v>220.19399999999999</v>
      </c>
      <c r="G1452">
        <v>0</v>
      </c>
      <c r="H1452">
        <v>112.15</v>
      </c>
      <c r="I1452">
        <v>0</v>
      </c>
      <c r="J1452">
        <v>0.178482</v>
      </c>
      <c r="K1452">
        <v>0.83699100000000004</v>
      </c>
      <c r="L1452">
        <v>0</v>
      </c>
      <c r="M1452" t="s">
        <v>42</v>
      </c>
    </row>
    <row r="1453" spans="1:25" x14ac:dyDescent="0.25">
      <c r="A1453" t="s">
        <v>176</v>
      </c>
      <c r="B1453">
        <v>3876.18</v>
      </c>
      <c r="C1453">
        <v>3845.67</v>
      </c>
      <c r="D1453">
        <v>3845.36</v>
      </c>
      <c r="E1453">
        <v>3754.13</v>
      </c>
      <c r="F1453">
        <v>223.291</v>
      </c>
      <c r="G1453">
        <v>0</v>
      </c>
      <c r="H1453">
        <v>112.94799999999999</v>
      </c>
      <c r="I1453">
        <v>0</v>
      </c>
      <c r="J1453">
        <v>0.178454</v>
      </c>
      <c r="K1453">
        <v>0.83662199999999998</v>
      </c>
      <c r="L1453">
        <v>0</v>
      </c>
      <c r="M1453" t="s">
        <v>42</v>
      </c>
    </row>
    <row r="1454" spans="1:25" x14ac:dyDescent="0.25">
      <c r="A1454" t="s">
        <v>176</v>
      </c>
      <c r="B1454">
        <v>3939.58</v>
      </c>
      <c r="C1454">
        <v>3901.68</v>
      </c>
      <c r="D1454">
        <v>3901.35</v>
      </c>
      <c r="E1454">
        <v>3808.78</v>
      </c>
      <c r="F1454">
        <v>225.25399999999999</v>
      </c>
      <c r="G1454">
        <v>0</v>
      </c>
      <c r="H1454">
        <v>114.70699999999999</v>
      </c>
      <c r="I1454">
        <v>0</v>
      </c>
      <c r="J1454">
        <v>0.178481</v>
      </c>
      <c r="K1454">
        <v>0.83635800000000005</v>
      </c>
      <c r="L1454">
        <v>0</v>
      </c>
      <c r="M1454" t="s">
        <v>42</v>
      </c>
    </row>
    <row r="1455" spans="1:25" x14ac:dyDescent="0.25">
      <c r="A1455" t="s">
        <v>176</v>
      </c>
      <c r="B1455">
        <v>3899.88</v>
      </c>
      <c r="C1455">
        <v>3868.89</v>
      </c>
      <c r="D1455">
        <v>3868.56</v>
      </c>
      <c r="E1455">
        <v>3777.21</v>
      </c>
      <c r="F1455">
        <v>224.233</v>
      </c>
      <c r="G1455">
        <v>0</v>
      </c>
      <c r="H1455">
        <v>115.864</v>
      </c>
      <c r="I1455">
        <v>0</v>
      </c>
      <c r="J1455">
        <v>0.151481</v>
      </c>
      <c r="K1455">
        <v>0.83660800000000002</v>
      </c>
      <c r="L1455">
        <v>0</v>
      </c>
      <c r="M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176</v>
      </c>
      <c r="B1456">
        <v>3899.98</v>
      </c>
      <c r="C1456">
        <v>3868.51</v>
      </c>
      <c r="D1456">
        <v>3868.18</v>
      </c>
      <c r="E1456">
        <v>3777</v>
      </c>
      <c r="F1456">
        <v>223.97900000000001</v>
      </c>
      <c r="G1456">
        <v>0</v>
      </c>
      <c r="H1456">
        <v>112.473</v>
      </c>
      <c r="I1456">
        <v>0</v>
      </c>
      <c r="J1456">
        <v>0.148615</v>
      </c>
      <c r="K1456">
        <v>0.83358200000000005</v>
      </c>
      <c r="L1456">
        <v>0</v>
      </c>
      <c r="M1456" t="s">
        <v>42</v>
      </c>
      <c r="R1456">
        <f>AVERAGE(B1407:B1456)</f>
        <v>3911.0134000000007</v>
      </c>
      <c r="S1456">
        <f>AVERAGE(C1407:C1456)</f>
        <v>3877.235200000001</v>
      </c>
      <c r="U1456">
        <f>_xlfn.VAR.P(B1407:B1456)</f>
        <v>987.63261044000114</v>
      </c>
      <c r="V1456">
        <f>_xlfn.VAR.P(C1407:C1456)</f>
        <v>962.39064895999957</v>
      </c>
      <c r="X1456">
        <f>1.96*SQRT(U1456)/50</f>
        <v>1.2319236074150555</v>
      </c>
      <c r="Y1456">
        <f>1.96*SQRT(V1456)/50</f>
        <v>1.2160789311627322</v>
      </c>
    </row>
    <row r="1457" spans="1:15" x14ac:dyDescent="0.25">
      <c r="A1457" t="s">
        <v>176</v>
      </c>
      <c r="B1457">
        <v>195712.9246</v>
      </c>
      <c r="C1457" t="s">
        <v>36</v>
      </c>
    </row>
    <row r="1458" spans="1:15" x14ac:dyDescent="0.25">
      <c r="A1458" t="s">
        <v>177</v>
      </c>
      <c r="B1458">
        <v>4097.17</v>
      </c>
      <c r="C1458">
        <v>3992.03</v>
      </c>
      <c r="D1458">
        <v>3991.74</v>
      </c>
      <c r="E1458">
        <v>3899.66</v>
      </c>
      <c r="F1458">
        <v>228.9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0.159187</v>
      </c>
      <c r="M1458">
        <v>0.83700300000000005</v>
      </c>
      <c r="N1458">
        <v>0</v>
      </c>
      <c r="O1458" t="s">
        <v>42</v>
      </c>
    </row>
    <row r="1459" spans="1:15" x14ac:dyDescent="0.25">
      <c r="A1459" t="s">
        <v>177</v>
      </c>
      <c r="B1459">
        <v>4054.25</v>
      </c>
      <c r="C1459">
        <v>3950.92</v>
      </c>
      <c r="D1459">
        <v>3950.64</v>
      </c>
      <c r="E1459">
        <v>3859.93</v>
      </c>
      <c r="F1459">
        <v>223.26499999999999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0.152583</v>
      </c>
      <c r="M1459">
        <v>0.83687800000000001</v>
      </c>
      <c r="N1459">
        <v>0</v>
      </c>
      <c r="O1459" t="s">
        <v>42</v>
      </c>
    </row>
    <row r="1460" spans="1:15" x14ac:dyDescent="0.25">
      <c r="A1460" t="s">
        <v>177</v>
      </c>
      <c r="B1460">
        <v>4084.8</v>
      </c>
      <c r="C1460">
        <v>3979.66</v>
      </c>
      <c r="D1460">
        <v>3979.37</v>
      </c>
      <c r="E1460">
        <v>3887.42</v>
      </c>
      <c r="F1460">
        <v>227.07499999999999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0.14896799999999999</v>
      </c>
      <c r="M1460">
        <v>0.83703099999999997</v>
      </c>
      <c r="N1460">
        <v>0</v>
      </c>
      <c r="O1460" t="s">
        <v>42</v>
      </c>
    </row>
    <row r="1461" spans="1:15" x14ac:dyDescent="0.25">
      <c r="A1461" t="s">
        <v>177</v>
      </c>
      <c r="B1461">
        <v>4140.9399999999996</v>
      </c>
      <c r="C1461">
        <v>4034.02</v>
      </c>
      <c r="D1461">
        <v>4033.73</v>
      </c>
      <c r="E1461">
        <v>3939.53</v>
      </c>
      <c r="F1461">
        <v>228.14099999999999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0.15812799999999999</v>
      </c>
      <c r="M1461">
        <v>0.83438900000000005</v>
      </c>
      <c r="N1461">
        <v>0</v>
      </c>
      <c r="O1461" t="s">
        <v>42</v>
      </c>
    </row>
    <row r="1462" spans="1:15" x14ac:dyDescent="0.25">
      <c r="A1462" t="s">
        <v>177</v>
      </c>
      <c r="B1462">
        <v>4103.8500000000004</v>
      </c>
      <c r="C1462">
        <v>4003.66</v>
      </c>
      <c r="D1462">
        <v>4003.37</v>
      </c>
      <c r="E1462">
        <v>3911.28</v>
      </c>
      <c r="F1462">
        <v>225.33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0.16298899999999999</v>
      </c>
      <c r="M1462">
        <v>0.83696899999999996</v>
      </c>
      <c r="N1462">
        <v>0</v>
      </c>
      <c r="O1462" t="s">
        <v>42</v>
      </c>
    </row>
    <row r="1463" spans="1:15" x14ac:dyDescent="0.25">
      <c r="A1463" t="s">
        <v>177</v>
      </c>
      <c r="B1463">
        <v>4150.72</v>
      </c>
      <c r="C1463">
        <v>4049.67</v>
      </c>
      <c r="D1463">
        <v>4049.38</v>
      </c>
      <c r="E1463">
        <v>3956.17</v>
      </c>
      <c r="F1463">
        <v>226.76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0.15874199999999999</v>
      </c>
      <c r="M1463">
        <v>0.83704599999999996</v>
      </c>
      <c r="N1463">
        <v>0</v>
      </c>
      <c r="O1463" t="s">
        <v>42</v>
      </c>
    </row>
    <row r="1464" spans="1:15" x14ac:dyDescent="0.25">
      <c r="A1464" t="s">
        <v>177</v>
      </c>
      <c r="B1464">
        <v>4088.93</v>
      </c>
      <c r="C1464">
        <v>3986.72</v>
      </c>
      <c r="D1464">
        <v>3986.42</v>
      </c>
      <c r="E1464">
        <v>3894.59</v>
      </c>
      <c r="F1464">
        <v>229.25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0.178454</v>
      </c>
      <c r="M1464">
        <v>0.83705200000000002</v>
      </c>
      <c r="N1464">
        <v>0</v>
      </c>
      <c r="O1464" t="s">
        <v>42</v>
      </c>
    </row>
    <row r="1465" spans="1:15" x14ac:dyDescent="0.25">
      <c r="A1465" t="s">
        <v>177</v>
      </c>
      <c r="B1465">
        <v>4116.83</v>
      </c>
      <c r="C1465">
        <v>4009.7</v>
      </c>
      <c r="D1465">
        <v>4009.41</v>
      </c>
      <c r="E1465">
        <v>3917.28</v>
      </c>
      <c r="F1465">
        <v>224.59200000000001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0.147341</v>
      </c>
      <c r="M1465">
        <v>0.83679599999999998</v>
      </c>
      <c r="N1465">
        <v>0</v>
      </c>
      <c r="O1465" t="s">
        <v>42</v>
      </c>
    </row>
    <row r="1466" spans="1:15" x14ac:dyDescent="0.25">
      <c r="A1466" t="s">
        <v>177</v>
      </c>
      <c r="B1466">
        <v>4109.4399999999996</v>
      </c>
      <c r="C1466">
        <v>4006.31</v>
      </c>
      <c r="D1466">
        <v>4006</v>
      </c>
      <c r="E1466">
        <v>3914.15</v>
      </c>
      <c r="F1466">
        <v>228.12200000000001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0.15074399999999999</v>
      </c>
      <c r="M1466">
        <v>0.83561399999999997</v>
      </c>
      <c r="N1466">
        <v>0</v>
      </c>
      <c r="O1466" t="s">
        <v>42</v>
      </c>
    </row>
    <row r="1467" spans="1:15" x14ac:dyDescent="0.25">
      <c r="A1467" t="s">
        <v>177</v>
      </c>
      <c r="B1467">
        <v>4085.17</v>
      </c>
      <c r="C1467">
        <v>3985.37</v>
      </c>
      <c r="D1467">
        <v>3985.09</v>
      </c>
      <c r="E1467">
        <v>3893.08</v>
      </c>
      <c r="F1467">
        <v>225.631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0.14833299999999999</v>
      </c>
      <c r="M1467">
        <v>0.83697500000000002</v>
      </c>
      <c r="N1467">
        <v>0</v>
      </c>
      <c r="O1467" t="s">
        <v>42</v>
      </c>
    </row>
    <row r="1468" spans="1:15" x14ac:dyDescent="0.25">
      <c r="A1468" t="s">
        <v>177</v>
      </c>
      <c r="B1468">
        <v>4103.57</v>
      </c>
      <c r="C1468">
        <v>3998.13</v>
      </c>
      <c r="D1468">
        <v>3997.84</v>
      </c>
      <c r="E1468">
        <v>3906.49</v>
      </c>
      <c r="F1468">
        <v>227.40299999999999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0.169379</v>
      </c>
      <c r="M1468">
        <v>0.83649200000000001</v>
      </c>
      <c r="N1468">
        <v>0</v>
      </c>
      <c r="O1468" t="s">
        <v>42</v>
      </c>
    </row>
    <row r="1469" spans="1:15" x14ac:dyDescent="0.25">
      <c r="A1469" t="s">
        <v>177</v>
      </c>
      <c r="B1469">
        <v>4135.38</v>
      </c>
      <c r="C1469">
        <v>4021.8</v>
      </c>
      <c r="D1469">
        <v>4021.49</v>
      </c>
      <c r="E1469">
        <v>3928.78</v>
      </c>
      <c r="F1469">
        <v>228.39599999999999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0.14755099999999999</v>
      </c>
      <c r="M1469">
        <v>0.83704599999999996</v>
      </c>
      <c r="N1469">
        <v>0</v>
      </c>
      <c r="O1469" t="s">
        <v>42</v>
      </c>
    </row>
    <row r="1470" spans="1:15" x14ac:dyDescent="0.25">
      <c r="A1470" t="s">
        <v>177</v>
      </c>
      <c r="B1470">
        <v>4147.91</v>
      </c>
      <c r="C1470">
        <v>4044.66</v>
      </c>
      <c r="D1470">
        <v>4044.37</v>
      </c>
      <c r="E1470">
        <v>3951.11</v>
      </c>
      <c r="F1470">
        <v>228.10400000000001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0.14747399999999999</v>
      </c>
      <c r="M1470">
        <v>0.83698799999999995</v>
      </c>
      <c r="N1470">
        <v>0</v>
      </c>
      <c r="O1470" t="s">
        <v>42</v>
      </c>
    </row>
    <row r="1471" spans="1:15" x14ac:dyDescent="0.25">
      <c r="A1471" t="s">
        <v>177</v>
      </c>
      <c r="B1471">
        <v>4120.72</v>
      </c>
      <c r="C1471">
        <v>4007.98</v>
      </c>
      <c r="D1471">
        <v>4007.68</v>
      </c>
      <c r="E1471">
        <v>3915.58</v>
      </c>
      <c r="F1471">
        <v>228.791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0.167764</v>
      </c>
      <c r="M1471">
        <v>0.83635899999999996</v>
      </c>
      <c r="N1471">
        <v>0</v>
      </c>
      <c r="O1471" t="s">
        <v>42</v>
      </c>
    </row>
    <row r="1472" spans="1:15" x14ac:dyDescent="0.25">
      <c r="A1472" t="s">
        <v>177</v>
      </c>
      <c r="B1472">
        <v>4075.19</v>
      </c>
      <c r="C1472">
        <v>3967.2</v>
      </c>
      <c r="D1472">
        <v>3966.9</v>
      </c>
      <c r="E1472">
        <v>3876.04</v>
      </c>
      <c r="F1472">
        <v>225.28899999999999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0.14762700000000001</v>
      </c>
      <c r="M1472">
        <v>0.852939</v>
      </c>
      <c r="N1472">
        <v>0</v>
      </c>
      <c r="O1472" t="s">
        <v>42</v>
      </c>
    </row>
    <row r="1473" spans="1:15" x14ac:dyDescent="0.25">
      <c r="A1473" t="s">
        <v>177</v>
      </c>
      <c r="B1473">
        <v>4035.17</v>
      </c>
      <c r="C1473">
        <v>3931.29</v>
      </c>
      <c r="D1473">
        <v>3931</v>
      </c>
      <c r="E1473">
        <v>3840.38</v>
      </c>
      <c r="F1473">
        <v>220.87899999999999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0.14818200000000001</v>
      </c>
      <c r="M1473">
        <v>0.83621900000000005</v>
      </c>
      <c r="N1473">
        <v>0</v>
      </c>
      <c r="O1473" t="s">
        <v>42</v>
      </c>
    </row>
    <row r="1474" spans="1:15" x14ac:dyDescent="0.25">
      <c r="A1474" t="s">
        <v>177</v>
      </c>
      <c r="B1474">
        <v>4074.47</v>
      </c>
      <c r="C1474">
        <v>3964.94</v>
      </c>
      <c r="D1474">
        <v>3964.66</v>
      </c>
      <c r="E1474">
        <v>3873.3</v>
      </c>
      <c r="F1474">
        <v>221.869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0.178454</v>
      </c>
      <c r="M1474">
        <v>0.83698300000000003</v>
      </c>
      <c r="N1474">
        <v>0</v>
      </c>
      <c r="O1474" t="s">
        <v>42</v>
      </c>
    </row>
    <row r="1475" spans="1:15" x14ac:dyDescent="0.25">
      <c r="A1475" t="s">
        <v>177</v>
      </c>
      <c r="B1475">
        <v>4042.39</v>
      </c>
      <c r="C1475">
        <v>3933.61</v>
      </c>
      <c r="D1475">
        <v>3933.32</v>
      </c>
      <c r="E1475">
        <v>3842.63</v>
      </c>
      <c r="F1475">
        <v>221.36500000000001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0.15124000000000001</v>
      </c>
      <c r="M1475">
        <v>0.83461399999999997</v>
      </c>
      <c r="N1475">
        <v>0</v>
      </c>
      <c r="O1475" t="s">
        <v>42</v>
      </c>
    </row>
    <row r="1476" spans="1:15" x14ac:dyDescent="0.25">
      <c r="A1476" t="s">
        <v>177</v>
      </c>
      <c r="B1476">
        <v>4134.5200000000004</v>
      </c>
      <c r="C1476">
        <v>4023.72</v>
      </c>
      <c r="D1476">
        <v>4023.44</v>
      </c>
      <c r="E1476">
        <v>3930.1</v>
      </c>
      <c r="F1476">
        <v>225.33600000000001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0.17845800000000001</v>
      </c>
      <c r="M1476">
        <v>0.83693300000000004</v>
      </c>
      <c r="N1476">
        <v>0</v>
      </c>
      <c r="O1476" t="s">
        <v>42</v>
      </c>
    </row>
    <row r="1477" spans="1:15" x14ac:dyDescent="0.25">
      <c r="A1477" t="s">
        <v>177</v>
      </c>
      <c r="B1477">
        <v>4126.63</v>
      </c>
      <c r="C1477">
        <v>4021.55</v>
      </c>
      <c r="D1477">
        <v>4021.27</v>
      </c>
      <c r="E1477">
        <v>3929.03</v>
      </c>
      <c r="F1477">
        <v>223.18100000000001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0.15758900000000001</v>
      </c>
      <c r="M1477">
        <v>0.83683399999999997</v>
      </c>
      <c r="N1477">
        <v>0</v>
      </c>
      <c r="O1477" t="s">
        <v>42</v>
      </c>
    </row>
    <row r="1478" spans="1:15" x14ac:dyDescent="0.25">
      <c r="A1478" t="s">
        <v>177</v>
      </c>
      <c r="B1478">
        <v>4085.43</v>
      </c>
      <c r="C1478">
        <v>3985.83</v>
      </c>
      <c r="D1478">
        <v>3985.54</v>
      </c>
      <c r="E1478">
        <v>3893.74</v>
      </c>
      <c r="F1478">
        <v>225.34399999999999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0.14729200000000001</v>
      </c>
      <c r="M1478">
        <v>0.83679899999999996</v>
      </c>
      <c r="N1478">
        <v>0</v>
      </c>
      <c r="O1478" t="s">
        <v>42</v>
      </c>
    </row>
    <row r="1479" spans="1:15" x14ac:dyDescent="0.25">
      <c r="A1479" t="s">
        <v>177</v>
      </c>
      <c r="B1479">
        <v>4071.91</v>
      </c>
      <c r="C1479">
        <v>3968.46</v>
      </c>
      <c r="D1479">
        <v>3968.17</v>
      </c>
      <c r="E1479">
        <v>3877.07</v>
      </c>
      <c r="F1479">
        <v>225.548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0.17316000000000001</v>
      </c>
      <c r="M1479">
        <v>0.83620099999999997</v>
      </c>
      <c r="N1479">
        <v>0</v>
      </c>
      <c r="O1479" t="s">
        <v>42</v>
      </c>
    </row>
    <row r="1480" spans="1:15" x14ac:dyDescent="0.25">
      <c r="A1480" t="s">
        <v>177</v>
      </c>
      <c r="B1480">
        <v>4064.43</v>
      </c>
      <c r="C1480">
        <v>3954.69</v>
      </c>
      <c r="D1480">
        <v>3954.42</v>
      </c>
      <c r="E1480">
        <v>3863.65</v>
      </c>
      <c r="F1480">
        <v>223.071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0.14901900000000001</v>
      </c>
      <c r="M1480">
        <v>0.83663699999999996</v>
      </c>
      <c r="N1480">
        <v>0</v>
      </c>
      <c r="O1480" t="s">
        <v>42</v>
      </c>
    </row>
    <row r="1481" spans="1:15" x14ac:dyDescent="0.25">
      <c r="A1481" t="s">
        <v>177</v>
      </c>
      <c r="B1481">
        <v>4119.7299999999996</v>
      </c>
      <c r="C1481">
        <v>4022.95</v>
      </c>
      <c r="D1481">
        <v>4022.65</v>
      </c>
      <c r="E1481">
        <v>3929.02</v>
      </c>
      <c r="F1481">
        <v>227.28899999999999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0.178454</v>
      </c>
      <c r="M1481">
        <v>0.836009</v>
      </c>
      <c r="N1481">
        <v>0</v>
      </c>
      <c r="O1481" t="s">
        <v>42</v>
      </c>
    </row>
    <row r="1482" spans="1:15" x14ac:dyDescent="0.25">
      <c r="A1482" t="s">
        <v>177</v>
      </c>
      <c r="B1482">
        <v>4169.7</v>
      </c>
      <c r="C1482">
        <v>4045.86</v>
      </c>
      <c r="D1482">
        <v>4045.57</v>
      </c>
      <c r="E1482">
        <v>3953.21</v>
      </c>
      <c r="F1482">
        <v>228.94800000000001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0.14874000000000001</v>
      </c>
      <c r="M1482">
        <v>0.83549300000000004</v>
      </c>
      <c r="N1482">
        <v>0</v>
      </c>
      <c r="O1482" t="s">
        <v>42</v>
      </c>
    </row>
    <row r="1483" spans="1:15" x14ac:dyDescent="0.25">
      <c r="A1483" t="s">
        <v>177</v>
      </c>
      <c r="B1483">
        <v>4091.66</v>
      </c>
      <c r="C1483">
        <v>3993.82</v>
      </c>
      <c r="D1483">
        <v>3993.52</v>
      </c>
      <c r="E1483">
        <v>3901.61</v>
      </c>
      <c r="F1483">
        <v>228.41499999999999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0.17846500000000001</v>
      </c>
      <c r="M1483">
        <v>0.83685399999999999</v>
      </c>
      <c r="N1483">
        <v>0</v>
      </c>
      <c r="O1483" t="s">
        <v>42</v>
      </c>
    </row>
    <row r="1484" spans="1:15" x14ac:dyDescent="0.25">
      <c r="A1484" t="s">
        <v>177</v>
      </c>
      <c r="B1484">
        <v>4221.49</v>
      </c>
      <c r="C1484">
        <v>4106.6400000000003</v>
      </c>
      <c r="D1484">
        <v>4106.32</v>
      </c>
      <c r="E1484">
        <v>4012.69</v>
      </c>
      <c r="F1484">
        <v>232.006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0.178485</v>
      </c>
      <c r="M1484">
        <v>0.83704999999999996</v>
      </c>
      <c r="N1484">
        <v>0</v>
      </c>
      <c r="O1484" t="s">
        <v>42</v>
      </c>
    </row>
    <row r="1485" spans="1:15" x14ac:dyDescent="0.25">
      <c r="A1485" t="s">
        <v>177</v>
      </c>
      <c r="B1485">
        <v>4096.72</v>
      </c>
      <c r="C1485">
        <v>3994.47</v>
      </c>
      <c r="D1485">
        <v>3994.17</v>
      </c>
      <c r="E1485">
        <v>3902.39</v>
      </c>
      <c r="F1485">
        <v>226.01900000000001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0.150754</v>
      </c>
      <c r="M1485">
        <v>0.84406700000000001</v>
      </c>
      <c r="N1485">
        <v>0</v>
      </c>
      <c r="O1485" t="s">
        <v>42</v>
      </c>
    </row>
    <row r="1486" spans="1:15" x14ac:dyDescent="0.25">
      <c r="A1486" t="s">
        <v>177</v>
      </c>
      <c r="B1486">
        <v>4135.79</v>
      </c>
      <c r="C1486">
        <v>4034.85</v>
      </c>
      <c r="D1486">
        <v>4034.54</v>
      </c>
      <c r="E1486">
        <v>3941.89</v>
      </c>
      <c r="F1486">
        <v>228.98500000000001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0.178454</v>
      </c>
      <c r="M1486">
        <v>0.83704999999999996</v>
      </c>
      <c r="N1486">
        <v>0</v>
      </c>
      <c r="O1486" t="s">
        <v>42</v>
      </c>
    </row>
    <row r="1487" spans="1:15" x14ac:dyDescent="0.25">
      <c r="A1487" t="s">
        <v>177</v>
      </c>
      <c r="B1487">
        <v>4106.1099999999997</v>
      </c>
      <c r="C1487">
        <v>3997.39</v>
      </c>
      <c r="D1487">
        <v>3997.11</v>
      </c>
      <c r="E1487">
        <v>3905.01</v>
      </c>
      <c r="F1487">
        <v>226.095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0.178482</v>
      </c>
      <c r="M1487">
        <v>0.836897</v>
      </c>
      <c r="N1487">
        <v>0</v>
      </c>
      <c r="O1487" t="s">
        <v>42</v>
      </c>
    </row>
    <row r="1488" spans="1:15" x14ac:dyDescent="0.25">
      <c r="A1488" t="s">
        <v>177</v>
      </c>
      <c r="B1488">
        <v>4108.17</v>
      </c>
      <c r="C1488">
        <v>4008.75</v>
      </c>
      <c r="D1488">
        <v>4008.47</v>
      </c>
      <c r="E1488">
        <v>3916.44</v>
      </c>
      <c r="F1488">
        <v>222.304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0.17845800000000001</v>
      </c>
      <c r="M1488">
        <v>0.83679899999999996</v>
      </c>
      <c r="N1488">
        <v>0</v>
      </c>
      <c r="O1488" t="s">
        <v>42</v>
      </c>
    </row>
    <row r="1489" spans="1:15" x14ac:dyDescent="0.25">
      <c r="A1489" t="s">
        <v>177</v>
      </c>
      <c r="B1489">
        <v>4103.03</v>
      </c>
      <c r="C1489">
        <v>3994.99</v>
      </c>
      <c r="D1489">
        <v>3994.71</v>
      </c>
      <c r="E1489">
        <v>3902.67</v>
      </c>
      <c r="F1489">
        <v>223.46600000000001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0.150948</v>
      </c>
      <c r="M1489">
        <v>0.83705300000000005</v>
      </c>
      <c r="N1489">
        <v>0</v>
      </c>
      <c r="O1489" t="s">
        <v>42</v>
      </c>
    </row>
    <row r="1490" spans="1:15" x14ac:dyDescent="0.25">
      <c r="A1490" t="s">
        <v>177</v>
      </c>
      <c r="B1490">
        <v>4162.63</v>
      </c>
      <c r="C1490">
        <v>4054.86</v>
      </c>
      <c r="D1490">
        <v>4054.56</v>
      </c>
      <c r="E1490">
        <v>3960.51</v>
      </c>
      <c r="F1490">
        <v>226.39500000000001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0.15818199999999999</v>
      </c>
      <c r="M1490">
        <v>0.83464400000000005</v>
      </c>
      <c r="N1490">
        <v>0</v>
      </c>
      <c r="O1490" t="s">
        <v>42</v>
      </c>
    </row>
    <row r="1491" spans="1:15" x14ac:dyDescent="0.25">
      <c r="A1491" t="s">
        <v>177</v>
      </c>
      <c r="B1491">
        <v>4154.13</v>
      </c>
      <c r="C1491">
        <v>4050.67</v>
      </c>
      <c r="D1491">
        <v>4050.38</v>
      </c>
      <c r="E1491">
        <v>3956.79</v>
      </c>
      <c r="F1491">
        <v>228.43199999999999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0.150536</v>
      </c>
      <c r="M1491">
        <v>0.83677000000000001</v>
      </c>
      <c r="N1491">
        <v>0</v>
      </c>
      <c r="O1491" t="s">
        <v>42</v>
      </c>
    </row>
    <row r="1492" spans="1:15" x14ac:dyDescent="0.25">
      <c r="A1492" t="s">
        <v>177</v>
      </c>
      <c r="B1492">
        <v>4112.3</v>
      </c>
      <c r="C1492">
        <v>4007.22</v>
      </c>
      <c r="D1492">
        <v>4006.94</v>
      </c>
      <c r="E1492">
        <v>3914.04</v>
      </c>
      <c r="F1492">
        <v>226.75299999999999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0.14802599999999999</v>
      </c>
      <c r="M1492">
        <v>0.83699500000000004</v>
      </c>
      <c r="N1492">
        <v>0</v>
      </c>
      <c r="O1492" t="s">
        <v>42</v>
      </c>
    </row>
    <row r="1493" spans="1:15" x14ac:dyDescent="0.25">
      <c r="A1493" t="s">
        <v>177</v>
      </c>
      <c r="B1493">
        <v>4080.65</v>
      </c>
      <c r="C1493">
        <v>3973.82</v>
      </c>
      <c r="D1493">
        <v>3973.53</v>
      </c>
      <c r="E1493">
        <v>3882.37</v>
      </c>
      <c r="F1493">
        <v>223.89099999999999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0.178455</v>
      </c>
      <c r="M1493">
        <v>0.83688600000000002</v>
      </c>
      <c r="N1493">
        <v>0</v>
      </c>
      <c r="O1493" t="s">
        <v>42</v>
      </c>
    </row>
    <row r="1494" spans="1:15" x14ac:dyDescent="0.25">
      <c r="A1494" t="s">
        <v>177</v>
      </c>
      <c r="B1494">
        <v>4110.01</v>
      </c>
      <c r="C1494">
        <v>4002.38</v>
      </c>
      <c r="D1494">
        <v>4002.1</v>
      </c>
      <c r="E1494">
        <v>3909.53</v>
      </c>
      <c r="F1494">
        <v>225.267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0.15027499999999999</v>
      </c>
      <c r="M1494">
        <v>0.83505099999999999</v>
      </c>
      <c r="N1494">
        <v>0</v>
      </c>
      <c r="O1494" t="s">
        <v>42</v>
      </c>
    </row>
    <row r="1495" spans="1:15" x14ac:dyDescent="0.25">
      <c r="A1495" t="s">
        <v>177</v>
      </c>
      <c r="B1495">
        <v>4157.54</v>
      </c>
      <c r="C1495">
        <v>4055.38</v>
      </c>
      <c r="D1495">
        <v>4055.07</v>
      </c>
      <c r="E1495">
        <v>3960.32</v>
      </c>
      <c r="F1495">
        <v>228.76599999999999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0.15523899999999999</v>
      </c>
      <c r="M1495">
        <v>0.83694900000000005</v>
      </c>
      <c r="N1495">
        <v>0</v>
      </c>
      <c r="O1495" t="s">
        <v>42</v>
      </c>
    </row>
    <row r="1496" spans="1:15" x14ac:dyDescent="0.25">
      <c r="A1496" t="s">
        <v>177</v>
      </c>
      <c r="B1496">
        <v>4134.34</v>
      </c>
      <c r="C1496">
        <v>4030.36</v>
      </c>
      <c r="D1496">
        <v>4030.07</v>
      </c>
      <c r="E1496">
        <v>3937.86</v>
      </c>
      <c r="F1496">
        <v>226.86500000000001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0.153359</v>
      </c>
      <c r="M1496">
        <v>0.83705099999999999</v>
      </c>
      <c r="N1496">
        <v>0</v>
      </c>
      <c r="O1496" t="s">
        <v>42</v>
      </c>
    </row>
    <row r="1497" spans="1:15" x14ac:dyDescent="0.25">
      <c r="A1497" t="s">
        <v>177</v>
      </c>
      <c r="B1497">
        <v>4168.32</v>
      </c>
      <c r="C1497">
        <v>4056.84</v>
      </c>
      <c r="D1497">
        <v>4056.55</v>
      </c>
      <c r="E1497">
        <v>3963.04</v>
      </c>
      <c r="F1497">
        <v>227.83799999999999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0.149225</v>
      </c>
      <c r="M1497">
        <v>0.83614900000000003</v>
      </c>
      <c r="N1497">
        <v>0</v>
      </c>
      <c r="O1497" t="s">
        <v>42</v>
      </c>
    </row>
    <row r="1498" spans="1:15" x14ac:dyDescent="0.25">
      <c r="A1498" t="s">
        <v>177</v>
      </c>
      <c r="B1498">
        <v>4152.8999999999996</v>
      </c>
      <c r="C1498">
        <v>4045.01</v>
      </c>
      <c r="D1498">
        <v>4044.71</v>
      </c>
      <c r="E1498">
        <v>3951.77</v>
      </c>
      <c r="F1498">
        <v>230.29400000000001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0.14818100000000001</v>
      </c>
      <c r="M1498">
        <v>0.83704699999999999</v>
      </c>
      <c r="N1498">
        <v>0</v>
      </c>
      <c r="O1498" t="s">
        <v>42</v>
      </c>
    </row>
    <row r="1499" spans="1:15" x14ac:dyDescent="0.25">
      <c r="A1499" t="s">
        <v>177</v>
      </c>
      <c r="B1499">
        <v>4147.3599999999997</v>
      </c>
      <c r="C1499">
        <v>4045.99</v>
      </c>
      <c r="D1499">
        <v>4045.71</v>
      </c>
      <c r="E1499">
        <v>3952.32</v>
      </c>
      <c r="F1499">
        <v>227.749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0.147651</v>
      </c>
      <c r="M1499">
        <v>0.86869399999999997</v>
      </c>
      <c r="N1499">
        <v>0</v>
      </c>
      <c r="O1499" t="s">
        <v>42</v>
      </c>
    </row>
    <row r="1500" spans="1:15" x14ac:dyDescent="0.25">
      <c r="A1500" t="s">
        <v>177</v>
      </c>
      <c r="B1500">
        <v>4132.03</v>
      </c>
      <c r="C1500">
        <v>4031.28</v>
      </c>
      <c r="D1500">
        <v>4030.96</v>
      </c>
      <c r="E1500">
        <v>3938.45</v>
      </c>
      <c r="F1500">
        <v>228.34399999999999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0.17846100000000001</v>
      </c>
      <c r="M1500">
        <v>0.84409400000000001</v>
      </c>
      <c r="N1500">
        <v>0</v>
      </c>
      <c r="O1500" t="s">
        <v>42</v>
      </c>
    </row>
    <row r="1501" spans="1:15" x14ac:dyDescent="0.25">
      <c r="A1501" t="s">
        <v>177</v>
      </c>
      <c r="B1501">
        <v>4117.2</v>
      </c>
      <c r="C1501">
        <v>4010.26</v>
      </c>
      <c r="D1501">
        <v>4009.95</v>
      </c>
      <c r="E1501">
        <v>3918.1</v>
      </c>
      <c r="F1501">
        <v>227.18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0.149309</v>
      </c>
      <c r="M1501">
        <v>0.83679499999999996</v>
      </c>
      <c r="N1501">
        <v>0</v>
      </c>
      <c r="O1501" t="s">
        <v>42</v>
      </c>
    </row>
    <row r="1502" spans="1:15" x14ac:dyDescent="0.25">
      <c r="A1502" t="s">
        <v>177</v>
      </c>
      <c r="B1502">
        <v>4124.18</v>
      </c>
      <c r="C1502">
        <v>4021.3</v>
      </c>
      <c r="D1502">
        <v>4021.01</v>
      </c>
      <c r="E1502">
        <v>3929.71</v>
      </c>
      <c r="F1502">
        <v>226.613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0.14830599999999999</v>
      </c>
      <c r="M1502">
        <v>0.83696199999999998</v>
      </c>
      <c r="N1502">
        <v>0</v>
      </c>
      <c r="O1502" t="s">
        <v>42</v>
      </c>
    </row>
    <row r="1503" spans="1:15" x14ac:dyDescent="0.25">
      <c r="A1503" t="s">
        <v>177</v>
      </c>
      <c r="B1503">
        <v>4082.38</v>
      </c>
      <c r="C1503">
        <v>3975</v>
      </c>
      <c r="D1503">
        <v>3974.7</v>
      </c>
      <c r="E1503">
        <v>3882.7</v>
      </c>
      <c r="F1503">
        <v>225.34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0.147842</v>
      </c>
      <c r="M1503">
        <v>0.83699500000000004</v>
      </c>
      <c r="N1503">
        <v>0</v>
      </c>
      <c r="O1503" t="s">
        <v>42</v>
      </c>
    </row>
    <row r="1504" spans="1:15" x14ac:dyDescent="0.25">
      <c r="A1504" t="s">
        <v>177</v>
      </c>
      <c r="B1504">
        <v>4149.5600000000004</v>
      </c>
      <c r="C1504">
        <v>4042</v>
      </c>
      <c r="D1504">
        <v>4041.7</v>
      </c>
      <c r="E1504">
        <v>3948.66</v>
      </c>
      <c r="F1504">
        <v>228.21700000000001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0.15160100000000001</v>
      </c>
      <c r="M1504">
        <v>0.83698600000000001</v>
      </c>
      <c r="N1504">
        <v>0</v>
      </c>
      <c r="O1504" t="s">
        <v>42</v>
      </c>
    </row>
    <row r="1505" spans="1:25" x14ac:dyDescent="0.25">
      <c r="A1505" t="s">
        <v>177</v>
      </c>
      <c r="B1505">
        <v>4093.04</v>
      </c>
      <c r="C1505">
        <v>3993.03</v>
      </c>
      <c r="D1505">
        <v>3992.73</v>
      </c>
      <c r="E1505">
        <v>3901.51</v>
      </c>
      <c r="F1505">
        <v>228.34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0.15034800000000001</v>
      </c>
      <c r="M1505">
        <v>0.83548299999999998</v>
      </c>
      <c r="N1505">
        <v>0</v>
      </c>
      <c r="O1505" t="s">
        <v>42</v>
      </c>
    </row>
    <row r="1506" spans="1:25" x14ac:dyDescent="0.25">
      <c r="A1506" t="s">
        <v>177</v>
      </c>
      <c r="B1506">
        <v>4125.51</v>
      </c>
      <c r="C1506">
        <v>4016.14</v>
      </c>
      <c r="D1506">
        <v>4015.84</v>
      </c>
      <c r="E1506">
        <v>3923.29</v>
      </c>
      <c r="F1506">
        <v>225.929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0.178454</v>
      </c>
      <c r="M1506">
        <v>0.82995300000000005</v>
      </c>
      <c r="N1506">
        <v>0</v>
      </c>
      <c r="O1506" t="s">
        <v>42</v>
      </c>
    </row>
    <row r="1507" spans="1:25" x14ac:dyDescent="0.25">
      <c r="A1507" t="s">
        <v>177</v>
      </c>
      <c r="B1507">
        <v>4089.06</v>
      </c>
      <c r="C1507">
        <v>3983.55</v>
      </c>
      <c r="D1507">
        <v>3983.26</v>
      </c>
      <c r="E1507">
        <v>3891.83</v>
      </c>
      <c r="F1507">
        <v>224.12700000000001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0.17343900000000001</v>
      </c>
      <c r="M1507">
        <v>0.86782899999999996</v>
      </c>
      <c r="N1507">
        <v>0</v>
      </c>
      <c r="O1507" t="s">
        <v>42</v>
      </c>
    </row>
    <row r="1508" spans="1:25" x14ac:dyDescent="0.25">
      <c r="A1508" t="s">
        <v>177</v>
      </c>
      <c r="B1508">
        <v>4094.01</v>
      </c>
      <c r="C1508">
        <v>3989.77</v>
      </c>
      <c r="D1508">
        <v>3989.48</v>
      </c>
      <c r="E1508">
        <v>3897.87</v>
      </c>
      <c r="F1508">
        <v>227.35900000000001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0.163934</v>
      </c>
      <c r="M1508">
        <v>0.83698899999999998</v>
      </c>
      <c r="N1508">
        <v>0</v>
      </c>
      <c r="O1508" t="s">
        <v>42</v>
      </c>
    </row>
    <row r="1509" spans="1:25" x14ac:dyDescent="0.25">
      <c r="A1509" t="s">
        <v>177</v>
      </c>
      <c r="B1509">
        <v>4060.16</v>
      </c>
      <c r="C1509">
        <v>3957.51</v>
      </c>
      <c r="D1509">
        <v>3957.23</v>
      </c>
      <c r="E1509">
        <v>3866.73</v>
      </c>
      <c r="F1509">
        <v>221.489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0.16470799999999999</v>
      </c>
      <c r="M1509">
        <v>0.83705300000000005</v>
      </c>
      <c r="N1509">
        <v>0</v>
      </c>
      <c r="O1509" t="s">
        <v>42</v>
      </c>
    </row>
    <row r="1510" spans="1:25" x14ac:dyDescent="0.25">
      <c r="A1510" t="s">
        <v>177</v>
      </c>
      <c r="B1510">
        <v>4058.1</v>
      </c>
      <c r="C1510">
        <v>3955.12</v>
      </c>
      <c r="D1510">
        <v>3954.85</v>
      </c>
      <c r="E1510">
        <v>3863.94</v>
      </c>
      <c r="F1510">
        <v>225.67400000000001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0.161661</v>
      </c>
      <c r="M1510">
        <v>0.83705300000000005</v>
      </c>
      <c r="N1510">
        <v>0</v>
      </c>
      <c r="O1510" t="s">
        <v>42</v>
      </c>
    </row>
    <row r="1511" spans="1:25" x14ac:dyDescent="0.25">
      <c r="A1511" t="s">
        <v>177</v>
      </c>
      <c r="B1511">
        <v>4054.78</v>
      </c>
      <c r="C1511">
        <v>3949</v>
      </c>
      <c r="D1511">
        <v>3948.71</v>
      </c>
      <c r="E1511">
        <v>3857.64</v>
      </c>
      <c r="F1511">
        <v>225.065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0.14710599999999999</v>
      </c>
      <c r="M1511">
        <v>0.83700799999999997</v>
      </c>
      <c r="N1511">
        <v>0</v>
      </c>
      <c r="O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177</v>
      </c>
      <c r="B1512">
        <v>4115.29</v>
      </c>
      <c r="C1512">
        <v>4007.69</v>
      </c>
      <c r="D1512">
        <v>4007.39</v>
      </c>
      <c r="E1512">
        <v>3915.33</v>
      </c>
      <c r="F1512">
        <v>226.244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0.16945299999999999</v>
      </c>
      <c r="M1512">
        <v>0.83702100000000002</v>
      </c>
      <c r="N1512">
        <v>0</v>
      </c>
      <c r="O1512" t="s">
        <v>42</v>
      </c>
      <c r="R1512">
        <f>AVERAGE(B1463:B1512)</f>
        <v>4111.9338000000007</v>
      </c>
      <c r="S1512">
        <f>AVERAGE(C1463:C1512)</f>
        <v>4006.3106000000007</v>
      </c>
      <c r="U1512">
        <f>_xlfn.VAR.P(B1463:B1512)</f>
        <v>1348.4167595599999</v>
      </c>
      <c r="V1512">
        <f>_xlfn.VAR.P(C1463:C1512)</f>
        <v>1268.2275016400022</v>
      </c>
      <c r="X1512">
        <f>1.96*SQRT(U1512)/50</f>
        <v>1.4394551501906121</v>
      </c>
      <c r="Y1512">
        <f>1.96*SQRT(V1512)/50</f>
        <v>1.3959975315594553</v>
      </c>
    </row>
    <row r="1513" spans="1:25" x14ac:dyDescent="0.25">
      <c r="A1513" t="s">
        <v>178</v>
      </c>
      <c r="B1513">
        <v>205781.07209999999</v>
      </c>
      <c r="C1513" t="s">
        <v>36</v>
      </c>
    </row>
    <row r="1514" spans="1:25" x14ac:dyDescent="0.25">
      <c r="A1514" t="s">
        <v>179</v>
      </c>
      <c r="B1514">
        <v>4640.74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0.17847199999999999</v>
      </c>
      <c r="L1514">
        <v>0.83677999999999997</v>
      </c>
      <c r="M1514">
        <v>0</v>
      </c>
      <c r="N1514" t="s">
        <v>42</v>
      </c>
    </row>
    <row r="1515" spans="1:25" x14ac:dyDescent="0.25">
      <c r="A1515" t="s">
        <v>179</v>
      </c>
      <c r="B1515">
        <v>4605.68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0.158724</v>
      </c>
      <c r="L1515">
        <v>0.83705300000000005</v>
      </c>
      <c r="M1515">
        <v>0</v>
      </c>
      <c r="N1515" t="s">
        <v>42</v>
      </c>
    </row>
    <row r="1516" spans="1:25" x14ac:dyDescent="0.25">
      <c r="A1516" t="s">
        <v>179</v>
      </c>
      <c r="B1516">
        <v>4573.3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0.148508</v>
      </c>
      <c r="L1516">
        <v>0.83677900000000005</v>
      </c>
      <c r="M1516">
        <v>0</v>
      </c>
      <c r="N1516" t="s">
        <v>42</v>
      </c>
    </row>
    <row r="1517" spans="1:25" x14ac:dyDescent="0.25">
      <c r="A1517" t="s">
        <v>179</v>
      </c>
      <c r="B1517">
        <v>4576.88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0.150453</v>
      </c>
      <c r="L1517">
        <v>0.83622399999999997</v>
      </c>
      <c r="M1517">
        <v>0</v>
      </c>
      <c r="N1517" t="s">
        <v>42</v>
      </c>
    </row>
    <row r="1518" spans="1:25" x14ac:dyDescent="0.25">
      <c r="A1518" t="s">
        <v>179</v>
      </c>
      <c r="B1518">
        <v>4541.54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0.147421</v>
      </c>
      <c r="L1518">
        <v>0.83704900000000004</v>
      </c>
      <c r="M1518">
        <v>0</v>
      </c>
      <c r="N1518" t="s">
        <v>42</v>
      </c>
    </row>
    <row r="1519" spans="1:25" x14ac:dyDescent="0.25">
      <c r="A1519" t="s">
        <v>179</v>
      </c>
      <c r="B1519">
        <v>4543.3599999999997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0.16214700000000001</v>
      </c>
      <c r="L1519">
        <v>0.83698399999999995</v>
      </c>
      <c r="M1519">
        <v>0</v>
      </c>
      <c r="N1519" t="s">
        <v>42</v>
      </c>
    </row>
    <row r="1520" spans="1:25" x14ac:dyDescent="0.25">
      <c r="A1520" t="s">
        <v>179</v>
      </c>
      <c r="B1520">
        <v>4563.41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0.178456</v>
      </c>
      <c r="L1520">
        <v>0.83701999999999999</v>
      </c>
      <c r="M1520">
        <v>0</v>
      </c>
      <c r="N1520" t="s">
        <v>42</v>
      </c>
    </row>
    <row r="1521" spans="1:14" x14ac:dyDescent="0.25">
      <c r="A1521" t="s">
        <v>179</v>
      </c>
      <c r="B1521">
        <v>4535.1000000000004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0.15271799999999999</v>
      </c>
      <c r="L1521">
        <v>0.83696700000000002</v>
      </c>
      <c r="M1521">
        <v>0</v>
      </c>
      <c r="N1521" t="s">
        <v>42</v>
      </c>
    </row>
    <row r="1522" spans="1:14" x14ac:dyDescent="0.25">
      <c r="A1522" t="s">
        <v>179</v>
      </c>
      <c r="B1522">
        <v>4526.82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0.178454</v>
      </c>
      <c r="L1522">
        <v>0.83597399999999999</v>
      </c>
      <c r="M1522">
        <v>0</v>
      </c>
      <c r="N1522" t="s">
        <v>42</v>
      </c>
    </row>
    <row r="1523" spans="1:14" x14ac:dyDescent="0.25">
      <c r="A1523" t="s">
        <v>179</v>
      </c>
      <c r="B1523">
        <v>4555.25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0.14746600000000001</v>
      </c>
      <c r="L1523">
        <v>0.83575600000000005</v>
      </c>
      <c r="M1523">
        <v>0</v>
      </c>
      <c r="N1523" t="s">
        <v>42</v>
      </c>
    </row>
    <row r="1524" spans="1:14" x14ac:dyDescent="0.25">
      <c r="A1524" t="s">
        <v>179</v>
      </c>
      <c r="B1524">
        <v>4530.18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0.169015</v>
      </c>
      <c r="L1524">
        <v>0.83701499999999995</v>
      </c>
      <c r="M1524">
        <v>0</v>
      </c>
      <c r="N1524" t="s">
        <v>42</v>
      </c>
    </row>
    <row r="1525" spans="1:14" x14ac:dyDescent="0.25">
      <c r="A1525" t="s">
        <v>179</v>
      </c>
      <c r="B1525">
        <v>4556.62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0.17118900000000001</v>
      </c>
      <c r="L1525">
        <v>0.836426</v>
      </c>
      <c r="M1525">
        <v>0</v>
      </c>
      <c r="N1525" t="s">
        <v>42</v>
      </c>
    </row>
    <row r="1526" spans="1:14" x14ac:dyDescent="0.25">
      <c r="A1526" t="s">
        <v>179</v>
      </c>
      <c r="B1526">
        <v>4567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0.16831199999999999</v>
      </c>
      <c r="L1526">
        <v>0.83705300000000005</v>
      </c>
      <c r="M1526">
        <v>0</v>
      </c>
      <c r="N1526" t="s">
        <v>42</v>
      </c>
    </row>
    <row r="1527" spans="1:14" x14ac:dyDescent="0.25">
      <c r="A1527" t="s">
        <v>179</v>
      </c>
      <c r="B1527">
        <v>4583.79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0.15182799999999999</v>
      </c>
      <c r="L1527">
        <v>0.83705099999999999</v>
      </c>
      <c r="M1527">
        <v>0</v>
      </c>
      <c r="N1527" t="s">
        <v>42</v>
      </c>
    </row>
    <row r="1528" spans="1:14" x14ac:dyDescent="0.25">
      <c r="A1528" t="s">
        <v>179</v>
      </c>
      <c r="B1528">
        <v>4563.93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0.15432899999999999</v>
      </c>
      <c r="L1528">
        <v>0.83700200000000002</v>
      </c>
      <c r="M1528">
        <v>0</v>
      </c>
      <c r="N1528" t="s">
        <v>42</v>
      </c>
    </row>
    <row r="1529" spans="1:14" x14ac:dyDescent="0.25">
      <c r="A1529" t="s">
        <v>179</v>
      </c>
      <c r="B1529">
        <v>4531.42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0.14823700000000001</v>
      </c>
      <c r="L1529">
        <v>0.83667100000000005</v>
      </c>
      <c r="M1529">
        <v>0</v>
      </c>
      <c r="N1529" t="s">
        <v>42</v>
      </c>
    </row>
    <row r="1530" spans="1:14" x14ac:dyDescent="0.25">
      <c r="A1530" t="s">
        <v>179</v>
      </c>
      <c r="B1530">
        <v>4576.45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0.14737700000000001</v>
      </c>
      <c r="L1530">
        <v>0.83617699999999995</v>
      </c>
      <c r="M1530">
        <v>0</v>
      </c>
      <c r="N1530" t="s">
        <v>42</v>
      </c>
    </row>
    <row r="1531" spans="1:14" x14ac:dyDescent="0.25">
      <c r="A1531" t="s">
        <v>179</v>
      </c>
      <c r="B1531">
        <v>4553.5600000000004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0.14731</v>
      </c>
      <c r="L1531">
        <v>0.849248</v>
      </c>
      <c r="M1531">
        <v>0</v>
      </c>
      <c r="N1531" t="s">
        <v>42</v>
      </c>
    </row>
    <row r="1532" spans="1:14" x14ac:dyDescent="0.25">
      <c r="A1532" t="s">
        <v>179</v>
      </c>
      <c r="B1532">
        <v>4522.4799999999996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0.14812500000000001</v>
      </c>
      <c r="L1532">
        <v>0.83676099999999998</v>
      </c>
      <c r="M1532">
        <v>0</v>
      </c>
      <c r="N1532" t="s">
        <v>42</v>
      </c>
    </row>
    <row r="1533" spans="1:14" x14ac:dyDescent="0.25">
      <c r="A1533" t="s">
        <v>179</v>
      </c>
      <c r="B1533">
        <v>4539.66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0.15355099999999999</v>
      </c>
      <c r="L1533">
        <v>0.83678600000000003</v>
      </c>
      <c r="M1533">
        <v>0</v>
      </c>
      <c r="N1533" t="s">
        <v>42</v>
      </c>
    </row>
    <row r="1534" spans="1:14" x14ac:dyDescent="0.25">
      <c r="A1534" t="s">
        <v>179</v>
      </c>
      <c r="B1534">
        <v>4497.42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0.15612699999999999</v>
      </c>
      <c r="L1534">
        <v>0.83694900000000005</v>
      </c>
      <c r="M1534">
        <v>0</v>
      </c>
      <c r="N1534" t="s">
        <v>42</v>
      </c>
    </row>
    <row r="1535" spans="1:14" x14ac:dyDescent="0.25">
      <c r="A1535" t="s">
        <v>179</v>
      </c>
      <c r="B1535">
        <v>4531.43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0.14890800000000001</v>
      </c>
      <c r="L1535">
        <v>0.83698300000000003</v>
      </c>
      <c r="M1535">
        <v>0</v>
      </c>
      <c r="N1535" t="s">
        <v>42</v>
      </c>
    </row>
    <row r="1536" spans="1:14" x14ac:dyDescent="0.25">
      <c r="A1536" t="s">
        <v>179</v>
      </c>
      <c r="B1536">
        <v>4568.04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0.15105299999999999</v>
      </c>
      <c r="L1536">
        <v>0.83675200000000005</v>
      </c>
      <c r="M1536">
        <v>0</v>
      </c>
      <c r="N1536" t="s">
        <v>42</v>
      </c>
    </row>
    <row r="1537" spans="1:14" x14ac:dyDescent="0.25">
      <c r="A1537" t="s">
        <v>179</v>
      </c>
      <c r="B1537">
        <v>4512.8100000000004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0.15825500000000001</v>
      </c>
      <c r="L1537">
        <v>0.83647800000000005</v>
      </c>
      <c r="M1537">
        <v>0</v>
      </c>
      <c r="N1537" t="s">
        <v>42</v>
      </c>
    </row>
    <row r="1538" spans="1:14" x14ac:dyDescent="0.25">
      <c r="A1538" t="s">
        <v>179</v>
      </c>
      <c r="B1538">
        <v>4521.6400000000003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0.170985</v>
      </c>
      <c r="L1538">
        <v>0.83670299999999997</v>
      </c>
      <c r="M1538">
        <v>0</v>
      </c>
      <c r="N1538" t="s">
        <v>42</v>
      </c>
    </row>
    <row r="1539" spans="1:14" x14ac:dyDescent="0.25">
      <c r="A1539" t="s">
        <v>179</v>
      </c>
      <c r="B1539">
        <v>4515.3900000000003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0.14710400000000001</v>
      </c>
      <c r="L1539">
        <v>0.83147700000000002</v>
      </c>
      <c r="M1539">
        <v>0</v>
      </c>
      <c r="N1539" t="s">
        <v>42</v>
      </c>
    </row>
    <row r="1540" spans="1:14" x14ac:dyDescent="0.25">
      <c r="A1540" t="s">
        <v>179</v>
      </c>
      <c r="B1540">
        <v>4586.96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0.178455</v>
      </c>
      <c r="L1540">
        <v>0.83692599999999995</v>
      </c>
      <c r="M1540">
        <v>0</v>
      </c>
      <c r="N1540" t="s">
        <v>42</v>
      </c>
    </row>
    <row r="1541" spans="1:14" x14ac:dyDescent="0.25">
      <c r="A1541" t="s">
        <v>179</v>
      </c>
      <c r="B1541">
        <v>4530.4799999999996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0.15854499999999999</v>
      </c>
      <c r="L1541">
        <v>0.83586199999999999</v>
      </c>
      <c r="M1541">
        <v>0</v>
      </c>
      <c r="N1541" t="s">
        <v>42</v>
      </c>
    </row>
    <row r="1542" spans="1:14" x14ac:dyDescent="0.25">
      <c r="A1542" t="s">
        <v>179</v>
      </c>
      <c r="B1542">
        <v>4539.4799999999996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0.178454</v>
      </c>
      <c r="L1542">
        <v>0.84738599999999997</v>
      </c>
      <c r="M1542">
        <v>0</v>
      </c>
      <c r="N1542" t="s">
        <v>42</v>
      </c>
    </row>
    <row r="1543" spans="1:14" x14ac:dyDescent="0.25">
      <c r="A1543" t="s">
        <v>179</v>
      </c>
      <c r="B1543">
        <v>4511.45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0.14930399999999999</v>
      </c>
      <c r="L1543">
        <v>0.83703700000000003</v>
      </c>
      <c r="M1543">
        <v>0</v>
      </c>
      <c r="N1543" t="s">
        <v>42</v>
      </c>
    </row>
    <row r="1544" spans="1:14" x14ac:dyDescent="0.25">
      <c r="A1544" t="s">
        <v>179</v>
      </c>
      <c r="B1544">
        <v>4510.47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0.14835899999999999</v>
      </c>
      <c r="L1544">
        <v>0.83705200000000002</v>
      </c>
      <c r="M1544">
        <v>0</v>
      </c>
      <c r="N1544" t="s">
        <v>42</v>
      </c>
    </row>
    <row r="1545" spans="1:14" x14ac:dyDescent="0.25">
      <c r="A1545" t="s">
        <v>179</v>
      </c>
      <c r="B1545">
        <v>4529.59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0.147788</v>
      </c>
      <c r="L1545">
        <v>0.83322200000000002</v>
      </c>
      <c r="M1545">
        <v>0</v>
      </c>
      <c r="N1545" t="s">
        <v>42</v>
      </c>
    </row>
    <row r="1546" spans="1:14" x14ac:dyDescent="0.25">
      <c r="A1546" t="s">
        <v>179</v>
      </c>
      <c r="B1546">
        <v>4562.25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0.155755</v>
      </c>
      <c r="L1546">
        <v>0.83699999999999997</v>
      </c>
      <c r="M1546">
        <v>0</v>
      </c>
      <c r="N1546" t="s">
        <v>42</v>
      </c>
    </row>
    <row r="1547" spans="1:14" x14ac:dyDescent="0.25">
      <c r="A1547" t="s">
        <v>179</v>
      </c>
      <c r="B1547">
        <v>4550.63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0.17303299999999999</v>
      </c>
      <c r="L1547">
        <v>0.83435899999999996</v>
      </c>
      <c r="M1547">
        <v>0</v>
      </c>
      <c r="N1547" t="s">
        <v>42</v>
      </c>
    </row>
    <row r="1548" spans="1:14" x14ac:dyDescent="0.25">
      <c r="A1548" t="s">
        <v>179</v>
      </c>
      <c r="B1548">
        <v>4515.04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0.14835899999999999</v>
      </c>
      <c r="L1548">
        <v>0.83682199999999995</v>
      </c>
      <c r="M1548">
        <v>0</v>
      </c>
      <c r="N1548" t="s">
        <v>42</v>
      </c>
    </row>
    <row r="1549" spans="1:14" x14ac:dyDescent="0.25">
      <c r="A1549" t="s">
        <v>179</v>
      </c>
      <c r="B1549">
        <v>4529.62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0.14961199999999999</v>
      </c>
      <c r="L1549">
        <v>0.83671899999999999</v>
      </c>
      <c r="M1549">
        <v>0</v>
      </c>
      <c r="N1549" t="s">
        <v>42</v>
      </c>
    </row>
    <row r="1550" spans="1:14" x14ac:dyDescent="0.25">
      <c r="A1550" t="s">
        <v>179</v>
      </c>
      <c r="B1550">
        <v>4565.55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0.17849400000000001</v>
      </c>
      <c r="L1550">
        <v>0.83671300000000004</v>
      </c>
      <c r="M1550">
        <v>0</v>
      </c>
      <c r="N1550" t="s">
        <v>42</v>
      </c>
    </row>
    <row r="1551" spans="1:14" x14ac:dyDescent="0.25">
      <c r="A1551" t="s">
        <v>179</v>
      </c>
      <c r="B1551">
        <v>4547.0200000000004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0.14754600000000001</v>
      </c>
      <c r="L1551">
        <v>0.83705300000000005</v>
      </c>
      <c r="M1551">
        <v>0</v>
      </c>
      <c r="N1551" t="s">
        <v>42</v>
      </c>
    </row>
    <row r="1552" spans="1:14" x14ac:dyDescent="0.25">
      <c r="A1552" t="s">
        <v>179</v>
      </c>
      <c r="B1552">
        <v>4552.8500000000004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0.16944100000000001</v>
      </c>
      <c r="L1552">
        <v>0.83696300000000001</v>
      </c>
      <c r="M1552">
        <v>0</v>
      </c>
      <c r="N1552" t="s">
        <v>42</v>
      </c>
    </row>
    <row r="1553" spans="1:25" x14ac:dyDescent="0.25">
      <c r="A1553" t="s">
        <v>179</v>
      </c>
      <c r="B1553">
        <v>4562.13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0.14716099999999999</v>
      </c>
      <c r="L1553">
        <v>0.83568200000000004</v>
      </c>
      <c r="M1553">
        <v>0</v>
      </c>
      <c r="N1553" t="s">
        <v>42</v>
      </c>
    </row>
    <row r="1554" spans="1:25" x14ac:dyDescent="0.25">
      <c r="A1554" t="s">
        <v>179</v>
      </c>
      <c r="B1554">
        <v>4595.5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0.17845800000000001</v>
      </c>
      <c r="L1554">
        <v>0.83688700000000005</v>
      </c>
      <c r="M1554">
        <v>0</v>
      </c>
      <c r="N1554" t="s">
        <v>42</v>
      </c>
    </row>
    <row r="1555" spans="1:25" x14ac:dyDescent="0.25">
      <c r="A1555" t="s">
        <v>179</v>
      </c>
      <c r="B1555">
        <v>4556.42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0.15608900000000001</v>
      </c>
      <c r="L1555">
        <v>0.83705300000000005</v>
      </c>
      <c r="M1555">
        <v>0</v>
      </c>
      <c r="N1555" t="s">
        <v>42</v>
      </c>
    </row>
    <row r="1556" spans="1:25" x14ac:dyDescent="0.25">
      <c r="A1556" t="s">
        <v>179</v>
      </c>
      <c r="B1556">
        <v>4561.71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0.178455</v>
      </c>
      <c r="L1556">
        <v>0.85026800000000002</v>
      </c>
      <c r="M1556">
        <v>0</v>
      </c>
      <c r="N1556" t="s">
        <v>42</v>
      </c>
    </row>
    <row r="1557" spans="1:25" x14ac:dyDescent="0.25">
      <c r="A1557" t="s">
        <v>179</v>
      </c>
      <c r="B1557">
        <v>4528.5200000000004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0.17850099999999999</v>
      </c>
      <c r="L1557">
        <v>0.836866</v>
      </c>
      <c r="M1557">
        <v>0</v>
      </c>
      <c r="N1557" t="s">
        <v>42</v>
      </c>
    </row>
    <row r="1558" spans="1:25" x14ac:dyDescent="0.25">
      <c r="A1558" t="s">
        <v>179</v>
      </c>
      <c r="B1558">
        <v>4493.55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0.178483</v>
      </c>
      <c r="L1558">
        <v>0.83705200000000002</v>
      </c>
      <c r="M1558">
        <v>0</v>
      </c>
      <c r="N1558" t="s">
        <v>42</v>
      </c>
    </row>
    <row r="1559" spans="1:25" x14ac:dyDescent="0.25">
      <c r="A1559" t="s">
        <v>179</v>
      </c>
      <c r="B1559">
        <v>4502.1099999999997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0.178455</v>
      </c>
      <c r="L1559">
        <v>0.83686899999999997</v>
      </c>
      <c r="M1559">
        <v>0</v>
      </c>
      <c r="N1559" t="s">
        <v>42</v>
      </c>
    </row>
    <row r="1560" spans="1:25" x14ac:dyDescent="0.25">
      <c r="A1560" t="s">
        <v>179</v>
      </c>
      <c r="B1560">
        <v>4503.0200000000004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0.15081700000000001</v>
      </c>
      <c r="L1560">
        <v>0.83699299999999999</v>
      </c>
      <c r="M1560">
        <v>0</v>
      </c>
      <c r="N1560" t="s">
        <v>42</v>
      </c>
    </row>
    <row r="1561" spans="1:25" x14ac:dyDescent="0.25">
      <c r="A1561" t="s">
        <v>179</v>
      </c>
      <c r="B1561">
        <v>4486.07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0.14783199999999999</v>
      </c>
      <c r="L1561">
        <v>0.83705300000000005</v>
      </c>
      <c r="M1561">
        <v>0</v>
      </c>
      <c r="N1561" t="s">
        <v>42</v>
      </c>
    </row>
    <row r="1562" spans="1:25" x14ac:dyDescent="0.25">
      <c r="A1562" t="s">
        <v>179</v>
      </c>
      <c r="B1562">
        <v>4485.4399999999996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0.17846999999999999</v>
      </c>
      <c r="L1562">
        <v>0.83621999999999996</v>
      </c>
      <c r="M1562">
        <v>0</v>
      </c>
      <c r="N1562" t="s">
        <v>42</v>
      </c>
    </row>
    <row r="1563" spans="1:25" x14ac:dyDescent="0.25">
      <c r="A1563" t="s">
        <v>179</v>
      </c>
      <c r="B1563">
        <v>4468.6499999999996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0.147178</v>
      </c>
      <c r="L1563">
        <v>0.83529799999999998</v>
      </c>
      <c r="M1563">
        <v>0</v>
      </c>
      <c r="N1563" t="s">
        <v>42</v>
      </c>
    </row>
    <row r="1564" spans="1:25" x14ac:dyDescent="0.25">
      <c r="A1564" t="s">
        <v>179</v>
      </c>
      <c r="B1564">
        <v>4508.74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0.17845900000000001</v>
      </c>
      <c r="L1564">
        <v>0.83704699999999999</v>
      </c>
      <c r="M1564">
        <v>0</v>
      </c>
      <c r="N1564" t="s">
        <v>42</v>
      </c>
    </row>
    <row r="1565" spans="1:25" x14ac:dyDescent="0.25">
      <c r="A1565" t="s">
        <v>179</v>
      </c>
      <c r="B1565">
        <v>4547.8100000000004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0.17208100000000001</v>
      </c>
      <c r="L1565">
        <v>0.83704100000000004</v>
      </c>
      <c r="M1565">
        <v>0</v>
      </c>
      <c r="N1565" t="s">
        <v>42</v>
      </c>
    </row>
    <row r="1566" spans="1:25" x14ac:dyDescent="0.25">
      <c r="A1566" t="s">
        <v>179</v>
      </c>
      <c r="B1566">
        <v>4526.0600000000004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0.17847099999999999</v>
      </c>
      <c r="L1566">
        <v>0.83647700000000003</v>
      </c>
      <c r="M1566">
        <v>0</v>
      </c>
      <c r="N1566" t="s">
        <v>42</v>
      </c>
    </row>
    <row r="1567" spans="1:25" x14ac:dyDescent="0.25">
      <c r="A1567" t="s">
        <v>179</v>
      </c>
      <c r="B1567">
        <v>4541.95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0.15590100000000001</v>
      </c>
      <c r="L1567">
        <v>0.83703899999999998</v>
      </c>
      <c r="M1567">
        <v>0</v>
      </c>
      <c r="N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179</v>
      </c>
      <c r="B1568">
        <v>4530.83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0.15007899999999999</v>
      </c>
      <c r="L1568">
        <v>0.83705200000000002</v>
      </c>
      <c r="M1568">
        <v>0</v>
      </c>
      <c r="N1568" t="s">
        <v>42</v>
      </c>
      <c r="R1568">
        <f>AVERAGE(B1519:B1568)</f>
        <v>4536.5131999999985</v>
      </c>
      <c r="S1568">
        <f>AVERAGE(C1519:C1568)</f>
        <v>0</v>
      </c>
      <c r="U1568">
        <f>_xlfn.VAR.P(B1519:B1568)</f>
        <v>764.3823217600019</v>
      </c>
      <c r="V1568">
        <f>_xlfn.VAR.P(C1519:C1568)</f>
        <v>0</v>
      </c>
      <c r="X1568">
        <f>1.96*SQRT(U1568)/50</f>
        <v>1.083780628591086</v>
      </c>
      <c r="Y1568">
        <f>1.96*SQRT(V1568)/50</f>
        <v>0</v>
      </c>
    </row>
    <row r="1569" spans="1:13" x14ac:dyDescent="0.25">
      <c r="A1569" t="s">
        <v>180</v>
      </c>
      <c r="B1569">
        <v>226955.54019999999</v>
      </c>
      <c r="C1569" t="s">
        <v>36</v>
      </c>
    </row>
    <row r="1570" spans="1:13" x14ac:dyDescent="0.25">
      <c r="A1570" t="s">
        <v>181</v>
      </c>
      <c r="B1570">
        <v>3991.83</v>
      </c>
      <c r="C1570">
        <v>3960.16</v>
      </c>
      <c r="D1570">
        <v>3959.85</v>
      </c>
      <c r="E1570">
        <v>3868.1</v>
      </c>
      <c r="F1570">
        <v>222.19</v>
      </c>
      <c r="G1570">
        <v>0</v>
      </c>
      <c r="H1570">
        <v>112.495</v>
      </c>
      <c r="I1570">
        <v>0</v>
      </c>
      <c r="J1570">
        <v>0.16175700000000001</v>
      </c>
      <c r="K1570">
        <v>0.83705099999999999</v>
      </c>
      <c r="L1570">
        <v>0</v>
      </c>
      <c r="M1570" t="s">
        <v>42</v>
      </c>
    </row>
    <row r="1571" spans="1:13" x14ac:dyDescent="0.25">
      <c r="A1571" t="s">
        <v>181</v>
      </c>
      <c r="B1571">
        <v>3984.95</v>
      </c>
      <c r="C1571">
        <v>3945.67</v>
      </c>
      <c r="D1571">
        <v>3945.38</v>
      </c>
      <c r="E1571">
        <v>3854.55</v>
      </c>
      <c r="F1571">
        <v>220.596</v>
      </c>
      <c r="G1571">
        <v>0</v>
      </c>
      <c r="H1571">
        <v>113.39400000000001</v>
      </c>
      <c r="I1571">
        <v>0</v>
      </c>
      <c r="J1571">
        <v>0.15154599999999999</v>
      </c>
      <c r="K1571">
        <v>0.83692500000000003</v>
      </c>
      <c r="L1571">
        <v>0</v>
      </c>
      <c r="M1571" t="s">
        <v>42</v>
      </c>
    </row>
    <row r="1572" spans="1:13" x14ac:dyDescent="0.25">
      <c r="A1572" t="s">
        <v>181</v>
      </c>
      <c r="B1572">
        <v>4038.16</v>
      </c>
      <c r="C1572">
        <v>4006.91</v>
      </c>
      <c r="D1572">
        <v>4006.59</v>
      </c>
      <c r="E1572">
        <v>3914.06</v>
      </c>
      <c r="F1572">
        <v>225.35599999999999</v>
      </c>
      <c r="G1572">
        <v>0</v>
      </c>
      <c r="H1572">
        <v>114.29300000000001</v>
      </c>
      <c r="I1572">
        <v>0</v>
      </c>
      <c r="J1572">
        <v>0.14722099999999999</v>
      </c>
      <c r="K1572">
        <v>0.83702500000000002</v>
      </c>
      <c r="L1572">
        <v>0</v>
      </c>
      <c r="M1572" t="s">
        <v>42</v>
      </c>
    </row>
    <row r="1573" spans="1:13" x14ac:dyDescent="0.25">
      <c r="A1573" t="s">
        <v>181</v>
      </c>
      <c r="B1573">
        <v>4022.48</v>
      </c>
      <c r="C1573">
        <v>3990.81</v>
      </c>
      <c r="D1573">
        <v>3990.51</v>
      </c>
      <c r="E1573">
        <v>3898.67</v>
      </c>
      <c r="F1573">
        <v>222.80500000000001</v>
      </c>
      <c r="G1573">
        <v>0</v>
      </c>
      <c r="H1573">
        <v>115.956</v>
      </c>
      <c r="I1573">
        <v>0</v>
      </c>
      <c r="J1573">
        <v>0.148397</v>
      </c>
      <c r="K1573">
        <v>0.83704699999999999</v>
      </c>
      <c r="L1573">
        <v>0</v>
      </c>
      <c r="M1573" t="s">
        <v>42</v>
      </c>
    </row>
    <row r="1574" spans="1:13" x14ac:dyDescent="0.25">
      <c r="A1574" t="s">
        <v>181</v>
      </c>
      <c r="B1574">
        <v>4030.55</v>
      </c>
      <c r="C1574">
        <v>3998.85</v>
      </c>
      <c r="D1574">
        <v>3998.54</v>
      </c>
      <c r="E1574">
        <v>3906.6</v>
      </c>
      <c r="F1574">
        <v>224.768</v>
      </c>
      <c r="G1574">
        <v>0</v>
      </c>
      <c r="H1574">
        <v>114.226</v>
      </c>
      <c r="I1574">
        <v>0</v>
      </c>
      <c r="J1574">
        <v>0.178457</v>
      </c>
      <c r="K1574">
        <v>0.83704100000000004</v>
      </c>
      <c r="L1574">
        <v>0</v>
      </c>
      <c r="M1574" t="s">
        <v>42</v>
      </c>
    </row>
    <row r="1575" spans="1:13" x14ac:dyDescent="0.25">
      <c r="A1575" t="s">
        <v>181</v>
      </c>
      <c r="B1575">
        <v>3996.22</v>
      </c>
      <c r="C1575">
        <v>3957.82</v>
      </c>
      <c r="D1575">
        <v>3957.5</v>
      </c>
      <c r="E1575">
        <v>3866.97</v>
      </c>
      <c r="F1575">
        <v>221.42599999999999</v>
      </c>
      <c r="G1575">
        <v>0</v>
      </c>
      <c r="H1575">
        <v>113.901</v>
      </c>
      <c r="I1575">
        <v>0</v>
      </c>
      <c r="J1575">
        <v>0.147338</v>
      </c>
      <c r="K1575">
        <v>0.836727</v>
      </c>
      <c r="L1575">
        <v>0</v>
      </c>
      <c r="M1575" t="s">
        <v>42</v>
      </c>
    </row>
    <row r="1576" spans="1:13" x14ac:dyDescent="0.25">
      <c r="A1576" t="s">
        <v>181</v>
      </c>
      <c r="B1576">
        <v>4025.86</v>
      </c>
      <c r="C1576">
        <v>3994.54</v>
      </c>
      <c r="D1576">
        <v>3994.22</v>
      </c>
      <c r="E1576">
        <v>3901.83</v>
      </c>
      <c r="F1576">
        <v>226.25399999999999</v>
      </c>
      <c r="G1576">
        <v>0</v>
      </c>
      <c r="H1576">
        <v>113.571</v>
      </c>
      <c r="I1576">
        <v>0</v>
      </c>
      <c r="J1576">
        <v>0.17847299999999999</v>
      </c>
      <c r="K1576">
        <v>0.83256699999999995</v>
      </c>
      <c r="L1576">
        <v>0</v>
      </c>
      <c r="M1576" t="s">
        <v>42</v>
      </c>
    </row>
    <row r="1577" spans="1:13" x14ac:dyDescent="0.25">
      <c r="A1577" t="s">
        <v>181</v>
      </c>
      <c r="B1577">
        <v>4035.04</v>
      </c>
      <c r="C1577">
        <v>4002.67</v>
      </c>
      <c r="D1577">
        <v>4002.35</v>
      </c>
      <c r="E1577">
        <v>3910.28</v>
      </c>
      <c r="F1577">
        <v>225</v>
      </c>
      <c r="G1577">
        <v>0</v>
      </c>
      <c r="H1577">
        <v>114.654</v>
      </c>
      <c r="I1577">
        <v>0</v>
      </c>
      <c r="J1577">
        <v>0.172731</v>
      </c>
      <c r="K1577">
        <v>0.83704500000000004</v>
      </c>
      <c r="L1577">
        <v>0</v>
      </c>
      <c r="M1577" t="s">
        <v>42</v>
      </c>
    </row>
    <row r="1578" spans="1:13" x14ac:dyDescent="0.25">
      <c r="A1578" t="s">
        <v>181</v>
      </c>
      <c r="B1578">
        <v>4010.81</v>
      </c>
      <c r="C1578">
        <v>3979.14</v>
      </c>
      <c r="D1578">
        <v>3978.83</v>
      </c>
      <c r="E1578">
        <v>3887.64</v>
      </c>
      <c r="F1578">
        <v>223.04900000000001</v>
      </c>
      <c r="G1578">
        <v>0</v>
      </c>
      <c r="H1578">
        <v>114.267</v>
      </c>
      <c r="I1578">
        <v>0</v>
      </c>
      <c r="J1578">
        <v>0.14832500000000001</v>
      </c>
      <c r="K1578">
        <v>0.867031</v>
      </c>
      <c r="L1578">
        <v>0</v>
      </c>
      <c r="M1578" t="s">
        <v>42</v>
      </c>
    </row>
    <row r="1579" spans="1:13" x14ac:dyDescent="0.25">
      <c r="A1579" t="s">
        <v>181</v>
      </c>
      <c r="B1579">
        <v>4020.36</v>
      </c>
      <c r="C1579">
        <v>3987.67</v>
      </c>
      <c r="D1579">
        <v>3987.36</v>
      </c>
      <c r="E1579">
        <v>3895.88</v>
      </c>
      <c r="F1579">
        <v>223.489</v>
      </c>
      <c r="G1579">
        <v>0</v>
      </c>
      <c r="H1579">
        <v>113.011</v>
      </c>
      <c r="I1579">
        <v>0</v>
      </c>
      <c r="J1579">
        <v>0.14710500000000001</v>
      </c>
      <c r="K1579">
        <v>0.83699599999999996</v>
      </c>
      <c r="L1579">
        <v>0</v>
      </c>
      <c r="M1579" t="s">
        <v>42</v>
      </c>
    </row>
    <row r="1580" spans="1:13" x14ac:dyDescent="0.25">
      <c r="A1580" t="s">
        <v>181</v>
      </c>
      <c r="B1580">
        <v>4029.16</v>
      </c>
      <c r="C1580">
        <v>3998.18</v>
      </c>
      <c r="D1580">
        <v>3997.88</v>
      </c>
      <c r="E1580">
        <v>3906.32</v>
      </c>
      <c r="F1580">
        <v>224.172</v>
      </c>
      <c r="G1580">
        <v>0</v>
      </c>
      <c r="H1580">
        <v>115.139</v>
      </c>
      <c r="I1580">
        <v>0</v>
      </c>
      <c r="J1580">
        <v>0.178454</v>
      </c>
      <c r="K1580">
        <v>0.83691400000000005</v>
      </c>
      <c r="L1580">
        <v>0</v>
      </c>
      <c r="M1580" t="s">
        <v>42</v>
      </c>
    </row>
    <row r="1581" spans="1:13" x14ac:dyDescent="0.25">
      <c r="A1581" t="s">
        <v>181</v>
      </c>
      <c r="B1581">
        <v>4042.61</v>
      </c>
      <c r="C1581">
        <v>4011.86</v>
      </c>
      <c r="D1581">
        <v>4011.57</v>
      </c>
      <c r="E1581">
        <v>3918.6</v>
      </c>
      <c r="F1581">
        <v>223.94900000000001</v>
      </c>
      <c r="G1581">
        <v>0</v>
      </c>
      <c r="H1581">
        <v>113.994</v>
      </c>
      <c r="I1581">
        <v>0</v>
      </c>
      <c r="J1581">
        <v>0.178455</v>
      </c>
      <c r="K1581">
        <v>0.83648999999999996</v>
      </c>
      <c r="L1581">
        <v>0</v>
      </c>
      <c r="M1581" t="s">
        <v>42</v>
      </c>
    </row>
    <row r="1582" spans="1:13" x14ac:dyDescent="0.25">
      <c r="A1582" t="s">
        <v>181</v>
      </c>
      <c r="B1582">
        <v>4021.63</v>
      </c>
      <c r="C1582">
        <v>3987.98</v>
      </c>
      <c r="D1582">
        <v>3987.67</v>
      </c>
      <c r="E1582">
        <v>3895.48</v>
      </c>
      <c r="F1582">
        <v>222.929</v>
      </c>
      <c r="G1582">
        <v>0</v>
      </c>
      <c r="H1582">
        <v>113.53</v>
      </c>
      <c r="I1582">
        <v>0</v>
      </c>
      <c r="J1582">
        <v>0.17849599999999999</v>
      </c>
      <c r="K1582">
        <v>0.86894000000000005</v>
      </c>
      <c r="L1582">
        <v>0</v>
      </c>
      <c r="M1582" t="s">
        <v>42</v>
      </c>
    </row>
    <row r="1583" spans="1:13" x14ac:dyDescent="0.25">
      <c r="A1583" t="s">
        <v>181</v>
      </c>
      <c r="B1583">
        <v>4042.33</v>
      </c>
      <c r="C1583">
        <v>4003.74</v>
      </c>
      <c r="D1583">
        <v>4003.45</v>
      </c>
      <c r="E1583">
        <v>3912</v>
      </c>
      <c r="F1583">
        <v>223.60400000000001</v>
      </c>
      <c r="G1583">
        <v>0</v>
      </c>
      <c r="H1583">
        <v>115.142</v>
      </c>
      <c r="I1583">
        <v>0</v>
      </c>
      <c r="J1583">
        <v>0.15501300000000001</v>
      </c>
      <c r="K1583">
        <v>0.83704199999999995</v>
      </c>
      <c r="L1583">
        <v>0</v>
      </c>
      <c r="M1583" t="s">
        <v>42</v>
      </c>
    </row>
    <row r="1584" spans="1:13" x14ac:dyDescent="0.25">
      <c r="A1584" t="s">
        <v>181</v>
      </c>
      <c r="B1584">
        <v>4008.73</v>
      </c>
      <c r="C1584">
        <v>3970.83</v>
      </c>
      <c r="D1584">
        <v>3970.54</v>
      </c>
      <c r="E1584">
        <v>3878.71</v>
      </c>
      <c r="F1584">
        <v>220.35900000000001</v>
      </c>
      <c r="G1584">
        <v>0</v>
      </c>
      <c r="H1584">
        <v>113.82</v>
      </c>
      <c r="I1584">
        <v>0</v>
      </c>
      <c r="J1584">
        <v>0.178454</v>
      </c>
      <c r="K1584">
        <v>0.83704199999999995</v>
      </c>
      <c r="L1584">
        <v>0</v>
      </c>
      <c r="M1584" t="s">
        <v>42</v>
      </c>
    </row>
    <row r="1585" spans="1:13" x14ac:dyDescent="0.25">
      <c r="A1585" t="s">
        <v>181</v>
      </c>
      <c r="B1585">
        <v>3957.9</v>
      </c>
      <c r="C1585">
        <v>3922.32</v>
      </c>
      <c r="D1585">
        <v>3922.02</v>
      </c>
      <c r="E1585">
        <v>3830.9</v>
      </c>
      <c r="F1585">
        <v>218.221</v>
      </c>
      <c r="G1585">
        <v>0</v>
      </c>
      <c r="H1585">
        <v>112.7</v>
      </c>
      <c r="I1585">
        <v>0</v>
      </c>
      <c r="J1585">
        <v>0.14775199999999999</v>
      </c>
      <c r="K1585">
        <v>0.83695200000000003</v>
      </c>
      <c r="L1585">
        <v>0</v>
      </c>
      <c r="M1585" t="s">
        <v>42</v>
      </c>
    </row>
    <row r="1586" spans="1:13" x14ac:dyDescent="0.25">
      <c r="A1586" t="s">
        <v>181</v>
      </c>
      <c r="B1586">
        <v>3996.08</v>
      </c>
      <c r="C1586">
        <v>3965.07</v>
      </c>
      <c r="D1586">
        <v>3964.77</v>
      </c>
      <c r="E1586">
        <v>3872.77</v>
      </c>
      <c r="F1586">
        <v>220.41399999999999</v>
      </c>
      <c r="G1586">
        <v>0</v>
      </c>
      <c r="H1586">
        <v>111.535</v>
      </c>
      <c r="I1586">
        <v>0</v>
      </c>
      <c r="J1586">
        <v>0.14710500000000001</v>
      </c>
      <c r="K1586">
        <v>0.83690299999999995</v>
      </c>
      <c r="L1586">
        <v>0</v>
      </c>
      <c r="M1586" t="s">
        <v>42</v>
      </c>
    </row>
    <row r="1587" spans="1:13" x14ac:dyDescent="0.25">
      <c r="A1587" t="s">
        <v>181</v>
      </c>
      <c r="B1587">
        <v>3984.79</v>
      </c>
      <c r="C1587">
        <v>3953.38</v>
      </c>
      <c r="D1587">
        <v>3953.08</v>
      </c>
      <c r="E1587">
        <v>3862.88</v>
      </c>
      <c r="F1587">
        <v>220.256</v>
      </c>
      <c r="G1587">
        <v>0</v>
      </c>
      <c r="H1587">
        <v>115.09399999999999</v>
      </c>
      <c r="I1587">
        <v>0</v>
      </c>
      <c r="J1587">
        <v>0.147731</v>
      </c>
      <c r="K1587">
        <v>0.83701700000000001</v>
      </c>
      <c r="L1587">
        <v>0</v>
      </c>
      <c r="M1587" t="s">
        <v>42</v>
      </c>
    </row>
    <row r="1588" spans="1:13" x14ac:dyDescent="0.25">
      <c r="A1588" t="s">
        <v>181</v>
      </c>
      <c r="B1588">
        <v>3980.05</v>
      </c>
      <c r="C1588">
        <v>3949.3</v>
      </c>
      <c r="D1588">
        <v>3949.01</v>
      </c>
      <c r="E1588">
        <v>3857.62</v>
      </c>
      <c r="F1588">
        <v>219.72200000000001</v>
      </c>
      <c r="G1588">
        <v>0</v>
      </c>
      <c r="H1588">
        <v>112.32</v>
      </c>
      <c r="I1588">
        <v>0</v>
      </c>
      <c r="J1588">
        <v>0.178478</v>
      </c>
      <c r="K1588">
        <v>0.83678699999999995</v>
      </c>
      <c r="L1588">
        <v>0</v>
      </c>
      <c r="M1588" t="s">
        <v>42</v>
      </c>
    </row>
    <row r="1589" spans="1:13" x14ac:dyDescent="0.25">
      <c r="A1589" t="s">
        <v>181</v>
      </c>
      <c r="B1589">
        <v>4000.59</v>
      </c>
      <c r="C1589">
        <v>3967.89</v>
      </c>
      <c r="D1589">
        <v>3967.57</v>
      </c>
      <c r="E1589">
        <v>3876.38</v>
      </c>
      <c r="F1589">
        <v>223.25399999999999</v>
      </c>
      <c r="G1589">
        <v>0</v>
      </c>
      <c r="H1589">
        <v>113.363</v>
      </c>
      <c r="I1589">
        <v>0</v>
      </c>
      <c r="J1589">
        <v>0.178456</v>
      </c>
      <c r="K1589">
        <v>0.83435599999999999</v>
      </c>
      <c r="L1589">
        <v>0</v>
      </c>
      <c r="M1589" t="s">
        <v>42</v>
      </c>
    </row>
    <row r="1590" spans="1:13" x14ac:dyDescent="0.25">
      <c r="A1590" t="s">
        <v>181</v>
      </c>
      <c r="B1590">
        <v>4006.46</v>
      </c>
      <c r="C1590">
        <v>3970.51</v>
      </c>
      <c r="D1590">
        <v>3970.22</v>
      </c>
      <c r="E1590">
        <v>3878.49</v>
      </c>
      <c r="F1590">
        <v>221.47499999999999</v>
      </c>
      <c r="G1590">
        <v>0</v>
      </c>
      <c r="H1590">
        <v>112.038</v>
      </c>
      <c r="I1590">
        <v>0</v>
      </c>
      <c r="J1590">
        <v>0.17848700000000001</v>
      </c>
      <c r="K1590">
        <v>0.829453</v>
      </c>
      <c r="L1590">
        <v>0</v>
      </c>
      <c r="M1590" t="s">
        <v>42</v>
      </c>
    </row>
    <row r="1591" spans="1:13" x14ac:dyDescent="0.25">
      <c r="A1591" t="s">
        <v>181</v>
      </c>
      <c r="B1591">
        <v>3947.71</v>
      </c>
      <c r="C1591">
        <v>3912.62</v>
      </c>
      <c r="D1591">
        <v>3912.33</v>
      </c>
      <c r="E1591">
        <v>3822.19</v>
      </c>
      <c r="F1591">
        <v>219.989</v>
      </c>
      <c r="G1591">
        <v>0</v>
      </c>
      <c r="H1591">
        <v>111.842</v>
      </c>
      <c r="I1591">
        <v>0</v>
      </c>
      <c r="J1591">
        <v>0.147366</v>
      </c>
      <c r="K1591">
        <v>0.84085900000000002</v>
      </c>
      <c r="L1591">
        <v>0</v>
      </c>
      <c r="M1591" t="s">
        <v>42</v>
      </c>
    </row>
    <row r="1592" spans="1:13" x14ac:dyDescent="0.25">
      <c r="A1592" t="s">
        <v>181</v>
      </c>
      <c r="B1592">
        <v>3991</v>
      </c>
      <c r="C1592">
        <v>3960.02</v>
      </c>
      <c r="D1592">
        <v>3959.72</v>
      </c>
      <c r="E1592">
        <v>3867.25</v>
      </c>
      <c r="F1592">
        <v>221.274</v>
      </c>
      <c r="G1592">
        <v>0</v>
      </c>
      <c r="H1592">
        <v>113.152</v>
      </c>
      <c r="I1592">
        <v>0</v>
      </c>
      <c r="J1592">
        <v>0.14715500000000001</v>
      </c>
      <c r="K1592">
        <v>0.83665800000000001</v>
      </c>
      <c r="L1592">
        <v>0</v>
      </c>
      <c r="M1592" t="s">
        <v>42</v>
      </c>
    </row>
    <row r="1593" spans="1:13" x14ac:dyDescent="0.25">
      <c r="A1593" t="s">
        <v>181</v>
      </c>
      <c r="B1593">
        <v>4005.66</v>
      </c>
      <c r="C1593">
        <v>3968.45</v>
      </c>
      <c r="D1593">
        <v>3968.14</v>
      </c>
      <c r="E1593">
        <v>3876.41</v>
      </c>
      <c r="F1593">
        <v>221.40799999999999</v>
      </c>
      <c r="G1593">
        <v>0</v>
      </c>
      <c r="H1593">
        <v>112.97199999999999</v>
      </c>
      <c r="I1593">
        <v>0</v>
      </c>
      <c r="J1593">
        <v>0.15520999999999999</v>
      </c>
      <c r="K1593">
        <v>0.83703300000000003</v>
      </c>
      <c r="L1593">
        <v>0</v>
      </c>
      <c r="M1593" t="s">
        <v>42</v>
      </c>
    </row>
    <row r="1594" spans="1:13" x14ac:dyDescent="0.25">
      <c r="A1594" t="s">
        <v>181</v>
      </c>
      <c r="B1594">
        <v>4040.05</v>
      </c>
      <c r="C1594">
        <v>4003.62</v>
      </c>
      <c r="D1594">
        <v>4003.29</v>
      </c>
      <c r="E1594">
        <v>3910.38</v>
      </c>
      <c r="F1594">
        <v>223.54</v>
      </c>
      <c r="G1594">
        <v>0</v>
      </c>
      <c r="H1594">
        <v>113.708</v>
      </c>
      <c r="I1594">
        <v>0</v>
      </c>
      <c r="J1594">
        <v>0.17846300000000001</v>
      </c>
      <c r="K1594">
        <v>0.85887899999999995</v>
      </c>
      <c r="L1594">
        <v>0</v>
      </c>
      <c r="M1594" t="s">
        <v>42</v>
      </c>
    </row>
    <row r="1595" spans="1:13" x14ac:dyDescent="0.25">
      <c r="A1595" t="s">
        <v>181</v>
      </c>
      <c r="B1595">
        <v>4020.91</v>
      </c>
      <c r="C1595">
        <v>3989.73</v>
      </c>
      <c r="D1595">
        <v>3989.43</v>
      </c>
      <c r="E1595">
        <v>3897.36</v>
      </c>
      <c r="F1595">
        <v>220.43199999999999</v>
      </c>
      <c r="G1595">
        <v>0</v>
      </c>
      <c r="H1595">
        <v>112.376</v>
      </c>
      <c r="I1595">
        <v>0</v>
      </c>
      <c r="J1595">
        <v>0.16331899999999999</v>
      </c>
      <c r="K1595">
        <v>0.836503</v>
      </c>
      <c r="L1595">
        <v>0</v>
      </c>
      <c r="M1595" t="s">
        <v>42</v>
      </c>
    </row>
    <row r="1596" spans="1:13" x14ac:dyDescent="0.25">
      <c r="A1596" t="s">
        <v>181</v>
      </c>
      <c r="B1596">
        <v>3992.42</v>
      </c>
      <c r="C1596">
        <v>3961.26</v>
      </c>
      <c r="D1596">
        <v>3960.96</v>
      </c>
      <c r="E1596">
        <v>3868.97</v>
      </c>
      <c r="F1596">
        <v>220.66200000000001</v>
      </c>
      <c r="G1596">
        <v>0</v>
      </c>
      <c r="H1596">
        <v>111.426</v>
      </c>
      <c r="I1596">
        <v>0</v>
      </c>
      <c r="J1596">
        <v>0.17704500000000001</v>
      </c>
      <c r="K1596">
        <v>0.83704800000000001</v>
      </c>
      <c r="L1596">
        <v>0</v>
      </c>
      <c r="M1596" t="s">
        <v>42</v>
      </c>
    </row>
    <row r="1597" spans="1:13" x14ac:dyDescent="0.25">
      <c r="A1597" t="s">
        <v>181</v>
      </c>
      <c r="B1597">
        <v>4046.61</v>
      </c>
      <c r="C1597">
        <v>4015.6</v>
      </c>
      <c r="D1597">
        <v>4015.28</v>
      </c>
      <c r="E1597">
        <v>3922.54</v>
      </c>
      <c r="F1597">
        <v>223.74299999999999</v>
      </c>
      <c r="G1597">
        <v>0</v>
      </c>
      <c r="H1597">
        <v>114.405</v>
      </c>
      <c r="I1597">
        <v>0</v>
      </c>
      <c r="J1597">
        <v>0.147261</v>
      </c>
      <c r="K1597">
        <v>0.83600099999999999</v>
      </c>
      <c r="L1597">
        <v>0</v>
      </c>
      <c r="M1597" t="s">
        <v>42</v>
      </c>
    </row>
    <row r="1598" spans="1:13" x14ac:dyDescent="0.25">
      <c r="A1598" t="s">
        <v>181</v>
      </c>
      <c r="B1598">
        <v>4042.48</v>
      </c>
      <c r="C1598">
        <v>4008.14</v>
      </c>
      <c r="D1598">
        <v>4007.8</v>
      </c>
      <c r="E1598">
        <v>3915.05</v>
      </c>
      <c r="F1598">
        <v>226.642</v>
      </c>
      <c r="G1598">
        <v>0</v>
      </c>
      <c r="H1598">
        <v>114.416</v>
      </c>
      <c r="I1598">
        <v>0</v>
      </c>
      <c r="J1598">
        <v>0.173205</v>
      </c>
      <c r="K1598">
        <v>0.83661600000000003</v>
      </c>
      <c r="L1598">
        <v>0</v>
      </c>
      <c r="M1598" t="s">
        <v>42</v>
      </c>
    </row>
    <row r="1599" spans="1:13" x14ac:dyDescent="0.25">
      <c r="A1599" t="s">
        <v>181</v>
      </c>
      <c r="B1599">
        <v>4052.85</v>
      </c>
      <c r="C1599">
        <v>4014.24</v>
      </c>
      <c r="D1599">
        <v>4013.93</v>
      </c>
      <c r="E1599">
        <v>3921.56</v>
      </c>
      <c r="F1599">
        <v>222.08099999999999</v>
      </c>
      <c r="G1599">
        <v>0</v>
      </c>
      <c r="H1599">
        <v>114.179</v>
      </c>
      <c r="I1599">
        <v>0</v>
      </c>
      <c r="J1599">
        <v>0.17846000000000001</v>
      </c>
      <c r="K1599">
        <v>0.83677100000000004</v>
      </c>
      <c r="L1599">
        <v>0</v>
      </c>
      <c r="M1599" t="s">
        <v>42</v>
      </c>
    </row>
    <row r="1600" spans="1:13" x14ac:dyDescent="0.25">
      <c r="A1600" t="s">
        <v>181</v>
      </c>
      <c r="B1600">
        <v>4009.75</v>
      </c>
      <c r="C1600">
        <v>3978.48</v>
      </c>
      <c r="D1600">
        <v>3978.15</v>
      </c>
      <c r="E1600">
        <v>3886.82</v>
      </c>
      <c r="F1600">
        <v>224.79499999999999</v>
      </c>
      <c r="G1600">
        <v>0</v>
      </c>
      <c r="H1600">
        <v>113.066</v>
      </c>
      <c r="I1600">
        <v>0</v>
      </c>
      <c r="J1600">
        <v>0.17849000000000001</v>
      </c>
      <c r="K1600">
        <v>0.83696800000000005</v>
      </c>
      <c r="L1600">
        <v>0</v>
      </c>
      <c r="M1600" t="s">
        <v>42</v>
      </c>
    </row>
    <row r="1601" spans="1:13" x14ac:dyDescent="0.25">
      <c r="A1601" t="s">
        <v>181</v>
      </c>
      <c r="B1601">
        <v>4002.85</v>
      </c>
      <c r="C1601">
        <v>3971.3</v>
      </c>
      <c r="D1601">
        <v>3970.98</v>
      </c>
      <c r="E1601">
        <v>3879.76</v>
      </c>
      <c r="F1601">
        <v>223.04499999999999</v>
      </c>
      <c r="G1601">
        <v>0</v>
      </c>
      <c r="H1601">
        <v>113.018</v>
      </c>
      <c r="I1601">
        <v>0</v>
      </c>
      <c r="J1601">
        <v>0.178454</v>
      </c>
      <c r="K1601">
        <v>0.83701400000000004</v>
      </c>
      <c r="L1601">
        <v>0</v>
      </c>
      <c r="M1601" t="s">
        <v>42</v>
      </c>
    </row>
    <row r="1602" spans="1:13" x14ac:dyDescent="0.25">
      <c r="A1602" t="s">
        <v>181</v>
      </c>
      <c r="B1602">
        <v>4015.33</v>
      </c>
      <c r="C1602">
        <v>3983.5</v>
      </c>
      <c r="D1602">
        <v>3983.21</v>
      </c>
      <c r="E1602">
        <v>3891.99</v>
      </c>
      <c r="F1602">
        <v>223.565</v>
      </c>
      <c r="G1602">
        <v>0</v>
      </c>
      <c r="H1602">
        <v>114.133</v>
      </c>
      <c r="I1602">
        <v>0</v>
      </c>
      <c r="J1602">
        <v>0.14827000000000001</v>
      </c>
      <c r="K1602">
        <v>0.83650100000000005</v>
      </c>
      <c r="L1602">
        <v>0</v>
      </c>
      <c r="M1602" t="s">
        <v>42</v>
      </c>
    </row>
    <row r="1603" spans="1:13" x14ac:dyDescent="0.25">
      <c r="A1603" t="s">
        <v>181</v>
      </c>
      <c r="B1603">
        <v>4001.5</v>
      </c>
      <c r="C1603">
        <v>3966.67</v>
      </c>
      <c r="D1603">
        <v>3966.36</v>
      </c>
      <c r="E1603">
        <v>3875.21</v>
      </c>
      <c r="F1603">
        <v>221.59100000000001</v>
      </c>
      <c r="G1603">
        <v>0</v>
      </c>
      <c r="H1603">
        <v>113.80500000000001</v>
      </c>
      <c r="I1603">
        <v>0</v>
      </c>
      <c r="J1603">
        <v>0.17493600000000001</v>
      </c>
      <c r="K1603">
        <v>0.83649200000000001</v>
      </c>
      <c r="L1603">
        <v>0</v>
      </c>
      <c r="M1603" t="s">
        <v>42</v>
      </c>
    </row>
    <row r="1604" spans="1:13" x14ac:dyDescent="0.25">
      <c r="A1604" t="s">
        <v>181</v>
      </c>
      <c r="B1604">
        <v>3975.09</v>
      </c>
      <c r="C1604">
        <v>3936.4</v>
      </c>
      <c r="D1604">
        <v>3936.1</v>
      </c>
      <c r="E1604">
        <v>3845.02</v>
      </c>
      <c r="F1604">
        <v>224.51</v>
      </c>
      <c r="G1604">
        <v>0</v>
      </c>
      <c r="H1604">
        <v>113.315</v>
      </c>
      <c r="I1604">
        <v>0</v>
      </c>
      <c r="J1604">
        <v>0.14710599999999999</v>
      </c>
      <c r="K1604">
        <v>0.83701099999999995</v>
      </c>
      <c r="L1604">
        <v>0</v>
      </c>
      <c r="M1604" t="s">
        <v>42</v>
      </c>
    </row>
    <row r="1605" spans="1:13" x14ac:dyDescent="0.25">
      <c r="A1605" t="s">
        <v>181</v>
      </c>
      <c r="B1605">
        <v>4022.98</v>
      </c>
      <c r="C1605">
        <v>3984.24</v>
      </c>
      <c r="D1605">
        <v>3983.94</v>
      </c>
      <c r="E1605">
        <v>3891.95</v>
      </c>
      <c r="F1605">
        <v>222.36099999999999</v>
      </c>
      <c r="G1605">
        <v>0</v>
      </c>
      <c r="H1605">
        <v>113.72</v>
      </c>
      <c r="I1605">
        <v>0</v>
      </c>
      <c r="J1605">
        <v>0.17416999999999999</v>
      </c>
      <c r="K1605">
        <v>0.83696999999999999</v>
      </c>
      <c r="L1605">
        <v>0</v>
      </c>
      <c r="M1605" t="s">
        <v>42</v>
      </c>
    </row>
    <row r="1606" spans="1:13" x14ac:dyDescent="0.25">
      <c r="A1606" t="s">
        <v>181</v>
      </c>
      <c r="B1606">
        <v>4000.88</v>
      </c>
      <c r="C1606">
        <v>3969.03</v>
      </c>
      <c r="D1606">
        <v>3968.7</v>
      </c>
      <c r="E1606">
        <v>3877.26</v>
      </c>
      <c r="F1606">
        <v>221.74299999999999</v>
      </c>
      <c r="G1606">
        <v>0</v>
      </c>
      <c r="H1606">
        <v>113.23</v>
      </c>
      <c r="I1606">
        <v>0</v>
      </c>
      <c r="J1606">
        <v>0.14776300000000001</v>
      </c>
      <c r="K1606">
        <v>0.854437</v>
      </c>
      <c r="L1606">
        <v>0</v>
      </c>
      <c r="M1606" t="s">
        <v>42</v>
      </c>
    </row>
    <row r="1607" spans="1:13" x14ac:dyDescent="0.25">
      <c r="A1607" t="s">
        <v>181</v>
      </c>
      <c r="B1607">
        <v>4010.95</v>
      </c>
      <c r="C1607">
        <v>3978.86</v>
      </c>
      <c r="D1607">
        <v>3978.54</v>
      </c>
      <c r="E1607">
        <v>3887.59</v>
      </c>
      <c r="F1607">
        <v>224.315</v>
      </c>
      <c r="G1607">
        <v>0</v>
      </c>
      <c r="H1607">
        <v>113.721</v>
      </c>
      <c r="I1607">
        <v>0</v>
      </c>
      <c r="J1607">
        <v>0.14735400000000001</v>
      </c>
      <c r="K1607">
        <v>0.83705200000000002</v>
      </c>
      <c r="L1607">
        <v>0</v>
      </c>
      <c r="M1607" t="s">
        <v>42</v>
      </c>
    </row>
    <row r="1608" spans="1:13" x14ac:dyDescent="0.25">
      <c r="A1608" t="s">
        <v>181</v>
      </c>
      <c r="B1608">
        <v>4038.3</v>
      </c>
      <c r="C1608">
        <v>4006.83</v>
      </c>
      <c r="D1608">
        <v>4006.52</v>
      </c>
      <c r="E1608">
        <v>3914.12</v>
      </c>
      <c r="F1608">
        <v>223.453</v>
      </c>
      <c r="G1608">
        <v>0</v>
      </c>
      <c r="H1608">
        <v>112.051</v>
      </c>
      <c r="I1608">
        <v>0</v>
      </c>
      <c r="J1608">
        <v>0.15331600000000001</v>
      </c>
      <c r="K1608">
        <v>0.83658600000000005</v>
      </c>
      <c r="L1608">
        <v>0</v>
      </c>
      <c r="M1608" t="s">
        <v>42</v>
      </c>
    </row>
    <row r="1609" spans="1:13" x14ac:dyDescent="0.25">
      <c r="A1609" t="s">
        <v>181</v>
      </c>
      <c r="B1609">
        <v>3998.06</v>
      </c>
      <c r="C1609">
        <v>3966.44</v>
      </c>
      <c r="D1609">
        <v>3966.13</v>
      </c>
      <c r="E1609">
        <v>3875.51</v>
      </c>
      <c r="F1609">
        <v>220.22800000000001</v>
      </c>
      <c r="G1609">
        <v>0</v>
      </c>
      <c r="H1609">
        <v>114.35599999999999</v>
      </c>
      <c r="I1609">
        <v>0</v>
      </c>
      <c r="J1609">
        <v>0.178457</v>
      </c>
      <c r="K1609">
        <v>0.83701000000000003</v>
      </c>
      <c r="L1609">
        <v>0</v>
      </c>
      <c r="M1609" t="s">
        <v>42</v>
      </c>
    </row>
    <row r="1610" spans="1:13" x14ac:dyDescent="0.25">
      <c r="A1610" t="s">
        <v>181</v>
      </c>
      <c r="B1610">
        <v>4020.94</v>
      </c>
      <c r="C1610">
        <v>3990.46</v>
      </c>
      <c r="D1610">
        <v>3990.16</v>
      </c>
      <c r="E1610">
        <v>3898.47</v>
      </c>
      <c r="F1610">
        <v>224.386</v>
      </c>
      <c r="G1610">
        <v>0</v>
      </c>
      <c r="H1610">
        <v>113.59099999999999</v>
      </c>
      <c r="I1610">
        <v>0</v>
      </c>
      <c r="J1610">
        <v>0.15099599999999999</v>
      </c>
      <c r="K1610">
        <v>0.83668299999999995</v>
      </c>
      <c r="L1610">
        <v>0</v>
      </c>
      <c r="M1610" t="s">
        <v>42</v>
      </c>
    </row>
    <row r="1611" spans="1:13" x14ac:dyDescent="0.25">
      <c r="A1611" t="s">
        <v>181</v>
      </c>
      <c r="B1611">
        <v>4029.15</v>
      </c>
      <c r="C1611">
        <v>3997.47</v>
      </c>
      <c r="D1611">
        <v>3997.17</v>
      </c>
      <c r="E1611">
        <v>3905.63</v>
      </c>
      <c r="F1611">
        <v>224.83</v>
      </c>
      <c r="G1611">
        <v>0</v>
      </c>
      <c r="H1611">
        <v>114.495</v>
      </c>
      <c r="I1611">
        <v>0</v>
      </c>
      <c r="J1611">
        <v>0.15267700000000001</v>
      </c>
      <c r="K1611">
        <v>0.83267000000000002</v>
      </c>
      <c r="L1611">
        <v>0</v>
      </c>
      <c r="M1611" t="s">
        <v>42</v>
      </c>
    </row>
    <row r="1612" spans="1:13" x14ac:dyDescent="0.25">
      <c r="A1612" t="s">
        <v>181</v>
      </c>
      <c r="B1612">
        <v>4060.3</v>
      </c>
      <c r="C1612">
        <v>4020.85</v>
      </c>
      <c r="D1612">
        <v>4020.54</v>
      </c>
      <c r="E1612">
        <v>3927.46</v>
      </c>
      <c r="F1612">
        <v>223.5</v>
      </c>
      <c r="G1612">
        <v>0</v>
      </c>
      <c r="H1612">
        <v>112.426</v>
      </c>
      <c r="I1612">
        <v>0</v>
      </c>
      <c r="J1612">
        <v>0.15038299999999999</v>
      </c>
      <c r="K1612">
        <v>0.83702299999999996</v>
      </c>
      <c r="L1612">
        <v>0</v>
      </c>
      <c r="M1612" t="s">
        <v>42</v>
      </c>
    </row>
    <row r="1613" spans="1:13" x14ac:dyDescent="0.25">
      <c r="A1613" t="s">
        <v>181</v>
      </c>
      <c r="B1613">
        <v>4040.63</v>
      </c>
      <c r="C1613">
        <v>4001.01</v>
      </c>
      <c r="D1613">
        <v>4000.69</v>
      </c>
      <c r="E1613">
        <v>3909.44</v>
      </c>
      <c r="F1613">
        <v>224.53899999999999</v>
      </c>
      <c r="G1613">
        <v>0</v>
      </c>
      <c r="H1613">
        <v>115.53100000000001</v>
      </c>
      <c r="I1613">
        <v>0</v>
      </c>
      <c r="J1613">
        <v>0.14715800000000001</v>
      </c>
      <c r="K1613">
        <v>0.836808</v>
      </c>
      <c r="L1613">
        <v>0</v>
      </c>
      <c r="M1613" t="s">
        <v>42</v>
      </c>
    </row>
    <row r="1614" spans="1:13" x14ac:dyDescent="0.25">
      <c r="A1614" t="s">
        <v>181</v>
      </c>
      <c r="B1614">
        <v>3987.49</v>
      </c>
      <c r="C1614">
        <v>3949.91</v>
      </c>
      <c r="D1614">
        <v>3949.61</v>
      </c>
      <c r="E1614">
        <v>3857.78</v>
      </c>
      <c r="F1614">
        <v>222.011</v>
      </c>
      <c r="G1614">
        <v>0</v>
      </c>
      <c r="H1614">
        <v>111.68600000000001</v>
      </c>
      <c r="I1614">
        <v>0</v>
      </c>
      <c r="J1614">
        <v>0.15459800000000001</v>
      </c>
      <c r="K1614">
        <v>0.836808</v>
      </c>
      <c r="L1614">
        <v>0</v>
      </c>
      <c r="M1614" t="s">
        <v>42</v>
      </c>
    </row>
    <row r="1615" spans="1:13" x14ac:dyDescent="0.25">
      <c r="A1615" t="s">
        <v>181</v>
      </c>
      <c r="B1615">
        <v>4036.52</v>
      </c>
      <c r="C1615">
        <v>3995.45</v>
      </c>
      <c r="D1615">
        <v>3995.13</v>
      </c>
      <c r="E1615">
        <v>3902.68</v>
      </c>
      <c r="F1615">
        <v>223.23</v>
      </c>
      <c r="G1615">
        <v>0</v>
      </c>
      <c r="H1615">
        <v>114.63200000000001</v>
      </c>
      <c r="I1615">
        <v>0</v>
      </c>
      <c r="J1615">
        <v>0.16575500000000001</v>
      </c>
      <c r="K1615">
        <v>0.83694599999999997</v>
      </c>
      <c r="L1615">
        <v>0</v>
      </c>
      <c r="M1615" t="s">
        <v>42</v>
      </c>
    </row>
    <row r="1616" spans="1:13" x14ac:dyDescent="0.25">
      <c r="A1616" t="s">
        <v>181</v>
      </c>
      <c r="B1616">
        <v>3994.91</v>
      </c>
      <c r="C1616">
        <v>3963.6</v>
      </c>
      <c r="D1616">
        <v>3963.29</v>
      </c>
      <c r="E1616">
        <v>3872.51</v>
      </c>
      <c r="F1616">
        <v>222.56700000000001</v>
      </c>
      <c r="G1616">
        <v>0</v>
      </c>
      <c r="H1616">
        <v>113.854</v>
      </c>
      <c r="I1616">
        <v>0</v>
      </c>
      <c r="J1616">
        <v>0.14752699999999999</v>
      </c>
      <c r="K1616">
        <v>0.83699599999999996</v>
      </c>
      <c r="L1616">
        <v>0</v>
      </c>
      <c r="M1616" t="s">
        <v>42</v>
      </c>
    </row>
    <row r="1617" spans="1:25" x14ac:dyDescent="0.25">
      <c r="A1617" t="s">
        <v>181</v>
      </c>
      <c r="B1617">
        <v>3994.43</v>
      </c>
      <c r="C1617">
        <v>3962.89</v>
      </c>
      <c r="D1617">
        <v>3962.58</v>
      </c>
      <c r="E1617">
        <v>3870.87</v>
      </c>
      <c r="F1617">
        <v>221.24299999999999</v>
      </c>
      <c r="G1617">
        <v>0</v>
      </c>
      <c r="H1617">
        <v>114.214</v>
      </c>
      <c r="I1617">
        <v>0</v>
      </c>
      <c r="J1617">
        <v>0.16564699999999999</v>
      </c>
      <c r="K1617">
        <v>0.83508099999999996</v>
      </c>
      <c r="L1617">
        <v>0</v>
      </c>
      <c r="M1617" t="s">
        <v>42</v>
      </c>
    </row>
    <row r="1618" spans="1:25" x14ac:dyDescent="0.25">
      <c r="A1618" t="s">
        <v>181</v>
      </c>
      <c r="B1618">
        <v>3948.1</v>
      </c>
      <c r="C1618">
        <v>3913.06</v>
      </c>
      <c r="D1618">
        <v>3912.76</v>
      </c>
      <c r="E1618">
        <v>3822.24</v>
      </c>
      <c r="F1618">
        <v>219.17400000000001</v>
      </c>
      <c r="G1618">
        <v>0</v>
      </c>
      <c r="H1618">
        <v>111.782</v>
      </c>
      <c r="I1618">
        <v>0</v>
      </c>
      <c r="J1618">
        <v>0.178455</v>
      </c>
      <c r="K1618">
        <v>0.83702600000000005</v>
      </c>
      <c r="L1618">
        <v>0</v>
      </c>
      <c r="M1618" t="s">
        <v>42</v>
      </c>
    </row>
    <row r="1619" spans="1:25" x14ac:dyDescent="0.25">
      <c r="A1619" t="s">
        <v>181</v>
      </c>
      <c r="B1619">
        <v>3957.63</v>
      </c>
      <c r="C1619">
        <v>3926.76</v>
      </c>
      <c r="D1619">
        <v>3926.47</v>
      </c>
      <c r="E1619">
        <v>3835.67</v>
      </c>
      <c r="F1619">
        <v>219.38</v>
      </c>
      <c r="G1619">
        <v>0</v>
      </c>
      <c r="H1619">
        <v>112.114</v>
      </c>
      <c r="I1619">
        <v>0</v>
      </c>
      <c r="J1619">
        <v>0.14785400000000001</v>
      </c>
      <c r="K1619">
        <v>0.83651600000000004</v>
      </c>
      <c r="L1619">
        <v>0</v>
      </c>
      <c r="M1619" t="s">
        <v>42</v>
      </c>
    </row>
    <row r="1620" spans="1:25" x14ac:dyDescent="0.25">
      <c r="A1620" t="s">
        <v>181</v>
      </c>
      <c r="B1620">
        <v>3945.75</v>
      </c>
      <c r="C1620">
        <v>3914.48</v>
      </c>
      <c r="D1620">
        <v>3914.18</v>
      </c>
      <c r="E1620">
        <v>3823.87</v>
      </c>
      <c r="F1620">
        <v>220.351</v>
      </c>
      <c r="G1620">
        <v>0</v>
      </c>
      <c r="H1620">
        <v>112.239</v>
      </c>
      <c r="I1620">
        <v>0</v>
      </c>
      <c r="J1620">
        <v>0.16110099999999999</v>
      </c>
      <c r="K1620">
        <v>0.83701899999999996</v>
      </c>
      <c r="L1620">
        <v>0</v>
      </c>
      <c r="M1620" t="s">
        <v>42</v>
      </c>
    </row>
    <row r="1621" spans="1:25" x14ac:dyDescent="0.25">
      <c r="A1621" t="s">
        <v>181</v>
      </c>
      <c r="B1621">
        <v>3971.54</v>
      </c>
      <c r="C1621">
        <v>3940.11</v>
      </c>
      <c r="D1621">
        <v>3939.81</v>
      </c>
      <c r="E1621">
        <v>3848.61</v>
      </c>
      <c r="F1621">
        <v>220.34299999999999</v>
      </c>
      <c r="G1621">
        <v>0</v>
      </c>
      <c r="H1621">
        <v>112.244</v>
      </c>
      <c r="I1621">
        <v>0</v>
      </c>
      <c r="J1621">
        <v>0.149815</v>
      </c>
      <c r="K1621">
        <v>0.83690699999999996</v>
      </c>
      <c r="L1621">
        <v>0</v>
      </c>
      <c r="M1621" t="s">
        <v>42</v>
      </c>
    </row>
    <row r="1622" spans="1:25" x14ac:dyDescent="0.25">
      <c r="A1622" t="s">
        <v>181</v>
      </c>
      <c r="B1622">
        <v>3955.06</v>
      </c>
      <c r="C1622">
        <v>3915.37</v>
      </c>
      <c r="D1622">
        <v>3915.07</v>
      </c>
      <c r="E1622">
        <v>3824.21</v>
      </c>
      <c r="F1622">
        <v>219.94800000000001</v>
      </c>
      <c r="G1622">
        <v>0</v>
      </c>
      <c r="H1622">
        <v>111.858</v>
      </c>
      <c r="I1622">
        <v>0</v>
      </c>
      <c r="J1622">
        <v>0.178454</v>
      </c>
      <c r="K1622">
        <v>0.83687900000000004</v>
      </c>
      <c r="L1622">
        <v>0</v>
      </c>
      <c r="M1622" t="s">
        <v>42</v>
      </c>
    </row>
    <row r="1623" spans="1:25" x14ac:dyDescent="0.25">
      <c r="A1623" t="s">
        <v>181</v>
      </c>
      <c r="B1623">
        <v>3947.68</v>
      </c>
      <c r="C1623">
        <v>3916.34</v>
      </c>
      <c r="D1623">
        <v>3916.04</v>
      </c>
      <c r="E1623">
        <v>3825.93</v>
      </c>
      <c r="F1623">
        <v>219.12899999999999</v>
      </c>
      <c r="G1623">
        <v>0</v>
      </c>
      <c r="H1623">
        <v>112.52800000000001</v>
      </c>
      <c r="I1623">
        <v>0</v>
      </c>
      <c r="J1623">
        <v>0.17846400000000001</v>
      </c>
      <c r="K1623">
        <v>0.83699100000000004</v>
      </c>
      <c r="L1623">
        <v>0</v>
      </c>
      <c r="M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181</v>
      </c>
      <c r="B1624">
        <v>3999.37</v>
      </c>
      <c r="C1624">
        <v>3966.31</v>
      </c>
      <c r="D1624">
        <v>3966</v>
      </c>
      <c r="E1624">
        <v>3874.57</v>
      </c>
      <c r="F1624">
        <v>222.89</v>
      </c>
      <c r="G1624">
        <v>0</v>
      </c>
      <c r="H1624">
        <v>112.012</v>
      </c>
      <c r="I1624">
        <v>0</v>
      </c>
      <c r="J1624">
        <v>0.15826899999999999</v>
      </c>
      <c r="K1624">
        <v>0.86890900000000004</v>
      </c>
      <c r="L1624">
        <v>0</v>
      </c>
      <c r="M1624" t="s">
        <v>42</v>
      </c>
      <c r="R1624">
        <f>AVERAGE(B1575:B1624)</f>
        <v>4005.2699999999995</v>
      </c>
      <c r="S1624">
        <f>AVERAGE(C1575:C1624)</f>
        <v>3971.4480000000003</v>
      </c>
      <c r="U1624">
        <f>_xlfn.VAR.P(B1575:B1624)</f>
        <v>888.65128800000127</v>
      </c>
      <c r="V1624">
        <f>_xlfn.VAR.P(C1575:C1624)</f>
        <v>869.64216799999735</v>
      </c>
      <c r="X1624">
        <f>1.96*SQRT(U1624)/50</f>
        <v>1.1685619860291201</v>
      </c>
      <c r="Y1624">
        <f>1.96*SQRT(V1624)/50</f>
        <v>1.1559960817561261</v>
      </c>
    </row>
    <row r="1625" spans="1:25" x14ac:dyDescent="0.25">
      <c r="A1625" t="s">
        <v>182</v>
      </c>
      <c r="B1625">
        <v>200417.00700000001</v>
      </c>
      <c r="C1625" t="s">
        <v>36</v>
      </c>
    </row>
    <row r="1626" spans="1:25" x14ac:dyDescent="0.25">
      <c r="A1626" t="s">
        <v>159</v>
      </c>
      <c r="B1626">
        <v>4622.91</v>
      </c>
      <c r="C1626">
        <v>4523.1400000000003</v>
      </c>
      <c r="D1626">
        <v>4522.88</v>
      </c>
      <c r="E1626">
        <v>4423.3900000000003</v>
      </c>
      <c r="F1626">
        <v>224.13499999999999</v>
      </c>
      <c r="G1626">
        <v>340.32100000000003</v>
      </c>
      <c r="H1626">
        <v>114.676</v>
      </c>
      <c r="I1626">
        <v>69.734399999999994</v>
      </c>
      <c r="J1626">
        <v>126.71899999999999</v>
      </c>
      <c r="K1626">
        <v>3836.02</v>
      </c>
      <c r="L1626">
        <v>0.17073099999999999</v>
      </c>
      <c r="M1626">
        <v>0.83705200000000002</v>
      </c>
      <c r="N1626">
        <v>0</v>
      </c>
      <c r="O1626" t="s">
        <v>42</v>
      </c>
    </row>
    <row r="1627" spans="1:25" x14ac:dyDescent="0.25">
      <c r="A1627" t="s">
        <v>159</v>
      </c>
      <c r="B1627">
        <v>4643.12</v>
      </c>
      <c r="C1627">
        <v>4538.28</v>
      </c>
      <c r="D1627">
        <v>4538</v>
      </c>
      <c r="E1627">
        <v>4437.41</v>
      </c>
      <c r="F1627">
        <v>224.423</v>
      </c>
      <c r="G1627">
        <v>340.82100000000003</v>
      </c>
      <c r="H1627">
        <v>114.215</v>
      </c>
      <c r="I1627">
        <v>69.793499999999995</v>
      </c>
      <c r="J1627">
        <v>127.495</v>
      </c>
      <c r="K1627">
        <v>3848.98</v>
      </c>
      <c r="L1627">
        <v>0.11784799999999999</v>
      </c>
      <c r="M1627">
        <v>0.83370500000000003</v>
      </c>
      <c r="N1627">
        <v>0</v>
      </c>
      <c r="O1627" t="s">
        <v>42</v>
      </c>
    </row>
    <row r="1628" spans="1:25" x14ac:dyDescent="0.25">
      <c r="A1628" t="s">
        <v>159</v>
      </c>
      <c r="B1628">
        <v>4695.16</v>
      </c>
      <c r="C1628">
        <v>4594.2</v>
      </c>
      <c r="D1628">
        <v>4593.8999999999996</v>
      </c>
      <c r="E1628">
        <v>4491.22</v>
      </c>
      <c r="F1628">
        <v>229.006</v>
      </c>
      <c r="G1628">
        <v>343.911</v>
      </c>
      <c r="H1628">
        <v>115.29</v>
      </c>
      <c r="I1628">
        <v>70.668899999999994</v>
      </c>
      <c r="J1628">
        <v>128.62200000000001</v>
      </c>
      <c r="K1628">
        <v>3894.98</v>
      </c>
      <c r="L1628">
        <v>0.163186</v>
      </c>
      <c r="M1628">
        <v>0.83606999999999998</v>
      </c>
      <c r="N1628">
        <v>0</v>
      </c>
      <c r="O1628" t="s">
        <v>42</v>
      </c>
    </row>
    <row r="1629" spans="1:25" x14ac:dyDescent="0.25">
      <c r="A1629" t="s">
        <v>159</v>
      </c>
      <c r="B1629">
        <v>4622.6899999999996</v>
      </c>
      <c r="C1629">
        <v>4523.07</v>
      </c>
      <c r="D1629">
        <v>4522.79</v>
      </c>
      <c r="E1629">
        <v>4421.04</v>
      </c>
      <c r="F1629">
        <v>225.67500000000001</v>
      </c>
      <c r="G1629">
        <v>340.298</v>
      </c>
      <c r="H1629">
        <v>113.27</v>
      </c>
      <c r="I1629">
        <v>69.979699999999994</v>
      </c>
      <c r="J1629">
        <v>127.633</v>
      </c>
      <c r="K1629">
        <v>3832.03</v>
      </c>
      <c r="L1629">
        <v>0.14746200000000001</v>
      </c>
      <c r="M1629">
        <v>0.83680600000000005</v>
      </c>
      <c r="N1629">
        <v>0</v>
      </c>
      <c r="O1629" t="s">
        <v>42</v>
      </c>
    </row>
    <row r="1630" spans="1:25" x14ac:dyDescent="0.25">
      <c r="A1630" t="s">
        <v>159</v>
      </c>
      <c r="B1630">
        <v>4658.84</v>
      </c>
      <c r="C1630">
        <v>4553.9799999999996</v>
      </c>
      <c r="D1630">
        <v>4553.68</v>
      </c>
      <c r="E1630">
        <v>4452.8900000000003</v>
      </c>
      <c r="F1630">
        <v>225.86699999999999</v>
      </c>
      <c r="G1630">
        <v>339.23200000000003</v>
      </c>
      <c r="H1630">
        <v>114.298</v>
      </c>
      <c r="I1630">
        <v>69.241100000000003</v>
      </c>
      <c r="J1630">
        <v>126.313</v>
      </c>
      <c r="K1630">
        <v>3864.51</v>
      </c>
      <c r="L1630">
        <v>0.178454</v>
      </c>
      <c r="M1630">
        <v>0.83701999999999999</v>
      </c>
      <c r="N1630">
        <v>0</v>
      </c>
      <c r="O1630" t="s">
        <v>42</v>
      </c>
    </row>
    <row r="1631" spans="1:25" x14ac:dyDescent="0.25">
      <c r="A1631" t="s">
        <v>159</v>
      </c>
      <c r="B1631">
        <v>4637.34</v>
      </c>
      <c r="C1631">
        <v>4539.34</v>
      </c>
      <c r="D1631">
        <v>4539.07</v>
      </c>
      <c r="E1631">
        <v>4440.3500000000004</v>
      </c>
      <c r="F1631">
        <v>223.84</v>
      </c>
      <c r="G1631">
        <v>341.09500000000003</v>
      </c>
      <c r="H1631">
        <v>114.82299999999999</v>
      </c>
      <c r="I1631">
        <v>69.811400000000006</v>
      </c>
      <c r="J1631">
        <v>127.099</v>
      </c>
      <c r="K1631">
        <v>3852.32</v>
      </c>
      <c r="L1631">
        <v>0.16142300000000001</v>
      </c>
      <c r="M1631">
        <v>0.83704999999999996</v>
      </c>
      <c r="N1631">
        <v>0</v>
      </c>
      <c r="O1631" t="s">
        <v>42</v>
      </c>
    </row>
    <row r="1632" spans="1:25" x14ac:dyDescent="0.25">
      <c r="A1632" t="s">
        <v>159</v>
      </c>
      <c r="B1632">
        <v>4659.96</v>
      </c>
      <c r="C1632">
        <v>4557.0600000000004</v>
      </c>
      <c r="D1632">
        <v>4556.76</v>
      </c>
      <c r="E1632">
        <v>4455.72</v>
      </c>
      <c r="F1632">
        <v>229.83099999999999</v>
      </c>
      <c r="G1632">
        <v>339.69400000000002</v>
      </c>
      <c r="H1632">
        <v>113.73699999999999</v>
      </c>
      <c r="I1632">
        <v>69.714299999999994</v>
      </c>
      <c r="J1632">
        <v>126.873</v>
      </c>
      <c r="K1632">
        <v>3862.97</v>
      </c>
      <c r="L1632">
        <v>0.17469699999999999</v>
      </c>
      <c r="M1632">
        <v>0.83699699999999999</v>
      </c>
      <c r="N1632">
        <v>0</v>
      </c>
      <c r="O1632" t="s">
        <v>42</v>
      </c>
    </row>
    <row r="1633" spans="1:15" x14ac:dyDescent="0.25">
      <c r="A1633" t="s">
        <v>159</v>
      </c>
      <c r="B1633">
        <v>4660.83</v>
      </c>
      <c r="C1633">
        <v>4560.1400000000003</v>
      </c>
      <c r="D1633">
        <v>4559.8599999999997</v>
      </c>
      <c r="E1633">
        <v>4458.46</v>
      </c>
      <c r="F1633">
        <v>224.72200000000001</v>
      </c>
      <c r="G1633">
        <v>343.59100000000001</v>
      </c>
      <c r="H1633">
        <v>114.15</v>
      </c>
      <c r="I1633">
        <v>71.396199999999993</v>
      </c>
      <c r="J1633">
        <v>128.71199999999999</v>
      </c>
      <c r="K1633">
        <v>3867.31</v>
      </c>
      <c r="L1633">
        <v>0.14713899999999999</v>
      </c>
      <c r="M1633">
        <v>0.83667499999999995</v>
      </c>
      <c r="N1633">
        <v>0</v>
      </c>
      <c r="O1633" t="s">
        <v>42</v>
      </c>
    </row>
    <row r="1634" spans="1:15" x14ac:dyDescent="0.25">
      <c r="A1634" t="s">
        <v>159</v>
      </c>
      <c r="B1634">
        <v>4660.79</v>
      </c>
      <c r="C1634">
        <v>4554.3999999999996</v>
      </c>
      <c r="D1634">
        <v>4554.13</v>
      </c>
      <c r="E1634">
        <v>4453.91</v>
      </c>
      <c r="F1634">
        <v>227.614</v>
      </c>
      <c r="G1634">
        <v>342.84100000000001</v>
      </c>
      <c r="H1634">
        <v>114.95</v>
      </c>
      <c r="I1634">
        <v>70.591200000000001</v>
      </c>
      <c r="J1634">
        <v>127.90300000000001</v>
      </c>
      <c r="K1634">
        <v>3860.45</v>
      </c>
      <c r="L1634">
        <v>0.147817</v>
      </c>
      <c r="M1634">
        <v>0.83693200000000001</v>
      </c>
      <c r="N1634">
        <v>0</v>
      </c>
      <c r="O1634" t="s">
        <v>42</v>
      </c>
    </row>
    <row r="1635" spans="1:15" x14ac:dyDescent="0.25">
      <c r="A1635" t="s">
        <v>159</v>
      </c>
      <c r="B1635">
        <v>4645.3599999999997</v>
      </c>
      <c r="C1635">
        <v>4539.66</v>
      </c>
      <c r="D1635">
        <v>4539.37</v>
      </c>
      <c r="E1635">
        <v>4438.6499999999996</v>
      </c>
      <c r="F1635">
        <v>226.31399999999999</v>
      </c>
      <c r="G1635">
        <v>339.72399999999999</v>
      </c>
      <c r="H1635">
        <v>113.58199999999999</v>
      </c>
      <c r="I1635">
        <v>69.6417</v>
      </c>
      <c r="J1635">
        <v>127.149</v>
      </c>
      <c r="K1635">
        <v>3849.61</v>
      </c>
      <c r="L1635">
        <v>0.15029999999999999</v>
      </c>
      <c r="M1635">
        <v>0.83659700000000004</v>
      </c>
      <c r="N1635">
        <v>0</v>
      </c>
      <c r="O1635" t="s">
        <v>42</v>
      </c>
    </row>
    <row r="1636" spans="1:15" x14ac:dyDescent="0.25">
      <c r="A1636" t="s">
        <v>159</v>
      </c>
      <c r="B1636">
        <v>4682.6499999999996</v>
      </c>
      <c r="C1636">
        <v>4573.7299999999996</v>
      </c>
      <c r="D1636">
        <v>4573.46</v>
      </c>
      <c r="E1636">
        <v>4473.0600000000004</v>
      </c>
      <c r="F1636">
        <v>228.65</v>
      </c>
      <c r="G1636">
        <v>344.19400000000002</v>
      </c>
      <c r="H1636">
        <v>115.307</v>
      </c>
      <c r="I1636">
        <v>70.969700000000003</v>
      </c>
      <c r="J1636">
        <v>128.43299999999999</v>
      </c>
      <c r="K1636">
        <v>3877.15</v>
      </c>
      <c r="L1636">
        <v>0.15132100000000001</v>
      </c>
      <c r="M1636">
        <v>0.83701000000000003</v>
      </c>
      <c r="N1636">
        <v>0</v>
      </c>
      <c r="O1636" t="s">
        <v>42</v>
      </c>
    </row>
    <row r="1637" spans="1:15" x14ac:dyDescent="0.25">
      <c r="A1637" t="s">
        <v>159</v>
      </c>
      <c r="B1637">
        <v>4626.37</v>
      </c>
      <c r="C1637">
        <v>4526.71</v>
      </c>
      <c r="D1637">
        <v>4526.42</v>
      </c>
      <c r="E1637">
        <v>4425.95</v>
      </c>
      <c r="F1637">
        <v>226.298</v>
      </c>
      <c r="G1637">
        <v>339.548</v>
      </c>
      <c r="H1637">
        <v>114.77200000000001</v>
      </c>
      <c r="I1637">
        <v>69.416399999999996</v>
      </c>
      <c r="J1637">
        <v>126.244</v>
      </c>
      <c r="K1637">
        <v>3837.24</v>
      </c>
      <c r="L1637">
        <v>0.16036600000000001</v>
      </c>
      <c r="M1637">
        <v>0.83649399999999996</v>
      </c>
      <c r="N1637">
        <v>0</v>
      </c>
      <c r="O1637" t="s">
        <v>42</v>
      </c>
    </row>
    <row r="1638" spans="1:15" x14ac:dyDescent="0.25">
      <c r="A1638" t="s">
        <v>159</v>
      </c>
      <c r="B1638">
        <v>4660.51</v>
      </c>
      <c r="C1638">
        <v>4554.95</v>
      </c>
      <c r="D1638">
        <v>4554.67</v>
      </c>
      <c r="E1638">
        <v>4454.37</v>
      </c>
      <c r="F1638">
        <v>228.738</v>
      </c>
      <c r="G1638">
        <v>338.822</v>
      </c>
      <c r="H1638">
        <v>114.461</v>
      </c>
      <c r="I1638">
        <v>68.907600000000002</v>
      </c>
      <c r="J1638">
        <v>126.074</v>
      </c>
      <c r="K1638">
        <v>3863.86</v>
      </c>
      <c r="L1638">
        <v>0.147176</v>
      </c>
      <c r="M1638">
        <v>0.83687299999999998</v>
      </c>
      <c r="N1638">
        <v>0</v>
      </c>
      <c r="O1638" t="s">
        <v>42</v>
      </c>
    </row>
    <row r="1639" spans="1:15" x14ac:dyDescent="0.25">
      <c r="A1639" t="s">
        <v>159</v>
      </c>
      <c r="B1639">
        <v>4651.78</v>
      </c>
      <c r="C1639">
        <v>4548.84</v>
      </c>
      <c r="D1639">
        <v>4548.5600000000004</v>
      </c>
      <c r="E1639">
        <v>4448.25</v>
      </c>
      <c r="F1639">
        <v>225.33099999999999</v>
      </c>
      <c r="G1639">
        <v>339.71199999999999</v>
      </c>
      <c r="H1639">
        <v>114.501</v>
      </c>
      <c r="I1639">
        <v>69.183099999999996</v>
      </c>
      <c r="J1639">
        <v>126.69499999999999</v>
      </c>
      <c r="K1639">
        <v>3860.24</v>
      </c>
      <c r="L1639">
        <v>0.162161</v>
      </c>
      <c r="M1639">
        <v>0.83650199999999997</v>
      </c>
      <c r="N1639">
        <v>0</v>
      </c>
      <c r="O1639" t="s">
        <v>42</v>
      </c>
    </row>
    <row r="1640" spans="1:15" x14ac:dyDescent="0.25">
      <c r="A1640" t="s">
        <v>159</v>
      </c>
      <c r="B1640">
        <v>4643.0600000000004</v>
      </c>
      <c r="C1640">
        <v>4545.72</v>
      </c>
      <c r="D1640">
        <v>4545.4399999999996</v>
      </c>
      <c r="E1640">
        <v>4445.46</v>
      </c>
      <c r="F1640">
        <v>228.084</v>
      </c>
      <c r="G1640">
        <v>341.15899999999999</v>
      </c>
      <c r="H1640">
        <v>115.297</v>
      </c>
      <c r="I1640">
        <v>69.829400000000007</v>
      </c>
      <c r="J1640">
        <v>126.764</v>
      </c>
      <c r="K1640">
        <v>3853.09</v>
      </c>
      <c r="L1640">
        <v>0.152114</v>
      </c>
      <c r="M1640">
        <v>0.83704999999999996</v>
      </c>
      <c r="N1640">
        <v>0</v>
      </c>
      <c r="O1640" t="s">
        <v>42</v>
      </c>
    </row>
    <row r="1641" spans="1:15" x14ac:dyDescent="0.25">
      <c r="A1641" t="s">
        <v>159</v>
      </c>
      <c r="B1641">
        <v>4694.08</v>
      </c>
      <c r="C1641">
        <v>4588.42</v>
      </c>
      <c r="D1641">
        <v>4588.13</v>
      </c>
      <c r="E1641">
        <v>4485.34</v>
      </c>
      <c r="F1641">
        <v>229.40299999999999</v>
      </c>
      <c r="G1641">
        <v>345.85399999999998</v>
      </c>
      <c r="H1641">
        <v>116.193</v>
      </c>
      <c r="I1641">
        <v>71.006900000000002</v>
      </c>
      <c r="J1641">
        <v>129.23500000000001</v>
      </c>
      <c r="K1641">
        <v>3886.74</v>
      </c>
      <c r="L1641">
        <v>0.15023500000000001</v>
      </c>
      <c r="M1641">
        <v>0.83618400000000004</v>
      </c>
      <c r="N1641">
        <v>0</v>
      </c>
      <c r="O1641" t="s">
        <v>42</v>
      </c>
    </row>
    <row r="1642" spans="1:15" x14ac:dyDescent="0.25">
      <c r="A1642" t="s">
        <v>159</v>
      </c>
      <c r="B1642">
        <v>4634.54</v>
      </c>
      <c r="C1642">
        <v>4525.1000000000004</v>
      </c>
      <c r="D1642">
        <v>4524.83</v>
      </c>
      <c r="E1642">
        <v>4426.6099999999997</v>
      </c>
      <c r="F1642">
        <v>225.328</v>
      </c>
      <c r="G1642">
        <v>338.77300000000002</v>
      </c>
      <c r="H1642">
        <v>114.005</v>
      </c>
      <c r="I1642">
        <v>69.022000000000006</v>
      </c>
      <c r="J1642">
        <v>126.595</v>
      </c>
      <c r="K1642">
        <v>3839.44</v>
      </c>
      <c r="L1642">
        <v>0.149509</v>
      </c>
      <c r="M1642">
        <v>0.83771600000000002</v>
      </c>
      <c r="N1642">
        <v>0</v>
      </c>
      <c r="O1642" t="s">
        <v>42</v>
      </c>
    </row>
    <row r="1643" spans="1:15" x14ac:dyDescent="0.25">
      <c r="A1643" t="s">
        <v>159</v>
      </c>
      <c r="B1643">
        <v>4646.1899999999996</v>
      </c>
      <c r="C1643">
        <v>4548.34</v>
      </c>
      <c r="D1643">
        <v>4548.0600000000004</v>
      </c>
      <c r="E1643">
        <v>4447.03</v>
      </c>
      <c r="F1643">
        <v>225.12700000000001</v>
      </c>
      <c r="G1643">
        <v>339.47199999999998</v>
      </c>
      <c r="H1643">
        <v>114.399</v>
      </c>
      <c r="I1643">
        <v>69.344200000000001</v>
      </c>
      <c r="J1643">
        <v>126.496</v>
      </c>
      <c r="K1643">
        <v>3859.32</v>
      </c>
      <c r="L1643">
        <v>0.178477</v>
      </c>
      <c r="M1643">
        <v>0.83703899999999998</v>
      </c>
      <c r="N1643">
        <v>0</v>
      </c>
      <c r="O1643" t="s">
        <v>42</v>
      </c>
    </row>
    <row r="1644" spans="1:15" x14ac:dyDescent="0.25">
      <c r="A1644" t="s">
        <v>159</v>
      </c>
      <c r="B1644">
        <v>4666.6000000000004</v>
      </c>
      <c r="C1644">
        <v>4564.53</v>
      </c>
      <c r="D1644">
        <v>4564.26</v>
      </c>
      <c r="E1644">
        <v>4464.76</v>
      </c>
      <c r="F1644">
        <v>228.21</v>
      </c>
      <c r="G1644">
        <v>343.14400000000001</v>
      </c>
      <c r="H1644">
        <v>115</v>
      </c>
      <c r="I1644">
        <v>70.828800000000001</v>
      </c>
      <c r="J1644">
        <v>127.788</v>
      </c>
      <c r="K1644">
        <v>3870.27</v>
      </c>
      <c r="L1644">
        <v>0.154034</v>
      </c>
      <c r="M1644">
        <v>0.86702800000000002</v>
      </c>
      <c r="N1644">
        <v>0</v>
      </c>
      <c r="O1644" t="s">
        <v>42</v>
      </c>
    </row>
    <row r="1645" spans="1:15" x14ac:dyDescent="0.25">
      <c r="A1645" t="s">
        <v>159</v>
      </c>
      <c r="B1645">
        <v>4627.87</v>
      </c>
      <c r="C1645">
        <v>4529.63</v>
      </c>
      <c r="D1645">
        <v>4529.3599999999997</v>
      </c>
      <c r="E1645">
        <v>4430.9399999999996</v>
      </c>
      <c r="F1645">
        <v>224.11099999999999</v>
      </c>
      <c r="G1645">
        <v>339.24200000000002</v>
      </c>
      <c r="H1645">
        <v>113.414</v>
      </c>
      <c r="I1645">
        <v>69.603200000000001</v>
      </c>
      <c r="J1645">
        <v>127.01</v>
      </c>
      <c r="K1645">
        <v>3844.58</v>
      </c>
      <c r="L1645">
        <v>0.150417</v>
      </c>
      <c r="M1645">
        <v>0.83703300000000003</v>
      </c>
      <c r="N1645">
        <v>0</v>
      </c>
      <c r="O1645" t="s">
        <v>42</v>
      </c>
    </row>
    <row r="1646" spans="1:15" x14ac:dyDescent="0.25">
      <c r="A1646" t="s">
        <v>159</v>
      </c>
      <c r="B1646">
        <v>4613.1400000000003</v>
      </c>
      <c r="C1646">
        <v>4508.78</v>
      </c>
      <c r="D1646">
        <v>4508.5</v>
      </c>
      <c r="E1646">
        <v>4410.76</v>
      </c>
      <c r="F1646">
        <v>224.637</v>
      </c>
      <c r="G1646">
        <v>338.78</v>
      </c>
      <c r="H1646">
        <v>114.29</v>
      </c>
      <c r="I1646">
        <v>68.996499999999997</v>
      </c>
      <c r="J1646">
        <v>126.26300000000001</v>
      </c>
      <c r="K1646">
        <v>3824.39</v>
      </c>
      <c r="L1646">
        <v>0.152083</v>
      </c>
      <c r="M1646">
        <v>0.83588099999999999</v>
      </c>
      <c r="N1646">
        <v>0</v>
      </c>
      <c r="O1646" t="s">
        <v>42</v>
      </c>
    </row>
    <row r="1647" spans="1:15" x14ac:dyDescent="0.25">
      <c r="A1647" t="s">
        <v>159</v>
      </c>
      <c r="B1647">
        <v>4624.84</v>
      </c>
      <c r="C1647">
        <v>4527.2299999999996</v>
      </c>
      <c r="D1647">
        <v>4526.9399999999996</v>
      </c>
      <c r="E1647">
        <v>4427.03</v>
      </c>
      <c r="F1647">
        <v>223.90799999999999</v>
      </c>
      <c r="G1647">
        <v>337.87299999999999</v>
      </c>
      <c r="H1647">
        <v>113.447</v>
      </c>
      <c r="I1647">
        <v>69.062399999999997</v>
      </c>
      <c r="J1647">
        <v>126.152</v>
      </c>
      <c r="K1647">
        <v>3842.28</v>
      </c>
      <c r="L1647">
        <v>0.15306500000000001</v>
      </c>
      <c r="M1647">
        <v>0.83705200000000002</v>
      </c>
      <c r="N1647">
        <v>0</v>
      </c>
      <c r="O1647" t="s">
        <v>42</v>
      </c>
    </row>
    <row r="1648" spans="1:15" x14ac:dyDescent="0.25">
      <c r="A1648" t="s">
        <v>159</v>
      </c>
      <c r="B1648">
        <v>4597.71</v>
      </c>
      <c r="C1648">
        <v>4489.9799999999996</v>
      </c>
      <c r="D1648">
        <v>4489.71</v>
      </c>
      <c r="E1648">
        <v>4390.6099999999997</v>
      </c>
      <c r="F1648">
        <v>225.82599999999999</v>
      </c>
      <c r="G1648">
        <v>335.66300000000001</v>
      </c>
      <c r="H1648">
        <v>112.83</v>
      </c>
      <c r="I1648">
        <v>68.378399999999999</v>
      </c>
      <c r="J1648">
        <v>125.38200000000001</v>
      </c>
      <c r="K1648">
        <v>3806.2</v>
      </c>
      <c r="L1648">
        <v>0.17321800000000001</v>
      </c>
      <c r="M1648">
        <v>0.83691000000000004</v>
      </c>
      <c r="N1648">
        <v>0</v>
      </c>
      <c r="O1648" t="s">
        <v>42</v>
      </c>
    </row>
    <row r="1649" spans="1:15" x14ac:dyDescent="0.25">
      <c r="A1649" t="s">
        <v>159</v>
      </c>
      <c r="B1649">
        <v>4667.6499999999996</v>
      </c>
      <c r="C1649">
        <v>4566.13</v>
      </c>
      <c r="D1649">
        <v>4565.83</v>
      </c>
      <c r="E1649">
        <v>4463.47</v>
      </c>
      <c r="F1649">
        <v>227.548</v>
      </c>
      <c r="G1649">
        <v>341.34399999999999</v>
      </c>
      <c r="H1649">
        <v>114.25700000000001</v>
      </c>
      <c r="I1649">
        <v>70.093400000000003</v>
      </c>
      <c r="J1649">
        <v>127.64</v>
      </c>
      <c r="K1649">
        <v>3871.3</v>
      </c>
      <c r="L1649">
        <v>0.17847099999999999</v>
      </c>
      <c r="M1649">
        <v>0.83702799999999999</v>
      </c>
      <c r="N1649">
        <v>0</v>
      </c>
      <c r="O1649" t="s">
        <v>42</v>
      </c>
    </row>
    <row r="1650" spans="1:15" x14ac:dyDescent="0.25">
      <c r="A1650" t="s">
        <v>159</v>
      </c>
      <c r="B1650">
        <v>4644.4799999999996</v>
      </c>
      <c r="C1650">
        <v>4547.17</v>
      </c>
      <c r="D1650">
        <v>4546.87</v>
      </c>
      <c r="E1650">
        <v>4446.22</v>
      </c>
      <c r="F1650">
        <v>224.988</v>
      </c>
      <c r="G1650">
        <v>337.66399999999999</v>
      </c>
      <c r="H1650">
        <v>113.31100000000001</v>
      </c>
      <c r="I1650">
        <v>68.879800000000003</v>
      </c>
      <c r="J1650">
        <v>126.316</v>
      </c>
      <c r="K1650">
        <v>3860.33</v>
      </c>
      <c r="L1650">
        <v>0.178455</v>
      </c>
      <c r="M1650">
        <v>0.86658900000000005</v>
      </c>
      <c r="N1650">
        <v>0</v>
      </c>
      <c r="O1650" t="s">
        <v>42</v>
      </c>
    </row>
    <row r="1651" spans="1:15" x14ac:dyDescent="0.25">
      <c r="A1651" t="s">
        <v>159</v>
      </c>
      <c r="B1651">
        <v>4629.1000000000004</v>
      </c>
      <c r="C1651">
        <v>4523.97</v>
      </c>
      <c r="D1651">
        <v>4523.68</v>
      </c>
      <c r="E1651">
        <v>4422.72</v>
      </c>
      <c r="F1651">
        <v>225.90199999999999</v>
      </c>
      <c r="G1651">
        <v>339.392</v>
      </c>
      <c r="H1651">
        <v>113.242</v>
      </c>
      <c r="I1651">
        <v>69.735500000000002</v>
      </c>
      <c r="J1651">
        <v>127.361</v>
      </c>
      <c r="K1651">
        <v>3834.4</v>
      </c>
      <c r="L1651">
        <v>0.16415299999999999</v>
      </c>
      <c r="M1651">
        <v>0.83703799999999995</v>
      </c>
      <c r="N1651">
        <v>0</v>
      </c>
      <c r="O1651" t="s">
        <v>42</v>
      </c>
    </row>
    <row r="1652" spans="1:15" x14ac:dyDescent="0.25">
      <c r="A1652" t="s">
        <v>159</v>
      </c>
      <c r="B1652">
        <v>4600.66</v>
      </c>
      <c r="C1652">
        <v>4492.21</v>
      </c>
      <c r="D1652">
        <v>4491.93</v>
      </c>
      <c r="E1652">
        <v>4392.46</v>
      </c>
      <c r="F1652">
        <v>226.24799999999999</v>
      </c>
      <c r="G1652">
        <v>336.93599999999998</v>
      </c>
      <c r="H1652">
        <v>112.608</v>
      </c>
      <c r="I1652">
        <v>69.096299999999999</v>
      </c>
      <c r="J1652">
        <v>126.14400000000001</v>
      </c>
      <c r="K1652">
        <v>3806.43</v>
      </c>
      <c r="L1652">
        <v>0.178456</v>
      </c>
      <c r="M1652">
        <v>0.83696899999999996</v>
      </c>
      <c r="N1652">
        <v>0</v>
      </c>
      <c r="O1652" t="s">
        <v>42</v>
      </c>
    </row>
    <row r="1653" spans="1:15" x14ac:dyDescent="0.25">
      <c r="A1653" t="s">
        <v>159</v>
      </c>
      <c r="B1653">
        <v>4682.82</v>
      </c>
      <c r="C1653">
        <v>4574.57</v>
      </c>
      <c r="D1653">
        <v>4574.26</v>
      </c>
      <c r="E1653">
        <v>4470.91</v>
      </c>
      <c r="F1653">
        <v>227.43</v>
      </c>
      <c r="G1653">
        <v>339.096</v>
      </c>
      <c r="H1653">
        <v>113.72</v>
      </c>
      <c r="I1653">
        <v>69.248999999999995</v>
      </c>
      <c r="J1653">
        <v>126.843</v>
      </c>
      <c r="K1653">
        <v>3881.35</v>
      </c>
      <c r="L1653">
        <v>0.14840900000000001</v>
      </c>
      <c r="M1653">
        <v>0.83704299999999998</v>
      </c>
      <c r="N1653">
        <v>0</v>
      </c>
      <c r="O1653" t="s">
        <v>42</v>
      </c>
    </row>
    <row r="1654" spans="1:15" x14ac:dyDescent="0.25">
      <c r="A1654" t="s">
        <v>159</v>
      </c>
      <c r="B1654">
        <v>4722.17</v>
      </c>
      <c r="C1654">
        <v>4613.63</v>
      </c>
      <c r="D1654">
        <v>4613.32</v>
      </c>
      <c r="E1654">
        <v>4510.6899999999996</v>
      </c>
      <c r="F1654">
        <v>233.084</v>
      </c>
      <c r="G1654">
        <v>345.56400000000002</v>
      </c>
      <c r="H1654">
        <v>116.398</v>
      </c>
      <c r="I1654">
        <v>70.921400000000006</v>
      </c>
      <c r="J1654">
        <v>128.87799999999999</v>
      </c>
      <c r="K1654">
        <v>3908.71</v>
      </c>
      <c r="L1654">
        <v>0.15465799999999999</v>
      </c>
      <c r="M1654">
        <v>0.83637600000000001</v>
      </c>
      <c r="N1654">
        <v>0</v>
      </c>
      <c r="O1654" t="s">
        <v>42</v>
      </c>
    </row>
    <row r="1655" spans="1:15" x14ac:dyDescent="0.25">
      <c r="A1655" t="s">
        <v>159</v>
      </c>
      <c r="B1655">
        <v>4666.3900000000003</v>
      </c>
      <c r="C1655">
        <v>4560.99</v>
      </c>
      <c r="D1655">
        <v>4560.7</v>
      </c>
      <c r="E1655">
        <v>4459.6499999999996</v>
      </c>
      <c r="F1655">
        <v>227.79900000000001</v>
      </c>
      <c r="G1655">
        <v>339.892</v>
      </c>
      <c r="H1655">
        <v>114.688</v>
      </c>
      <c r="I1655">
        <v>68.950400000000002</v>
      </c>
      <c r="J1655">
        <v>126.78</v>
      </c>
      <c r="K1655">
        <v>3868.9</v>
      </c>
      <c r="L1655">
        <v>0.15936</v>
      </c>
      <c r="M1655">
        <v>0.83688799999999997</v>
      </c>
      <c r="N1655">
        <v>0</v>
      </c>
      <c r="O1655" t="s">
        <v>42</v>
      </c>
    </row>
    <row r="1656" spans="1:15" x14ac:dyDescent="0.25">
      <c r="A1656" t="s">
        <v>159</v>
      </c>
      <c r="B1656">
        <v>4641.25</v>
      </c>
      <c r="C1656">
        <v>4542.17</v>
      </c>
      <c r="D1656">
        <v>4541.8599999999997</v>
      </c>
      <c r="E1656">
        <v>4441.1899999999996</v>
      </c>
      <c r="F1656">
        <v>224.68299999999999</v>
      </c>
      <c r="G1656">
        <v>338.12099999999998</v>
      </c>
      <c r="H1656">
        <v>113.986</v>
      </c>
      <c r="I1656">
        <v>68.729500000000002</v>
      </c>
      <c r="J1656">
        <v>126.247</v>
      </c>
      <c r="K1656">
        <v>3855.38</v>
      </c>
      <c r="L1656">
        <v>0.17849200000000001</v>
      </c>
      <c r="M1656">
        <v>0.83705099999999999</v>
      </c>
      <c r="N1656">
        <v>0</v>
      </c>
      <c r="O1656" t="s">
        <v>42</v>
      </c>
    </row>
    <row r="1657" spans="1:15" x14ac:dyDescent="0.25">
      <c r="A1657" t="s">
        <v>159</v>
      </c>
      <c r="B1657">
        <v>4624.95</v>
      </c>
      <c r="C1657">
        <v>4519.68</v>
      </c>
      <c r="D1657">
        <v>4519.41</v>
      </c>
      <c r="E1657">
        <v>4419.79</v>
      </c>
      <c r="F1657">
        <v>226.05600000000001</v>
      </c>
      <c r="G1657">
        <v>337.767</v>
      </c>
      <c r="H1657">
        <v>113.43300000000001</v>
      </c>
      <c r="I1657">
        <v>68.878200000000007</v>
      </c>
      <c r="J1657">
        <v>126.123</v>
      </c>
      <c r="K1657">
        <v>3832.97</v>
      </c>
      <c r="L1657">
        <v>0.178479</v>
      </c>
      <c r="M1657">
        <v>0.839839</v>
      </c>
      <c r="N1657">
        <v>0</v>
      </c>
      <c r="O1657" t="s">
        <v>42</v>
      </c>
    </row>
    <row r="1658" spans="1:15" x14ac:dyDescent="0.25">
      <c r="A1658" t="s">
        <v>159</v>
      </c>
      <c r="B1658">
        <v>4687.53</v>
      </c>
      <c r="C1658">
        <v>4582.55</v>
      </c>
      <c r="D1658">
        <v>4582.26</v>
      </c>
      <c r="E1658">
        <v>4481.1400000000003</v>
      </c>
      <c r="F1658">
        <v>227.84800000000001</v>
      </c>
      <c r="G1658">
        <v>344.98899999999998</v>
      </c>
      <c r="H1658">
        <v>115.93300000000001</v>
      </c>
      <c r="I1658">
        <v>71.063000000000002</v>
      </c>
      <c r="J1658">
        <v>128.63</v>
      </c>
      <c r="K1658">
        <v>3885.04</v>
      </c>
      <c r="L1658">
        <v>0.14971899999999999</v>
      </c>
      <c r="M1658">
        <v>0.83297200000000005</v>
      </c>
      <c r="N1658">
        <v>0</v>
      </c>
      <c r="O1658" t="s">
        <v>42</v>
      </c>
    </row>
    <row r="1659" spans="1:15" x14ac:dyDescent="0.25">
      <c r="A1659" t="s">
        <v>159</v>
      </c>
      <c r="B1659">
        <v>4643.99</v>
      </c>
      <c r="C1659">
        <v>4542.1400000000003</v>
      </c>
      <c r="D1659">
        <v>4541.8500000000004</v>
      </c>
      <c r="E1659">
        <v>4441.6099999999997</v>
      </c>
      <c r="F1659">
        <v>226.95599999999999</v>
      </c>
      <c r="G1659">
        <v>338.18700000000001</v>
      </c>
      <c r="H1659">
        <v>113.657</v>
      </c>
      <c r="I1659">
        <v>68.865399999999994</v>
      </c>
      <c r="J1659">
        <v>126.53</v>
      </c>
      <c r="K1659">
        <v>3853.45</v>
      </c>
      <c r="L1659">
        <v>0.17849699999999999</v>
      </c>
      <c r="M1659">
        <v>0.83702299999999996</v>
      </c>
      <c r="N1659">
        <v>0</v>
      </c>
      <c r="O1659" t="s">
        <v>42</v>
      </c>
    </row>
    <row r="1660" spans="1:15" x14ac:dyDescent="0.25">
      <c r="A1660" t="s">
        <v>159</v>
      </c>
      <c r="B1660">
        <v>4665.2299999999996</v>
      </c>
      <c r="C1660">
        <v>4564.1400000000003</v>
      </c>
      <c r="D1660">
        <v>4563.8599999999997</v>
      </c>
      <c r="E1660">
        <v>4463.7700000000004</v>
      </c>
      <c r="F1660">
        <v>226.995</v>
      </c>
      <c r="G1660">
        <v>341.53500000000003</v>
      </c>
      <c r="H1660">
        <v>115.143</v>
      </c>
      <c r="I1660">
        <v>69.790899999999993</v>
      </c>
      <c r="J1660">
        <v>127.33799999999999</v>
      </c>
      <c r="K1660">
        <v>3872.07</v>
      </c>
      <c r="L1660">
        <v>0.154276</v>
      </c>
      <c r="M1660">
        <v>0.83704299999999998</v>
      </c>
      <c r="N1660">
        <v>0</v>
      </c>
      <c r="O1660" t="s">
        <v>42</v>
      </c>
    </row>
    <row r="1661" spans="1:15" x14ac:dyDescent="0.25">
      <c r="A1661" t="s">
        <v>159</v>
      </c>
      <c r="B1661">
        <v>4647.59</v>
      </c>
      <c r="C1661">
        <v>4542.97</v>
      </c>
      <c r="D1661">
        <v>4542.66</v>
      </c>
      <c r="E1661">
        <v>4441.18</v>
      </c>
      <c r="F1661">
        <v>228.197</v>
      </c>
      <c r="G1661">
        <v>336.88499999999999</v>
      </c>
      <c r="H1661">
        <v>113.503</v>
      </c>
      <c r="I1661">
        <v>68.253399999999999</v>
      </c>
      <c r="J1661">
        <v>125.887</v>
      </c>
      <c r="K1661">
        <v>3853.13</v>
      </c>
      <c r="L1661">
        <v>0.15800900000000001</v>
      </c>
      <c r="M1661">
        <v>0.83681099999999997</v>
      </c>
      <c r="N1661">
        <v>0</v>
      </c>
      <c r="O1661" t="s">
        <v>42</v>
      </c>
    </row>
    <row r="1662" spans="1:15" x14ac:dyDescent="0.25">
      <c r="A1662" t="s">
        <v>159</v>
      </c>
      <c r="B1662">
        <v>4641.7</v>
      </c>
      <c r="C1662">
        <v>4543.7700000000004</v>
      </c>
      <c r="D1662">
        <v>4543.49</v>
      </c>
      <c r="E1662">
        <v>4443.43</v>
      </c>
      <c r="F1662">
        <v>227.87799999999999</v>
      </c>
      <c r="G1662">
        <v>339.24</v>
      </c>
      <c r="H1662">
        <v>114.66800000000001</v>
      </c>
      <c r="I1662">
        <v>68.758499999999998</v>
      </c>
      <c r="J1662">
        <v>126.416</v>
      </c>
      <c r="K1662">
        <v>3853.23</v>
      </c>
      <c r="L1662">
        <v>0.15401000000000001</v>
      </c>
      <c r="M1662">
        <v>0.836947</v>
      </c>
      <c r="N1662">
        <v>0</v>
      </c>
      <c r="O1662" t="s">
        <v>42</v>
      </c>
    </row>
    <row r="1663" spans="1:15" x14ac:dyDescent="0.25">
      <c r="A1663" t="s">
        <v>159</v>
      </c>
      <c r="B1663">
        <v>4690.24</v>
      </c>
      <c r="C1663">
        <v>4581.91</v>
      </c>
      <c r="D1663">
        <v>4581.62</v>
      </c>
      <c r="E1663">
        <v>4478.54</v>
      </c>
      <c r="F1663">
        <v>230.20500000000001</v>
      </c>
      <c r="G1663">
        <v>341.226</v>
      </c>
      <c r="H1663">
        <v>114.499</v>
      </c>
      <c r="I1663">
        <v>70.050200000000004</v>
      </c>
      <c r="J1663">
        <v>127.15900000000001</v>
      </c>
      <c r="K1663">
        <v>3883.83</v>
      </c>
      <c r="L1663">
        <v>0.16191700000000001</v>
      </c>
      <c r="M1663">
        <v>0.83699000000000001</v>
      </c>
      <c r="N1663">
        <v>0</v>
      </c>
      <c r="O1663" t="s">
        <v>42</v>
      </c>
    </row>
    <row r="1664" spans="1:15" x14ac:dyDescent="0.25">
      <c r="A1664" t="s">
        <v>159</v>
      </c>
      <c r="B1664">
        <v>4655.99</v>
      </c>
      <c r="C1664">
        <v>4550.9799999999996</v>
      </c>
      <c r="D1664">
        <v>4550.71</v>
      </c>
      <c r="E1664">
        <v>4450.92</v>
      </c>
      <c r="F1664">
        <v>226.53800000000001</v>
      </c>
      <c r="G1664">
        <v>338.86799999999999</v>
      </c>
      <c r="H1664">
        <v>113.467</v>
      </c>
      <c r="I1664">
        <v>69.279399999999995</v>
      </c>
      <c r="J1664">
        <v>126.858</v>
      </c>
      <c r="K1664">
        <v>3862.71</v>
      </c>
      <c r="L1664">
        <v>0.149671</v>
      </c>
      <c r="M1664">
        <v>0.83703700000000003</v>
      </c>
      <c r="N1664">
        <v>0</v>
      </c>
      <c r="O1664" t="s">
        <v>42</v>
      </c>
    </row>
    <row r="1665" spans="1:25" x14ac:dyDescent="0.25">
      <c r="A1665" t="s">
        <v>159</v>
      </c>
      <c r="B1665">
        <v>4673</v>
      </c>
      <c r="C1665">
        <v>4568.32</v>
      </c>
      <c r="D1665">
        <v>4568.04</v>
      </c>
      <c r="E1665">
        <v>4468.59</v>
      </c>
      <c r="F1665">
        <v>226.434</v>
      </c>
      <c r="G1665">
        <v>342.928</v>
      </c>
      <c r="H1665">
        <v>115.813</v>
      </c>
      <c r="I1665">
        <v>70.221599999999995</v>
      </c>
      <c r="J1665">
        <v>127.7</v>
      </c>
      <c r="K1665">
        <v>3876.12</v>
      </c>
      <c r="L1665">
        <v>0.16283500000000001</v>
      </c>
      <c r="M1665">
        <v>0.83684000000000003</v>
      </c>
      <c r="N1665">
        <v>0</v>
      </c>
      <c r="O1665" t="s">
        <v>42</v>
      </c>
    </row>
    <row r="1666" spans="1:25" x14ac:dyDescent="0.25">
      <c r="A1666" t="s">
        <v>159</v>
      </c>
      <c r="B1666">
        <v>4680.62</v>
      </c>
      <c r="C1666">
        <v>4577.17</v>
      </c>
      <c r="D1666">
        <v>4576.88</v>
      </c>
      <c r="E1666">
        <v>4475.74</v>
      </c>
      <c r="F1666">
        <v>229.3</v>
      </c>
      <c r="G1666">
        <v>344.68900000000002</v>
      </c>
      <c r="H1666">
        <v>115.68300000000001</v>
      </c>
      <c r="I1666">
        <v>71.018299999999996</v>
      </c>
      <c r="J1666">
        <v>128.62</v>
      </c>
      <c r="K1666">
        <v>3878.34</v>
      </c>
      <c r="L1666">
        <v>0.16905100000000001</v>
      </c>
      <c r="M1666">
        <v>0.86886600000000003</v>
      </c>
      <c r="N1666">
        <v>0</v>
      </c>
      <c r="O1666" t="s">
        <v>42</v>
      </c>
    </row>
    <row r="1667" spans="1:25" x14ac:dyDescent="0.25">
      <c r="A1667" t="s">
        <v>159</v>
      </c>
      <c r="B1667">
        <v>4653.59</v>
      </c>
      <c r="C1667">
        <v>4537.8100000000004</v>
      </c>
      <c r="D1667">
        <v>4537.54</v>
      </c>
      <c r="E1667">
        <v>4438.58</v>
      </c>
      <c r="F1667">
        <v>225.65799999999999</v>
      </c>
      <c r="G1667">
        <v>340.589</v>
      </c>
      <c r="H1667">
        <v>115.30500000000001</v>
      </c>
      <c r="I1667">
        <v>69.332700000000003</v>
      </c>
      <c r="J1667">
        <v>126.574</v>
      </c>
      <c r="K1667">
        <v>3849.08</v>
      </c>
      <c r="L1667">
        <v>0.147397</v>
      </c>
      <c r="M1667">
        <v>0.83667100000000005</v>
      </c>
      <c r="N1667">
        <v>0</v>
      </c>
      <c r="O1667" t="s">
        <v>42</v>
      </c>
    </row>
    <row r="1668" spans="1:25" x14ac:dyDescent="0.25">
      <c r="A1668" t="s">
        <v>159</v>
      </c>
      <c r="B1668">
        <v>4623.91</v>
      </c>
      <c r="C1668">
        <v>4524.91</v>
      </c>
      <c r="D1668">
        <v>4524.6400000000003</v>
      </c>
      <c r="E1668">
        <v>4426.07</v>
      </c>
      <c r="F1668">
        <v>224.965</v>
      </c>
      <c r="G1668">
        <v>340.43099999999998</v>
      </c>
      <c r="H1668">
        <v>113.82</v>
      </c>
      <c r="I1668">
        <v>70.211699999999993</v>
      </c>
      <c r="J1668">
        <v>127.08</v>
      </c>
      <c r="K1668">
        <v>3837.57</v>
      </c>
      <c r="L1668">
        <v>0.14757899999999999</v>
      </c>
      <c r="M1668">
        <v>0.83587400000000001</v>
      </c>
      <c r="N1668">
        <v>0</v>
      </c>
      <c r="O1668" t="s">
        <v>42</v>
      </c>
    </row>
    <row r="1669" spans="1:25" x14ac:dyDescent="0.25">
      <c r="A1669" t="s">
        <v>159</v>
      </c>
      <c r="B1669">
        <v>4621.26</v>
      </c>
      <c r="C1669">
        <v>4516.26</v>
      </c>
      <c r="D1669">
        <v>4515.9799999999996</v>
      </c>
      <c r="E1669">
        <v>4416.74</v>
      </c>
      <c r="F1669">
        <v>224.3</v>
      </c>
      <c r="G1669">
        <v>336.54399999999998</v>
      </c>
      <c r="H1669">
        <v>113.81</v>
      </c>
      <c r="I1669">
        <v>68.2042</v>
      </c>
      <c r="J1669">
        <v>125.173</v>
      </c>
      <c r="K1669">
        <v>3832.93</v>
      </c>
      <c r="L1669">
        <v>0.164632</v>
      </c>
      <c r="M1669">
        <v>0.83696400000000004</v>
      </c>
      <c r="N1669">
        <v>0</v>
      </c>
      <c r="O1669" t="s">
        <v>42</v>
      </c>
    </row>
    <row r="1670" spans="1:25" x14ac:dyDescent="0.25">
      <c r="A1670" t="s">
        <v>159</v>
      </c>
      <c r="B1670">
        <v>4702.2299999999996</v>
      </c>
      <c r="C1670">
        <v>4594.92</v>
      </c>
      <c r="D1670">
        <v>4594.6400000000003</v>
      </c>
      <c r="E1670">
        <v>4492.6499999999996</v>
      </c>
      <c r="F1670">
        <v>226.94800000000001</v>
      </c>
      <c r="G1670">
        <v>342.93099999999998</v>
      </c>
      <c r="H1670">
        <v>115.599</v>
      </c>
      <c r="I1670">
        <v>70.046000000000006</v>
      </c>
      <c r="J1670">
        <v>127.78100000000001</v>
      </c>
      <c r="K1670">
        <v>3899.47</v>
      </c>
      <c r="L1670">
        <v>0.154532</v>
      </c>
      <c r="M1670">
        <v>0.83697600000000005</v>
      </c>
      <c r="N1670">
        <v>0</v>
      </c>
      <c r="O1670" t="s">
        <v>42</v>
      </c>
    </row>
    <row r="1671" spans="1:25" x14ac:dyDescent="0.25">
      <c r="A1671" t="s">
        <v>159</v>
      </c>
      <c r="B1671">
        <v>4595.87</v>
      </c>
      <c r="C1671">
        <v>4493.1499999999996</v>
      </c>
      <c r="D1671">
        <v>4492.8900000000003</v>
      </c>
      <c r="E1671">
        <v>4396.33</v>
      </c>
      <c r="F1671">
        <v>222.011</v>
      </c>
      <c r="G1671">
        <v>335.58300000000003</v>
      </c>
      <c r="H1671">
        <v>112.512</v>
      </c>
      <c r="I1671">
        <v>68.435199999999995</v>
      </c>
      <c r="J1671">
        <v>125.48099999999999</v>
      </c>
      <c r="K1671">
        <v>3815.78</v>
      </c>
      <c r="L1671">
        <v>0.15782399999999999</v>
      </c>
      <c r="M1671">
        <v>0.834233</v>
      </c>
      <c r="N1671">
        <v>0</v>
      </c>
      <c r="O1671" t="s">
        <v>42</v>
      </c>
    </row>
    <row r="1672" spans="1:25" x14ac:dyDescent="0.25">
      <c r="A1672" t="s">
        <v>159</v>
      </c>
      <c r="B1672">
        <v>4631.74</v>
      </c>
      <c r="C1672">
        <v>4525.1899999999996</v>
      </c>
      <c r="D1672">
        <v>4524.91</v>
      </c>
      <c r="E1672">
        <v>4424.8599999999997</v>
      </c>
      <c r="F1672">
        <v>226.411</v>
      </c>
      <c r="G1672">
        <v>340.55799999999999</v>
      </c>
      <c r="H1672">
        <v>114.181</v>
      </c>
      <c r="I1672">
        <v>70.047499999999999</v>
      </c>
      <c r="J1672">
        <v>127.13800000000001</v>
      </c>
      <c r="K1672">
        <v>3834.78</v>
      </c>
      <c r="L1672">
        <v>0.14721400000000001</v>
      </c>
      <c r="M1672">
        <v>0.86599499999999996</v>
      </c>
      <c r="N1672">
        <v>0</v>
      </c>
      <c r="O1672" t="s">
        <v>42</v>
      </c>
    </row>
    <row r="1673" spans="1:25" x14ac:dyDescent="0.25">
      <c r="A1673" t="s">
        <v>159</v>
      </c>
      <c r="B1673">
        <v>4652.29</v>
      </c>
      <c r="C1673">
        <v>4550.7299999999996</v>
      </c>
      <c r="D1673">
        <v>4550.46</v>
      </c>
      <c r="E1673">
        <v>4450.04</v>
      </c>
      <c r="F1673">
        <v>227.11500000000001</v>
      </c>
      <c r="G1673">
        <v>339.88099999999997</v>
      </c>
      <c r="H1673">
        <v>114.489</v>
      </c>
      <c r="I1673">
        <v>69.119299999999996</v>
      </c>
      <c r="J1673">
        <v>126.782</v>
      </c>
      <c r="K1673">
        <v>3860.07</v>
      </c>
      <c r="L1673">
        <v>0.178456</v>
      </c>
      <c r="M1673">
        <v>0.83700399999999997</v>
      </c>
      <c r="N1673">
        <v>0</v>
      </c>
      <c r="O1673" t="s">
        <v>42</v>
      </c>
    </row>
    <row r="1674" spans="1:25" x14ac:dyDescent="0.25">
      <c r="A1674" t="s">
        <v>159</v>
      </c>
      <c r="B1674">
        <v>4605.16</v>
      </c>
      <c r="C1674">
        <v>4500.72</v>
      </c>
      <c r="D1674">
        <v>4500.4399999999996</v>
      </c>
      <c r="E1674">
        <v>4399.95</v>
      </c>
      <c r="F1674">
        <v>225.017</v>
      </c>
      <c r="G1674">
        <v>335.17899999999997</v>
      </c>
      <c r="H1674">
        <v>112.38200000000001</v>
      </c>
      <c r="I1674">
        <v>68.380399999999995</v>
      </c>
      <c r="J1674">
        <v>125.218</v>
      </c>
      <c r="K1674">
        <v>3816.75</v>
      </c>
      <c r="L1674">
        <v>0.178454</v>
      </c>
      <c r="M1674">
        <v>0.83684099999999995</v>
      </c>
      <c r="N1674">
        <v>0</v>
      </c>
      <c r="O1674" t="s">
        <v>42</v>
      </c>
    </row>
    <row r="1675" spans="1:25" x14ac:dyDescent="0.25">
      <c r="A1675" t="s">
        <v>159</v>
      </c>
      <c r="B1675">
        <v>4664.04</v>
      </c>
      <c r="C1675">
        <v>4560.01</v>
      </c>
      <c r="D1675">
        <v>4559.72</v>
      </c>
      <c r="E1675">
        <v>4458.18</v>
      </c>
      <c r="F1675">
        <v>227.16900000000001</v>
      </c>
      <c r="G1675">
        <v>342.20800000000003</v>
      </c>
      <c r="H1675">
        <v>114.953</v>
      </c>
      <c r="I1675">
        <v>70.3977</v>
      </c>
      <c r="J1675">
        <v>127.622</v>
      </c>
      <c r="K1675">
        <v>3865.45</v>
      </c>
      <c r="L1675">
        <v>0.13825799999999999</v>
      </c>
      <c r="M1675">
        <v>0.83573900000000001</v>
      </c>
      <c r="N1675">
        <v>0</v>
      </c>
      <c r="O1675" t="s">
        <v>42</v>
      </c>
    </row>
    <row r="1676" spans="1:25" x14ac:dyDescent="0.25">
      <c r="A1676" t="s">
        <v>159</v>
      </c>
      <c r="B1676">
        <v>4655.8</v>
      </c>
      <c r="C1676">
        <v>4548.5200000000004</v>
      </c>
      <c r="D1676">
        <v>4548.2299999999996</v>
      </c>
      <c r="E1676">
        <v>4445.8999999999996</v>
      </c>
      <c r="F1676">
        <v>226.93899999999999</v>
      </c>
      <c r="G1676">
        <v>337.815</v>
      </c>
      <c r="H1676">
        <v>113.458</v>
      </c>
      <c r="I1676">
        <v>68.758300000000006</v>
      </c>
      <c r="J1676">
        <v>126.343</v>
      </c>
      <c r="K1676">
        <v>3858.21</v>
      </c>
      <c r="L1676">
        <v>0.16217699999999999</v>
      </c>
      <c r="M1676">
        <v>0.83704100000000004</v>
      </c>
      <c r="N1676">
        <v>0</v>
      </c>
      <c r="O1676" t="s">
        <v>42</v>
      </c>
    </row>
    <row r="1677" spans="1:25" x14ac:dyDescent="0.25">
      <c r="A1677" t="s">
        <v>159</v>
      </c>
      <c r="B1677">
        <v>4617.1899999999996</v>
      </c>
      <c r="C1677">
        <v>4517.7700000000004</v>
      </c>
      <c r="D1677">
        <v>4517.49</v>
      </c>
      <c r="E1677">
        <v>4417.6099999999997</v>
      </c>
      <c r="F1677">
        <v>224.648</v>
      </c>
      <c r="G1677">
        <v>338.50799999999998</v>
      </c>
      <c r="H1677">
        <v>113.354</v>
      </c>
      <c r="I1677">
        <v>69.164699999999996</v>
      </c>
      <c r="J1677">
        <v>126.506</v>
      </c>
      <c r="K1677">
        <v>3831.31</v>
      </c>
      <c r="L1677">
        <v>0.17846400000000001</v>
      </c>
      <c r="M1677">
        <v>0.83698799999999995</v>
      </c>
      <c r="N1677">
        <v>0</v>
      </c>
      <c r="O1677" t="s">
        <v>42</v>
      </c>
    </row>
    <row r="1678" spans="1:25" x14ac:dyDescent="0.25">
      <c r="A1678" t="s">
        <v>159</v>
      </c>
      <c r="B1678">
        <v>4664.46</v>
      </c>
      <c r="C1678">
        <v>4564.03</v>
      </c>
      <c r="D1678">
        <v>4563.74</v>
      </c>
      <c r="E1678">
        <v>4461.1899999999996</v>
      </c>
      <c r="F1678">
        <v>229.833</v>
      </c>
      <c r="G1678">
        <v>337.76600000000002</v>
      </c>
      <c r="H1678">
        <v>114.32299999999999</v>
      </c>
      <c r="I1678">
        <v>68.079899999999995</v>
      </c>
      <c r="J1678">
        <v>125.724</v>
      </c>
      <c r="K1678">
        <v>3870.3</v>
      </c>
      <c r="L1678">
        <v>0.15270900000000001</v>
      </c>
      <c r="M1678">
        <v>0.83597699999999997</v>
      </c>
      <c r="N1678">
        <v>0</v>
      </c>
      <c r="O1678" t="s">
        <v>42</v>
      </c>
    </row>
    <row r="1679" spans="1:25" x14ac:dyDescent="0.25">
      <c r="A1679" t="s">
        <v>159</v>
      </c>
      <c r="B1679">
        <v>4678.43</v>
      </c>
      <c r="C1679">
        <v>4570.41</v>
      </c>
      <c r="D1679">
        <v>4570.12</v>
      </c>
      <c r="E1679">
        <v>4467.8599999999997</v>
      </c>
      <c r="F1679">
        <v>226.946</v>
      </c>
      <c r="G1679">
        <v>344.78399999999999</v>
      </c>
      <c r="H1679">
        <v>114.29600000000001</v>
      </c>
      <c r="I1679">
        <v>71.729900000000001</v>
      </c>
      <c r="J1679">
        <v>129.261</v>
      </c>
      <c r="K1679">
        <v>3872.92</v>
      </c>
      <c r="L1679">
        <v>0.14714099999999999</v>
      </c>
      <c r="M1679">
        <v>0.83985100000000001</v>
      </c>
      <c r="N1679">
        <v>0</v>
      </c>
      <c r="O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159</v>
      </c>
      <c r="B1680">
        <v>4695.42</v>
      </c>
      <c r="C1680">
        <v>4589.04</v>
      </c>
      <c r="D1680">
        <v>4588.74</v>
      </c>
      <c r="E1680">
        <v>4486.21</v>
      </c>
      <c r="F1680">
        <v>229.98599999999999</v>
      </c>
      <c r="G1680">
        <v>344.46</v>
      </c>
      <c r="H1680">
        <v>115.33199999999999</v>
      </c>
      <c r="I1680">
        <v>70.641900000000007</v>
      </c>
      <c r="J1680">
        <v>128.94499999999999</v>
      </c>
      <c r="K1680">
        <v>3888.8</v>
      </c>
      <c r="L1680">
        <v>0.178455</v>
      </c>
      <c r="M1680">
        <v>0.86565999999999999</v>
      </c>
      <c r="N1680">
        <v>0</v>
      </c>
      <c r="O1680" t="s">
        <v>42</v>
      </c>
      <c r="R1680">
        <f>AVERAGE(B1631:B1680)</f>
        <v>4651.2074000000002</v>
      </c>
      <c r="S1680">
        <f>AVERAGE(C1631:C1680)</f>
        <v>4547.4100000000017</v>
      </c>
      <c r="U1680">
        <f>_xlfn.VAR.P(B1631:B1680)</f>
        <v>783.49786723999898</v>
      </c>
      <c r="V1680">
        <f>_xlfn.VAR.P(C1631:C1680)</f>
        <v>735.66071599999987</v>
      </c>
      <c r="X1680">
        <f>1.96*SQRT(U1680)/50</f>
        <v>1.0972484507693196</v>
      </c>
      <c r="Y1680">
        <f>1.96*SQRT(V1680)/50</f>
        <v>1.0632241920847361</v>
      </c>
    </row>
    <row r="1681" spans="1:14" x14ac:dyDescent="0.25">
      <c r="A1681" t="s">
        <v>160</v>
      </c>
      <c r="B1681">
        <v>232772.2058</v>
      </c>
      <c r="C1681" t="s">
        <v>36</v>
      </c>
    </row>
    <row r="1682" spans="1:14" x14ac:dyDescent="0.25">
      <c r="A1682" t="s">
        <v>161</v>
      </c>
      <c r="B1682">
        <v>4611.04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0.149699</v>
      </c>
      <c r="L1682">
        <v>0.83704699999999999</v>
      </c>
      <c r="M1682">
        <v>0</v>
      </c>
      <c r="N1682" t="s">
        <v>42</v>
      </c>
    </row>
    <row r="1683" spans="1:14" x14ac:dyDescent="0.25">
      <c r="A1683" t="s">
        <v>161</v>
      </c>
      <c r="B1683">
        <v>4564.57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0.17847399999999999</v>
      </c>
      <c r="L1683">
        <v>0.83517200000000003</v>
      </c>
      <c r="M1683">
        <v>0</v>
      </c>
      <c r="N1683" t="s">
        <v>42</v>
      </c>
    </row>
    <row r="1684" spans="1:14" x14ac:dyDescent="0.25">
      <c r="A1684" t="s">
        <v>161</v>
      </c>
      <c r="B1684">
        <v>4524.41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0.14713000000000001</v>
      </c>
      <c r="L1684">
        <v>0.83606100000000005</v>
      </c>
      <c r="M1684">
        <v>0</v>
      </c>
      <c r="N1684" t="s">
        <v>42</v>
      </c>
    </row>
    <row r="1685" spans="1:14" x14ac:dyDescent="0.25">
      <c r="A1685" t="s">
        <v>161</v>
      </c>
      <c r="B1685">
        <v>4564.71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0.14727199999999999</v>
      </c>
      <c r="L1685">
        <v>0.83702500000000002</v>
      </c>
      <c r="M1685">
        <v>0</v>
      </c>
      <c r="N1685" t="s">
        <v>42</v>
      </c>
    </row>
    <row r="1686" spans="1:14" x14ac:dyDescent="0.25">
      <c r="A1686" t="s">
        <v>161</v>
      </c>
      <c r="B1686">
        <v>4556.32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0.15184300000000001</v>
      </c>
      <c r="L1686">
        <v>0.86788900000000002</v>
      </c>
      <c r="M1686">
        <v>0</v>
      </c>
      <c r="N1686" t="s">
        <v>42</v>
      </c>
    </row>
    <row r="1687" spans="1:14" x14ac:dyDescent="0.25">
      <c r="A1687" t="s">
        <v>161</v>
      </c>
      <c r="B1687">
        <v>4575.91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0.14716099999999999</v>
      </c>
      <c r="L1687">
        <v>0.83701899999999996</v>
      </c>
      <c r="M1687">
        <v>0</v>
      </c>
      <c r="N1687" t="s">
        <v>42</v>
      </c>
    </row>
    <row r="1688" spans="1:14" x14ac:dyDescent="0.25">
      <c r="A1688" t="s">
        <v>161</v>
      </c>
      <c r="B1688">
        <v>4547.6899999999996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0.178454</v>
      </c>
      <c r="L1688">
        <v>0.83303899999999997</v>
      </c>
      <c r="M1688">
        <v>0</v>
      </c>
      <c r="N1688" t="s">
        <v>42</v>
      </c>
    </row>
    <row r="1689" spans="1:14" x14ac:dyDescent="0.25">
      <c r="A1689" t="s">
        <v>161</v>
      </c>
      <c r="B1689">
        <v>4551.33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0.154469</v>
      </c>
      <c r="L1689">
        <v>0.83694599999999997</v>
      </c>
      <c r="M1689">
        <v>0</v>
      </c>
      <c r="N1689" t="s">
        <v>42</v>
      </c>
    </row>
    <row r="1690" spans="1:14" x14ac:dyDescent="0.25">
      <c r="A1690" t="s">
        <v>161</v>
      </c>
      <c r="B1690">
        <v>4568.22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0.154752</v>
      </c>
      <c r="L1690">
        <v>0.83702500000000002</v>
      </c>
      <c r="M1690">
        <v>0</v>
      </c>
      <c r="N1690" t="s">
        <v>42</v>
      </c>
    </row>
    <row r="1691" spans="1:14" x14ac:dyDescent="0.25">
      <c r="A1691" t="s">
        <v>161</v>
      </c>
      <c r="B1691">
        <v>4542.75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0.148448</v>
      </c>
      <c r="L1691">
        <v>0.84972099999999995</v>
      </c>
      <c r="M1691">
        <v>0</v>
      </c>
      <c r="N1691" t="s">
        <v>42</v>
      </c>
    </row>
    <row r="1692" spans="1:14" x14ac:dyDescent="0.25">
      <c r="A1692" t="s">
        <v>161</v>
      </c>
      <c r="B1692">
        <v>4598.3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0.15098900000000001</v>
      </c>
      <c r="L1692">
        <v>0.83433400000000002</v>
      </c>
      <c r="M1692">
        <v>0</v>
      </c>
      <c r="N1692" t="s">
        <v>42</v>
      </c>
    </row>
    <row r="1693" spans="1:14" x14ac:dyDescent="0.25">
      <c r="A1693" t="s">
        <v>161</v>
      </c>
      <c r="B1693">
        <v>4571.74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0.15180399999999999</v>
      </c>
      <c r="L1693">
        <v>0.83704400000000001</v>
      </c>
      <c r="M1693">
        <v>0</v>
      </c>
      <c r="N1693" t="s">
        <v>42</v>
      </c>
    </row>
    <row r="1694" spans="1:14" x14ac:dyDescent="0.25">
      <c r="A1694" t="s">
        <v>161</v>
      </c>
      <c r="B1694">
        <v>4582.17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0.178536</v>
      </c>
      <c r="L1694">
        <v>0.83682299999999998</v>
      </c>
      <c r="M1694">
        <v>0</v>
      </c>
      <c r="N1694" t="s">
        <v>42</v>
      </c>
    </row>
    <row r="1695" spans="1:14" x14ac:dyDescent="0.25">
      <c r="A1695" t="s">
        <v>161</v>
      </c>
      <c r="B1695">
        <v>4528.1000000000004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0.15037400000000001</v>
      </c>
      <c r="L1695">
        <v>0.83656900000000001</v>
      </c>
      <c r="M1695">
        <v>0</v>
      </c>
      <c r="N1695" t="s">
        <v>42</v>
      </c>
    </row>
    <row r="1696" spans="1:14" x14ac:dyDescent="0.25">
      <c r="A1696" t="s">
        <v>161</v>
      </c>
      <c r="B1696">
        <v>4574.6499999999996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0.14946699999999999</v>
      </c>
      <c r="L1696">
        <v>0.83704900000000004</v>
      </c>
      <c r="M1696">
        <v>0</v>
      </c>
      <c r="N1696" t="s">
        <v>42</v>
      </c>
    </row>
    <row r="1697" spans="1:14" x14ac:dyDescent="0.25">
      <c r="A1697" t="s">
        <v>161</v>
      </c>
      <c r="B1697">
        <v>4521.2299999999996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0.16491700000000001</v>
      </c>
      <c r="L1697">
        <v>0.83657499999999996</v>
      </c>
      <c r="M1697">
        <v>0</v>
      </c>
      <c r="N1697" t="s">
        <v>42</v>
      </c>
    </row>
    <row r="1698" spans="1:14" x14ac:dyDescent="0.25">
      <c r="A1698" t="s">
        <v>161</v>
      </c>
      <c r="B1698">
        <v>4518.4399999999996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0.16895299999999999</v>
      </c>
      <c r="L1698">
        <v>0.83703799999999995</v>
      </c>
      <c r="M1698">
        <v>0</v>
      </c>
      <c r="N1698" t="s">
        <v>42</v>
      </c>
    </row>
    <row r="1699" spans="1:14" x14ac:dyDescent="0.25">
      <c r="A1699" t="s">
        <v>161</v>
      </c>
      <c r="B1699">
        <v>4482.51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0.166487</v>
      </c>
      <c r="L1699">
        <v>0.83705200000000002</v>
      </c>
      <c r="M1699">
        <v>0</v>
      </c>
      <c r="N1699" t="s">
        <v>42</v>
      </c>
    </row>
    <row r="1700" spans="1:14" x14ac:dyDescent="0.25">
      <c r="A1700" t="s">
        <v>161</v>
      </c>
      <c r="B1700">
        <v>4512.6400000000003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0.151729</v>
      </c>
      <c r="L1700">
        <v>0.83621900000000005</v>
      </c>
      <c r="M1700">
        <v>0</v>
      </c>
      <c r="N1700" t="s">
        <v>42</v>
      </c>
    </row>
    <row r="1701" spans="1:14" x14ac:dyDescent="0.25">
      <c r="A1701" t="s">
        <v>161</v>
      </c>
      <c r="B1701">
        <v>4492.97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0.159417</v>
      </c>
      <c r="L1701">
        <v>0.83587500000000003</v>
      </c>
      <c r="M1701">
        <v>0</v>
      </c>
      <c r="N1701" t="s">
        <v>42</v>
      </c>
    </row>
    <row r="1702" spans="1:14" x14ac:dyDescent="0.25">
      <c r="A1702" t="s">
        <v>161</v>
      </c>
      <c r="B1702">
        <v>4510.57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0.17846799999999999</v>
      </c>
      <c r="L1702">
        <v>0.83699699999999999</v>
      </c>
      <c r="M1702">
        <v>0</v>
      </c>
      <c r="N1702" t="s">
        <v>42</v>
      </c>
    </row>
    <row r="1703" spans="1:14" x14ac:dyDescent="0.25">
      <c r="A1703" t="s">
        <v>161</v>
      </c>
      <c r="B1703">
        <v>4508.04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0.153174</v>
      </c>
      <c r="L1703">
        <v>0.83699000000000001</v>
      </c>
      <c r="M1703">
        <v>0</v>
      </c>
      <c r="N1703" t="s">
        <v>42</v>
      </c>
    </row>
    <row r="1704" spans="1:14" x14ac:dyDescent="0.25">
      <c r="A1704" t="s">
        <v>161</v>
      </c>
      <c r="B1704">
        <v>4512.79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0.17311399999999999</v>
      </c>
      <c r="L1704">
        <v>0.83948999999999996</v>
      </c>
      <c r="M1704">
        <v>0</v>
      </c>
      <c r="N1704" t="s">
        <v>42</v>
      </c>
    </row>
    <row r="1705" spans="1:14" x14ac:dyDescent="0.25">
      <c r="A1705" t="s">
        <v>161</v>
      </c>
      <c r="B1705">
        <v>4490.43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0.178456</v>
      </c>
      <c r="L1705">
        <v>0.83675200000000005</v>
      </c>
      <c r="M1705">
        <v>0</v>
      </c>
      <c r="N1705" t="s">
        <v>42</v>
      </c>
    </row>
    <row r="1706" spans="1:14" x14ac:dyDescent="0.25">
      <c r="A1706" t="s">
        <v>161</v>
      </c>
      <c r="B1706">
        <v>4537.3900000000003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0.147199</v>
      </c>
      <c r="L1706">
        <v>0.83544499999999999</v>
      </c>
      <c r="M1706">
        <v>0</v>
      </c>
      <c r="N1706" t="s">
        <v>42</v>
      </c>
    </row>
    <row r="1707" spans="1:14" x14ac:dyDescent="0.25">
      <c r="A1707" t="s">
        <v>161</v>
      </c>
      <c r="B1707">
        <v>4567.8100000000004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0.15895300000000001</v>
      </c>
      <c r="L1707">
        <v>0.84787599999999996</v>
      </c>
      <c r="M1707">
        <v>0</v>
      </c>
      <c r="N1707" t="s">
        <v>42</v>
      </c>
    </row>
    <row r="1708" spans="1:14" x14ac:dyDescent="0.25">
      <c r="A1708" t="s">
        <v>161</v>
      </c>
      <c r="B1708">
        <v>4550.42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0.17846100000000001</v>
      </c>
      <c r="L1708">
        <v>0.83538500000000004</v>
      </c>
      <c r="M1708">
        <v>0</v>
      </c>
      <c r="N1708" t="s">
        <v>42</v>
      </c>
    </row>
    <row r="1709" spans="1:14" x14ac:dyDescent="0.25">
      <c r="A1709" t="s">
        <v>161</v>
      </c>
      <c r="B1709">
        <v>4561.4399999999996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0.15478900000000001</v>
      </c>
      <c r="L1709">
        <v>0.83703099999999997</v>
      </c>
      <c r="M1709">
        <v>0</v>
      </c>
      <c r="N1709" t="s">
        <v>42</v>
      </c>
    </row>
    <row r="1710" spans="1:14" x14ac:dyDescent="0.25">
      <c r="A1710" t="s">
        <v>161</v>
      </c>
      <c r="B1710">
        <v>4540.07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0.149258</v>
      </c>
      <c r="L1710">
        <v>0.83705300000000005</v>
      </c>
      <c r="M1710">
        <v>0</v>
      </c>
      <c r="N1710" t="s">
        <v>42</v>
      </c>
    </row>
    <row r="1711" spans="1:14" x14ac:dyDescent="0.25">
      <c r="A1711" t="s">
        <v>161</v>
      </c>
      <c r="B1711">
        <v>4541.83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0.162908</v>
      </c>
      <c r="L1711">
        <v>0.83392599999999995</v>
      </c>
      <c r="M1711">
        <v>0</v>
      </c>
      <c r="N1711" t="s">
        <v>42</v>
      </c>
    </row>
    <row r="1712" spans="1:14" x14ac:dyDescent="0.25">
      <c r="A1712" t="s">
        <v>161</v>
      </c>
      <c r="B1712">
        <v>4525.1000000000004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0.149725</v>
      </c>
      <c r="L1712">
        <v>0.83648999999999996</v>
      </c>
      <c r="M1712">
        <v>0</v>
      </c>
      <c r="N1712" t="s">
        <v>42</v>
      </c>
    </row>
    <row r="1713" spans="1:14" x14ac:dyDescent="0.25">
      <c r="A1713" t="s">
        <v>161</v>
      </c>
      <c r="B1713">
        <v>4565.96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0.160694</v>
      </c>
      <c r="L1713">
        <v>0.83696999999999999</v>
      </c>
      <c r="M1713">
        <v>0</v>
      </c>
      <c r="N1713" t="s">
        <v>42</v>
      </c>
    </row>
    <row r="1714" spans="1:14" x14ac:dyDescent="0.25">
      <c r="A1714" t="s">
        <v>161</v>
      </c>
      <c r="B1714">
        <v>4554.17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0.15587500000000001</v>
      </c>
      <c r="L1714">
        <v>0.83671099999999998</v>
      </c>
      <c r="M1714">
        <v>0</v>
      </c>
      <c r="N1714" t="s">
        <v>42</v>
      </c>
    </row>
    <row r="1715" spans="1:14" x14ac:dyDescent="0.25">
      <c r="A1715" t="s">
        <v>161</v>
      </c>
      <c r="B1715">
        <v>4557.3900000000003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0.15101500000000001</v>
      </c>
      <c r="L1715">
        <v>0.83426199999999995</v>
      </c>
      <c r="M1715">
        <v>0</v>
      </c>
      <c r="N1715" t="s">
        <v>42</v>
      </c>
    </row>
    <row r="1716" spans="1:14" x14ac:dyDescent="0.25">
      <c r="A1716" t="s">
        <v>161</v>
      </c>
      <c r="B1716">
        <v>4592.03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0.17310500000000001</v>
      </c>
      <c r="L1716">
        <v>0.83685900000000002</v>
      </c>
      <c r="M1716">
        <v>0</v>
      </c>
      <c r="N1716" t="s">
        <v>42</v>
      </c>
    </row>
    <row r="1717" spans="1:14" x14ac:dyDescent="0.25">
      <c r="A1717" t="s">
        <v>161</v>
      </c>
      <c r="B1717">
        <v>4576.54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0.15878100000000001</v>
      </c>
      <c r="L1717">
        <v>0.83696700000000002</v>
      </c>
      <c r="M1717">
        <v>0</v>
      </c>
      <c r="N1717" t="s">
        <v>42</v>
      </c>
    </row>
    <row r="1718" spans="1:14" x14ac:dyDescent="0.25">
      <c r="A1718" t="s">
        <v>161</v>
      </c>
      <c r="B1718">
        <v>4584.59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0.14717</v>
      </c>
      <c r="L1718">
        <v>0.836642</v>
      </c>
      <c r="M1718">
        <v>0</v>
      </c>
      <c r="N1718" t="s">
        <v>42</v>
      </c>
    </row>
    <row r="1719" spans="1:14" x14ac:dyDescent="0.25">
      <c r="A1719" t="s">
        <v>161</v>
      </c>
      <c r="B1719">
        <v>4545.13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0.16586999999999999</v>
      </c>
      <c r="L1719">
        <v>0.86715600000000004</v>
      </c>
      <c r="M1719">
        <v>0</v>
      </c>
      <c r="N1719" t="s">
        <v>42</v>
      </c>
    </row>
    <row r="1720" spans="1:14" x14ac:dyDescent="0.25">
      <c r="A1720" t="s">
        <v>161</v>
      </c>
      <c r="B1720">
        <v>4581.05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0.14805399999999999</v>
      </c>
      <c r="L1720">
        <v>0.83673200000000003</v>
      </c>
      <c r="M1720">
        <v>0</v>
      </c>
      <c r="N1720" t="s">
        <v>42</v>
      </c>
    </row>
    <row r="1721" spans="1:14" x14ac:dyDescent="0.25">
      <c r="A1721" t="s">
        <v>161</v>
      </c>
      <c r="B1721">
        <v>4557.37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0.15076400000000001</v>
      </c>
      <c r="L1721">
        <v>0.84414</v>
      </c>
      <c r="M1721">
        <v>0</v>
      </c>
      <c r="N1721" t="s">
        <v>42</v>
      </c>
    </row>
    <row r="1722" spans="1:14" x14ac:dyDescent="0.25">
      <c r="A1722" t="s">
        <v>161</v>
      </c>
      <c r="B1722">
        <v>4563.29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0.17847199999999999</v>
      </c>
      <c r="L1722">
        <v>0.83699999999999997</v>
      </c>
      <c r="M1722">
        <v>0</v>
      </c>
      <c r="N1722" t="s">
        <v>42</v>
      </c>
    </row>
    <row r="1723" spans="1:14" x14ac:dyDescent="0.25">
      <c r="A1723" t="s">
        <v>161</v>
      </c>
      <c r="B1723">
        <v>4540.37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0.17848800000000001</v>
      </c>
      <c r="L1723">
        <v>0.86893600000000004</v>
      </c>
      <c r="M1723">
        <v>0</v>
      </c>
      <c r="N1723" t="s">
        <v>42</v>
      </c>
    </row>
    <row r="1724" spans="1:14" x14ac:dyDescent="0.25">
      <c r="A1724" t="s">
        <v>161</v>
      </c>
      <c r="B1724">
        <v>4579.1899999999996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0.178454</v>
      </c>
      <c r="L1724">
        <v>0.83691499999999996</v>
      </c>
      <c r="M1724">
        <v>0</v>
      </c>
      <c r="N1724" t="s">
        <v>42</v>
      </c>
    </row>
    <row r="1725" spans="1:14" x14ac:dyDescent="0.25">
      <c r="A1725" t="s">
        <v>161</v>
      </c>
      <c r="B1725">
        <v>4535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0.178455</v>
      </c>
      <c r="L1725">
        <v>0.83414500000000003</v>
      </c>
      <c r="M1725">
        <v>0</v>
      </c>
      <c r="N1725" t="s">
        <v>42</v>
      </c>
    </row>
    <row r="1726" spans="1:14" x14ac:dyDescent="0.25">
      <c r="A1726" t="s">
        <v>161</v>
      </c>
      <c r="B1726">
        <v>4537.22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0.17377500000000001</v>
      </c>
      <c r="L1726">
        <v>0.83705200000000002</v>
      </c>
      <c r="M1726">
        <v>0</v>
      </c>
      <c r="N1726" t="s">
        <v>42</v>
      </c>
    </row>
    <row r="1727" spans="1:14" x14ac:dyDescent="0.25">
      <c r="A1727" t="s">
        <v>161</v>
      </c>
      <c r="B1727">
        <v>4528.34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0.14748800000000001</v>
      </c>
      <c r="L1727">
        <v>0.83687599999999995</v>
      </c>
      <c r="M1727">
        <v>0</v>
      </c>
      <c r="N1727" t="s">
        <v>42</v>
      </c>
    </row>
    <row r="1728" spans="1:14" x14ac:dyDescent="0.25">
      <c r="A1728" t="s">
        <v>161</v>
      </c>
      <c r="B1728">
        <v>4530.03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0.178457</v>
      </c>
      <c r="L1728">
        <v>0.83440099999999995</v>
      </c>
      <c r="M1728">
        <v>0</v>
      </c>
      <c r="N1728" t="s">
        <v>42</v>
      </c>
    </row>
    <row r="1729" spans="1:25" x14ac:dyDescent="0.25">
      <c r="A1729" t="s">
        <v>161</v>
      </c>
      <c r="B1729">
        <v>4518.1499999999996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0.17275599999999999</v>
      </c>
      <c r="L1729">
        <v>0.83704900000000004</v>
      </c>
      <c r="M1729">
        <v>0</v>
      </c>
      <c r="N1729" t="s">
        <v>42</v>
      </c>
    </row>
    <row r="1730" spans="1:25" x14ac:dyDescent="0.25">
      <c r="A1730" t="s">
        <v>161</v>
      </c>
      <c r="B1730">
        <v>4498.6499999999996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0.15270500000000001</v>
      </c>
      <c r="L1730">
        <v>0.85673299999999997</v>
      </c>
      <c r="M1730">
        <v>0</v>
      </c>
      <c r="N1730" t="s">
        <v>42</v>
      </c>
    </row>
    <row r="1731" spans="1:25" x14ac:dyDescent="0.25">
      <c r="A1731" t="s">
        <v>161</v>
      </c>
      <c r="B1731">
        <v>4524.01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0.15833800000000001</v>
      </c>
      <c r="L1731">
        <v>0.83683200000000002</v>
      </c>
      <c r="M1731">
        <v>0</v>
      </c>
      <c r="N1731" t="s">
        <v>42</v>
      </c>
    </row>
    <row r="1732" spans="1:25" x14ac:dyDescent="0.25">
      <c r="A1732" t="s">
        <v>161</v>
      </c>
      <c r="B1732">
        <v>4509.8599999999997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0.16922000000000001</v>
      </c>
      <c r="L1732">
        <v>0.83704699999999999</v>
      </c>
      <c r="M1732">
        <v>0</v>
      </c>
      <c r="N1732" t="s">
        <v>42</v>
      </c>
    </row>
    <row r="1733" spans="1:25" x14ac:dyDescent="0.25">
      <c r="A1733" t="s">
        <v>161</v>
      </c>
      <c r="B1733">
        <v>4556.72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0.178455</v>
      </c>
      <c r="L1733">
        <v>0.83646699999999996</v>
      </c>
      <c r="M1733">
        <v>0</v>
      </c>
      <c r="N1733" t="s">
        <v>42</v>
      </c>
    </row>
    <row r="1734" spans="1:25" x14ac:dyDescent="0.25">
      <c r="A1734" t="s">
        <v>161</v>
      </c>
      <c r="B1734">
        <v>4559.25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0.14990000000000001</v>
      </c>
      <c r="L1734">
        <v>0.83686799999999995</v>
      </c>
      <c r="M1734">
        <v>0</v>
      </c>
      <c r="N1734" t="s">
        <v>42</v>
      </c>
    </row>
    <row r="1735" spans="1:25" x14ac:dyDescent="0.25">
      <c r="A1735" t="s">
        <v>161</v>
      </c>
      <c r="B1735">
        <v>4561.2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0.11509800000000001</v>
      </c>
      <c r="L1735">
        <v>0.83697900000000003</v>
      </c>
      <c r="M1735">
        <v>0</v>
      </c>
      <c r="N1735" t="s">
        <v>42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161</v>
      </c>
      <c r="B1736">
        <v>4505.53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0.147725</v>
      </c>
      <c r="L1736">
        <v>0.83700799999999997</v>
      </c>
      <c r="M1736">
        <v>0</v>
      </c>
      <c r="N1736" t="s">
        <v>42</v>
      </c>
      <c r="R1736">
        <f>AVERAGE(B1687:B1736)</f>
        <v>4543.5115999999998</v>
      </c>
      <c r="S1736">
        <f>AVERAGE(C1687:C1736)</f>
        <v>0</v>
      </c>
      <c r="U1736">
        <f>_xlfn.VAR.P(B1687:B1736)</f>
        <v>802.7851774400001</v>
      </c>
      <c r="V1736">
        <f>_xlfn.VAR.P(C1687:C1736)</f>
        <v>0</v>
      </c>
      <c r="X1736">
        <f>1.96*SQRT(U1736)/50</f>
        <v>1.1106717854800316</v>
      </c>
      <c r="Y1736">
        <f>1.96*SQRT(V1736)/50</f>
        <v>0</v>
      </c>
    </row>
    <row r="1737" spans="1:25" x14ac:dyDescent="0.25">
      <c r="A1737" t="s">
        <v>162</v>
      </c>
      <c r="B1737">
        <v>227316.68700000001</v>
      </c>
      <c r="C1737" t="s">
        <v>36</v>
      </c>
    </row>
    <row r="1738" spans="1:25" x14ac:dyDescent="0.25">
      <c r="A1738" t="s">
        <v>163</v>
      </c>
      <c r="B1738">
        <v>4341.83</v>
      </c>
      <c r="C1738">
        <v>4301.87</v>
      </c>
      <c r="D1738">
        <v>4301.57</v>
      </c>
      <c r="E1738">
        <v>4205.9799999999996</v>
      </c>
      <c r="F1738">
        <v>225.08699999999999</v>
      </c>
      <c r="G1738">
        <v>0</v>
      </c>
      <c r="H1738">
        <v>111.09099999999999</v>
      </c>
      <c r="I1738">
        <v>0</v>
      </c>
      <c r="J1738">
        <v>0.150619</v>
      </c>
      <c r="K1738">
        <v>0.83627600000000002</v>
      </c>
      <c r="L1738">
        <v>0</v>
      </c>
      <c r="M1738" t="s">
        <v>42</v>
      </c>
    </row>
    <row r="1739" spans="1:25" x14ac:dyDescent="0.25">
      <c r="A1739" t="s">
        <v>163</v>
      </c>
      <c r="B1739">
        <v>4314.92</v>
      </c>
      <c r="C1739">
        <v>4284.03</v>
      </c>
      <c r="D1739">
        <v>4283.7299999999996</v>
      </c>
      <c r="E1739">
        <v>4188.04</v>
      </c>
      <c r="F1739">
        <v>224.506</v>
      </c>
      <c r="G1739">
        <v>0</v>
      </c>
      <c r="H1739">
        <v>111.059</v>
      </c>
      <c r="I1739">
        <v>0</v>
      </c>
      <c r="J1739">
        <v>0.178454</v>
      </c>
      <c r="K1739">
        <v>0.83663200000000004</v>
      </c>
      <c r="L1739">
        <v>0</v>
      </c>
      <c r="M1739" t="s">
        <v>42</v>
      </c>
    </row>
    <row r="1740" spans="1:25" x14ac:dyDescent="0.25">
      <c r="A1740" t="s">
        <v>163</v>
      </c>
      <c r="B1740">
        <v>4375.41</v>
      </c>
      <c r="C1740">
        <v>4344.53</v>
      </c>
      <c r="D1740">
        <v>4344.24</v>
      </c>
      <c r="E1740">
        <v>4246.6400000000003</v>
      </c>
      <c r="F1740">
        <v>229.76599999999999</v>
      </c>
      <c r="G1740">
        <v>0</v>
      </c>
      <c r="H1740">
        <v>112.782</v>
      </c>
      <c r="I1740">
        <v>0</v>
      </c>
      <c r="J1740">
        <v>0.14710999999999999</v>
      </c>
      <c r="K1740">
        <v>0.83680100000000002</v>
      </c>
      <c r="L1740">
        <v>0</v>
      </c>
      <c r="M1740" t="s">
        <v>42</v>
      </c>
    </row>
    <row r="1741" spans="1:25" x14ac:dyDescent="0.25">
      <c r="A1741" t="s">
        <v>163</v>
      </c>
      <c r="B1741">
        <v>4369.41</v>
      </c>
      <c r="C1741">
        <v>4337.97</v>
      </c>
      <c r="D1741">
        <v>4337.6899999999996</v>
      </c>
      <c r="E1741">
        <v>4241.6400000000003</v>
      </c>
      <c r="F1741">
        <v>225.99100000000001</v>
      </c>
      <c r="G1741">
        <v>0</v>
      </c>
      <c r="H1741">
        <v>112.294</v>
      </c>
      <c r="I1741">
        <v>0</v>
      </c>
      <c r="J1741">
        <v>0.157639</v>
      </c>
      <c r="K1741">
        <v>0.83705200000000002</v>
      </c>
      <c r="L1741">
        <v>0</v>
      </c>
      <c r="M1741" t="s">
        <v>42</v>
      </c>
    </row>
    <row r="1742" spans="1:25" x14ac:dyDescent="0.25">
      <c r="A1742" t="s">
        <v>163</v>
      </c>
      <c r="B1742">
        <v>4350.7700000000004</v>
      </c>
      <c r="C1742">
        <v>4319.84</v>
      </c>
      <c r="D1742">
        <v>4319.54</v>
      </c>
      <c r="E1742">
        <v>4221.96</v>
      </c>
      <c r="F1742">
        <v>226.077</v>
      </c>
      <c r="G1742">
        <v>0</v>
      </c>
      <c r="H1742">
        <v>111.902</v>
      </c>
      <c r="I1742">
        <v>0</v>
      </c>
      <c r="J1742">
        <v>0.15900800000000001</v>
      </c>
      <c r="K1742">
        <v>0.83705099999999999</v>
      </c>
      <c r="L1742">
        <v>0</v>
      </c>
      <c r="M1742" t="s">
        <v>42</v>
      </c>
    </row>
    <row r="1743" spans="1:25" x14ac:dyDescent="0.25">
      <c r="A1743" t="s">
        <v>163</v>
      </c>
      <c r="B1743">
        <v>4361.62</v>
      </c>
      <c r="C1743">
        <v>4325.83</v>
      </c>
      <c r="D1743">
        <v>4325.54</v>
      </c>
      <c r="E1743">
        <v>4227.76</v>
      </c>
      <c r="F1743">
        <v>227.34800000000001</v>
      </c>
      <c r="G1743">
        <v>0</v>
      </c>
      <c r="H1743">
        <v>111.842</v>
      </c>
      <c r="I1743">
        <v>0</v>
      </c>
      <c r="J1743">
        <v>0.178454</v>
      </c>
      <c r="K1743">
        <v>0.85375100000000004</v>
      </c>
      <c r="L1743">
        <v>0</v>
      </c>
      <c r="M1743" t="s">
        <v>42</v>
      </c>
    </row>
    <row r="1744" spans="1:25" x14ac:dyDescent="0.25">
      <c r="A1744" t="s">
        <v>163</v>
      </c>
      <c r="B1744">
        <v>4388.33</v>
      </c>
      <c r="C1744">
        <v>4357.42</v>
      </c>
      <c r="D1744">
        <v>4357.13</v>
      </c>
      <c r="E1744">
        <v>4260.17</v>
      </c>
      <c r="F1744">
        <v>228.56800000000001</v>
      </c>
      <c r="G1744">
        <v>0</v>
      </c>
      <c r="H1744">
        <v>112.65300000000001</v>
      </c>
      <c r="I1744">
        <v>0</v>
      </c>
      <c r="J1744">
        <v>0.17849000000000001</v>
      </c>
      <c r="K1744">
        <v>0.86473</v>
      </c>
      <c r="L1744">
        <v>0</v>
      </c>
      <c r="M1744" t="s">
        <v>42</v>
      </c>
    </row>
    <row r="1745" spans="1:13" x14ac:dyDescent="0.25">
      <c r="A1745" t="s">
        <v>163</v>
      </c>
      <c r="B1745">
        <v>4361.3999999999996</v>
      </c>
      <c r="C1745">
        <v>4329.75</v>
      </c>
      <c r="D1745">
        <v>4329.45</v>
      </c>
      <c r="E1745">
        <v>4232.47</v>
      </c>
      <c r="F1745">
        <v>226.44499999999999</v>
      </c>
      <c r="G1745">
        <v>0</v>
      </c>
      <c r="H1745">
        <v>111.687</v>
      </c>
      <c r="I1745">
        <v>0</v>
      </c>
      <c r="J1745">
        <v>0.17846600000000001</v>
      </c>
      <c r="K1745">
        <v>0.83544600000000002</v>
      </c>
      <c r="L1745">
        <v>0</v>
      </c>
      <c r="M1745" t="s">
        <v>42</v>
      </c>
    </row>
    <row r="1746" spans="1:13" x14ac:dyDescent="0.25">
      <c r="A1746" t="s">
        <v>163</v>
      </c>
      <c r="B1746">
        <v>4338.76</v>
      </c>
      <c r="C1746">
        <v>4305.01</v>
      </c>
      <c r="D1746">
        <v>4304.72</v>
      </c>
      <c r="E1746">
        <v>4209.3599999999997</v>
      </c>
      <c r="F1746">
        <v>224.15700000000001</v>
      </c>
      <c r="G1746">
        <v>0</v>
      </c>
      <c r="H1746">
        <v>111.57299999999999</v>
      </c>
      <c r="I1746">
        <v>0</v>
      </c>
      <c r="J1746">
        <v>0.14710899999999999</v>
      </c>
      <c r="K1746">
        <v>0.83704500000000004</v>
      </c>
      <c r="L1746">
        <v>0</v>
      </c>
      <c r="M1746" t="s">
        <v>42</v>
      </c>
    </row>
    <row r="1747" spans="1:13" x14ac:dyDescent="0.25">
      <c r="A1747" t="s">
        <v>163</v>
      </c>
      <c r="B1747">
        <v>4374.84</v>
      </c>
      <c r="C1747">
        <v>4343.1499999999996</v>
      </c>
      <c r="D1747">
        <v>4342.8599999999997</v>
      </c>
      <c r="E1747">
        <v>4245.34</v>
      </c>
      <c r="F1747">
        <v>229.55</v>
      </c>
      <c r="G1747">
        <v>0</v>
      </c>
      <c r="H1747">
        <v>112.542</v>
      </c>
      <c r="I1747">
        <v>0</v>
      </c>
      <c r="J1747">
        <v>0.14738299999999999</v>
      </c>
      <c r="K1747">
        <v>0.86091499999999999</v>
      </c>
      <c r="L1747">
        <v>0</v>
      </c>
      <c r="M1747" t="s">
        <v>42</v>
      </c>
    </row>
    <row r="1748" spans="1:13" x14ac:dyDescent="0.25">
      <c r="A1748" t="s">
        <v>163</v>
      </c>
      <c r="B1748">
        <v>4347.51</v>
      </c>
      <c r="C1748">
        <v>4311.5200000000004</v>
      </c>
      <c r="D1748">
        <v>4311.2299999999996</v>
      </c>
      <c r="E1748">
        <v>4214</v>
      </c>
      <c r="F1748">
        <v>225.2</v>
      </c>
      <c r="G1748">
        <v>0</v>
      </c>
      <c r="H1748">
        <v>111.82</v>
      </c>
      <c r="I1748">
        <v>0</v>
      </c>
      <c r="J1748">
        <v>0.14990899999999999</v>
      </c>
      <c r="K1748">
        <v>0.83672000000000002</v>
      </c>
      <c r="L1748">
        <v>0</v>
      </c>
      <c r="M1748" t="s">
        <v>42</v>
      </c>
    </row>
    <row r="1749" spans="1:13" x14ac:dyDescent="0.25">
      <c r="A1749" t="s">
        <v>163</v>
      </c>
      <c r="B1749">
        <v>4325.92</v>
      </c>
      <c r="C1749">
        <v>4287.8900000000003</v>
      </c>
      <c r="D1749">
        <v>4287.6000000000004</v>
      </c>
      <c r="E1749">
        <v>4191.84</v>
      </c>
      <c r="F1749">
        <v>223.899</v>
      </c>
      <c r="G1749">
        <v>0</v>
      </c>
      <c r="H1749">
        <v>110.405</v>
      </c>
      <c r="I1749">
        <v>0</v>
      </c>
      <c r="J1749">
        <v>0.158439</v>
      </c>
      <c r="K1749">
        <v>0.83704999999999996</v>
      </c>
      <c r="L1749">
        <v>0</v>
      </c>
      <c r="M1749" t="s">
        <v>42</v>
      </c>
    </row>
    <row r="1750" spans="1:13" x14ac:dyDescent="0.25">
      <c r="A1750" t="s">
        <v>163</v>
      </c>
      <c r="B1750">
        <v>4374.08</v>
      </c>
      <c r="C1750">
        <v>4342.7700000000004</v>
      </c>
      <c r="D1750">
        <v>4342.47</v>
      </c>
      <c r="E1750">
        <v>4243.5600000000004</v>
      </c>
      <c r="F1750">
        <v>227.78800000000001</v>
      </c>
      <c r="G1750">
        <v>0</v>
      </c>
      <c r="H1750">
        <v>112.31399999999999</v>
      </c>
      <c r="I1750">
        <v>0</v>
      </c>
      <c r="J1750">
        <v>0.178454</v>
      </c>
      <c r="K1750">
        <v>0.83518999999999999</v>
      </c>
      <c r="L1750">
        <v>0</v>
      </c>
      <c r="M1750" t="s">
        <v>42</v>
      </c>
    </row>
    <row r="1751" spans="1:13" x14ac:dyDescent="0.25">
      <c r="A1751" t="s">
        <v>163</v>
      </c>
      <c r="B1751">
        <v>4349.12</v>
      </c>
      <c r="C1751">
        <v>4317.6499999999996</v>
      </c>
      <c r="D1751">
        <v>4317.3500000000004</v>
      </c>
      <c r="E1751">
        <v>4221.47</v>
      </c>
      <c r="F1751">
        <v>225.809</v>
      </c>
      <c r="G1751">
        <v>0</v>
      </c>
      <c r="H1751">
        <v>111.43</v>
      </c>
      <c r="I1751">
        <v>0</v>
      </c>
      <c r="J1751">
        <v>0.178454</v>
      </c>
      <c r="K1751">
        <v>0.83460999999999996</v>
      </c>
      <c r="L1751">
        <v>0</v>
      </c>
      <c r="M1751" t="s">
        <v>42</v>
      </c>
    </row>
    <row r="1752" spans="1:13" x14ac:dyDescent="0.25">
      <c r="A1752" t="s">
        <v>163</v>
      </c>
      <c r="B1752">
        <v>4315.26</v>
      </c>
      <c r="C1752">
        <v>4281.42</v>
      </c>
      <c r="D1752">
        <v>4281.13</v>
      </c>
      <c r="E1752">
        <v>4185.1099999999997</v>
      </c>
      <c r="F1752">
        <v>225.845</v>
      </c>
      <c r="G1752">
        <v>0</v>
      </c>
      <c r="H1752">
        <v>110.509</v>
      </c>
      <c r="I1752">
        <v>0</v>
      </c>
      <c r="J1752">
        <v>0.161997</v>
      </c>
      <c r="K1752">
        <v>0.83664400000000005</v>
      </c>
      <c r="L1752">
        <v>0</v>
      </c>
      <c r="M1752" t="s">
        <v>42</v>
      </c>
    </row>
    <row r="1753" spans="1:13" x14ac:dyDescent="0.25">
      <c r="A1753" t="s">
        <v>163</v>
      </c>
      <c r="B1753">
        <v>4310.79</v>
      </c>
      <c r="C1753">
        <v>4268.96</v>
      </c>
      <c r="D1753">
        <v>4268.67</v>
      </c>
      <c r="E1753">
        <v>4172.95</v>
      </c>
      <c r="F1753">
        <v>223.73599999999999</v>
      </c>
      <c r="G1753">
        <v>0</v>
      </c>
      <c r="H1753">
        <v>110.199</v>
      </c>
      <c r="I1753">
        <v>0</v>
      </c>
      <c r="J1753">
        <v>0.178454</v>
      </c>
      <c r="K1753">
        <v>0.83704999999999996</v>
      </c>
      <c r="L1753">
        <v>0</v>
      </c>
      <c r="M1753" t="s">
        <v>42</v>
      </c>
    </row>
    <row r="1754" spans="1:13" x14ac:dyDescent="0.25">
      <c r="A1754" t="s">
        <v>163</v>
      </c>
      <c r="B1754">
        <v>4339.95</v>
      </c>
      <c r="C1754">
        <v>4305.01</v>
      </c>
      <c r="D1754">
        <v>4304.7299999999996</v>
      </c>
      <c r="E1754">
        <v>4207.88</v>
      </c>
      <c r="F1754">
        <v>227.16499999999999</v>
      </c>
      <c r="G1754">
        <v>0</v>
      </c>
      <c r="H1754">
        <v>111.858</v>
      </c>
      <c r="I1754">
        <v>0</v>
      </c>
      <c r="J1754">
        <v>0.14718999999999999</v>
      </c>
      <c r="K1754">
        <v>0.83629600000000004</v>
      </c>
      <c r="L1754">
        <v>0</v>
      </c>
      <c r="M1754" t="s">
        <v>42</v>
      </c>
    </row>
    <row r="1755" spans="1:13" x14ac:dyDescent="0.25">
      <c r="A1755" t="s">
        <v>163</v>
      </c>
      <c r="B1755">
        <v>4298.32</v>
      </c>
      <c r="C1755">
        <v>4267.13</v>
      </c>
      <c r="D1755">
        <v>4266.84</v>
      </c>
      <c r="E1755">
        <v>4172.1899999999996</v>
      </c>
      <c r="F1755">
        <v>222.96299999999999</v>
      </c>
      <c r="G1755">
        <v>0</v>
      </c>
      <c r="H1755">
        <v>110.36199999999999</v>
      </c>
      <c r="I1755">
        <v>0</v>
      </c>
      <c r="J1755">
        <v>0.178456</v>
      </c>
      <c r="K1755">
        <v>0.83705099999999999</v>
      </c>
      <c r="L1755">
        <v>0</v>
      </c>
      <c r="M1755" t="s">
        <v>42</v>
      </c>
    </row>
    <row r="1756" spans="1:13" x14ac:dyDescent="0.25">
      <c r="A1756" t="s">
        <v>163</v>
      </c>
      <c r="B1756">
        <v>4345.17</v>
      </c>
      <c r="C1756">
        <v>4313.96</v>
      </c>
      <c r="D1756">
        <v>4313.66</v>
      </c>
      <c r="E1756">
        <v>4216.1899999999996</v>
      </c>
      <c r="F1756">
        <v>227.11199999999999</v>
      </c>
      <c r="G1756">
        <v>0</v>
      </c>
      <c r="H1756">
        <v>112.18899999999999</v>
      </c>
      <c r="I1756">
        <v>0</v>
      </c>
      <c r="J1756">
        <v>0.14741399999999999</v>
      </c>
      <c r="K1756">
        <v>0.83579999999999999</v>
      </c>
      <c r="L1756">
        <v>0</v>
      </c>
      <c r="M1756" t="s">
        <v>42</v>
      </c>
    </row>
    <row r="1757" spans="1:13" x14ac:dyDescent="0.25">
      <c r="A1757" t="s">
        <v>163</v>
      </c>
      <c r="B1757">
        <v>4336.63</v>
      </c>
      <c r="C1757">
        <v>4302.8599999999997</v>
      </c>
      <c r="D1757">
        <v>4302.57</v>
      </c>
      <c r="E1757">
        <v>4205.72</v>
      </c>
      <c r="F1757">
        <v>227.809</v>
      </c>
      <c r="G1757">
        <v>0</v>
      </c>
      <c r="H1757">
        <v>110.55500000000001</v>
      </c>
      <c r="I1757">
        <v>0</v>
      </c>
      <c r="J1757">
        <v>0.178454</v>
      </c>
      <c r="K1757">
        <v>0.83692699999999998</v>
      </c>
      <c r="L1757">
        <v>0</v>
      </c>
      <c r="M1757" t="s">
        <v>42</v>
      </c>
    </row>
    <row r="1758" spans="1:13" x14ac:dyDescent="0.25">
      <c r="A1758" t="s">
        <v>163</v>
      </c>
      <c r="B1758">
        <v>4352.05</v>
      </c>
      <c r="C1758">
        <v>4320.5200000000004</v>
      </c>
      <c r="D1758">
        <v>4320.21</v>
      </c>
      <c r="E1758">
        <v>4221.92</v>
      </c>
      <c r="F1758">
        <v>229.523</v>
      </c>
      <c r="G1758">
        <v>0</v>
      </c>
      <c r="H1758">
        <v>111.538</v>
      </c>
      <c r="I1758">
        <v>0</v>
      </c>
      <c r="J1758">
        <v>0.14738200000000001</v>
      </c>
      <c r="K1758">
        <v>0.83536299999999997</v>
      </c>
      <c r="L1758">
        <v>0</v>
      </c>
      <c r="M1758" t="s">
        <v>42</v>
      </c>
    </row>
    <row r="1759" spans="1:13" x14ac:dyDescent="0.25">
      <c r="A1759" t="s">
        <v>163</v>
      </c>
      <c r="B1759">
        <v>4326.4799999999996</v>
      </c>
      <c r="C1759">
        <v>4294.74</v>
      </c>
      <c r="D1759">
        <v>4294.43</v>
      </c>
      <c r="E1759">
        <v>4196.5200000000004</v>
      </c>
      <c r="F1759">
        <v>226.804</v>
      </c>
      <c r="G1759">
        <v>0</v>
      </c>
      <c r="H1759">
        <v>110.711</v>
      </c>
      <c r="I1759">
        <v>0</v>
      </c>
      <c r="J1759">
        <v>0.156558</v>
      </c>
      <c r="K1759">
        <v>0.837009</v>
      </c>
      <c r="L1759">
        <v>0</v>
      </c>
      <c r="M1759" t="s">
        <v>42</v>
      </c>
    </row>
    <row r="1760" spans="1:13" x14ac:dyDescent="0.25">
      <c r="A1760" t="s">
        <v>163</v>
      </c>
      <c r="B1760">
        <v>4318.97</v>
      </c>
      <c r="C1760">
        <v>4288.03</v>
      </c>
      <c r="D1760">
        <v>4287.7299999999996</v>
      </c>
      <c r="E1760">
        <v>4191.33</v>
      </c>
      <c r="F1760">
        <v>225.00200000000001</v>
      </c>
      <c r="G1760">
        <v>0</v>
      </c>
      <c r="H1760">
        <v>110.46599999999999</v>
      </c>
      <c r="I1760">
        <v>0</v>
      </c>
      <c r="J1760">
        <v>0.14834600000000001</v>
      </c>
      <c r="K1760">
        <v>0.86245700000000003</v>
      </c>
      <c r="L1760">
        <v>0</v>
      </c>
      <c r="M1760" t="s">
        <v>42</v>
      </c>
    </row>
    <row r="1761" spans="1:13" x14ac:dyDescent="0.25">
      <c r="A1761" t="s">
        <v>163</v>
      </c>
      <c r="B1761">
        <v>4336.49</v>
      </c>
      <c r="C1761">
        <v>4304.3900000000003</v>
      </c>
      <c r="D1761">
        <v>4304.07</v>
      </c>
      <c r="E1761">
        <v>4203.87</v>
      </c>
      <c r="F1761">
        <v>229.477</v>
      </c>
      <c r="G1761">
        <v>0</v>
      </c>
      <c r="H1761">
        <v>110.67400000000001</v>
      </c>
      <c r="I1761">
        <v>0</v>
      </c>
      <c r="J1761">
        <v>0.156919</v>
      </c>
      <c r="K1761">
        <v>0.834812</v>
      </c>
      <c r="L1761">
        <v>0</v>
      </c>
      <c r="M1761" t="s">
        <v>42</v>
      </c>
    </row>
    <row r="1762" spans="1:13" x14ac:dyDescent="0.25">
      <c r="A1762" t="s">
        <v>163</v>
      </c>
      <c r="B1762">
        <v>4336.38</v>
      </c>
      <c r="C1762">
        <v>4302.2700000000004</v>
      </c>
      <c r="D1762">
        <v>4301.95</v>
      </c>
      <c r="E1762">
        <v>4204.2</v>
      </c>
      <c r="F1762">
        <v>225.06700000000001</v>
      </c>
      <c r="G1762">
        <v>0</v>
      </c>
      <c r="H1762">
        <v>111.393</v>
      </c>
      <c r="I1762">
        <v>0</v>
      </c>
      <c r="J1762">
        <v>0.150036</v>
      </c>
      <c r="K1762">
        <v>0.83693099999999998</v>
      </c>
      <c r="L1762">
        <v>0</v>
      </c>
      <c r="M1762" t="s">
        <v>42</v>
      </c>
    </row>
    <row r="1763" spans="1:13" x14ac:dyDescent="0.25">
      <c r="A1763" t="s">
        <v>163</v>
      </c>
      <c r="B1763">
        <v>4342.2</v>
      </c>
      <c r="C1763">
        <v>4306.16</v>
      </c>
      <c r="D1763">
        <v>4305.8599999999997</v>
      </c>
      <c r="E1763">
        <v>4207.2700000000004</v>
      </c>
      <c r="F1763">
        <v>226.655</v>
      </c>
      <c r="G1763">
        <v>0</v>
      </c>
      <c r="H1763">
        <v>111.497</v>
      </c>
      <c r="I1763">
        <v>0</v>
      </c>
      <c r="J1763">
        <v>0.14710300000000001</v>
      </c>
      <c r="K1763">
        <v>0.86372000000000004</v>
      </c>
      <c r="L1763">
        <v>0</v>
      </c>
      <c r="M1763" t="s">
        <v>42</v>
      </c>
    </row>
    <row r="1764" spans="1:13" x14ac:dyDescent="0.25">
      <c r="A1764" t="s">
        <v>163</v>
      </c>
      <c r="B1764">
        <v>4360.59</v>
      </c>
      <c r="C1764">
        <v>4322.58</v>
      </c>
      <c r="D1764">
        <v>4322.25</v>
      </c>
      <c r="E1764">
        <v>4222.3599999999997</v>
      </c>
      <c r="F1764">
        <v>230.48</v>
      </c>
      <c r="G1764">
        <v>0</v>
      </c>
      <c r="H1764">
        <v>111.483</v>
      </c>
      <c r="I1764">
        <v>0</v>
      </c>
      <c r="J1764">
        <v>0.15062</v>
      </c>
      <c r="K1764">
        <v>0.83396800000000004</v>
      </c>
      <c r="L1764">
        <v>0</v>
      </c>
      <c r="M1764" t="s">
        <v>42</v>
      </c>
    </row>
    <row r="1765" spans="1:13" x14ac:dyDescent="0.25">
      <c r="A1765" t="s">
        <v>163</v>
      </c>
      <c r="B1765">
        <v>4307.92</v>
      </c>
      <c r="C1765">
        <v>4276.93</v>
      </c>
      <c r="D1765">
        <v>4276.6400000000003</v>
      </c>
      <c r="E1765">
        <v>4180.6499999999996</v>
      </c>
      <c r="F1765">
        <v>224.03299999999999</v>
      </c>
      <c r="G1765">
        <v>0</v>
      </c>
      <c r="H1765">
        <v>110.649</v>
      </c>
      <c r="I1765">
        <v>0</v>
      </c>
      <c r="J1765">
        <v>0.14733199999999999</v>
      </c>
      <c r="K1765">
        <v>0.83701000000000003</v>
      </c>
      <c r="L1765">
        <v>0</v>
      </c>
      <c r="M1765" t="s">
        <v>42</v>
      </c>
    </row>
    <row r="1766" spans="1:13" x14ac:dyDescent="0.25">
      <c r="A1766" t="s">
        <v>163</v>
      </c>
      <c r="B1766">
        <v>4335.74</v>
      </c>
      <c r="C1766">
        <v>4299.75</v>
      </c>
      <c r="D1766">
        <v>4299.45</v>
      </c>
      <c r="E1766">
        <v>4200.8100000000004</v>
      </c>
      <c r="F1766">
        <v>227.66200000000001</v>
      </c>
      <c r="G1766">
        <v>0</v>
      </c>
      <c r="H1766">
        <v>110.88200000000001</v>
      </c>
      <c r="I1766">
        <v>0</v>
      </c>
      <c r="J1766">
        <v>0.15539500000000001</v>
      </c>
      <c r="K1766">
        <v>0.83704299999999998</v>
      </c>
      <c r="L1766">
        <v>0</v>
      </c>
      <c r="M1766" t="s">
        <v>42</v>
      </c>
    </row>
    <row r="1767" spans="1:13" x14ac:dyDescent="0.25">
      <c r="A1767" t="s">
        <v>163</v>
      </c>
      <c r="B1767">
        <v>4342.18</v>
      </c>
      <c r="C1767">
        <v>4307.01</v>
      </c>
      <c r="D1767">
        <v>4306.7</v>
      </c>
      <c r="E1767">
        <v>4206.54</v>
      </c>
      <c r="F1767">
        <v>226.54400000000001</v>
      </c>
      <c r="G1767">
        <v>0</v>
      </c>
      <c r="H1767">
        <v>111.026</v>
      </c>
      <c r="I1767">
        <v>0</v>
      </c>
      <c r="J1767">
        <v>0.149754</v>
      </c>
      <c r="K1767">
        <v>0.83704699999999999</v>
      </c>
      <c r="L1767">
        <v>0</v>
      </c>
      <c r="M1767" t="s">
        <v>42</v>
      </c>
    </row>
    <row r="1768" spans="1:13" x14ac:dyDescent="0.25">
      <c r="A1768" t="s">
        <v>163</v>
      </c>
      <c r="B1768">
        <v>4343.6099999999997</v>
      </c>
      <c r="C1768">
        <v>4312.3500000000004</v>
      </c>
      <c r="D1768">
        <v>4312.04</v>
      </c>
      <c r="E1768">
        <v>4212.1899999999996</v>
      </c>
      <c r="F1768">
        <v>230.596</v>
      </c>
      <c r="G1768">
        <v>0</v>
      </c>
      <c r="H1768">
        <v>111.4</v>
      </c>
      <c r="I1768">
        <v>0</v>
      </c>
      <c r="J1768">
        <v>0.14721500000000001</v>
      </c>
      <c r="K1768">
        <v>0.83699500000000004</v>
      </c>
      <c r="L1768">
        <v>0</v>
      </c>
      <c r="M1768" t="s">
        <v>42</v>
      </c>
    </row>
    <row r="1769" spans="1:13" x14ac:dyDescent="0.25">
      <c r="A1769" t="s">
        <v>163</v>
      </c>
      <c r="B1769">
        <v>4364.7700000000004</v>
      </c>
      <c r="C1769">
        <v>4331.66</v>
      </c>
      <c r="D1769">
        <v>4331.33</v>
      </c>
      <c r="E1769">
        <v>4231.8599999999997</v>
      </c>
      <c r="F1769">
        <v>228.50200000000001</v>
      </c>
      <c r="G1769">
        <v>0</v>
      </c>
      <c r="H1769">
        <v>112.446</v>
      </c>
      <c r="I1769">
        <v>0</v>
      </c>
      <c r="J1769">
        <v>0.14757300000000001</v>
      </c>
      <c r="K1769">
        <v>0.83683300000000005</v>
      </c>
      <c r="L1769">
        <v>0</v>
      </c>
      <c r="M1769" t="s">
        <v>42</v>
      </c>
    </row>
    <row r="1770" spans="1:13" x14ac:dyDescent="0.25">
      <c r="A1770" t="s">
        <v>163</v>
      </c>
      <c r="B1770">
        <v>4369.2299999999996</v>
      </c>
      <c r="C1770">
        <v>4330.97</v>
      </c>
      <c r="D1770">
        <v>4330.66</v>
      </c>
      <c r="E1770">
        <v>4230.6099999999997</v>
      </c>
      <c r="F1770">
        <v>230.18100000000001</v>
      </c>
      <c r="G1770">
        <v>0</v>
      </c>
      <c r="H1770">
        <v>112.498</v>
      </c>
      <c r="I1770">
        <v>0</v>
      </c>
      <c r="J1770">
        <v>0.178457</v>
      </c>
      <c r="K1770">
        <v>0.83696400000000004</v>
      </c>
      <c r="L1770">
        <v>0</v>
      </c>
      <c r="M1770" t="s">
        <v>42</v>
      </c>
    </row>
    <row r="1771" spans="1:13" x14ac:dyDescent="0.25">
      <c r="A1771" t="s">
        <v>163</v>
      </c>
      <c r="B1771">
        <v>4386</v>
      </c>
      <c r="C1771">
        <v>4345.46</v>
      </c>
      <c r="D1771">
        <v>4345.1499999999996</v>
      </c>
      <c r="E1771">
        <v>4246.05</v>
      </c>
      <c r="F1771">
        <v>226.51900000000001</v>
      </c>
      <c r="G1771">
        <v>0</v>
      </c>
      <c r="H1771">
        <v>112.65</v>
      </c>
      <c r="I1771">
        <v>0</v>
      </c>
      <c r="J1771">
        <v>0.14898400000000001</v>
      </c>
      <c r="K1771">
        <v>0.83694000000000002</v>
      </c>
      <c r="L1771">
        <v>0</v>
      </c>
      <c r="M1771" t="s">
        <v>42</v>
      </c>
    </row>
    <row r="1772" spans="1:13" x14ac:dyDescent="0.25">
      <c r="A1772" t="s">
        <v>163</v>
      </c>
      <c r="B1772">
        <v>4349.6000000000004</v>
      </c>
      <c r="C1772">
        <v>4318.3900000000003</v>
      </c>
      <c r="D1772">
        <v>4318.1099999999997</v>
      </c>
      <c r="E1772">
        <v>4221.3500000000004</v>
      </c>
      <c r="F1772">
        <v>226.548</v>
      </c>
      <c r="G1772">
        <v>0</v>
      </c>
      <c r="H1772">
        <v>111.878</v>
      </c>
      <c r="I1772">
        <v>0</v>
      </c>
      <c r="J1772">
        <v>0.14870700000000001</v>
      </c>
      <c r="K1772">
        <v>0.83625700000000003</v>
      </c>
      <c r="L1772">
        <v>0</v>
      </c>
      <c r="M1772" t="s">
        <v>42</v>
      </c>
    </row>
    <row r="1773" spans="1:13" x14ac:dyDescent="0.25">
      <c r="A1773" t="s">
        <v>163</v>
      </c>
      <c r="B1773">
        <v>4390.33</v>
      </c>
      <c r="C1773">
        <v>4359.3999999999996</v>
      </c>
      <c r="D1773">
        <v>4359.08</v>
      </c>
      <c r="E1773">
        <v>4258.59</v>
      </c>
      <c r="F1773">
        <v>229.584</v>
      </c>
      <c r="G1773">
        <v>0</v>
      </c>
      <c r="H1773">
        <v>112.43600000000001</v>
      </c>
      <c r="I1773">
        <v>0</v>
      </c>
      <c r="J1773">
        <v>0.17846400000000001</v>
      </c>
      <c r="K1773">
        <v>0.85710200000000003</v>
      </c>
      <c r="L1773">
        <v>0</v>
      </c>
      <c r="M1773" t="s">
        <v>42</v>
      </c>
    </row>
    <row r="1774" spans="1:13" x14ac:dyDescent="0.25">
      <c r="A1774" t="s">
        <v>163</v>
      </c>
      <c r="B1774">
        <v>4366.4799999999996</v>
      </c>
      <c r="C1774">
        <v>4335.25</v>
      </c>
      <c r="D1774">
        <v>4334.9399999999996</v>
      </c>
      <c r="E1774">
        <v>4237.1099999999997</v>
      </c>
      <c r="F1774">
        <v>228.155</v>
      </c>
      <c r="G1774">
        <v>0</v>
      </c>
      <c r="H1774">
        <v>112.343</v>
      </c>
      <c r="I1774">
        <v>0</v>
      </c>
      <c r="J1774">
        <v>0.17847499999999999</v>
      </c>
      <c r="K1774">
        <v>0.83700200000000002</v>
      </c>
      <c r="L1774">
        <v>0</v>
      </c>
      <c r="M1774" t="s">
        <v>42</v>
      </c>
    </row>
    <row r="1775" spans="1:13" x14ac:dyDescent="0.25">
      <c r="A1775" t="s">
        <v>163</v>
      </c>
      <c r="B1775">
        <v>4351.97</v>
      </c>
      <c r="C1775">
        <v>4312.6899999999996</v>
      </c>
      <c r="D1775">
        <v>4312.38</v>
      </c>
      <c r="E1775">
        <v>4213.7700000000004</v>
      </c>
      <c r="F1775">
        <v>226.96299999999999</v>
      </c>
      <c r="G1775">
        <v>0</v>
      </c>
      <c r="H1775">
        <v>111.82</v>
      </c>
      <c r="I1775">
        <v>0</v>
      </c>
      <c r="J1775">
        <v>0.17845800000000001</v>
      </c>
      <c r="K1775">
        <v>0.85946900000000004</v>
      </c>
      <c r="L1775">
        <v>0</v>
      </c>
      <c r="M1775" t="s">
        <v>42</v>
      </c>
    </row>
    <row r="1776" spans="1:13" x14ac:dyDescent="0.25">
      <c r="A1776" t="s">
        <v>163</v>
      </c>
      <c r="B1776">
        <v>4346.95</v>
      </c>
      <c r="C1776">
        <v>4315.7700000000004</v>
      </c>
      <c r="D1776">
        <v>4315.45</v>
      </c>
      <c r="E1776">
        <v>4214.83</v>
      </c>
      <c r="F1776">
        <v>226.06299999999999</v>
      </c>
      <c r="G1776">
        <v>0</v>
      </c>
      <c r="H1776">
        <v>111.37</v>
      </c>
      <c r="I1776">
        <v>0</v>
      </c>
      <c r="J1776">
        <v>0.15881899999999999</v>
      </c>
      <c r="K1776">
        <v>0.83536600000000005</v>
      </c>
      <c r="L1776">
        <v>0</v>
      </c>
      <c r="M1776" t="s">
        <v>42</v>
      </c>
    </row>
    <row r="1777" spans="1:25" x14ac:dyDescent="0.25">
      <c r="A1777" t="s">
        <v>163</v>
      </c>
      <c r="B1777">
        <v>4373.8900000000003</v>
      </c>
      <c r="C1777">
        <v>4341.0200000000004</v>
      </c>
      <c r="D1777">
        <v>4340.72</v>
      </c>
      <c r="E1777">
        <v>4242.59</v>
      </c>
      <c r="F1777">
        <v>226.125</v>
      </c>
      <c r="G1777">
        <v>0</v>
      </c>
      <c r="H1777">
        <v>112.908</v>
      </c>
      <c r="I1777">
        <v>0</v>
      </c>
      <c r="J1777">
        <v>0.178457</v>
      </c>
      <c r="K1777">
        <v>0.86586799999999997</v>
      </c>
      <c r="L1777">
        <v>0</v>
      </c>
      <c r="M1777" t="s">
        <v>42</v>
      </c>
    </row>
    <row r="1778" spans="1:25" x14ac:dyDescent="0.25">
      <c r="A1778" t="s">
        <v>163</v>
      </c>
      <c r="B1778">
        <v>4317.2</v>
      </c>
      <c r="C1778">
        <v>4284.55</v>
      </c>
      <c r="D1778">
        <v>4284.2299999999996</v>
      </c>
      <c r="E1778">
        <v>4184.55</v>
      </c>
      <c r="F1778">
        <v>225.33099999999999</v>
      </c>
      <c r="G1778">
        <v>0</v>
      </c>
      <c r="H1778">
        <v>110.96899999999999</v>
      </c>
      <c r="I1778">
        <v>0</v>
      </c>
      <c r="J1778">
        <v>0.17152300000000001</v>
      </c>
      <c r="K1778">
        <v>0.83675100000000002</v>
      </c>
      <c r="L1778">
        <v>0</v>
      </c>
      <c r="M1778" t="s">
        <v>42</v>
      </c>
    </row>
    <row r="1779" spans="1:25" x14ac:dyDescent="0.25">
      <c r="A1779" t="s">
        <v>163</v>
      </c>
      <c r="B1779">
        <v>4330.1400000000003</v>
      </c>
      <c r="C1779">
        <v>4294.67</v>
      </c>
      <c r="D1779">
        <v>4294.38</v>
      </c>
      <c r="E1779">
        <v>4196.0200000000004</v>
      </c>
      <c r="F1779">
        <v>225.4</v>
      </c>
      <c r="G1779">
        <v>0</v>
      </c>
      <c r="H1779">
        <v>111.191</v>
      </c>
      <c r="I1779">
        <v>0</v>
      </c>
      <c r="J1779">
        <v>0.14724499999999999</v>
      </c>
      <c r="K1779">
        <v>0.86681799999999998</v>
      </c>
      <c r="L1779">
        <v>0</v>
      </c>
      <c r="M1779" t="s">
        <v>42</v>
      </c>
    </row>
    <row r="1780" spans="1:25" x14ac:dyDescent="0.25">
      <c r="A1780" t="s">
        <v>163</v>
      </c>
      <c r="B1780">
        <v>4391.4399999999996</v>
      </c>
      <c r="C1780">
        <v>4359.5200000000004</v>
      </c>
      <c r="D1780">
        <v>4359.2299999999996</v>
      </c>
      <c r="E1780">
        <v>4260.0200000000004</v>
      </c>
      <c r="F1780">
        <v>227.58199999999999</v>
      </c>
      <c r="G1780">
        <v>0</v>
      </c>
      <c r="H1780">
        <v>111.932</v>
      </c>
      <c r="I1780">
        <v>0</v>
      </c>
      <c r="J1780">
        <v>0.16067699999999999</v>
      </c>
      <c r="K1780">
        <v>0.83704699999999999</v>
      </c>
      <c r="L1780">
        <v>0</v>
      </c>
      <c r="M1780" t="s">
        <v>42</v>
      </c>
    </row>
    <row r="1781" spans="1:25" x14ac:dyDescent="0.25">
      <c r="A1781" t="s">
        <v>163</v>
      </c>
      <c r="B1781">
        <v>4334.83</v>
      </c>
      <c r="C1781">
        <v>4302.5600000000004</v>
      </c>
      <c r="D1781">
        <v>4302.26</v>
      </c>
      <c r="E1781">
        <v>4204.66</v>
      </c>
      <c r="F1781">
        <v>226.18899999999999</v>
      </c>
      <c r="G1781">
        <v>0</v>
      </c>
      <c r="H1781">
        <v>111.21</v>
      </c>
      <c r="I1781">
        <v>0</v>
      </c>
      <c r="J1781">
        <v>0.148837</v>
      </c>
      <c r="K1781">
        <v>0.83692800000000001</v>
      </c>
      <c r="L1781">
        <v>0</v>
      </c>
      <c r="M1781" t="s">
        <v>42</v>
      </c>
    </row>
    <row r="1782" spans="1:25" x14ac:dyDescent="0.25">
      <c r="A1782" t="s">
        <v>163</v>
      </c>
      <c r="B1782">
        <v>4383.45</v>
      </c>
      <c r="C1782">
        <v>4346.32</v>
      </c>
      <c r="D1782">
        <v>4345.99</v>
      </c>
      <c r="E1782">
        <v>4244.5200000000004</v>
      </c>
      <c r="F1782">
        <v>227.952</v>
      </c>
      <c r="G1782">
        <v>0</v>
      </c>
      <c r="H1782">
        <v>113</v>
      </c>
      <c r="I1782">
        <v>0</v>
      </c>
      <c r="J1782">
        <v>0.16117400000000001</v>
      </c>
      <c r="K1782">
        <v>0.83462400000000003</v>
      </c>
      <c r="L1782">
        <v>0</v>
      </c>
      <c r="M1782" t="s">
        <v>42</v>
      </c>
    </row>
    <row r="1783" spans="1:25" x14ac:dyDescent="0.25">
      <c r="A1783" t="s">
        <v>163</v>
      </c>
      <c r="B1783">
        <v>4300.97</v>
      </c>
      <c r="C1783">
        <v>4269.28</v>
      </c>
      <c r="D1783">
        <v>4269</v>
      </c>
      <c r="E1783">
        <v>4172.47</v>
      </c>
      <c r="F1783">
        <v>223.06299999999999</v>
      </c>
      <c r="G1783">
        <v>0</v>
      </c>
      <c r="H1783">
        <v>109.575</v>
      </c>
      <c r="I1783">
        <v>0</v>
      </c>
      <c r="J1783">
        <v>0.155138</v>
      </c>
      <c r="K1783">
        <v>0.83697200000000005</v>
      </c>
      <c r="L1783">
        <v>0</v>
      </c>
      <c r="M1783" t="s">
        <v>42</v>
      </c>
    </row>
    <row r="1784" spans="1:25" x14ac:dyDescent="0.25">
      <c r="A1784" t="s">
        <v>163</v>
      </c>
      <c r="B1784">
        <v>4317.1499999999996</v>
      </c>
      <c r="C1784">
        <v>4285.9799999999996</v>
      </c>
      <c r="D1784">
        <v>4285.6899999999996</v>
      </c>
      <c r="E1784">
        <v>4190.0200000000004</v>
      </c>
      <c r="F1784">
        <v>222.08199999999999</v>
      </c>
      <c r="G1784">
        <v>0</v>
      </c>
      <c r="H1784">
        <v>109.971</v>
      </c>
      <c r="I1784">
        <v>0</v>
      </c>
      <c r="J1784">
        <v>0.15396299999999999</v>
      </c>
      <c r="K1784">
        <v>0.83705200000000002</v>
      </c>
      <c r="L1784">
        <v>0</v>
      </c>
      <c r="M1784" t="s">
        <v>42</v>
      </c>
    </row>
    <row r="1785" spans="1:25" x14ac:dyDescent="0.25">
      <c r="A1785" t="s">
        <v>163</v>
      </c>
      <c r="B1785">
        <v>4375.9399999999996</v>
      </c>
      <c r="C1785">
        <v>4345.01</v>
      </c>
      <c r="D1785">
        <v>4344.6899999999996</v>
      </c>
      <c r="E1785">
        <v>4245.67</v>
      </c>
      <c r="F1785">
        <v>225.43100000000001</v>
      </c>
      <c r="G1785">
        <v>0</v>
      </c>
      <c r="H1785">
        <v>111.982</v>
      </c>
      <c r="I1785">
        <v>0</v>
      </c>
      <c r="J1785">
        <v>0.17845900000000001</v>
      </c>
      <c r="K1785">
        <v>0.83677000000000001</v>
      </c>
      <c r="L1785">
        <v>0</v>
      </c>
      <c r="M1785" t="s">
        <v>42</v>
      </c>
    </row>
    <row r="1786" spans="1:25" x14ac:dyDescent="0.25">
      <c r="A1786" t="s">
        <v>163</v>
      </c>
      <c r="B1786">
        <v>4363.03</v>
      </c>
      <c r="C1786">
        <v>4331.41</v>
      </c>
      <c r="D1786">
        <v>4331.08</v>
      </c>
      <c r="E1786">
        <v>4231.4399999999996</v>
      </c>
      <c r="F1786">
        <v>229.24600000000001</v>
      </c>
      <c r="G1786">
        <v>0</v>
      </c>
      <c r="H1786">
        <v>111.52800000000001</v>
      </c>
      <c r="I1786">
        <v>0</v>
      </c>
      <c r="J1786">
        <v>0.157165</v>
      </c>
      <c r="K1786">
        <v>0.86817699999999998</v>
      </c>
      <c r="L1786">
        <v>0</v>
      </c>
      <c r="M1786" t="s">
        <v>42</v>
      </c>
    </row>
    <row r="1787" spans="1:25" x14ac:dyDescent="0.25">
      <c r="A1787" t="s">
        <v>163</v>
      </c>
      <c r="B1787">
        <v>4324.72</v>
      </c>
      <c r="C1787">
        <v>4287.87</v>
      </c>
      <c r="D1787">
        <v>4287.57</v>
      </c>
      <c r="E1787">
        <v>4190.8999999999996</v>
      </c>
      <c r="F1787">
        <v>224.249</v>
      </c>
      <c r="G1787">
        <v>0</v>
      </c>
      <c r="H1787">
        <v>110.096</v>
      </c>
      <c r="I1787">
        <v>0</v>
      </c>
      <c r="J1787">
        <v>0.16065299999999999</v>
      </c>
      <c r="K1787">
        <v>0.83594999999999997</v>
      </c>
      <c r="L1787">
        <v>0</v>
      </c>
      <c r="M1787" t="s">
        <v>42</v>
      </c>
    </row>
    <row r="1788" spans="1:25" x14ac:dyDescent="0.25">
      <c r="A1788" t="s">
        <v>163</v>
      </c>
      <c r="B1788">
        <v>4342.53</v>
      </c>
      <c r="C1788">
        <v>4311.13</v>
      </c>
      <c r="D1788">
        <v>4310.83</v>
      </c>
      <c r="E1788">
        <v>4214.43</v>
      </c>
      <c r="F1788">
        <v>225.19900000000001</v>
      </c>
      <c r="G1788">
        <v>0</v>
      </c>
      <c r="H1788">
        <v>111.526</v>
      </c>
      <c r="I1788">
        <v>0</v>
      </c>
      <c r="J1788">
        <v>0.14710699999999999</v>
      </c>
      <c r="K1788">
        <v>0.83669700000000002</v>
      </c>
      <c r="L1788">
        <v>0</v>
      </c>
      <c r="M1788" t="s">
        <v>42</v>
      </c>
    </row>
    <row r="1789" spans="1:25" x14ac:dyDescent="0.25">
      <c r="A1789" t="s">
        <v>163</v>
      </c>
      <c r="B1789">
        <v>4377.9399999999996</v>
      </c>
      <c r="C1789">
        <v>4346.34</v>
      </c>
      <c r="D1789">
        <v>4346.05</v>
      </c>
      <c r="E1789">
        <v>4247.91</v>
      </c>
      <c r="F1789">
        <v>227.69</v>
      </c>
      <c r="G1789">
        <v>0</v>
      </c>
      <c r="H1789">
        <v>112.452</v>
      </c>
      <c r="I1789">
        <v>0</v>
      </c>
      <c r="J1789">
        <v>0.178455</v>
      </c>
      <c r="K1789">
        <v>0.83705300000000005</v>
      </c>
      <c r="L1789">
        <v>0</v>
      </c>
      <c r="M1789" t="s">
        <v>42</v>
      </c>
    </row>
    <row r="1790" spans="1:25" x14ac:dyDescent="0.25">
      <c r="A1790" t="s">
        <v>163</v>
      </c>
      <c r="B1790">
        <v>4410.83</v>
      </c>
      <c r="C1790">
        <v>4379.38</v>
      </c>
      <c r="D1790">
        <v>4379.05</v>
      </c>
      <c r="E1790">
        <v>4277.43</v>
      </c>
      <c r="F1790">
        <v>230.852</v>
      </c>
      <c r="G1790">
        <v>0</v>
      </c>
      <c r="H1790">
        <v>112.938</v>
      </c>
      <c r="I1790">
        <v>0</v>
      </c>
      <c r="J1790">
        <v>0.15317600000000001</v>
      </c>
      <c r="K1790">
        <v>0.83666600000000002</v>
      </c>
      <c r="L1790">
        <v>0</v>
      </c>
      <c r="M1790" t="s">
        <v>42</v>
      </c>
    </row>
    <row r="1791" spans="1:25" x14ac:dyDescent="0.25">
      <c r="A1791" t="s">
        <v>163</v>
      </c>
      <c r="B1791">
        <v>4380.04</v>
      </c>
      <c r="C1791">
        <v>4345.3999999999996</v>
      </c>
      <c r="D1791">
        <v>4345.08</v>
      </c>
      <c r="E1791">
        <v>4244.32</v>
      </c>
      <c r="F1791">
        <v>226.62899999999999</v>
      </c>
      <c r="G1791">
        <v>0</v>
      </c>
      <c r="H1791">
        <v>112.209</v>
      </c>
      <c r="I1791">
        <v>0</v>
      </c>
      <c r="J1791">
        <v>0.14850099999999999</v>
      </c>
      <c r="K1791">
        <v>0.83682900000000005</v>
      </c>
      <c r="L1791">
        <v>0</v>
      </c>
      <c r="M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163</v>
      </c>
      <c r="B1792">
        <v>4371.4399999999996</v>
      </c>
      <c r="C1792">
        <v>4337.3100000000004</v>
      </c>
      <c r="D1792">
        <v>4337.01</v>
      </c>
      <c r="E1792">
        <v>4238.79</v>
      </c>
      <c r="F1792">
        <v>227.15700000000001</v>
      </c>
      <c r="G1792">
        <v>0</v>
      </c>
      <c r="H1792">
        <v>111.80500000000001</v>
      </c>
      <c r="I1792">
        <v>0</v>
      </c>
      <c r="J1792">
        <v>0.147118</v>
      </c>
      <c r="K1792">
        <v>0.836758</v>
      </c>
      <c r="L1792">
        <v>0</v>
      </c>
      <c r="M1792" t="s">
        <v>42</v>
      </c>
      <c r="R1792">
        <f>AVERAGE(B1743:B1792)</f>
        <v>4349.8236000000015</v>
      </c>
      <c r="S1792">
        <f>AVERAGE(C1743:C1792)</f>
        <v>4316.2480000000005</v>
      </c>
      <c r="U1792">
        <f>_xlfn.VAR.P(B1743:B1792)</f>
        <v>665.28950703999737</v>
      </c>
      <c r="V1792">
        <f>_xlfn.VAR.P(C1743:C1792)</f>
        <v>679.78184000000033</v>
      </c>
      <c r="X1792">
        <f>1.96*SQRT(U1792)/50</f>
        <v>1.0110936989705461</v>
      </c>
      <c r="Y1792">
        <f>1.96*SQRT(V1792)/50</f>
        <v>1.0220469493216056</v>
      </c>
    </row>
    <row r="1793" spans="1:15" x14ac:dyDescent="0.25">
      <c r="A1793" t="s">
        <v>164</v>
      </c>
      <c r="B1793">
        <v>217659.42079999999</v>
      </c>
      <c r="C1793" t="s">
        <v>36</v>
      </c>
    </row>
    <row r="1794" spans="1:15" x14ac:dyDescent="0.25">
      <c r="A1794" t="s">
        <v>165</v>
      </c>
      <c r="B1794">
        <v>4647.8100000000004</v>
      </c>
      <c r="C1794">
        <v>4540.6099999999997</v>
      </c>
      <c r="D1794">
        <v>4540.29</v>
      </c>
      <c r="E1794">
        <v>4437.87</v>
      </c>
      <c r="F1794">
        <v>225.40799999999999</v>
      </c>
      <c r="G1794">
        <v>341.41800000000001</v>
      </c>
      <c r="H1794">
        <v>114.679</v>
      </c>
      <c r="I1794">
        <v>70.178899999999999</v>
      </c>
      <c r="J1794">
        <v>127.26</v>
      </c>
      <c r="K1794">
        <v>3848.14</v>
      </c>
      <c r="L1794">
        <v>0.178454</v>
      </c>
      <c r="M1794">
        <v>0.83705099999999999</v>
      </c>
      <c r="N1794">
        <v>0</v>
      </c>
      <c r="O1794" t="s">
        <v>42</v>
      </c>
    </row>
    <row r="1795" spans="1:15" x14ac:dyDescent="0.25">
      <c r="A1795" t="s">
        <v>165</v>
      </c>
      <c r="B1795">
        <v>4662.1499999999996</v>
      </c>
      <c r="C1795">
        <v>4553.5</v>
      </c>
      <c r="D1795">
        <v>4553.1899999999996</v>
      </c>
      <c r="E1795">
        <v>4450.6000000000004</v>
      </c>
      <c r="F1795">
        <v>227.21199999999999</v>
      </c>
      <c r="G1795">
        <v>341.31900000000002</v>
      </c>
      <c r="H1795">
        <v>113.789</v>
      </c>
      <c r="I1795">
        <v>70.450500000000005</v>
      </c>
      <c r="J1795">
        <v>127.754</v>
      </c>
      <c r="K1795">
        <v>3859.29</v>
      </c>
      <c r="L1795">
        <v>0.16425999999999999</v>
      </c>
      <c r="M1795">
        <v>0.836808</v>
      </c>
      <c r="N1795">
        <v>0</v>
      </c>
      <c r="O1795" t="s">
        <v>42</v>
      </c>
    </row>
    <row r="1796" spans="1:15" x14ac:dyDescent="0.25">
      <c r="A1796" t="s">
        <v>165</v>
      </c>
      <c r="B1796">
        <v>4674.95</v>
      </c>
      <c r="C1796">
        <v>4567.04</v>
      </c>
      <c r="D1796">
        <v>4566.68</v>
      </c>
      <c r="E1796">
        <v>4465.12</v>
      </c>
      <c r="F1796">
        <v>225.37700000000001</v>
      </c>
      <c r="G1796">
        <v>341.57400000000001</v>
      </c>
      <c r="H1796">
        <v>114.97799999999999</v>
      </c>
      <c r="I1796">
        <v>69.8917</v>
      </c>
      <c r="J1796">
        <v>127.28400000000001</v>
      </c>
      <c r="K1796">
        <v>3875.05</v>
      </c>
      <c r="L1796">
        <v>0.151223</v>
      </c>
      <c r="M1796">
        <v>0.83545400000000003</v>
      </c>
      <c r="N1796">
        <v>0</v>
      </c>
      <c r="O1796" t="s">
        <v>42</v>
      </c>
    </row>
    <row r="1797" spans="1:15" x14ac:dyDescent="0.25">
      <c r="A1797" t="s">
        <v>165</v>
      </c>
      <c r="B1797">
        <v>4658.8100000000004</v>
      </c>
      <c r="C1797">
        <v>4553.17</v>
      </c>
      <c r="D1797">
        <v>4552.8500000000004</v>
      </c>
      <c r="E1797">
        <v>4449.63</v>
      </c>
      <c r="F1797">
        <v>228.851</v>
      </c>
      <c r="G1797">
        <v>341.62700000000001</v>
      </c>
      <c r="H1797">
        <v>113.015</v>
      </c>
      <c r="I1797">
        <v>70.825400000000002</v>
      </c>
      <c r="J1797">
        <v>128.19200000000001</v>
      </c>
      <c r="K1797">
        <v>3856.35</v>
      </c>
      <c r="L1797">
        <v>0.149169</v>
      </c>
      <c r="M1797">
        <v>0.83702900000000002</v>
      </c>
      <c r="N1797">
        <v>0</v>
      </c>
      <c r="O1797" t="s">
        <v>42</v>
      </c>
    </row>
    <row r="1798" spans="1:15" x14ac:dyDescent="0.25">
      <c r="A1798" t="s">
        <v>165</v>
      </c>
      <c r="B1798">
        <v>4670.72</v>
      </c>
      <c r="C1798">
        <v>4563.8900000000003</v>
      </c>
      <c r="D1798">
        <v>4563.57</v>
      </c>
      <c r="E1798">
        <v>4460.93</v>
      </c>
      <c r="F1798">
        <v>224.773</v>
      </c>
      <c r="G1798">
        <v>342.81</v>
      </c>
      <c r="H1798">
        <v>114.063</v>
      </c>
      <c r="I1798">
        <v>70.776399999999995</v>
      </c>
      <c r="J1798">
        <v>128.45099999999999</v>
      </c>
      <c r="K1798">
        <v>3870.38</v>
      </c>
      <c r="L1798">
        <v>0.14710699999999999</v>
      </c>
      <c r="M1798">
        <v>0.83704100000000004</v>
      </c>
      <c r="N1798">
        <v>0</v>
      </c>
      <c r="O1798" t="s">
        <v>42</v>
      </c>
    </row>
    <row r="1799" spans="1:15" x14ac:dyDescent="0.25">
      <c r="A1799" t="s">
        <v>165</v>
      </c>
      <c r="B1799">
        <v>4699.8500000000004</v>
      </c>
      <c r="C1799">
        <v>4602.25</v>
      </c>
      <c r="D1799">
        <v>4601.9399999999996</v>
      </c>
      <c r="E1799">
        <v>4499.71</v>
      </c>
      <c r="F1799">
        <v>228.774</v>
      </c>
      <c r="G1799">
        <v>343.584</v>
      </c>
      <c r="H1799">
        <v>114.649</v>
      </c>
      <c r="I1799">
        <v>70.589799999999997</v>
      </c>
      <c r="J1799">
        <v>128.709</v>
      </c>
      <c r="K1799">
        <v>3904.28</v>
      </c>
      <c r="L1799">
        <v>0.178454</v>
      </c>
      <c r="M1799">
        <v>0.83640000000000003</v>
      </c>
      <c r="N1799">
        <v>0</v>
      </c>
      <c r="O1799" t="s">
        <v>42</v>
      </c>
    </row>
    <row r="1800" spans="1:15" x14ac:dyDescent="0.25">
      <c r="A1800" t="s">
        <v>165</v>
      </c>
      <c r="B1800">
        <v>4642.2</v>
      </c>
      <c r="C1800">
        <v>4544.8100000000004</v>
      </c>
      <c r="D1800">
        <v>4544.5</v>
      </c>
      <c r="E1800">
        <v>4442.24</v>
      </c>
      <c r="F1800">
        <v>225.55500000000001</v>
      </c>
      <c r="G1800">
        <v>338.29700000000003</v>
      </c>
      <c r="H1800">
        <v>114.164</v>
      </c>
      <c r="I1800">
        <v>68.659199999999998</v>
      </c>
      <c r="J1800">
        <v>126.27</v>
      </c>
      <c r="K1800">
        <v>3855.64</v>
      </c>
      <c r="L1800">
        <v>0.14719399999999999</v>
      </c>
      <c r="M1800">
        <v>0.83694500000000005</v>
      </c>
      <c r="N1800">
        <v>0</v>
      </c>
      <c r="O1800" t="s">
        <v>42</v>
      </c>
    </row>
    <row r="1801" spans="1:15" x14ac:dyDescent="0.25">
      <c r="A1801" t="s">
        <v>165</v>
      </c>
      <c r="B1801">
        <v>4672.8</v>
      </c>
      <c r="C1801">
        <v>4564.41</v>
      </c>
      <c r="D1801">
        <v>4564.08</v>
      </c>
      <c r="E1801">
        <v>4461.46</v>
      </c>
      <c r="F1801">
        <v>226.255</v>
      </c>
      <c r="G1801">
        <v>341.01499999999999</v>
      </c>
      <c r="H1801">
        <v>114.14700000000001</v>
      </c>
      <c r="I1801">
        <v>69.835400000000007</v>
      </c>
      <c r="J1801">
        <v>127.54300000000001</v>
      </c>
      <c r="K1801">
        <v>3871.33</v>
      </c>
      <c r="L1801">
        <v>0.16559299999999999</v>
      </c>
      <c r="M1801">
        <v>0.83692100000000003</v>
      </c>
      <c r="N1801">
        <v>0</v>
      </c>
      <c r="O1801" t="s">
        <v>42</v>
      </c>
    </row>
    <row r="1802" spans="1:15" x14ac:dyDescent="0.25">
      <c r="A1802" t="s">
        <v>165</v>
      </c>
      <c r="B1802">
        <v>4686.7299999999996</v>
      </c>
      <c r="C1802">
        <v>4585.51</v>
      </c>
      <c r="D1802">
        <v>4585.21</v>
      </c>
      <c r="E1802">
        <v>4482.33</v>
      </c>
      <c r="F1802">
        <v>229.09</v>
      </c>
      <c r="G1802">
        <v>346.39299999999997</v>
      </c>
      <c r="H1802">
        <v>115.491</v>
      </c>
      <c r="I1802">
        <v>72.188800000000001</v>
      </c>
      <c r="J1802">
        <v>129.245</v>
      </c>
      <c r="K1802">
        <v>3883.93</v>
      </c>
      <c r="L1802">
        <v>0.14913599999999999</v>
      </c>
      <c r="M1802">
        <v>0.83412900000000001</v>
      </c>
      <c r="N1802">
        <v>0</v>
      </c>
      <c r="O1802" t="s">
        <v>42</v>
      </c>
    </row>
    <row r="1803" spans="1:15" x14ac:dyDescent="0.25">
      <c r="A1803" t="s">
        <v>165</v>
      </c>
      <c r="B1803">
        <v>4670.95</v>
      </c>
      <c r="C1803">
        <v>4565.25</v>
      </c>
      <c r="D1803">
        <v>4564.92</v>
      </c>
      <c r="E1803">
        <v>4461.84</v>
      </c>
      <c r="F1803">
        <v>228.673</v>
      </c>
      <c r="G1803">
        <v>340.95699999999999</v>
      </c>
      <c r="H1803">
        <v>113.47499999999999</v>
      </c>
      <c r="I1803">
        <v>70.224400000000003</v>
      </c>
      <c r="J1803">
        <v>127.797</v>
      </c>
      <c r="K1803">
        <v>3869.31</v>
      </c>
      <c r="L1803">
        <v>0.17846400000000001</v>
      </c>
      <c r="M1803">
        <v>0.83651299999999995</v>
      </c>
      <c r="N1803">
        <v>0</v>
      </c>
      <c r="O1803" t="s">
        <v>42</v>
      </c>
    </row>
    <row r="1804" spans="1:15" x14ac:dyDescent="0.25">
      <c r="A1804" t="s">
        <v>165</v>
      </c>
      <c r="B1804">
        <v>4720</v>
      </c>
      <c r="C1804">
        <v>4611.0600000000004</v>
      </c>
      <c r="D1804">
        <v>4610.75</v>
      </c>
      <c r="E1804">
        <v>4506.97</v>
      </c>
      <c r="F1804">
        <v>230.35400000000001</v>
      </c>
      <c r="G1804">
        <v>348.33600000000001</v>
      </c>
      <c r="H1804">
        <v>116.315</v>
      </c>
      <c r="I1804">
        <v>72.104200000000006</v>
      </c>
      <c r="J1804">
        <v>130.375</v>
      </c>
      <c r="K1804">
        <v>3904.98</v>
      </c>
      <c r="L1804">
        <v>0.14821999999999999</v>
      </c>
      <c r="M1804">
        <v>0.83684099999999995</v>
      </c>
      <c r="N1804">
        <v>0</v>
      </c>
      <c r="O1804" t="s">
        <v>42</v>
      </c>
    </row>
    <row r="1805" spans="1:15" x14ac:dyDescent="0.25">
      <c r="A1805" t="s">
        <v>165</v>
      </c>
      <c r="B1805">
        <v>4656.51</v>
      </c>
      <c r="C1805">
        <v>4551.1400000000003</v>
      </c>
      <c r="D1805">
        <v>4550.8</v>
      </c>
      <c r="E1805">
        <v>4448.41</v>
      </c>
      <c r="F1805">
        <v>225.43199999999999</v>
      </c>
      <c r="G1805">
        <v>338.23099999999999</v>
      </c>
      <c r="H1805">
        <v>113.758</v>
      </c>
      <c r="I1805">
        <v>68.805000000000007</v>
      </c>
      <c r="J1805">
        <v>126.316</v>
      </c>
      <c r="K1805">
        <v>3861.84</v>
      </c>
      <c r="L1805">
        <v>0.15009500000000001</v>
      </c>
      <c r="M1805">
        <v>0.86683500000000002</v>
      </c>
      <c r="N1805">
        <v>0</v>
      </c>
      <c r="O1805" t="s">
        <v>42</v>
      </c>
    </row>
    <row r="1806" spans="1:15" x14ac:dyDescent="0.25">
      <c r="A1806" t="s">
        <v>165</v>
      </c>
      <c r="B1806">
        <v>4660.13</v>
      </c>
      <c r="C1806">
        <v>4554.41</v>
      </c>
      <c r="D1806">
        <v>4554.09</v>
      </c>
      <c r="E1806">
        <v>4451.12</v>
      </c>
      <c r="F1806">
        <v>224.10400000000001</v>
      </c>
      <c r="G1806">
        <v>342.23899999999998</v>
      </c>
      <c r="H1806">
        <v>113.508</v>
      </c>
      <c r="I1806">
        <v>71.206199999999995</v>
      </c>
      <c r="J1806">
        <v>128.291</v>
      </c>
      <c r="K1806">
        <v>3862.01</v>
      </c>
      <c r="L1806">
        <v>0.17846300000000001</v>
      </c>
      <c r="M1806">
        <v>0.83699599999999996</v>
      </c>
      <c r="N1806">
        <v>0</v>
      </c>
      <c r="O1806" t="s">
        <v>42</v>
      </c>
    </row>
    <row r="1807" spans="1:15" x14ac:dyDescent="0.25">
      <c r="A1807" t="s">
        <v>165</v>
      </c>
      <c r="B1807">
        <v>4637.75</v>
      </c>
      <c r="C1807">
        <v>4526.8999999999996</v>
      </c>
      <c r="D1807">
        <v>4526.58</v>
      </c>
      <c r="E1807">
        <v>4424.46</v>
      </c>
      <c r="F1807">
        <v>225.351</v>
      </c>
      <c r="G1807">
        <v>338.6</v>
      </c>
      <c r="H1807">
        <v>113.05</v>
      </c>
      <c r="I1807">
        <v>69.703000000000003</v>
      </c>
      <c r="J1807">
        <v>126.751</v>
      </c>
      <c r="K1807">
        <v>3837.78</v>
      </c>
      <c r="L1807">
        <v>0.14721799999999999</v>
      </c>
      <c r="M1807">
        <v>0.85758299999999998</v>
      </c>
      <c r="N1807">
        <v>0</v>
      </c>
      <c r="O1807" t="s">
        <v>42</v>
      </c>
    </row>
    <row r="1808" spans="1:15" x14ac:dyDescent="0.25">
      <c r="A1808" t="s">
        <v>165</v>
      </c>
      <c r="B1808">
        <v>4643.59</v>
      </c>
      <c r="C1808">
        <v>4533.8999999999996</v>
      </c>
      <c r="D1808">
        <v>4533.57</v>
      </c>
      <c r="E1808">
        <v>4431.3900000000003</v>
      </c>
      <c r="F1808">
        <v>225.24700000000001</v>
      </c>
      <c r="G1808">
        <v>339.279</v>
      </c>
      <c r="H1808">
        <v>113.84699999999999</v>
      </c>
      <c r="I1808">
        <v>69.203900000000004</v>
      </c>
      <c r="J1808">
        <v>126.81699999999999</v>
      </c>
      <c r="K1808">
        <v>3844.15</v>
      </c>
      <c r="L1808">
        <v>0.14996799999999999</v>
      </c>
      <c r="M1808">
        <v>0.86878599999999995</v>
      </c>
      <c r="N1808">
        <v>0</v>
      </c>
      <c r="O1808" t="s">
        <v>42</v>
      </c>
    </row>
    <row r="1809" spans="1:15" x14ac:dyDescent="0.25">
      <c r="A1809" t="s">
        <v>165</v>
      </c>
      <c r="B1809">
        <v>4690.76</v>
      </c>
      <c r="C1809">
        <v>4591.5600000000004</v>
      </c>
      <c r="D1809">
        <v>4591.24</v>
      </c>
      <c r="E1809">
        <v>4488.01</v>
      </c>
      <c r="F1809">
        <v>232.17099999999999</v>
      </c>
      <c r="G1809">
        <v>344.59300000000002</v>
      </c>
      <c r="H1809">
        <v>115.14</v>
      </c>
      <c r="I1809">
        <v>71.198400000000007</v>
      </c>
      <c r="J1809">
        <v>128.791</v>
      </c>
      <c r="K1809">
        <v>3888.15</v>
      </c>
      <c r="L1809">
        <v>0.17846100000000001</v>
      </c>
      <c r="M1809">
        <v>0.86666100000000001</v>
      </c>
      <c r="N1809">
        <v>0</v>
      </c>
      <c r="O1809" t="s">
        <v>42</v>
      </c>
    </row>
    <row r="1810" spans="1:15" x14ac:dyDescent="0.25">
      <c r="A1810" t="s">
        <v>165</v>
      </c>
      <c r="B1810">
        <v>4600.29</v>
      </c>
      <c r="C1810">
        <v>4496.29</v>
      </c>
      <c r="D1810">
        <v>4495.97</v>
      </c>
      <c r="E1810">
        <v>4394.45</v>
      </c>
      <c r="F1810">
        <v>224.053</v>
      </c>
      <c r="G1810">
        <v>335.98099999999999</v>
      </c>
      <c r="H1810">
        <v>112.587</v>
      </c>
      <c r="I1810">
        <v>68.657499999999999</v>
      </c>
      <c r="J1810">
        <v>125.66</v>
      </c>
      <c r="K1810">
        <v>3811.95</v>
      </c>
      <c r="L1810">
        <v>0.147596</v>
      </c>
      <c r="M1810">
        <v>0.836696</v>
      </c>
      <c r="N1810">
        <v>0</v>
      </c>
      <c r="O1810" t="s">
        <v>42</v>
      </c>
    </row>
    <row r="1811" spans="1:15" x14ac:dyDescent="0.25">
      <c r="A1811" t="s">
        <v>165</v>
      </c>
      <c r="B1811">
        <v>4618.12</v>
      </c>
      <c r="C1811">
        <v>4509.3</v>
      </c>
      <c r="D1811">
        <v>4509</v>
      </c>
      <c r="E1811">
        <v>4409.5200000000004</v>
      </c>
      <c r="F1811">
        <v>224.01300000000001</v>
      </c>
      <c r="G1811">
        <v>337.50799999999998</v>
      </c>
      <c r="H1811">
        <v>113.46599999999999</v>
      </c>
      <c r="I1811">
        <v>68.950500000000005</v>
      </c>
      <c r="J1811">
        <v>125.871</v>
      </c>
      <c r="K1811">
        <v>3825.25</v>
      </c>
      <c r="L1811">
        <v>0.155727</v>
      </c>
      <c r="M1811">
        <v>0.83670500000000003</v>
      </c>
      <c r="N1811">
        <v>0</v>
      </c>
      <c r="O1811" t="s">
        <v>42</v>
      </c>
    </row>
    <row r="1812" spans="1:15" x14ac:dyDescent="0.25">
      <c r="A1812" t="s">
        <v>165</v>
      </c>
      <c r="B1812">
        <v>4665.41</v>
      </c>
      <c r="C1812">
        <v>4567.2299999999996</v>
      </c>
      <c r="D1812">
        <v>4566.92</v>
      </c>
      <c r="E1812">
        <v>4465.09</v>
      </c>
      <c r="F1812">
        <v>227.291</v>
      </c>
      <c r="G1812">
        <v>341.16899999999998</v>
      </c>
      <c r="H1812">
        <v>113.322</v>
      </c>
      <c r="I1812">
        <v>70.6755</v>
      </c>
      <c r="J1812">
        <v>127.851</v>
      </c>
      <c r="K1812">
        <v>3873.86</v>
      </c>
      <c r="L1812">
        <v>0.178454</v>
      </c>
      <c r="M1812">
        <v>0.83658900000000003</v>
      </c>
      <c r="N1812">
        <v>0</v>
      </c>
      <c r="O1812" t="s">
        <v>42</v>
      </c>
    </row>
    <row r="1813" spans="1:15" x14ac:dyDescent="0.25">
      <c r="A1813" t="s">
        <v>165</v>
      </c>
      <c r="B1813">
        <v>4658.28</v>
      </c>
      <c r="C1813">
        <v>4560.49</v>
      </c>
      <c r="D1813">
        <v>4560.1899999999996</v>
      </c>
      <c r="E1813">
        <v>4457.8599999999997</v>
      </c>
      <c r="F1813">
        <v>225.44200000000001</v>
      </c>
      <c r="G1813">
        <v>341.81700000000001</v>
      </c>
      <c r="H1813">
        <v>114.387</v>
      </c>
      <c r="I1813">
        <v>70.59</v>
      </c>
      <c r="J1813">
        <v>127.761</v>
      </c>
      <c r="K1813">
        <v>3867.93</v>
      </c>
      <c r="L1813">
        <v>0.178456</v>
      </c>
      <c r="M1813">
        <v>0.83692599999999995</v>
      </c>
      <c r="N1813">
        <v>0</v>
      </c>
      <c r="O1813" t="s">
        <v>42</v>
      </c>
    </row>
    <row r="1814" spans="1:15" x14ac:dyDescent="0.25">
      <c r="A1814" t="s">
        <v>165</v>
      </c>
      <c r="B1814">
        <v>4633.97</v>
      </c>
      <c r="C1814">
        <v>4535.3900000000003</v>
      </c>
      <c r="D1814">
        <v>4535.08</v>
      </c>
      <c r="E1814">
        <v>4432.5200000000004</v>
      </c>
      <c r="F1814">
        <v>228.28800000000001</v>
      </c>
      <c r="G1814">
        <v>339.90800000000002</v>
      </c>
      <c r="H1814">
        <v>113.288</v>
      </c>
      <c r="I1814">
        <v>70.2012</v>
      </c>
      <c r="J1814">
        <v>127.25700000000001</v>
      </c>
      <c r="K1814">
        <v>3841.67</v>
      </c>
      <c r="L1814">
        <v>0.178454</v>
      </c>
      <c r="M1814">
        <v>0.83664899999999998</v>
      </c>
      <c r="N1814">
        <v>0</v>
      </c>
      <c r="O1814" t="s">
        <v>42</v>
      </c>
    </row>
    <row r="1815" spans="1:15" x14ac:dyDescent="0.25">
      <c r="A1815" t="s">
        <v>165</v>
      </c>
      <c r="B1815">
        <v>4616.04</v>
      </c>
      <c r="C1815">
        <v>4516.6000000000004</v>
      </c>
      <c r="D1815">
        <v>4516.3</v>
      </c>
      <c r="E1815">
        <v>4415.3100000000004</v>
      </c>
      <c r="F1815">
        <v>225.71600000000001</v>
      </c>
      <c r="G1815">
        <v>337.04</v>
      </c>
      <c r="H1815">
        <v>113.149</v>
      </c>
      <c r="I1815">
        <v>68.838099999999997</v>
      </c>
      <c r="J1815">
        <v>125.881</v>
      </c>
      <c r="K1815">
        <v>3829.66</v>
      </c>
      <c r="L1815">
        <v>0.15861800000000001</v>
      </c>
      <c r="M1815">
        <v>0.83679599999999998</v>
      </c>
      <c r="N1815">
        <v>0</v>
      </c>
      <c r="O1815" t="s">
        <v>42</v>
      </c>
    </row>
    <row r="1816" spans="1:15" x14ac:dyDescent="0.25">
      <c r="A1816" t="s">
        <v>165</v>
      </c>
      <c r="B1816">
        <v>4702.05</v>
      </c>
      <c r="C1816">
        <v>4592.03</v>
      </c>
      <c r="D1816">
        <v>4591.71</v>
      </c>
      <c r="E1816">
        <v>4488.55</v>
      </c>
      <c r="F1816">
        <v>229.36799999999999</v>
      </c>
      <c r="G1816">
        <v>343.99400000000003</v>
      </c>
      <c r="H1816">
        <v>115.408</v>
      </c>
      <c r="I1816">
        <v>70.778300000000002</v>
      </c>
      <c r="J1816">
        <v>128.221</v>
      </c>
      <c r="K1816">
        <v>3892.15</v>
      </c>
      <c r="L1816">
        <v>0.178484</v>
      </c>
      <c r="M1816">
        <v>0.83704599999999996</v>
      </c>
      <c r="N1816">
        <v>0</v>
      </c>
      <c r="O1816" t="s">
        <v>42</v>
      </c>
    </row>
    <row r="1817" spans="1:15" x14ac:dyDescent="0.25">
      <c r="A1817" t="s">
        <v>165</v>
      </c>
      <c r="B1817">
        <v>4683.08</v>
      </c>
      <c r="C1817">
        <v>4573.6400000000003</v>
      </c>
      <c r="D1817">
        <v>4573.3100000000004</v>
      </c>
      <c r="E1817">
        <v>4469.88</v>
      </c>
      <c r="F1817">
        <v>228.66900000000001</v>
      </c>
      <c r="G1817">
        <v>343.30900000000003</v>
      </c>
      <c r="H1817">
        <v>114.1</v>
      </c>
      <c r="I1817">
        <v>71.260800000000003</v>
      </c>
      <c r="J1817">
        <v>128.57599999999999</v>
      </c>
      <c r="K1817">
        <v>3874.84</v>
      </c>
      <c r="L1817">
        <v>0.16630900000000001</v>
      </c>
      <c r="M1817">
        <v>0.83678600000000003</v>
      </c>
      <c r="N1817">
        <v>0</v>
      </c>
      <c r="O1817" t="s">
        <v>42</v>
      </c>
    </row>
    <row r="1818" spans="1:15" x14ac:dyDescent="0.25">
      <c r="A1818" t="s">
        <v>165</v>
      </c>
      <c r="B1818">
        <v>4684.9399999999996</v>
      </c>
      <c r="C1818">
        <v>4580.43</v>
      </c>
      <c r="D1818">
        <v>4580.1099999999997</v>
      </c>
      <c r="E1818">
        <v>4477.4799999999996</v>
      </c>
      <c r="F1818">
        <v>226.67400000000001</v>
      </c>
      <c r="G1818">
        <v>340.60199999999998</v>
      </c>
      <c r="H1818">
        <v>114.18600000000001</v>
      </c>
      <c r="I1818">
        <v>69.962299999999999</v>
      </c>
      <c r="J1818">
        <v>126.959</v>
      </c>
      <c r="K1818">
        <v>3887.21</v>
      </c>
      <c r="L1818">
        <v>0.14879800000000001</v>
      </c>
      <c r="M1818">
        <v>0.85581499999999999</v>
      </c>
      <c r="N1818">
        <v>0</v>
      </c>
      <c r="O1818" t="s">
        <v>42</v>
      </c>
    </row>
    <row r="1819" spans="1:15" x14ac:dyDescent="0.25">
      <c r="A1819" t="s">
        <v>165</v>
      </c>
      <c r="B1819">
        <v>4668.2700000000004</v>
      </c>
      <c r="C1819">
        <v>4566.6499999999996</v>
      </c>
      <c r="D1819">
        <v>4566.34</v>
      </c>
      <c r="E1819">
        <v>4465.08</v>
      </c>
      <c r="F1819">
        <v>225.839</v>
      </c>
      <c r="G1819">
        <v>340.25</v>
      </c>
      <c r="H1819">
        <v>113.68</v>
      </c>
      <c r="I1819">
        <v>69.896699999999996</v>
      </c>
      <c r="J1819">
        <v>127.27200000000001</v>
      </c>
      <c r="K1819">
        <v>3876.05</v>
      </c>
      <c r="L1819">
        <v>0.15631</v>
      </c>
      <c r="M1819">
        <v>0.83705099999999999</v>
      </c>
      <c r="N1819">
        <v>0</v>
      </c>
      <c r="O1819" t="s">
        <v>42</v>
      </c>
    </row>
    <row r="1820" spans="1:15" x14ac:dyDescent="0.25">
      <c r="A1820" t="s">
        <v>165</v>
      </c>
      <c r="B1820">
        <v>4688.87</v>
      </c>
      <c r="C1820">
        <v>4583.47</v>
      </c>
      <c r="D1820">
        <v>4583.16</v>
      </c>
      <c r="E1820">
        <v>4480.68</v>
      </c>
      <c r="F1820">
        <v>227.73699999999999</v>
      </c>
      <c r="G1820">
        <v>344.50099999999998</v>
      </c>
      <c r="H1820">
        <v>115.123</v>
      </c>
      <c r="I1820">
        <v>71.345399999999998</v>
      </c>
      <c r="J1820">
        <v>128.62200000000001</v>
      </c>
      <c r="K1820">
        <v>3885.52</v>
      </c>
      <c r="L1820">
        <v>0.178454</v>
      </c>
      <c r="M1820">
        <v>0.83693200000000001</v>
      </c>
      <c r="N1820">
        <v>0</v>
      </c>
      <c r="O1820" t="s">
        <v>42</v>
      </c>
    </row>
    <row r="1821" spans="1:15" x14ac:dyDescent="0.25">
      <c r="A1821" t="s">
        <v>165</v>
      </c>
      <c r="B1821">
        <v>4649.78</v>
      </c>
      <c r="C1821">
        <v>4553.3500000000004</v>
      </c>
      <c r="D1821">
        <v>4553.03</v>
      </c>
      <c r="E1821">
        <v>4449.4799999999996</v>
      </c>
      <c r="F1821">
        <v>229.51599999999999</v>
      </c>
      <c r="G1821">
        <v>340.846</v>
      </c>
      <c r="H1821">
        <v>113.58</v>
      </c>
      <c r="I1821">
        <v>70.473200000000006</v>
      </c>
      <c r="J1821">
        <v>127.581</v>
      </c>
      <c r="K1821">
        <v>3856.35</v>
      </c>
      <c r="L1821">
        <v>0.178454</v>
      </c>
      <c r="M1821">
        <v>0.83657000000000004</v>
      </c>
      <c r="N1821">
        <v>0</v>
      </c>
      <c r="O1821" t="s">
        <v>42</v>
      </c>
    </row>
    <row r="1822" spans="1:15" x14ac:dyDescent="0.25">
      <c r="A1822" t="s">
        <v>165</v>
      </c>
      <c r="B1822">
        <v>4710.67</v>
      </c>
      <c r="C1822">
        <v>4608.51</v>
      </c>
      <c r="D1822">
        <v>4608.1899999999996</v>
      </c>
      <c r="E1822">
        <v>4504.41</v>
      </c>
      <c r="F1822">
        <v>228.54599999999999</v>
      </c>
      <c r="G1822">
        <v>345.65800000000002</v>
      </c>
      <c r="H1822">
        <v>114.11799999999999</v>
      </c>
      <c r="I1822">
        <v>72.280100000000004</v>
      </c>
      <c r="J1822">
        <v>129.798</v>
      </c>
      <c r="K1822">
        <v>3906.84</v>
      </c>
      <c r="L1822">
        <v>0.17286899999999999</v>
      </c>
      <c r="M1822">
        <v>0.83672599999999997</v>
      </c>
      <c r="N1822">
        <v>0</v>
      </c>
      <c r="O1822" t="s">
        <v>42</v>
      </c>
    </row>
    <row r="1823" spans="1:15" x14ac:dyDescent="0.25">
      <c r="A1823" t="s">
        <v>165</v>
      </c>
      <c r="B1823">
        <v>4677.3500000000004</v>
      </c>
      <c r="C1823">
        <v>4577.57</v>
      </c>
      <c r="D1823">
        <v>4577.26</v>
      </c>
      <c r="E1823">
        <v>4475.57</v>
      </c>
      <c r="F1823">
        <v>230.351</v>
      </c>
      <c r="G1823">
        <v>342.39699999999999</v>
      </c>
      <c r="H1823">
        <v>115.395</v>
      </c>
      <c r="I1823">
        <v>70.130600000000001</v>
      </c>
      <c r="J1823">
        <v>127.5</v>
      </c>
      <c r="K1823">
        <v>3879.66</v>
      </c>
      <c r="L1823">
        <v>0.14815800000000001</v>
      </c>
      <c r="M1823">
        <v>0.83651399999999998</v>
      </c>
      <c r="N1823">
        <v>0</v>
      </c>
      <c r="O1823" t="s">
        <v>42</v>
      </c>
    </row>
    <row r="1824" spans="1:15" x14ac:dyDescent="0.25">
      <c r="A1824" t="s">
        <v>165</v>
      </c>
      <c r="B1824">
        <v>4662.54</v>
      </c>
      <c r="C1824">
        <v>4565.5200000000004</v>
      </c>
      <c r="D1824">
        <v>4565.22</v>
      </c>
      <c r="E1824">
        <v>4464.16</v>
      </c>
      <c r="F1824">
        <v>227.86</v>
      </c>
      <c r="G1824">
        <v>340.88900000000001</v>
      </c>
      <c r="H1824">
        <v>115.259</v>
      </c>
      <c r="I1824">
        <v>69.476799999999997</v>
      </c>
      <c r="J1824">
        <v>126.79</v>
      </c>
      <c r="K1824">
        <v>3872.34</v>
      </c>
      <c r="L1824">
        <v>0.14974599999999999</v>
      </c>
      <c r="M1824">
        <v>0.86053299999999999</v>
      </c>
      <c r="N1824">
        <v>0</v>
      </c>
      <c r="O1824" t="s">
        <v>42</v>
      </c>
    </row>
    <row r="1825" spans="1:15" x14ac:dyDescent="0.25">
      <c r="A1825" t="s">
        <v>165</v>
      </c>
      <c r="B1825">
        <v>4634.24</v>
      </c>
      <c r="C1825">
        <v>4534.47</v>
      </c>
      <c r="D1825">
        <v>4534.17</v>
      </c>
      <c r="E1825">
        <v>4434.68</v>
      </c>
      <c r="F1825">
        <v>224.28800000000001</v>
      </c>
      <c r="G1825">
        <v>340.6</v>
      </c>
      <c r="H1825">
        <v>113.89700000000001</v>
      </c>
      <c r="I1825">
        <v>70.281499999999994</v>
      </c>
      <c r="J1825">
        <v>127.26300000000001</v>
      </c>
      <c r="K1825">
        <v>3846.74</v>
      </c>
      <c r="L1825">
        <v>0.178456</v>
      </c>
      <c r="M1825">
        <v>0.86140600000000001</v>
      </c>
      <c r="N1825">
        <v>0</v>
      </c>
      <c r="O1825" t="s">
        <v>42</v>
      </c>
    </row>
    <row r="1826" spans="1:15" x14ac:dyDescent="0.25">
      <c r="A1826" t="s">
        <v>165</v>
      </c>
      <c r="B1826">
        <v>4654.3500000000004</v>
      </c>
      <c r="C1826">
        <v>4549.84</v>
      </c>
      <c r="D1826">
        <v>4549.5200000000004</v>
      </c>
      <c r="E1826">
        <v>4450.17</v>
      </c>
      <c r="F1826">
        <v>226.34200000000001</v>
      </c>
      <c r="G1826">
        <v>340.28399999999999</v>
      </c>
      <c r="H1826">
        <v>115.42400000000001</v>
      </c>
      <c r="I1826">
        <v>69.170500000000004</v>
      </c>
      <c r="J1826">
        <v>126.194</v>
      </c>
      <c r="K1826">
        <v>3860.44</v>
      </c>
      <c r="L1826">
        <v>0.17846100000000001</v>
      </c>
      <c r="M1826">
        <v>0.83700699999999995</v>
      </c>
      <c r="N1826">
        <v>0</v>
      </c>
      <c r="O1826" t="s">
        <v>42</v>
      </c>
    </row>
    <row r="1827" spans="1:15" x14ac:dyDescent="0.25">
      <c r="A1827" t="s">
        <v>165</v>
      </c>
      <c r="B1827">
        <v>4668.33</v>
      </c>
      <c r="C1827">
        <v>4568.5200000000004</v>
      </c>
      <c r="D1827">
        <v>4568.22</v>
      </c>
      <c r="E1827">
        <v>4466.92</v>
      </c>
      <c r="F1827">
        <v>227.11699999999999</v>
      </c>
      <c r="G1827">
        <v>343.233</v>
      </c>
      <c r="H1827">
        <v>114.101</v>
      </c>
      <c r="I1827">
        <v>71.247799999999998</v>
      </c>
      <c r="J1827">
        <v>128.565</v>
      </c>
      <c r="K1827">
        <v>3873.51</v>
      </c>
      <c r="L1827">
        <v>0.15740199999999999</v>
      </c>
      <c r="M1827">
        <v>0.83511800000000003</v>
      </c>
      <c r="N1827">
        <v>0</v>
      </c>
      <c r="O1827" t="s">
        <v>42</v>
      </c>
    </row>
    <row r="1828" spans="1:15" x14ac:dyDescent="0.25">
      <c r="A1828" t="s">
        <v>165</v>
      </c>
      <c r="B1828">
        <v>4663.53</v>
      </c>
      <c r="C1828">
        <v>4564.8</v>
      </c>
      <c r="D1828">
        <v>4564.51</v>
      </c>
      <c r="E1828">
        <v>4463.74</v>
      </c>
      <c r="F1828">
        <v>228.21899999999999</v>
      </c>
      <c r="G1828">
        <v>342.84300000000002</v>
      </c>
      <c r="H1828">
        <v>115.146</v>
      </c>
      <c r="I1828">
        <v>70.745500000000007</v>
      </c>
      <c r="J1828">
        <v>127.59699999999999</v>
      </c>
      <c r="K1828">
        <v>3869.53</v>
      </c>
      <c r="L1828">
        <v>0.15509400000000001</v>
      </c>
      <c r="M1828">
        <v>0.83681899999999998</v>
      </c>
      <c r="N1828">
        <v>0</v>
      </c>
      <c r="O1828" t="s">
        <v>42</v>
      </c>
    </row>
    <row r="1829" spans="1:15" x14ac:dyDescent="0.25">
      <c r="A1829" t="s">
        <v>165</v>
      </c>
      <c r="B1829">
        <v>4683.0600000000004</v>
      </c>
      <c r="C1829">
        <v>4578.9399999999996</v>
      </c>
      <c r="D1829">
        <v>4578.62</v>
      </c>
      <c r="E1829">
        <v>4478.33</v>
      </c>
      <c r="F1829">
        <v>226.71299999999999</v>
      </c>
      <c r="G1829">
        <v>341.77199999999999</v>
      </c>
      <c r="H1829">
        <v>114.886</v>
      </c>
      <c r="I1829">
        <v>69.813900000000004</v>
      </c>
      <c r="J1829">
        <v>127.161</v>
      </c>
      <c r="K1829">
        <v>3886.42</v>
      </c>
      <c r="L1829">
        <v>0.15193999999999999</v>
      </c>
      <c r="M1829">
        <v>0.83703099999999997</v>
      </c>
      <c r="N1829">
        <v>0</v>
      </c>
      <c r="O1829" t="s">
        <v>42</v>
      </c>
    </row>
    <row r="1830" spans="1:15" x14ac:dyDescent="0.25">
      <c r="A1830" t="s">
        <v>165</v>
      </c>
      <c r="B1830">
        <v>4634.3100000000004</v>
      </c>
      <c r="C1830">
        <v>4532.6899999999996</v>
      </c>
      <c r="D1830">
        <v>4532.38</v>
      </c>
      <c r="E1830">
        <v>4432.03</v>
      </c>
      <c r="F1830">
        <v>226.86099999999999</v>
      </c>
      <c r="G1830">
        <v>337.69900000000001</v>
      </c>
      <c r="H1830">
        <v>113.694</v>
      </c>
      <c r="I1830">
        <v>68.670599999999993</v>
      </c>
      <c r="J1830">
        <v>125.965</v>
      </c>
      <c r="K1830">
        <v>3844.36</v>
      </c>
      <c r="L1830">
        <v>0.17174300000000001</v>
      </c>
      <c r="M1830">
        <v>0.83705200000000002</v>
      </c>
      <c r="N1830">
        <v>0</v>
      </c>
      <c r="O1830" t="s">
        <v>42</v>
      </c>
    </row>
    <row r="1831" spans="1:15" x14ac:dyDescent="0.25">
      <c r="A1831" t="s">
        <v>165</v>
      </c>
      <c r="B1831">
        <v>4662.3500000000004</v>
      </c>
      <c r="C1831">
        <v>4564.55</v>
      </c>
      <c r="D1831">
        <v>4564.22</v>
      </c>
      <c r="E1831">
        <v>4462.17</v>
      </c>
      <c r="F1831">
        <v>226.79</v>
      </c>
      <c r="G1831">
        <v>339.613</v>
      </c>
      <c r="H1831">
        <v>114.608</v>
      </c>
      <c r="I1831">
        <v>69.078000000000003</v>
      </c>
      <c r="J1831">
        <v>126.633</v>
      </c>
      <c r="K1831">
        <v>3872.49</v>
      </c>
      <c r="L1831">
        <v>0.169683</v>
      </c>
      <c r="M1831">
        <v>0.83701700000000001</v>
      </c>
      <c r="N1831">
        <v>0</v>
      </c>
      <c r="O1831" t="s">
        <v>42</v>
      </c>
    </row>
    <row r="1832" spans="1:15" x14ac:dyDescent="0.25">
      <c r="A1832" t="s">
        <v>165</v>
      </c>
      <c r="B1832">
        <v>4660.92</v>
      </c>
      <c r="C1832">
        <v>4557.13</v>
      </c>
      <c r="D1832">
        <v>4556.82</v>
      </c>
      <c r="E1832">
        <v>4455.25</v>
      </c>
      <c r="F1832">
        <v>230.196</v>
      </c>
      <c r="G1832">
        <v>341.20699999999999</v>
      </c>
      <c r="H1832">
        <v>114.682</v>
      </c>
      <c r="I1832">
        <v>69.813199999999995</v>
      </c>
      <c r="J1832">
        <v>127.252</v>
      </c>
      <c r="K1832">
        <v>3860.7</v>
      </c>
      <c r="L1832">
        <v>0.17846899999999999</v>
      </c>
      <c r="M1832">
        <v>0.86615900000000001</v>
      </c>
      <c r="N1832">
        <v>0</v>
      </c>
      <c r="O1832" t="s">
        <v>42</v>
      </c>
    </row>
    <row r="1833" spans="1:15" x14ac:dyDescent="0.25">
      <c r="A1833" t="s">
        <v>165</v>
      </c>
      <c r="B1833">
        <v>4652.3999999999996</v>
      </c>
      <c r="C1833">
        <v>4552.8900000000003</v>
      </c>
      <c r="D1833">
        <v>4552.58</v>
      </c>
      <c r="E1833">
        <v>4452.0200000000004</v>
      </c>
      <c r="F1833">
        <v>228.21199999999999</v>
      </c>
      <c r="G1833">
        <v>338.95</v>
      </c>
      <c r="H1833">
        <v>114.488</v>
      </c>
      <c r="I1833">
        <v>69.026200000000003</v>
      </c>
      <c r="J1833">
        <v>126.166</v>
      </c>
      <c r="K1833">
        <v>3861.56</v>
      </c>
      <c r="L1833">
        <v>0.147316</v>
      </c>
      <c r="M1833">
        <v>0.83705300000000005</v>
      </c>
      <c r="N1833">
        <v>0</v>
      </c>
      <c r="O1833" t="s">
        <v>42</v>
      </c>
    </row>
    <row r="1834" spans="1:15" x14ac:dyDescent="0.25">
      <c r="A1834" t="s">
        <v>165</v>
      </c>
      <c r="B1834">
        <v>4657.57</v>
      </c>
      <c r="C1834">
        <v>4551.71</v>
      </c>
      <c r="D1834">
        <v>4551.3999999999996</v>
      </c>
      <c r="E1834">
        <v>4451.13</v>
      </c>
      <c r="F1834">
        <v>225.46899999999999</v>
      </c>
      <c r="G1834">
        <v>339.928</v>
      </c>
      <c r="H1834">
        <v>114.697</v>
      </c>
      <c r="I1834">
        <v>69.388499999999993</v>
      </c>
      <c r="J1834">
        <v>126.518</v>
      </c>
      <c r="K1834">
        <v>3862.5</v>
      </c>
      <c r="L1834">
        <v>0.17258399999999999</v>
      </c>
      <c r="M1834">
        <v>0.83658999999999994</v>
      </c>
      <c r="N1834">
        <v>0</v>
      </c>
      <c r="O1834" t="s">
        <v>42</v>
      </c>
    </row>
    <row r="1835" spans="1:15" x14ac:dyDescent="0.25">
      <c r="A1835" t="s">
        <v>165</v>
      </c>
      <c r="B1835">
        <v>4635.29</v>
      </c>
      <c r="C1835">
        <v>4528.12</v>
      </c>
      <c r="D1835">
        <v>4527.8100000000004</v>
      </c>
      <c r="E1835">
        <v>4427.71</v>
      </c>
      <c r="F1835">
        <v>223.46899999999999</v>
      </c>
      <c r="G1835">
        <v>339.447</v>
      </c>
      <c r="H1835">
        <v>113.58199999999999</v>
      </c>
      <c r="I1835">
        <v>69.541799999999995</v>
      </c>
      <c r="J1835">
        <v>126.98399999999999</v>
      </c>
      <c r="K1835">
        <v>3841.68</v>
      </c>
      <c r="L1835">
        <v>0.14712900000000001</v>
      </c>
      <c r="M1835">
        <v>0.83689800000000003</v>
      </c>
      <c r="N1835">
        <v>0</v>
      </c>
      <c r="O1835" t="s">
        <v>42</v>
      </c>
    </row>
    <row r="1836" spans="1:15" x14ac:dyDescent="0.25">
      <c r="A1836" t="s">
        <v>165</v>
      </c>
      <c r="B1836">
        <v>4599.78</v>
      </c>
      <c r="C1836">
        <v>4493.22</v>
      </c>
      <c r="D1836">
        <v>4492.92</v>
      </c>
      <c r="E1836">
        <v>4393.3599999999997</v>
      </c>
      <c r="F1836">
        <v>223.29</v>
      </c>
      <c r="G1836">
        <v>337.673</v>
      </c>
      <c r="H1836">
        <v>113.172</v>
      </c>
      <c r="I1836">
        <v>69.302099999999996</v>
      </c>
      <c r="J1836">
        <v>125.96599999999999</v>
      </c>
      <c r="K1836">
        <v>3809.43</v>
      </c>
      <c r="L1836">
        <v>0.15074699999999999</v>
      </c>
      <c r="M1836">
        <v>0.83655199999999996</v>
      </c>
      <c r="N1836">
        <v>0</v>
      </c>
      <c r="O1836" t="s">
        <v>42</v>
      </c>
    </row>
    <row r="1837" spans="1:15" x14ac:dyDescent="0.25">
      <c r="A1837" t="s">
        <v>165</v>
      </c>
      <c r="B1837">
        <v>4653.54</v>
      </c>
      <c r="C1837">
        <v>4548.05</v>
      </c>
      <c r="D1837">
        <v>4547.74</v>
      </c>
      <c r="E1837">
        <v>4448.13</v>
      </c>
      <c r="F1837">
        <v>225.81</v>
      </c>
      <c r="G1837">
        <v>340.24</v>
      </c>
      <c r="H1837">
        <v>115.25700000000001</v>
      </c>
      <c r="I1837">
        <v>69.325800000000001</v>
      </c>
      <c r="J1837">
        <v>126.27200000000001</v>
      </c>
      <c r="K1837">
        <v>3858.95</v>
      </c>
      <c r="L1837">
        <v>0.14796699999999999</v>
      </c>
      <c r="M1837">
        <v>0.83599999999999997</v>
      </c>
      <c r="N1837">
        <v>0</v>
      </c>
      <c r="O1837" t="s">
        <v>42</v>
      </c>
    </row>
    <row r="1838" spans="1:15" x14ac:dyDescent="0.25">
      <c r="A1838" t="s">
        <v>165</v>
      </c>
      <c r="B1838">
        <v>4628.87</v>
      </c>
      <c r="C1838">
        <v>4522.8900000000003</v>
      </c>
      <c r="D1838">
        <v>4522.59</v>
      </c>
      <c r="E1838">
        <v>4424.18</v>
      </c>
      <c r="F1838">
        <v>223.61600000000001</v>
      </c>
      <c r="G1838">
        <v>339.69</v>
      </c>
      <c r="H1838">
        <v>113.706</v>
      </c>
      <c r="I1838">
        <v>69.7209</v>
      </c>
      <c r="J1838">
        <v>126.776</v>
      </c>
      <c r="K1838">
        <v>3837.91</v>
      </c>
      <c r="L1838">
        <v>0.17847199999999999</v>
      </c>
      <c r="M1838">
        <v>0.83638599999999996</v>
      </c>
      <c r="N1838">
        <v>0</v>
      </c>
      <c r="O1838" t="s">
        <v>42</v>
      </c>
    </row>
    <row r="1839" spans="1:15" x14ac:dyDescent="0.25">
      <c r="A1839" t="s">
        <v>165</v>
      </c>
      <c r="B1839">
        <v>4658.53</v>
      </c>
      <c r="C1839">
        <v>4555.92</v>
      </c>
      <c r="D1839">
        <v>4555.62</v>
      </c>
      <c r="E1839">
        <v>4454.3100000000004</v>
      </c>
      <c r="F1839">
        <v>228.32400000000001</v>
      </c>
      <c r="G1839">
        <v>340.01600000000002</v>
      </c>
      <c r="H1839">
        <v>113.642</v>
      </c>
      <c r="I1839">
        <v>69.955799999999996</v>
      </c>
      <c r="J1839">
        <v>127.14700000000001</v>
      </c>
      <c r="K1839">
        <v>3862.94</v>
      </c>
      <c r="L1839">
        <v>0.178454</v>
      </c>
      <c r="M1839">
        <v>0.837036</v>
      </c>
      <c r="N1839">
        <v>0</v>
      </c>
      <c r="O1839" t="s">
        <v>42</v>
      </c>
    </row>
    <row r="1840" spans="1:15" x14ac:dyDescent="0.25">
      <c r="A1840" t="s">
        <v>165</v>
      </c>
      <c r="B1840">
        <v>4612.41</v>
      </c>
      <c r="C1840">
        <v>4506.1400000000003</v>
      </c>
      <c r="D1840">
        <v>4505.83</v>
      </c>
      <c r="E1840">
        <v>4404.88</v>
      </c>
      <c r="F1840">
        <v>227.809</v>
      </c>
      <c r="G1840">
        <v>336.30399999999997</v>
      </c>
      <c r="H1840">
        <v>112.789</v>
      </c>
      <c r="I1840">
        <v>68.372100000000003</v>
      </c>
      <c r="J1840">
        <v>125.961</v>
      </c>
      <c r="K1840">
        <v>3817.76</v>
      </c>
      <c r="L1840">
        <v>0.14972099999999999</v>
      </c>
      <c r="M1840">
        <v>0.86787599999999998</v>
      </c>
      <c r="N1840">
        <v>0</v>
      </c>
      <c r="O1840" t="s">
        <v>42</v>
      </c>
    </row>
    <row r="1841" spans="1:25" x14ac:dyDescent="0.25">
      <c r="A1841" t="s">
        <v>165</v>
      </c>
      <c r="B1841">
        <v>4624.13</v>
      </c>
      <c r="C1841">
        <v>4527.6400000000003</v>
      </c>
      <c r="D1841">
        <v>4527.33</v>
      </c>
      <c r="E1841">
        <v>4426.8500000000004</v>
      </c>
      <c r="F1841">
        <v>228.87200000000001</v>
      </c>
      <c r="G1841">
        <v>340.56</v>
      </c>
      <c r="H1841">
        <v>116.042</v>
      </c>
      <c r="I1841">
        <v>68.8369</v>
      </c>
      <c r="J1841">
        <v>126.357</v>
      </c>
      <c r="K1841">
        <v>3834.35</v>
      </c>
      <c r="L1841">
        <v>0.148455</v>
      </c>
      <c r="M1841">
        <v>0.83696800000000005</v>
      </c>
      <c r="N1841">
        <v>0</v>
      </c>
      <c r="O1841" t="s">
        <v>42</v>
      </c>
    </row>
    <row r="1842" spans="1:25" x14ac:dyDescent="0.25">
      <c r="A1842" t="s">
        <v>165</v>
      </c>
      <c r="B1842">
        <v>4678.0200000000004</v>
      </c>
      <c r="C1842">
        <v>4575.25</v>
      </c>
      <c r="D1842">
        <v>4574.9399999999996</v>
      </c>
      <c r="E1842">
        <v>4473.1099999999997</v>
      </c>
      <c r="F1842">
        <v>227.30500000000001</v>
      </c>
      <c r="G1842">
        <v>341.74900000000002</v>
      </c>
      <c r="H1842">
        <v>115.06399999999999</v>
      </c>
      <c r="I1842">
        <v>69.562100000000001</v>
      </c>
      <c r="J1842">
        <v>127.622</v>
      </c>
      <c r="K1842">
        <v>3880.79</v>
      </c>
      <c r="L1842">
        <v>0.150142</v>
      </c>
      <c r="M1842">
        <v>0.83688399999999996</v>
      </c>
      <c r="N1842">
        <v>0</v>
      </c>
      <c r="O1842" t="s">
        <v>42</v>
      </c>
    </row>
    <row r="1843" spans="1:25" x14ac:dyDescent="0.25">
      <c r="A1843" t="s">
        <v>165</v>
      </c>
      <c r="B1843">
        <v>4676.8900000000003</v>
      </c>
      <c r="C1843">
        <v>4570.34</v>
      </c>
      <c r="D1843">
        <v>4570.03</v>
      </c>
      <c r="E1843">
        <v>4468.24</v>
      </c>
      <c r="F1843">
        <v>228.601</v>
      </c>
      <c r="G1843">
        <v>342.09100000000001</v>
      </c>
      <c r="H1843">
        <v>115.664</v>
      </c>
      <c r="I1843">
        <v>69.646100000000004</v>
      </c>
      <c r="J1843">
        <v>127.255</v>
      </c>
      <c r="K1843">
        <v>3874.2</v>
      </c>
      <c r="L1843">
        <v>0.1744</v>
      </c>
      <c r="M1843">
        <v>0.83704000000000001</v>
      </c>
      <c r="N1843">
        <v>0</v>
      </c>
      <c r="O1843" t="s">
        <v>42</v>
      </c>
    </row>
    <row r="1844" spans="1:25" x14ac:dyDescent="0.25">
      <c r="A1844" t="s">
        <v>165</v>
      </c>
      <c r="B1844">
        <v>4699.7700000000004</v>
      </c>
      <c r="C1844">
        <v>4591.08</v>
      </c>
      <c r="D1844">
        <v>4590.75</v>
      </c>
      <c r="E1844">
        <v>4488.42</v>
      </c>
      <c r="F1844">
        <v>225.27099999999999</v>
      </c>
      <c r="G1844">
        <v>342.80900000000003</v>
      </c>
      <c r="H1844">
        <v>115.471</v>
      </c>
      <c r="I1844">
        <v>70.195499999999996</v>
      </c>
      <c r="J1844">
        <v>127.59099999999999</v>
      </c>
      <c r="K1844">
        <v>3897.07</v>
      </c>
      <c r="L1844">
        <v>0.147207</v>
      </c>
      <c r="M1844">
        <v>0.83631800000000001</v>
      </c>
      <c r="N1844">
        <v>0</v>
      </c>
      <c r="O1844" t="s">
        <v>42</v>
      </c>
    </row>
    <row r="1845" spans="1:25" x14ac:dyDescent="0.25">
      <c r="A1845" t="s">
        <v>165</v>
      </c>
      <c r="B1845">
        <v>4637.3599999999997</v>
      </c>
      <c r="C1845">
        <v>4537.72</v>
      </c>
      <c r="D1845">
        <v>4537.42</v>
      </c>
      <c r="E1845">
        <v>4437.07</v>
      </c>
      <c r="F1845">
        <v>225.614</v>
      </c>
      <c r="G1845">
        <v>341.45100000000002</v>
      </c>
      <c r="H1845">
        <v>114.56399999999999</v>
      </c>
      <c r="I1845">
        <v>69.897199999999998</v>
      </c>
      <c r="J1845">
        <v>127.45399999999999</v>
      </c>
      <c r="K1845">
        <v>3846.89</v>
      </c>
      <c r="L1845">
        <v>0.178568</v>
      </c>
      <c r="M1845">
        <v>0.83392999999999995</v>
      </c>
      <c r="N1845">
        <v>0</v>
      </c>
      <c r="O1845" t="s">
        <v>42</v>
      </c>
    </row>
    <row r="1846" spans="1:25" x14ac:dyDescent="0.25">
      <c r="A1846" t="s">
        <v>165</v>
      </c>
      <c r="B1846">
        <v>4636.3900000000003</v>
      </c>
      <c r="C1846">
        <v>4529.63</v>
      </c>
      <c r="D1846">
        <v>4529.33</v>
      </c>
      <c r="E1846">
        <v>4430.5</v>
      </c>
      <c r="F1846">
        <v>226.24600000000001</v>
      </c>
      <c r="G1846">
        <v>338.49400000000003</v>
      </c>
      <c r="H1846">
        <v>114.166</v>
      </c>
      <c r="I1846">
        <v>68.759600000000006</v>
      </c>
      <c r="J1846">
        <v>126.23</v>
      </c>
      <c r="K1846">
        <v>3842.6</v>
      </c>
      <c r="L1846">
        <v>0.178454</v>
      </c>
      <c r="M1846">
        <v>0.83541299999999996</v>
      </c>
      <c r="N1846">
        <v>0</v>
      </c>
      <c r="O1846" t="s">
        <v>42</v>
      </c>
    </row>
    <row r="1847" spans="1:25" x14ac:dyDescent="0.25">
      <c r="A1847" t="s">
        <v>165</v>
      </c>
      <c r="B1847">
        <v>4649.3599999999997</v>
      </c>
      <c r="C1847">
        <v>4545.09</v>
      </c>
      <c r="D1847">
        <v>4544.7700000000004</v>
      </c>
      <c r="E1847">
        <v>4443.5200000000004</v>
      </c>
      <c r="F1847">
        <v>227.22800000000001</v>
      </c>
      <c r="G1847">
        <v>341.267</v>
      </c>
      <c r="H1847">
        <v>115.277</v>
      </c>
      <c r="I1847">
        <v>69.729600000000005</v>
      </c>
      <c r="J1847">
        <v>126.851</v>
      </c>
      <c r="K1847">
        <v>3851.77</v>
      </c>
      <c r="L1847">
        <v>0.178477</v>
      </c>
      <c r="M1847">
        <v>0.83652199999999999</v>
      </c>
      <c r="N1847">
        <v>0</v>
      </c>
      <c r="O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165</v>
      </c>
      <c r="B1848">
        <v>4681.46</v>
      </c>
      <c r="C1848">
        <v>4583.4399999999996</v>
      </c>
      <c r="D1848">
        <v>4583.13</v>
      </c>
      <c r="E1848">
        <v>4481.7700000000004</v>
      </c>
      <c r="F1848">
        <v>230.047</v>
      </c>
      <c r="G1848">
        <v>343.43099999999998</v>
      </c>
      <c r="H1848">
        <v>116.158</v>
      </c>
      <c r="I1848">
        <v>70.238100000000003</v>
      </c>
      <c r="J1848">
        <v>127.45</v>
      </c>
      <c r="K1848">
        <v>3884.81</v>
      </c>
      <c r="L1848">
        <v>0.154004</v>
      </c>
      <c r="M1848">
        <v>0.83702500000000002</v>
      </c>
      <c r="N1848">
        <v>0</v>
      </c>
      <c r="O1848" t="s">
        <v>42</v>
      </c>
      <c r="R1848">
        <f>AVERAGE(B1799:B1848)</f>
        <v>4658.8757999999998</v>
      </c>
      <c r="S1848">
        <f>AVERAGE(C1799:C1848)</f>
        <v>4555.7548000000006</v>
      </c>
      <c r="U1848">
        <f>_xlfn.VAR.P(B1799:B1848)</f>
        <v>752.08463236000364</v>
      </c>
      <c r="V1848">
        <f>_xlfn.VAR.P(C1799:C1848)</f>
        <v>759.88661295999873</v>
      </c>
      <c r="X1848">
        <f>1.96*SQRT(U1848)/50</f>
        <v>1.0750271296435621</v>
      </c>
      <c r="Y1848">
        <f>1.96*SQRT(V1848)/50</f>
        <v>1.0805888047443637</v>
      </c>
    </row>
    <row r="1849" spans="1:25" x14ac:dyDescent="0.25">
      <c r="A1849" t="s">
        <v>166</v>
      </c>
      <c r="B1849">
        <v>233149.2408</v>
      </c>
      <c r="C1849" t="s">
        <v>36</v>
      </c>
    </row>
    <row r="1850" spans="1:25" x14ac:dyDescent="0.25">
      <c r="A1850" t="s">
        <v>167</v>
      </c>
      <c r="B1850">
        <v>4613.22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0.163047</v>
      </c>
      <c r="L1850">
        <v>0.83704900000000004</v>
      </c>
      <c r="M1850">
        <v>0</v>
      </c>
      <c r="N1850" t="s">
        <v>42</v>
      </c>
    </row>
    <row r="1851" spans="1:25" x14ac:dyDescent="0.25">
      <c r="A1851" t="s">
        <v>167</v>
      </c>
      <c r="B1851">
        <v>4550.04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0.14821599999999999</v>
      </c>
      <c r="L1851">
        <v>0.83633999999999997</v>
      </c>
      <c r="M1851">
        <v>0</v>
      </c>
      <c r="N1851" t="s">
        <v>42</v>
      </c>
    </row>
    <row r="1852" spans="1:25" x14ac:dyDescent="0.25">
      <c r="A1852" t="s">
        <v>167</v>
      </c>
      <c r="B1852">
        <v>4555.34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0.17845800000000001</v>
      </c>
      <c r="L1852">
        <v>0.83458900000000003</v>
      </c>
      <c r="M1852">
        <v>0</v>
      </c>
      <c r="N1852" t="s">
        <v>42</v>
      </c>
    </row>
    <row r="1853" spans="1:25" x14ac:dyDescent="0.25">
      <c r="A1853" t="s">
        <v>167</v>
      </c>
      <c r="B1853">
        <v>4588.4799999999996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0.15273500000000001</v>
      </c>
      <c r="L1853">
        <v>0.83689999999999998</v>
      </c>
      <c r="M1853">
        <v>0</v>
      </c>
      <c r="N1853" t="s">
        <v>42</v>
      </c>
    </row>
    <row r="1854" spans="1:25" x14ac:dyDescent="0.25">
      <c r="A1854" t="s">
        <v>167</v>
      </c>
      <c r="B1854">
        <v>4605.71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0.16097700000000001</v>
      </c>
      <c r="L1854">
        <v>0.83470299999999997</v>
      </c>
      <c r="M1854">
        <v>0</v>
      </c>
      <c r="N1854" t="s">
        <v>42</v>
      </c>
    </row>
    <row r="1855" spans="1:25" x14ac:dyDescent="0.25">
      <c r="A1855" t="s">
        <v>167</v>
      </c>
      <c r="B1855">
        <v>4571.83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0.17845800000000001</v>
      </c>
      <c r="L1855">
        <v>0.836866</v>
      </c>
      <c r="M1855">
        <v>0</v>
      </c>
      <c r="N1855" t="s">
        <v>42</v>
      </c>
    </row>
    <row r="1856" spans="1:25" x14ac:dyDescent="0.25">
      <c r="A1856" t="s">
        <v>167</v>
      </c>
      <c r="B1856">
        <v>4603.12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0.163243</v>
      </c>
      <c r="L1856">
        <v>0.83700600000000003</v>
      </c>
      <c r="M1856">
        <v>0</v>
      </c>
      <c r="N1856" t="s">
        <v>42</v>
      </c>
    </row>
    <row r="1857" spans="1:14" x14ac:dyDescent="0.25">
      <c r="A1857" t="s">
        <v>167</v>
      </c>
      <c r="B1857">
        <v>4565.8500000000004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0.14711099999999999</v>
      </c>
      <c r="L1857">
        <v>0.85512600000000005</v>
      </c>
      <c r="M1857">
        <v>0</v>
      </c>
      <c r="N1857" t="s">
        <v>42</v>
      </c>
    </row>
    <row r="1858" spans="1:14" x14ac:dyDescent="0.25">
      <c r="A1858" t="s">
        <v>167</v>
      </c>
      <c r="B1858">
        <v>4548.33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0.14945700000000001</v>
      </c>
      <c r="L1858">
        <v>0.836974</v>
      </c>
      <c r="M1858">
        <v>0</v>
      </c>
      <c r="N1858" t="s">
        <v>42</v>
      </c>
    </row>
    <row r="1859" spans="1:14" x14ac:dyDescent="0.25">
      <c r="A1859" t="s">
        <v>167</v>
      </c>
      <c r="B1859">
        <v>4526.1000000000004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0.14851400000000001</v>
      </c>
      <c r="L1859">
        <v>0.83704900000000004</v>
      </c>
      <c r="M1859">
        <v>0</v>
      </c>
      <c r="N1859" t="s">
        <v>42</v>
      </c>
    </row>
    <row r="1860" spans="1:14" x14ac:dyDescent="0.25">
      <c r="A1860" t="s">
        <v>167</v>
      </c>
      <c r="B1860">
        <v>4565.67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0.148866</v>
      </c>
      <c r="L1860">
        <v>0.85855499999999996</v>
      </c>
      <c r="M1860">
        <v>0</v>
      </c>
      <c r="N1860" t="s">
        <v>42</v>
      </c>
    </row>
    <row r="1861" spans="1:14" x14ac:dyDescent="0.25">
      <c r="A1861" t="s">
        <v>167</v>
      </c>
      <c r="B1861">
        <v>4565.9799999999996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0.17851500000000001</v>
      </c>
      <c r="L1861">
        <v>0.83668900000000002</v>
      </c>
      <c r="M1861">
        <v>0</v>
      </c>
      <c r="N1861" t="s">
        <v>42</v>
      </c>
    </row>
    <row r="1862" spans="1:14" x14ac:dyDescent="0.25">
      <c r="A1862" t="s">
        <v>167</v>
      </c>
      <c r="B1862">
        <v>4551.72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0.14726600000000001</v>
      </c>
      <c r="L1862">
        <v>0.83604900000000004</v>
      </c>
      <c r="M1862">
        <v>0</v>
      </c>
      <c r="N1862" t="s">
        <v>42</v>
      </c>
    </row>
    <row r="1863" spans="1:14" x14ac:dyDescent="0.25">
      <c r="A1863" t="s">
        <v>167</v>
      </c>
      <c r="B1863">
        <v>4584.6000000000004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0.14949000000000001</v>
      </c>
      <c r="L1863">
        <v>0.83640400000000004</v>
      </c>
      <c r="M1863">
        <v>0</v>
      </c>
      <c r="N1863" t="s">
        <v>42</v>
      </c>
    </row>
    <row r="1864" spans="1:14" x14ac:dyDescent="0.25">
      <c r="A1864" t="s">
        <v>167</v>
      </c>
      <c r="B1864">
        <v>4538.71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0.12828899999999999</v>
      </c>
      <c r="L1864">
        <v>0.83660000000000001</v>
      </c>
      <c r="M1864">
        <v>0</v>
      </c>
      <c r="N1864" t="s">
        <v>42</v>
      </c>
    </row>
    <row r="1865" spans="1:14" x14ac:dyDescent="0.25">
      <c r="A1865" t="s">
        <v>167</v>
      </c>
      <c r="B1865">
        <v>4531.1000000000004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0.14746100000000001</v>
      </c>
      <c r="L1865">
        <v>0.83592999999999995</v>
      </c>
      <c r="M1865">
        <v>0</v>
      </c>
      <c r="N1865" t="s">
        <v>42</v>
      </c>
    </row>
    <row r="1866" spans="1:14" x14ac:dyDescent="0.25">
      <c r="A1866" t="s">
        <v>167</v>
      </c>
      <c r="B1866">
        <v>4532.57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0.17383599999999999</v>
      </c>
      <c r="L1866">
        <v>0.83595699999999995</v>
      </c>
      <c r="M1866">
        <v>0</v>
      </c>
      <c r="N1866" t="s">
        <v>42</v>
      </c>
    </row>
    <row r="1867" spans="1:14" x14ac:dyDescent="0.25">
      <c r="A1867" t="s">
        <v>167</v>
      </c>
      <c r="B1867">
        <v>4555.6499999999996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0.16025800000000001</v>
      </c>
      <c r="L1867">
        <v>0.83635800000000005</v>
      </c>
      <c r="M1867">
        <v>0</v>
      </c>
      <c r="N1867" t="s">
        <v>42</v>
      </c>
    </row>
    <row r="1868" spans="1:14" x14ac:dyDescent="0.25">
      <c r="A1868" t="s">
        <v>167</v>
      </c>
      <c r="B1868">
        <v>4568.8900000000003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0.147146</v>
      </c>
      <c r="L1868">
        <v>0.83704699999999999</v>
      </c>
      <c r="M1868">
        <v>0</v>
      </c>
      <c r="N1868" t="s">
        <v>42</v>
      </c>
    </row>
    <row r="1869" spans="1:14" x14ac:dyDescent="0.25">
      <c r="A1869" t="s">
        <v>167</v>
      </c>
      <c r="B1869">
        <v>4608.3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0.14823600000000001</v>
      </c>
      <c r="L1869">
        <v>0.83691599999999999</v>
      </c>
      <c r="M1869">
        <v>0</v>
      </c>
      <c r="N1869" t="s">
        <v>42</v>
      </c>
    </row>
    <row r="1870" spans="1:14" x14ac:dyDescent="0.25">
      <c r="A1870" t="s">
        <v>167</v>
      </c>
      <c r="B1870">
        <v>4577.67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0.149615</v>
      </c>
      <c r="L1870">
        <v>0.83705200000000002</v>
      </c>
      <c r="M1870">
        <v>0</v>
      </c>
      <c r="N1870" t="s">
        <v>42</v>
      </c>
    </row>
    <row r="1871" spans="1:14" x14ac:dyDescent="0.25">
      <c r="A1871" t="s">
        <v>167</v>
      </c>
      <c r="B1871">
        <v>4569.71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0.178455</v>
      </c>
      <c r="L1871">
        <v>0.83696099999999996</v>
      </c>
      <c r="M1871">
        <v>0</v>
      </c>
      <c r="N1871" t="s">
        <v>42</v>
      </c>
    </row>
    <row r="1872" spans="1:14" x14ac:dyDescent="0.25">
      <c r="A1872" t="s">
        <v>167</v>
      </c>
      <c r="B1872">
        <v>4569.3599999999997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0.155838</v>
      </c>
      <c r="L1872">
        <v>0.86887899999999996</v>
      </c>
      <c r="M1872">
        <v>0</v>
      </c>
      <c r="N1872" t="s">
        <v>42</v>
      </c>
    </row>
    <row r="1873" spans="1:14" x14ac:dyDescent="0.25">
      <c r="A1873" t="s">
        <v>167</v>
      </c>
      <c r="B1873">
        <v>4552.2299999999996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0.151259</v>
      </c>
      <c r="L1873">
        <v>0.83701499999999995</v>
      </c>
      <c r="M1873">
        <v>0</v>
      </c>
      <c r="N1873" t="s">
        <v>42</v>
      </c>
    </row>
    <row r="1874" spans="1:14" x14ac:dyDescent="0.25">
      <c r="A1874" t="s">
        <v>167</v>
      </c>
      <c r="B1874">
        <v>4550.05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0.16372600000000001</v>
      </c>
      <c r="L1874">
        <v>0.83595900000000001</v>
      </c>
      <c r="M1874">
        <v>0</v>
      </c>
      <c r="N1874" t="s">
        <v>42</v>
      </c>
    </row>
    <row r="1875" spans="1:14" x14ac:dyDescent="0.25">
      <c r="A1875" t="s">
        <v>167</v>
      </c>
      <c r="B1875">
        <v>4580.05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0.17846500000000001</v>
      </c>
      <c r="L1875">
        <v>0.83696599999999999</v>
      </c>
      <c r="M1875">
        <v>0</v>
      </c>
      <c r="N1875" t="s">
        <v>42</v>
      </c>
    </row>
    <row r="1876" spans="1:14" x14ac:dyDescent="0.25">
      <c r="A1876" t="s">
        <v>167</v>
      </c>
      <c r="B1876">
        <v>4605.37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0.14710699999999999</v>
      </c>
      <c r="L1876">
        <v>0.83659499999999998</v>
      </c>
      <c r="M1876">
        <v>0</v>
      </c>
      <c r="N1876" t="s">
        <v>42</v>
      </c>
    </row>
    <row r="1877" spans="1:14" x14ac:dyDescent="0.25">
      <c r="A1877" t="s">
        <v>167</v>
      </c>
      <c r="B1877">
        <v>4583.16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0.14840300000000001</v>
      </c>
      <c r="L1877">
        <v>0.83704900000000004</v>
      </c>
      <c r="M1877">
        <v>0</v>
      </c>
      <c r="N1877" t="s">
        <v>42</v>
      </c>
    </row>
    <row r="1878" spans="1:14" x14ac:dyDescent="0.25">
      <c r="A1878" t="s">
        <v>167</v>
      </c>
      <c r="B1878">
        <v>4547.42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0.17569100000000001</v>
      </c>
      <c r="L1878">
        <v>0.83705300000000005</v>
      </c>
      <c r="M1878">
        <v>0</v>
      </c>
      <c r="N1878" t="s">
        <v>42</v>
      </c>
    </row>
    <row r="1879" spans="1:14" x14ac:dyDescent="0.25">
      <c r="A1879" t="s">
        <v>167</v>
      </c>
      <c r="B1879">
        <v>4544.03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0.1532</v>
      </c>
      <c r="L1879">
        <v>0.83695799999999998</v>
      </c>
      <c r="M1879">
        <v>0</v>
      </c>
      <c r="N1879" t="s">
        <v>42</v>
      </c>
    </row>
    <row r="1880" spans="1:14" x14ac:dyDescent="0.25">
      <c r="A1880" t="s">
        <v>167</v>
      </c>
      <c r="B1880">
        <v>4630.76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0.15478800000000001</v>
      </c>
      <c r="L1880">
        <v>0.836731</v>
      </c>
      <c r="M1880">
        <v>0</v>
      </c>
      <c r="N1880" t="s">
        <v>42</v>
      </c>
    </row>
    <row r="1881" spans="1:14" x14ac:dyDescent="0.25">
      <c r="A1881" t="s">
        <v>167</v>
      </c>
      <c r="B1881">
        <v>4593.3999999999996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0.16137599999999999</v>
      </c>
      <c r="L1881">
        <v>0.83704500000000004</v>
      </c>
      <c r="M1881">
        <v>0</v>
      </c>
      <c r="N1881" t="s">
        <v>42</v>
      </c>
    </row>
    <row r="1882" spans="1:14" x14ac:dyDescent="0.25">
      <c r="A1882" t="s">
        <v>167</v>
      </c>
      <c r="B1882">
        <v>4605.92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0.178456</v>
      </c>
      <c r="L1882">
        <v>0.83672400000000002</v>
      </c>
      <c r="M1882">
        <v>0</v>
      </c>
      <c r="N1882" t="s">
        <v>42</v>
      </c>
    </row>
    <row r="1883" spans="1:14" x14ac:dyDescent="0.25">
      <c r="A1883" t="s">
        <v>167</v>
      </c>
      <c r="B1883">
        <v>4528.8500000000004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0.17633499999999999</v>
      </c>
      <c r="L1883">
        <v>0.83687100000000003</v>
      </c>
      <c r="M1883">
        <v>0</v>
      </c>
      <c r="N1883" t="s">
        <v>42</v>
      </c>
    </row>
    <row r="1884" spans="1:14" x14ac:dyDescent="0.25">
      <c r="A1884" t="s">
        <v>167</v>
      </c>
      <c r="B1884">
        <v>4580.5200000000004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0.14713599999999999</v>
      </c>
      <c r="L1884">
        <v>0.83705200000000002</v>
      </c>
      <c r="M1884">
        <v>0</v>
      </c>
      <c r="N1884" t="s">
        <v>42</v>
      </c>
    </row>
    <row r="1885" spans="1:14" x14ac:dyDescent="0.25">
      <c r="A1885" t="s">
        <v>167</v>
      </c>
      <c r="B1885">
        <v>4564.33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0.15143400000000001</v>
      </c>
      <c r="L1885">
        <v>0.82917200000000002</v>
      </c>
      <c r="M1885">
        <v>0</v>
      </c>
      <c r="N1885" t="s">
        <v>42</v>
      </c>
    </row>
    <row r="1886" spans="1:14" x14ac:dyDescent="0.25">
      <c r="A1886" t="s">
        <v>167</v>
      </c>
      <c r="B1886">
        <v>4577.0600000000004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0.147623</v>
      </c>
      <c r="L1886">
        <v>0.83700399999999997</v>
      </c>
      <c r="M1886">
        <v>0</v>
      </c>
      <c r="N1886" t="s">
        <v>42</v>
      </c>
    </row>
    <row r="1887" spans="1:14" x14ac:dyDescent="0.25">
      <c r="A1887" t="s">
        <v>167</v>
      </c>
      <c r="B1887">
        <v>4549.4399999999996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0.14725199999999999</v>
      </c>
      <c r="L1887">
        <v>0.83677500000000005</v>
      </c>
      <c r="M1887">
        <v>0</v>
      </c>
      <c r="N1887" t="s">
        <v>42</v>
      </c>
    </row>
    <row r="1888" spans="1:14" x14ac:dyDescent="0.25">
      <c r="A1888" t="s">
        <v>167</v>
      </c>
      <c r="B1888">
        <v>4557.55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0.178454</v>
      </c>
      <c r="L1888">
        <v>0.83694400000000002</v>
      </c>
      <c r="M1888">
        <v>0</v>
      </c>
      <c r="N1888" t="s">
        <v>42</v>
      </c>
    </row>
    <row r="1889" spans="1:25" x14ac:dyDescent="0.25">
      <c r="A1889" t="s">
        <v>167</v>
      </c>
      <c r="B1889">
        <v>4535.78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0.178456</v>
      </c>
      <c r="L1889">
        <v>0.83499199999999996</v>
      </c>
      <c r="M1889">
        <v>0</v>
      </c>
      <c r="N1889" t="s">
        <v>42</v>
      </c>
    </row>
    <row r="1890" spans="1:25" x14ac:dyDescent="0.25">
      <c r="A1890" t="s">
        <v>167</v>
      </c>
      <c r="B1890">
        <v>4567.74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0.155225</v>
      </c>
      <c r="L1890">
        <v>0.83596099999999995</v>
      </c>
      <c r="M1890">
        <v>0</v>
      </c>
      <c r="N1890" t="s">
        <v>42</v>
      </c>
    </row>
    <row r="1891" spans="1:25" x14ac:dyDescent="0.25">
      <c r="A1891" t="s">
        <v>167</v>
      </c>
      <c r="B1891">
        <v>4538.78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0.14895</v>
      </c>
      <c r="L1891">
        <v>0.83687900000000004</v>
      </c>
      <c r="M1891">
        <v>0</v>
      </c>
      <c r="N1891" t="s">
        <v>42</v>
      </c>
    </row>
    <row r="1892" spans="1:25" x14ac:dyDescent="0.25">
      <c r="A1892" t="s">
        <v>167</v>
      </c>
      <c r="B1892">
        <v>4523.5600000000004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0.147479</v>
      </c>
      <c r="L1892">
        <v>0.83705099999999999</v>
      </c>
      <c r="M1892">
        <v>0</v>
      </c>
      <c r="N1892" t="s">
        <v>42</v>
      </c>
    </row>
    <row r="1893" spans="1:25" x14ac:dyDescent="0.25">
      <c r="A1893" t="s">
        <v>167</v>
      </c>
      <c r="B1893">
        <v>4577.2700000000004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0.15181800000000001</v>
      </c>
      <c r="L1893">
        <v>0.83683399999999997</v>
      </c>
      <c r="M1893">
        <v>0</v>
      </c>
      <c r="N1893" t="s">
        <v>42</v>
      </c>
    </row>
    <row r="1894" spans="1:25" x14ac:dyDescent="0.25">
      <c r="A1894" t="s">
        <v>167</v>
      </c>
      <c r="B1894">
        <v>4589.72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0.147532</v>
      </c>
      <c r="L1894">
        <v>0.83691499999999996</v>
      </c>
      <c r="M1894">
        <v>0</v>
      </c>
      <c r="N1894" t="s">
        <v>42</v>
      </c>
    </row>
    <row r="1895" spans="1:25" x14ac:dyDescent="0.25">
      <c r="A1895" t="s">
        <v>167</v>
      </c>
      <c r="B1895">
        <v>4569.74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0.17847199999999999</v>
      </c>
      <c r="L1895">
        <v>0.83568200000000004</v>
      </c>
      <c r="M1895">
        <v>0</v>
      </c>
      <c r="N1895" t="s">
        <v>42</v>
      </c>
    </row>
    <row r="1896" spans="1:25" x14ac:dyDescent="0.25">
      <c r="A1896" t="s">
        <v>167</v>
      </c>
      <c r="B1896">
        <v>4619.62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0.17845900000000001</v>
      </c>
      <c r="L1896">
        <v>0.83704900000000004</v>
      </c>
      <c r="M1896">
        <v>0</v>
      </c>
      <c r="N1896" t="s">
        <v>42</v>
      </c>
    </row>
    <row r="1897" spans="1:25" x14ac:dyDescent="0.25">
      <c r="A1897" t="s">
        <v>167</v>
      </c>
      <c r="B1897">
        <v>4586.13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0.149424</v>
      </c>
      <c r="L1897">
        <v>0.83684899999999995</v>
      </c>
      <c r="M1897">
        <v>0</v>
      </c>
      <c r="N1897" t="s">
        <v>42</v>
      </c>
    </row>
    <row r="1898" spans="1:25" x14ac:dyDescent="0.25">
      <c r="A1898" t="s">
        <v>167</v>
      </c>
      <c r="B1898">
        <v>4595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0.178455</v>
      </c>
      <c r="L1898">
        <v>0.83652700000000002</v>
      </c>
      <c r="M1898">
        <v>0</v>
      </c>
      <c r="N1898" t="s">
        <v>42</v>
      </c>
    </row>
    <row r="1899" spans="1:25" x14ac:dyDescent="0.25">
      <c r="A1899" t="s">
        <v>167</v>
      </c>
      <c r="B1899">
        <v>4556.54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0.15881500000000001</v>
      </c>
      <c r="L1899">
        <v>0.83699699999999999</v>
      </c>
      <c r="M1899">
        <v>0</v>
      </c>
      <c r="N1899" t="s">
        <v>42</v>
      </c>
    </row>
    <row r="1900" spans="1:25" x14ac:dyDescent="0.25">
      <c r="A1900" t="s">
        <v>167</v>
      </c>
      <c r="B1900">
        <v>4549.74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0.178454</v>
      </c>
      <c r="L1900">
        <v>0.836974</v>
      </c>
      <c r="M1900">
        <v>0</v>
      </c>
      <c r="N1900" t="s">
        <v>42</v>
      </c>
    </row>
    <row r="1901" spans="1:25" x14ac:dyDescent="0.25">
      <c r="A1901" t="s">
        <v>167</v>
      </c>
      <c r="B1901">
        <v>4571.22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0.17845900000000001</v>
      </c>
      <c r="L1901">
        <v>0.83701599999999998</v>
      </c>
      <c r="M1901">
        <v>0</v>
      </c>
      <c r="N1901" t="s">
        <v>42</v>
      </c>
    </row>
    <row r="1902" spans="1:25" x14ac:dyDescent="0.25">
      <c r="A1902" t="s">
        <v>167</v>
      </c>
      <c r="B1902">
        <v>4593.74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0.15163599999999999</v>
      </c>
      <c r="L1902">
        <v>0.83704299999999998</v>
      </c>
      <c r="M1902">
        <v>0</v>
      </c>
      <c r="N1902" t="s">
        <v>42</v>
      </c>
    </row>
    <row r="1903" spans="1:25" x14ac:dyDescent="0.25">
      <c r="A1903" t="s">
        <v>167</v>
      </c>
      <c r="B1903">
        <v>4555.33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0.17849100000000001</v>
      </c>
      <c r="L1903">
        <v>0.83704800000000001</v>
      </c>
      <c r="M1903">
        <v>0</v>
      </c>
      <c r="N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167</v>
      </c>
      <c r="B1904">
        <v>4578.96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0.16983200000000001</v>
      </c>
      <c r="L1904">
        <v>0.83676499999999998</v>
      </c>
      <c r="M1904">
        <v>0</v>
      </c>
      <c r="N1904" t="s">
        <v>42</v>
      </c>
      <c r="R1904">
        <f>AVERAGE(B1855:B1904)</f>
        <v>4567.8833999999979</v>
      </c>
      <c r="S1904">
        <f>AVERAGE(C1855:C1904)</f>
        <v>0</v>
      </c>
      <c r="U1904">
        <f>_xlfn.VAR.P(B1855:B1904)</f>
        <v>609.29131844000051</v>
      </c>
      <c r="V1904">
        <f>_xlfn.VAR.P(C1855:C1904)</f>
        <v>0</v>
      </c>
      <c r="X1904">
        <f>1.96*SQRT(U1904)/50</f>
        <v>0.96760602084094249</v>
      </c>
      <c r="Y1904">
        <f>1.96*SQRT(V1904)/50</f>
        <v>0</v>
      </c>
    </row>
    <row r="1905" spans="1:13" x14ac:dyDescent="0.25">
      <c r="A1905" t="s">
        <v>168</v>
      </c>
      <c r="B1905">
        <v>228539.41399999999</v>
      </c>
      <c r="C1905" t="s">
        <v>36</v>
      </c>
    </row>
    <row r="1906" spans="1:13" x14ac:dyDescent="0.25">
      <c r="A1906" t="s">
        <v>169</v>
      </c>
      <c r="B1906">
        <v>4354.1899999999996</v>
      </c>
      <c r="C1906">
        <v>4314.22</v>
      </c>
      <c r="D1906">
        <v>4313.93</v>
      </c>
      <c r="E1906">
        <v>4216.72</v>
      </c>
      <c r="F1906">
        <v>224.268</v>
      </c>
      <c r="G1906">
        <v>0</v>
      </c>
      <c r="H1906">
        <v>112.245</v>
      </c>
      <c r="I1906">
        <v>0</v>
      </c>
      <c r="J1906">
        <v>0.16112399999999999</v>
      </c>
      <c r="K1906">
        <v>0.83679300000000001</v>
      </c>
      <c r="L1906">
        <v>0</v>
      </c>
      <c r="M1906" t="s">
        <v>42</v>
      </c>
    </row>
    <row r="1907" spans="1:13" x14ac:dyDescent="0.25">
      <c r="A1907" t="s">
        <v>169</v>
      </c>
      <c r="B1907">
        <v>4362.2</v>
      </c>
      <c r="C1907">
        <v>4330.6499999999996</v>
      </c>
      <c r="D1907">
        <v>4330.3599999999997</v>
      </c>
      <c r="E1907">
        <v>4232.9399999999996</v>
      </c>
      <c r="F1907">
        <v>224.501</v>
      </c>
      <c r="G1907">
        <v>0</v>
      </c>
      <c r="H1907">
        <v>111.169</v>
      </c>
      <c r="I1907">
        <v>0</v>
      </c>
      <c r="J1907">
        <v>0.14932300000000001</v>
      </c>
      <c r="K1907">
        <v>0.83657300000000001</v>
      </c>
      <c r="L1907">
        <v>0</v>
      </c>
      <c r="M1907" t="s">
        <v>42</v>
      </c>
    </row>
    <row r="1908" spans="1:13" x14ac:dyDescent="0.25">
      <c r="A1908" t="s">
        <v>169</v>
      </c>
      <c r="B1908">
        <v>4373.96</v>
      </c>
      <c r="C1908">
        <v>4338.13</v>
      </c>
      <c r="D1908">
        <v>4337.84</v>
      </c>
      <c r="E1908">
        <v>4240.91</v>
      </c>
      <c r="F1908">
        <v>226.88300000000001</v>
      </c>
      <c r="G1908">
        <v>0</v>
      </c>
      <c r="H1908">
        <v>111.699</v>
      </c>
      <c r="I1908">
        <v>0</v>
      </c>
      <c r="J1908">
        <v>0.178455</v>
      </c>
      <c r="K1908">
        <v>0.83644600000000002</v>
      </c>
      <c r="L1908">
        <v>0</v>
      </c>
      <c r="M1908" t="s">
        <v>42</v>
      </c>
    </row>
    <row r="1909" spans="1:13" x14ac:dyDescent="0.25">
      <c r="A1909" t="s">
        <v>169</v>
      </c>
      <c r="B1909">
        <v>4388.4399999999996</v>
      </c>
      <c r="C1909">
        <v>4356.7700000000004</v>
      </c>
      <c r="D1909">
        <v>4356.46</v>
      </c>
      <c r="E1909">
        <v>4256.9799999999996</v>
      </c>
      <c r="F1909">
        <v>231.92599999999999</v>
      </c>
      <c r="G1909">
        <v>0</v>
      </c>
      <c r="H1909">
        <v>112.125</v>
      </c>
      <c r="I1909">
        <v>0</v>
      </c>
      <c r="J1909">
        <v>0.165904</v>
      </c>
      <c r="K1909">
        <v>0.83705099999999999</v>
      </c>
      <c r="L1909">
        <v>0</v>
      </c>
      <c r="M1909" t="s">
        <v>42</v>
      </c>
    </row>
    <row r="1910" spans="1:13" x14ac:dyDescent="0.25">
      <c r="A1910" t="s">
        <v>169</v>
      </c>
      <c r="B1910">
        <v>4413.62</v>
      </c>
      <c r="C1910">
        <v>4381.18</v>
      </c>
      <c r="D1910">
        <v>4380.87</v>
      </c>
      <c r="E1910">
        <v>4280.2</v>
      </c>
      <c r="F1910">
        <v>228.19499999999999</v>
      </c>
      <c r="G1910">
        <v>0</v>
      </c>
      <c r="H1910">
        <v>113.502</v>
      </c>
      <c r="I1910">
        <v>0</v>
      </c>
      <c r="J1910">
        <v>0.178456</v>
      </c>
      <c r="K1910">
        <v>0.83614999999999995</v>
      </c>
      <c r="L1910">
        <v>0</v>
      </c>
      <c r="M1910" t="s">
        <v>42</v>
      </c>
    </row>
    <row r="1911" spans="1:13" x14ac:dyDescent="0.25">
      <c r="A1911" t="s">
        <v>169</v>
      </c>
      <c r="B1911">
        <v>4394.66</v>
      </c>
      <c r="C1911">
        <v>4362.8900000000003</v>
      </c>
      <c r="D1911">
        <v>4362.55</v>
      </c>
      <c r="E1911">
        <v>4261.62</v>
      </c>
      <c r="F1911">
        <v>228.47800000000001</v>
      </c>
      <c r="G1911">
        <v>0</v>
      </c>
      <c r="H1911">
        <v>111.746</v>
      </c>
      <c r="I1911">
        <v>0</v>
      </c>
      <c r="J1911">
        <v>0.17463799999999999</v>
      </c>
      <c r="K1911">
        <v>0.83689800000000003</v>
      </c>
      <c r="L1911">
        <v>0</v>
      </c>
      <c r="M1911" t="s">
        <v>42</v>
      </c>
    </row>
    <row r="1912" spans="1:13" x14ac:dyDescent="0.25">
      <c r="A1912" t="s">
        <v>169</v>
      </c>
      <c r="B1912">
        <v>4396.17</v>
      </c>
      <c r="C1912">
        <v>4364.79</v>
      </c>
      <c r="D1912">
        <v>4364.47</v>
      </c>
      <c r="E1912">
        <v>4264.42</v>
      </c>
      <c r="F1912">
        <v>227.292</v>
      </c>
      <c r="G1912">
        <v>0</v>
      </c>
      <c r="H1912">
        <v>112.155</v>
      </c>
      <c r="I1912">
        <v>0</v>
      </c>
      <c r="J1912">
        <v>0.178455</v>
      </c>
      <c r="K1912">
        <v>0.83665500000000004</v>
      </c>
      <c r="L1912">
        <v>0</v>
      </c>
      <c r="M1912" t="s">
        <v>42</v>
      </c>
    </row>
    <row r="1913" spans="1:13" x14ac:dyDescent="0.25">
      <c r="A1913" t="s">
        <v>169</v>
      </c>
      <c r="B1913">
        <v>4354.55</v>
      </c>
      <c r="C1913">
        <v>4323.12</v>
      </c>
      <c r="D1913">
        <v>4322.8</v>
      </c>
      <c r="E1913">
        <v>4225.07</v>
      </c>
      <c r="F1913">
        <v>224.851</v>
      </c>
      <c r="G1913">
        <v>0</v>
      </c>
      <c r="H1913">
        <v>111.324</v>
      </c>
      <c r="I1913">
        <v>0</v>
      </c>
      <c r="J1913">
        <v>0.150698</v>
      </c>
      <c r="K1913">
        <v>0.873749</v>
      </c>
      <c r="L1913">
        <v>0</v>
      </c>
      <c r="M1913" t="s">
        <v>42</v>
      </c>
    </row>
    <row r="1914" spans="1:13" x14ac:dyDescent="0.25">
      <c r="A1914" t="s">
        <v>169</v>
      </c>
      <c r="B1914">
        <v>4331.6499999999996</v>
      </c>
      <c r="C1914">
        <v>4288.96</v>
      </c>
      <c r="D1914">
        <v>4288.6499999999996</v>
      </c>
      <c r="E1914">
        <v>4190.6099999999997</v>
      </c>
      <c r="F1914">
        <v>224.09899999999999</v>
      </c>
      <c r="G1914">
        <v>0</v>
      </c>
      <c r="H1914">
        <v>109.70399999999999</v>
      </c>
      <c r="I1914">
        <v>0</v>
      </c>
      <c r="J1914">
        <v>0.14841799999999999</v>
      </c>
      <c r="K1914">
        <v>0.83699999999999997</v>
      </c>
      <c r="L1914">
        <v>0</v>
      </c>
      <c r="M1914" t="s">
        <v>42</v>
      </c>
    </row>
    <row r="1915" spans="1:13" x14ac:dyDescent="0.25">
      <c r="A1915" t="s">
        <v>169</v>
      </c>
      <c r="B1915">
        <v>4352.1099999999997</v>
      </c>
      <c r="C1915">
        <v>4320.96</v>
      </c>
      <c r="D1915">
        <v>4320.66</v>
      </c>
      <c r="E1915">
        <v>4223.6400000000003</v>
      </c>
      <c r="F1915">
        <v>228.01400000000001</v>
      </c>
      <c r="G1915">
        <v>0</v>
      </c>
      <c r="H1915">
        <v>111.99299999999999</v>
      </c>
      <c r="I1915">
        <v>0</v>
      </c>
      <c r="J1915">
        <v>0.170014</v>
      </c>
      <c r="K1915">
        <v>0.83687199999999995</v>
      </c>
      <c r="L1915">
        <v>0</v>
      </c>
      <c r="M1915" t="s">
        <v>42</v>
      </c>
    </row>
    <row r="1916" spans="1:13" x14ac:dyDescent="0.25">
      <c r="A1916" t="s">
        <v>169</v>
      </c>
      <c r="B1916">
        <v>4349.7299999999996</v>
      </c>
      <c r="C1916">
        <v>4319.1000000000004</v>
      </c>
      <c r="D1916">
        <v>4318.8100000000004</v>
      </c>
      <c r="E1916">
        <v>4222.04</v>
      </c>
      <c r="F1916">
        <v>224.74</v>
      </c>
      <c r="G1916">
        <v>0</v>
      </c>
      <c r="H1916">
        <v>111.41800000000001</v>
      </c>
      <c r="I1916">
        <v>0</v>
      </c>
      <c r="J1916">
        <v>0.15604899999999999</v>
      </c>
      <c r="K1916">
        <v>0.85328400000000004</v>
      </c>
      <c r="L1916">
        <v>0</v>
      </c>
      <c r="M1916" t="s">
        <v>42</v>
      </c>
    </row>
    <row r="1917" spans="1:13" x14ac:dyDescent="0.25">
      <c r="A1917" t="s">
        <v>169</v>
      </c>
      <c r="B1917">
        <v>4298.74</v>
      </c>
      <c r="C1917">
        <v>4266.3500000000004</v>
      </c>
      <c r="D1917">
        <v>4266.04</v>
      </c>
      <c r="E1917">
        <v>4167.63</v>
      </c>
      <c r="F1917">
        <v>224.98</v>
      </c>
      <c r="G1917">
        <v>0</v>
      </c>
      <c r="H1917">
        <v>108.866</v>
      </c>
      <c r="I1917">
        <v>0</v>
      </c>
      <c r="J1917">
        <v>0.161685</v>
      </c>
      <c r="K1917">
        <v>0.83659499999999998</v>
      </c>
      <c r="L1917">
        <v>0</v>
      </c>
      <c r="M1917" t="s">
        <v>42</v>
      </c>
    </row>
    <row r="1918" spans="1:13" x14ac:dyDescent="0.25">
      <c r="A1918" t="s">
        <v>169</v>
      </c>
      <c r="B1918">
        <v>4340.8100000000004</v>
      </c>
      <c r="C1918">
        <v>4305.0200000000004</v>
      </c>
      <c r="D1918">
        <v>4304.71</v>
      </c>
      <c r="E1918">
        <v>4205.24</v>
      </c>
      <c r="F1918">
        <v>227.946</v>
      </c>
      <c r="G1918">
        <v>0</v>
      </c>
      <c r="H1918">
        <v>110.07899999999999</v>
      </c>
      <c r="I1918">
        <v>0</v>
      </c>
      <c r="J1918">
        <v>0.15027599999999999</v>
      </c>
      <c r="K1918">
        <v>0.83704999999999996</v>
      </c>
      <c r="L1918">
        <v>0</v>
      </c>
      <c r="M1918" t="s">
        <v>42</v>
      </c>
    </row>
    <row r="1919" spans="1:13" x14ac:dyDescent="0.25">
      <c r="A1919" t="s">
        <v>169</v>
      </c>
      <c r="B1919">
        <v>4324.1499999999996</v>
      </c>
      <c r="C1919">
        <v>4293.29</v>
      </c>
      <c r="D1919">
        <v>4292.99</v>
      </c>
      <c r="E1919">
        <v>4195</v>
      </c>
      <c r="F1919">
        <v>223.9</v>
      </c>
      <c r="G1919">
        <v>0</v>
      </c>
      <c r="H1919">
        <v>110.703</v>
      </c>
      <c r="I1919">
        <v>0</v>
      </c>
      <c r="J1919">
        <v>0.14791000000000001</v>
      </c>
      <c r="K1919">
        <v>0.83704800000000001</v>
      </c>
      <c r="L1919">
        <v>0</v>
      </c>
      <c r="M1919" t="s">
        <v>42</v>
      </c>
    </row>
    <row r="1920" spans="1:13" x14ac:dyDescent="0.25">
      <c r="A1920" t="s">
        <v>169</v>
      </c>
      <c r="B1920">
        <v>4339.88</v>
      </c>
      <c r="C1920">
        <v>4302.12</v>
      </c>
      <c r="D1920">
        <v>4301.8100000000004</v>
      </c>
      <c r="E1920">
        <v>4202.3</v>
      </c>
      <c r="F1920">
        <v>228.35300000000001</v>
      </c>
      <c r="G1920">
        <v>0</v>
      </c>
      <c r="H1920">
        <v>110.26600000000001</v>
      </c>
      <c r="I1920">
        <v>0</v>
      </c>
      <c r="J1920">
        <v>0.15080199999999999</v>
      </c>
      <c r="K1920">
        <v>0.83871399999999996</v>
      </c>
      <c r="L1920">
        <v>0</v>
      </c>
      <c r="M1920" t="s">
        <v>42</v>
      </c>
    </row>
    <row r="1921" spans="1:13" x14ac:dyDescent="0.25">
      <c r="A1921" t="s">
        <v>169</v>
      </c>
      <c r="B1921">
        <v>4323.96</v>
      </c>
      <c r="C1921">
        <v>4292.26</v>
      </c>
      <c r="D1921">
        <v>4291.95</v>
      </c>
      <c r="E1921">
        <v>4192.66</v>
      </c>
      <c r="F1921">
        <v>227.19399999999999</v>
      </c>
      <c r="G1921">
        <v>0</v>
      </c>
      <c r="H1921">
        <v>110.875</v>
      </c>
      <c r="I1921">
        <v>0</v>
      </c>
      <c r="J1921">
        <v>0.15368200000000001</v>
      </c>
      <c r="K1921">
        <v>0.83702799999999999</v>
      </c>
      <c r="L1921">
        <v>0</v>
      </c>
      <c r="M1921" t="s">
        <v>42</v>
      </c>
    </row>
    <row r="1922" spans="1:13" x14ac:dyDescent="0.25">
      <c r="A1922" t="s">
        <v>169</v>
      </c>
      <c r="B1922">
        <v>4326.96</v>
      </c>
      <c r="C1922">
        <v>4295.71</v>
      </c>
      <c r="D1922">
        <v>4295.42</v>
      </c>
      <c r="E1922">
        <v>4198</v>
      </c>
      <c r="F1922">
        <v>224.13399999999999</v>
      </c>
      <c r="G1922">
        <v>0</v>
      </c>
      <c r="H1922">
        <v>110.262</v>
      </c>
      <c r="I1922">
        <v>0</v>
      </c>
      <c r="J1922">
        <v>0.14725099999999999</v>
      </c>
      <c r="K1922">
        <v>0.86160000000000003</v>
      </c>
      <c r="L1922">
        <v>0</v>
      </c>
      <c r="M1922" t="s">
        <v>42</v>
      </c>
    </row>
    <row r="1923" spans="1:13" x14ac:dyDescent="0.25">
      <c r="A1923" t="s">
        <v>169</v>
      </c>
      <c r="B1923">
        <v>4334.1899999999996</v>
      </c>
      <c r="C1923">
        <v>4302.53</v>
      </c>
      <c r="D1923">
        <v>4302.2299999999996</v>
      </c>
      <c r="E1923">
        <v>4204.18</v>
      </c>
      <c r="F1923">
        <v>228.732</v>
      </c>
      <c r="G1923">
        <v>0</v>
      </c>
      <c r="H1923">
        <v>111.304</v>
      </c>
      <c r="I1923">
        <v>0</v>
      </c>
      <c r="J1923">
        <v>0.153417</v>
      </c>
      <c r="K1923">
        <v>0.83705099999999999</v>
      </c>
      <c r="L1923">
        <v>0</v>
      </c>
      <c r="M1923" t="s">
        <v>42</v>
      </c>
    </row>
    <row r="1924" spans="1:13" x14ac:dyDescent="0.25">
      <c r="A1924" t="s">
        <v>169</v>
      </c>
      <c r="B1924">
        <v>4370.7</v>
      </c>
      <c r="C1924">
        <v>4333.8900000000003</v>
      </c>
      <c r="D1924">
        <v>4333.57</v>
      </c>
      <c r="E1924">
        <v>4233.97</v>
      </c>
      <c r="F1924">
        <v>228.61</v>
      </c>
      <c r="G1924">
        <v>0</v>
      </c>
      <c r="H1924">
        <v>112.04900000000001</v>
      </c>
      <c r="I1924">
        <v>0</v>
      </c>
      <c r="J1924">
        <v>0.178454</v>
      </c>
      <c r="K1924">
        <v>0.836982</v>
      </c>
      <c r="L1924">
        <v>0</v>
      </c>
      <c r="M1924" t="s">
        <v>42</v>
      </c>
    </row>
    <row r="1925" spans="1:13" x14ac:dyDescent="0.25">
      <c r="A1925" t="s">
        <v>169</v>
      </c>
      <c r="B1925">
        <v>4411.28</v>
      </c>
      <c r="C1925">
        <v>4376.8599999999997</v>
      </c>
      <c r="D1925">
        <v>4376.55</v>
      </c>
      <c r="E1925">
        <v>4274.9399999999996</v>
      </c>
      <c r="F1925">
        <v>232.12</v>
      </c>
      <c r="G1925">
        <v>0</v>
      </c>
      <c r="H1925">
        <v>112.911</v>
      </c>
      <c r="I1925">
        <v>0</v>
      </c>
      <c r="J1925">
        <v>0.17845800000000001</v>
      </c>
      <c r="K1925">
        <v>0.86607299999999998</v>
      </c>
      <c r="L1925">
        <v>0</v>
      </c>
      <c r="M1925" t="s">
        <v>42</v>
      </c>
    </row>
    <row r="1926" spans="1:13" x14ac:dyDescent="0.25">
      <c r="A1926" t="s">
        <v>169</v>
      </c>
      <c r="B1926">
        <v>4371.37</v>
      </c>
      <c r="C1926">
        <v>4340.16</v>
      </c>
      <c r="D1926">
        <v>4339.84</v>
      </c>
      <c r="E1926">
        <v>4239.3599999999997</v>
      </c>
      <c r="F1926">
        <v>225.565</v>
      </c>
      <c r="G1926">
        <v>0</v>
      </c>
      <c r="H1926">
        <v>111.589</v>
      </c>
      <c r="I1926">
        <v>0</v>
      </c>
      <c r="J1926">
        <v>0.14713699999999999</v>
      </c>
      <c r="K1926">
        <v>0.83705200000000002</v>
      </c>
      <c r="L1926">
        <v>0</v>
      </c>
      <c r="M1926" t="s">
        <v>42</v>
      </c>
    </row>
    <row r="1927" spans="1:13" x14ac:dyDescent="0.25">
      <c r="A1927" t="s">
        <v>169</v>
      </c>
      <c r="B1927">
        <v>4345.92</v>
      </c>
      <c r="C1927">
        <v>4312.7299999999996</v>
      </c>
      <c r="D1927">
        <v>4312.41</v>
      </c>
      <c r="E1927">
        <v>4211.84</v>
      </c>
      <c r="F1927">
        <v>230.01400000000001</v>
      </c>
      <c r="G1927">
        <v>0</v>
      </c>
      <c r="H1927">
        <v>111.004</v>
      </c>
      <c r="I1927">
        <v>0</v>
      </c>
      <c r="J1927">
        <v>0.178454</v>
      </c>
      <c r="K1927">
        <v>0.83558299999999996</v>
      </c>
      <c r="L1927">
        <v>0</v>
      </c>
      <c r="M1927" t="s">
        <v>42</v>
      </c>
    </row>
    <row r="1928" spans="1:13" x14ac:dyDescent="0.25">
      <c r="A1928" t="s">
        <v>169</v>
      </c>
      <c r="B1928">
        <v>4334.78</v>
      </c>
      <c r="C1928">
        <v>4303.6000000000004</v>
      </c>
      <c r="D1928">
        <v>4303.29</v>
      </c>
      <c r="E1928">
        <v>4204.88</v>
      </c>
      <c r="F1928">
        <v>226.57499999999999</v>
      </c>
      <c r="G1928">
        <v>0</v>
      </c>
      <c r="H1928">
        <v>110.88800000000001</v>
      </c>
      <c r="I1928">
        <v>0</v>
      </c>
      <c r="J1928">
        <v>0.17845800000000001</v>
      </c>
      <c r="K1928">
        <v>0.83704999999999996</v>
      </c>
      <c r="L1928">
        <v>0</v>
      </c>
      <c r="M1928" t="s">
        <v>42</v>
      </c>
    </row>
    <row r="1929" spans="1:13" x14ac:dyDescent="0.25">
      <c r="A1929" t="s">
        <v>169</v>
      </c>
      <c r="B1929">
        <v>4338.7700000000004</v>
      </c>
      <c r="C1929">
        <v>4306.71</v>
      </c>
      <c r="D1929">
        <v>4306.41</v>
      </c>
      <c r="E1929">
        <v>4211.04</v>
      </c>
      <c r="F1929">
        <v>224.624</v>
      </c>
      <c r="G1929">
        <v>0</v>
      </c>
      <c r="H1929">
        <v>111.09</v>
      </c>
      <c r="I1929">
        <v>0</v>
      </c>
      <c r="J1929">
        <v>0.178457</v>
      </c>
      <c r="K1929">
        <v>0.83650100000000005</v>
      </c>
      <c r="L1929">
        <v>0</v>
      </c>
      <c r="M1929" t="s">
        <v>42</v>
      </c>
    </row>
    <row r="1930" spans="1:13" x14ac:dyDescent="0.25">
      <c r="A1930" t="s">
        <v>169</v>
      </c>
      <c r="B1930">
        <v>4370.72</v>
      </c>
      <c r="C1930">
        <v>4332.5600000000004</v>
      </c>
      <c r="D1930">
        <v>4332.25</v>
      </c>
      <c r="E1930">
        <v>4234.76</v>
      </c>
      <c r="F1930">
        <v>227.88900000000001</v>
      </c>
      <c r="G1930">
        <v>0</v>
      </c>
      <c r="H1930">
        <v>112.361</v>
      </c>
      <c r="I1930">
        <v>0</v>
      </c>
      <c r="J1930">
        <v>0.14766399999999999</v>
      </c>
      <c r="K1930">
        <v>0.83704400000000001</v>
      </c>
      <c r="L1930">
        <v>0</v>
      </c>
      <c r="M1930" t="s">
        <v>42</v>
      </c>
    </row>
    <row r="1931" spans="1:13" x14ac:dyDescent="0.25">
      <c r="A1931" t="s">
        <v>169</v>
      </c>
      <c r="B1931">
        <v>4322.84</v>
      </c>
      <c r="C1931">
        <v>4290.3500000000004</v>
      </c>
      <c r="D1931">
        <v>4290.05</v>
      </c>
      <c r="E1931">
        <v>4193.6099999999997</v>
      </c>
      <c r="F1931">
        <v>225.66300000000001</v>
      </c>
      <c r="G1931">
        <v>0</v>
      </c>
      <c r="H1931">
        <v>111.279</v>
      </c>
      <c r="I1931">
        <v>0</v>
      </c>
      <c r="J1931">
        <v>0.15942500000000001</v>
      </c>
      <c r="K1931">
        <v>0.83694599999999997</v>
      </c>
      <c r="L1931">
        <v>0</v>
      </c>
      <c r="M1931" t="s">
        <v>42</v>
      </c>
    </row>
    <row r="1932" spans="1:13" x14ac:dyDescent="0.25">
      <c r="A1932" t="s">
        <v>169</v>
      </c>
      <c r="B1932">
        <v>4359.29</v>
      </c>
      <c r="C1932">
        <v>4319.97</v>
      </c>
      <c r="D1932">
        <v>4319.67</v>
      </c>
      <c r="E1932">
        <v>4223.04</v>
      </c>
      <c r="F1932">
        <v>226.90799999999999</v>
      </c>
      <c r="G1932">
        <v>0</v>
      </c>
      <c r="H1932">
        <v>111.861</v>
      </c>
      <c r="I1932">
        <v>0</v>
      </c>
      <c r="J1932">
        <v>0.17846500000000001</v>
      </c>
      <c r="K1932">
        <v>0.83496700000000001</v>
      </c>
      <c r="L1932">
        <v>0</v>
      </c>
      <c r="M1932" t="s">
        <v>42</v>
      </c>
    </row>
    <row r="1933" spans="1:13" x14ac:dyDescent="0.25">
      <c r="A1933" t="s">
        <v>169</v>
      </c>
      <c r="B1933">
        <v>4340.82</v>
      </c>
      <c r="C1933">
        <v>4308.3</v>
      </c>
      <c r="D1933">
        <v>4308.01</v>
      </c>
      <c r="E1933">
        <v>4212.67</v>
      </c>
      <c r="F1933">
        <v>225.25200000000001</v>
      </c>
      <c r="G1933">
        <v>0</v>
      </c>
      <c r="H1933">
        <v>111.92700000000001</v>
      </c>
      <c r="I1933">
        <v>0</v>
      </c>
      <c r="J1933">
        <v>0.151534</v>
      </c>
      <c r="K1933">
        <v>0.836982</v>
      </c>
      <c r="L1933">
        <v>0</v>
      </c>
      <c r="M1933" t="s">
        <v>42</v>
      </c>
    </row>
    <row r="1934" spans="1:13" x14ac:dyDescent="0.25">
      <c r="A1934" t="s">
        <v>169</v>
      </c>
      <c r="B1934">
        <v>4358.3599999999997</v>
      </c>
      <c r="C1934">
        <v>4326.33</v>
      </c>
      <c r="D1934">
        <v>4326.04</v>
      </c>
      <c r="E1934">
        <v>4229.38</v>
      </c>
      <c r="F1934">
        <v>222.91300000000001</v>
      </c>
      <c r="G1934">
        <v>0</v>
      </c>
      <c r="H1934">
        <v>110.699</v>
      </c>
      <c r="I1934">
        <v>0</v>
      </c>
      <c r="J1934">
        <v>0.15448300000000001</v>
      </c>
      <c r="K1934">
        <v>0.83696800000000005</v>
      </c>
      <c r="L1934">
        <v>0</v>
      </c>
      <c r="M1934" t="s">
        <v>42</v>
      </c>
    </row>
    <row r="1935" spans="1:13" x14ac:dyDescent="0.25">
      <c r="A1935" t="s">
        <v>169</v>
      </c>
      <c r="B1935">
        <v>4380.53</v>
      </c>
      <c r="C1935">
        <v>4349.37</v>
      </c>
      <c r="D1935">
        <v>4349.0600000000004</v>
      </c>
      <c r="E1935">
        <v>4249.59</v>
      </c>
      <c r="F1935">
        <v>229.714</v>
      </c>
      <c r="G1935">
        <v>0</v>
      </c>
      <c r="H1935">
        <v>112.22499999999999</v>
      </c>
      <c r="I1935">
        <v>0</v>
      </c>
      <c r="J1935">
        <v>0.17697399999999999</v>
      </c>
      <c r="K1935">
        <v>0.83684700000000001</v>
      </c>
      <c r="L1935">
        <v>0</v>
      </c>
      <c r="M1935" t="s">
        <v>42</v>
      </c>
    </row>
    <row r="1936" spans="1:13" x14ac:dyDescent="0.25">
      <c r="A1936" t="s">
        <v>169</v>
      </c>
      <c r="B1936">
        <v>4346.55</v>
      </c>
      <c r="C1936">
        <v>4313.08</v>
      </c>
      <c r="D1936">
        <v>4312.78</v>
      </c>
      <c r="E1936">
        <v>4214.84</v>
      </c>
      <c r="F1936">
        <v>228.21100000000001</v>
      </c>
      <c r="G1936">
        <v>0</v>
      </c>
      <c r="H1936">
        <v>112.099</v>
      </c>
      <c r="I1936">
        <v>0</v>
      </c>
      <c r="J1936">
        <v>0.149622</v>
      </c>
      <c r="K1936">
        <v>0.83695200000000003</v>
      </c>
      <c r="L1936">
        <v>0</v>
      </c>
      <c r="M1936" t="s">
        <v>42</v>
      </c>
    </row>
    <row r="1937" spans="1:13" x14ac:dyDescent="0.25">
      <c r="A1937" t="s">
        <v>169</v>
      </c>
      <c r="B1937">
        <v>4359.5600000000004</v>
      </c>
      <c r="C1937">
        <v>4328.3900000000003</v>
      </c>
      <c r="D1937">
        <v>4328.08</v>
      </c>
      <c r="E1937">
        <v>4230.1000000000004</v>
      </c>
      <c r="F1937">
        <v>226.28</v>
      </c>
      <c r="G1937">
        <v>0</v>
      </c>
      <c r="H1937">
        <v>111.453</v>
      </c>
      <c r="I1937">
        <v>0</v>
      </c>
      <c r="J1937">
        <v>0.17847199999999999</v>
      </c>
      <c r="K1937">
        <v>0.83704900000000004</v>
      </c>
      <c r="L1937">
        <v>0</v>
      </c>
      <c r="M1937" t="s">
        <v>42</v>
      </c>
    </row>
    <row r="1938" spans="1:13" x14ac:dyDescent="0.25">
      <c r="A1938" t="s">
        <v>169</v>
      </c>
      <c r="B1938">
        <v>4356.3599999999997</v>
      </c>
      <c r="C1938">
        <v>4316.3</v>
      </c>
      <c r="D1938">
        <v>4315.9799999999996</v>
      </c>
      <c r="E1938">
        <v>4218.1099999999997</v>
      </c>
      <c r="F1938">
        <v>228.01599999999999</v>
      </c>
      <c r="G1938">
        <v>0</v>
      </c>
      <c r="H1938">
        <v>111.755</v>
      </c>
      <c r="I1938">
        <v>0</v>
      </c>
      <c r="J1938">
        <v>0.147144</v>
      </c>
      <c r="K1938">
        <v>0.83641500000000002</v>
      </c>
      <c r="L1938">
        <v>0</v>
      </c>
      <c r="M1938" t="s">
        <v>42</v>
      </c>
    </row>
    <row r="1939" spans="1:13" x14ac:dyDescent="0.25">
      <c r="A1939" t="s">
        <v>169</v>
      </c>
      <c r="B1939">
        <v>4343.3500000000004</v>
      </c>
      <c r="C1939">
        <v>4311.8900000000003</v>
      </c>
      <c r="D1939">
        <v>4311.59</v>
      </c>
      <c r="E1939">
        <v>4214.0600000000004</v>
      </c>
      <c r="F1939">
        <v>225.60300000000001</v>
      </c>
      <c r="G1939">
        <v>0</v>
      </c>
      <c r="H1939">
        <v>111.44799999999999</v>
      </c>
      <c r="I1939">
        <v>0</v>
      </c>
      <c r="J1939">
        <v>0.147143</v>
      </c>
      <c r="K1939">
        <v>0.83697699999999997</v>
      </c>
      <c r="L1939">
        <v>0</v>
      </c>
      <c r="M1939" t="s">
        <v>42</v>
      </c>
    </row>
    <row r="1940" spans="1:13" x14ac:dyDescent="0.25">
      <c r="A1940" t="s">
        <v>169</v>
      </c>
      <c r="B1940">
        <v>4360.79</v>
      </c>
      <c r="C1940">
        <v>4328.74</v>
      </c>
      <c r="D1940">
        <v>4328.45</v>
      </c>
      <c r="E1940">
        <v>4231.74</v>
      </c>
      <c r="F1940">
        <v>227.67500000000001</v>
      </c>
      <c r="G1940">
        <v>0</v>
      </c>
      <c r="H1940">
        <v>112.36799999999999</v>
      </c>
      <c r="I1940">
        <v>0</v>
      </c>
      <c r="J1940">
        <v>0.147702</v>
      </c>
      <c r="K1940">
        <v>0.85790299999999997</v>
      </c>
      <c r="L1940">
        <v>0</v>
      </c>
      <c r="M1940" t="s">
        <v>42</v>
      </c>
    </row>
    <row r="1941" spans="1:13" x14ac:dyDescent="0.25">
      <c r="A1941" t="s">
        <v>169</v>
      </c>
      <c r="B1941">
        <v>4341.47</v>
      </c>
      <c r="C1941">
        <v>4309.87</v>
      </c>
      <c r="D1941">
        <v>4309.58</v>
      </c>
      <c r="E1941">
        <v>4212.37</v>
      </c>
      <c r="F1941">
        <v>225.8</v>
      </c>
      <c r="G1941">
        <v>0</v>
      </c>
      <c r="H1941">
        <v>110.42700000000001</v>
      </c>
      <c r="I1941">
        <v>0</v>
      </c>
      <c r="J1941">
        <v>0.166349</v>
      </c>
      <c r="K1941">
        <v>0.83638900000000005</v>
      </c>
      <c r="L1941">
        <v>0</v>
      </c>
      <c r="M1941" t="s">
        <v>42</v>
      </c>
    </row>
    <row r="1942" spans="1:13" x14ac:dyDescent="0.25">
      <c r="A1942" t="s">
        <v>169</v>
      </c>
      <c r="B1942">
        <v>4266.17</v>
      </c>
      <c r="C1942">
        <v>4233.9799999999996</v>
      </c>
      <c r="D1942">
        <v>4233.6899999999996</v>
      </c>
      <c r="E1942">
        <v>4138.58</v>
      </c>
      <c r="F1942">
        <v>220.54900000000001</v>
      </c>
      <c r="G1942">
        <v>0</v>
      </c>
      <c r="H1942">
        <v>109.423</v>
      </c>
      <c r="I1942">
        <v>0</v>
      </c>
      <c r="J1942">
        <v>0.151528</v>
      </c>
      <c r="K1942">
        <v>0.83643400000000001</v>
      </c>
      <c r="L1942">
        <v>0</v>
      </c>
      <c r="M1942" t="s">
        <v>42</v>
      </c>
    </row>
    <row r="1943" spans="1:13" x14ac:dyDescent="0.25">
      <c r="A1943" t="s">
        <v>169</v>
      </c>
      <c r="B1943">
        <v>4418.95</v>
      </c>
      <c r="C1943">
        <v>4388.1000000000004</v>
      </c>
      <c r="D1943">
        <v>4387.8</v>
      </c>
      <c r="E1943">
        <v>4288.84</v>
      </c>
      <c r="F1943">
        <v>227.17599999999999</v>
      </c>
      <c r="G1943">
        <v>0</v>
      </c>
      <c r="H1943">
        <v>113.474</v>
      </c>
      <c r="I1943">
        <v>0</v>
      </c>
      <c r="J1943">
        <v>0.178478</v>
      </c>
      <c r="K1943">
        <v>0.83690600000000004</v>
      </c>
      <c r="L1943">
        <v>0</v>
      </c>
      <c r="M1943" t="s">
        <v>42</v>
      </c>
    </row>
    <row r="1944" spans="1:13" x14ac:dyDescent="0.25">
      <c r="A1944" t="s">
        <v>169</v>
      </c>
      <c r="B1944">
        <v>4360.78</v>
      </c>
      <c r="C1944">
        <v>4324.53</v>
      </c>
      <c r="D1944">
        <v>4324.2299999999996</v>
      </c>
      <c r="E1944">
        <v>4225.2</v>
      </c>
      <c r="F1944">
        <v>223.98699999999999</v>
      </c>
      <c r="G1944">
        <v>0</v>
      </c>
      <c r="H1944">
        <v>110.952</v>
      </c>
      <c r="I1944">
        <v>0</v>
      </c>
      <c r="J1944">
        <v>0.17849000000000001</v>
      </c>
      <c r="K1944">
        <v>0.83693300000000004</v>
      </c>
      <c r="L1944">
        <v>0</v>
      </c>
      <c r="M1944" t="s">
        <v>42</v>
      </c>
    </row>
    <row r="1945" spans="1:13" x14ac:dyDescent="0.25">
      <c r="A1945" t="s">
        <v>169</v>
      </c>
      <c r="B1945">
        <v>4294.72</v>
      </c>
      <c r="C1945">
        <v>4263.47</v>
      </c>
      <c r="D1945">
        <v>4263.17</v>
      </c>
      <c r="E1945">
        <v>4167.32</v>
      </c>
      <c r="F1945">
        <v>221.70500000000001</v>
      </c>
      <c r="G1945">
        <v>0</v>
      </c>
      <c r="H1945">
        <v>108.91800000000001</v>
      </c>
      <c r="I1945">
        <v>0</v>
      </c>
      <c r="J1945">
        <v>0.14711299999999999</v>
      </c>
      <c r="K1945">
        <v>0.83705300000000005</v>
      </c>
      <c r="L1945">
        <v>0</v>
      </c>
      <c r="M1945" t="s">
        <v>42</v>
      </c>
    </row>
    <row r="1946" spans="1:13" x14ac:dyDescent="0.25">
      <c r="A1946" t="s">
        <v>169</v>
      </c>
      <c r="B1946">
        <v>4324.09</v>
      </c>
      <c r="C1946">
        <v>4290.01</v>
      </c>
      <c r="D1946">
        <v>4289.6899999999996</v>
      </c>
      <c r="E1946">
        <v>4190.46</v>
      </c>
      <c r="F1946">
        <v>225.26599999999999</v>
      </c>
      <c r="G1946">
        <v>0</v>
      </c>
      <c r="H1946">
        <v>109.673</v>
      </c>
      <c r="I1946">
        <v>0</v>
      </c>
      <c r="J1946">
        <v>0.15309300000000001</v>
      </c>
      <c r="K1946">
        <v>0.83702699999999997</v>
      </c>
      <c r="L1946">
        <v>0</v>
      </c>
      <c r="M1946" t="s">
        <v>42</v>
      </c>
    </row>
    <row r="1947" spans="1:13" x14ac:dyDescent="0.25">
      <c r="A1947" t="s">
        <v>169</v>
      </c>
      <c r="B1947">
        <v>4333.82</v>
      </c>
      <c r="C1947">
        <v>4302.62</v>
      </c>
      <c r="D1947">
        <v>4302.3</v>
      </c>
      <c r="E1947">
        <v>4203.5200000000004</v>
      </c>
      <c r="F1947">
        <v>223.851</v>
      </c>
      <c r="G1947">
        <v>0</v>
      </c>
      <c r="H1947">
        <v>110.68</v>
      </c>
      <c r="I1947">
        <v>0</v>
      </c>
      <c r="J1947">
        <v>0.178456</v>
      </c>
      <c r="K1947">
        <v>0.86265199999999997</v>
      </c>
      <c r="L1947">
        <v>0</v>
      </c>
      <c r="M1947" t="s">
        <v>42</v>
      </c>
    </row>
    <row r="1948" spans="1:13" x14ac:dyDescent="0.25">
      <c r="A1948" t="s">
        <v>169</v>
      </c>
      <c r="B1948">
        <v>4349.8999999999996</v>
      </c>
      <c r="C1948">
        <v>4318.75</v>
      </c>
      <c r="D1948">
        <v>4318.43</v>
      </c>
      <c r="E1948">
        <v>4218.17</v>
      </c>
      <c r="F1948">
        <v>227.626</v>
      </c>
      <c r="G1948">
        <v>0</v>
      </c>
      <c r="H1948">
        <v>110.96599999999999</v>
      </c>
      <c r="I1948">
        <v>0</v>
      </c>
      <c r="J1948">
        <v>0.159859</v>
      </c>
      <c r="K1948">
        <v>0.83689199999999997</v>
      </c>
      <c r="L1948">
        <v>0</v>
      </c>
      <c r="M1948" t="s">
        <v>42</v>
      </c>
    </row>
    <row r="1949" spans="1:13" x14ac:dyDescent="0.25">
      <c r="A1949" t="s">
        <v>169</v>
      </c>
      <c r="B1949">
        <v>4373.99</v>
      </c>
      <c r="C1949">
        <v>4342.95</v>
      </c>
      <c r="D1949">
        <v>4342.6499999999996</v>
      </c>
      <c r="E1949">
        <v>4242.3</v>
      </c>
      <c r="F1949">
        <v>226.23400000000001</v>
      </c>
      <c r="G1949">
        <v>0</v>
      </c>
      <c r="H1949">
        <v>111.211</v>
      </c>
      <c r="I1949">
        <v>0</v>
      </c>
      <c r="J1949">
        <v>0.15113099999999999</v>
      </c>
      <c r="K1949">
        <v>0.82475799999999999</v>
      </c>
      <c r="L1949">
        <v>0</v>
      </c>
      <c r="M1949" t="s">
        <v>42</v>
      </c>
    </row>
    <row r="1950" spans="1:13" x14ac:dyDescent="0.25">
      <c r="A1950" t="s">
        <v>169</v>
      </c>
      <c r="B1950">
        <v>4323.1000000000004</v>
      </c>
      <c r="C1950">
        <v>4291.88</v>
      </c>
      <c r="D1950">
        <v>4291.57</v>
      </c>
      <c r="E1950">
        <v>4193.78</v>
      </c>
      <c r="F1950">
        <v>222.82599999999999</v>
      </c>
      <c r="G1950">
        <v>0</v>
      </c>
      <c r="H1950">
        <v>109.72499999999999</v>
      </c>
      <c r="I1950">
        <v>0</v>
      </c>
      <c r="J1950">
        <v>0.148119</v>
      </c>
      <c r="K1950">
        <v>0.83659899999999998</v>
      </c>
      <c r="L1950">
        <v>0</v>
      </c>
      <c r="M1950" t="s">
        <v>42</v>
      </c>
    </row>
    <row r="1951" spans="1:13" x14ac:dyDescent="0.25">
      <c r="A1951" t="s">
        <v>169</v>
      </c>
      <c r="B1951">
        <v>4399.67</v>
      </c>
      <c r="C1951">
        <v>4363.51</v>
      </c>
      <c r="D1951">
        <v>4363.1899999999996</v>
      </c>
      <c r="E1951">
        <v>4263.1499999999996</v>
      </c>
      <c r="F1951">
        <v>227.32400000000001</v>
      </c>
      <c r="G1951">
        <v>0</v>
      </c>
      <c r="H1951">
        <v>113.11499999999999</v>
      </c>
      <c r="I1951">
        <v>0</v>
      </c>
      <c r="J1951">
        <v>0.17845900000000001</v>
      </c>
      <c r="K1951">
        <v>0.86874700000000005</v>
      </c>
      <c r="L1951">
        <v>0</v>
      </c>
      <c r="M1951" t="s">
        <v>42</v>
      </c>
    </row>
    <row r="1952" spans="1:13" x14ac:dyDescent="0.25">
      <c r="A1952" t="s">
        <v>169</v>
      </c>
      <c r="B1952">
        <v>4350.74</v>
      </c>
      <c r="C1952">
        <v>4319.28</v>
      </c>
      <c r="D1952">
        <v>4318.9799999999996</v>
      </c>
      <c r="E1952">
        <v>4222.13</v>
      </c>
      <c r="F1952">
        <v>225.90899999999999</v>
      </c>
      <c r="G1952">
        <v>0</v>
      </c>
      <c r="H1952">
        <v>111.30200000000001</v>
      </c>
      <c r="I1952">
        <v>0</v>
      </c>
      <c r="J1952">
        <v>0.17780699999999999</v>
      </c>
      <c r="K1952">
        <v>0.83693700000000004</v>
      </c>
      <c r="L1952">
        <v>0</v>
      </c>
      <c r="M1952" t="s">
        <v>42</v>
      </c>
    </row>
    <row r="1953" spans="1:25" x14ac:dyDescent="0.25">
      <c r="A1953" t="s">
        <v>169</v>
      </c>
      <c r="B1953">
        <v>4357.6400000000003</v>
      </c>
      <c r="C1953">
        <v>4325.7299999999996</v>
      </c>
      <c r="D1953">
        <v>4325.43</v>
      </c>
      <c r="E1953">
        <v>4225.97</v>
      </c>
      <c r="F1953">
        <v>226.434</v>
      </c>
      <c r="G1953">
        <v>0</v>
      </c>
      <c r="H1953">
        <v>111.569</v>
      </c>
      <c r="I1953">
        <v>0</v>
      </c>
      <c r="J1953">
        <v>0.14834700000000001</v>
      </c>
      <c r="K1953">
        <v>0.83697100000000002</v>
      </c>
      <c r="L1953">
        <v>0</v>
      </c>
      <c r="M1953" t="s">
        <v>42</v>
      </c>
    </row>
    <row r="1954" spans="1:25" x14ac:dyDescent="0.25">
      <c r="A1954" t="s">
        <v>169</v>
      </c>
      <c r="B1954">
        <v>4337.75</v>
      </c>
      <c r="C1954">
        <v>4301.29</v>
      </c>
      <c r="D1954">
        <v>4300.99</v>
      </c>
      <c r="E1954">
        <v>4203.3500000000004</v>
      </c>
      <c r="F1954">
        <v>222.49</v>
      </c>
      <c r="G1954">
        <v>0</v>
      </c>
      <c r="H1954">
        <v>111.587</v>
      </c>
      <c r="I1954">
        <v>0</v>
      </c>
      <c r="J1954">
        <v>0.177008</v>
      </c>
      <c r="K1954">
        <v>0.83663699999999996</v>
      </c>
      <c r="L1954">
        <v>0</v>
      </c>
      <c r="M1954" t="s">
        <v>42</v>
      </c>
    </row>
    <row r="1955" spans="1:25" x14ac:dyDescent="0.25">
      <c r="A1955" t="s">
        <v>169</v>
      </c>
      <c r="B1955">
        <v>4366.29</v>
      </c>
      <c r="C1955">
        <v>4332.47</v>
      </c>
      <c r="D1955">
        <v>4332.16</v>
      </c>
      <c r="E1955">
        <v>4234.3599999999997</v>
      </c>
      <c r="F1955">
        <v>226.08</v>
      </c>
      <c r="G1955">
        <v>0</v>
      </c>
      <c r="H1955">
        <v>111.664</v>
      </c>
      <c r="I1955">
        <v>0</v>
      </c>
      <c r="J1955">
        <v>0.15565999999999999</v>
      </c>
      <c r="K1955">
        <v>0.83704999999999996</v>
      </c>
      <c r="L1955">
        <v>0</v>
      </c>
      <c r="M1955" t="s">
        <v>42</v>
      </c>
    </row>
    <row r="1956" spans="1:25" x14ac:dyDescent="0.25">
      <c r="A1956" t="s">
        <v>169</v>
      </c>
      <c r="B1956">
        <v>4318.79</v>
      </c>
      <c r="C1956">
        <v>4283.92</v>
      </c>
      <c r="D1956">
        <v>4283.62</v>
      </c>
      <c r="E1956">
        <v>4187.88</v>
      </c>
      <c r="F1956">
        <v>222.58699999999999</v>
      </c>
      <c r="G1956">
        <v>0</v>
      </c>
      <c r="H1956">
        <v>110.621</v>
      </c>
      <c r="I1956">
        <v>0</v>
      </c>
      <c r="J1956">
        <v>0.147672</v>
      </c>
      <c r="K1956">
        <v>0.83625400000000005</v>
      </c>
      <c r="L1956">
        <v>0</v>
      </c>
      <c r="M1956" t="s">
        <v>42</v>
      </c>
    </row>
    <row r="1957" spans="1:25" x14ac:dyDescent="0.25">
      <c r="A1957" t="s">
        <v>169</v>
      </c>
      <c r="B1957">
        <v>4357.67</v>
      </c>
      <c r="C1957">
        <v>4326.6499999999996</v>
      </c>
      <c r="D1957">
        <v>4326.3599999999997</v>
      </c>
      <c r="E1957">
        <v>4228.7299999999996</v>
      </c>
      <c r="F1957">
        <v>227.02199999999999</v>
      </c>
      <c r="G1957">
        <v>0</v>
      </c>
      <c r="H1957">
        <v>111.67100000000001</v>
      </c>
      <c r="I1957">
        <v>0</v>
      </c>
      <c r="J1957">
        <v>0.16577</v>
      </c>
      <c r="K1957">
        <v>0.83549200000000001</v>
      </c>
      <c r="L1957">
        <v>0</v>
      </c>
      <c r="M1957" t="s">
        <v>42</v>
      </c>
    </row>
    <row r="1958" spans="1:25" x14ac:dyDescent="0.25">
      <c r="A1958" t="s">
        <v>169</v>
      </c>
      <c r="B1958">
        <v>4366.67</v>
      </c>
      <c r="C1958">
        <v>4335.26</v>
      </c>
      <c r="D1958">
        <v>4334.93</v>
      </c>
      <c r="E1958">
        <v>4234.4399999999996</v>
      </c>
      <c r="F1958">
        <v>230.81100000000001</v>
      </c>
      <c r="G1958">
        <v>0</v>
      </c>
      <c r="H1958">
        <v>111.381</v>
      </c>
      <c r="I1958">
        <v>0</v>
      </c>
      <c r="J1958">
        <v>0.147259</v>
      </c>
      <c r="K1958">
        <v>0.83638100000000004</v>
      </c>
      <c r="L1958">
        <v>0</v>
      </c>
      <c r="M1958" t="s">
        <v>42</v>
      </c>
    </row>
    <row r="1959" spans="1:25" x14ac:dyDescent="0.25">
      <c r="A1959" t="s">
        <v>169</v>
      </c>
      <c r="B1959">
        <v>4339.96</v>
      </c>
      <c r="C1959">
        <v>4304.76</v>
      </c>
      <c r="D1959">
        <v>4304.45</v>
      </c>
      <c r="E1959">
        <v>4205.9399999999996</v>
      </c>
      <c r="F1959">
        <v>226.024</v>
      </c>
      <c r="G1959">
        <v>0</v>
      </c>
      <c r="H1959">
        <v>109.967</v>
      </c>
      <c r="I1959">
        <v>0</v>
      </c>
      <c r="J1959">
        <v>0.15806600000000001</v>
      </c>
      <c r="K1959">
        <v>0.83694000000000002</v>
      </c>
      <c r="L1959">
        <v>0</v>
      </c>
      <c r="M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169</v>
      </c>
      <c r="B1960">
        <v>4352.13</v>
      </c>
      <c r="C1960">
        <v>4318.9399999999996</v>
      </c>
      <c r="D1960">
        <v>4318.6400000000003</v>
      </c>
      <c r="E1960">
        <v>4220.71</v>
      </c>
      <c r="F1960">
        <v>226.58</v>
      </c>
      <c r="G1960">
        <v>0</v>
      </c>
      <c r="H1960">
        <v>111.121</v>
      </c>
      <c r="I1960">
        <v>0</v>
      </c>
      <c r="J1960">
        <v>0.14776800000000001</v>
      </c>
      <c r="K1960">
        <v>0.834565</v>
      </c>
      <c r="L1960">
        <v>0</v>
      </c>
      <c r="M1960" t="s">
        <v>42</v>
      </c>
      <c r="R1960">
        <f>AVERAGE(B1911:B1960)</f>
        <v>4349.4770000000017</v>
      </c>
      <c r="S1960">
        <f>AVERAGE(C1911:C1960)</f>
        <v>4316.2860000000028</v>
      </c>
      <c r="U1960">
        <f>_xlfn.VAR.P(B1911:B1960)</f>
        <v>773.82014099999799</v>
      </c>
      <c r="V1960">
        <f>_xlfn.VAR.P(C1911:C1960)</f>
        <v>774.66980800000022</v>
      </c>
      <c r="X1960">
        <f>1.96*SQRT(U1960)/50</f>
        <v>1.090450815702495</v>
      </c>
      <c r="Y1960">
        <f>1.96*SQRT(V1960)/50</f>
        <v>1.0910493177510907</v>
      </c>
    </row>
    <row r="1961" spans="1:25" x14ac:dyDescent="0.25">
      <c r="A1961" t="s">
        <v>170</v>
      </c>
      <c r="B1961">
        <v>217657.53630000001</v>
      </c>
      <c r="C1961" t="s">
        <v>36</v>
      </c>
    </row>
    <row r="2015" spans="18:25" x14ac:dyDescent="0.25">
      <c r="R2015" t="s">
        <v>67</v>
      </c>
      <c r="U2015" t="s">
        <v>66</v>
      </c>
      <c r="X2015" t="s">
        <v>64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75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67</v>
      </c>
      <c r="U2071" t="s">
        <v>66</v>
      </c>
      <c r="X2071" t="s">
        <v>64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67</v>
      </c>
      <c r="U2127" t="s">
        <v>66</v>
      </c>
      <c r="X2127" t="s">
        <v>64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52" zoomScale="70" zoomScaleNormal="70" workbookViewId="0">
      <selection activeCell="C222" sqref="C222:J243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37.369800000000396</v>
      </c>
      <c r="E3">
        <f ca="1">OFFSET('672p trace'!$S$56,(A3-1)*56,0)-OFFSET('672p stat'!$H$1,A3*20,0)</f>
        <v>54.209358999999949</v>
      </c>
      <c r="F3">
        <f ca="1">OFFSET('672p stat'!$H$1,A3*20,0)-OFFSET('672p stat'!$K$1,A3*20,0)</f>
        <v>444.00718800000004</v>
      </c>
      <c r="G3">
        <f ca="1">OFFSET('672p stat'!$K$1,A3*20,0)-OFFSET('672p stat'!$N$1,A3*20,0)</f>
        <v>2578.9022460000001</v>
      </c>
      <c r="H3">
        <f ca="1">OFFSET('672p stat'!$N$1,A3*20,0)</f>
        <v>430.067407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387.26409999999964</v>
      </c>
      <c r="E4" s="5">
        <f ca="1">OFFSET('672p trace'!$V$56,(A4-1)*56,0)</f>
        <v>367.20473555999905</v>
      </c>
      <c r="F4" s="5">
        <f ca="1">OFFSET('672p stat'!$H$1,A4*20,1)</f>
        <v>229.18929800000001</v>
      </c>
      <c r="G4" s="5">
        <f ca="1">OFFSET('672p stat'!$K$1,A4*20,1)</f>
        <v>135.56155000000001</v>
      </c>
      <c r="H4" s="5">
        <f ca="1">OFFSET('672p stat'!$N$1,A4*20,1)</f>
        <v>2.457754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3580.2295999999997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21.302483839999933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31.401999999999134</v>
      </c>
      <c r="E7">
        <f ca="1">OFFSET('672p trace'!$S$56,(A7-1)*56,0)-OFFSET('672p stat'!$H$1,A7*20,0)</f>
        <v>32.272760000000744</v>
      </c>
      <c r="F7">
        <f ca="1">OFFSET('672p stat'!$H$1,A7*20,0)-OFFSET('672p stat'!$K$1,A7*20,0)</f>
        <v>443.00957700000004</v>
      </c>
      <c r="G7">
        <f ca="1">OFFSET('672p stat'!$K$1,A7*20,0)-OFFSET('672p stat'!$N$1,A7*20,0)</f>
        <v>1305.931568</v>
      </c>
      <c r="H7">
        <f ca="1">OFFSET('672p stat'!$N$1,A7*20,0)</f>
        <v>432.24509499999999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134.95940099999984</v>
      </c>
      <c r="E8" s="5">
        <f ca="1">OFFSET('672p trace'!$V$56,(A8-1)*56,0)</f>
        <v>134.38273299999994</v>
      </c>
      <c r="F8" s="5">
        <f ca="1">OFFSET('672p stat'!$H$1,A8*20,1)</f>
        <v>55.641652000000001</v>
      </c>
      <c r="G8" s="5">
        <f ca="1">OFFSET('672p stat'!$K$1,A8*20,1)</f>
        <v>77.845974999999996</v>
      </c>
      <c r="H8" s="5">
        <f ca="1">OFFSET('672p stat'!$N$1,A8*20,1)</f>
        <v>2.5322999999999998E-2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37.447600000000421</v>
      </c>
      <c r="E9">
        <f ca="1">OFFSET('672p trace'!$S$56,(A9-1)*56,0)-OFFSET('672p stat'!$H$1,A9*20,0)</f>
        <v>66.920353000000432</v>
      </c>
      <c r="F9">
        <f ca="1">OFFSET('672p stat'!$H$1,A9*20,0)-OFFSET('672p stat'!$K$1,A9*20,0)</f>
        <v>411.43876999999975</v>
      </c>
      <c r="G9">
        <f ca="1">OFFSET('672p stat'!$K$1,A9*20,0)-OFFSET('672p stat'!$N$1,A9*20,0)</f>
        <v>4270.4916929999999</v>
      </c>
      <c r="H9">
        <f ca="1">OFFSET('672p stat'!$N$1,A9*20,0)</f>
        <v>463.38258400000001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36.473433000000284</v>
      </c>
      <c r="E10" s="5">
        <f ca="1">OFFSET('672p trace'!$V$56,(A10-1)*56,0)</f>
        <v>35.520730439999483</v>
      </c>
      <c r="F10" s="5">
        <f ca="1">OFFSET('672p stat'!$H$1,A10*20,1)</f>
        <v>21.970981999999999</v>
      </c>
      <c r="G10" s="5">
        <f ca="1">OFFSET('672p stat'!$K$1,A10*20,1)</f>
        <v>17.192827000000001</v>
      </c>
      <c r="H10" s="5">
        <f ca="1">OFFSET('672p stat'!$N$1,A10*20,1)</f>
        <v>1.6015999999999999E-2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37.48239999999987</v>
      </c>
      <c r="E11">
        <f ca="1">OFFSET('672p trace'!$S$56,(A11-1)*56,0)-OFFSET('672p stat'!$H$1,A11*20,0)</f>
        <v>65.911520000000564</v>
      </c>
      <c r="F11">
        <f ca="1">OFFSET('672p stat'!$H$1,A11*20,0)-OFFSET('672p stat'!$K$1,A11*20,0)</f>
        <v>443.93919899999946</v>
      </c>
      <c r="G11">
        <f ca="1">OFFSET('672p stat'!$K$1,A11*20,0)-OFFSET('672p stat'!$N$1,A11*20,0)</f>
        <v>4099.6441370000002</v>
      </c>
      <c r="H11">
        <f ca="1">OFFSET('672p stat'!$N$1,A11*20,0)</f>
        <v>524.90414399999997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19.653080040000326</v>
      </c>
      <c r="E12" s="5">
        <f ca="1">OFFSET('672p trace'!$V$56,(A12-1)*56,0)</f>
        <v>17.956152999999571</v>
      </c>
      <c r="F12" s="5">
        <f ca="1">OFFSET('672p stat'!$H$1,A12*20,1)</f>
        <v>5.1602699999999997</v>
      </c>
      <c r="G12" s="5">
        <f ca="1">OFFSET('672p stat'!$K$1,A12*20,1)</f>
        <v>0.167992</v>
      </c>
      <c r="H12" s="5">
        <f ca="1">OFFSET('672p stat'!$N$1,A12*20,1)</f>
        <v>1.7672E-2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37.319400000000314</v>
      </c>
      <c r="E13">
        <f ca="1">OFFSET('672p trace'!$S$56,(A13-1)*56,0)-OFFSET('672p stat'!$H$1,A13*20,0)</f>
        <v>65.595047000001614</v>
      </c>
      <c r="F13">
        <f ca="1">OFFSET('672p stat'!$H$1,A13*20,0)-OFFSET('672p stat'!$K$1,A13*20,0)</f>
        <v>411.7419919999993</v>
      </c>
      <c r="G13">
        <f ca="1">OFFSET('672p stat'!$K$1,A13*20,0)-OFFSET('672p stat'!$N$1,A13*20,0)</f>
        <v>4052.0870760000003</v>
      </c>
      <c r="H13">
        <f ca="1">OFFSET('672p stat'!$N$1,A13*20,0)</f>
        <v>463.28788500000002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51.036412039999178</v>
      </c>
      <c r="E14" s="5">
        <f ca="1">OFFSET('672p trace'!$V$56,(A14-1)*56,0)</f>
        <v>47.064044000000095</v>
      </c>
      <c r="F14" s="5">
        <f ca="1">OFFSET('672p stat'!$H$1,A14*20,1)</f>
        <v>15.653335999999999</v>
      </c>
      <c r="G14" s="5">
        <f ca="1">OFFSET('672p stat'!$K$1,A14*20,1)</f>
        <v>8.2949219999999997</v>
      </c>
      <c r="H14" s="5">
        <f ca="1">OFFSET('672p stat'!$N$1,A14*20,1)</f>
        <v>1.7919000000000001E-2</v>
      </c>
    </row>
    <row r="15" spans="1:8" x14ac:dyDescent="0.25">
      <c r="A15">
        <v>7</v>
      </c>
      <c r="C15" t="str">
        <f ca="1">OFFSET('672p stat'!$A$1,A15*20,0)</f>
        <v>CUDA ant add CPU12</v>
      </c>
      <c r="D15">
        <f ca="1">OFFSET('672p trace'!$R$56,(A15-1)*56,0)-OFFSET('672p trace'!$S$56,(A15-1)*56,0)</f>
        <v>97.01339999999891</v>
      </c>
      <c r="E15">
        <f ca="1">OFFSET('672p trace'!$S$56,(A15-1)*56,0)-OFFSET('672p stat'!$H$1,A15*20,0)</f>
        <v>13.525317999998151</v>
      </c>
      <c r="F15">
        <f ca="1">OFFSET('672p stat'!$H$1,A15*20,0)-OFFSET('672p stat'!$K$1,A15*20,0)</f>
        <v>1231.9131640000005</v>
      </c>
      <c r="G15">
        <f ca="1">OFFSET('672p stat'!$K$1,A15*20,0)-OFFSET('672p stat'!$N$1,A15*20,0)</f>
        <v>5099.9723079999994</v>
      </c>
      <c r="H15">
        <f ca="1">OFFSET('672p stat'!$N$1,A15*20,0)</f>
        <v>1483.8082099999999</v>
      </c>
    </row>
    <row r="16" spans="1:8" x14ac:dyDescent="0.25">
      <c r="A16">
        <v>7</v>
      </c>
      <c r="C16" t="str">
        <f ca="1">OFFSET('672p stat'!$A$1,A16*20,0)</f>
        <v>CUDA ant add CPU12</v>
      </c>
      <c r="D16" s="5">
        <f ca="1">OFFSET('672p trace'!$U$56,(A16-1)*56,0)</f>
        <v>1413020.7067422851</v>
      </c>
      <c r="E16" s="5">
        <f ca="1">OFFSET('672p trace'!$V$56,(A16-1)*56,0)</f>
        <v>1367048.1141130249</v>
      </c>
      <c r="F16" s="5">
        <f ca="1">OFFSET('672p stat'!$H$1,A16*20,1)</f>
        <v>1368356.822435</v>
      </c>
      <c r="G16" s="5">
        <f ca="1">OFFSET('672p stat'!$K$1,A16*20,1)</f>
        <v>1071456.1691620001</v>
      </c>
      <c r="H16" s="5">
        <f ca="1">OFFSET('672p stat'!$N$1,A16*20,1)</f>
        <v>29718.687188</v>
      </c>
    </row>
    <row r="17" spans="1:12" x14ac:dyDescent="0.25">
      <c r="A17">
        <v>8</v>
      </c>
      <c r="C17" t="str">
        <f ca="1">OFFSET('672p stat'!$A$1,A17*20,0)</f>
        <v>CUDA opt</v>
      </c>
      <c r="D17">
        <f ca="1">OFFSET('672p trace'!$R$56,(A17-1)*56,0)-OFFSET('672p trace'!$S$56,(A17-1)*56,0)</f>
        <v>3582.1613999999995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opt</v>
      </c>
      <c r="D18" s="5">
        <f ca="1">OFFSET('672p trace'!$U$56,(A18-1)*56,0)</f>
        <v>144.0904160400006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opt Time</v>
      </c>
      <c r="D19">
        <f ca="1">OFFSET('672p trace'!$R$56,(A19-1)*56,0)-OFFSET('672p trace'!$S$56,(A19-1)*56,0)</f>
        <v>37.777199999998629</v>
      </c>
      <c r="E19">
        <f ca="1">OFFSET('672p trace'!$S$56,(A19-1)*56,0)-OFFSET('672p stat'!$H$1,A19*20,0)</f>
        <v>60.703083000000788</v>
      </c>
      <c r="F19">
        <f ca="1">OFFSET('672p stat'!$H$1,A19*20,0)-OFFSET('672p stat'!$K$1,A19*20,0)</f>
        <v>876.75119600000016</v>
      </c>
      <c r="G19">
        <f ca="1">OFFSET('672p stat'!$K$1,A19*20,0)-OFFSET('672p stat'!$N$1,A19*20,0)</f>
        <v>2590.8791209999999</v>
      </c>
      <c r="H19">
        <f ca="1">OFFSET('672p stat'!$N$1,A19*20,0)</f>
        <v>0</v>
      </c>
    </row>
    <row r="20" spans="1:12" x14ac:dyDescent="0.25">
      <c r="A20">
        <v>9</v>
      </c>
      <c r="C20" t="str">
        <f ca="1">OFFSET('672p stat'!$A$1,A20*20,0)</f>
        <v>CUDA opt Time</v>
      </c>
      <c r="D20" s="5">
        <f ca="1">OFFSET('672p trace'!$U$56,(A20-1)*56,0)</f>
        <v>243.43665764000033</v>
      </c>
      <c r="E20" s="5">
        <f ca="1">OFFSET('672p trace'!$V$56,(A20-1)*56,0)</f>
        <v>234.58063444000038</v>
      </c>
      <c r="F20" s="5">
        <f ca="1">OFFSET('672p stat'!$H$1,A20*20,1)</f>
        <v>7.6942110000000001</v>
      </c>
      <c r="G20" s="5">
        <f ca="1">OFFSET('672p stat'!$K$1,A20*20,1)</f>
        <v>1.018E-2</v>
      </c>
      <c r="H20" s="5">
        <f ca="1">OFFSET('672p stat'!$N$1,A20*20,1)</f>
        <v>0</v>
      </c>
    </row>
    <row r="21" spans="1:12" x14ac:dyDescent="0.25">
      <c r="A21">
        <v>10</v>
      </c>
      <c r="C21" t="str">
        <f ca="1">OFFSET('672p stat'!$A$1,A21*20,0)</f>
        <v>CUDA opt non hash</v>
      </c>
      <c r="D21">
        <f ca="1">OFFSET('672p trace'!$R$56,(A21-1)*56,0)-OFFSET('672p trace'!$S$56,(A21-1)*56,0)</f>
        <v>32.037200000000212</v>
      </c>
      <c r="E21">
        <f ca="1">OFFSET('672p trace'!$S$56,(A21-1)*56,0)-OFFSET('672p stat'!$H$1,A21*20,0)</f>
        <v>39.575802999999951</v>
      </c>
      <c r="F21">
        <f ca="1">OFFSET('672p stat'!$H$1,A21*20,0)-OFFSET('672p stat'!$K$1,A21*20,0)</f>
        <v>875.05126800000005</v>
      </c>
      <c r="G21">
        <f ca="1">OFFSET('672p stat'!$K$1,A21*20,0)-OFFSET('672p stat'!$N$1,A21*20,0)</f>
        <v>650.70092899999997</v>
      </c>
      <c r="H21">
        <f ca="1">OFFSET('672p stat'!$N$1,A21*20,0)</f>
        <v>0</v>
      </c>
    </row>
    <row r="22" spans="1:12" x14ac:dyDescent="0.25">
      <c r="A22">
        <v>10</v>
      </c>
      <c r="C22" t="str">
        <f ca="1">OFFSET('672p stat'!$A$1,A22*20,0)</f>
        <v>CUDA opt non hash</v>
      </c>
      <c r="D22" s="5">
        <f ca="1">OFFSET('672p trace'!$U$56,(A22-1)*56,0)</f>
        <v>93.427612960000246</v>
      </c>
      <c r="E22" s="5">
        <f ca="1">OFFSET('672p trace'!$V$56,(A22-1)*56,0)</f>
        <v>90.776675999999682</v>
      </c>
      <c r="F22" s="5">
        <f ca="1">OFFSET('672p stat'!$H$1,A22*20,1)</f>
        <v>4.4300509999999997</v>
      </c>
      <c r="G22" s="5">
        <f ca="1">OFFSET('672p stat'!$K$1,A22*20,1)</f>
        <v>6.7650000000000002E-3</v>
      </c>
      <c r="H22" s="5">
        <f ca="1">OFFSET('672p stat'!$N$1,A22*20,1)</f>
        <v>0</v>
      </c>
    </row>
    <row r="23" spans="1:12" x14ac:dyDescent="0.25">
      <c r="A23">
        <v>11</v>
      </c>
      <c r="C23" t="str">
        <f ca="1">OFFSET('672p stat'!$A$1,A23*20,0)</f>
        <v>CUDA opt ant</v>
      </c>
      <c r="D23">
        <f ca="1">OFFSET('672p trace'!$R$56,(A23-1)*56,0)-OFFSET('672p trace'!$S$56,(A23-1)*56,0)</f>
        <v>37.574800000001233</v>
      </c>
      <c r="E23">
        <f ca="1">OFFSET('672p trace'!$S$56,(A23-1)*56,0)-OFFSET('672p stat'!$H$1,A23*20,0)</f>
        <v>66.953404999998384</v>
      </c>
      <c r="F23">
        <f ca="1">OFFSET('672p stat'!$H$1,A23*20,0)-OFFSET('672p stat'!$K$1,A23*20,0)</f>
        <v>868.57579100000021</v>
      </c>
      <c r="G23">
        <f ca="1">OFFSET('672p stat'!$K$1,A23*20,0)-OFFSET('672p stat'!$N$1,A23*20,0)</f>
        <v>4264.8290040000002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 ant</v>
      </c>
      <c r="D24" s="5">
        <f ca="1">OFFSET('672p trace'!$U$56,(A24-1)*56,0)</f>
        <v>57.365981000000431</v>
      </c>
      <c r="E24" s="5">
        <f ca="1">OFFSET('672p trace'!$V$56,(A24-1)*56,0)</f>
        <v>57.433174760000185</v>
      </c>
      <c r="F24" s="5">
        <f ca="1">OFFSET('672p stat'!$H$1,A24*20,1)</f>
        <v>10.282579</v>
      </c>
      <c r="G24" s="5">
        <f ca="1">OFFSET('672p stat'!$K$1,A24*20,1)</f>
        <v>2.0943109999999998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ant non hash</v>
      </c>
      <c r="D25">
        <f ca="1">OFFSET('672p trace'!$R$56,(A25-1)*56,0)-OFFSET('672p trace'!$S$56,(A25-1)*56,0)</f>
        <v>37.322199999998702</v>
      </c>
      <c r="E25">
        <f ca="1">OFFSET('672p trace'!$S$56,(A25-1)*56,0)-OFFSET('672p stat'!$H$1,A25*20,0)</f>
        <v>66.354995000000599</v>
      </c>
      <c r="F25">
        <f ca="1">OFFSET('672p stat'!$H$1,A25*20,0)-OFFSET('672p stat'!$K$1,A25*20,0)</f>
        <v>868.49808100000018</v>
      </c>
      <c r="G25">
        <f ca="1">OFFSET('672p stat'!$K$1,A25*20,0)-OFFSET('672p stat'!$N$1,A25*20,0)</f>
        <v>4052.4575239999999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ant non hash</v>
      </c>
      <c r="D26" s="5">
        <f ca="1">OFFSET('672p trace'!$U$56,(A26-1)*56,0)</f>
        <v>75.150756160000185</v>
      </c>
      <c r="E26" s="5">
        <f ca="1">OFFSET('672p trace'!$V$56,(A26-1)*56,0)</f>
        <v>73.134733640000036</v>
      </c>
      <c r="F26" s="5">
        <f ca="1">OFFSET('672p stat'!$H$1,A26*20,1)</f>
        <v>8.7899709999999995</v>
      </c>
      <c r="G26" s="5">
        <f ca="1">OFFSET('672p stat'!$K$1,A26*20,1)</f>
        <v>2.8296779999999999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ant par</v>
      </c>
      <c r="D27">
        <f ca="1">OFFSET('672p trace'!$R$56,(A27-1)*56,0)-OFFSET('672p trace'!$S$56,(A27-1)*56,0)</f>
        <v>38.489800000003925</v>
      </c>
      <c r="E27">
        <f ca="1">OFFSET('672p trace'!$S$56,(A27-1)*56,0)-OFFSET('672p stat'!$H$1,A27*20,0)</f>
        <v>58.73098999999911</v>
      </c>
      <c r="F27">
        <f ca="1">OFFSET('672p stat'!$H$1,A27*20,0)-OFFSET('672p stat'!$K$1,A27*20,0)</f>
        <v>965.62242200000037</v>
      </c>
      <c r="G27">
        <f ca="1">OFFSET('672p stat'!$K$1,A27*20,0)-OFFSET('672p stat'!$N$1,A27*20,0)</f>
        <v>4098.572588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ant par</v>
      </c>
      <c r="D28" s="5">
        <f ca="1">OFFSET('672p trace'!$U$56,(A28-1)*56,0)</f>
        <v>49.766412359999805</v>
      </c>
      <c r="E28" s="5">
        <f ca="1">OFFSET('672p trace'!$V$56,(A28-1)*56,0)</f>
        <v>43.387047999999261</v>
      </c>
      <c r="F28" s="5">
        <f ca="1">OFFSET('672p stat'!$H$1,A28*20,1)</f>
        <v>2.5900569999999998</v>
      </c>
      <c r="G28" s="5">
        <f ca="1">OFFSET('672p stat'!$K$1,A28*20,1)</f>
        <v>0.12886400000000001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37.369800000000396</v>
      </c>
      <c r="E31" s="5">
        <f ca="1">OFFSET('672p trace'!$S$56,(A31-1)*56,0)-OFFSET('672p stat'!$H$1,A31*20,0)</f>
        <v>54.209358999999949</v>
      </c>
      <c r="F31" s="5">
        <f ca="1">OFFSET('672p stat'!$H$1,A31*20,0)-OFFSET('672p stat'!$K$1,A31*20,0)</f>
        <v>444.00718800000004</v>
      </c>
      <c r="G31" s="5">
        <f ca="1">OFFSET('672p stat'!$K$1,A31*20,0)-OFFSET('672p stat'!$N$1,A31*20,0)</f>
        <v>2578.9022460000001</v>
      </c>
      <c r="H31" s="5">
        <f ca="1">OFFSET('672p stat'!$N$1,A31*20,0)</f>
        <v>430.067407</v>
      </c>
      <c r="I31" s="5"/>
      <c r="J31" s="5">
        <f ca="1">SUM(D31:H31)</f>
        <v>3544.5560000000005</v>
      </c>
      <c r="K31" s="10">
        <f ca="1">G31/J31</f>
        <v>0.72756707638417895</v>
      </c>
      <c r="L31">
        <f t="shared" ref="L31:L59" ca="1" si="0">$K$29*POWER(K31,2)*SQRT(G139/(POWER(G31,2)*$L$29)+J139/(POWER(J31,2)*$L$29))</f>
        <v>1.5365371326668312E-3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3580.2295999999997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t="shared" ref="J32:J59" ca="1" si="1">SUM(D32:H32)</f>
        <v>3580.2295999999997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31.401999999999134</v>
      </c>
      <c r="E33" s="5">
        <f ca="1">OFFSET('672p trace'!$S$56,(A33-1)*56,0)-OFFSET('672p stat'!$H$1,A33*20,0)</f>
        <v>32.272760000000744</v>
      </c>
      <c r="F33" s="5">
        <f ca="1">OFFSET('672p stat'!$H$1,A33*20,0)-OFFSET('672p stat'!$K$1,A33*20,0)</f>
        <v>443.00957700000004</v>
      </c>
      <c r="G33" s="5">
        <f ca="1">OFFSET('672p stat'!$K$1,A33*20,0)-OFFSET('672p stat'!$N$1,A33*20,0)</f>
        <v>1305.931568</v>
      </c>
      <c r="H33" s="5">
        <f ca="1">OFFSET('672p stat'!$N$1,A33*20,0)</f>
        <v>432.24509499999999</v>
      </c>
      <c r="I33" s="5"/>
      <c r="J33" s="5">
        <f t="shared" ca="1" si="1"/>
        <v>2244.8609999999999</v>
      </c>
      <c r="K33" s="10">
        <f t="shared" ca="1" si="2"/>
        <v>0.58174273061895598</v>
      </c>
      <c r="L33">
        <f t="shared" ca="1" si="0"/>
        <v>1.0512454093092813E-3</v>
      </c>
    </row>
    <row r="34" spans="1:12" x14ac:dyDescent="0.25">
      <c r="A34">
        <v>4</v>
      </c>
      <c r="C34" t="str">
        <f ca="1">OFFSET('672p stat'!$A$1,A34*20,0)</f>
        <v>CUDA ant</v>
      </c>
      <c r="D34" s="5">
        <f ca="1">OFFSET('672p trace'!$R$56,(A34-1)*56,0)-OFFSET('672p trace'!$S$56,(A34-1)*56,0)</f>
        <v>37.447600000000421</v>
      </c>
      <c r="E34" s="5">
        <f ca="1">OFFSET('672p trace'!$S$56,(A34-1)*56,0)-OFFSET('672p stat'!$H$1,A34*20,0)</f>
        <v>66.920353000000432</v>
      </c>
      <c r="F34" s="5">
        <f ca="1">OFFSET('672p stat'!$H$1,A34*20,0)-OFFSET('672p stat'!$K$1,A34*20,0)</f>
        <v>411.43876999999975</v>
      </c>
      <c r="G34" s="5">
        <f ca="1">OFFSET('672p stat'!$K$1,A34*20,0)-OFFSET('672p stat'!$N$1,A34*20,0)</f>
        <v>4270.4916929999999</v>
      </c>
      <c r="H34" s="5">
        <f ca="1">OFFSET('672p stat'!$N$1,A34*20,0)</f>
        <v>463.38258400000001</v>
      </c>
      <c r="I34" s="5"/>
      <c r="J34" s="5">
        <f t="shared" ca="1" si="1"/>
        <v>5249.6810000000005</v>
      </c>
      <c r="K34" s="10">
        <f t="shared" ca="1" si="2"/>
        <v>0.81347641751946442</v>
      </c>
      <c r="L34">
        <f t="shared" ca="1" si="0"/>
        <v>4.091985022743489E-4</v>
      </c>
    </row>
    <row r="35" spans="1:12" x14ac:dyDescent="0.25">
      <c r="A35">
        <v>5</v>
      </c>
      <c r="C35" t="str">
        <f ca="1">OFFSET('672p stat'!$A$1,A35*20,0)</f>
        <v>CUDA ant par</v>
      </c>
      <c r="D35" s="5">
        <f ca="1">OFFSET('672p trace'!$R$56,(A35-1)*56,0)-OFFSET('672p trace'!$S$56,(A35-1)*56,0)</f>
        <v>37.48239999999987</v>
      </c>
      <c r="E35" s="5">
        <f ca="1">OFFSET('672p trace'!$S$56,(A35-1)*56,0)-OFFSET('672p stat'!$H$1,A35*20,0)</f>
        <v>65.911520000000564</v>
      </c>
      <c r="F35" s="5">
        <f ca="1">OFFSET('672p stat'!$H$1,A35*20,0)-OFFSET('672p stat'!$K$1,A35*20,0)</f>
        <v>443.93919899999946</v>
      </c>
      <c r="G35" s="5">
        <f ca="1">OFFSET('672p stat'!$K$1,A35*20,0)-OFFSET('672p stat'!$N$1,A35*20,0)</f>
        <v>4099.6441370000002</v>
      </c>
      <c r="H35" s="5">
        <f ca="1">OFFSET('672p stat'!$N$1,A35*20,0)</f>
        <v>524.90414399999997</v>
      </c>
      <c r="I35" s="5"/>
      <c r="J35" s="5">
        <f t="shared" ca="1" si="1"/>
        <v>5171.8814000000002</v>
      </c>
      <c r="K35" s="10">
        <f t="shared" ca="1" si="2"/>
        <v>0.79267945645466653</v>
      </c>
      <c r="L35">
        <f t="shared" ca="1" si="0"/>
        <v>2.2139753730249172E-4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37.319400000000314</v>
      </c>
      <c r="E36" s="5">
        <f ca="1">OFFSET('672p trace'!$S$56,(A36-1)*56,0)-OFFSET('672p stat'!$H$1,A36*20,0)</f>
        <v>65.595047000001614</v>
      </c>
      <c r="F36" s="5">
        <f ca="1">OFFSET('672p stat'!$H$1,A36*20,0)-OFFSET('672p stat'!$K$1,A36*20,0)</f>
        <v>411.7419919999993</v>
      </c>
      <c r="G36" s="5">
        <f ca="1">OFFSET('672p stat'!$K$1,A36*20,0)-OFFSET('672p stat'!$N$1,A36*20,0)</f>
        <v>4052.0870760000003</v>
      </c>
      <c r="H36" s="5">
        <f ca="1">OFFSET('672p stat'!$N$1,A36*20,0)</f>
        <v>463.28788500000002</v>
      </c>
      <c r="I36" s="5"/>
      <c r="J36" s="5">
        <f t="shared" ca="1" si="1"/>
        <v>5030.0314000000017</v>
      </c>
      <c r="K36" s="10">
        <f t="shared" ca="1" si="2"/>
        <v>0.80557888286741086</v>
      </c>
      <c r="L36">
        <f t="shared" ca="1" si="0"/>
        <v>4.1527871115753866E-4</v>
      </c>
    </row>
    <row r="37" spans="1:12" x14ac:dyDescent="0.25">
      <c r="A37">
        <v>7</v>
      </c>
      <c r="C37" t="str">
        <f ca="1">OFFSET('672p stat'!$A$1,A37*20,0)</f>
        <v>CUDA ant add CPU12</v>
      </c>
      <c r="D37" s="5">
        <f ca="1">OFFSET('672p trace'!$R$56,(A37-1)*56,0)-OFFSET('672p trace'!$S$56,(A37-1)*56,0)</f>
        <v>97.01339999999891</v>
      </c>
      <c r="E37" s="5">
        <f ca="1">OFFSET('672p trace'!$S$56,(A37-1)*56,0)-OFFSET('672p stat'!$H$1,A37*20,0)</f>
        <v>13.525317999998151</v>
      </c>
      <c r="F37" s="5">
        <f ca="1">OFFSET('672p stat'!$H$1,A37*20,0)-OFFSET('672p stat'!$K$1,A37*20,0)</f>
        <v>1231.9131640000005</v>
      </c>
      <c r="G37" s="5">
        <f ca="1">OFFSET('672p stat'!$K$1,A37*20,0)-OFFSET('672p stat'!$N$1,A37*20,0)</f>
        <v>5099.9723079999994</v>
      </c>
      <c r="H37" s="5">
        <f ca="1">OFFSET('672p stat'!$N$1,A37*20,0)</f>
        <v>1483.8082099999999</v>
      </c>
      <c r="I37" s="5"/>
      <c r="J37" s="5">
        <f t="shared" ca="1" si="1"/>
        <v>7926.2323999999971</v>
      </c>
      <c r="K37" s="10">
        <f t="shared" ca="1" si="2"/>
        <v>0.64342957039715376</v>
      </c>
      <c r="L37">
        <f t="shared" ca="1" si="0"/>
        <v>4.0532108743122491E-2</v>
      </c>
    </row>
    <row r="38" spans="1:12" x14ac:dyDescent="0.25">
      <c r="A38">
        <v>8</v>
      </c>
      <c r="C38" t="str">
        <f ca="1">OFFSET('672p stat'!$A$1,A38*20,0)</f>
        <v>CUDA opt</v>
      </c>
      <c r="D38" s="5">
        <f ca="1">OFFSET('672p trace'!$R$56,(A38-1)*56,0)-OFFSET('672p trace'!$S$56,(A38-1)*56,0)</f>
        <v>3582.1613999999995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t="shared" ca="1" si="1"/>
        <v>3582.1613999999995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OFFSET('672p stat'!$A$1,A39*20,0)</f>
        <v>CUDA opt Time</v>
      </c>
      <c r="D39" s="5">
        <f ca="1">OFFSET('672p trace'!$R$56,(A39-1)*56,0)-OFFSET('672p trace'!$S$56,(A39-1)*56,0)</f>
        <v>37.777199999998629</v>
      </c>
      <c r="E39" s="5">
        <f ca="1">OFFSET('672p trace'!$S$56,(A39-1)*56,0)-OFFSET('672p stat'!$H$1,A39*20,0)</f>
        <v>60.703083000000788</v>
      </c>
      <c r="F39" s="5">
        <f ca="1">OFFSET('672p stat'!$H$1,A39*20,0)-OFFSET('672p stat'!$K$1,A39*20,0)</f>
        <v>876.75119600000016</v>
      </c>
      <c r="G39" s="5">
        <f ca="1">OFFSET('672p stat'!$K$1,A39*20,0)-OFFSET('672p stat'!$N$1,A39*20,0)</f>
        <v>2590.8791209999999</v>
      </c>
      <c r="H39" s="5">
        <f ca="1">OFFSET('672p stat'!$N$1,A39*20,0)</f>
        <v>0</v>
      </c>
      <c r="I39" s="5"/>
      <c r="J39" s="5">
        <f t="shared" ca="1" si="1"/>
        <v>3566.1105999999995</v>
      </c>
      <c r="K39" s="10">
        <f t="shared" ca="1" si="2"/>
        <v>0.72652797728707585</v>
      </c>
      <c r="L39">
        <f t="shared" ca="1" si="0"/>
        <v>9.042391660235257E-4</v>
      </c>
    </row>
    <row r="40" spans="1:12" x14ac:dyDescent="0.25">
      <c r="A40">
        <v>10</v>
      </c>
      <c r="C40" t="str">
        <f ca="1">OFFSET('672p stat'!$A$1,A40*20,0)</f>
        <v>CUDA opt non hash</v>
      </c>
      <c r="D40" s="5">
        <f ca="1">OFFSET('672p trace'!$R$56,(A40-1)*56,0)-OFFSET('672p trace'!$S$56,(A40-1)*56,0)</f>
        <v>32.037200000000212</v>
      </c>
      <c r="E40" s="5">
        <f ca="1">OFFSET('672p trace'!$S$56,(A40-1)*56,0)-OFFSET('672p stat'!$H$1,A40*20,0)</f>
        <v>39.575802999999951</v>
      </c>
      <c r="F40" s="5">
        <f ca="1">OFFSET('672p stat'!$H$1,A40*20,0)-OFFSET('672p stat'!$K$1,A40*20,0)</f>
        <v>875.05126800000005</v>
      </c>
      <c r="G40" s="5">
        <f ca="1">OFFSET('672p stat'!$K$1,A40*20,0)-OFFSET('672p stat'!$N$1,A40*20,0)</f>
        <v>650.70092899999997</v>
      </c>
      <c r="H40" s="5">
        <f ca="1">OFFSET('672p stat'!$N$1,A40*20,0)</f>
        <v>0</v>
      </c>
      <c r="I40" s="5"/>
      <c r="J40" s="5">
        <f t="shared" ca="1" si="1"/>
        <v>1597.3652000000002</v>
      </c>
      <c r="K40" s="10">
        <f t="shared" ca="1" si="2"/>
        <v>0.40735889889174992</v>
      </c>
      <c r="L40">
        <f t="shared" ca="1" si="0"/>
        <v>3.955363078335329E-4</v>
      </c>
    </row>
    <row r="41" spans="1:12" x14ac:dyDescent="0.25">
      <c r="A41">
        <v>11</v>
      </c>
      <c r="C41" t="str">
        <f ca="1">OFFSET('672p stat'!$A$1,A41*20,0)</f>
        <v>CUDA opt ant</v>
      </c>
      <c r="D41" s="5">
        <f ca="1">OFFSET('672p trace'!$R$56,(A41-1)*56,0)-OFFSET('672p trace'!$S$56,(A41-1)*56,0)</f>
        <v>37.574800000001233</v>
      </c>
      <c r="E41" s="5">
        <f ca="1">OFFSET('672p trace'!$S$56,(A41-1)*56,0)-OFFSET('672p stat'!$H$1,A41*20,0)</f>
        <v>66.953404999998384</v>
      </c>
      <c r="F41" s="5">
        <f ca="1">OFFSET('672p stat'!$H$1,A41*20,0)-OFFSET('672p stat'!$K$1,A41*20,0)</f>
        <v>868.57579100000021</v>
      </c>
      <c r="G41" s="5">
        <f ca="1">OFFSET('672p stat'!$K$1,A41*20,0)-OFFSET('672p stat'!$N$1,A41*20,0)</f>
        <v>4264.8290040000002</v>
      </c>
      <c r="H41" s="5">
        <f ca="1">OFFSET('672p stat'!$N$1,A41*20,0)</f>
        <v>0</v>
      </c>
      <c r="I41" s="5"/>
      <c r="J41" s="5">
        <f t="shared" ca="1" si="1"/>
        <v>5237.933</v>
      </c>
      <c r="K41" s="10">
        <f t="shared" ca="1" si="2"/>
        <v>0.81421984664561387</v>
      </c>
      <c r="L41">
        <f t="shared" ca="1" si="0"/>
        <v>4.0052091716985235E-4</v>
      </c>
    </row>
    <row r="42" spans="1:12" x14ac:dyDescent="0.25">
      <c r="A42">
        <v>12</v>
      </c>
      <c r="C42" t="str">
        <f ca="1">OFFSET('672p stat'!$A$1,A42*20,0)</f>
        <v>CUDA opt ant non hash</v>
      </c>
      <c r="D42" s="5">
        <f ca="1">OFFSET('672p trace'!$R$56,(A42-1)*56,0)-OFFSET('672p trace'!$S$56,(A42-1)*56,0)</f>
        <v>37.322199999998702</v>
      </c>
      <c r="E42" s="5">
        <f ca="1">OFFSET('672p trace'!$S$56,(A42-1)*56,0)-OFFSET('672p stat'!$H$1,A42*20,0)</f>
        <v>66.354995000000599</v>
      </c>
      <c r="F42" s="5">
        <f ca="1">OFFSET('672p stat'!$H$1,A42*20,0)-OFFSET('672p stat'!$K$1,A42*20,0)</f>
        <v>868.49808100000018</v>
      </c>
      <c r="G42" s="5">
        <f ca="1">OFFSET('672p stat'!$K$1,A42*20,0)-OFFSET('672p stat'!$N$1,A42*20,0)</f>
        <v>4052.4575239999999</v>
      </c>
      <c r="H42" s="5">
        <f ca="1">OFFSET('672p stat'!$N$1,A42*20,0)</f>
        <v>0</v>
      </c>
      <c r="I42" s="5"/>
      <c r="J42" s="5">
        <f t="shared" ca="1" si="1"/>
        <v>5024.6327999999994</v>
      </c>
      <c r="K42" s="10">
        <f t="shared" ca="1" si="2"/>
        <v>0.80651814476870831</v>
      </c>
      <c r="L42">
        <f t="shared" ca="1" si="0"/>
        <v>4.5989084661650419E-4</v>
      </c>
    </row>
    <row r="43" spans="1:12" x14ac:dyDescent="0.25">
      <c r="A43">
        <v>13</v>
      </c>
      <c r="C43" t="str">
        <f ca="1">OFFSET('672p stat'!$A$1,A43*20,0)</f>
        <v>CUDA opt ant par</v>
      </c>
      <c r="D43" s="5">
        <f ca="1">OFFSET('672p trace'!$R$56,(A43-1)*56,0)-OFFSET('672p trace'!$S$56,(A43-1)*56,0)</f>
        <v>38.489800000003925</v>
      </c>
      <c r="E43" s="5">
        <f ca="1">OFFSET('672p trace'!$S$56,(A43-1)*56,0)-OFFSET('672p stat'!$H$1,A43*20,0)</f>
        <v>58.73098999999911</v>
      </c>
      <c r="F43" s="5">
        <f ca="1">OFFSET('672p stat'!$H$1,A43*20,0)-OFFSET('672p stat'!$K$1,A43*20,0)</f>
        <v>965.62242200000037</v>
      </c>
      <c r="G43" s="5">
        <f ca="1">OFFSET('672p stat'!$K$1,A43*20,0)-OFFSET('672p stat'!$N$1,A43*20,0)</f>
        <v>4098.572588</v>
      </c>
      <c r="H43" s="5">
        <f ca="1">OFFSET('672p stat'!$N$1,A43*20,0)</f>
        <v>0</v>
      </c>
      <c r="I43" s="5"/>
      <c r="J43" s="5">
        <f t="shared" ca="1" si="1"/>
        <v>5161.4158000000034</v>
      </c>
      <c r="K43" s="10">
        <f t="shared" ca="1" si="2"/>
        <v>0.79407913386865625</v>
      </c>
      <c r="L43">
        <f t="shared" ca="1" si="0"/>
        <v>3.3192421096910909E-4</v>
      </c>
    </row>
    <row r="44" spans="1:12" x14ac:dyDescent="0.25">
      <c r="A44">
        <v>14</v>
      </c>
      <c r="C44" t="str">
        <f ca="1">OFFSET('672p stat'!$A$1,A44*20,0)</f>
        <v>non CUDA Time</v>
      </c>
      <c r="D44" s="5">
        <f ca="1">OFFSET('672p trace'!$R$56,(A44-1)*56,0)-OFFSET('672p trace'!$S$56,(A44-1)*56,0)</f>
        <v>89.659800000000359</v>
      </c>
      <c r="E44" s="5">
        <f ca="1">OFFSET('672p trace'!$S$56,(A44-1)*56,0)-OFFSET('672p stat'!$H$1,A44*20,0)</f>
        <v>0.12859699999899021</v>
      </c>
      <c r="F44" s="5">
        <f ca="1">OFFSET('672p stat'!$H$1,A44*20,0)-OFFSET('672p stat'!$K$1,A44*20,0)</f>
        <v>69.957744999999704</v>
      </c>
      <c r="G44" s="5">
        <f ca="1">OFFSET('672p stat'!$K$1,A44*20,0)-OFFSET('672p stat'!$N$1,A44*20,0)</f>
        <v>3750.1341600000001</v>
      </c>
      <c r="H44" s="5">
        <f ca="1">OFFSET('672p stat'!$N$1,A44*20,0)</f>
        <v>173.70069799999999</v>
      </c>
      <c r="I44" s="5"/>
      <c r="J44" s="5">
        <f t="shared" ca="1" si="1"/>
        <v>4083.5809999999992</v>
      </c>
      <c r="K44" s="10">
        <f t="shared" ca="1" si="2"/>
        <v>0.91834450204367213</v>
      </c>
      <c r="L44">
        <f t="shared" ca="1" si="0"/>
        <v>7.1139175260015643E-3</v>
      </c>
    </row>
    <row r="45" spans="1:12" x14ac:dyDescent="0.25">
      <c r="A45">
        <v>15</v>
      </c>
      <c r="C45" t="str">
        <f ca="1">OFFSET('672p stat'!$A$1,A45*20,0)</f>
        <v>non CUDA</v>
      </c>
      <c r="D45" s="5">
        <f ca="1">OFFSET('672p trace'!$R$56,(A45-1)*56,0)-OFFSET('672p trace'!$S$56,(A45-1)*56,0)</f>
        <v>4040.4719999999998</v>
      </c>
      <c r="E45" s="5">
        <f ca="1">OFFSET('672p trace'!$S$56,(A45-1)*56,0)-OFFSET('672p stat'!$H$1,A45*20,0)</f>
        <v>0</v>
      </c>
      <c r="F45" s="5">
        <f ca="1">OFFSET('672p stat'!$H$1,A45*20,0)-OFFSET('672p stat'!$K$1,A45*20,0)</f>
        <v>0</v>
      </c>
      <c r="G45" s="5">
        <f ca="1">OFFSET('672p stat'!$K$1,A45*20,0)-OFFSET('672p stat'!$N$1,A45*20,0)</f>
        <v>0</v>
      </c>
      <c r="H45" s="5">
        <f ca="1">OFFSET('672p stat'!$N$1,A45*20,0)</f>
        <v>0</v>
      </c>
      <c r="I45" s="5"/>
      <c r="J45" s="5">
        <f t="shared" ca="1" si="1"/>
        <v>4040.4719999999998</v>
      </c>
      <c r="K45" s="10">
        <f t="shared" ca="1" si="2"/>
        <v>0</v>
      </c>
      <c r="L45" t="e">
        <f t="shared" ca="1" si="0"/>
        <v>#DIV/0!</v>
      </c>
    </row>
    <row r="46" spans="1:12" x14ac:dyDescent="0.25">
      <c r="A46">
        <v>16</v>
      </c>
      <c r="C46" t="str">
        <f ca="1">OFFSET('672p stat'!$A$1,A46*20,0)</f>
        <v>non CUDA non hash</v>
      </c>
      <c r="D46" s="5">
        <f ca="1">OFFSET('672p trace'!$R$56,(A46-1)*56,0)-OFFSET('672p trace'!$S$56,(A46-1)*56,0)</f>
        <v>29.267800000000989</v>
      </c>
      <c r="E46" s="5">
        <f ca="1">OFFSET('672p trace'!$S$56,(A46-1)*56,0)-OFFSET('672p stat'!$H$1,A46*20,0)</f>
        <v>0.12451899999905436</v>
      </c>
      <c r="F46" s="5">
        <f ca="1">OFFSET('672p stat'!$H$1,A46*20,0)-OFFSET('672p stat'!$K$1,A46*20,0)</f>
        <v>69.912847000000056</v>
      </c>
      <c r="G46" s="5">
        <f ca="1">OFFSET('672p stat'!$K$1,A46*20,0)-OFFSET('672p stat'!$N$1,A46*20,0)</f>
        <v>3128.7203299999996</v>
      </c>
      <c r="H46" s="5">
        <f ca="1">OFFSET('672p stat'!$N$1,A46*20,0)</f>
        <v>172.97490400000001</v>
      </c>
      <c r="I46" s="5"/>
      <c r="J46" s="5">
        <f t="shared" ca="1" si="1"/>
        <v>3401.0003999999999</v>
      </c>
      <c r="K46" s="10">
        <f t="shared" ca="1" si="2"/>
        <v>0.91994118260027247</v>
      </c>
      <c r="L46">
        <f t="shared" ca="1" si="0"/>
        <v>8.4974174269378516E-3</v>
      </c>
    </row>
    <row r="47" spans="1:12" x14ac:dyDescent="0.25">
      <c r="A47">
        <v>17</v>
      </c>
      <c r="C47" t="str">
        <f ca="1">OFFSET('672p stat'!$A$1,A47*20,0)</f>
        <v>Classic ACO</v>
      </c>
      <c r="D47" s="5">
        <f ca="1">OFFSET('672p trace'!$R$56,(A47-1)*56,0)-OFFSET('672p trace'!$S$56,(A47-1)*56,0)</f>
        <v>4755.9439999999886</v>
      </c>
      <c r="E47" s="5">
        <f ca="1">OFFSET('672p trace'!$S$56,(A47-1)*56,0)-OFFSET('672p stat'!$H$1,A47*20,0)</f>
        <v>77.188624999995227</v>
      </c>
      <c r="F47" s="5">
        <f ca="1">OFFSET('672p stat'!$H$1,A47*20,0)-OFFSET('672p stat'!$K$1,A47*20,0)</f>
        <v>162.07234400000016</v>
      </c>
      <c r="G47" s="5">
        <f ca="1">OFFSET('672p stat'!$K$1,A47*20,0)-OFFSET('672p stat'!$N$1,A47*20,0)</f>
        <v>83779.52698699999</v>
      </c>
      <c r="H47" s="5">
        <f ca="1">OFFSET('672p stat'!$N$1,A47*20,0)</f>
        <v>567.21004400000004</v>
      </c>
      <c r="I47" s="5"/>
      <c r="J47" s="5">
        <f t="shared" ca="1" si="1"/>
        <v>89341.941999999981</v>
      </c>
      <c r="K47" s="10">
        <f t="shared" ca="1" si="2"/>
        <v>0.93774016001353555</v>
      </c>
      <c r="L47">
        <f t="shared" ca="1" si="0"/>
        <v>6.436685261789709E-3</v>
      </c>
    </row>
    <row r="48" spans="1:12" x14ac:dyDescent="0.25">
      <c r="A48">
        <v>18</v>
      </c>
      <c r="C48" t="str">
        <f ca="1">OFFSET('672p stat'!$A$1,A48*20,0)</f>
        <v>Classic ACO non hash</v>
      </c>
      <c r="D48" s="5">
        <f ca="1">OFFSET('672p trace'!$R$56,(A48-1)*56,0)-OFFSET('672p trace'!$S$56,(A48-1)*56,0)</f>
        <v>37.259999999965657</v>
      </c>
      <c r="E48" s="5">
        <f ca="1">OFFSET('672p trace'!$S$56,(A48-1)*56,0)-OFFSET('672p stat'!$H$1,A48*20,0)</f>
        <v>58.330094000048121</v>
      </c>
      <c r="F48" s="5">
        <f ca="1">OFFSET('672p stat'!$H$1,A48*20,0)-OFFSET('672p stat'!$K$1,A48*20,0)</f>
        <v>161.64906199999677</v>
      </c>
      <c r="G48" s="5">
        <f ca="1">OFFSET('672p stat'!$K$1,A48*20,0)-OFFSET('672p stat'!$N$1,A48*20,0)</f>
        <v>83185.859809000001</v>
      </c>
      <c r="H48" s="5">
        <f ca="1">OFFSET('672p stat'!$N$1,A48*20,0)</f>
        <v>572.775035</v>
      </c>
      <c r="I48" s="5"/>
      <c r="J48" s="5">
        <f t="shared" ca="1" si="1"/>
        <v>84015.874000000011</v>
      </c>
      <c r="K48" s="10">
        <f t="shared" ca="1" si="2"/>
        <v>0.99012074562242836</v>
      </c>
      <c r="L48">
        <f t="shared" ca="1" si="0"/>
        <v>6.7930981567121554E-3</v>
      </c>
    </row>
    <row r="49" spans="1:12" x14ac:dyDescent="0.25">
      <c r="A49">
        <v>19</v>
      </c>
      <c r="C49" t="str">
        <f ca="1">OFFSET('672p stat'!$A$1,A49*20,0)</f>
        <v>omp</v>
      </c>
      <c r="D49" s="5">
        <f ca="1">OFFSET('672p trace'!$R$56,(A49-1)*56,0)-OFFSET('672p trace'!$S$56,(A49-1)*56,0)</f>
        <v>101.0574000000006</v>
      </c>
      <c r="E49" s="5">
        <f ca="1">OFFSET('672p trace'!$S$56,(A49-1)*56,0)-OFFSET('672p stat'!$H$1,A49*20,0)</f>
        <v>0.30388500000026397</v>
      </c>
      <c r="F49" s="5">
        <f ca="1">OFFSET('672p stat'!$H$1,A49*20,0)-OFFSET('672p stat'!$K$1,A49*20,0)</f>
        <v>76.387499999999818</v>
      </c>
      <c r="G49" s="5">
        <f ca="1">OFFSET('672p stat'!$K$1,A49*20,0)-OFFSET('672p stat'!$N$1,A49*20,0)</f>
        <v>4023.3276519999999</v>
      </c>
      <c r="H49" s="5">
        <f ca="1">OFFSET('672p stat'!$N$1,A49*20,0)</f>
        <v>217.237763</v>
      </c>
      <c r="I49" s="5"/>
      <c r="J49" s="5">
        <f t="shared" ca="1" si="1"/>
        <v>4418.3142000000007</v>
      </c>
      <c r="K49" s="10">
        <f t="shared" ca="1" si="2"/>
        <v>0.9106024311263331</v>
      </c>
      <c r="L49">
        <f t="shared" ca="1" si="0"/>
        <v>1.6915657444861596E-2</v>
      </c>
    </row>
    <row r="50" spans="1:12" x14ac:dyDescent="0.25">
      <c r="A50">
        <v>20</v>
      </c>
      <c r="C50" t="str">
        <f ca="1">OFFSET('672p stat'!$A$1,A50*20,0)</f>
        <v>omp non hash</v>
      </c>
      <c r="D50" s="5">
        <f ca="1">OFFSET('672p trace'!$R$56,(A50-1)*56,0)-OFFSET('672p trace'!$S$56,(A50-1)*56,0)</f>
        <v>32.492199999998775</v>
      </c>
      <c r="E50" s="5">
        <f ca="1">OFFSET('672p trace'!$S$56,(A50-1)*56,0)-OFFSET('672p stat'!$H$1,A50*20,0)</f>
        <v>0.29704000000037922</v>
      </c>
      <c r="F50" s="5">
        <f ca="1">OFFSET('672p stat'!$H$1,A50*20,0)-OFFSET('672p stat'!$K$1,A50*20,0)</f>
        <v>76.763189000000239</v>
      </c>
      <c r="G50" s="5">
        <f ca="1">OFFSET('672p stat'!$K$1,A50*20,0)-OFFSET('672p stat'!$N$1,A50*20,0)</f>
        <v>3580.6779809999998</v>
      </c>
      <c r="H50" s="5">
        <f ca="1">OFFSET('672p stat'!$N$1,A50*20,0)</f>
        <v>215.06759</v>
      </c>
      <c r="I50" s="5"/>
      <c r="J50" s="5">
        <f t="shared" ca="1" si="1"/>
        <v>3905.2979999999993</v>
      </c>
      <c r="K50" s="10">
        <f t="shared" ca="1" si="2"/>
        <v>0.91687701706758373</v>
      </c>
      <c r="L50">
        <f t="shared" ca="1" si="0"/>
        <v>5.2988502324171141E-3</v>
      </c>
    </row>
    <row r="51" spans="1:12" x14ac:dyDescent="0.25">
      <c r="A51">
        <v>21</v>
      </c>
      <c r="C51" t="str">
        <f ca="1">OFFSET('672p stat'!$A$1,A51*20,0)</f>
        <v>non CUDA transp Time</v>
      </c>
      <c r="D51" s="5">
        <f ca="1">OFFSET('672p trace'!$R$56,(A51-1)*56,0)-OFFSET('672p trace'!$S$56,(A51-1)*56,0)</f>
        <v>103.21419999999944</v>
      </c>
      <c r="E51" s="5">
        <f ca="1">OFFSET('672p trace'!$S$56,(A51-1)*56,0)-OFFSET('672p stat'!$H$1,A51*20,0)</f>
        <v>0.29356000000007043</v>
      </c>
      <c r="F51" s="5">
        <f ca="1">OFFSET('672p stat'!$H$1,A51*20,0)-OFFSET('672p stat'!$K$1,A51*20,0)</f>
        <v>115.31573299999945</v>
      </c>
      <c r="G51" s="5">
        <f ca="1">OFFSET('672p stat'!$K$1,A51*20,0)-OFFSET('672p stat'!$N$1,A51*20,0)</f>
        <v>4139.4479700000002</v>
      </c>
      <c r="H51" s="5">
        <f ca="1">OFFSET('672p stat'!$N$1,A51*20,0)</f>
        <v>216.60713699999999</v>
      </c>
      <c r="I51" s="5"/>
      <c r="J51" s="5">
        <f t="shared" ca="1" si="1"/>
        <v>4574.8785999999991</v>
      </c>
      <c r="K51" s="10">
        <f t="shared" ca="1" si="2"/>
        <v>0.90482138039684834</v>
      </c>
      <c r="L51">
        <f t="shared" ca="1" si="0"/>
        <v>3.9248142900027297E-3</v>
      </c>
    </row>
    <row r="52" spans="1:12" x14ac:dyDescent="0.25">
      <c r="A52">
        <v>22</v>
      </c>
      <c r="C52" t="str">
        <f ca="1">OFFSET('672p stat'!$A$1,A52*20,0)</f>
        <v>non CUDA transp</v>
      </c>
      <c r="D52" s="5">
        <f ca="1">OFFSET('672p trace'!$R$56,(A52-1)*56,0)-OFFSET('672p trace'!$S$56,(A52-1)*56,0)</f>
        <v>4501.5544000000018</v>
      </c>
      <c r="E52" s="5">
        <f ca="1">OFFSET('672p trace'!$S$56,(A52-1)*56,0)-OFFSET('672p stat'!$H$1,A52*20,0)</f>
        <v>0</v>
      </c>
      <c r="F52" s="5">
        <f ca="1">OFFSET('672p stat'!$H$1,A52*20,0)-OFFSET('672p stat'!$K$1,A52*20,0)</f>
        <v>0</v>
      </c>
      <c r="G52" s="5">
        <f ca="1">OFFSET('672p stat'!$K$1,A52*20,0)-OFFSET('672p stat'!$N$1,A52*20,0)</f>
        <v>0</v>
      </c>
      <c r="H52" s="5">
        <f ca="1">OFFSET('672p stat'!$N$1,A52*20,0)</f>
        <v>0</v>
      </c>
      <c r="I52" s="5"/>
      <c r="J52" s="5">
        <f t="shared" ca="1" si="1"/>
        <v>4501.5544000000018</v>
      </c>
      <c r="K52" s="10">
        <f t="shared" ca="1" si="2"/>
        <v>0</v>
      </c>
      <c r="L52" t="e">
        <f t="shared" ca="1" si="0"/>
        <v>#DIV/0!</v>
      </c>
    </row>
    <row r="53" spans="1:12" x14ac:dyDescent="0.25">
      <c r="A53">
        <v>23</v>
      </c>
      <c r="C53" t="str">
        <f ca="1">OFFSET('672p stat'!$A$1,A53*20,0)</f>
        <v>non CUDA transp non hash</v>
      </c>
      <c r="D53" s="5">
        <f ca="1">OFFSET('672p trace'!$R$56,(A53-1)*56,0)-OFFSET('672p trace'!$S$56,(A53-1)*56,0)</f>
        <v>32.927599999999074</v>
      </c>
      <c r="E53" s="5">
        <f ca="1">OFFSET('672p trace'!$S$56,(A53-1)*56,0)-OFFSET('672p stat'!$H$1,A53*20,0)</f>
        <v>0.32131400000162103</v>
      </c>
      <c r="F53" s="5">
        <f ca="1">OFFSET('672p stat'!$H$1,A53*20,0)-OFFSET('672p stat'!$K$1,A53*20,0)</f>
        <v>113.048315</v>
      </c>
      <c r="G53" s="5">
        <f ca="1">OFFSET('672p stat'!$K$1,A53*20,0)-OFFSET('672p stat'!$N$1,A53*20,0)</f>
        <v>3957.6416699999995</v>
      </c>
      <c r="H53" s="5">
        <f ca="1">OFFSET('672p stat'!$N$1,A53*20,0)</f>
        <v>216.81310099999999</v>
      </c>
      <c r="I53" s="5"/>
      <c r="J53" s="5">
        <f t="shared" ca="1" si="1"/>
        <v>4320.7520000000004</v>
      </c>
      <c r="K53" s="10">
        <f t="shared" ca="1" si="2"/>
        <v>0.91596131182720031</v>
      </c>
      <c r="L53">
        <f t="shared" ca="1" si="0"/>
        <v>3.4106423957359537E-3</v>
      </c>
    </row>
    <row r="54" spans="1:12" x14ac:dyDescent="0.25">
      <c r="A54">
        <v>24</v>
      </c>
      <c r="C54" t="str">
        <f ca="1">OFFSET('672p stat'!$A$1,A54*20,0)</f>
        <v>non CUDA AVX Time</v>
      </c>
      <c r="D54" s="5">
        <f ca="1">OFFSET('672p trace'!$R$56,(A54-1)*56,0)-OFFSET('672p trace'!$S$56,(A54-1)*56,0)</f>
        <v>103.64279999999872</v>
      </c>
      <c r="E54" s="5">
        <f ca="1">OFFSET('672p trace'!$S$56,(A54-1)*56,0)-OFFSET('672p stat'!$H$1,A54*20,0)</f>
        <v>0.32210700000086945</v>
      </c>
      <c r="F54" s="5">
        <f ca="1">OFFSET('672p stat'!$H$1,A54*20,0)-OFFSET('672p stat'!$K$1,A54*20,0)</f>
        <v>90.764501999999993</v>
      </c>
      <c r="G54" s="5">
        <f ca="1">OFFSET('672p stat'!$K$1,A54*20,0)-OFFSET('672p stat'!$N$1,A54*20,0)</f>
        <v>4132.8815199999999</v>
      </c>
      <c r="H54" s="5">
        <f ca="1">OFFSET('672p stat'!$N$1,A54*20,0)</f>
        <v>224.214271</v>
      </c>
      <c r="I54" s="5"/>
      <c r="J54" s="5">
        <f t="shared" ca="1" si="1"/>
        <v>4551.8251999999993</v>
      </c>
      <c r="K54" s="10">
        <f t="shared" ca="1" si="2"/>
        <v>0.90796138656642622</v>
      </c>
      <c r="L54">
        <f t="shared" ca="1" si="0"/>
        <v>3.5580756748310937E-3</v>
      </c>
    </row>
    <row r="55" spans="1:12" x14ac:dyDescent="0.25">
      <c r="A55">
        <v>25</v>
      </c>
      <c r="C55" t="str">
        <f ca="1">OFFSET('672p stat'!$A$1,A55*20,0)</f>
        <v>non CUDA AVX</v>
      </c>
      <c r="D55" s="5">
        <f ca="1">OFFSET('672p trace'!$R$56,(A55-1)*56,0)-OFFSET('672p trace'!$S$56,(A55-1)*56,0)</f>
        <v>4486.2880000000023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t="shared" ca="1" si="1"/>
        <v>4486.2880000000023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OFFSET('672p stat'!$A$1,A56*20,0)</f>
        <v>non CUDA AVX non hash</v>
      </c>
      <c r="D56" s="5">
        <f ca="1">OFFSET('672p trace'!$R$56,(A56-1)*56,0)-OFFSET('672p trace'!$S$56,(A56-1)*56,0)</f>
        <v>33.778199999999742</v>
      </c>
      <c r="E56" s="5">
        <f ca="1">OFFSET('672p trace'!$S$56,(A56-1)*56,0)-OFFSET('672p stat'!$H$1,A56*20,0)</f>
        <v>0.32323700000097233</v>
      </c>
      <c r="F56" s="5">
        <f ca="1">OFFSET('672p stat'!$H$1,A56*20,0)-OFFSET('672p stat'!$K$1,A56*20,0)</f>
        <v>91.779203999999936</v>
      </c>
      <c r="G56" s="5">
        <f ca="1">OFFSET('672p stat'!$K$1,A56*20,0)-OFFSET('672p stat'!$N$1,A56*20,0)</f>
        <v>3561.1051510000002</v>
      </c>
      <c r="H56" s="5">
        <f ca="1">OFFSET('672p stat'!$N$1,A56*20,0)</f>
        <v>224.02760799999999</v>
      </c>
      <c r="I56" s="5"/>
      <c r="J56" s="5">
        <f t="shared" ca="1" si="1"/>
        <v>3911.0134000000007</v>
      </c>
      <c r="K56" s="10">
        <f t="shared" ca="1" si="2"/>
        <v>0.9105325875385647</v>
      </c>
      <c r="L56">
        <f t="shared" ca="1" si="0"/>
        <v>4.1311456927859676E-3</v>
      </c>
    </row>
    <row r="57" spans="1:12" x14ac:dyDescent="0.25">
      <c r="A57">
        <v>27</v>
      </c>
      <c r="C57" t="str">
        <f ca="1">OFFSET('672p stat'!$A$1,A57*20,0)</f>
        <v>non CUDA AVX_OMP Time</v>
      </c>
      <c r="D57" s="5">
        <f ca="1">OFFSET('672p trace'!$R$56,(A57-1)*56,0)-OFFSET('672p trace'!$S$56,(A57-1)*56,0)</f>
        <v>105.6232</v>
      </c>
      <c r="E57" s="5">
        <f ca="1">OFFSET('672p trace'!$S$56,(A57-1)*56,0)-OFFSET('672p stat'!$H$1,A57*20,0)</f>
        <v>0.29220600000053309</v>
      </c>
      <c r="F57" s="5">
        <f ca="1">OFFSET('672p stat'!$H$1,A57*20,0)-OFFSET('672p stat'!$K$1,A57*20,0)</f>
        <v>92.169726999999966</v>
      </c>
      <c r="G57" s="5">
        <f ca="1">OFFSET('672p stat'!$K$1,A57*20,0)-OFFSET('672p stat'!$N$1,A57*20,0)</f>
        <v>3687.5560920000003</v>
      </c>
      <c r="H57" s="5">
        <f ca="1">OFFSET('672p stat'!$N$1,A57*20,0)</f>
        <v>226.292575</v>
      </c>
      <c r="I57" s="5"/>
      <c r="J57" s="5">
        <f t="shared" ca="1" si="1"/>
        <v>4111.9338000000007</v>
      </c>
      <c r="K57" s="10">
        <f t="shared" ca="1" si="2"/>
        <v>0.89679364293267549</v>
      </c>
      <c r="L57">
        <f t="shared" ca="1" si="0"/>
        <v>4.4048802494409955E-3</v>
      </c>
    </row>
    <row r="58" spans="1:12" x14ac:dyDescent="0.25">
      <c r="A58">
        <v>28</v>
      </c>
      <c r="C58" t="str">
        <f ca="1">OFFSET('672p stat'!$A$1,A58*20,0)</f>
        <v>non CUDA AVX_OMP</v>
      </c>
      <c r="D58" s="5">
        <f ca="1">OFFSET('672p trace'!$R$56,(A58-1)*56,0)-OFFSET('672p trace'!$S$56,(A58-1)*56,0)</f>
        <v>4536.5131999999985</v>
      </c>
      <c r="E58" s="5">
        <f ca="1">OFFSET('672p trace'!$S$56,(A58-1)*56,0)-OFFSET('672p stat'!$H$1,A58*20,0)</f>
        <v>0</v>
      </c>
      <c r="F58" s="5">
        <f ca="1">OFFSET('672p stat'!$H$1,A58*20,0)-OFFSET('672p stat'!$K$1,A58*20,0)</f>
        <v>0</v>
      </c>
      <c r="G58" s="5">
        <f ca="1">OFFSET('672p stat'!$K$1,A58*20,0)-OFFSET('672p stat'!$N$1,A58*20,0)</f>
        <v>0</v>
      </c>
      <c r="H58" s="5">
        <f ca="1">OFFSET('672p stat'!$N$1,A58*20,0)</f>
        <v>0</v>
      </c>
      <c r="I58" s="5"/>
      <c r="J58" s="5">
        <f t="shared" ca="1" si="1"/>
        <v>4536.5131999999985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OFFSET('672p stat'!$A$1,A59*20,0)</f>
        <v>non CUDA AVX_OMP non hash</v>
      </c>
      <c r="D59" s="5">
        <f ca="1">OFFSET('672p trace'!$R$56,(A59-1)*56,0)-OFFSET('672p trace'!$S$56,(A59-1)*56,0)</f>
        <v>33.821999999999207</v>
      </c>
      <c r="E59" s="5">
        <f ca="1">OFFSET('672p trace'!$S$56,(A59-1)*56,0)-OFFSET('672p stat'!$H$1,A59*20,0)</f>
        <v>0.30698900000015783</v>
      </c>
      <c r="F59" s="5">
        <f ca="1">OFFSET('672p stat'!$H$1,A59*20,0)-OFFSET('672p stat'!$K$1,A59*20,0)</f>
        <v>91.548643000000084</v>
      </c>
      <c r="G59" s="5">
        <f ca="1">OFFSET('672p stat'!$K$1,A59*20,0)-OFFSET('672p stat'!$N$1,A59*20,0)</f>
        <v>3657.3029120000001</v>
      </c>
      <c r="H59" s="5">
        <f ca="1">OFFSET('672p stat'!$N$1,A59*20,0)</f>
        <v>222.289456</v>
      </c>
      <c r="I59" s="5"/>
      <c r="J59" s="5">
        <f t="shared" ca="1" si="1"/>
        <v>4005.2699999999995</v>
      </c>
      <c r="K59" s="10">
        <f t="shared" ca="1" si="2"/>
        <v>0.91312268885743042</v>
      </c>
      <c r="L59">
        <f t="shared" ca="1" si="0"/>
        <v>3.8581995389908781E-3</v>
      </c>
    </row>
    <row r="60" spans="1:12" x14ac:dyDescent="0.25">
      <c r="A60">
        <v>30</v>
      </c>
      <c r="C60" t="str">
        <f ca="1">OFFSET('672p stat'!$A$1,A60*20,0)</f>
        <v>non CUDA transp_AVX Time</v>
      </c>
      <c r="D60" s="5">
        <f ca="1">OFFSET('672p trace'!$R$56,(A60-1)*56,0)-OFFSET('672p trace'!$S$56,(A60-1)*56,0)</f>
        <v>103.79739999999856</v>
      </c>
      <c r="E60" s="5">
        <f ca="1">OFFSET('672p trace'!$S$56,(A60-1)*56,0)-OFFSET('672p stat'!$H$1,A60*20,0)</f>
        <v>0.28302700000131154</v>
      </c>
      <c r="F60" s="5">
        <f ca="1">OFFSET('672p stat'!$H$1,A60*20,0)-OFFSET('672p stat'!$K$1,A60*20,0)</f>
        <v>100.49819400000069</v>
      </c>
      <c r="G60" s="5">
        <f ca="1">OFFSET('672p stat'!$K$1,A60*20,0)-OFFSET('672p stat'!$N$1,A60*20,0)</f>
        <v>4219.8686909999997</v>
      </c>
      <c r="H60" s="5">
        <f ca="1">OFFSET('672p stat'!$N$1,A60*20,0)</f>
        <v>226.760088</v>
      </c>
      <c r="I60" s="5"/>
      <c r="J60" s="5">
        <f t="shared" ref="J60:J80" ca="1" si="3">SUM(D60:H60)</f>
        <v>4651.2074000000002</v>
      </c>
      <c r="K60" s="10">
        <f t="shared" ref="K60:K80" ca="1" si="4">G60/J60</f>
        <v>0.90726306700492421</v>
      </c>
      <c r="L60">
        <f t="shared" ref="L60:L80" ca="1" si="5">$K$29*POWER(K60,2)*SQRT(G168/(POWER(G60,2)*$L$29)+J168/(POWER(J60,2)*$L$29))</f>
        <v>3.0110424087187297E-3</v>
      </c>
    </row>
    <row r="61" spans="1:12" x14ac:dyDescent="0.25">
      <c r="A61">
        <v>31</v>
      </c>
      <c r="C61" t="str">
        <f ca="1">OFFSET('672p stat'!$A$1,A61*20,0)</f>
        <v>non CUDA transp_AVX</v>
      </c>
      <c r="D61" s="5">
        <f ca="1">OFFSET('672p trace'!$R$56,(A61-1)*56,0)-OFFSET('672p trace'!$S$56,(A61-1)*56,0)</f>
        <v>4543.5115999999998</v>
      </c>
      <c r="E61" s="5">
        <f ca="1">OFFSET('672p trace'!$S$56,(A61-1)*56,0)-OFFSET('672p stat'!$H$1,A61*20,0)</f>
        <v>0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>
        <f t="shared" ca="1" si="3"/>
        <v>4543.5115999999998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OFFSET('672p stat'!$A$1,A62*20,0)</f>
        <v>non CUDA transp_AVX non hash</v>
      </c>
      <c r="D62" s="5">
        <f ca="1">OFFSET('672p trace'!$R$56,(A62-1)*56,0)-OFFSET('672p trace'!$S$56,(A62-1)*56,0)</f>
        <v>33.575600000001032</v>
      </c>
      <c r="E62" s="5">
        <f ca="1">OFFSET('672p trace'!$S$56,(A62-1)*56,0)-OFFSET('672p stat'!$H$1,A62*20,0)</f>
        <v>0.30331200000091485</v>
      </c>
      <c r="F62" s="5">
        <f ca="1">OFFSET('672p stat'!$H$1,A62*20,0)-OFFSET('672p stat'!$K$1,A62*20,0)</f>
        <v>98.07285199999933</v>
      </c>
      <c r="G62" s="5">
        <f ca="1">OFFSET('672p stat'!$K$1,A62*20,0)-OFFSET('672p stat'!$N$1,A62*20,0)</f>
        <v>3991.1132360000001</v>
      </c>
      <c r="H62" s="5">
        <f ca="1">OFFSET('672p stat'!$N$1,A62*20,0)</f>
        <v>226.7586</v>
      </c>
      <c r="I62" s="5"/>
      <c r="J62" s="5">
        <f t="shared" ca="1" si="3"/>
        <v>4349.8236000000015</v>
      </c>
      <c r="K62" s="10">
        <f t="shared" ca="1" si="4"/>
        <v>0.91753450323824592</v>
      </c>
      <c r="L62">
        <f t="shared" ca="1" si="5"/>
        <v>3.1304077715113266E-3</v>
      </c>
    </row>
    <row r="63" spans="1:12" x14ac:dyDescent="0.25">
      <c r="A63">
        <v>33</v>
      </c>
      <c r="C63" t="str">
        <f ca="1">OFFSET('672p stat'!$A$1,A63*20,0)</f>
        <v>non CUDA transp_AVX_OMP Time</v>
      </c>
      <c r="D63" s="5">
        <f ca="1">OFFSET('672p trace'!$R$56,(A63-1)*56,0)-OFFSET('672p trace'!$S$56,(A63-1)*56,0)</f>
        <v>103.12099999999919</v>
      </c>
      <c r="E63" s="5">
        <f ca="1">OFFSET('672p trace'!$S$56,(A63-1)*56,0)-OFFSET('672p stat'!$H$1,A63*20,0)</f>
        <v>0.31291500000043015</v>
      </c>
      <c r="F63" s="5">
        <f ca="1">OFFSET('672p stat'!$H$1,A63*20,0)-OFFSET('672p stat'!$K$1,A63*20,0)</f>
        <v>101.51214900000014</v>
      </c>
      <c r="G63" s="5">
        <f ca="1">OFFSET('672p stat'!$K$1,A63*20,0)-OFFSET('672p stat'!$N$1,A63*20,0)</f>
        <v>4226.8882389999999</v>
      </c>
      <c r="H63" s="5">
        <f ca="1">OFFSET('672p stat'!$N$1,A63*20,0)</f>
        <v>227.04149699999999</v>
      </c>
      <c r="I63" s="5"/>
      <c r="J63" s="5">
        <f t="shared" ca="1" si="3"/>
        <v>4658.8757999999998</v>
      </c>
      <c r="K63" s="10">
        <f t="shared" ca="1" si="4"/>
        <v>0.90727643759037324</v>
      </c>
      <c r="L63">
        <f t="shared" ca="1" si="5"/>
        <v>3.0439975189289394E-3</v>
      </c>
    </row>
    <row r="64" spans="1:12" x14ac:dyDescent="0.25">
      <c r="A64">
        <v>34</v>
      </c>
      <c r="C64" t="str">
        <f ca="1">OFFSET('672p stat'!$A$1,A64*20,0)</f>
        <v>non CUDA transp_AVX_OMP</v>
      </c>
      <c r="D64" s="5">
        <f ca="1">OFFSET('672p trace'!$R$56,(A64-1)*56,0)-OFFSET('672p trace'!$S$56,(A64-1)*56,0)</f>
        <v>4567.8833999999979</v>
      </c>
      <c r="E64" s="5">
        <f ca="1">OFFSET('672p trace'!$S$56,(A64-1)*56,0)-OFFSET('672p stat'!$H$1,A64*20,0)</f>
        <v>0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>
        <f t="shared" ca="1" si="3"/>
        <v>4567.8833999999979</v>
      </c>
      <c r="K64" s="10">
        <f t="shared" ca="1" si="4"/>
        <v>0</v>
      </c>
      <c r="L64" t="e">
        <f t="shared" ca="1" si="5"/>
        <v>#DIV/0!</v>
      </c>
    </row>
    <row r="65" spans="1:12" x14ac:dyDescent="0.25">
      <c r="A65">
        <v>35</v>
      </c>
      <c r="C65" t="str">
        <f ca="1">OFFSET('672p stat'!$A$1,A65*20,0)</f>
        <v>non CUDA transp_AVX_OMP non hash</v>
      </c>
      <c r="D65" s="5">
        <f ca="1">OFFSET('672p trace'!$R$56,(A65-1)*56,0)-OFFSET('672p trace'!$S$56,(A65-1)*56,0)</f>
        <v>33.190999999998894</v>
      </c>
      <c r="E65" s="5">
        <f ca="1">OFFSET('672p trace'!$S$56,(A65-1)*56,0)-OFFSET('672p stat'!$H$1,A65*20,0)</f>
        <v>0.30616600000303151</v>
      </c>
      <c r="F65" s="5">
        <f ca="1">OFFSET('672p stat'!$H$1,A65*20,0)-OFFSET('672p stat'!$K$1,A65*20,0)</f>
        <v>98.228964999999334</v>
      </c>
      <c r="G65" s="5">
        <f ca="1">OFFSET('672p stat'!$K$1,A65*20,0)-OFFSET('672p stat'!$N$1,A65*20,0)</f>
        <v>3991.5382910000003</v>
      </c>
      <c r="H65" s="5">
        <f ca="1">OFFSET('672p stat'!$N$1,A65*20,0)</f>
        <v>226.21257800000001</v>
      </c>
      <c r="I65" s="5"/>
      <c r="J65" s="5">
        <f t="shared" ca="1" si="3"/>
        <v>4349.4770000000017</v>
      </c>
      <c r="K65" s="10">
        <f t="shared" ca="1" si="4"/>
        <v>0.91770534503343704</v>
      </c>
      <c r="L65">
        <f t="shared" ca="1" si="5"/>
        <v>3.3608574709425255E-3</v>
      </c>
    </row>
    <row r="66" spans="1:12" x14ac:dyDescent="0.25">
      <c r="A66">
        <v>36</v>
      </c>
      <c r="C66">
        <f ca="1">OFFSET('672p stat'!$A$1,A66*20,0)</f>
        <v>0</v>
      </c>
      <c r="D66" s="5" t="e">
        <f ca="1">OFFSET('672p trace'!$R$56,(A66-1)*56,0)-OFFSET('672p trace'!$S$56,(A66-1)*56,0)</f>
        <v>#DIV/0!</v>
      </c>
      <c r="E66" s="5" t="e">
        <f ca="1">OFFSET('672p trace'!$S$56,(A66-1)*56,0)-OFFSET('672p stat'!$H$1,A66*20,0)</f>
        <v>#DIV/0!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 t="e">
        <f t="shared" ca="1" si="3"/>
        <v>#DIV/0!</v>
      </c>
      <c r="K66" s="10" t="e">
        <f t="shared" ca="1" si="4"/>
        <v>#DIV/0!</v>
      </c>
      <c r="L66" t="e">
        <f t="shared" ca="1" si="5"/>
        <v>#DIV/0!</v>
      </c>
    </row>
    <row r="67" spans="1:12" x14ac:dyDescent="0.25">
      <c r="A67">
        <v>37</v>
      </c>
      <c r="C67">
        <f ca="1">OFFSET('672p stat'!$A$1,A67*20,0)</f>
        <v>0</v>
      </c>
      <c r="D67" s="5" t="e">
        <f ca="1">OFFSET('672p trace'!$R$56,(A67-1)*56,0)-OFFSET('672p trace'!$S$56,(A67-1)*56,0)</f>
        <v>#DIV/0!</v>
      </c>
      <c r="E67" s="5" t="e">
        <f ca="1">OFFSET('672p trace'!$S$56,(A67-1)*56,0)-OFFSET('672p stat'!$H$1,A67*20,0)</f>
        <v>#DIV/0!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 t="e">
        <f t="shared" ca="1" si="3"/>
        <v>#DIV/0!</v>
      </c>
      <c r="K67" s="10" t="e">
        <f t="shared" ca="1" si="4"/>
        <v>#DIV/0!</v>
      </c>
      <c r="L67" t="e">
        <f t="shared" ca="1" si="5"/>
        <v>#DIV/0!</v>
      </c>
    </row>
    <row r="68" spans="1:12" x14ac:dyDescent="0.25">
      <c r="A68">
        <v>38</v>
      </c>
      <c r="C68">
        <f ca="1">OFFSET('672p stat'!$A$1,A68*20,0)</f>
        <v>0</v>
      </c>
      <c r="D68" s="5" t="e">
        <f ca="1">OFFSET('672p trace'!$R$56,(A68-1)*56,0)-OFFSET('672p trace'!$S$56,(A68-1)*56,0)</f>
        <v>#DIV/0!</v>
      </c>
      <c r="E68" s="5" t="e">
        <f ca="1">OFFSET('672p trace'!$S$56,(A68-1)*56,0)-OFFSET('672p stat'!$H$1,A68*20,0)</f>
        <v>#DIV/0!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 t="e">
        <f t="shared" ca="1" si="3"/>
        <v>#DIV/0!</v>
      </c>
      <c r="K68" s="10" t="e">
        <f t="shared" ca="1" si="4"/>
        <v>#DIV/0!</v>
      </c>
      <c r="L68" t="e">
        <f t="shared" ca="1" si="5"/>
        <v>#DIV/0!</v>
      </c>
    </row>
    <row r="69" spans="1:12" x14ac:dyDescent="0.25">
      <c r="A69">
        <v>39</v>
      </c>
      <c r="C69">
        <f ca="1">OFFSET('672p stat'!$A$1,A69*20,0)</f>
        <v>0</v>
      </c>
      <c r="D69" s="5" t="e">
        <f ca="1">OFFSET('672p trace'!$R$56,(A69-1)*56,0)-OFFSET('672p trace'!$S$56,(A69-1)*56,0)</f>
        <v>#DIV/0!</v>
      </c>
      <c r="E69" s="5" t="e">
        <f ca="1">OFFSET('672p trace'!$S$56,(A69-1)*56,0)-OFFSET('672p stat'!$H$1,A69*20,0)</f>
        <v>#DIV/0!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 t="e">
        <f t="shared" ca="1" si="3"/>
        <v>#DIV/0!</v>
      </c>
      <c r="K69" s="10" t="e">
        <f t="shared" ca="1" si="4"/>
        <v>#DIV/0!</v>
      </c>
      <c r="L69" t="e">
        <f t="shared" ca="1" si="5"/>
        <v>#DIV/0!</v>
      </c>
    </row>
    <row r="70" spans="1:12" x14ac:dyDescent="0.25">
      <c r="A70">
        <v>40</v>
      </c>
      <c r="C70">
        <f ca="1">OFFSET('672p stat'!$A$1,A70*20,0)</f>
        <v>0</v>
      </c>
      <c r="D70" s="5" t="e">
        <f ca="1">OFFSET('672p trace'!$R$56,(A70-1)*56,0)-OFFSET('672p trace'!$S$56,(A70-1)*56,0)</f>
        <v>#DIV/0!</v>
      </c>
      <c r="E70" s="5" t="e">
        <f ca="1">OFFSET('672p trace'!$S$56,(A70-1)*56,0)-OFFSET('672p stat'!$H$1,A70*20,0)</f>
        <v>#DIV/0!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 t="e">
        <f t="shared" ca="1" si="3"/>
        <v>#DIV/0!</v>
      </c>
      <c r="K70" s="10" t="e">
        <f t="shared" ca="1" si="4"/>
        <v>#DIV/0!</v>
      </c>
      <c r="L70" t="e">
        <f t="shared" ca="1" si="5"/>
        <v>#DIV/0!</v>
      </c>
    </row>
    <row r="71" spans="1:12" x14ac:dyDescent="0.25">
      <c r="A71">
        <v>41</v>
      </c>
      <c r="C71">
        <f ca="1">OFFSET('672p stat'!$A$1,A71*20,0)</f>
        <v>0</v>
      </c>
      <c r="D71" s="5" t="e">
        <f ca="1">OFFSET('672p trace'!$R$56,(A71-1)*56,0)-OFFSET('672p trace'!$S$56,(A71-1)*56,0)</f>
        <v>#DIV/0!</v>
      </c>
      <c r="E71" s="5" t="e">
        <f ca="1">OFFSET('672p trace'!$S$56,(A71-1)*56,0)-OFFSET('672p stat'!$H$1,A71*20,0)</f>
        <v>#DIV/0!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 t="e">
        <f t="shared" ca="1" si="3"/>
        <v>#DIV/0!</v>
      </c>
      <c r="K71" s="10" t="e">
        <f t="shared" ca="1" si="4"/>
        <v>#DIV/0!</v>
      </c>
      <c r="L71" t="e">
        <f t="shared" ca="1" si="5"/>
        <v>#DIV/0!</v>
      </c>
    </row>
    <row r="72" spans="1:12" x14ac:dyDescent="0.25">
      <c r="A72">
        <v>42</v>
      </c>
      <c r="C72">
        <f ca="1">OFFSET('672p stat'!$A$1,A72*20,0)</f>
        <v>0</v>
      </c>
      <c r="D72" s="5" t="e">
        <f ca="1">OFFSET('672p trace'!$R$56,(A72-1)*56,0)-OFFSET('672p trace'!$S$56,(A72-1)*56,0)</f>
        <v>#DIV/0!</v>
      </c>
      <c r="E72" s="5" t="e">
        <f ca="1">OFFSET('672p trace'!$S$56,(A72-1)*56,0)-OFFSET('672p stat'!$H$1,A72*20,0)</f>
        <v>#DIV/0!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 t="e">
        <f t="shared" ca="1" si="3"/>
        <v>#DIV/0!</v>
      </c>
      <c r="K72" s="10" t="e">
        <f t="shared" ca="1" si="4"/>
        <v>#DIV/0!</v>
      </c>
      <c r="L72" t="e">
        <f t="shared" ca="1" si="5"/>
        <v>#DIV/0!</v>
      </c>
    </row>
    <row r="73" spans="1:12" x14ac:dyDescent="0.25">
      <c r="A73">
        <v>43</v>
      </c>
      <c r="C73">
        <f ca="1">OFFSET('672p stat'!$A$1,A73*20,0)</f>
        <v>0</v>
      </c>
      <c r="D73" s="5" t="e">
        <f ca="1">OFFSET('672p trace'!$R$56,(A73-1)*56,0)-OFFSET('672p trace'!$S$56,(A73-1)*56,0)</f>
        <v>#DIV/0!</v>
      </c>
      <c r="E73" s="5" t="e">
        <f ca="1">OFFSET('672p trace'!$S$56,(A73-1)*56,0)-OFFSET('672p stat'!$H$1,A73*20,0)</f>
        <v>#DIV/0!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 t="e">
        <f t="shared" ca="1" si="3"/>
        <v>#DIV/0!</v>
      </c>
      <c r="K73" s="10" t="e">
        <f t="shared" ca="1" si="4"/>
        <v>#DIV/0!</v>
      </c>
      <c r="L73" t="e">
        <f t="shared" ca="1" si="5"/>
        <v>#DIV/0!</v>
      </c>
    </row>
    <row r="74" spans="1:12" x14ac:dyDescent="0.25">
      <c r="A74">
        <v>44</v>
      </c>
      <c r="C74">
        <f ca="1">OFFSET('672p stat'!$A$1,A74*20,0)</f>
        <v>0</v>
      </c>
      <c r="D74" s="5" t="e">
        <f ca="1">OFFSET('672p trace'!$R$56,(A74-1)*56,0)-OFFSET('672p trace'!$S$56,(A74-1)*56,0)</f>
        <v>#DIV/0!</v>
      </c>
      <c r="E74" s="5" t="e">
        <f ca="1">OFFSET('672p trace'!$S$56,(A74-1)*56,0)-OFFSET('672p stat'!$H$1,A74*20,0)</f>
        <v>#DIV/0!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 t="e">
        <f t="shared" ca="1" si="3"/>
        <v>#DIV/0!</v>
      </c>
      <c r="K74" s="10" t="e">
        <f t="shared" ca="1" si="4"/>
        <v>#DIV/0!</v>
      </c>
      <c r="L74" t="e">
        <f t="shared" ca="1" si="5"/>
        <v>#DIV/0!</v>
      </c>
    </row>
    <row r="75" spans="1:12" x14ac:dyDescent="0.25">
      <c r="A75">
        <v>45</v>
      </c>
      <c r="C75">
        <f ca="1">OFFSET('672p stat'!$A$1,A75*20,0)</f>
        <v>0</v>
      </c>
      <c r="D75" s="5" t="e">
        <f ca="1">OFFSET('672p trace'!$R$56,(A75-1)*56,0)-OFFSET('672p trace'!$S$56,(A75-1)*56,0)</f>
        <v>#DIV/0!</v>
      </c>
      <c r="E75" s="5" t="e">
        <f ca="1">OFFSET('672p trace'!$S$56,(A75-1)*56,0)-OFFSET('672p stat'!$H$1,A75*20,0)</f>
        <v>#DIV/0!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 t="e">
        <f t="shared" ca="1" si="3"/>
        <v>#DIV/0!</v>
      </c>
      <c r="K75" s="10" t="e">
        <f t="shared" ca="1" si="4"/>
        <v>#DIV/0!</v>
      </c>
      <c r="L75" t="e">
        <f t="shared" ca="1" si="5"/>
        <v>#DIV/0!</v>
      </c>
    </row>
    <row r="76" spans="1:12" x14ac:dyDescent="0.25">
      <c r="A76">
        <v>46</v>
      </c>
      <c r="C76">
        <f ca="1">OFFSET('672p stat'!$A$1,A76*20,0)</f>
        <v>0</v>
      </c>
      <c r="D76" s="5" t="e">
        <f ca="1">OFFSET('672p trace'!$R$56,(A76-1)*56,0)-OFFSET('672p trace'!$S$56,(A76-1)*56,0)</f>
        <v>#DIV/0!</v>
      </c>
      <c r="E76" s="5" t="e">
        <f ca="1">OFFSET('672p trace'!$S$56,(A76-1)*56,0)-OFFSET('672p stat'!$H$1,A76*20,0)</f>
        <v>#DIV/0!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 t="e">
        <f t="shared" ca="1" si="3"/>
        <v>#DIV/0!</v>
      </c>
      <c r="K76" s="10" t="e">
        <f t="shared" ca="1" si="4"/>
        <v>#DIV/0!</v>
      </c>
      <c r="L76" t="e">
        <f t="shared" ca="1" si="5"/>
        <v>#DIV/0!</v>
      </c>
    </row>
    <row r="77" spans="1:12" x14ac:dyDescent="0.25">
      <c r="A77">
        <v>47</v>
      </c>
      <c r="C77">
        <f ca="1">OFFSET('672p stat'!$A$1,A77*20,0)</f>
        <v>0</v>
      </c>
      <c r="D77" s="5">
        <f ca="1">OFFSET('672p trace'!$R$56,(A77-1)*56,0)-OFFSET('672p trace'!$S$56,(A77-1)*56,0)</f>
        <v>0</v>
      </c>
      <c r="E77" s="5">
        <f ca="1">OFFSET('672p trace'!$S$56,(A77-1)*56,0)-OFFSET('672p stat'!$H$1,A77*20,0)</f>
        <v>0</v>
      </c>
      <c r="F77" s="5">
        <f ca="1">OFFSET('672p stat'!$H$1,A77*20,0)-OFFSET('672p stat'!$K$1,A77*20,0)</f>
        <v>0</v>
      </c>
      <c r="G77" s="5">
        <f ca="1">OFFSET('672p stat'!$K$1,A77*20,0)-OFFSET('672p stat'!$N$1,A77*20,0)</f>
        <v>0</v>
      </c>
      <c r="H77" s="5">
        <f ca="1">OFFSET('672p stat'!$N$1,A77*20,0)</f>
        <v>0</v>
      </c>
      <c r="I77" s="5"/>
      <c r="J77" s="5">
        <f t="shared" ca="1" si="3"/>
        <v>0</v>
      </c>
      <c r="K77" s="10" t="e">
        <f t="shared" ca="1" si="4"/>
        <v>#DIV/0!</v>
      </c>
      <c r="L77" t="e">
        <f t="shared" ca="1" si="5"/>
        <v>#DIV/0!</v>
      </c>
    </row>
    <row r="78" spans="1:12" x14ac:dyDescent="0.25">
      <c r="A78">
        <v>48</v>
      </c>
      <c r="C78">
        <f ca="1">OFFSET('672p stat'!$A$1,A78*20,0)</f>
        <v>0</v>
      </c>
      <c r="D78" s="5">
        <f ca="1">OFFSET('672p trace'!$R$56,(A78-1)*56,0)-OFFSET('672p trace'!$S$56,(A78-1)*56,0)</f>
        <v>0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t="shared" ca="1" si="3"/>
        <v>0</v>
      </c>
      <c r="K78" s="10" t="e">
        <f t="shared" ca="1" si="4"/>
        <v>#DIV/0!</v>
      </c>
      <c r="L78" t="e">
        <f t="shared" ca="1" si="5"/>
        <v>#DIV/0!</v>
      </c>
    </row>
    <row r="79" spans="1:12" x14ac:dyDescent="0.25">
      <c r="A79">
        <v>49</v>
      </c>
      <c r="C79">
        <f ca="1">OFFSET('672p stat'!$A$1,A79*20,0)</f>
        <v>0</v>
      </c>
      <c r="D79" s="5">
        <f ca="1">OFFSET('672p trace'!$R$56,(A79-1)*56,0)-OFFSET('672p trace'!$S$56,(A79-1)*56,0)</f>
        <v>0</v>
      </c>
      <c r="E79" s="5">
        <f ca="1">OFFSET('672p trace'!$S$56,(A79-1)*56,0)-OFFSET('672p stat'!$H$1,A79*20,0)</f>
        <v>0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>
        <f t="shared" ca="1" si="3"/>
        <v>0</v>
      </c>
      <c r="K79" s="10" t="e">
        <f t="shared" ca="1" si="4"/>
        <v>#DIV/0!</v>
      </c>
      <c r="L79" t="e">
        <f t="shared" ca="1" si="5"/>
        <v>#DIV/0!</v>
      </c>
    </row>
    <row r="80" spans="1:12" x14ac:dyDescent="0.25">
      <c r="A80">
        <v>50</v>
      </c>
      <c r="C80">
        <f ca="1">OFFSET('672p stat'!$A$1,A80*20,0)</f>
        <v>0</v>
      </c>
      <c r="D80" s="5">
        <f ca="1">OFFSET('672p trace'!$R$56,(A80-1)*56,0)-OFFSET('672p trace'!$S$56,(A80-1)*56,0)</f>
        <v>0</v>
      </c>
      <c r="E80" s="5">
        <f ca="1">OFFSET('672p trace'!$S$56,(A80-1)*56,0)-OFFSET('672p stat'!$H$1,A80*20,0)</f>
        <v>0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>
        <f t="shared" ca="1" si="3"/>
        <v>0</v>
      </c>
      <c r="K80" s="10" t="e">
        <f t="shared" ca="1" si="4"/>
        <v>#DIV/0!</v>
      </c>
      <c r="L80" t="e">
        <f t="shared" ca="1" si="5"/>
        <v>#DIV/0!</v>
      </c>
    </row>
    <row r="83" spans="1:8" x14ac:dyDescent="0.25">
      <c r="D83" t="s">
        <v>68</v>
      </c>
    </row>
    <row r="84" spans="1:8" x14ac:dyDescent="0.25">
      <c r="D84" t="s">
        <v>57</v>
      </c>
      <c r="E84" t="s">
        <v>53</v>
      </c>
      <c r="F84" t="s">
        <v>54</v>
      </c>
      <c r="G84" t="s">
        <v>55</v>
      </c>
      <c r="H84" t="s">
        <v>56</v>
      </c>
    </row>
    <row r="85" spans="1:8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3544.5560000000005</v>
      </c>
      <c r="E85" s="5">
        <f ca="1">OFFSET('672p trace'!$S$56,(A85-1)*56,0)</f>
        <v>3507.1862000000001</v>
      </c>
      <c r="F85" s="5">
        <f ca="1">OFFSET('672p stat'!$H$1,A85*20,0)</f>
        <v>3452.9768410000001</v>
      </c>
      <c r="G85" s="5">
        <f ca="1">OFFSET('672p stat'!$K$1,A85*20,0)</f>
        <v>3008.9696530000001</v>
      </c>
      <c r="H85" s="5">
        <f ca="1">OFFSET('672p stat'!$N$1,A85*20,0)</f>
        <v>430.067407</v>
      </c>
    </row>
    <row r="86" spans="1:8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3580.2295999999997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8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2244.8609999999999</v>
      </c>
      <c r="E87" s="5">
        <f ca="1">OFFSET('672p trace'!$S$56,(A87-1)*56,0)</f>
        <v>2213.4590000000007</v>
      </c>
      <c r="F87" s="5">
        <f ca="1">OFFSET('672p stat'!$H$1,A87*20,0)</f>
        <v>2181.18624</v>
      </c>
      <c r="G87" s="5">
        <f ca="1">OFFSET('672p stat'!$K$1,A87*20,0)</f>
        <v>1738.176663</v>
      </c>
      <c r="H87" s="5">
        <f ca="1">OFFSET('672p stat'!$N$1,A87*20,0)</f>
        <v>432.24509499999999</v>
      </c>
    </row>
    <row r="88" spans="1:8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5249.6810000000005</v>
      </c>
      <c r="E88" s="5">
        <f ca="1">OFFSET('672p trace'!$S$56,(A88-1)*56,0)</f>
        <v>5212.2334000000001</v>
      </c>
      <c r="F88" s="5">
        <f ca="1">OFFSET('672p stat'!$H$1,A88*20,0)</f>
        <v>5145.3130469999996</v>
      </c>
      <c r="G88" s="5">
        <f ca="1">OFFSET('672p stat'!$K$1,A88*20,0)</f>
        <v>4733.8742769999999</v>
      </c>
      <c r="H88" s="5">
        <f ca="1">OFFSET('672p stat'!$N$1,A88*20,0)</f>
        <v>463.38258400000001</v>
      </c>
    </row>
    <row r="89" spans="1:8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5171.8814000000002</v>
      </c>
      <c r="E89" s="5">
        <f ca="1">OFFSET('672p trace'!$S$56,(A89-1)*56,0)</f>
        <v>5134.3990000000003</v>
      </c>
      <c r="F89" s="5">
        <f ca="1">OFFSET('672p stat'!$H$1,A89*20,0)</f>
        <v>5068.4874799999998</v>
      </c>
      <c r="G89" s="5">
        <f ca="1">OFFSET('672p stat'!$K$1,A89*20,0)</f>
        <v>4624.5482810000003</v>
      </c>
      <c r="H89" s="5">
        <f ca="1">OFFSET('672p stat'!$N$1,A89*20,0)</f>
        <v>524.90414399999997</v>
      </c>
    </row>
    <row r="90" spans="1:8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5030.0314000000017</v>
      </c>
      <c r="E90" s="5">
        <f ca="1">OFFSET('672p trace'!$S$56,(A90-1)*56,0)</f>
        <v>4992.7120000000014</v>
      </c>
      <c r="F90" s="5">
        <f ca="1">OFFSET('672p stat'!$H$1,A90*20,0)</f>
        <v>4927.1169529999997</v>
      </c>
      <c r="G90" s="5">
        <f ca="1">OFFSET('672p stat'!$K$1,A90*20,0)</f>
        <v>4515.3749610000004</v>
      </c>
      <c r="H90" s="5">
        <f ca="1">OFFSET('672p stat'!$N$1,A90*20,0)</f>
        <v>463.28788500000002</v>
      </c>
    </row>
    <row r="91" spans="1:8" x14ac:dyDescent="0.25">
      <c r="A91">
        <v>7</v>
      </c>
      <c r="C91" t="str">
        <f ca="1">OFFSET('672p stat'!$A$1,A91*20,0)</f>
        <v>CUDA ant add CPU12</v>
      </c>
      <c r="D91" s="5">
        <f ca="1">OFFSET('672p trace'!$R$56,(A91-1)*56,0)</f>
        <v>7926.2323999999971</v>
      </c>
      <c r="E91" s="5">
        <f ca="1">OFFSET('672p trace'!$S$56,(A91-1)*56,0)</f>
        <v>7829.2189999999982</v>
      </c>
      <c r="F91" s="5">
        <f ca="1">OFFSET('672p stat'!$H$1,A91*20,0)</f>
        <v>7815.6936820000001</v>
      </c>
      <c r="G91" s="5">
        <f ca="1">OFFSET('672p stat'!$K$1,A91*20,0)</f>
        <v>6583.7805179999996</v>
      </c>
      <c r="H91" s="5">
        <f ca="1">OFFSET('672p stat'!$N$1,A91*20,0)</f>
        <v>1483.8082099999999</v>
      </c>
    </row>
    <row r="92" spans="1:8" x14ac:dyDescent="0.25">
      <c r="A92">
        <v>8</v>
      </c>
      <c r="C92" t="str">
        <f ca="1">OFFSET('672p stat'!$A$1,A92*20,0)</f>
        <v>CUDA opt</v>
      </c>
      <c r="D92" s="5">
        <f ca="1">OFFSET('672p trace'!$R$56,(A92-1)*56,0)</f>
        <v>3582.1613999999995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8" x14ac:dyDescent="0.25">
      <c r="A93">
        <v>9</v>
      </c>
      <c r="C93" t="str">
        <f ca="1">OFFSET('672p stat'!$A$1,A93*20,0)</f>
        <v>CUDA opt Time</v>
      </c>
      <c r="D93" s="5">
        <f ca="1">OFFSET('672p trace'!$R$56,(A93-1)*56,0)</f>
        <v>3566.1105999999995</v>
      </c>
      <c r="E93" s="5">
        <f ca="1">OFFSET('672p trace'!$S$56,(A93-1)*56,0)</f>
        <v>3528.3334000000009</v>
      </c>
      <c r="F93" s="5">
        <f ca="1">OFFSET('672p stat'!$H$1,A93*20,0)</f>
        <v>3467.6303170000001</v>
      </c>
      <c r="G93" s="5">
        <f ca="1">OFFSET('672p stat'!$K$1,A93*20,0)</f>
        <v>2590.8791209999999</v>
      </c>
      <c r="H93" s="5">
        <f ca="1">OFFSET('672p stat'!$N$1,A93*20,0)</f>
        <v>0</v>
      </c>
    </row>
    <row r="94" spans="1:8" x14ac:dyDescent="0.25">
      <c r="A94">
        <v>10</v>
      </c>
      <c r="C94" t="str">
        <f ca="1">OFFSET('672p stat'!$A$1,A94*20,0)</f>
        <v>CUDA opt non hash</v>
      </c>
      <c r="D94" s="5">
        <f ca="1">OFFSET('672p trace'!$R$56,(A94-1)*56,0)</f>
        <v>1597.3652000000002</v>
      </c>
      <c r="E94" s="5">
        <f ca="1">OFFSET('672p trace'!$S$56,(A94-1)*56,0)</f>
        <v>1565.328</v>
      </c>
      <c r="F94" s="5">
        <f ca="1">OFFSET('672p stat'!$H$1,A94*20,0)</f>
        <v>1525.752197</v>
      </c>
      <c r="G94" s="5">
        <f ca="1">OFFSET('672p stat'!$K$1,A94*20,0)</f>
        <v>650.70092899999997</v>
      </c>
      <c r="H94" s="5">
        <f ca="1">OFFSET('672p stat'!$N$1,A94*20,0)</f>
        <v>0</v>
      </c>
    </row>
    <row r="95" spans="1:8" x14ac:dyDescent="0.25">
      <c r="A95">
        <v>11</v>
      </c>
      <c r="C95" t="str">
        <f ca="1">OFFSET('672p stat'!$A$1,A95*20,0)</f>
        <v>CUDA opt ant</v>
      </c>
      <c r="D95" s="5">
        <f ca="1">OFFSET('672p trace'!$R$56,(A95-1)*56,0)</f>
        <v>5237.933</v>
      </c>
      <c r="E95" s="5">
        <f ca="1">OFFSET('672p trace'!$S$56,(A95-1)*56,0)</f>
        <v>5200.3581999999988</v>
      </c>
      <c r="F95" s="5">
        <f ca="1">OFFSET('672p stat'!$H$1,A95*20,0)</f>
        <v>5133.4047950000004</v>
      </c>
      <c r="G95" s="5">
        <f ca="1">OFFSET('672p stat'!$K$1,A95*20,0)</f>
        <v>4264.8290040000002</v>
      </c>
      <c r="H95" s="5">
        <f ca="1">OFFSET('672p stat'!$N$1,A95*20,0)</f>
        <v>0</v>
      </c>
    </row>
    <row r="96" spans="1:8" x14ac:dyDescent="0.25">
      <c r="A96">
        <v>12</v>
      </c>
      <c r="C96" t="str">
        <f ca="1">OFFSET('672p stat'!$A$1,A96*20,0)</f>
        <v>CUDA opt ant non hash</v>
      </c>
      <c r="D96" s="5">
        <f ca="1">OFFSET('672p trace'!$R$56,(A96-1)*56,0)</f>
        <v>5024.6327999999994</v>
      </c>
      <c r="E96" s="5">
        <f ca="1">OFFSET('672p trace'!$S$56,(A96-1)*56,0)</f>
        <v>4987.3106000000007</v>
      </c>
      <c r="F96" s="5">
        <f ca="1">OFFSET('672p stat'!$H$1,A96*20,0)</f>
        <v>4920.9556050000001</v>
      </c>
      <c r="G96" s="5">
        <f ca="1">OFFSET('672p stat'!$K$1,A96*20,0)</f>
        <v>4052.4575239999999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ant par</v>
      </c>
      <c r="D97" s="5">
        <f ca="1">OFFSET('672p trace'!$R$56,(A97-1)*56,0)</f>
        <v>5161.4158000000034</v>
      </c>
      <c r="E97" s="5">
        <f ca="1">OFFSET('672p trace'!$S$56,(A97-1)*56,0)</f>
        <v>5122.9259999999995</v>
      </c>
      <c r="F97" s="5">
        <f ca="1">OFFSET('672p stat'!$H$1,A97*20,0)</f>
        <v>5064.1950100000004</v>
      </c>
      <c r="G97" s="5">
        <f ca="1">OFFSET('672p stat'!$K$1,A97*20,0)</f>
        <v>4098.572588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non CUDA Time</v>
      </c>
      <c r="D98" s="5">
        <f ca="1">OFFSET('672p trace'!$R$56,(A98-1)*56,0)</f>
        <v>4083.5809999999992</v>
      </c>
      <c r="E98" s="5">
        <f ca="1">OFFSET('672p trace'!$S$56,(A98-1)*56,0)</f>
        <v>3993.9211999999989</v>
      </c>
      <c r="F98" s="5">
        <f ca="1">OFFSET('672p stat'!$H$1,A98*20,0)</f>
        <v>3993.7926029999999</v>
      </c>
      <c r="G98" s="5">
        <f ca="1">OFFSET('672p stat'!$K$1,A98*20,0)</f>
        <v>3923.8348580000002</v>
      </c>
      <c r="H98" s="5">
        <f ca="1">OFFSET('672p stat'!$N$1,A98*20,0)</f>
        <v>173.70069799999999</v>
      </c>
    </row>
    <row r="99" spans="1:8" x14ac:dyDescent="0.25">
      <c r="A99">
        <v>15</v>
      </c>
      <c r="C99" t="str">
        <f ca="1">OFFSET('672p stat'!$A$1,A99*20,0)</f>
        <v>non CUDA</v>
      </c>
      <c r="D99" s="5">
        <f ca="1">OFFSET('672p trace'!$R$56,(A99-1)*56,0)</f>
        <v>4040.4719999999998</v>
      </c>
      <c r="E99" s="5">
        <f ca="1">OFFSET('672p trace'!$S$56,(A99-1)*56,0)</f>
        <v>0</v>
      </c>
      <c r="F99" s="5">
        <f ca="1">OFFSET('672p stat'!$H$1,A99*20,0)</f>
        <v>0</v>
      </c>
      <c r="G99" s="5">
        <f ca="1">OFFSET('672p stat'!$K$1,A99*20,0)</f>
        <v>0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non CUDA non hash</v>
      </c>
      <c r="D100" s="5">
        <f ca="1">OFFSET('672p trace'!$R$56,(A100-1)*56,0)</f>
        <v>3401.0003999999999</v>
      </c>
      <c r="E100" s="5">
        <f ca="1">OFFSET('672p trace'!$S$56,(A100-1)*56,0)</f>
        <v>3371.7325999999989</v>
      </c>
      <c r="F100" s="5">
        <f ca="1">OFFSET('672p stat'!$H$1,A100*20,0)</f>
        <v>3371.6080809999999</v>
      </c>
      <c r="G100" s="5">
        <f ca="1">OFFSET('672p stat'!$K$1,A100*20,0)</f>
        <v>3301.6952339999998</v>
      </c>
      <c r="H100" s="5">
        <f ca="1">OFFSET('672p stat'!$N$1,A100*20,0)</f>
        <v>172.97490400000001</v>
      </c>
    </row>
    <row r="101" spans="1:8" x14ac:dyDescent="0.25">
      <c r="A101">
        <v>17</v>
      </c>
      <c r="C101" t="str">
        <f ca="1">OFFSET('672p stat'!$A$1,A101*20,0)</f>
        <v>Classic ACO</v>
      </c>
      <c r="D101" s="5">
        <f ca="1">OFFSET('672p trace'!$R$56,(A101-1)*56,0)</f>
        <v>89341.941999999981</v>
      </c>
      <c r="E101" s="5">
        <f ca="1">OFFSET('672p trace'!$S$56,(A101-1)*56,0)</f>
        <v>84585.997999999992</v>
      </c>
      <c r="F101" s="5">
        <f ca="1">OFFSET('672p stat'!$H$1,A101*20,0)</f>
        <v>84508.809374999997</v>
      </c>
      <c r="G101" s="5">
        <f ca="1">OFFSET('672p stat'!$K$1,A101*20,0)</f>
        <v>84346.737030999997</v>
      </c>
      <c r="H101" s="5">
        <f ca="1">OFFSET('672p stat'!$N$1,A101*20,0)</f>
        <v>567.21004400000004</v>
      </c>
    </row>
    <row r="102" spans="1:8" x14ac:dyDescent="0.25">
      <c r="A102">
        <v>18</v>
      </c>
      <c r="C102" t="str">
        <f ca="1">OFFSET('672p stat'!$A$1,A102*20,0)</f>
        <v>Classic ACO non hash</v>
      </c>
      <c r="D102" s="5">
        <f ca="1">OFFSET('672p trace'!$R$56,(A102-1)*56,0)</f>
        <v>84015.874000000011</v>
      </c>
      <c r="E102" s="5">
        <f ca="1">OFFSET('672p trace'!$S$56,(A102-1)*56,0)</f>
        <v>83978.614000000045</v>
      </c>
      <c r="F102" s="5">
        <f ca="1">OFFSET('672p stat'!$H$1,A102*20,0)</f>
        <v>83920.283905999997</v>
      </c>
      <c r="G102" s="5">
        <f ca="1">OFFSET('672p stat'!$K$1,A102*20,0)</f>
        <v>83758.634844</v>
      </c>
      <c r="H102" s="5">
        <f ca="1">OFFSET('672p stat'!$N$1,A102*20,0)</f>
        <v>572.775035</v>
      </c>
    </row>
    <row r="103" spans="1:8" x14ac:dyDescent="0.25">
      <c r="A103">
        <v>19</v>
      </c>
      <c r="C103" t="str">
        <f ca="1">OFFSET('672p stat'!$A$1,A103*20,0)</f>
        <v>omp</v>
      </c>
      <c r="D103" s="5">
        <f ca="1">OFFSET('672p trace'!$R$56,(A103-1)*56,0)</f>
        <v>4418.3142000000007</v>
      </c>
      <c r="E103" s="5">
        <f ca="1">OFFSET('672p trace'!$S$56,(A103-1)*56,0)</f>
        <v>4317.2568000000001</v>
      </c>
      <c r="F103" s="5">
        <f ca="1">OFFSET('672p stat'!$H$1,A103*20,0)</f>
        <v>4316.9529149999998</v>
      </c>
      <c r="G103" s="5">
        <f ca="1">OFFSET('672p stat'!$K$1,A103*20,0)</f>
        <v>4240.565415</v>
      </c>
      <c r="H103" s="5">
        <f ca="1">OFFSET('672p stat'!$N$1,A103*20,0)</f>
        <v>217.237763</v>
      </c>
    </row>
    <row r="104" spans="1:8" x14ac:dyDescent="0.25">
      <c r="A104">
        <v>20</v>
      </c>
      <c r="C104" t="str">
        <f ca="1">OFFSET('672p stat'!$A$1,A104*20,0)</f>
        <v>omp non hash</v>
      </c>
      <c r="D104" s="5">
        <f ca="1">OFFSET('672p trace'!$R$56,(A104-1)*56,0)</f>
        <v>3905.2979999999993</v>
      </c>
      <c r="E104" s="5">
        <f ca="1">OFFSET('672p trace'!$S$56,(A104-1)*56,0)</f>
        <v>3872.8058000000005</v>
      </c>
      <c r="F104" s="5">
        <f ca="1">OFFSET('672p stat'!$H$1,A104*20,0)</f>
        <v>3872.5087600000002</v>
      </c>
      <c r="G104" s="5">
        <f ca="1">OFFSET('672p stat'!$K$1,A104*20,0)</f>
        <v>3795.7455709999999</v>
      </c>
      <c r="H104" s="5">
        <f ca="1">OFFSET('672p stat'!$N$1,A104*20,0)</f>
        <v>215.06759</v>
      </c>
    </row>
    <row r="105" spans="1:8" x14ac:dyDescent="0.25">
      <c r="A105">
        <v>21</v>
      </c>
      <c r="C105" t="str">
        <f ca="1">OFFSET('672p stat'!$A$1,A105*20,0)</f>
        <v>non CUDA transp Time</v>
      </c>
      <c r="D105" s="5">
        <f ca="1">OFFSET('672p trace'!$R$56,(A105-1)*56,0)</f>
        <v>4574.8785999999991</v>
      </c>
      <c r="E105" s="5">
        <f ca="1">OFFSET('672p trace'!$S$56,(A105-1)*56,0)</f>
        <v>4471.6643999999997</v>
      </c>
      <c r="F105" s="5">
        <f ca="1">OFFSET('672p stat'!$H$1,A105*20,0)</f>
        <v>4471.3708399999996</v>
      </c>
      <c r="G105" s="5">
        <f ca="1">OFFSET('672p stat'!$K$1,A105*20,0)</f>
        <v>4356.0551070000001</v>
      </c>
      <c r="H105" s="5">
        <f ca="1">OFFSET('672p stat'!$N$1,A105*20,0)</f>
        <v>216.60713699999999</v>
      </c>
    </row>
    <row r="106" spans="1:8" x14ac:dyDescent="0.25">
      <c r="A106">
        <v>22</v>
      </c>
      <c r="C106" t="str">
        <f ca="1">OFFSET('672p stat'!$A$1,A106*20,0)</f>
        <v>non CUDA transp</v>
      </c>
      <c r="D106" s="5">
        <f ca="1">OFFSET('672p trace'!$R$56,(A106-1)*56,0)</f>
        <v>4501.5544000000018</v>
      </c>
      <c r="E106" s="5">
        <f ca="1">OFFSET('672p trace'!$S$56,(A106-1)*56,0)</f>
        <v>0</v>
      </c>
      <c r="F106" s="5">
        <f ca="1">OFFSET('672p stat'!$H$1,A106*20,0)</f>
        <v>0</v>
      </c>
      <c r="G106" s="5">
        <f ca="1">OFFSET('672p stat'!$K$1,A106*20,0)</f>
        <v>0</v>
      </c>
      <c r="H106" s="5">
        <f ca="1">OFFSET('672p stat'!$N$1,A106*20,0)</f>
        <v>0</v>
      </c>
    </row>
    <row r="107" spans="1:8" x14ac:dyDescent="0.25">
      <c r="A107">
        <v>23</v>
      </c>
      <c r="C107" t="str">
        <f ca="1">OFFSET('672p stat'!$A$1,A107*20,0)</f>
        <v>non CUDA transp non hash</v>
      </c>
      <c r="D107" s="5">
        <f ca="1">OFFSET('672p trace'!$R$56,(A107-1)*56,0)</f>
        <v>4320.7520000000004</v>
      </c>
      <c r="E107" s="5">
        <f ca="1">OFFSET('672p trace'!$S$56,(A107-1)*56,0)</f>
        <v>4287.8244000000013</v>
      </c>
      <c r="F107" s="5">
        <f ca="1">OFFSET('672p stat'!$H$1,A107*20,0)</f>
        <v>4287.5030859999997</v>
      </c>
      <c r="G107" s="5">
        <f ca="1">OFFSET('672p stat'!$K$1,A107*20,0)</f>
        <v>4174.4547709999997</v>
      </c>
      <c r="H107" s="5">
        <f ca="1">OFFSET('672p stat'!$N$1,A107*20,0)</f>
        <v>216.81310099999999</v>
      </c>
    </row>
    <row r="108" spans="1:8" x14ac:dyDescent="0.25">
      <c r="A108">
        <v>24</v>
      </c>
      <c r="C108" t="str">
        <f ca="1">OFFSET('672p stat'!$A$1,A108*20,0)</f>
        <v>non CUDA AVX Time</v>
      </c>
      <c r="D108" s="5">
        <f ca="1">OFFSET('672p trace'!$R$56,(A108-1)*56,0)</f>
        <v>4551.8251999999993</v>
      </c>
      <c r="E108" s="5">
        <f ca="1">OFFSET('672p trace'!$S$56,(A108-1)*56,0)</f>
        <v>4448.1824000000006</v>
      </c>
      <c r="F108" s="5">
        <f ca="1">OFFSET('672p stat'!$H$1,A108*20,0)</f>
        <v>4447.8602929999997</v>
      </c>
      <c r="G108" s="5">
        <f ca="1">OFFSET('672p stat'!$K$1,A108*20,0)</f>
        <v>4357.0957909999997</v>
      </c>
      <c r="H108" s="5">
        <f ca="1">OFFSET('672p stat'!$N$1,A108*20,0)</f>
        <v>224.214271</v>
      </c>
    </row>
    <row r="109" spans="1:8" x14ac:dyDescent="0.25">
      <c r="A109">
        <v>25</v>
      </c>
      <c r="C109" t="str">
        <f ca="1">OFFSET('672p stat'!$A$1,A109*20,0)</f>
        <v>non CUDA AVX</v>
      </c>
      <c r="D109" s="5">
        <f ca="1">OFFSET('672p trace'!$R$56,(A109-1)*56,0)</f>
        <v>4486.2880000000023</v>
      </c>
      <c r="E109" s="5">
        <f ca="1">OFFSET('672p trace'!$S$56,(A109-1)*56,0)</f>
        <v>0</v>
      </c>
      <c r="F109" s="5">
        <f ca="1">OFFSET('672p stat'!$H$1,A109*20,0)</f>
        <v>0</v>
      </c>
      <c r="G109" s="5">
        <f ca="1">OFFSET('672p stat'!$K$1,A109*20,0)</f>
        <v>0</v>
      </c>
      <c r="H109" s="5">
        <f ca="1">OFFSET('672p stat'!$N$1,A109*20,0)</f>
        <v>0</v>
      </c>
    </row>
    <row r="110" spans="1:8" x14ac:dyDescent="0.25">
      <c r="A110">
        <v>26</v>
      </c>
      <c r="C110" t="str">
        <f ca="1">OFFSET('672p stat'!$A$1,A110*20,0)</f>
        <v>non CUDA AVX non hash</v>
      </c>
      <c r="D110" s="5">
        <f ca="1">OFFSET('672p trace'!$R$56,(A110-1)*56,0)</f>
        <v>3911.0134000000007</v>
      </c>
      <c r="E110" s="5">
        <f ca="1">OFFSET('672p trace'!$S$56,(A110-1)*56,0)</f>
        <v>3877.235200000001</v>
      </c>
      <c r="F110" s="5">
        <f ca="1">OFFSET('672p stat'!$H$1,A110*20,0)</f>
        <v>3876.911963</v>
      </c>
      <c r="G110" s="5">
        <f ca="1">OFFSET('672p stat'!$K$1,A110*20,0)</f>
        <v>3785.1327590000001</v>
      </c>
      <c r="H110" s="5">
        <f ca="1">OFFSET('672p stat'!$N$1,A110*20,0)</f>
        <v>224.02760799999999</v>
      </c>
    </row>
    <row r="111" spans="1:8" x14ac:dyDescent="0.25">
      <c r="A111">
        <v>27</v>
      </c>
      <c r="C111" t="str">
        <f ca="1">OFFSET('672p stat'!$A$1,A111*20,0)</f>
        <v>non CUDA AVX_OMP Time</v>
      </c>
      <c r="D111" s="5">
        <f ca="1">OFFSET('672p trace'!$R$56,(A111-1)*56,0)</f>
        <v>4111.9338000000007</v>
      </c>
      <c r="E111" s="5">
        <f ca="1">OFFSET('672p trace'!$S$56,(A111-1)*56,0)</f>
        <v>4006.3106000000007</v>
      </c>
      <c r="F111" s="5">
        <f ca="1">OFFSET('672p stat'!$H$1,A111*20,0)</f>
        <v>4006.0183940000002</v>
      </c>
      <c r="G111" s="5">
        <f ca="1">OFFSET('672p stat'!$K$1,A111*20,0)</f>
        <v>3913.8486670000002</v>
      </c>
      <c r="H111" s="5">
        <f ca="1">OFFSET('672p stat'!$N$1,A111*20,0)</f>
        <v>226.292575</v>
      </c>
    </row>
    <row r="112" spans="1:8" x14ac:dyDescent="0.25">
      <c r="A112">
        <v>28</v>
      </c>
      <c r="C112" t="str">
        <f ca="1">OFFSET('672p stat'!$A$1,A112*20,0)</f>
        <v>non CUDA AVX_OMP</v>
      </c>
      <c r="D112" s="5">
        <f ca="1">OFFSET('672p trace'!$R$56,(A112-1)*56,0)</f>
        <v>4536.5131999999985</v>
      </c>
      <c r="E112" s="5">
        <f ca="1">OFFSET('672p trace'!$S$56,(A112-1)*56,0)</f>
        <v>0</v>
      </c>
      <c r="F112" s="5">
        <f ca="1">OFFSET('672p stat'!$H$1,A112*20,0)</f>
        <v>0</v>
      </c>
      <c r="G112" s="5">
        <f ca="1">OFFSET('672p stat'!$K$1,A112*20,0)</f>
        <v>0</v>
      </c>
      <c r="H112" s="5">
        <f ca="1">OFFSET('672p stat'!$N$1,A112*20,0)</f>
        <v>0</v>
      </c>
    </row>
    <row r="113" spans="1:8" x14ac:dyDescent="0.25">
      <c r="A113">
        <v>29</v>
      </c>
      <c r="C113" t="str">
        <f ca="1">OFFSET('672p stat'!$A$1,A113*20,0)</f>
        <v>non CUDA AVX_OMP non hash</v>
      </c>
      <c r="D113" s="5">
        <f ca="1">OFFSET('672p trace'!$R$56,(A113-1)*56,0)</f>
        <v>4005.2699999999995</v>
      </c>
      <c r="E113" s="5">
        <f ca="1">OFFSET('672p trace'!$S$56,(A113-1)*56,0)</f>
        <v>3971.4480000000003</v>
      </c>
      <c r="F113" s="5">
        <f ca="1">OFFSET('672p stat'!$H$1,A113*20,0)</f>
        <v>3971.1410110000002</v>
      </c>
      <c r="G113" s="5">
        <f ca="1">OFFSET('672p stat'!$K$1,A113*20,0)</f>
        <v>3879.5923680000001</v>
      </c>
      <c r="H113" s="5">
        <f ca="1">OFFSET('672p stat'!$N$1,A113*20,0)</f>
        <v>222.289456</v>
      </c>
    </row>
    <row r="114" spans="1:8" x14ac:dyDescent="0.25">
      <c r="A114">
        <v>30</v>
      </c>
      <c r="C114" t="str">
        <f ca="1">OFFSET('672p stat'!$A$1,A114*20,0)</f>
        <v>non CUDA transp_AVX Time</v>
      </c>
      <c r="D114" s="5">
        <f ca="1">OFFSET('672p trace'!$R$56,(A114-1)*56,0)</f>
        <v>4651.2074000000002</v>
      </c>
      <c r="E114" s="5">
        <f ca="1">OFFSET('672p trace'!$S$56,(A114-1)*56,0)</f>
        <v>4547.4100000000017</v>
      </c>
      <c r="F114" s="5">
        <f ca="1">OFFSET('672p stat'!$H$1,A114*20,0)</f>
        <v>4547.1269730000004</v>
      </c>
      <c r="G114" s="5">
        <f ca="1">OFFSET('672p stat'!$K$1,A114*20,0)</f>
        <v>4446.6287789999997</v>
      </c>
      <c r="H114" s="5">
        <f ca="1">OFFSET('672p stat'!$N$1,A114*20,0)</f>
        <v>226.760088</v>
      </c>
    </row>
    <row r="115" spans="1:8" x14ac:dyDescent="0.25">
      <c r="A115">
        <v>31</v>
      </c>
      <c r="C115" t="str">
        <f ca="1">OFFSET('672p stat'!$A$1,A115*20,0)</f>
        <v>non CUDA transp_AVX</v>
      </c>
      <c r="D115" s="5">
        <f ca="1">OFFSET('672p trace'!$R$56,(A115-1)*56,0)</f>
        <v>4543.5115999999998</v>
      </c>
      <c r="E115" s="5">
        <f ca="1">OFFSET('672p trace'!$S$56,(A115-1)*56,0)</f>
        <v>0</v>
      </c>
      <c r="F115" s="5">
        <f ca="1">OFFSET('672p stat'!$H$1,A115*20,0)</f>
        <v>0</v>
      </c>
      <c r="G115" s="5">
        <f ca="1">OFFSET('672p stat'!$K$1,A115*20,0)</f>
        <v>0</v>
      </c>
      <c r="H115" s="5">
        <f ca="1">OFFSET('672p stat'!$N$1,A115*20,0)</f>
        <v>0</v>
      </c>
    </row>
    <row r="116" spans="1:8" x14ac:dyDescent="0.25">
      <c r="A116">
        <v>32</v>
      </c>
      <c r="C116" t="str">
        <f ca="1">OFFSET('672p stat'!$A$1,A116*20,0)</f>
        <v>non CUDA transp_AVX non hash</v>
      </c>
      <c r="D116" s="5">
        <f ca="1">OFFSET('672p trace'!$R$56,(A116-1)*56,0)</f>
        <v>4349.8236000000015</v>
      </c>
      <c r="E116" s="5">
        <f ca="1">OFFSET('672p trace'!$S$56,(A116-1)*56,0)</f>
        <v>4316.2480000000005</v>
      </c>
      <c r="F116" s="5">
        <f ca="1">OFFSET('672p stat'!$H$1,A116*20,0)</f>
        <v>4315.9446879999996</v>
      </c>
      <c r="G116" s="5">
        <f ca="1">OFFSET('672p stat'!$K$1,A116*20,0)</f>
        <v>4217.8718360000003</v>
      </c>
      <c r="H116" s="5">
        <f ca="1">OFFSET('672p stat'!$N$1,A116*20,0)</f>
        <v>226.7586</v>
      </c>
    </row>
    <row r="117" spans="1:8" x14ac:dyDescent="0.25">
      <c r="A117">
        <v>33</v>
      </c>
      <c r="C117" t="str">
        <f ca="1">OFFSET('672p stat'!$A$1,A117*20,0)</f>
        <v>non CUDA transp_AVX_OMP Time</v>
      </c>
      <c r="D117" s="5">
        <f ca="1">OFFSET('672p trace'!$R$56,(A117-1)*56,0)</f>
        <v>4658.8757999999998</v>
      </c>
      <c r="E117" s="5">
        <f ca="1">OFFSET('672p trace'!$S$56,(A117-1)*56,0)</f>
        <v>4555.7548000000006</v>
      </c>
      <c r="F117" s="5">
        <f ca="1">OFFSET('672p stat'!$H$1,A117*20,0)</f>
        <v>4555.4418850000002</v>
      </c>
      <c r="G117" s="5">
        <f ca="1">OFFSET('672p stat'!$K$1,A117*20,0)</f>
        <v>4453.929736</v>
      </c>
      <c r="H117" s="5">
        <f ca="1">OFFSET('672p stat'!$N$1,A117*20,0)</f>
        <v>227.04149699999999</v>
      </c>
    </row>
    <row r="118" spans="1:8" x14ac:dyDescent="0.25">
      <c r="A118">
        <v>34</v>
      </c>
      <c r="C118" t="str">
        <f ca="1">OFFSET('672p stat'!$A$1,A118*20,0)</f>
        <v>non CUDA transp_AVX_OMP</v>
      </c>
      <c r="D118" s="5">
        <f ca="1">OFFSET('672p trace'!$R$56,(A118-1)*56,0)</f>
        <v>4567.8833999999979</v>
      </c>
      <c r="E118" s="5">
        <f ca="1">OFFSET('672p trace'!$S$56,(A118-1)*56,0)</f>
        <v>0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35</v>
      </c>
      <c r="C119" t="str">
        <f ca="1">OFFSET('672p stat'!$A$1,A119*20,0)</f>
        <v>non CUDA transp_AVX_OMP non hash</v>
      </c>
      <c r="D119" s="5">
        <f ca="1">OFFSET('672p trace'!$R$56,(A119-1)*56,0)</f>
        <v>4349.4770000000017</v>
      </c>
      <c r="E119" s="5">
        <f ca="1">OFFSET('672p trace'!$S$56,(A119-1)*56,0)</f>
        <v>4316.2860000000028</v>
      </c>
      <c r="F119" s="5">
        <f ca="1">OFFSET('672p stat'!$H$1,A119*20,0)</f>
        <v>4315.9798339999998</v>
      </c>
      <c r="G119" s="5">
        <f ca="1">OFFSET('672p stat'!$K$1,A119*20,0)</f>
        <v>4217.7508690000004</v>
      </c>
      <c r="H119" s="5">
        <f ca="1">OFFSET('672p stat'!$N$1,A119*20,0)</f>
        <v>226.21257800000001</v>
      </c>
    </row>
    <row r="120" spans="1:8" x14ac:dyDescent="0.25">
      <c r="A120">
        <v>36</v>
      </c>
      <c r="C120">
        <f ca="1">OFFSET('672p stat'!$A$1,A120*20,0)</f>
        <v>0</v>
      </c>
      <c r="D120" s="5" t="e">
        <f ca="1">OFFSET('672p trace'!$R$56,(A120-1)*56,0)</f>
        <v>#DIV/0!</v>
      </c>
      <c r="E120" s="5" t="e">
        <f ca="1">OFFSET('672p trace'!$S$56,(A120-1)*56,0)</f>
        <v>#DIV/0!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>
        <f ca="1">OFFSET('672p stat'!$A$1,A121*20,0)</f>
        <v>0</v>
      </c>
      <c r="D121" s="5" t="e">
        <f ca="1">OFFSET('672p trace'!$R$56,(A121-1)*56,0)</f>
        <v>#DIV/0!</v>
      </c>
      <c r="E121" s="5" t="e">
        <f ca="1">OFFSET('672p trace'!$S$56,(A121-1)*56,0)</f>
        <v>#DIV/0!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>
        <f ca="1">OFFSET('672p stat'!$A$1,A122*20,0)</f>
        <v>0</v>
      </c>
      <c r="D122" s="5" t="e">
        <f ca="1">OFFSET('672p trace'!$R$56,(A122-1)*56,0)</f>
        <v>#DIV/0!</v>
      </c>
      <c r="E122" s="5" t="e">
        <f ca="1">OFFSET('672p trace'!$S$56,(A122-1)*56,0)</f>
        <v>#DIV/0!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>
        <f ca="1">OFFSET('672p stat'!$A$1,A123*20,0)</f>
        <v>0</v>
      </c>
      <c r="D123" s="5" t="e">
        <f ca="1">OFFSET('672p trace'!$R$56,(A123-1)*56,0)</f>
        <v>#DIV/0!</v>
      </c>
      <c r="E123" s="5" t="e">
        <f ca="1">OFFSET('672p trace'!$S$56,(A123-1)*56,0)</f>
        <v>#DIV/0!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>
        <f ca="1">OFFSET('672p stat'!$A$1,A124*20,0)</f>
        <v>0</v>
      </c>
      <c r="D124" s="5" t="e">
        <f ca="1">OFFSET('672p trace'!$R$56,(A124-1)*56,0)</f>
        <v>#DIV/0!</v>
      </c>
      <c r="E124" s="5" t="e">
        <f ca="1">OFFSET('672p trace'!$S$56,(A124-1)*56,0)</f>
        <v>#DIV/0!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41</v>
      </c>
      <c r="C125">
        <f ca="1">OFFSET('672p stat'!$A$1,A125*20,0)</f>
        <v>0</v>
      </c>
      <c r="D125" s="5" t="e">
        <f ca="1">OFFSET('672p trace'!$R$56,(A125-1)*56,0)</f>
        <v>#DIV/0!</v>
      </c>
      <c r="E125" s="5" t="e">
        <f ca="1">OFFSET('672p trace'!$S$56,(A125-1)*56,0)</f>
        <v>#DIV/0!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42</v>
      </c>
      <c r="C126">
        <f ca="1">OFFSET('672p stat'!$A$1,A126*20,0)</f>
        <v>0</v>
      </c>
      <c r="D126" s="5" t="e">
        <f ca="1">OFFSET('672p trace'!$R$56,(A126-1)*56,0)</f>
        <v>#DIV/0!</v>
      </c>
      <c r="E126" s="5" t="e">
        <f ca="1">OFFSET('672p trace'!$S$56,(A126-1)*56,0)</f>
        <v>#DIV/0!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43</v>
      </c>
      <c r="C127">
        <f ca="1">OFFSET('672p stat'!$A$1,A127*20,0)</f>
        <v>0</v>
      </c>
      <c r="D127" s="5" t="e">
        <f ca="1">OFFSET('672p trace'!$R$56,(A127-1)*56,0)</f>
        <v>#DIV/0!</v>
      </c>
      <c r="E127" s="5" t="e">
        <f ca="1">OFFSET('672p trace'!$S$56,(A127-1)*56,0)</f>
        <v>#DIV/0!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>
        <f ca="1">OFFSET('672p stat'!$A$1,A128*20,0)</f>
        <v>0</v>
      </c>
      <c r="D128" s="5" t="e">
        <f ca="1">OFFSET('672p trace'!$R$56,(A128-1)*56,0)</f>
        <v>#DIV/0!</v>
      </c>
      <c r="E128" s="5" t="e">
        <f ca="1">OFFSET('672p trace'!$S$56,(A128-1)*56,0)</f>
        <v>#DIV/0!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45</v>
      </c>
      <c r="C129">
        <f ca="1">OFFSET('672p stat'!$A$1,A129*20,0)</f>
        <v>0</v>
      </c>
      <c r="D129" s="5" t="e">
        <f ca="1">OFFSET('672p trace'!$R$56,(A129-1)*56,0)</f>
        <v>#DIV/0!</v>
      </c>
      <c r="E129" s="5" t="e">
        <f ca="1">OFFSET('672p trace'!$S$56,(A129-1)*56,0)</f>
        <v>#DIV/0!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46</v>
      </c>
      <c r="C130">
        <f ca="1">OFFSET('672p stat'!$A$1,A130*20,0)</f>
        <v>0</v>
      </c>
      <c r="D130" s="5" t="e">
        <f ca="1">OFFSET('672p trace'!$R$56,(A130-1)*56,0)</f>
        <v>#DIV/0!</v>
      </c>
      <c r="E130" s="5" t="e">
        <f ca="1">OFFSET('672p trace'!$S$56,(A130-1)*56,0)</f>
        <v>#DIV/0!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10" x14ac:dyDescent="0.25">
      <c r="A131">
        <v>47</v>
      </c>
      <c r="C131">
        <f ca="1">OFFSET('672p stat'!$A$1,A131*20,0)</f>
        <v>0</v>
      </c>
      <c r="D131" s="5">
        <f ca="1">OFFSET('672p trace'!$R$56,(A131-1)*56,0)</f>
        <v>0</v>
      </c>
      <c r="E131" s="5">
        <f ca="1">OFFSET('672p trace'!$S$56,(A131-1)*56,0)</f>
        <v>0</v>
      </c>
      <c r="F131" s="5">
        <f ca="1">OFFSET('672p stat'!$H$1,A131*20,0)</f>
        <v>0</v>
      </c>
      <c r="G131" s="5">
        <f ca="1">OFFSET('672p stat'!$K$1,A131*20,0)</f>
        <v>0</v>
      </c>
      <c r="H131" s="5">
        <f ca="1">OFFSET('672p stat'!$N$1,A131*20,0)</f>
        <v>0</v>
      </c>
    </row>
    <row r="132" spans="1:10" x14ac:dyDescent="0.25">
      <c r="A132">
        <v>48</v>
      </c>
      <c r="C132">
        <f ca="1">OFFSET('672p stat'!$A$1,A132*20,0)</f>
        <v>0</v>
      </c>
      <c r="D132" s="5">
        <f ca="1">OFFSET('672p trace'!$R$56,(A132-1)*56,0)</f>
        <v>0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>
        <f ca="1">OFFSET('672p trace'!$R$56,(A133-1)*56,0)</f>
        <v>0</v>
      </c>
      <c r="E133" s="5">
        <f ca="1">OFFSET('672p trace'!$S$56,(A133-1)*56,0)</f>
        <v>0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7" spans="1:10" x14ac:dyDescent="0.25">
      <c r="C137" t="s">
        <v>72</v>
      </c>
    </row>
    <row r="138" spans="1:10" x14ac:dyDescent="0.25">
      <c r="D138" t="s">
        <v>57</v>
      </c>
      <c r="E138" t="s">
        <v>53</v>
      </c>
      <c r="F138" t="s">
        <v>54</v>
      </c>
      <c r="G138" t="s">
        <v>55</v>
      </c>
      <c r="H138" t="s">
        <v>56</v>
      </c>
      <c r="J138" t="s">
        <v>71</v>
      </c>
    </row>
    <row r="139" spans="1:10" x14ac:dyDescent="0.25">
      <c r="A139">
        <v>1</v>
      </c>
      <c r="C139" t="str">
        <f ca="1">OFFSET('672p stat'!$A$1,A139*20,0)</f>
        <v>CUDA Time</v>
      </c>
      <c r="D139" s="5">
        <f ca="1">OFFSET('672p trace'!$U$56,(A31-1)*56,0)</f>
        <v>387.26409999999964</v>
      </c>
      <c r="E139" s="5">
        <f ca="1">OFFSET('672p trace'!$V$56,(A31-1)*56,0)</f>
        <v>367.20473555999905</v>
      </c>
      <c r="F139" s="5">
        <f ca="1">OFFSET('672p stat'!$H$1,A139*20,1)</f>
        <v>229.18929800000001</v>
      </c>
      <c r="G139" s="5">
        <f ca="1">OFFSET('672p stat'!$K$1,A139*20,1)</f>
        <v>135.56155000000001</v>
      </c>
      <c r="H139" s="5">
        <f ca="1">OFFSET('672p stat'!$N$1,A139*20,1)</f>
        <v>2.457754</v>
      </c>
      <c r="J139" s="5">
        <f ca="1">SUM(D139:H139)</f>
        <v>1121.6774375599989</v>
      </c>
    </row>
    <row r="140" spans="1:10" x14ac:dyDescent="0.25">
      <c r="A140">
        <v>2</v>
      </c>
      <c r="C140" t="str">
        <f ca="1">OFFSET('672p stat'!$A$1,A140*20,0)</f>
        <v>CUDA</v>
      </c>
      <c r="D140" s="5">
        <f ca="1">OFFSET('672p trace'!$U$56,(A32-1)*56,0)</f>
        <v>21.302483839999933</v>
      </c>
      <c r="E140" s="5">
        <f ca="1">OFFSET('672p trace'!$V$56,(A32-1)*56,0)</f>
        <v>0</v>
      </c>
      <c r="F140" s="5">
        <f ca="1">OFFSET('672p stat'!$H$1,A140*20,1)</f>
        <v>0</v>
      </c>
      <c r="G140" s="5">
        <f ca="1">OFFSET('672p stat'!$K$1,A140*20,1)</f>
        <v>0</v>
      </c>
      <c r="H140" s="5">
        <f ca="1">OFFSET('672p stat'!$N$1,A140*20,1)</f>
        <v>0</v>
      </c>
      <c r="J140" s="5">
        <f t="shared" ref="J140:J167" ca="1" si="6">SUM(D140:H140)</f>
        <v>21.302483839999933</v>
      </c>
    </row>
    <row r="141" spans="1:10" x14ac:dyDescent="0.25">
      <c r="A141">
        <v>3</v>
      </c>
      <c r="C141" t="str">
        <f ca="1">OFFSET('672p stat'!$A$1,A141*20,0)</f>
        <v>CUDA non hash</v>
      </c>
      <c r="D141" s="5">
        <f ca="1">OFFSET('672p trace'!$U$56,(A33-1)*56,0)</f>
        <v>134.95940099999984</v>
      </c>
      <c r="E141" s="5">
        <f ca="1">OFFSET('672p trace'!$V$56,(A33-1)*56,0)</f>
        <v>134.38273299999994</v>
      </c>
      <c r="F141" s="5">
        <f ca="1">OFFSET('672p stat'!$H$1,A141*20,1)</f>
        <v>55.641652000000001</v>
      </c>
      <c r="G141" s="5">
        <f ca="1">OFFSET('672p stat'!$K$1,A141*20,1)</f>
        <v>77.845974999999996</v>
      </c>
      <c r="H141" s="5">
        <f ca="1">OFFSET('672p stat'!$N$1,A141*20,1)</f>
        <v>2.5322999999999998E-2</v>
      </c>
      <c r="J141" s="5">
        <f t="shared" ca="1" si="6"/>
        <v>402.85508399999981</v>
      </c>
    </row>
    <row r="142" spans="1:10" x14ac:dyDescent="0.25">
      <c r="A142">
        <v>4</v>
      </c>
      <c r="C142" t="str">
        <f ca="1">OFFSET('672p stat'!$A$1,A142*20,0)</f>
        <v>CUDA ant</v>
      </c>
      <c r="D142" s="5">
        <f ca="1">OFFSET('672p trace'!$U$56,(A34-1)*56,0)</f>
        <v>36.473433000000284</v>
      </c>
      <c r="E142" s="5">
        <f ca="1">OFFSET('672p trace'!$V$56,(A34-1)*56,0)</f>
        <v>35.520730439999483</v>
      </c>
      <c r="F142" s="5">
        <f ca="1">OFFSET('672p stat'!$H$1,A142*20,1)</f>
        <v>21.970981999999999</v>
      </c>
      <c r="G142" s="5">
        <f ca="1">OFFSET('672p stat'!$K$1,A142*20,1)</f>
        <v>17.192827000000001</v>
      </c>
      <c r="H142" s="5">
        <f ca="1">OFFSET('672p stat'!$N$1,A142*20,1)</f>
        <v>1.6015999999999999E-2</v>
      </c>
      <c r="J142" s="5">
        <f t="shared" ca="1" si="6"/>
        <v>111.17398843999975</v>
      </c>
    </row>
    <row r="143" spans="1:10" x14ac:dyDescent="0.25">
      <c r="A143">
        <v>5</v>
      </c>
      <c r="C143" t="str">
        <f ca="1">OFFSET('672p stat'!$A$1,A143*20,0)</f>
        <v>CUDA ant par</v>
      </c>
      <c r="D143" s="5">
        <f ca="1">OFFSET('672p trace'!$U$56,(A35-1)*56,0)</f>
        <v>19.653080040000326</v>
      </c>
      <c r="E143" s="5">
        <f ca="1">OFFSET('672p trace'!$V$56,(A35-1)*56,0)</f>
        <v>17.956152999999571</v>
      </c>
      <c r="F143" s="5">
        <f ca="1">OFFSET('672p stat'!$H$1,A143*20,1)</f>
        <v>5.1602699999999997</v>
      </c>
      <c r="G143" s="5">
        <f ca="1">OFFSET('672p stat'!$K$1,A143*20,1)</f>
        <v>0.167992</v>
      </c>
      <c r="H143" s="5">
        <f ca="1">OFFSET('672p stat'!$N$1,A143*20,1)</f>
        <v>1.7672E-2</v>
      </c>
      <c r="J143" s="5">
        <f t="shared" ca="1" si="6"/>
        <v>42.955167039999886</v>
      </c>
    </row>
    <row r="144" spans="1:10" x14ac:dyDescent="0.25">
      <c r="A144">
        <v>6</v>
      </c>
      <c r="C144" t="str">
        <f ca="1">OFFSET('672p stat'!$A$1,A144*20,0)</f>
        <v>CUDA ant non hash</v>
      </c>
      <c r="D144" s="5">
        <f ca="1">OFFSET('672p trace'!$U$56,(A36-1)*56,0)</f>
        <v>51.036412039999178</v>
      </c>
      <c r="E144" s="5">
        <f ca="1">OFFSET('672p trace'!$V$56,(A36-1)*56,0)</f>
        <v>47.064044000000095</v>
      </c>
      <c r="F144" s="5">
        <f ca="1">OFFSET('672p stat'!$H$1,A144*20,1)</f>
        <v>15.653335999999999</v>
      </c>
      <c r="G144" s="5">
        <f ca="1">OFFSET('672p stat'!$K$1,A144*20,1)</f>
        <v>8.2949219999999997</v>
      </c>
      <c r="H144" s="5">
        <f ca="1">OFFSET('672p stat'!$N$1,A144*20,1)</f>
        <v>1.7919000000000001E-2</v>
      </c>
      <c r="J144" s="5">
        <f t="shared" ca="1" si="6"/>
        <v>122.06663303999927</v>
      </c>
    </row>
    <row r="145" spans="1:10" x14ac:dyDescent="0.25">
      <c r="A145">
        <v>7</v>
      </c>
      <c r="C145" t="str">
        <f ca="1">OFFSET('672p stat'!$A$1,A145*20,0)</f>
        <v>CUDA ant add CPU12</v>
      </c>
      <c r="D145" s="5">
        <f ca="1">OFFSET('672p trace'!$U$56,(A37-1)*56,0)</f>
        <v>1413020.7067422851</v>
      </c>
      <c r="E145" s="5">
        <f ca="1">OFFSET('672p trace'!$V$56,(A37-1)*56,0)</f>
        <v>1367048.1141130249</v>
      </c>
      <c r="F145" s="5">
        <f ca="1">OFFSET('672p stat'!$H$1,A145*20,1)</f>
        <v>1368356.822435</v>
      </c>
      <c r="G145" s="5">
        <f ca="1">OFFSET('672p stat'!$K$1,A145*20,1)</f>
        <v>1071456.1691620001</v>
      </c>
      <c r="H145" s="5">
        <f ca="1">OFFSET('672p stat'!$N$1,A145*20,1)</f>
        <v>29718.687188</v>
      </c>
      <c r="J145" s="5">
        <f t="shared" ca="1" si="6"/>
        <v>5249600.4996403111</v>
      </c>
    </row>
    <row r="146" spans="1:10" x14ac:dyDescent="0.25">
      <c r="A146">
        <v>8</v>
      </c>
      <c r="C146" t="str">
        <f ca="1">OFFSET('672p stat'!$A$1,A146*20,0)</f>
        <v>CUDA opt</v>
      </c>
      <c r="D146" s="5">
        <f ca="1">OFFSET('672p trace'!$U$56,(A38-1)*56,0)</f>
        <v>144.0904160400006</v>
      </c>
      <c r="E146" s="5">
        <f ca="1">OFFSET('672p trace'!$V$56,(A38-1)*56,0)</f>
        <v>0</v>
      </c>
      <c r="F146" s="5">
        <f ca="1">OFFSET('672p stat'!$H$1,A146*20,1)</f>
        <v>0</v>
      </c>
      <c r="G146" s="5">
        <f ca="1">OFFSET('672p stat'!$K$1,A146*20,1)</f>
        <v>0</v>
      </c>
      <c r="H146" s="5">
        <f ca="1">OFFSET('672p stat'!$N$1,A146*20,1)</f>
        <v>0</v>
      </c>
      <c r="J146" s="5">
        <f t="shared" ca="1" si="6"/>
        <v>144.0904160400006</v>
      </c>
    </row>
    <row r="147" spans="1:10" x14ac:dyDescent="0.25">
      <c r="A147">
        <v>9</v>
      </c>
      <c r="C147" t="str">
        <f ca="1">OFFSET('672p stat'!$A$1,A147*20,0)</f>
        <v>CUDA opt Time</v>
      </c>
      <c r="D147" s="5">
        <f ca="1">OFFSET('672p trace'!$U$56,(A39-1)*56,0)</f>
        <v>243.43665764000033</v>
      </c>
      <c r="E147" s="5">
        <f ca="1">OFFSET('672p trace'!$V$56,(A39-1)*56,0)</f>
        <v>234.58063444000038</v>
      </c>
      <c r="F147" s="5">
        <f ca="1">OFFSET('672p stat'!$H$1,A147*20,1)</f>
        <v>7.6942110000000001</v>
      </c>
      <c r="G147" s="5">
        <f ca="1">OFFSET('672p stat'!$K$1,A147*20,1)</f>
        <v>1.018E-2</v>
      </c>
      <c r="H147" s="5">
        <f ca="1">OFFSET('672p stat'!$N$1,A147*20,1)</f>
        <v>0</v>
      </c>
      <c r="J147" s="5">
        <f t="shared" ca="1" si="6"/>
        <v>485.72168308000073</v>
      </c>
    </row>
    <row r="148" spans="1:10" x14ac:dyDescent="0.25">
      <c r="A148">
        <v>10</v>
      </c>
      <c r="C148" t="str">
        <f ca="1">OFFSET('672p stat'!$A$1,A148*20,0)</f>
        <v>CUDA opt non hash</v>
      </c>
      <c r="D148" s="5">
        <f ca="1">OFFSET('672p trace'!$U$56,(A40-1)*56,0)</f>
        <v>93.427612960000246</v>
      </c>
      <c r="E148" s="5">
        <f ca="1">OFFSET('672p trace'!$V$56,(A40-1)*56,0)</f>
        <v>90.776675999999682</v>
      </c>
      <c r="F148" s="5">
        <f ca="1">OFFSET('672p stat'!$H$1,A148*20,1)</f>
        <v>4.4300509999999997</v>
      </c>
      <c r="G148" s="5">
        <f ca="1">OFFSET('672p stat'!$K$1,A148*20,1)</f>
        <v>6.7650000000000002E-3</v>
      </c>
      <c r="H148" s="5">
        <f ca="1">OFFSET('672p stat'!$N$1,A148*20,1)</f>
        <v>0</v>
      </c>
      <c r="J148" s="5">
        <f t="shared" ca="1" si="6"/>
        <v>188.64110495999992</v>
      </c>
    </row>
    <row r="149" spans="1:10" x14ac:dyDescent="0.25">
      <c r="A149">
        <v>11</v>
      </c>
      <c r="C149" t="str">
        <f ca="1">OFFSET('672p stat'!$A$1,A149*20,0)</f>
        <v>CUDA opt ant</v>
      </c>
      <c r="D149" s="5">
        <f ca="1">OFFSET('672p trace'!$U$56,(A41-1)*56,0)</f>
        <v>57.365981000000431</v>
      </c>
      <c r="E149" s="5">
        <f ca="1">OFFSET('672p trace'!$V$56,(A41-1)*56,0)</f>
        <v>57.433174760000185</v>
      </c>
      <c r="F149" s="5">
        <f ca="1">OFFSET('672p stat'!$H$1,A149*20,1)</f>
        <v>10.282579</v>
      </c>
      <c r="G149" s="5">
        <f ca="1">OFFSET('672p stat'!$K$1,A149*20,1)</f>
        <v>2.0943109999999998</v>
      </c>
      <c r="H149" s="5">
        <f ca="1">OFFSET('672p stat'!$N$1,A149*20,1)</f>
        <v>0</v>
      </c>
      <c r="J149" s="5">
        <f t="shared" ca="1" si="6"/>
        <v>127.17604576000062</v>
      </c>
    </row>
    <row r="150" spans="1:10" x14ac:dyDescent="0.25">
      <c r="A150">
        <v>12</v>
      </c>
      <c r="C150" t="str">
        <f ca="1">OFFSET('672p stat'!$A$1,A150*20,0)</f>
        <v>CUDA opt ant non hash</v>
      </c>
      <c r="D150" s="5">
        <f ca="1">OFFSET('672p trace'!$U$56,(A42-1)*56,0)</f>
        <v>75.150756160000185</v>
      </c>
      <c r="E150" s="5">
        <f ca="1">OFFSET('672p trace'!$V$56,(A42-1)*56,0)</f>
        <v>73.134733640000036</v>
      </c>
      <c r="F150" s="5">
        <f ca="1">OFFSET('672p stat'!$H$1,A150*20,1)</f>
        <v>8.7899709999999995</v>
      </c>
      <c r="G150" s="5">
        <f ca="1">OFFSET('672p stat'!$K$1,A150*20,1)</f>
        <v>2.8296779999999999</v>
      </c>
      <c r="H150" s="5">
        <f ca="1">OFFSET('672p stat'!$N$1,A150*20,1)</f>
        <v>0</v>
      </c>
      <c r="J150" s="5">
        <f t="shared" ca="1" si="6"/>
        <v>159.90513880000023</v>
      </c>
    </row>
    <row r="151" spans="1:10" x14ac:dyDescent="0.25">
      <c r="A151">
        <v>13</v>
      </c>
      <c r="C151" t="str">
        <f ca="1">OFFSET('672p stat'!$A$1,A151*20,0)</f>
        <v>CUDA opt ant par</v>
      </c>
      <c r="D151" s="5">
        <f ca="1">OFFSET('672p trace'!$U$56,(A43-1)*56,0)</f>
        <v>49.766412359999805</v>
      </c>
      <c r="E151" s="5">
        <f ca="1">OFFSET('672p trace'!$V$56,(A43-1)*56,0)</f>
        <v>43.387047999999261</v>
      </c>
      <c r="F151" s="5">
        <f ca="1">OFFSET('672p stat'!$H$1,A151*20,1)</f>
        <v>2.5900569999999998</v>
      </c>
      <c r="G151" s="5">
        <f ca="1">OFFSET('672p stat'!$K$1,A151*20,1)</f>
        <v>0.12886400000000001</v>
      </c>
      <c r="H151" s="5">
        <f ca="1">OFFSET('672p stat'!$N$1,A151*20,1)</f>
        <v>0</v>
      </c>
      <c r="J151" s="5">
        <f t="shared" ca="1" si="6"/>
        <v>95.872381359999054</v>
      </c>
    </row>
    <row r="152" spans="1:10" x14ac:dyDescent="0.25">
      <c r="A152">
        <v>14</v>
      </c>
      <c r="C152" t="str">
        <f ca="1">OFFSET('672p stat'!$A$1,A152*20,0)</f>
        <v>non CUDA Time</v>
      </c>
      <c r="D152" s="5">
        <f ca="1">OFFSET('672p trace'!$U$56,(A44-1)*56,0)</f>
        <v>3059.0257330000018</v>
      </c>
      <c r="E152" s="5">
        <f ca="1">OFFSET('672p trace'!$V$56,(A44-1)*56,0)</f>
        <v>2982.6584305600013</v>
      </c>
      <c r="F152" s="5">
        <f ca="1">OFFSET('672p stat'!$H$1,A152*20,1)</f>
        <v>2980.8937420000002</v>
      </c>
      <c r="G152" s="5">
        <f ca="1">OFFSET('672p stat'!$K$1,A152*20,1)</f>
        <v>2933.723684</v>
      </c>
      <c r="H152" s="5">
        <f ca="1">OFFSET('672p stat'!$N$1,A152*20,1)</f>
        <v>8.2012429999999998</v>
      </c>
      <c r="J152" s="5">
        <f t="shared" ca="1" si="6"/>
        <v>11964.502832560003</v>
      </c>
    </row>
    <row r="153" spans="1:10" x14ac:dyDescent="0.25">
      <c r="A153">
        <v>15</v>
      </c>
      <c r="C153" t="str">
        <f ca="1">OFFSET('672p stat'!$A$1,A153*20,0)</f>
        <v>non CUDA</v>
      </c>
      <c r="D153" s="5">
        <f ca="1">OFFSET('672p trace'!$U$56,(A45-1)*56,0)</f>
        <v>1410.6061400000021</v>
      </c>
      <c r="E153" s="5">
        <f ca="1">OFFSET('672p trace'!$V$56,(A45-1)*56,0)</f>
        <v>0</v>
      </c>
      <c r="F153" s="5">
        <f ca="1">OFFSET('672p stat'!$H$1,A153*20,1)</f>
        <v>0</v>
      </c>
      <c r="G153" s="5">
        <f ca="1">OFFSET('672p stat'!$K$1,A153*20,1)</f>
        <v>0</v>
      </c>
      <c r="H153" s="5">
        <f ca="1">OFFSET('672p stat'!$N$1,A153*20,1)</f>
        <v>0</v>
      </c>
      <c r="J153" s="5">
        <f t="shared" ca="1" si="6"/>
        <v>1410.6061400000021</v>
      </c>
    </row>
    <row r="154" spans="1:10" x14ac:dyDescent="0.25">
      <c r="A154">
        <v>16</v>
      </c>
      <c r="C154" t="str">
        <f ca="1">OFFSET('672p stat'!$A$1,A154*20,0)</f>
        <v>non CUDA non hash</v>
      </c>
      <c r="D154" s="5">
        <f ca="1">OFFSET('672p trace'!$U$56,(A46-1)*56,0)</f>
        <v>2955.5336878400003</v>
      </c>
      <c r="E154" s="5">
        <f ca="1">OFFSET('672p trace'!$V$56,(A46-1)*56,0)</f>
        <v>2968.2431992400002</v>
      </c>
      <c r="F154" s="5">
        <f ca="1">OFFSET('672p stat'!$H$1,A154*20,1)</f>
        <v>2965.1789229999999</v>
      </c>
      <c r="G154" s="5">
        <f ca="1">OFFSET('672p stat'!$K$1,A154*20,1)</f>
        <v>2874.0608400000001</v>
      </c>
      <c r="H154" s="5">
        <f ca="1">OFFSET('672p stat'!$N$1,A154*20,1)</f>
        <v>18.582014000000001</v>
      </c>
      <c r="J154" s="5">
        <f t="shared" ca="1" si="6"/>
        <v>11781.59866408</v>
      </c>
    </row>
    <row r="155" spans="1:10" x14ac:dyDescent="0.25">
      <c r="A155">
        <v>17</v>
      </c>
      <c r="C155" t="str">
        <f ca="1">OFFSET('672p stat'!$A$1,A155*20,0)</f>
        <v>Classic ACO</v>
      </c>
      <c r="D155" s="5">
        <f ca="1">OFFSET('672p trace'!$U$56,(A47-1)*56,0)</f>
        <v>1161292.0388360019</v>
      </c>
      <c r="E155" s="5">
        <f ca="1">OFFSET('672p trace'!$V$56,(A47-1)*56,0)</f>
        <v>1073325.2625959998</v>
      </c>
      <c r="F155" s="5">
        <f ca="1">OFFSET('672p stat'!$H$1,A155*20,1)</f>
        <v>1064772.7872250001</v>
      </c>
      <c r="G155" s="5">
        <f ca="1">OFFSET('672p stat'!$K$1,A155*20,1)</f>
        <v>1060623.457561</v>
      </c>
      <c r="H155" s="5">
        <f ca="1">OFFSET('672p stat'!$N$1,A155*20,1)</f>
        <v>106.004285</v>
      </c>
      <c r="J155" s="5">
        <f t="shared" ca="1" si="6"/>
        <v>4360119.5505030015</v>
      </c>
    </row>
    <row r="156" spans="1:10" x14ac:dyDescent="0.25">
      <c r="A156">
        <v>18</v>
      </c>
      <c r="C156" t="str">
        <f ca="1">OFFSET('672p stat'!$A$1,A156*20,0)</f>
        <v>Classic ACO non hash</v>
      </c>
      <c r="D156" s="5">
        <f ca="1">OFFSET('672p trace'!$U$56,(A48-1)*56,0)</f>
        <v>882672.84072400047</v>
      </c>
      <c r="E156" s="5">
        <f ca="1">OFFSET('672p trace'!$V$56,(A48-1)*56,0)</f>
        <v>882300.07400400087</v>
      </c>
      <c r="F156" s="5">
        <f ca="1">OFFSET('672p stat'!$H$1,A156*20,1)</f>
        <v>878443.556491</v>
      </c>
      <c r="G156" s="5">
        <f ca="1">OFFSET('672p stat'!$K$1,A156*20,1)</f>
        <v>875113.15606499999</v>
      </c>
      <c r="H156" s="5">
        <f ca="1">OFFSET('672p stat'!$N$1,A156*20,1)</f>
        <v>77.240960000000001</v>
      </c>
      <c r="J156" s="5">
        <f t="shared" ca="1" si="6"/>
        <v>3518606.8682440016</v>
      </c>
    </row>
    <row r="157" spans="1:10" x14ac:dyDescent="0.25">
      <c r="A157">
        <v>19</v>
      </c>
      <c r="C157" t="str">
        <f ca="1">OFFSET('672p stat'!$A$1,A157*20,0)</f>
        <v>omp</v>
      </c>
      <c r="D157" s="5">
        <f ca="1">OFFSET('672p trace'!$U$56,(A49-1)*56,0)</f>
        <v>21616.840280360004</v>
      </c>
      <c r="E157" s="5">
        <f ca="1">OFFSET('672p trace'!$V$56,(A49-1)*56,0)</f>
        <v>20334.419285760014</v>
      </c>
      <c r="F157" s="5">
        <f ca="1">OFFSET('672p stat'!$H$1,A157*20,1)</f>
        <v>20321.071371999999</v>
      </c>
      <c r="G157" s="5">
        <f ca="1">OFFSET('672p stat'!$K$1,A157*20,1)</f>
        <v>19594.774858000001</v>
      </c>
      <c r="H157" s="5">
        <f ca="1">OFFSET('672p stat'!$N$1,A157*20,1)</f>
        <v>240.473274</v>
      </c>
      <c r="J157" s="5">
        <f t="shared" ca="1" si="6"/>
        <v>82107.579070120017</v>
      </c>
    </row>
    <row r="158" spans="1:10" x14ac:dyDescent="0.25">
      <c r="A158">
        <v>20</v>
      </c>
      <c r="C158" t="str">
        <f ca="1">OFFSET('672p stat'!$A$1,A158*20,0)</f>
        <v>omp non hash</v>
      </c>
      <c r="D158" s="5">
        <f ca="1">OFFSET('672p trace'!$U$56,(A50-1)*56,0)</f>
        <v>1547.9362200000014</v>
      </c>
      <c r="E158" s="5">
        <f ca="1">OFFSET('672p trace'!$V$56,(A50-1)*56,0)</f>
        <v>1533.5165763599971</v>
      </c>
      <c r="F158" s="5">
        <f ca="1">OFFSET('672p stat'!$H$1,A158*20,1)</f>
        <v>1533.225923</v>
      </c>
      <c r="G158" s="5">
        <f ca="1">OFFSET('672p stat'!$K$1,A158*20,1)</f>
        <v>1489.2118439999999</v>
      </c>
      <c r="H158" s="5">
        <f ca="1">OFFSET('672p stat'!$N$1,A158*20,1)</f>
        <v>11.152896999999999</v>
      </c>
      <c r="J158" s="5">
        <f t="shared" ca="1" si="6"/>
        <v>6115.0434603599988</v>
      </c>
    </row>
    <row r="159" spans="1:10" x14ac:dyDescent="0.25">
      <c r="A159">
        <v>21</v>
      </c>
      <c r="C159" t="str">
        <f ca="1">OFFSET('672p stat'!$A$1,A159*20,0)</f>
        <v>non CUDA transp Time</v>
      </c>
      <c r="D159" s="5">
        <f ca="1">OFFSET('672p trace'!$U$56,(A51-1)*56,0)</f>
        <v>1264.0700640399989</v>
      </c>
      <c r="E159" s="5">
        <f ca="1">OFFSET('672p trace'!$V$56,(A51-1)*56,0)</f>
        <v>1235.1710886399965</v>
      </c>
      <c r="F159" s="5">
        <f ca="1">OFFSET('672p stat'!$H$1,A159*20,1)</f>
        <v>1234.77278</v>
      </c>
      <c r="G159" s="5">
        <f ca="1">OFFSET('672p stat'!$K$1,A159*20,1)</f>
        <v>1134.59413</v>
      </c>
      <c r="H159" s="5">
        <f ca="1">OFFSET('672p stat'!$N$1,A159*20,1)</f>
        <v>5.9714140000000002</v>
      </c>
      <c r="J159" s="5">
        <f t="shared" ca="1" si="6"/>
        <v>4874.5794766799954</v>
      </c>
    </row>
    <row r="160" spans="1:10" x14ac:dyDescent="0.25">
      <c r="A160">
        <v>22</v>
      </c>
      <c r="C160" t="str">
        <f ca="1">OFFSET('672p stat'!$A$1,A160*20,0)</f>
        <v>non CUDA transp</v>
      </c>
      <c r="D160" s="5">
        <f ca="1">OFFSET('672p trace'!$U$56,(A52-1)*56,0)</f>
        <v>1102.7701046399959</v>
      </c>
      <c r="E160" s="5">
        <f ca="1">OFFSET('672p trace'!$V$56,(A52-1)*56,0)</f>
        <v>0</v>
      </c>
      <c r="F160" s="5">
        <f ca="1">OFFSET('672p stat'!$H$1,A160*20,1)</f>
        <v>0</v>
      </c>
      <c r="G160" s="5">
        <f ca="1">OFFSET('672p stat'!$K$1,A160*20,1)</f>
        <v>0</v>
      </c>
      <c r="H160" s="5">
        <f ca="1">OFFSET('672p stat'!$N$1,A160*20,1)</f>
        <v>0</v>
      </c>
      <c r="J160" s="5">
        <f t="shared" ca="1" si="6"/>
        <v>1102.7701046399959</v>
      </c>
    </row>
    <row r="161" spans="1:10" x14ac:dyDescent="0.25">
      <c r="A161">
        <v>23</v>
      </c>
      <c r="C161" t="str">
        <f ca="1">OFFSET('672p stat'!$A$1,A161*20,0)</f>
        <v>non CUDA transp non hash</v>
      </c>
      <c r="D161" s="5">
        <f ca="1">OFFSET('672p trace'!$U$56,(A53-1)*56,0)</f>
        <v>809.60393600000054</v>
      </c>
      <c r="E161" s="5">
        <f ca="1">OFFSET('672p trace'!$V$56,(A53-1)*56,0)</f>
        <v>787.77022063999948</v>
      </c>
      <c r="F161" s="5">
        <f ca="1">OFFSET('672p stat'!$H$1,A161*20,1)</f>
        <v>787.52419799999996</v>
      </c>
      <c r="G161" s="5">
        <f ca="1">OFFSET('672p stat'!$K$1,A161*20,1)</f>
        <v>741.28395</v>
      </c>
      <c r="H161" s="5">
        <f ca="1">OFFSET('672p stat'!$N$1,A161*20,1)</f>
        <v>5.7763530000000003</v>
      </c>
      <c r="J161" s="5">
        <f t="shared" ca="1" si="6"/>
        <v>3131.9586576400002</v>
      </c>
    </row>
    <row r="162" spans="1:10" x14ac:dyDescent="0.25">
      <c r="A162">
        <v>24</v>
      </c>
      <c r="C162" t="str">
        <f ca="1">OFFSET('672p stat'!$A$1,A162*20,0)</f>
        <v>non CUDA AVX Time</v>
      </c>
      <c r="D162" s="5">
        <f ca="1">OFFSET('672p trace'!$U$56,(A54-1)*56,0)</f>
        <v>1025.7652289600003</v>
      </c>
      <c r="E162" s="5">
        <f ca="1">OFFSET('672p trace'!$V$56,(A54-1)*56,0)</f>
        <v>961.25126224000417</v>
      </c>
      <c r="F162" s="5">
        <f ca="1">OFFSET('672p stat'!$H$1,A162*20,1)</f>
        <v>960.97781599999996</v>
      </c>
      <c r="G162" s="5">
        <f ca="1">OFFSET('672p stat'!$K$1,A162*20,1)</f>
        <v>934.90639199999998</v>
      </c>
      <c r="H162" s="5">
        <f ca="1">OFFSET('672p stat'!$N$1,A162*20,1)</f>
        <v>6.3548260000000001</v>
      </c>
      <c r="J162" s="5">
        <f t="shared" ca="1" si="6"/>
        <v>3889.2555252000043</v>
      </c>
    </row>
    <row r="163" spans="1:10" x14ac:dyDescent="0.25">
      <c r="A163">
        <v>25</v>
      </c>
      <c r="C163" t="str">
        <f ca="1">OFFSET('672p stat'!$A$1,A163*20,0)</f>
        <v>non CUDA AVX</v>
      </c>
      <c r="D163" s="5">
        <f ca="1">OFFSET('672p trace'!$U$56,(A55-1)*56,0)</f>
        <v>1025.4462320000016</v>
      </c>
      <c r="E163" s="5">
        <f ca="1">OFFSET('672p trace'!$V$56,(A55-1)*56,0)</f>
        <v>0</v>
      </c>
      <c r="F163" s="5">
        <f ca="1">OFFSET('672p stat'!$H$1,A163*20,1)</f>
        <v>0</v>
      </c>
      <c r="G163" s="5">
        <f ca="1">OFFSET('672p stat'!$K$1,A163*20,1)</f>
        <v>0</v>
      </c>
      <c r="H163" s="5">
        <f ca="1">OFFSET('672p stat'!$N$1,A163*20,1)</f>
        <v>0</v>
      </c>
      <c r="J163" s="5">
        <f t="shared" ca="1" si="6"/>
        <v>1025.4462320000016</v>
      </c>
    </row>
    <row r="164" spans="1:10" x14ac:dyDescent="0.25">
      <c r="A164">
        <v>26</v>
      </c>
      <c r="C164" t="str">
        <f ca="1">OFFSET('672p stat'!$A$1,A164*20,0)</f>
        <v>non CUDA AVX non hash</v>
      </c>
      <c r="D164" s="5">
        <f ca="1">OFFSET('672p trace'!$U$56,(A56-1)*56,0)</f>
        <v>987.63261044000114</v>
      </c>
      <c r="E164" s="5">
        <f ca="1">OFFSET('672p trace'!$V$56,(A56-1)*56,0)</f>
        <v>962.39064895999957</v>
      </c>
      <c r="F164" s="5">
        <f ca="1">OFFSET('672p stat'!$H$1,A164*20,1)</f>
        <v>961.826008</v>
      </c>
      <c r="G164" s="5">
        <f ca="1">OFFSET('672p stat'!$K$1,A164*20,1)</f>
        <v>917.91097300000001</v>
      </c>
      <c r="H164" s="5">
        <f ca="1">OFFSET('672p stat'!$N$1,A164*20,1)</f>
        <v>6.1376879999999998</v>
      </c>
      <c r="J164" s="5">
        <f t="shared" ca="1" si="6"/>
        <v>3835.8979284000006</v>
      </c>
    </row>
    <row r="165" spans="1:10" x14ac:dyDescent="0.25">
      <c r="A165">
        <v>27</v>
      </c>
      <c r="C165" t="str">
        <f ca="1">OFFSET('672p stat'!$A$1,A165*20,0)</f>
        <v>non CUDA AVX_OMP Time</v>
      </c>
      <c r="D165" s="5">
        <f ca="1">OFFSET('672p trace'!$U$56,(A57-1)*56,0)</f>
        <v>1348.4167595599999</v>
      </c>
      <c r="E165" s="5">
        <f ca="1">OFFSET('672p trace'!$V$56,(A57-1)*56,0)</f>
        <v>1268.2275016400022</v>
      </c>
      <c r="F165" s="5">
        <f ca="1">OFFSET('672p stat'!$H$1,A165*20,1)</f>
        <v>1267.9228089999999</v>
      </c>
      <c r="G165" s="5">
        <f ca="1">OFFSET('672p stat'!$K$1,A165*20,1)</f>
        <v>1208.548695</v>
      </c>
      <c r="H165" s="5">
        <f ca="1">OFFSET('672p stat'!$N$1,A165*20,1)</f>
        <v>5.7455990000000003</v>
      </c>
      <c r="J165" s="5">
        <f t="shared" ca="1" si="6"/>
        <v>5098.8613642000018</v>
      </c>
    </row>
    <row r="166" spans="1:10" x14ac:dyDescent="0.25">
      <c r="A166">
        <v>28</v>
      </c>
      <c r="C166" t="str">
        <f ca="1">OFFSET('672p stat'!$A$1,A166*20,0)</f>
        <v>non CUDA AVX_OMP</v>
      </c>
      <c r="D166" s="5">
        <f ca="1">OFFSET('672p trace'!$U$56,(A58-1)*56,0)</f>
        <v>764.3823217600019</v>
      </c>
      <c r="E166" s="5">
        <f ca="1">OFFSET('672p trace'!$V$56,(A58-1)*56,0)</f>
        <v>0</v>
      </c>
      <c r="F166" s="5">
        <f ca="1">OFFSET('672p stat'!$H$1,A166*20,1)</f>
        <v>0</v>
      </c>
      <c r="G166" s="5">
        <f ca="1">OFFSET('672p stat'!$K$1,A166*20,1)</f>
        <v>0</v>
      </c>
      <c r="H166" s="5">
        <f ca="1">OFFSET('672p stat'!$N$1,A166*20,1)</f>
        <v>0</v>
      </c>
      <c r="J166" s="5">
        <f t="shared" ca="1" si="6"/>
        <v>764.3823217600019</v>
      </c>
    </row>
    <row r="167" spans="1:10" x14ac:dyDescent="0.25">
      <c r="A167">
        <v>29</v>
      </c>
      <c r="C167" t="str">
        <f ca="1">OFFSET('672p stat'!$A$1,A167*20,0)</f>
        <v>non CUDA AVX_OMP non hash</v>
      </c>
      <c r="D167" s="5">
        <f ca="1">OFFSET('672p trace'!$U$56,(A59-1)*56,0)</f>
        <v>888.65128800000127</v>
      </c>
      <c r="E167" s="5">
        <f ca="1">OFFSET('672p trace'!$V$56,(A59-1)*56,0)</f>
        <v>869.64216799999735</v>
      </c>
      <c r="F167" s="5">
        <f ca="1">OFFSET('672p stat'!$H$1,A167*20,1)</f>
        <v>869.373018</v>
      </c>
      <c r="G167" s="5">
        <f ca="1">OFFSET('672p stat'!$K$1,A167*20,1)</f>
        <v>836.25009499999999</v>
      </c>
      <c r="H167" s="5">
        <f ca="1">OFFSET('672p stat'!$N$1,A167*20,1)</f>
        <v>3.823855</v>
      </c>
      <c r="J167" s="5">
        <f t="shared" ca="1" si="6"/>
        <v>3467.7404239999987</v>
      </c>
    </row>
    <row r="168" spans="1:10" x14ac:dyDescent="0.25">
      <c r="A168">
        <v>30</v>
      </c>
      <c r="C168" t="str">
        <f ca="1">OFFSET('672p stat'!$A$1,A168*20,0)</f>
        <v>non CUDA transp_AVX Time</v>
      </c>
      <c r="D168" s="5">
        <f ca="1">OFFSET('672p trace'!$U$56,(A60-1)*56,0)</f>
        <v>783.49786723999898</v>
      </c>
      <c r="E168" s="5">
        <f ca="1">OFFSET('672p trace'!$V$56,(A60-1)*56,0)</f>
        <v>735.66071599999987</v>
      </c>
      <c r="F168" s="5">
        <f ca="1">OFFSET('672p stat'!$H$1,A168*20,1)</f>
        <v>735.37656900000002</v>
      </c>
      <c r="G168" s="5">
        <f ca="1">OFFSET('672p stat'!$K$1,A168*20,1)</f>
        <v>681.39385000000004</v>
      </c>
      <c r="H168" s="5">
        <f ca="1">OFFSET('672p stat'!$N$1,A168*20,1)</f>
        <v>4.0784440000000002</v>
      </c>
      <c r="J168" s="5">
        <f t="shared" ref="J168:J188" ca="1" si="7">SUM(D168:H168)</f>
        <v>2940.0074462399989</v>
      </c>
    </row>
    <row r="169" spans="1:10" x14ac:dyDescent="0.25">
      <c r="A169">
        <v>31</v>
      </c>
      <c r="C169" t="str">
        <f ca="1">OFFSET('672p stat'!$A$1,A169*20,0)</f>
        <v>non CUDA transp_AVX</v>
      </c>
      <c r="D169" s="5">
        <f ca="1">OFFSET('672p trace'!$U$56,(A61-1)*56,0)</f>
        <v>802.7851774400001</v>
      </c>
      <c r="E169" s="5">
        <f ca="1">OFFSET('672p trace'!$V$56,(A61-1)*56,0)</f>
        <v>0</v>
      </c>
      <c r="F169" s="5">
        <f ca="1">OFFSET('672p stat'!$H$1,A169*20,1)</f>
        <v>0</v>
      </c>
      <c r="G169" s="5">
        <f ca="1">OFFSET('672p stat'!$K$1,A169*20,1)</f>
        <v>0</v>
      </c>
      <c r="H169" s="5">
        <f ca="1">OFFSET('672p stat'!$N$1,A169*20,1)</f>
        <v>0</v>
      </c>
      <c r="J169" s="5">
        <f t="shared" ca="1" si="7"/>
        <v>802.7851774400001</v>
      </c>
    </row>
    <row r="170" spans="1:10" x14ac:dyDescent="0.25">
      <c r="A170">
        <v>32</v>
      </c>
      <c r="C170" t="str">
        <f ca="1">OFFSET('672p stat'!$A$1,A170*20,0)</f>
        <v>non CUDA transp_AVX non hash</v>
      </c>
      <c r="D170" s="5">
        <f ca="1">OFFSET('672p trace'!$U$56,(A62-1)*56,0)</f>
        <v>665.28950703999737</v>
      </c>
      <c r="E170" s="5">
        <f ca="1">OFFSET('672p trace'!$V$56,(A62-1)*56,0)</f>
        <v>679.78184000000033</v>
      </c>
      <c r="F170" s="5">
        <f ca="1">OFFSET('672p stat'!$H$1,A170*20,1)</f>
        <v>679.48638700000004</v>
      </c>
      <c r="G170" s="5">
        <f ca="1">OFFSET('672p stat'!$K$1,A170*20,1)</f>
        <v>628.97082399999999</v>
      </c>
      <c r="H170" s="5">
        <f ca="1">OFFSET('672p stat'!$N$1,A170*20,1)</f>
        <v>4.3300270000000003</v>
      </c>
      <c r="J170" s="5">
        <f t="shared" ca="1" si="7"/>
        <v>2657.8585850399977</v>
      </c>
    </row>
    <row r="171" spans="1:10" x14ac:dyDescent="0.25">
      <c r="A171">
        <v>33</v>
      </c>
      <c r="C171" t="str">
        <f ca="1">OFFSET('672p stat'!$A$1,A171*20,0)</f>
        <v>non CUDA transp_AVX_OMP Time</v>
      </c>
      <c r="D171" s="5">
        <f ca="1">OFFSET('672p trace'!$U$56,(A63-1)*56,0)</f>
        <v>752.08463236000364</v>
      </c>
      <c r="E171" s="5">
        <f ca="1">OFFSET('672p trace'!$V$56,(A63-1)*56,0)</f>
        <v>759.88661295999873</v>
      </c>
      <c r="F171" s="5">
        <f ca="1">OFFSET('672p stat'!$H$1,A171*20,1)</f>
        <v>759.70139900000004</v>
      </c>
      <c r="G171" s="5">
        <f ca="1">OFFSET('672p stat'!$K$1,A171*20,1)</f>
        <v>716.707224</v>
      </c>
      <c r="H171" s="5">
        <f ca="1">OFFSET('672p stat'!$N$1,A171*20,1)</f>
        <v>4.1588510000000003</v>
      </c>
      <c r="J171" s="5">
        <f t="shared" ca="1" si="7"/>
        <v>2992.5387193200022</v>
      </c>
    </row>
    <row r="172" spans="1:10" x14ac:dyDescent="0.25">
      <c r="A172">
        <v>34</v>
      </c>
      <c r="C172" t="str">
        <f ca="1">OFFSET('672p stat'!$A$1,A172*20,0)</f>
        <v>non CUDA transp_AVX_OMP</v>
      </c>
      <c r="D172" s="5">
        <f ca="1">OFFSET('672p trace'!$U$56,(A64-1)*56,0)</f>
        <v>609.29131844000051</v>
      </c>
      <c r="E172" s="5">
        <f ca="1">OFFSET('672p trace'!$V$56,(A64-1)*56,0)</f>
        <v>0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>
        <f t="shared" ca="1" si="7"/>
        <v>609.29131844000051</v>
      </c>
    </row>
    <row r="173" spans="1:10" x14ac:dyDescent="0.25">
      <c r="A173">
        <v>35</v>
      </c>
      <c r="C173" t="str">
        <f ca="1">OFFSET('672p stat'!$A$1,A173*20,0)</f>
        <v>non CUDA transp_AVX_OMP non hash</v>
      </c>
      <c r="D173" s="5">
        <f ca="1">OFFSET('672p trace'!$U$56,(A65-1)*56,0)</f>
        <v>773.82014099999799</v>
      </c>
      <c r="E173" s="5">
        <f ca="1">OFFSET('672p trace'!$V$56,(A65-1)*56,0)</f>
        <v>774.66980800000022</v>
      </c>
      <c r="F173" s="5">
        <f ca="1">OFFSET('672p stat'!$H$1,A173*20,1)</f>
        <v>774.42929400000003</v>
      </c>
      <c r="G173" s="5">
        <f ca="1">OFFSET('672p stat'!$K$1,A173*20,1)</f>
        <v>728.224873</v>
      </c>
      <c r="H173" s="5">
        <f ca="1">OFFSET('672p stat'!$N$1,A173*20,1)</f>
        <v>5.3695870000000001</v>
      </c>
      <c r="J173" s="5">
        <f t="shared" ca="1" si="7"/>
        <v>3056.5137029999987</v>
      </c>
    </row>
    <row r="174" spans="1:10" x14ac:dyDescent="0.25">
      <c r="A174">
        <v>36</v>
      </c>
      <c r="C174">
        <f ca="1">OFFSET('672p stat'!$A$1,A174*20,0)</f>
        <v>0</v>
      </c>
      <c r="D174" s="5" t="e">
        <f ca="1">OFFSET('672p trace'!$U$56,(A66-1)*56,0)</f>
        <v>#DIV/0!</v>
      </c>
      <c r="E174" s="5" t="e">
        <f ca="1">OFFSET('672p trace'!$V$56,(A66-1)*56,0)</f>
        <v>#DIV/0!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 t="e">
        <f t="shared" ca="1" si="7"/>
        <v>#DIV/0!</v>
      </c>
    </row>
    <row r="175" spans="1:10" x14ac:dyDescent="0.25">
      <c r="A175">
        <v>37</v>
      </c>
      <c r="C175">
        <f ca="1">OFFSET('672p stat'!$A$1,A175*20,0)</f>
        <v>0</v>
      </c>
      <c r="D175" s="5" t="e">
        <f ca="1">OFFSET('672p trace'!$U$56,(A67-1)*56,0)</f>
        <v>#DIV/0!</v>
      </c>
      <c r="E175" s="5" t="e">
        <f ca="1">OFFSET('672p trace'!$V$56,(A67-1)*56,0)</f>
        <v>#DIV/0!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 t="e">
        <f t="shared" ca="1" si="7"/>
        <v>#DIV/0!</v>
      </c>
    </row>
    <row r="176" spans="1:10" x14ac:dyDescent="0.25">
      <c r="A176">
        <v>38</v>
      </c>
      <c r="C176">
        <f ca="1">OFFSET('672p stat'!$A$1,A176*20,0)</f>
        <v>0</v>
      </c>
      <c r="D176" s="5" t="e">
        <f ca="1">OFFSET('672p trace'!$U$56,(A68-1)*56,0)</f>
        <v>#DIV/0!</v>
      </c>
      <c r="E176" s="5" t="e">
        <f ca="1">OFFSET('672p trace'!$V$56,(A68-1)*56,0)</f>
        <v>#DIV/0!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 t="e">
        <f t="shared" ca="1" si="7"/>
        <v>#DIV/0!</v>
      </c>
    </row>
    <row r="177" spans="1:10" x14ac:dyDescent="0.25">
      <c r="A177">
        <v>39</v>
      </c>
      <c r="C177">
        <f ca="1">OFFSET('672p stat'!$A$1,A177*20,0)</f>
        <v>0</v>
      </c>
      <c r="D177" s="5" t="e">
        <f ca="1">OFFSET('672p trace'!$U$56,(A69-1)*56,0)</f>
        <v>#DIV/0!</v>
      </c>
      <c r="E177" s="5" t="e">
        <f ca="1">OFFSET('672p trace'!$V$56,(A69-1)*56,0)</f>
        <v>#DIV/0!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 t="e">
        <f t="shared" ca="1" si="7"/>
        <v>#DIV/0!</v>
      </c>
    </row>
    <row r="178" spans="1:10" x14ac:dyDescent="0.25">
      <c r="A178">
        <v>40</v>
      </c>
      <c r="C178">
        <f ca="1">OFFSET('672p stat'!$A$1,A178*20,0)</f>
        <v>0</v>
      </c>
      <c r="D178" s="5" t="e">
        <f ca="1">OFFSET('672p trace'!$U$56,(A70-1)*56,0)</f>
        <v>#DIV/0!</v>
      </c>
      <c r="E178" s="5" t="e">
        <f ca="1">OFFSET('672p trace'!$V$56,(A70-1)*56,0)</f>
        <v>#DIV/0!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 t="e">
        <f t="shared" ca="1" si="7"/>
        <v>#DIV/0!</v>
      </c>
    </row>
    <row r="179" spans="1:10" x14ac:dyDescent="0.25">
      <c r="A179">
        <v>41</v>
      </c>
      <c r="C179">
        <f ca="1">OFFSET('672p stat'!$A$1,A179*20,0)</f>
        <v>0</v>
      </c>
      <c r="D179" s="5" t="e">
        <f ca="1">OFFSET('672p trace'!$U$56,(A71-1)*56,0)</f>
        <v>#DIV/0!</v>
      </c>
      <c r="E179" s="5" t="e">
        <f ca="1">OFFSET('672p trace'!$V$56,(A71-1)*56,0)</f>
        <v>#DIV/0!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 t="e">
        <f t="shared" ca="1" si="7"/>
        <v>#DIV/0!</v>
      </c>
    </row>
    <row r="180" spans="1:10" x14ac:dyDescent="0.25">
      <c r="A180">
        <v>42</v>
      </c>
      <c r="C180">
        <f ca="1">OFFSET('672p stat'!$A$1,A180*20,0)</f>
        <v>0</v>
      </c>
      <c r="D180" s="5" t="e">
        <f ca="1">OFFSET('672p trace'!$U$56,(A72-1)*56,0)</f>
        <v>#DIV/0!</v>
      </c>
      <c r="E180" s="5" t="e">
        <f ca="1">OFFSET('672p trace'!$V$56,(A72-1)*56,0)</f>
        <v>#DIV/0!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 t="e">
        <f t="shared" ca="1" si="7"/>
        <v>#DIV/0!</v>
      </c>
    </row>
    <row r="181" spans="1:10" x14ac:dyDescent="0.25">
      <c r="A181">
        <v>43</v>
      </c>
      <c r="C181">
        <f ca="1">OFFSET('672p stat'!$A$1,A181*20,0)</f>
        <v>0</v>
      </c>
      <c r="D181" s="5" t="e">
        <f ca="1">OFFSET('672p trace'!$U$56,(A73-1)*56,0)</f>
        <v>#DIV/0!</v>
      </c>
      <c r="E181" s="5" t="e">
        <f ca="1">OFFSET('672p trace'!$V$56,(A73-1)*56,0)</f>
        <v>#DIV/0!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 t="e">
        <f t="shared" ca="1" si="7"/>
        <v>#DIV/0!</v>
      </c>
    </row>
    <row r="182" spans="1:10" x14ac:dyDescent="0.25">
      <c r="A182">
        <v>44</v>
      </c>
      <c r="C182">
        <f ca="1">OFFSET('672p stat'!$A$1,A182*20,0)</f>
        <v>0</v>
      </c>
      <c r="D182" s="5" t="e">
        <f ca="1">OFFSET('672p trace'!$U$56,(A74-1)*56,0)</f>
        <v>#DIV/0!</v>
      </c>
      <c r="E182" s="5" t="e">
        <f ca="1">OFFSET('672p trace'!$V$56,(A74-1)*56,0)</f>
        <v>#DIV/0!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 t="e">
        <f t="shared" ca="1" si="7"/>
        <v>#DIV/0!</v>
      </c>
    </row>
    <row r="183" spans="1:10" x14ac:dyDescent="0.25">
      <c r="A183">
        <v>45</v>
      </c>
      <c r="C183">
        <f ca="1">OFFSET('672p stat'!$A$1,A183*20,0)</f>
        <v>0</v>
      </c>
      <c r="D183" s="5" t="e">
        <f ca="1">OFFSET('672p trace'!$U$56,(A75-1)*56,0)</f>
        <v>#DIV/0!</v>
      </c>
      <c r="E183" s="5" t="e">
        <f ca="1">OFFSET('672p trace'!$V$56,(A75-1)*56,0)</f>
        <v>#DIV/0!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 t="e">
        <f t="shared" ca="1" si="7"/>
        <v>#DIV/0!</v>
      </c>
    </row>
    <row r="184" spans="1:10" x14ac:dyDescent="0.25">
      <c r="A184">
        <v>46</v>
      </c>
      <c r="C184">
        <f ca="1">OFFSET('672p stat'!$A$1,A184*20,0)</f>
        <v>0</v>
      </c>
      <c r="D184" s="5" t="e">
        <f ca="1">OFFSET('672p trace'!$U$56,(A76-1)*56,0)</f>
        <v>#DIV/0!</v>
      </c>
      <c r="E184" s="5" t="e">
        <f ca="1">OFFSET('672p trace'!$V$56,(A76-1)*56,0)</f>
        <v>#DIV/0!</v>
      </c>
      <c r="F184" s="5">
        <f ca="1">OFFSET('672p stat'!$H$1,A184*20,1)</f>
        <v>0</v>
      </c>
      <c r="G184" s="5">
        <f ca="1">OFFSET('672p stat'!$K$1,A184*20,1)</f>
        <v>0</v>
      </c>
      <c r="H184" s="5">
        <f ca="1">OFFSET('672p stat'!$N$1,A184*20,1)</f>
        <v>0</v>
      </c>
      <c r="J184" s="5" t="e">
        <f t="shared" ca="1" si="7"/>
        <v>#DIV/0!</v>
      </c>
    </row>
    <row r="185" spans="1:10" x14ac:dyDescent="0.25">
      <c r="A185">
        <v>47</v>
      </c>
      <c r="C185">
        <f ca="1">OFFSET('672p stat'!$A$1,A185*20,0)</f>
        <v>0</v>
      </c>
      <c r="D185" s="5">
        <f ca="1">OFFSET('672p trace'!$U$56,(A77-1)*56,0)</f>
        <v>0</v>
      </c>
      <c r="E185" s="5">
        <f ca="1">OFFSET('672p trace'!$V$56,(A77-1)*56,0)</f>
        <v>0</v>
      </c>
      <c r="F185" s="5">
        <f ca="1">OFFSET('672p stat'!$H$1,A185*20,1)</f>
        <v>0</v>
      </c>
      <c r="G185" s="5">
        <f ca="1">OFFSET('672p stat'!$K$1,A185*20,1)</f>
        <v>0</v>
      </c>
      <c r="H185" s="5">
        <f ca="1">OFFSET('672p stat'!$N$1,A185*20,1)</f>
        <v>0</v>
      </c>
      <c r="J185" s="5">
        <f t="shared" ca="1" si="7"/>
        <v>0</v>
      </c>
    </row>
    <row r="186" spans="1:10" x14ac:dyDescent="0.25">
      <c r="A186">
        <v>48</v>
      </c>
      <c r="C186">
        <f ca="1">OFFSET('672p stat'!$A$1,A186*20,0)</f>
        <v>0</v>
      </c>
      <c r="D186" s="5">
        <f ca="1">OFFSET('672p trace'!$U$56,(A78-1)*56,0)</f>
        <v>0</v>
      </c>
      <c r="E186" s="5">
        <f ca="1">OFFSET('672p trace'!$V$56,(A78-1)*56,0)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t="shared" ca="1" si="7"/>
        <v>0</v>
      </c>
    </row>
    <row r="187" spans="1:10" x14ac:dyDescent="0.25">
      <c r="A187">
        <v>49</v>
      </c>
      <c r="C187">
        <f ca="1">OFFSET('672p stat'!$A$1,A187*20,0)</f>
        <v>0</v>
      </c>
      <c r="D187" s="5">
        <f ca="1">OFFSET('672p trace'!$U$56,(A79-1)*56,0)</f>
        <v>0</v>
      </c>
      <c r="E187" s="5">
        <f ca="1">OFFSET('672p trace'!$V$56,(A79-1)*56,0)</f>
        <v>0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>
        <f t="shared" ca="1" si="7"/>
        <v>0</v>
      </c>
    </row>
    <row r="188" spans="1:10" x14ac:dyDescent="0.25">
      <c r="A188">
        <v>50</v>
      </c>
      <c r="C188">
        <f ca="1">OFFSET('672p stat'!$A$1,A188*20,0)</f>
        <v>0</v>
      </c>
      <c r="D188" s="5">
        <f ca="1">OFFSET('672p trace'!$U$56,(A80-1)*56,0)</f>
        <v>0</v>
      </c>
      <c r="E188" s="5">
        <f ca="1">OFFSET('672p trace'!$V$56,(A80-1)*56,0)</f>
        <v>0</v>
      </c>
      <c r="F188" s="5">
        <f ca="1">OFFSET('672p stat'!$H$1,A188*20,1)</f>
        <v>0</v>
      </c>
      <c r="G188" s="5">
        <f ca="1">OFFSET('672p stat'!$K$1,A188*20,1)</f>
        <v>0</v>
      </c>
      <c r="H188" s="5">
        <f ca="1">OFFSET('672p stat'!$N$1,A188*20,1)</f>
        <v>0</v>
      </c>
      <c r="J188" s="5">
        <f t="shared" ca="1" si="7"/>
        <v>0</v>
      </c>
    </row>
    <row r="191" spans="1:10" x14ac:dyDescent="0.25">
      <c r="E191">
        <v>50</v>
      </c>
    </row>
    <row r="192" spans="1:10" x14ac:dyDescent="0.25">
      <c r="C192" t="s">
        <v>73</v>
      </c>
      <c r="D192">
        <v>1.96</v>
      </c>
      <c r="E192">
        <f>SQRT(E191)</f>
        <v>7.0710678118654755</v>
      </c>
    </row>
    <row r="193" spans="1:10" x14ac:dyDescent="0.25">
      <c r="D193" t="s">
        <v>57</v>
      </c>
      <c r="E193" t="s">
        <v>53</v>
      </c>
      <c r="F193" t="s">
        <v>54</v>
      </c>
      <c r="G193" t="s">
        <v>55</v>
      </c>
      <c r="H193" t="s">
        <v>56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8">$D$192*SQRT(D139)/$E$192</f>
        <v>5.4547479622068673</v>
      </c>
      <c r="E194" s="8">
        <f t="shared" ca="1" si="8"/>
        <v>5.3115980874446675</v>
      </c>
      <c r="F194" s="8">
        <f t="shared" ca="1" si="8"/>
        <v>4.1963164971121998</v>
      </c>
      <c r="G194" s="8">
        <f t="shared" ca="1" si="8"/>
        <v>3.2272999565581135</v>
      </c>
      <c r="H194" s="8">
        <f t="shared" ca="1" si="8"/>
        <v>0.43455052103063918</v>
      </c>
      <c r="J194" s="8">
        <f ca="1">$D$192*SQRT(J139)/$E$192</f>
        <v>9.2833571989130004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9">$D$192*SQRT(D140)/$E$192</f>
        <v>1.2793406264145897</v>
      </c>
      <c r="E195" s="8">
        <f t="shared" ca="1" si="9"/>
        <v>0</v>
      </c>
      <c r="F195" s="8">
        <f t="shared" ca="1" si="9"/>
        <v>0</v>
      </c>
      <c r="G195" s="8">
        <f t="shared" ca="1" si="9"/>
        <v>0</v>
      </c>
      <c r="H195" s="8">
        <f t="shared" ca="1" si="9"/>
        <v>0</v>
      </c>
      <c r="J195" s="8">
        <f t="shared" ref="J195:J243" ca="1" si="10">$D$192*SQRT(J140)/$E$192</f>
        <v>1.2793406264145897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11">$D$192*SQRT(D141)/$E$192</f>
        <v>3.2201243295301478</v>
      </c>
      <c r="E196" s="8">
        <f t="shared" ca="1" si="11"/>
        <v>3.2132373304591111</v>
      </c>
      <c r="F196" s="8">
        <f t="shared" ca="1" si="11"/>
        <v>2.0676216787565367</v>
      </c>
      <c r="G196" s="8">
        <f t="shared" ca="1" si="11"/>
        <v>2.4456209745584041</v>
      </c>
      <c r="H196" s="8">
        <f t="shared" ca="1" si="11"/>
        <v>4.4109145718320135E-2</v>
      </c>
      <c r="J196" s="8">
        <f t="shared" ca="1" si="10"/>
        <v>5.5634667082573594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12">$D$192*SQRT(D142)/$E$192</f>
        <v>1.6740151744401905</v>
      </c>
      <c r="E197" s="8">
        <f t="shared" ca="1" si="12"/>
        <v>1.6520074942826499</v>
      </c>
      <c r="F197" s="8">
        <f t="shared" ca="1" si="12"/>
        <v>1.2992592077888077</v>
      </c>
      <c r="G197" s="8">
        <f t="shared" ca="1" si="12"/>
        <v>1.149329928290393</v>
      </c>
      <c r="H197" s="8">
        <f t="shared" ca="1" si="12"/>
        <v>3.5079072279637039E-2</v>
      </c>
      <c r="J197" s="8">
        <f t="shared" ca="1" si="10"/>
        <v>2.922622089806012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13">$D$192*SQRT(D143)/$E$192</f>
        <v>1.2288146506423596</v>
      </c>
      <c r="E198" s="8">
        <f t="shared" ca="1" si="13"/>
        <v>1.1745667913303044</v>
      </c>
      <c r="F198" s="8">
        <f t="shared" ca="1" si="13"/>
        <v>0.62966170650596176</v>
      </c>
      <c r="G198" s="8">
        <f t="shared" ca="1" si="13"/>
        <v>0.11360968860092874</v>
      </c>
      <c r="H198" s="8">
        <f t="shared" ca="1" si="13"/>
        <v>3.6847999999999999E-2</v>
      </c>
      <c r="J198" s="8">
        <f t="shared" ca="1" si="10"/>
        <v>1.816681423369896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4">$D$192*SQRT(D144)/$E$192</f>
        <v>1.9802094863567381</v>
      </c>
      <c r="E199" s="8">
        <f t="shared" ca="1" si="14"/>
        <v>1.901584767663016</v>
      </c>
      <c r="F199" s="8">
        <f t="shared" ca="1" si="14"/>
        <v>1.0966663629162698</v>
      </c>
      <c r="G199" s="8">
        <f t="shared" ca="1" si="14"/>
        <v>0.79832039126155363</v>
      </c>
      <c r="H199" s="8">
        <f t="shared" ca="1" si="14"/>
        <v>3.7104617071194786E-2</v>
      </c>
      <c r="J199" s="8">
        <f t="shared" ca="1" si="10"/>
        <v>3.0624538445059417</v>
      </c>
    </row>
    <row r="200" spans="1:10" x14ac:dyDescent="0.25">
      <c r="A200">
        <v>7</v>
      </c>
      <c r="C200" t="str">
        <f ca="1">OFFSET('672p stat'!$A$1,A200*20,0)</f>
        <v>CUDA ant add CPU12</v>
      </c>
      <c r="D200" s="8">
        <f t="shared" ref="D200:H200" ca="1" si="15">$D$192*SQRT(D145)/$E$192</f>
        <v>329.49234731693429</v>
      </c>
      <c r="E200" s="8">
        <f t="shared" ca="1" si="15"/>
        <v>324.08801382268354</v>
      </c>
      <c r="F200" s="8">
        <f t="shared" ca="1" si="15"/>
        <v>324.24310537207401</v>
      </c>
      <c r="G200" s="8">
        <f t="shared" ca="1" si="15"/>
        <v>286.91831657991929</v>
      </c>
      <c r="H200" s="8">
        <f t="shared" ca="1" si="15"/>
        <v>47.7843716504509</v>
      </c>
      <c r="J200" s="8">
        <f t="shared" ca="1" si="10"/>
        <v>635.08842344067671</v>
      </c>
    </row>
    <row r="201" spans="1:10" x14ac:dyDescent="0.25">
      <c r="A201">
        <v>8</v>
      </c>
      <c r="C201" t="str">
        <f ca="1">OFFSET('672p stat'!$A$1,A201*20,0)</f>
        <v>CUDA opt</v>
      </c>
      <c r="D201" s="8">
        <f t="shared" ref="D201:H201" ca="1" si="16">$D$192*SQRT(D146)/$E$192</f>
        <v>3.3272743868195374</v>
      </c>
      <c r="E201" s="8">
        <f t="shared" ca="1" si="16"/>
        <v>0</v>
      </c>
      <c r="F201" s="8">
        <f t="shared" ca="1" si="16"/>
        <v>0</v>
      </c>
      <c r="G201" s="8">
        <f t="shared" ca="1" si="16"/>
        <v>0</v>
      </c>
      <c r="H201" s="8">
        <f t="shared" ca="1" si="16"/>
        <v>0</v>
      </c>
      <c r="J201" s="8">
        <f t="shared" ca="1" si="10"/>
        <v>3.3272743868195374</v>
      </c>
    </row>
    <row r="202" spans="1:10" x14ac:dyDescent="0.25">
      <c r="A202">
        <v>9</v>
      </c>
      <c r="C202" t="str">
        <f ca="1">OFFSET('672p stat'!$A$1,A202*20,0)</f>
        <v>CUDA opt Time</v>
      </c>
      <c r="D202" s="8">
        <f t="shared" ref="D202:H202" ca="1" si="17">$D$192*SQRT(D147)/$E$192</f>
        <v>4.3247803735908379</v>
      </c>
      <c r="E202" s="8">
        <f t="shared" ca="1" si="17"/>
        <v>4.2453856485947306</v>
      </c>
      <c r="F202" s="8">
        <f t="shared" ca="1" si="17"/>
        <v>0.76887035288922401</v>
      </c>
      <c r="G202" s="8">
        <f t="shared" ca="1" si="17"/>
        <v>2.7966940483363567E-2</v>
      </c>
      <c r="H202" s="8">
        <f t="shared" ca="1" si="17"/>
        <v>0</v>
      </c>
      <c r="J202" s="8">
        <f t="shared" ca="1" si="10"/>
        <v>6.1089253027355479</v>
      </c>
    </row>
    <row r="203" spans="1:10" x14ac:dyDescent="0.25">
      <c r="A203">
        <v>10</v>
      </c>
      <c r="C203" t="str">
        <f ca="1">OFFSET('672p stat'!$A$1,A203*20,0)</f>
        <v>CUDA opt non hash</v>
      </c>
      <c r="D203" s="8">
        <f t="shared" ref="D203:H203" ca="1" si="18">$D$192*SQRT(D148)/$E$192</f>
        <v>2.6792219689571706</v>
      </c>
      <c r="E203" s="8">
        <f t="shared" ca="1" si="18"/>
        <v>2.6409380095776531</v>
      </c>
      <c r="F203" s="8">
        <f t="shared" ca="1" si="18"/>
        <v>0.58341210000479071</v>
      </c>
      <c r="G203" s="8">
        <f t="shared" ca="1" si="18"/>
        <v>2.2798431524997501E-2</v>
      </c>
      <c r="H203" s="8">
        <f t="shared" ca="1" si="18"/>
        <v>0</v>
      </c>
      <c r="J203" s="8">
        <f t="shared" ca="1" si="10"/>
        <v>3.8070557359049411</v>
      </c>
    </row>
    <row r="204" spans="1:10" x14ac:dyDescent="0.25">
      <c r="A204">
        <v>11</v>
      </c>
      <c r="C204" t="str">
        <f ca="1">OFFSET('672p stat'!$A$1,A204*20,0)</f>
        <v>CUDA opt ant</v>
      </c>
      <c r="D204" s="8">
        <f t="shared" ref="D204:H204" ca="1" si="19">$D$192*SQRT(D149)/$E$192</f>
        <v>2.0994149309252883</v>
      </c>
      <c r="E204" s="8">
        <f t="shared" ca="1" si="19"/>
        <v>2.1006441114954084</v>
      </c>
      <c r="F204" s="8">
        <f t="shared" ca="1" si="19"/>
        <v>0.88883694214855857</v>
      </c>
      <c r="G204" s="8">
        <f t="shared" ca="1" si="19"/>
        <v>0.40113601527661408</v>
      </c>
      <c r="H204" s="8">
        <f t="shared" ca="1" si="19"/>
        <v>0</v>
      </c>
      <c r="J204" s="8">
        <f t="shared" ca="1" si="10"/>
        <v>3.1258902648417402</v>
      </c>
    </row>
    <row r="205" spans="1:10" x14ac:dyDescent="0.25">
      <c r="A205">
        <v>12</v>
      </c>
      <c r="C205" t="str">
        <f ca="1">OFFSET('672p stat'!$A$1,A205*20,0)</f>
        <v>CUDA opt ant non hash</v>
      </c>
      <c r="D205" s="8">
        <f t="shared" ref="D205:H205" ca="1" si="20">$D$192*SQRT(D150)/$E$192</f>
        <v>2.4029113377911253</v>
      </c>
      <c r="E205" s="8">
        <f t="shared" ca="1" si="20"/>
        <v>2.3704615278524312</v>
      </c>
      <c r="F205" s="8">
        <f t="shared" ca="1" si="20"/>
        <v>0.82179745185294895</v>
      </c>
      <c r="G205" s="8">
        <f t="shared" ca="1" si="20"/>
        <v>0.46627225962521079</v>
      </c>
      <c r="H205" s="8">
        <f t="shared" ca="1" si="20"/>
        <v>0</v>
      </c>
      <c r="J205" s="8">
        <f t="shared" ca="1" si="10"/>
        <v>3.5051150657691137</v>
      </c>
    </row>
    <row r="206" spans="1:10" x14ac:dyDescent="0.25">
      <c r="A206">
        <v>13</v>
      </c>
      <c r="C206" t="str">
        <f ca="1">OFFSET('672p stat'!$A$1,A206*20,0)</f>
        <v>CUDA opt ant par</v>
      </c>
      <c r="D206" s="8">
        <f t="shared" ref="D206:H206" ca="1" si="21">$D$192*SQRT(D151)/$E$192</f>
        <v>1.9554163225368413</v>
      </c>
      <c r="E206" s="8">
        <f t="shared" ca="1" si="21"/>
        <v>1.8257912454429019</v>
      </c>
      <c r="F206" s="8">
        <f t="shared" ca="1" si="21"/>
        <v>0.44609333039622995</v>
      </c>
      <c r="G206" s="8">
        <f t="shared" ca="1" si="21"/>
        <v>9.9503159990022433E-2</v>
      </c>
      <c r="H206" s="8">
        <f t="shared" ca="1" si="21"/>
        <v>0</v>
      </c>
      <c r="J206" s="8">
        <f t="shared" ca="1" si="10"/>
        <v>2.7140498898604362</v>
      </c>
    </row>
    <row r="207" spans="1:10" x14ac:dyDescent="0.25">
      <c r="A207">
        <v>14</v>
      </c>
      <c r="C207" t="str">
        <f ca="1">OFFSET('672p stat'!$A$1,A207*20,0)</f>
        <v>non CUDA Time</v>
      </c>
      <c r="D207" s="8">
        <f t="shared" ref="D207:H207" ca="1" si="22">$D$192*SQRT(D152)/$E$192</f>
        <v>15.330722915696313</v>
      </c>
      <c r="E207" s="8">
        <f t="shared" ca="1" si="22"/>
        <v>15.138150895561385</v>
      </c>
      <c r="F207" s="8">
        <f t="shared" ca="1" si="22"/>
        <v>15.133671992789589</v>
      </c>
      <c r="G207" s="8">
        <f t="shared" ca="1" si="22"/>
        <v>15.013455900927275</v>
      </c>
      <c r="H207" s="8">
        <f t="shared" ca="1" si="22"/>
        <v>0.79379966123449563</v>
      </c>
      <c r="J207" s="8">
        <f t="shared" ca="1" si="10"/>
        <v>30.319246059743143</v>
      </c>
    </row>
    <row r="208" spans="1:10" x14ac:dyDescent="0.25">
      <c r="A208">
        <v>15</v>
      </c>
      <c r="C208" t="str">
        <f ca="1">OFFSET('672p stat'!$A$1,A208*20,0)</f>
        <v>non CUDA</v>
      </c>
      <c r="D208" s="8">
        <f t="shared" ref="D208:H208" ca="1" si="23">$D$192*SQRT(D153)/$E$192</f>
        <v>10.410556706943204</v>
      </c>
      <c r="E208" s="8">
        <f t="shared" ca="1" si="23"/>
        <v>0</v>
      </c>
      <c r="F208" s="8">
        <f t="shared" ca="1" si="23"/>
        <v>0</v>
      </c>
      <c r="G208" s="8">
        <f t="shared" ca="1" si="23"/>
        <v>0</v>
      </c>
      <c r="H208" s="8">
        <f t="shared" ca="1" si="23"/>
        <v>0</v>
      </c>
      <c r="J208" s="8">
        <f t="shared" ca="1" si="10"/>
        <v>10.410556706943204</v>
      </c>
    </row>
    <row r="209" spans="1:10" x14ac:dyDescent="0.25">
      <c r="A209">
        <v>16</v>
      </c>
      <c r="C209" t="str">
        <f ca="1">OFFSET('672p stat'!$A$1,A209*20,0)</f>
        <v>non CUDA non hash</v>
      </c>
      <c r="D209" s="8">
        <f t="shared" ref="D209:H209" ca="1" si="24">$D$192*SQRT(D154)/$E$192</f>
        <v>15.0691593761604</v>
      </c>
      <c r="E209" s="8">
        <f t="shared" ca="1" si="24"/>
        <v>15.101525137680884</v>
      </c>
      <c r="F209" s="8">
        <f t="shared" ca="1" si="24"/>
        <v>15.093728068702443</v>
      </c>
      <c r="G209" s="8">
        <f t="shared" ca="1" si="24"/>
        <v>14.86000815810274</v>
      </c>
      <c r="H209" s="8">
        <f t="shared" ca="1" si="24"/>
        <v>1.1948612051815892</v>
      </c>
      <c r="J209" s="8">
        <f t="shared" ca="1" si="10"/>
        <v>30.086604802778833</v>
      </c>
    </row>
    <row r="210" spans="1:10" x14ac:dyDescent="0.25">
      <c r="A210">
        <v>17</v>
      </c>
      <c r="C210" t="str">
        <f ca="1">OFFSET('672p stat'!$A$1,A210*20,0)</f>
        <v>Classic ACO</v>
      </c>
      <c r="D210" s="8">
        <f t="shared" ref="D210:H210" ca="1" si="25">$D$192*SQRT(D155)/$E$192</f>
        <v>298.7045194299003</v>
      </c>
      <c r="E210" s="8">
        <f t="shared" ca="1" si="25"/>
        <v>287.16846375564268</v>
      </c>
      <c r="F210" s="8">
        <f t="shared" ca="1" si="25"/>
        <v>286.02206696000081</v>
      </c>
      <c r="G210" s="8">
        <f t="shared" ca="1" si="25"/>
        <v>285.46422103536332</v>
      </c>
      <c r="H210" s="8">
        <f t="shared" ca="1" si="25"/>
        <v>2.8538607578366539</v>
      </c>
      <c r="J210" s="8">
        <f t="shared" ca="1" si="10"/>
        <v>578.78899894888002</v>
      </c>
    </row>
    <row r="211" spans="1:10" x14ac:dyDescent="0.25">
      <c r="A211">
        <v>18</v>
      </c>
      <c r="C211" t="str">
        <f ca="1">OFFSET('672p stat'!$A$1,A211*20,0)</f>
        <v>Classic ACO non hash</v>
      </c>
      <c r="D211" s="8">
        <f t="shared" ref="D211:H211" ca="1" si="26">$D$192*SQRT(D156)/$E$192</f>
        <v>260.4179711511984</v>
      </c>
      <c r="E211" s="8">
        <f t="shared" ca="1" si="26"/>
        <v>260.36297602745935</v>
      </c>
      <c r="F211" s="8">
        <f t="shared" ca="1" si="26"/>
        <v>259.79333196276713</v>
      </c>
      <c r="G211" s="8">
        <f t="shared" ca="1" si="26"/>
        <v>259.30039337954361</v>
      </c>
      <c r="H211" s="8">
        <f t="shared" ca="1" si="26"/>
        <v>2.4360988154670573</v>
      </c>
      <c r="J211" s="8">
        <f t="shared" ca="1" si="10"/>
        <v>519.94384591119365</v>
      </c>
    </row>
    <row r="212" spans="1:10" x14ac:dyDescent="0.25">
      <c r="A212">
        <v>19</v>
      </c>
      <c r="C212" t="str">
        <f ca="1">OFFSET('672p stat'!$A$1,A212*20,0)</f>
        <v>omp</v>
      </c>
      <c r="D212" s="8">
        <f t="shared" ref="D212:H212" ca="1" si="27">$D$192*SQRT(D157)/$E$192</f>
        <v>40.753712375937234</v>
      </c>
      <c r="E212" s="8">
        <f t="shared" ca="1" si="27"/>
        <v>39.52637224137213</v>
      </c>
      <c r="F212" s="8">
        <f t="shared" ca="1" si="27"/>
        <v>39.51339716670163</v>
      </c>
      <c r="G212" s="8">
        <f t="shared" ca="1" si="27"/>
        <v>38.800847180053374</v>
      </c>
      <c r="H212" s="8">
        <f t="shared" ca="1" si="27"/>
        <v>4.2983767387198624</v>
      </c>
      <c r="J212" s="8">
        <f t="shared" ca="1" si="10"/>
        <v>79.426000246238402</v>
      </c>
    </row>
    <row r="213" spans="1:10" x14ac:dyDescent="0.25">
      <c r="A213">
        <v>20</v>
      </c>
      <c r="C213" t="str">
        <f ca="1">OFFSET('672p stat'!$A$1,A213*20,0)</f>
        <v>omp non hash</v>
      </c>
      <c r="D213" s="8">
        <f t="shared" ref="D213:H213" ca="1" si="28">$D$192*SQRT(D158)/$E$192</f>
        <v>10.905550680962429</v>
      </c>
      <c r="E213" s="8">
        <f t="shared" ca="1" si="28"/>
        <v>10.854637054959106</v>
      </c>
      <c r="F213" s="8">
        <f t="shared" ca="1" si="28"/>
        <v>10.853608345427615</v>
      </c>
      <c r="G213" s="8">
        <f t="shared" ca="1" si="28"/>
        <v>10.696687543263474</v>
      </c>
      <c r="H213" s="8">
        <f t="shared" ca="1" si="28"/>
        <v>0.92568859899212319</v>
      </c>
      <c r="J213" s="8">
        <f t="shared" ca="1" si="10"/>
        <v>21.675585785541745</v>
      </c>
    </row>
    <row r="214" spans="1:10" x14ac:dyDescent="0.25">
      <c r="A214">
        <v>21</v>
      </c>
      <c r="C214" t="str">
        <f ca="1">OFFSET('672p stat'!$A$1,A214*20,0)</f>
        <v>non CUDA transp Time</v>
      </c>
      <c r="D214" s="8">
        <f t="shared" ref="D214:H214" ca="1" si="29">$D$192*SQRT(D159)/$E$192</f>
        <v>9.8550003125480004</v>
      </c>
      <c r="E214" s="8">
        <f t="shared" ca="1" si="29"/>
        <v>9.7416972382839013</v>
      </c>
      <c r="F214" s="8">
        <f t="shared" ca="1" si="29"/>
        <v>9.7401263971757555</v>
      </c>
      <c r="G214" s="8">
        <f t="shared" ca="1" si="29"/>
        <v>9.3366555144848284</v>
      </c>
      <c r="H214" s="8">
        <f t="shared" ca="1" si="29"/>
        <v>0.67734458028982547</v>
      </c>
      <c r="J214" s="8">
        <f t="shared" ca="1" si="10"/>
        <v>19.352614561145927</v>
      </c>
    </row>
    <row r="215" spans="1:10" x14ac:dyDescent="0.25">
      <c r="A215">
        <v>22</v>
      </c>
      <c r="C215" t="str">
        <f ca="1">OFFSET('672p stat'!$A$1,A215*20,0)</f>
        <v>non CUDA transp</v>
      </c>
      <c r="D215" s="8">
        <f t="shared" ref="D215:H215" ca="1" si="30">$D$192*SQRT(D160)/$E$192</f>
        <v>9.2047831413727597</v>
      </c>
      <c r="E215" s="8">
        <f t="shared" ca="1" si="30"/>
        <v>0</v>
      </c>
      <c r="F215" s="8">
        <f t="shared" ca="1" si="30"/>
        <v>0</v>
      </c>
      <c r="G215" s="8">
        <f t="shared" ca="1" si="30"/>
        <v>0</v>
      </c>
      <c r="H215" s="8">
        <f t="shared" ca="1" si="30"/>
        <v>0</v>
      </c>
      <c r="J215" s="8">
        <f t="shared" ca="1" si="10"/>
        <v>9.2047831413727597</v>
      </c>
    </row>
    <row r="216" spans="1:10" x14ac:dyDescent="0.25">
      <c r="A216">
        <v>23</v>
      </c>
      <c r="C216" t="str">
        <f ca="1">OFFSET('672p stat'!$A$1,A216*20,0)</f>
        <v>non CUDA transp non hash</v>
      </c>
      <c r="D216" s="8">
        <f t="shared" ref="D216:H216" ca="1" si="31">$D$192*SQRT(D161)/$E$192</f>
        <v>7.8869188921119271</v>
      </c>
      <c r="E216" s="8">
        <f t="shared" ca="1" si="31"/>
        <v>7.7798432884096345</v>
      </c>
      <c r="F216" s="8">
        <f t="shared" ca="1" si="31"/>
        <v>7.7786283611402842</v>
      </c>
      <c r="G216" s="8">
        <f t="shared" ca="1" si="31"/>
        <v>7.5468091566171198</v>
      </c>
      <c r="H216" s="8">
        <f t="shared" ca="1" si="31"/>
        <v>0.66618972800246634</v>
      </c>
      <c r="J216" s="8">
        <f t="shared" ca="1" si="10"/>
        <v>15.512403024154461</v>
      </c>
    </row>
    <row r="217" spans="1:10" x14ac:dyDescent="0.25">
      <c r="A217">
        <v>24</v>
      </c>
      <c r="C217" t="str">
        <f ca="1">OFFSET('672p stat'!$A$1,A217*20,0)</f>
        <v>non CUDA AVX Time</v>
      </c>
      <c r="D217" s="8">
        <f t="shared" ref="D217:H217" ca="1" si="32">$D$192*SQRT(D162)/$E$192</f>
        <v>8.8775894290879869</v>
      </c>
      <c r="E217" s="8">
        <f t="shared" ca="1" si="32"/>
        <v>8.5938848596210544</v>
      </c>
      <c r="F217" s="8">
        <f t="shared" ca="1" si="32"/>
        <v>8.5926624255181796</v>
      </c>
      <c r="G217" s="8">
        <f t="shared" ca="1" si="32"/>
        <v>8.4753010512986489</v>
      </c>
      <c r="H217" s="8">
        <f t="shared" ca="1" si="32"/>
        <v>0.69875173790982437</v>
      </c>
      <c r="J217" s="8">
        <f t="shared" ca="1" si="10"/>
        <v>17.286390037025278</v>
      </c>
    </row>
    <row r="218" spans="1:10" x14ac:dyDescent="0.25">
      <c r="A218">
        <v>25</v>
      </c>
      <c r="C218" t="str">
        <f ca="1">OFFSET('672p stat'!$A$1,A218*20,0)</f>
        <v>non CUDA AVX</v>
      </c>
      <c r="D218" s="8">
        <f t="shared" ref="D218:H218" ca="1" si="33">$D$192*SQRT(D163)/$E$192</f>
        <v>8.8762089259449102</v>
      </c>
      <c r="E218" s="8">
        <f t="shared" ca="1" si="33"/>
        <v>0</v>
      </c>
      <c r="F218" s="8">
        <f t="shared" ca="1" si="33"/>
        <v>0</v>
      </c>
      <c r="G218" s="8">
        <f t="shared" ca="1" si="33"/>
        <v>0</v>
      </c>
      <c r="H218" s="8">
        <f t="shared" ca="1" si="33"/>
        <v>0</v>
      </c>
      <c r="J218" s="8">
        <f t="shared" ca="1" si="10"/>
        <v>8.8762089259449102</v>
      </c>
    </row>
    <row r="219" spans="1:10" x14ac:dyDescent="0.25">
      <c r="A219">
        <v>26</v>
      </c>
      <c r="C219" t="str">
        <f ca="1">OFFSET('672p stat'!$A$1,A219*20,0)</f>
        <v>non CUDA AVX non hash</v>
      </c>
      <c r="D219" s="8">
        <f t="shared" ref="D219:H219" ca="1" si="34">$D$192*SQRT(D164)/$E$192</f>
        <v>8.7110153670697983</v>
      </c>
      <c r="E219" s="8">
        <f t="shared" ca="1" si="34"/>
        <v>8.5989765868325669</v>
      </c>
      <c r="F219" s="8">
        <f t="shared" ca="1" si="34"/>
        <v>8.5964536785034795</v>
      </c>
      <c r="G219" s="8">
        <f t="shared" ca="1" si="34"/>
        <v>8.3979125904915186</v>
      </c>
      <c r="H219" s="8">
        <f t="shared" ca="1" si="34"/>
        <v>0.6867101604141298</v>
      </c>
      <c r="J219" s="8">
        <f t="shared" ca="1" si="10"/>
        <v>17.167402530226546</v>
      </c>
    </row>
    <row r="220" spans="1:10" x14ac:dyDescent="0.25">
      <c r="A220">
        <v>27</v>
      </c>
      <c r="C220" t="str">
        <f ca="1">OFFSET('672p stat'!$A$1,A220*20,0)</f>
        <v>non CUDA AVX_OMP Time</v>
      </c>
      <c r="D220" s="8">
        <f t="shared" ref="D220:H220" ca="1" si="35">$D$192*SQRT(D165)/$E$192</f>
        <v>10.178484979136821</v>
      </c>
      <c r="E220" s="8">
        <f t="shared" ca="1" si="35"/>
        <v>9.8711932108537219</v>
      </c>
      <c r="F220" s="8">
        <f t="shared" ca="1" si="35"/>
        <v>9.8700073587149859</v>
      </c>
      <c r="G220" s="8">
        <f t="shared" ca="1" si="35"/>
        <v>9.6361409980468817</v>
      </c>
      <c r="H220" s="8">
        <f t="shared" ca="1" si="35"/>
        <v>0.66441392397209742</v>
      </c>
      <c r="J220" s="8">
        <f t="shared" ca="1" si="10"/>
        <v>19.792819817656461</v>
      </c>
    </row>
    <row r="221" spans="1:10" x14ac:dyDescent="0.25">
      <c r="A221">
        <v>28</v>
      </c>
      <c r="C221" t="str">
        <f ca="1">OFFSET('672p stat'!$A$1,A221*20,0)</f>
        <v>non CUDA AVX_OMP</v>
      </c>
      <c r="D221" s="8">
        <f t="shared" ref="D221:H221" ca="1" si="36">$D$192*SQRT(D166)/$E$192</f>
        <v>7.6634863179537591</v>
      </c>
      <c r="E221" s="8">
        <f t="shared" ca="1" si="36"/>
        <v>0</v>
      </c>
      <c r="F221" s="8">
        <f t="shared" ca="1" si="36"/>
        <v>0</v>
      </c>
      <c r="G221" s="8">
        <f t="shared" ca="1" si="36"/>
        <v>0</v>
      </c>
      <c r="H221" s="8">
        <f t="shared" ca="1" si="36"/>
        <v>0</v>
      </c>
      <c r="J221" s="8">
        <f t="shared" ca="1" si="10"/>
        <v>7.6634863179537591</v>
      </c>
    </row>
    <row r="222" spans="1:10" x14ac:dyDescent="0.25">
      <c r="A222">
        <v>29</v>
      </c>
      <c r="C222" t="str">
        <f ca="1">OFFSET('672p stat'!$A$1,A222*20,0)</f>
        <v>non CUDA AVX_OMP non hash</v>
      </c>
      <c r="D222" s="8">
        <f t="shared" ref="D222:H222" ca="1" si="37">$D$192*SQRT(D167)/$E$192</f>
        <v>8.2629810455801049</v>
      </c>
      <c r="E222" s="8">
        <f t="shared" ca="1" si="37"/>
        <v>8.1741266843483533</v>
      </c>
      <c r="F222" s="8">
        <f t="shared" ca="1" si="37"/>
        <v>8.1728616603351352</v>
      </c>
      <c r="G222" s="8">
        <f t="shared" ca="1" si="37"/>
        <v>8.0156576335968843</v>
      </c>
      <c r="H222" s="8">
        <f t="shared" ca="1" si="37"/>
        <v>0.54202806879348964</v>
      </c>
      <c r="J222" s="8">
        <f t="shared" ca="1" si="10"/>
        <v>16.322788740186766</v>
      </c>
    </row>
    <row r="223" spans="1:10" x14ac:dyDescent="0.25">
      <c r="A223">
        <v>30</v>
      </c>
      <c r="C223" t="str">
        <f ca="1">OFFSET('672p stat'!$A$1,A223*20,0)</f>
        <v>non CUDA transp_AVX Time</v>
      </c>
      <c r="D223" s="8">
        <f t="shared" ref="D223:H223" ca="1" si="38">$D$192*SQRT(D168)/$E$192</f>
        <v>7.7587182018541947</v>
      </c>
      <c r="E223" s="8">
        <f t="shared" ca="1" si="38"/>
        <v>7.518130361447052</v>
      </c>
      <c r="F223" s="8">
        <f t="shared" ca="1" si="38"/>
        <v>7.5166782922650084</v>
      </c>
      <c r="G223" s="8">
        <f t="shared" ca="1" si="38"/>
        <v>7.2355270909036049</v>
      </c>
      <c r="H223" s="8">
        <f t="shared" ca="1" si="38"/>
        <v>0.55978121566197625</v>
      </c>
      <c r="J223" s="8">
        <f t="shared" ca="1" si="10"/>
        <v>15.029526010806579</v>
      </c>
    </row>
    <row r="224" spans="1:10" x14ac:dyDescent="0.25">
      <c r="A224">
        <v>31</v>
      </c>
      <c r="C224" t="str">
        <f ca="1">OFFSET('672p stat'!$A$1,A224*20,0)</f>
        <v>non CUDA transp_AVX</v>
      </c>
      <c r="D224" s="8">
        <f t="shared" ref="D224:H224" ca="1" si="39">$D$192*SQRT(D169)/$E$192</f>
        <v>7.8536355118550079</v>
      </c>
      <c r="E224" s="8">
        <f t="shared" ca="1" si="39"/>
        <v>0</v>
      </c>
      <c r="F224" s="8">
        <f t="shared" ca="1" si="39"/>
        <v>0</v>
      </c>
      <c r="G224" s="8">
        <f t="shared" ca="1" si="39"/>
        <v>0</v>
      </c>
      <c r="H224" s="8">
        <f t="shared" ca="1" si="39"/>
        <v>0</v>
      </c>
      <c r="J224" s="8">
        <f t="shared" ca="1" si="10"/>
        <v>7.8536355118550079</v>
      </c>
    </row>
    <row r="225" spans="1:10" x14ac:dyDescent="0.25">
      <c r="A225">
        <v>32</v>
      </c>
      <c r="C225" t="str">
        <f ca="1">OFFSET('672p stat'!$A$1,A225*20,0)</f>
        <v>non CUDA transp_AVX non hash</v>
      </c>
      <c r="D225" s="8">
        <f t="shared" ref="D225:H225" ca="1" si="40">$D$192*SQRT(D170)/$E$192</f>
        <v>7.1495121095706295</v>
      </c>
      <c r="E225" s="8">
        <f t="shared" ca="1" si="40"/>
        <v>7.2269632855633086</v>
      </c>
      <c r="F225" s="8">
        <f t="shared" ca="1" si="40"/>
        <v>7.2253925904399132</v>
      </c>
      <c r="G225" s="8">
        <f t="shared" ca="1" si="40"/>
        <v>6.9516247273258358</v>
      </c>
      <c r="H225" s="8">
        <f t="shared" ca="1" si="40"/>
        <v>0.57678820589883772</v>
      </c>
      <c r="J225" s="8">
        <f t="shared" ca="1" si="10"/>
        <v>14.290157130199551</v>
      </c>
    </row>
    <row r="226" spans="1:10" x14ac:dyDescent="0.25">
      <c r="A226">
        <v>33</v>
      </c>
      <c r="C226" t="str">
        <f ca="1">OFFSET('672p stat'!$A$1,A226*20,0)</f>
        <v>non CUDA transp_AVX_OMP Time</v>
      </c>
      <c r="D226" s="8">
        <f t="shared" ref="D226:H226" ca="1" si="41">$D$192*SQRT(D171)/$E$192</f>
        <v>7.6015897333047251</v>
      </c>
      <c r="E226" s="8">
        <f t="shared" ca="1" si="41"/>
        <v>7.6409167150900563</v>
      </c>
      <c r="F226" s="8">
        <f t="shared" ca="1" si="41"/>
        <v>7.6399854638584221</v>
      </c>
      <c r="G226" s="8">
        <f t="shared" ca="1" si="41"/>
        <v>7.4206502029382841</v>
      </c>
      <c r="H226" s="8">
        <f t="shared" ca="1" si="41"/>
        <v>0.56527235916149299</v>
      </c>
      <c r="J226" s="8">
        <f t="shared" ca="1" si="10"/>
        <v>15.163203318652508</v>
      </c>
    </row>
    <row r="227" spans="1:10" x14ac:dyDescent="0.25">
      <c r="A227">
        <v>34</v>
      </c>
      <c r="C227" t="str">
        <f ca="1">OFFSET('672p stat'!$A$1,A227*20,0)</f>
        <v>non CUDA transp_AVX_OMP</v>
      </c>
      <c r="D227" s="8">
        <f t="shared" ref="D227:H227" ca="1" si="42">$D$192*SQRT(D172)/$E$192</f>
        <v>6.8420077885356223</v>
      </c>
      <c r="E227" s="8">
        <f t="shared" ca="1" si="42"/>
        <v>0</v>
      </c>
      <c r="F227" s="8">
        <f t="shared" ca="1" si="42"/>
        <v>0</v>
      </c>
      <c r="G227" s="8">
        <f t="shared" ca="1" si="42"/>
        <v>0</v>
      </c>
      <c r="H227" s="8">
        <f t="shared" ca="1" si="42"/>
        <v>0</v>
      </c>
      <c r="J227" s="8">
        <f t="shared" ca="1" si="10"/>
        <v>6.8420077885356223</v>
      </c>
    </row>
    <row r="228" spans="1:10" x14ac:dyDescent="0.25">
      <c r="A228">
        <v>35</v>
      </c>
      <c r="C228" t="str">
        <f ca="1">OFFSET('672p stat'!$A$1,A228*20,0)</f>
        <v>non CUDA transp_AVX_OMP non hash</v>
      </c>
      <c r="D228" s="8">
        <f t="shared" ref="D228:H228" ca="1" si="43">$D$192*SQRT(D173)/$E$192</f>
        <v>7.710651663336364</v>
      </c>
      <c r="E228" s="8">
        <f t="shared" ca="1" si="43"/>
        <v>7.7148837119075235</v>
      </c>
      <c r="F228" s="8">
        <f t="shared" ca="1" si="43"/>
        <v>7.7136859876850057</v>
      </c>
      <c r="G228" s="8">
        <f t="shared" ca="1" si="43"/>
        <v>7.4800383316087355</v>
      </c>
      <c r="H228" s="8">
        <f t="shared" ca="1" si="43"/>
        <v>0.64230530776570738</v>
      </c>
      <c r="J228" s="8">
        <f t="shared" ca="1" si="10"/>
        <v>15.324426933131818</v>
      </c>
    </row>
    <row r="229" spans="1:10" x14ac:dyDescent="0.25">
      <c r="A229">
        <v>36</v>
      </c>
      <c r="C229">
        <f ca="1">OFFSET('672p stat'!$A$1,A229*20,0)</f>
        <v>0</v>
      </c>
      <c r="D229" s="8" t="e">
        <f t="shared" ref="D229:H229" ca="1" si="44">$D$192*SQRT(D174)/$E$192</f>
        <v>#DIV/0!</v>
      </c>
      <c r="E229" s="8" t="e">
        <f t="shared" ca="1" si="44"/>
        <v>#DIV/0!</v>
      </c>
      <c r="F229" s="8">
        <f t="shared" ca="1" si="44"/>
        <v>0</v>
      </c>
      <c r="G229" s="8">
        <f t="shared" ca="1" si="44"/>
        <v>0</v>
      </c>
      <c r="H229" s="8">
        <f t="shared" ca="1" si="44"/>
        <v>0</v>
      </c>
      <c r="J229" s="8" t="e">
        <f t="shared" ca="1" si="10"/>
        <v>#DIV/0!</v>
      </c>
    </row>
    <row r="230" spans="1:10" x14ac:dyDescent="0.25">
      <c r="A230">
        <v>37</v>
      </c>
      <c r="C230">
        <f ca="1">OFFSET('672p stat'!$A$1,A230*20,0)</f>
        <v>0</v>
      </c>
      <c r="D230" s="8" t="e">
        <f t="shared" ref="D230:H230" ca="1" si="45">$D$192*SQRT(D175)/$E$192</f>
        <v>#DIV/0!</v>
      </c>
      <c r="E230" s="8" t="e">
        <f t="shared" ca="1" si="45"/>
        <v>#DIV/0!</v>
      </c>
      <c r="F230" s="8">
        <f t="shared" ca="1" si="45"/>
        <v>0</v>
      </c>
      <c r="G230" s="8">
        <f t="shared" ca="1" si="45"/>
        <v>0</v>
      </c>
      <c r="H230" s="8">
        <f t="shared" ca="1" si="45"/>
        <v>0</v>
      </c>
      <c r="J230" s="8" t="e">
        <f t="shared" ca="1" si="10"/>
        <v>#DIV/0!</v>
      </c>
    </row>
    <row r="231" spans="1:10" x14ac:dyDescent="0.25">
      <c r="A231">
        <v>38</v>
      </c>
      <c r="C231">
        <f ca="1">OFFSET('672p stat'!$A$1,A231*20,0)</f>
        <v>0</v>
      </c>
      <c r="D231" s="8" t="e">
        <f t="shared" ref="D231:H231" ca="1" si="46">$D$192*SQRT(D176)/$E$192</f>
        <v>#DIV/0!</v>
      </c>
      <c r="E231" s="8" t="e">
        <f t="shared" ca="1" si="46"/>
        <v>#DIV/0!</v>
      </c>
      <c r="F231" s="8">
        <f t="shared" ca="1" si="46"/>
        <v>0</v>
      </c>
      <c r="G231" s="8">
        <f t="shared" ca="1" si="46"/>
        <v>0</v>
      </c>
      <c r="H231" s="8">
        <f t="shared" ca="1" si="46"/>
        <v>0</v>
      </c>
      <c r="J231" s="8" t="e">
        <f t="shared" ca="1" si="10"/>
        <v>#DIV/0!</v>
      </c>
    </row>
    <row r="232" spans="1:10" x14ac:dyDescent="0.25">
      <c r="A232">
        <v>39</v>
      </c>
      <c r="C232">
        <f ca="1">OFFSET('672p stat'!$A$1,A232*20,0)</f>
        <v>0</v>
      </c>
      <c r="D232" s="8" t="e">
        <f t="shared" ref="D232:H232" ca="1" si="47">$D$192*SQRT(D177)/$E$192</f>
        <v>#DIV/0!</v>
      </c>
      <c r="E232" s="8" t="e">
        <f t="shared" ca="1" si="47"/>
        <v>#DIV/0!</v>
      </c>
      <c r="F232" s="8">
        <f t="shared" ca="1" si="47"/>
        <v>0</v>
      </c>
      <c r="G232" s="8">
        <f t="shared" ca="1" si="47"/>
        <v>0</v>
      </c>
      <c r="H232" s="8">
        <f t="shared" ca="1" si="47"/>
        <v>0</v>
      </c>
      <c r="J232" s="8" t="e">
        <f t="shared" ca="1" si="10"/>
        <v>#DIV/0!</v>
      </c>
    </row>
    <row r="233" spans="1:10" x14ac:dyDescent="0.25">
      <c r="A233">
        <v>40</v>
      </c>
      <c r="C233">
        <f ca="1">OFFSET('672p stat'!$A$1,A233*20,0)</f>
        <v>0</v>
      </c>
      <c r="D233" s="8" t="e">
        <f t="shared" ref="D233:H233" ca="1" si="48">$D$192*SQRT(D178)/$E$192</f>
        <v>#DIV/0!</v>
      </c>
      <c r="E233" s="8" t="e">
        <f t="shared" ca="1" si="48"/>
        <v>#DIV/0!</v>
      </c>
      <c r="F233" s="8">
        <f t="shared" ca="1" si="48"/>
        <v>0</v>
      </c>
      <c r="G233" s="8">
        <f t="shared" ca="1" si="48"/>
        <v>0</v>
      </c>
      <c r="H233" s="8">
        <f t="shared" ca="1" si="48"/>
        <v>0</v>
      </c>
      <c r="J233" s="8" t="e">
        <f t="shared" ca="1" si="10"/>
        <v>#DIV/0!</v>
      </c>
    </row>
    <row r="234" spans="1:10" x14ac:dyDescent="0.25">
      <c r="A234">
        <v>41</v>
      </c>
      <c r="C234">
        <f ca="1">OFFSET('672p stat'!$A$1,A234*20,0)</f>
        <v>0</v>
      </c>
      <c r="D234" s="8" t="e">
        <f t="shared" ref="D234:H234" ca="1" si="49">$D$192*SQRT(D179)/$E$192</f>
        <v>#DIV/0!</v>
      </c>
      <c r="E234" s="8" t="e">
        <f t="shared" ca="1" si="49"/>
        <v>#DIV/0!</v>
      </c>
      <c r="F234" s="8">
        <f t="shared" ca="1" si="49"/>
        <v>0</v>
      </c>
      <c r="G234" s="8">
        <f t="shared" ca="1" si="49"/>
        <v>0</v>
      </c>
      <c r="H234" s="8">
        <f t="shared" ca="1" si="49"/>
        <v>0</v>
      </c>
      <c r="J234" s="8" t="e">
        <f t="shared" ca="1" si="10"/>
        <v>#DIV/0!</v>
      </c>
    </row>
    <row r="235" spans="1:10" x14ac:dyDescent="0.25">
      <c r="A235">
        <v>42</v>
      </c>
      <c r="C235">
        <f ca="1">OFFSET('672p stat'!$A$1,A235*20,0)</f>
        <v>0</v>
      </c>
      <c r="D235" s="8" t="e">
        <f t="shared" ref="D235:H235" ca="1" si="50">$D$192*SQRT(D180)/$E$192</f>
        <v>#DIV/0!</v>
      </c>
      <c r="E235" s="8" t="e">
        <f t="shared" ca="1" si="50"/>
        <v>#DIV/0!</v>
      </c>
      <c r="F235" s="8">
        <f t="shared" ca="1" si="50"/>
        <v>0</v>
      </c>
      <c r="G235" s="8">
        <f t="shared" ca="1" si="50"/>
        <v>0</v>
      </c>
      <c r="H235" s="8">
        <f t="shared" ca="1" si="50"/>
        <v>0</v>
      </c>
      <c r="J235" s="8" t="e">
        <f t="shared" ca="1" si="10"/>
        <v>#DIV/0!</v>
      </c>
    </row>
    <row r="236" spans="1:10" x14ac:dyDescent="0.25">
      <c r="A236">
        <v>43</v>
      </c>
      <c r="C236">
        <f ca="1">OFFSET('672p stat'!$A$1,A236*20,0)</f>
        <v>0</v>
      </c>
      <c r="D236" s="8" t="e">
        <f t="shared" ref="D236:H236" ca="1" si="51">$D$192*SQRT(D181)/$E$192</f>
        <v>#DIV/0!</v>
      </c>
      <c r="E236" s="8" t="e">
        <f t="shared" ca="1" si="51"/>
        <v>#DIV/0!</v>
      </c>
      <c r="F236" s="8">
        <f t="shared" ca="1" si="51"/>
        <v>0</v>
      </c>
      <c r="G236" s="8">
        <f t="shared" ca="1" si="51"/>
        <v>0</v>
      </c>
      <c r="H236" s="8">
        <f t="shared" ca="1" si="51"/>
        <v>0</v>
      </c>
      <c r="J236" s="8" t="e">
        <f t="shared" ca="1" si="10"/>
        <v>#DIV/0!</v>
      </c>
    </row>
    <row r="237" spans="1:10" x14ac:dyDescent="0.25">
      <c r="A237">
        <v>44</v>
      </c>
      <c r="C237">
        <f ca="1">OFFSET('672p stat'!$A$1,A237*20,0)</f>
        <v>0</v>
      </c>
      <c r="D237" s="8" t="e">
        <f t="shared" ref="D237:H237" ca="1" si="52">$D$192*SQRT(D182)/$E$192</f>
        <v>#DIV/0!</v>
      </c>
      <c r="E237" s="8" t="e">
        <f t="shared" ca="1" si="52"/>
        <v>#DIV/0!</v>
      </c>
      <c r="F237" s="8">
        <f t="shared" ca="1" si="52"/>
        <v>0</v>
      </c>
      <c r="G237" s="8">
        <f t="shared" ca="1" si="52"/>
        <v>0</v>
      </c>
      <c r="H237" s="8">
        <f t="shared" ca="1" si="52"/>
        <v>0</v>
      </c>
      <c r="J237" s="8" t="e">
        <f t="shared" ca="1" si="10"/>
        <v>#DIV/0!</v>
      </c>
    </row>
    <row r="238" spans="1:10" x14ac:dyDescent="0.25">
      <c r="A238">
        <v>45</v>
      </c>
      <c r="C238">
        <f ca="1">OFFSET('672p stat'!$A$1,A238*20,0)</f>
        <v>0</v>
      </c>
      <c r="D238" s="8" t="e">
        <f t="shared" ref="D238:H238" ca="1" si="53">$D$192*SQRT(D183)/$E$192</f>
        <v>#DIV/0!</v>
      </c>
      <c r="E238" s="8" t="e">
        <f t="shared" ca="1" si="53"/>
        <v>#DIV/0!</v>
      </c>
      <c r="F238" s="8">
        <f t="shared" ca="1" si="53"/>
        <v>0</v>
      </c>
      <c r="G238" s="8">
        <f t="shared" ca="1" si="53"/>
        <v>0</v>
      </c>
      <c r="H238" s="8">
        <f t="shared" ca="1" si="53"/>
        <v>0</v>
      </c>
      <c r="J238" s="8" t="e">
        <f t="shared" ca="1" si="10"/>
        <v>#DIV/0!</v>
      </c>
    </row>
    <row r="239" spans="1:10" x14ac:dyDescent="0.25">
      <c r="A239">
        <v>46</v>
      </c>
      <c r="C239">
        <f ca="1">OFFSET('672p stat'!$A$1,A239*20,0)</f>
        <v>0</v>
      </c>
      <c r="D239" s="8" t="e">
        <f t="shared" ref="D239:H239" ca="1" si="54">$D$192*SQRT(D184)/$E$192</f>
        <v>#DIV/0!</v>
      </c>
      <c r="E239" s="8" t="e">
        <f t="shared" ca="1" si="54"/>
        <v>#DIV/0!</v>
      </c>
      <c r="F239" s="8">
        <f t="shared" ca="1" si="54"/>
        <v>0</v>
      </c>
      <c r="G239" s="8">
        <f t="shared" ca="1" si="54"/>
        <v>0</v>
      </c>
      <c r="H239" s="8">
        <f t="shared" ca="1" si="54"/>
        <v>0</v>
      </c>
      <c r="J239" s="8" t="e">
        <f t="shared" ca="1" si="10"/>
        <v>#DIV/0!</v>
      </c>
    </row>
    <row r="240" spans="1:10" x14ac:dyDescent="0.25">
      <c r="A240">
        <v>47</v>
      </c>
      <c r="C240">
        <f ca="1">OFFSET('672p stat'!$A$1,A240*20,0)</f>
        <v>0</v>
      </c>
      <c r="D240" s="8">
        <f t="shared" ref="D240:H240" ca="1" si="55">$D$192*SQRT(D185)/$E$192</f>
        <v>0</v>
      </c>
      <c r="E240" s="8">
        <f t="shared" ca="1" si="55"/>
        <v>0</v>
      </c>
      <c r="F240" s="8">
        <f t="shared" ca="1" si="55"/>
        <v>0</v>
      </c>
      <c r="G240" s="8">
        <f t="shared" ca="1" si="55"/>
        <v>0</v>
      </c>
      <c r="H240" s="8">
        <f t="shared" ca="1" si="55"/>
        <v>0</v>
      </c>
      <c r="J240" s="8">
        <f t="shared" ca="1" si="10"/>
        <v>0</v>
      </c>
    </row>
    <row r="241" spans="1:10" x14ac:dyDescent="0.25">
      <c r="A241">
        <v>48</v>
      </c>
      <c r="C241">
        <f ca="1">OFFSET('672p stat'!$A$1,A241*20,0)</f>
        <v>0</v>
      </c>
      <c r="D241" s="8">
        <f t="shared" ref="D241:H241" ca="1" si="56">$D$192*SQRT(D186)/$E$192</f>
        <v>0</v>
      </c>
      <c r="E241" s="8">
        <f t="shared" ca="1" si="56"/>
        <v>0</v>
      </c>
      <c r="F241" s="8">
        <f t="shared" ca="1" si="56"/>
        <v>0</v>
      </c>
      <c r="G241" s="8">
        <f t="shared" ca="1" si="56"/>
        <v>0</v>
      </c>
      <c r="H241" s="8">
        <f t="shared" ca="1" si="56"/>
        <v>0</v>
      </c>
      <c r="J241" s="8">
        <f t="shared" ca="1" si="10"/>
        <v>0</v>
      </c>
    </row>
    <row r="242" spans="1:10" x14ac:dyDescent="0.25">
      <c r="A242">
        <v>49</v>
      </c>
      <c r="C242">
        <f ca="1">OFFSET('672p stat'!$A$1,A242*20,0)</f>
        <v>0</v>
      </c>
      <c r="D242" s="8">
        <f t="shared" ref="D242:H242" ca="1" si="57">$D$192*SQRT(D187)/$E$192</f>
        <v>0</v>
      </c>
      <c r="E242" s="8">
        <f t="shared" ca="1" si="57"/>
        <v>0</v>
      </c>
      <c r="F242" s="8">
        <f t="shared" ca="1" si="57"/>
        <v>0</v>
      </c>
      <c r="G242" s="8">
        <f t="shared" ca="1" si="57"/>
        <v>0</v>
      </c>
      <c r="H242" s="8">
        <f t="shared" ca="1" si="57"/>
        <v>0</v>
      </c>
      <c r="J242" s="8">
        <f t="shared" ca="1" si="10"/>
        <v>0</v>
      </c>
    </row>
    <row r="243" spans="1:10" x14ac:dyDescent="0.25">
      <c r="A243">
        <v>50</v>
      </c>
      <c r="C243">
        <f ca="1">OFFSET('672p stat'!$A$1,A243*20,0)</f>
        <v>0</v>
      </c>
      <c r="D243" s="8">
        <f t="shared" ref="D243:H243" ca="1" si="58">$D$192*SQRT(D188)/$E$192</f>
        <v>0</v>
      </c>
      <c r="E243" s="8">
        <f t="shared" ca="1" si="58"/>
        <v>0</v>
      </c>
      <c r="F243" s="8">
        <f t="shared" ca="1" si="58"/>
        <v>0</v>
      </c>
      <c r="G243" s="8">
        <f t="shared" ca="1" si="58"/>
        <v>0</v>
      </c>
      <c r="H243" s="8">
        <f t="shared" ca="1" si="58"/>
        <v>0</v>
      </c>
      <c r="J243" s="8">
        <f t="shared" ca="1" si="10"/>
        <v>0</v>
      </c>
    </row>
    <row r="246" spans="1:10" x14ac:dyDescent="0.25">
      <c r="C246" t="s">
        <v>64</v>
      </c>
      <c r="D246">
        <v>1.96</v>
      </c>
      <c r="E246">
        <v>50</v>
      </c>
    </row>
    <row r="247" spans="1:10" x14ac:dyDescent="0.25">
      <c r="D247" t="s">
        <v>57</v>
      </c>
      <c r="E247" t="s">
        <v>53</v>
      </c>
      <c r="F247" t="s">
        <v>54</v>
      </c>
      <c r="G247" t="s">
        <v>55</v>
      </c>
      <c r="H247" t="s">
        <v>56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POWER(SQRT(D139)/D85,2)</f>
        <v>3.0823613816866482E-5</v>
      </c>
      <c r="E248" s="9">
        <f ca="1">POWER(SQRT(E139)/E85,2)</f>
        <v>2.9853181824587549E-5</v>
      </c>
      <c r="F248" s="9">
        <f ca="1">POWER(SQRT(F139)/F85,2)</f>
        <v>1.9222373132954198E-5</v>
      </c>
      <c r="G248" s="9">
        <f ca="1">POWER(SQRT(G139)/G85,2)</f>
        <v>1.4972727152441945E-5</v>
      </c>
      <c r="H248" s="9">
        <f ca="1">POWER(SQRT(H139)/H85,2)</f>
        <v>1.3288175358740723E-5</v>
      </c>
    </row>
    <row r="249" spans="1:10" x14ac:dyDescent="0.25">
      <c r="A249">
        <v>2</v>
      </c>
      <c r="C249" t="str">
        <f ca="1">OFFSET('672p stat'!$A$1,A249*20,0)</f>
        <v>CUDA</v>
      </c>
      <c r="D249" s="9">
        <f t="shared" ref="D249:H249" ca="1" si="59">POWER(SQRT(D140)/D86,2)</f>
        <v>1.6619137723940337E-6</v>
      </c>
      <c r="E249" s="9" t="e">
        <f t="shared" ca="1" si="59"/>
        <v>#DIV/0!</v>
      </c>
      <c r="F249" s="9" t="e">
        <f t="shared" ca="1" si="59"/>
        <v>#DIV/0!</v>
      </c>
      <c r="G249" s="9" t="e">
        <f t="shared" ca="1" si="59"/>
        <v>#DIV/0!</v>
      </c>
      <c r="H249" s="9" t="e">
        <f t="shared" ca="1" si="59"/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t="shared" ref="D250:H250" ca="1" si="60">POWER(SQRT(D141)/D87,2)</f>
        <v>2.6780842292260496E-5</v>
      </c>
      <c r="E250" s="9">
        <f t="shared" ca="1" si="60"/>
        <v>2.7428401962401527E-5</v>
      </c>
      <c r="F250" s="9">
        <f t="shared" ca="1" si="60"/>
        <v>1.1695384845002739E-5</v>
      </c>
      <c r="G250" s="9">
        <f t="shared" ca="1" si="60"/>
        <v>2.5766078937783089E-5</v>
      </c>
      <c r="H250" s="9">
        <f t="shared" ca="1" si="60"/>
        <v>1.3553610709330824E-7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t="shared" ref="D251:H251" ca="1" si="61">POWER(SQRT(D142)/D88,2)</f>
        <v>1.3234599834753129E-6</v>
      </c>
      <c r="E251" s="9">
        <f t="shared" ca="1" si="61"/>
        <v>1.3074773622415241E-6</v>
      </c>
      <c r="F251" s="9">
        <f t="shared" ca="1" si="61"/>
        <v>8.2990018707930391E-7</v>
      </c>
      <c r="G251" s="9">
        <f t="shared" ca="1" si="61"/>
        <v>7.6720929146239388E-7</v>
      </c>
      <c r="H251" s="9">
        <f t="shared" ca="1" si="61"/>
        <v>7.4588976195813662E-8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t="shared" ref="D252:H252" ca="1" si="62">POWER(SQRT(D143)/D89,2)</f>
        <v>7.3473970313548531E-7</v>
      </c>
      <c r="E252" s="9">
        <f t="shared" ca="1" si="62"/>
        <v>6.8113636437493142E-7</v>
      </c>
      <c r="F252" s="9">
        <f t="shared" ca="1" si="62"/>
        <v>2.0087027291918647E-7</v>
      </c>
      <c r="G252" s="9">
        <f t="shared" ca="1" si="62"/>
        <v>7.8550682843714746E-9</v>
      </c>
      <c r="H252" s="9">
        <f t="shared" ca="1" si="62"/>
        <v>6.4139519188393938E-8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t="shared" ref="D253:H253" ca="1" si="63">POWER(SQRT(D144)/D90,2)</f>
        <v>2.0171525460278279E-6</v>
      </c>
      <c r="E253" s="9">
        <f t="shared" ca="1" si="63"/>
        <v>1.8880618264645851E-6</v>
      </c>
      <c r="F253" s="9">
        <f t="shared" ca="1" si="63"/>
        <v>6.4479426395811221E-7</v>
      </c>
      <c r="G253" s="9">
        <f t="shared" ca="1" si="63"/>
        <v>4.0684095568682099E-7</v>
      </c>
      <c r="H253" s="9">
        <f t="shared" ca="1" si="63"/>
        <v>8.348565952965995E-8</v>
      </c>
    </row>
    <row r="254" spans="1:10" x14ac:dyDescent="0.25">
      <c r="A254">
        <v>7</v>
      </c>
      <c r="C254" t="str">
        <f ca="1">OFFSET('672p stat'!$A$1,A254*20,0)</f>
        <v>CUDA ant add CPU12</v>
      </c>
      <c r="D254" s="9">
        <f t="shared" ref="D254:H254" ca="1" si="64">POWER(SQRT(D145)/D91,2)</f>
        <v>2.2491318850912236E-2</v>
      </c>
      <c r="E254" s="9">
        <f t="shared" ca="1" si="64"/>
        <v>2.2302159493632703E-2</v>
      </c>
      <c r="F254" s="9">
        <f t="shared" ca="1" si="64"/>
        <v>2.2400839898616142E-2</v>
      </c>
      <c r="G254" s="9">
        <f t="shared" ca="1" si="64"/>
        <v>2.4718591522178417E-2</v>
      </c>
      <c r="H254" s="9">
        <f t="shared" ca="1" si="64"/>
        <v>1.3498144755717112E-2</v>
      </c>
    </row>
    <row r="255" spans="1:10" x14ac:dyDescent="0.25">
      <c r="A255">
        <v>8</v>
      </c>
      <c r="C255" t="str">
        <f ca="1">OFFSET('672p stat'!$A$1,A255*20,0)</f>
        <v>CUDA opt</v>
      </c>
      <c r="D255" s="9">
        <f t="shared" ref="D255:H255" ca="1" si="65">POWER(SQRT(D146)/D92,2)</f>
        <v>1.1229096026468365E-5</v>
      </c>
      <c r="E255" s="9" t="e">
        <f t="shared" ca="1" si="65"/>
        <v>#DIV/0!</v>
      </c>
      <c r="F255" s="9" t="e">
        <f t="shared" ca="1" si="65"/>
        <v>#DIV/0!</v>
      </c>
      <c r="G255" s="9" t="e">
        <f t="shared" ca="1" si="65"/>
        <v>#DIV/0!</v>
      </c>
      <c r="H255" s="9" t="e">
        <f t="shared" ca="1" si="65"/>
        <v>#DIV/0!</v>
      </c>
    </row>
    <row r="256" spans="1:10" x14ac:dyDescent="0.25">
      <c r="A256">
        <v>9</v>
      </c>
      <c r="C256" t="str">
        <f ca="1">OFFSET('672p stat'!$A$1,A256*20,0)</f>
        <v>CUDA opt Time</v>
      </c>
      <c r="D256" s="9">
        <f t="shared" ref="D256:H256" ca="1" si="66">POWER(SQRT(D147)/D93,2)</f>
        <v>1.9142398804891933E-5</v>
      </c>
      <c r="E256" s="9">
        <f t="shared" ca="1" si="66"/>
        <v>1.88431248145796E-5</v>
      </c>
      <c r="F256" s="9">
        <f t="shared" ca="1" si="66"/>
        <v>6.3987996052714476E-7</v>
      </c>
      <c r="G256" s="9">
        <f t="shared" ca="1" si="66"/>
        <v>1.5165386239632658E-9</v>
      </c>
      <c r="H256" s="9" t="e">
        <f t="shared" ca="1" si="66"/>
        <v>#DIV/0!</v>
      </c>
    </row>
    <row r="257" spans="1:8" x14ac:dyDescent="0.25">
      <c r="A257">
        <v>10</v>
      </c>
      <c r="C257" t="str">
        <f ca="1">OFFSET('672p stat'!$A$1,A257*20,0)</f>
        <v>CUDA opt non hash</v>
      </c>
      <c r="D257" s="9">
        <f t="shared" ref="D257:H257" ca="1" si="67">POWER(SQRT(D148)/D94,2)</f>
        <v>3.6615655680677959E-5</v>
      </c>
      <c r="E257" s="9">
        <f t="shared" ca="1" si="67"/>
        <v>3.7047897665824505E-5</v>
      </c>
      <c r="F257" s="9">
        <f t="shared" ca="1" si="67"/>
        <v>1.903008455645555E-6</v>
      </c>
      <c r="G257" s="9">
        <f t="shared" ca="1" si="67"/>
        <v>1.5977357300126527E-8</v>
      </c>
      <c r="H257" s="9" t="e">
        <f t="shared" ca="1" si="67"/>
        <v>#DIV/0!</v>
      </c>
    </row>
    <row r="258" spans="1:8" x14ac:dyDescent="0.25">
      <c r="A258">
        <v>11</v>
      </c>
      <c r="C258" t="str">
        <f ca="1">OFFSET('672p stat'!$A$1,A258*20,0)</f>
        <v>CUDA opt ant</v>
      </c>
      <c r="D258" s="9">
        <f t="shared" ref="D258:H258" ca="1" si="68">POWER(SQRT(D149)/D95,2)</f>
        <v>2.0909061830206704E-6</v>
      </c>
      <c r="E258" s="9">
        <f t="shared" ca="1" si="68"/>
        <v>2.123715349600392E-6</v>
      </c>
      <c r="F258" s="9">
        <f t="shared" ca="1" si="68"/>
        <v>3.9020338356591502E-7</v>
      </c>
      <c r="G258" s="9">
        <f t="shared" ca="1" si="68"/>
        <v>1.1514310262178459E-7</v>
      </c>
      <c r="H258" s="9" t="e">
        <f t="shared" ca="1" si="68"/>
        <v>#DIV/0!</v>
      </c>
    </row>
    <row r="259" spans="1:8" x14ac:dyDescent="0.25">
      <c r="A259">
        <v>12</v>
      </c>
      <c r="C259" t="str">
        <f ca="1">OFFSET('672p stat'!$A$1,A259*20,0)</f>
        <v>CUDA opt ant non hash</v>
      </c>
      <c r="D259" s="9">
        <f t="shared" ref="D259:H259" ca="1" si="69">POWER(SQRT(D150)/D96,2)</f>
        <v>2.9766289187273769E-6</v>
      </c>
      <c r="E259" s="9">
        <f t="shared" ca="1" si="69"/>
        <v>2.9402946375572269E-6</v>
      </c>
      <c r="F259" s="9">
        <f t="shared" ca="1" si="69"/>
        <v>3.6298489102012602E-7</v>
      </c>
      <c r="G259" s="9">
        <f t="shared" ca="1" si="69"/>
        <v>1.7230587095167163E-7</v>
      </c>
      <c r="H259" s="9" t="e">
        <f t="shared" ca="1" si="69"/>
        <v>#DIV/0!</v>
      </c>
    </row>
    <row r="260" spans="1:8" x14ac:dyDescent="0.25">
      <c r="A260">
        <v>13</v>
      </c>
      <c r="C260" t="str">
        <f ca="1">OFFSET('672p stat'!$A$1,A260*20,0)</f>
        <v>CUDA opt ant par</v>
      </c>
      <c r="D260" s="9">
        <f t="shared" ref="D260:H260" ca="1" si="70">POWER(SQRT(D151)/D97,2)</f>
        <v>1.868093631496093E-6</v>
      </c>
      <c r="E260" s="9">
        <f t="shared" ca="1" si="70"/>
        <v>1.6531944441799747E-6</v>
      </c>
      <c r="F260" s="9">
        <f t="shared" ca="1" si="70"/>
        <v>1.0099235044504715E-7</v>
      </c>
      <c r="G260" s="9">
        <f t="shared" ca="1" si="70"/>
        <v>7.6712536998446715E-9</v>
      </c>
      <c r="H260" s="9" t="e">
        <f t="shared" ca="1" si="70"/>
        <v>#DIV/0!</v>
      </c>
    </row>
    <row r="261" spans="1:8" x14ac:dyDescent="0.25">
      <c r="A261">
        <v>14</v>
      </c>
      <c r="C261" t="str">
        <f ca="1">OFFSET('672p stat'!$A$1,A261*20,0)</f>
        <v>non CUDA Time</v>
      </c>
      <c r="D261" s="9">
        <f t="shared" ref="D261:H261" ca="1" si="71">POWER(SQRT(D152)/D98,2)</f>
        <v>1.8344284677297359E-4</v>
      </c>
      <c r="E261" s="9">
        <f t="shared" ca="1" si="71"/>
        <v>1.869840393618246E-4</v>
      </c>
      <c r="F261" s="9">
        <f t="shared" ca="1" si="71"/>
        <v>1.8688544488568962E-4</v>
      </c>
      <c r="G261" s="9">
        <f t="shared" ca="1" si="71"/>
        <v>1.9054509117416948E-4</v>
      </c>
      <c r="H261" s="9">
        <f t="shared" ca="1" si="71"/>
        <v>2.7181696114063835E-4</v>
      </c>
    </row>
    <row r="262" spans="1:8" x14ac:dyDescent="0.25">
      <c r="A262">
        <v>15</v>
      </c>
      <c r="C262" t="str">
        <f ca="1">OFFSET('672p stat'!$A$1,A262*20,0)</f>
        <v>non CUDA</v>
      </c>
      <c r="D262" s="9">
        <f t="shared" ref="D262:H262" ca="1" si="72">POWER(SQRT(D153)/D99,2)</f>
        <v>8.6405535656710431E-5</v>
      </c>
      <c r="E262" s="9" t="e">
        <f t="shared" ca="1" si="72"/>
        <v>#DIV/0!</v>
      </c>
      <c r="F262" s="9" t="e">
        <f t="shared" ca="1" si="72"/>
        <v>#DIV/0!</v>
      </c>
      <c r="G262" s="9" t="e">
        <f t="shared" ca="1" si="72"/>
        <v>#DIV/0!</v>
      </c>
      <c r="H262" s="9" t="e">
        <f t="shared" ca="1" si="72"/>
        <v>#DIV/0!</v>
      </c>
    </row>
    <row r="263" spans="1:8" x14ac:dyDescent="0.25">
      <c r="A263">
        <v>16</v>
      </c>
      <c r="C263" t="str">
        <f ca="1">OFFSET('672p stat'!$A$1,A263*20,0)</f>
        <v>non CUDA non hash</v>
      </c>
      <c r="D263" s="9">
        <f t="shared" ref="D263:H263" ca="1" si="73">POWER(SQRT(D154)/D100,2)</f>
        <v>2.5551861682628649E-4</v>
      </c>
      <c r="E263" s="9">
        <f t="shared" ca="1" si="73"/>
        <v>2.6109179947827647E-4</v>
      </c>
      <c r="F263" s="9">
        <f t="shared" ca="1" si="73"/>
        <v>2.6084152598758052E-4</v>
      </c>
      <c r="G263" s="9">
        <f t="shared" ca="1" si="73"/>
        <v>2.6364648869451154E-4</v>
      </c>
      <c r="H263" s="9">
        <f t="shared" ca="1" si="73"/>
        <v>6.2105002908237133E-4</v>
      </c>
    </row>
    <row r="264" spans="1:8" x14ac:dyDescent="0.25">
      <c r="A264">
        <v>17</v>
      </c>
      <c r="C264" t="str">
        <f ca="1">OFFSET('672p stat'!$A$1,A264*20,0)</f>
        <v>Classic ACO</v>
      </c>
      <c r="D264" s="9">
        <f t="shared" ref="D264:H264" ca="1" si="74">POWER(SQRT(D155)/D101,2)</f>
        <v>1.4548917192425253E-4</v>
      </c>
      <c r="E264" s="9">
        <f t="shared" ca="1" si="74"/>
        <v>1.5001489965908724E-4</v>
      </c>
      <c r="F264" s="9">
        <f t="shared" ca="1" si="74"/>
        <v>1.4909153188076462E-4</v>
      </c>
      <c r="G264" s="9">
        <f t="shared" ca="1" si="74"/>
        <v>1.4908180939067684E-4</v>
      </c>
      <c r="H264" s="9">
        <f t="shared" ca="1" si="74"/>
        <v>3.294849605278626E-4</v>
      </c>
    </row>
    <row r="265" spans="1:8" x14ac:dyDescent="0.25">
      <c r="A265">
        <v>18</v>
      </c>
      <c r="C265" t="str">
        <f ca="1">OFFSET('672p stat'!$A$1,A265*20,0)</f>
        <v>Classic ACO non hash</v>
      </c>
      <c r="D265" s="9">
        <f t="shared" ref="D265:H265" ca="1" si="75">POWER(SQRT(D156)/D102,2)</f>
        <v>1.2504809055618812E-4</v>
      </c>
      <c r="E265" s="9">
        <f t="shared" ca="1" si="75"/>
        <v>1.2510622228256932E-4</v>
      </c>
      <c r="F265" s="9">
        <f t="shared" ca="1" si="75"/>
        <v>1.247325993085303E-4</v>
      </c>
      <c r="G265" s="9">
        <f t="shared" ca="1" si="75"/>
        <v>1.2473979680954119E-4</v>
      </c>
      <c r="H265" s="9">
        <f t="shared" ca="1" si="75"/>
        <v>2.3543959485951827E-4</v>
      </c>
    </row>
    <row r="266" spans="1:8" x14ac:dyDescent="0.25">
      <c r="A266">
        <v>19</v>
      </c>
      <c r="C266" t="str">
        <f ca="1">OFFSET('672p stat'!$A$1,A266*20,0)</f>
        <v>omp</v>
      </c>
      <c r="D266" s="9">
        <f t="shared" ref="D266:H266" ca="1" si="76">POWER(SQRT(D157)/D103,2)</f>
        <v>1.1073349830050369E-3</v>
      </c>
      <c r="E266" s="9">
        <f t="shared" ca="1" si="76"/>
        <v>1.0909780423275924E-3</v>
      </c>
      <c r="F266" s="9">
        <f t="shared" ca="1" si="76"/>
        <v>1.0904154027197457E-3</v>
      </c>
      <c r="G266" s="9">
        <f t="shared" ca="1" si="76"/>
        <v>1.0896643531419737E-3</v>
      </c>
      <c r="H266" s="9">
        <f t="shared" ca="1" si="76"/>
        <v>5.095609894579297E-3</v>
      </c>
    </row>
    <row r="267" spans="1:8" x14ac:dyDescent="0.25">
      <c r="A267">
        <v>20</v>
      </c>
      <c r="C267" t="str">
        <f ca="1">OFFSET('672p stat'!$A$1,A267*20,0)</f>
        <v>omp non hash</v>
      </c>
      <c r="D267" s="9">
        <f t="shared" ref="D267:H267" ca="1" si="77">POWER(SQRT(D158)/D104,2)</f>
        <v>1.0149501319087869E-4</v>
      </c>
      <c r="E267" s="9">
        <f t="shared" ca="1" si="77"/>
        <v>1.0224381237860269E-4</v>
      </c>
      <c r="F267" s="9">
        <f t="shared" ca="1" si="77"/>
        <v>1.0224011652166589E-4</v>
      </c>
      <c r="G267" s="9">
        <f t="shared" ca="1" si="77"/>
        <v>1.0336233072190848E-4</v>
      </c>
      <c r="H267" s="9">
        <f t="shared" ca="1" si="77"/>
        <v>2.4112250916569685E-4</v>
      </c>
    </row>
    <row r="268" spans="1:8" x14ac:dyDescent="0.25">
      <c r="A268">
        <v>21</v>
      </c>
      <c r="C268" t="str">
        <f ca="1">OFFSET('672p stat'!$A$1,A268*20,0)</f>
        <v>non CUDA transp Time</v>
      </c>
      <c r="D268" s="9">
        <f t="shared" ref="D268:H268" ca="1" si="78">POWER(SQRT(D159)/D105,2)</f>
        <v>6.0396531504483901E-5</v>
      </c>
      <c r="E268" s="9">
        <f t="shared" ca="1" si="78"/>
        <v>6.1771580494802985E-5</v>
      </c>
      <c r="F268" s="9">
        <f t="shared" ca="1" si="78"/>
        <v>6.1759769522122648E-5</v>
      </c>
      <c r="G268" s="9">
        <f t="shared" ca="1" si="78"/>
        <v>5.9793476095682824E-5</v>
      </c>
      <c r="H268" s="9">
        <f t="shared" ca="1" si="78"/>
        <v>1.2727164509199326E-4</v>
      </c>
    </row>
    <row r="269" spans="1:8" x14ac:dyDescent="0.25">
      <c r="A269">
        <v>22</v>
      </c>
      <c r="C269" t="str">
        <f ca="1">OFFSET('672p stat'!$A$1,A269*20,0)</f>
        <v>non CUDA transp</v>
      </c>
      <c r="D269" s="9">
        <f t="shared" ref="D269:H269" ca="1" si="79">POWER(SQRT(D160)/D106,2)</f>
        <v>5.4420180572544633E-5</v>
      </c>
      <c r="E269" s="9" t="e">
        <f t="shared" ca="1" si="79"/>
        <v>#DIV/0!</v>
      </c>
      <c r="F269" s="9" t="e">
        <f t="shared" ca="1" si="79"/>
        <v>#DIV/0!</v>
      </c>
      <c r="G269" s="9" t="e">
        <f t="shared" ca="1" si="79"/>
        <v>#DIV/0!</v>
      </c>
      <c r="H269" s="9" t="e">
        <f t="shared" ca="1" si="79"/>
        <v>#DIV/0!</v>
      </c>
    </row>
    <row r="270" spans="1:8" x14ac:dyDescent="0.25">
      <c r="A270">
        <v>23</v>
      </c>
      <c r="C270" t="str">
        <f ca="1">OFFSET('672p stat'!$A$1,A270*20,0)</f>
        <v>non CUDA transp non hash</v>
      </c>
      <c r="D270" s="9">
        <f t="shared" ref="D270:H270" ca="1" si="80">POWER(SQRT(D161)/D107,2)</f>
        <v>4.3366455947209321E-5</v>
      </c>
      <c r="E270" s="9">
        <f t="shared" ca="1" si="80"/>
        <v>4.2847508826707105E-5</v>
      </c>
      <c r="F270" s="9">
        <f t="shared" ca="1" si="80"/>
        <v>4.2840547830716104E-5</v>
      </c>
      <c r="G270" s="9">
        <f t="shared" ca="1" si="80"/>
        <v>4.253878458568109E-5</v>
      </c>
      <c r="H270" s="9">
        <f t="shared" ca="1" si="80"/>
        <v>1.2288041900104189E-4</v>
      </c>
    </row>
    <row r="271" spans="1:8" x14ac:dyDescent="0.25">
      <c r="A271">
        <v>24</v>
      </c>
      <c r="C271" t="str">
        <f ca="1">OFFSET('672p stat'!$A$1,A271*20,0)</f>
        <v>non CUDA AVX Time</v>
      </c>
      <c r="D271" s="9">
        <f t="shared" ref="D271:H271" ca="1" si="81">POWER(SQRT(D162)/D108,2)</f>
        <v>4.9508164090845622E-5</v>
      </c>
      <c r="E271" s="9">
        <f t="shared" ca="1" si="81"/>
        <v>4.8581592661410204E-5</v>
      </c>
      <c r="F271" s="9">
        <f t="shared" ca="1" si="81"/>
        <v>4.8574807358674462E-5</v>
      </c>
      <c r="G271" s="9">
        <f t="shared" ca="1" si="81"/>
        <v>4.924633476830014E-5</v>
      </c>
      <c r="H271" s="9">
        <f t="shared" ca="1" si="81"/>
        <v>1.2640875695416756E-4</v>
      </c>
    </row>
    <row r="272" spans="1:8" x14ac:dyDescent="0.25">
      <c r="A272">
        <v>25</v>
      </c>
      <c r="C272" t="str">
        <f ca="1">OFFSET('672p stat'!$A$1,A272*20,0)</f>
        <v>non CUDA AVX</v>
      </c>
      <c r="D272" s="9">
        <f t="shared" ref="D272:H272" ca="1" si="82">POWER(SQRT(D163)/D109,2)</f>
        <v>5.0949343662265701E-5</v>
      </c>
      <c r="E272" s="9" t="e">
        <f t="shared" ca="1" si="82"/>
        <v>#DIV/0!</v>
      </c>
      <c r="F272" s="9" t="e">
        <f t="shared" ca="1" si="82"/>
        <v>#DIV/0!</v>
      </c>
      <c r="G272" s="9" t="e">
        <f t="shared" ca="1" si="82"/>
        <v>#DIV/0!</v>
      </c>
      <c r="H272" s="9" t="e">
        <f t="shared" ca="1" si="82"/>
        <v>#DIV/0!</v>
      </c>
    </row>
    <row r="273" spans="1:8" x14ac:dyDescent="0.25">
      <c r="A273">
        <v>26</v>
      </c>
      <c r="C273" t="str">
        <f ca="1">OFFSET('672p stat'!$A$1,A273*20,0)</f>
        <v>non CUDA AVX non hash</v>
      </c>
      <c r="D273" s="9">
        <f t="shared" ref="D273:H273" ca="1" si="83">POWER(SQRT(D164)/D110,2)</f>
        <v>6.456792256932529E-5</v>
      </c>
      <c r="E273" s="9">
        <f t="shared" ca="1" si="83"/>
        <v>6.401873683847749E-5</v>
      </c>
      <c r="F273" s="9">
        <f t="shared" ca="1" si="83"/>
        <v>6.3991845910390621E-5</v>
      </c>
      <c r="G273" s="9">
        <f t="shared" ca="1" si="83"/>
        <v>6.4067581297394058E-5</v>
      </c>
      <c r="H273" s="9">
        <f t="shared" ca="1" si="83"/>
        <v>1.2229303530705601E-4</v>
      </c>
    </row>
    <row r="274" spans="1:8" x14ac:dyDescent="0.25">
      <c r="A274">
        <v>27</v>
      </c>
      <c r="C274" t="str">
        <f ca="1">OFFSET('672p stat'!$A$1,A274*20,0)</f>
        <v>non CUDA AVX_OMP Time</v>
      </c>
      <c r="D274" s="9">
        <f t="shared" ref="D274:H274" ca="1" si="84">POWER(SQRT(D165)/D111,2)</f>
        <v>7.975022435577212E-5</v>
      </c>
      <c r="E274" s="9">
        <f t="shared" ca="1" si="84"/>
        <v>7.9014707081258696E-5</v>
      </c>
      <c r="F274" s="9">
        <f t="shared" ca="1" si="84"/>
        <v>7.9007248329923381E-5</v>
      </c>
      <c r="G274" s="9">
        <f t="shared" ca="1" si="84"/>
        <v>7.8896201676178468E-5</v>
      </c>
      <c r="H274" s="9">
        <f t="shared" ca="1" si="84"/>
        <v>1.1220047707249159E-4</v>
      </c>
    </row>
    <row r="275" spans="1:8" x14ac:dyDescent="0.25">
      <c r="A275">
        <v>28</v>
      </c>
      <c r="C275" t="str">
        <f ca="1">OFFSET('672p stat'!$A$1,A275*20,0)</f>
        <v>non CUDA AVX_OMP</v>
      </c>
      <c r="D275" s="9">
        <f t="shared" ref="D275:H276" ca="1" si="85">POWER(SQRT(D166)/D112,2)</f>
        <v>3.7142084745795245E-5</v>
      </c>
      <c r="E275" s="9" t="e">
        <f t="shared" ca="1" si="85"/>
        <v>#DIV/0!</v>
      </c>
      <c r="F275" s="9" t="e">
        <f t="shared" ca="1" si="85"/>
        <v>#DIV/0!</v>
      </c>
      <c r="G275" s="9" t="e">
        <f t="shared" ca="1" si="85"/>
        <v>#DIV/0!</v>
      </c>
      <c r="H275" s="9" t="e">
        <f t="shared" ca="1" si="85"/>
        <v>#DIV/0!</v>
      </c>
    </row>
    <row r="276" spans="1:8" x14ac:dyDescent="0.25">
      <c r="A276">
        <v>29</v>
      </c>
      <c r="C276" t="str">
        <f ca="1">OFFSET('672p stat'!$A$1,A276*20,0)</f>
        <v>non CUDA AVX_OMP non hash</v>
      </c>
      <c r="D276" s="9">
        <f t="shared" ca="1" si="85"/>
        <v>5.5394644457484548E-5</v>
      </c>
      <c r="E276" s="9">
        <f t="shared" ca="1" si="85"/>
        <v>5.5136961476285065E-5</v>
      </c>
      <c r="F276" s="9">
        <f t="shared" ca="1" si="85"/>
        <v>5.5128419271331762E-5</v>
      </c>
      <c r="G276" s="9">
        <f t="shared" ca="1" si="85"/>
        <v>5.5560223935824599E-5</v>
      </c>
      <c r="H276" s="9">
        <f t="shared" ca="1" si="85"/>
        <v>7.7386229948954498E-5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01"/>
  <sheetViews>
    <sheetView workbookViewId="0">
      <selection activeCell="A2" sqref="A2:AN70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504.67718300000001</v>
      </c>
      <c r="I2">
        <v>1.8303670000000001</v>
      </c>
      <c r="J2" t="s">
        <v>3</v>
      </c>
      <c r="K2">
        <v>480.93424599999997</v>
      </c>
      <c r="L2">
        <v>1.6854210000000001</v>
      </c>
      <c r="M2" t="s">
        <v>4</v>
      </c>
      <c r="N2">
        <v>22.658408999999999</v>
      </c>
      <c r="O2">
        <v>3.7690000000000002E-3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0.11677</v>
      </c>
      <c r="AG2">
        <v>2.5339999999999998E-3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1009.327424</v>
      </c>
      <c r="I3">
        <v>7.3309350000000002</v>
      </c>
      <c r="J3" t="s">
        <v>3</v>
      </c>
      <c r="K3">
        <v>961.853431</v>
      </c>
      <c r="L3">
        <v>6.7301320000000002</v>
      </c>
      <c r="M3" t="s">
        <v>4</v>
      </c>
      <c r="N3">
        <v>45.311076</v>
      </c>
      <c r="O3">
        <v>1.4347E-2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0.11677</v>
      </c>
      <c r="AG3">
        <v>2.5339999999999998E-3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1513.973643</v>
      </c>
      <c r="I4">
        <v>16.525939999999999</v>
      </c>
      <c r="J4" t="s">
        <v>3</v>
      </c>
      <c r="K4">
        <v>1442.7871970000001</v>
      </c>
      <c r="L4">
        <v>15.133369</v>
      </c>
      <c r="M4" t="s">
        <v>4</v>
      </c>
      <c r="N4">
        <v>67.964746000000005</v>
      </c>
      <c r="O4">
        <v>2.9312999999999999E-2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0.11677</v>
      </c>
      <c r="AG4">
        <v>2.5339999999999998E-3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2018.6293599999999</v>
      </c>
      <c r="I5">
        <v>29.500091999999999</v>
      </c>
      <c r="J5" t="s">
        <v>3</v>
      </c>
      <c r="K5">
        <v>1923.7156299999999</v>
      </c>
      <c r="L5">
        <v>26.895275999999999</v>
      </c>
      <c r="M5" t="s">
        <v>4</v>
      </c>
      <c r="N5">
        <v>90.623133999999993</v>
      </c>
      <c r="O5">
        <v>5.1603999999999997E-2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0.11677</v>
      </c>
      <c r="AG5">
        <v>2.5339999999999998E-3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2523.3374319999998</v>
      </c>
      <c r="I6">
        <v>43.827522000000002</v>
      </c>
      <c r="J6" t="s">
        <v>3</v>
      </c>
      <c r="K6">
        <v>2404.7042580000002</v>
      </c>
      <c r="L6">
        <v>40.006839999999997</v>
      </c>
      <c r="M6" t="s">
        <v>4</v>
      </c>
      <c r="N6">
        <v>113.28512499999999</v>
      </c>
      <c r="O6">
        <v>7.5583999999999998E-2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0.11677</v>
      </c>
      <c r="AG6">
        <v>2.5339999999999998E-3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3028.0859810000002</v>
      </c>
      <c r="I7">
        <v>59.967244999999998</v>
      </c>
      <c r="J7" t="s">
        <v>3</v>
      </c>
      <c r="K7">
        <v>2885.718433</v>
      </c>
      <c r="L7">
        <v>55.027047000000003</v>
      </c>
      <c r="M7" t="s">
        <v>4</v>
      </c>
      <c r="N7">
        <v>135.94452699999999</v>
      </c>
      <c r="O7">
        <v>0.103077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0.11677</v>
      </c>
      <c r="AG7">
        <v>2.5339999999999998E-3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3532.8183589999999</v>
      </c>
      <c r="I8">
        <v>79.008666000000005</v>
      </c>
      <c r="J8" t="s">
        <v>3</v>
      </c>
      <c r="K8">
        <v>3366.7205960000001</v>
      </c>
      <c r="L8">
        <v>72.572976999999995</v>
      </c>
      <c r="M8" t="s">
        <v>4</v>
      </c>
      <c r="N8">
        <v>158.59910300000001</v>
      </c>
      <c r="O8">
        <v>0.13559099999999999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0.11677</v>
      </c>
      <c r="AG8">
        <v>2.5339999999999998E-3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4037.5584370000001</v>
      </c>
      <c r="I9">
        <v>101.090273</v>
      </c>
      <c r="J9" t="s">
        <v>3</v>
      </c>
      <c r="K9">
        <v>3847.725723</v>
      </c>
      <c r="L9">
        <v>92.793706</v>
      </c>
      <c r="M9" t="s">
        <v>4</v>
      </c>
      <c r="N9">
        <v>181.258599</v>
      </c>
      <c r="O9">
        <v>0.17546500000000001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0.11677</v>
      </c>
      <c r="AG9">
        <v>2.5339999999999998E-3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4542.3221480000002</v>
      </c>
      <c r="I10">
        <v>125.947897</v>
      </c>
      <c r="J10" t="s">
        <v>3</v>
      </c>
      <c r="K10">
        <v>4328.7433300000002</v>
      </c>
      <c r="L10">
        <v>115.639697</v>
      </c>
      <c r="M10" t="s">
        <v>4</v>
      </c>
      <c r="N10">
        <v>203.92095900000001</v>
      </c>
      <c r="O10">
        <v>0.21781300000000001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0.11677</v>
      </c>
      <c r="AG10">
        <v>2.5339999999999998E-3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5047.0938960000003</v>
      </c>
      <c r="I11">
        <v>152.69821400000001</v>
      </c>
      <c r="J11" t="s">
        <v>3</v>
      </c>
      <c r="K11">
        <v>4809.7576859999999</v>
      </c>
      <c r="L11">
        <v>141.09868599999999</v>
      </c>
      <c r="M11" t="s">
        <v>4</v>
      </c>
      <c r="N11">
        <v>226.57896299999999</v>
      </c>
      <c r="O11">
        <v>0.26784999999999998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0.11677</v>
      </c>
      <c r="AG11">
        <v>2.5339999999999998E-3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5551.8532519999999</v>
      </c>
      <c r="I12">
        <v>182.52503999999999</v>
      </c>
      <c r="J12" t="s">
        <v>3</v>
      </c>
      <c r="K12">
        <v>5290.7904879999996</v>
      </c>
      <c r="L12">
        <v>169.311463</v>
      </c>
      <c r="M12" t="s">
        <v>4</v>
      </c>
      <c r="N12">
        <v>249.238632</v>
      </c>
      <c r="O12">
        <v>0.31947199999999998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0.11677</v>
      </c>
      <c r="AG12">
        <v>2.5339999999999998E-3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6056.6019630000001</v>
      </c>
      <c r="I13">
        <v>214.97031100000001</v>
      </c>
      <c r="J13" t="s">
        <v>3</v>
      </c>
      <c r="K13">
        <v>5771.8210550000003</v>
      </c>
      <c r="L13">
        <v>199.961127</v>
      </c>
      <c r="M13" t="s">
        <v>4</v>
      </c>
      <c r="N13">
        <v>271.90129100000001</v>
      </c>
      <c r="O13">
        <v>0.37427700000000003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0.11677</v>
      </c>
      <c r="AG13">
        <v>2.5339999999999998E-3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6561.3478130000003</v>
      </c>
      <c r="I14">
        <v>250.74748500000001</v>
      </c>
      <c r="J14" t="s">
        <v>3</v>
      </c>
      <c r="K14">
        <v>6252.8486519999997</v>
      </c>
      <c r="L14">
        <v>233.63997599999999</v>
      </c>
      <c r="M14" t="s">
        <v>4</v>
      </c>
      <c r="N14">
        <v>294.5609</v>
      </c>
      <c r="O14">
        <v>0.439272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0.11677</v>
      </c>
      <c r="AG14">
        <v>2.5339999999999998E-3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7066.1243160000004</v>
      </c>
      <c r="I15">
        <v>288.42266599999999</v>
      </c>
      <c r="J15" t="s">
        <v>3</v>
      </c>
      <c r="K15">
        <v>6733.8861429999997</v>
      </c>
      <c r="L15">
        <v>269.34377699999999</v>
      </c>
      <c r="M15" t="s">
        <v>4</v>
      </c>
      <c r="N15">
        <v>317.22364700000003</v>
      </c>
      <c r="O15">
        <v>0.50523200000000001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0.11677</v>
      </c>
      <c r="AG15">
        <v>2.5339999999999998E-3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7570.9216409999999</v>
      </c>
      <c r="I16">
        <v>328.34107</v>
      </c>
      <c r="J16" t="s">
        <v>3</v>
      </c>
      <c r="K16">
        <v>7214.9673050000001</v>
      </c>
      <c r="L16">
        <v>306.70171399999998</v>
      </c>
      <c r="M16" t="s">
        <v>4</v>
      </c>
      <c r="N16">
        <v>339.89077300000002</v>
      </c>
      <c r="O16">
        <v>0.57397100000000001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0.11677</v>
      </c>
      <c r="AG16">
        <v>2.5339999999999998E-3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8075.7203520000003</v>
      </c>
      <c r="I17">
        <v>372.55075799999997</v>
      </c>
      <c r="J17" t="s">
        <v>3</v>
      </c>
      <c r="K17">
        <v>7696.0321190000004</v>
      </c>
      <c r="L17">
        <v>347.047214</v>
      </c>
      <c r="M17" t="s">
        <v>4</v>
      </c>
      <c r="N17">
        <v>362.55254500000001</v>
      </c>
      <c r="O17">
        <v>0.642293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0.11677</v>
      </c>
      <c r="AG17">
        <v>2.5339999999999998E-3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8580.5352149999999</v>
      </c>
      <c r="I18">
        <v>419.00370299999997</v>
      </c>
      <c r="J18" t="s">
        <v>3</v>
      </c>
      <c r="K18">
        <v>8177.1047170000002</v>
      </c>
      <c r="L18">
        <v>389.80519800000002</v>
      </c>
      <c r="M18" t="s">
        <v>4</v>
      </c>
      <c r="N18">
        <v>385.21480700000001</v>
      </c>
      <c r="O18">
        <v>0.72128800000000004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0.11677</v>
      </c>
      <c r="AG18">
        <v>2.5339999999999998E-3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9085.3790630000003</v>
      </c>
      <c r="I19">
        <v>467.43296800000002</v>
      </c>
      <c r="J19" t="s">
        <v>3</v>
      </c>
      <c r="K19">
        <v>8658.1898239999991</v>
      </c>
      <c r="L19">
        <v>435.23521899999997</v>
      </c>
      <c r="M19" t="s">
        <v>4</v>
      </c>
      <c r="N19">
        <v>407.87778300000002</v>
      </c>
      <c r="O19">
        <v>0.80996999999999997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0.11677</v>
      </c>
      <c r="AG19">
        <v>2.5339999999999998E-3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9590.2170900000001</v>
      </c>
      <c r="I20">
        <v>519.89221299999997</v>
      </c>
      <c r="J20" t="s">
        <v>3</v>
      </c>
      <c r="K20">
        <v>9139.2797659999997</v>
      </c>
      <c r="L20">
        <v>483.40230000000003</v>
      </c>
      <c r="M20" t="s">
        <v>4</v>
      </c>
      <c r="N20">
        <v>430.54272900000001</v>
      </c>
      <c r="O20">
        <v>0.89990099999999995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0.11677</v>
      </c>
      <c r="AG20">
        <v>2.5339999999999998E-3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10095.054805</v>
      </c>
      <c r="I21">
        <v>574.34043599999995</v>
      </c>
      <c r="J21" t="s">
        <v>3</v>
      </c>
      <c r="K21">
        <v>9620.3564260000003</v>
      </c>
      <c r="L21">
        <v>534.31036800000004</v>
      </c>
      <c r="M21" t="s">
        <v>4</v>
      </c>
      <c r="N21">
        <v>453.20229799999998</v>
      </c>
      <c r="O21">
        <v>0.99579499999999999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0.11677</v>
      </c>
      <c r="AG21">
        <v>2.5339999999999998E-3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0.110425</v>
      </c>
      <c r="AG22">
        <v>3.0279999999999999E-3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0.110425</v>
      </c>
      <c r="AG23">
        <v>3.0279999999999999E-3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0.110425</v>
      </c>
      <c r="AG24">
        <v>3.0279999999999999E-3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0.110425</v>
      </c>
      <c r="AG25">
        <v>3.0279999999999999E-3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0.110425</v>
      </c>
      <c r="AG26">
        <v>3.0279999999999999E-3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0.110425</v>
      </c>
      <c r="AG27">
        <v>3.0279999999999999E-3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0.110425</v>
      </c>
      <c r="AG28">
        <v>3.0279999999999999E-3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0.110425</v>
      </c>
      <c r="AG29">
        <v>3.0279999999999999E-3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0.110425</v>
      </c>
      <c r="AG30">
        <v>3.0279999999999999E-3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0.110425</v>
      </c>
      <c r="AG31">
        <v>3.0279999999999999E-3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0.110425</v>
      </c>
      <c r="AG32">
        <v>3.0279999999999999E-3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0.110425</v>
      </c>
      <c r="AG33">
        <v>3.0279999999999999E-3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0.110425</v>
      </c>
      <c r="AG34">
        <v>3.0279999999999999E-3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0.110425</v>
      </c>
      <c r="AG35">
        <v>3.0279999999999999E-3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0.110425</v>
      </c>
      <c r="AG36">
        <v>3.0279999999999999E-3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0.110425</v>
      </c>
      <c r="AG37">
        <v>3.0279999999999999E-3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0.110425</v>
      </c>
      <c r="AG38">
        <v>3.0279999999999999E-3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0.110425</v>
      </c>
      <c r="AG39">
        <v>3.0279999999999999E-3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0.110425</v>
      </c>
      <c r="AG40">
        <v>3.0279999999999999E-3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0.110425</v>
      </c>
      <c r="AG41">
        <v>3.0279999999999999E-3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283.91251199999999</v>
      </c>
      <c r="I42">
        <v>4.7920970000000001</v>
      </c>
      <c r="J42" t="s">
        <v>3</v>
      </c>
      <c r="K42">
        <v>260.242771</v>
      </c>
      <c r="L42">
        <v>4.7788170000000001</v>
      </c>
      <c r="M42" t="s">
        <v>4</v>
      </c>
      <c r="N42">
        <v>22.572479000000001</v>
      </c>
      <c r="O42">
        <v>6.4339999999999996E-3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566.98757899999998</v>
      </c>
      <c r="I43">
        <v>9.5296859999999999</v>
      </c>
      <c r="J43" t="s">
        <v>3</v>
      </c>
      <c r="K43">
        <v>519.63077499999997</v>
      </c>
      <c r="L43">
        <v>9.4891459999999999</v>
      </c>
      <c r="M43" t="s">
        <v>4</v>
      </c>
      <c r="N43">
        <v>45.149340000000002</v>
      </c>
      <c r="O43">
        <v>2.7667000000000001E-2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850.13730799999996</v>
      </c>
      <c r="I44">
        <v>13.970129999999999</v>
      </c>
      <c r="J44" t="s">
        <v>3</v>
      </c>
      <c r="K44">
        <v>779.09050400000001</v>
      </c>
      <c r="L44">
        <v>13.915073</v>
      </c>
      <c r="M44" t="s">
        <v>4</v>
      </c>
      <c r="N44">
        <v>67.721378000000001</v>
      </c>
      <c r="O44">
        <v>6.1380999999999998E-2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1133.1289400000001</v>
      </c>
      <c r="I45">
        <v>20.815006</v>
      </c>
      <c r="J45" t="s">
        <v>3</v>
      </c>
      <c r="K45">
        <v>1038.397686</v>
      </c>
      <c r="L45">
        <v>20.788810999999999</v>
      </c>
      <c r="M45" t="s">
        <v>4</v>
      </c>
      <c r="N45">
        <v>90.294736999999998</v>
      </c>
      <c r="O45">
        <v>0.110557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1416.1912769999999</v>
      </c>
      <c r="I46">
        <v>32.264409999999998</v>
      </c>
      <c r="J46" t="s">
        <v>3</v>
      </c>
      <c r="K46">
        <v>1297.7836769999999</v>
      </c>
      <c r="L46">
        <v>31.881267000000001</v>
      </c>
      <c r="M46" t="s">
        <v>4</v>
      </c>
      <c r="N46">
        <v>112.87212100000001</v>
      </c>
      <c r="O46">
        <v>0.17772099999999999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1699.1828390000001</v>
      </c>
      <c r="I47">
        <v>39.263874999999999</v>
      </c>
      <c r="J47" t="s">
        <v>3</v>
      </c>
      <c r="K47">
        <v>1557.0982100000001</v>
      </c>
      <c r="L47">
        <v>38.726607999999999</v>
      </c>
      <c r="M47" t="s">
        <v>4</v>
      </c>
      <c r="N47">
        <v>135.44918200000001</v>
      </c>
      <c r="O47">
        <v>0.258743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1981.9579470000001</v>
      </c>
      <c r="I48">
        <v>49.006726</v>
      </c>
      <c r="J48" t="s">
        <v>3</v>
      </c>
      <c r="K48">
        <v>1816.2020359999999</v>
      </c>
      <c r="L48">
        <v>49.182625999999999</v>
      </c>
      <c r="M48" t="s">
        <v>4</v>
      </c>
      <c r="N48">
        <v>158.02670800000001</v>
      </c>
      <c r="O48">
        <v>0.35511399999999999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2264.5272070000001</v>
      </c>
      <c r="I49">
        <v>60.272669999999998</v>
      </c>
      <c r="J49" t="s">
        <v>3</v>
      </c>
      <c r="K49">
        <v>2075.100825</v>
      </c>
      <c r="L49">
        <v>60.722617</v>
      </c>
      <c r="M49" t="s">
        <v>4</v>
      </c>
      <c r="N49">
        <v>180.603838</v>
      </c>
      <c r="O49">
        <v>0.46600000000000003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2547.6178319999999</v>
      </c>
      <c r="I50">
        <v>66.303650000000005</v>
      </c>
      <c r="J50" t="s">
        <v>3</v>
      </c>
      <c r="K50">
        <v>2334.5269239999998</v>
      </c>
      <c r="L50">
        <v>67.132656999999995</v>
      </c>
      <c r="M50" t="s">
        <v>4</v>
      </c>
      <c r="N50">
        <v>203.17730700000001</v>
      </c>
      <c r="O50">
        <v>0.59437799999999996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2831.1349460000001</v>
      </c>
      <c r="I51">
        <v>82.633825999999999</v>
      </c>
      <c r="J51" t="s">
        <v>3</v>
      </c>
      <c r="K51">
        <v>2594.3735740000002</v>
      </c>
      <c r="L51">
        <v>83.103421999999995</v>
      </c>
      <c r="M51" t="s">
        <v>4</v>
      </c>
      <c r="N51">
        <v>225.754256</v>
      </c>
      <c r="O51">
        <v>0.73782099999999995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3114.2592920000002</v>
      </c>
      <c r="I52">
        <v>97.827960000000004</v>
      </c>
      <c r="J52" t="s">
        <v>3</v>
      </c>
      <c r="K52">
        <v>2853.8305180000002</v>
      </c>
      <c r="L52">
        <v>99.017306000000005</v>
      </c>
      <c r="M52" t="s">
        <v>4</v>
      </c>
      <c r="N52">
        <v>248.329037</v>
      </c>
      <c r="O52">
        <v>0.88066500000000003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3397.2994819999999</v>
      </c>
      <c r="I53">
        <v>115.223885</v>
      </c>
      <c r="J53" t="s">
        <v>3</v>
      </c>
      <c r="K53">
        <v>3113.192935</v>
      </c>
      <c r="L53">
        <v>116.498907</v>
      </c>
      <c r="M53" t="s">
        <v>4</v>
      </c>
      <c r="N53">
        <v>270.90480700000001</v>
      </c>
      <c r="O53">
        <v>1.0568919999999999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3680.1005030000001</v>
      </c>
      <c r="I54">
        <v>125.160749</v>
      </c>
      <c r="J54" t="s">
        <v>3</v>
      </c>
      <c r="K54">
        <v>3372.3318020000002</v>
      </c>
      <c r="L54">
        <v>126.567747</v>
      </c>
      <c r="M54" t="s">
        <v>4</v>
      </c>
      <c r="N54">
        <v>293.48115300000001</v>
      </c>
      <c r="O54">
        <v>1.248937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3963.2534380000002</v>
      </c>
      <c r="I55">
        <v>137.788647</v>
      </c>
      <c r="J55" t="s">
        <v>3</v>
      </c>
      <c r="K55">
        <v>3631.8160160000002</v>
      </c>
      <c r="L55">
        <v>138.393788</v>
      </c>
      <c r="M55" t="s">
        <v>4</v>
      </c>
      <c r="N55">
        <v>316.05948999999998</v>
      </c>
      <c r="O55">
        <v>1.453222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4246.3426659999996</v>
      </c>
      <c r="I56">
        <v>157.827665</v>
      </c>
      <c r="J56" t="s">
        <v>3</v>
      </c>
      <c r="K56">
        <v>3891.2254349999998</v>
      </c>
      <c r="L56">
        <v>158.220699</v>
      </c>
      <c r="M56" t="s">
        <v>4</v>
      </c>
      <c r="N56">
        <v>338.63425699999999</v>
      </c>
      <c r="O56">
        <v>1.6607970000000001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4529.3457619999999</v>
      </c>
      <c r="I57">
        <v>179.22192100000001</v>
      </c>
      <c r="J57" t="s">
        <v>3</v>
      </c>
      <c r="K57">
        <v>4150.5501370000002</v>
      </c>
      <c r="L57">
        <v>181.534752</v>
      </c>
      <c r="M57" t="s">
        <v>4</v>
      </c>
      <c r="N57">
        <v>361.207356</v>
      </c>
      <c r="O57">
        <v>1.8920319999999999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4812.5101169999998</v>
      </c>
      <c r="I58">
        <v>193.753006</v>
      </c>
      <c r="J58" t="s">
        <v>3</v>
      </c>
      <c r="K58">
        <v>4410.0488089999999</v>
      </c>
      <c r="L58">
        <v>196.93412900000001</v>
      </c>
      <c r="M58" t="s">
        <v>4</v>
      </c>
      <c r="N58">
        <v>383.77685600000001</v>
      </c>
      <c r="O58">
        <v>2.1101899999999998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5095.4053029999995</v>
      </c>
      <c r="I59">
        <v>212.25720799999999</v>
      </c>
      <c r="J59" t="s">
        <v>3</v>
      </c>
      <c r="K59">
        <v>4669.2812009999998</v>
      </c>
      <c r="L59">
        <v>216.400576</v>
      </c>
      <c r="M59" t="s">
        <v>4</v>
      </c>
      <c r="N59">
        <v>406.34639499999997</v>
      </c>
      <c r="O59">
        <v>2.3541340000000002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5378.3989650000003</v>
      </c>
      <c r="I60">
        <v>227.999461</v>
      </c>
      <c r="J60" t="s">
        <v>3</v>
      </c>
      <c r="K60">
        <v>4928.6165330000003</v>
      </c>
      <c r="L60">
        <v>233.24723499999999</v>
      </c>
      <c r="M60" t="s">
        <v>4</v>
      </c>
      <c r="N60">
        <v>428.92141700000002</v>
      </c>
      <c r="O60">
        <v>2.6148169999999999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5661.4869630000003</v>
      </c>
      <c r="I61">
        <v>250.02564699999999</v>
      </c>
      <c r="J61" t="s">
        <v>3</v>
      </c>
      <c r="K61">
        <v>5188.0397849999999</v>
      </c>
      <c r="L61">
        <v>255.992076</v>
      </c>
      <c r="M61" t="s">
        <v>4</v>
      </c>
      <c r="N61">
        <v>451.49143099999998</v>
      </c>
      <c r="O61">
        <v>2.8811170000000002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489.72495500000002</v>
      </c>
      <c r="I62">
        <v>0.65823200000000004</v>
      </c>
      <c r="J62" t="s">
        <v>3</v>
      </c>
      <c r="K62">
        <v>468.27265499999999</v>
      </c>
      <c r="L62">
        <v>0.47200500000000001</v>
      </c>
      <c r="M62" t="s">
        <v>4</v>
      </c>
      <c r="N62">
        <v>23.690529000000002</v>
      </c>
      <c r="O62">
        <v>9.5100000000000002E-4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979.43215899999996</v>
      </c>
      <c r="I63">
        <v>2.6040040000000002</v>
      </c>
      <c r="J63" t="s">
        <v>3</v>
      </c>
      <c r="K63">
        <v>936.52532799999994</v>
      </c>
      <c r="L63">
        <v>1.8957059999999999</v>
      </c>
      <c r="M63" t="s">
        <v>4</v>
      </c>
      <c r="N63">
        <v>47.382131999999999</v>
      </c>
      <c r="O63">
        <v>3.7339999999999999E-3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1469.1268190000001</v>
      </c>
      <c r="I64">
        <v>5.8400660000000002</v>
      </c>
      <c r="J64" t="s">
        <v>3</v>
      </c>
      <c r="K64">
        <v>1404.779595</v>
      </c>
      <c r="L64">
        <v>4.3235260000000002</v>
      </c>
      <c r="M64" t="s">
        <v>4</v>
      </c>
      <c r="N64">
        <v>71.071742999999998</v>
      </c>
      <c r="O64">
        <v>8.8149999999999999E-3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1958.8360379999999</v>
      </c>
      <c r="I65">
        <v>10.320487</v>
      </c>
      <c r="J65" t="s">
        <v>3</v>
      </c>
      <c r="K65">
        <v>1873.0391139999999</v>
      </c>
      <c r="L65">
        <v>7.723719</v>
      </c>
      <c r="M65" t="s">
        <v>4</v>
      </c>
      <c r="N65">
        <v>94.760360000000006</v>
      </c>
      <c r="O65">
        <v>1.5405E-2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2448.5221139999999</v>
      </c>
      <c r="I66">
        <v>16.202936999999999</v>
      </c>
      <c r="J66" t="s">
        <v>3</v>
      </c>
      <c r="K66">
        <v>2341.2928659999998</v>
      </c>
      <c r="L66">
        <v>12.090052999999999</v>
      </c>
      <c r="M66" t="s">
        <v>4</v>
      </c>
      <c r="N66">
        <v>118.450866</v>
      </c>
      <c r="O66">
        <v>2.3947E-2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2938.2309519999999</v>
      </c>
      <c r="I67">
        <v>23.465738999999999</v>
      </c>
      <c r="J67" t="s">
        <v>3</v>
      </c>
      <c r="K67">
        <v>2809.5570170000001</v>
      </c>
      <c r="L67">
        <v>17.460573</v>
      </c>
      <c r="M67" t="s">
        <v>4</v>
      </c>
      <c r="N67">
        <v>142.14139</v>
      </c>
      <c r="O67">
        <v>3.4703999999999999E-2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3427.9470070000002</v>
      </c>
      <c r="I68">
        <v>31.78641</v>
      </c>
      <c r="J68" t="s">
        <v>3</v>
      </c>
      <c r="K68">
        <v>3277.832578</v>
      </c>
      <c r="L68">
        <v>23.743835000000001</v>
      </c>
      <c r="M68" t="s">
        <v>4</v>
      </c>
      <c r="N68">
        <v>165.83187000000001</v>
      </c>
      <c r="O68">
        <v>4.7093999999999997E-2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3917.6454349999999</v>
      </c>
      <c r="I69">
        <v>41.457188000000002</v>
      </c>
      <c r="J69" t="s">
        <v>3</v>
      </c>
      <c r="K69">
        <v>3746.1002290000001</v>
      </c>
      <c r="L69">
        <v>31.008378</v>
      </c>
      <c r="M69" t="s">
        <v>4</v>
      </c>
      <c r="N69">
        <v>189.52198100000001</v>
      </c>
      <c r="O69">
        <v>6.1105E-2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4407.3400979999997</v>
      </c>
      <c r="I70">
        <v>52.391599999999997</v>
      </c>
      <c r="J70" t="s">
        <v>3</v>
      </c>
      <c r="K70">
        <v>4214.3765430000003</v>
      </c>
      <c r="L70">
        <v>39.204546999999998</v>
      </c>
      <c r="M70" t="s">
        <v>4</v>
      </c>
      <c r="N70">
        <v>213.213211</v>
      </c>
      <c r="O70">
        <v>7.7324000000000004E-2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4897.0634280000004</v>
      </c>
      <c r="I71">
        <v>64.921544999999995</v>
      </c>
      <c r="J71" t="s">
        <v>3</v>
      </c>
      <c r="K71">
        <v>4682.6599219999998</v>
      </c>
      <c r="L71">
        <v>48.451078000000003</v>
      </c>
      <c r="M71" t="s">
        <v>4</v>
      </c>
      <c r="N71">
        <v>236.90387100000001</v>
      </c>
      <c r="O71">
        <v>9.4824000000000006E-2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5386.7841410000001</v>
      </c>
      <c r="I72">
        <v>78.409462000000005</v>
      </c>
      <c r="J72" t="s">
        <v>3</v>
      </c>
      <c r="K72">
        <v>5150.935684</v>
      </c>
      <c r="L72">
        <v>58.694279000000002</v>
      </c>
      <c r="M72" t="s">
        <v>4</v>
      </c>
      <c r="N72">
        <v>260.59499199999999</v>
      </c>
      <c r="O72">
        <v>0.11388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5876.500693</v>
      </c>
      <c r="I73">
        <v>93.350521999999998</v>
      </c>
      <c r="J73" t="s">
        <v>3</v>
      </c>
      <c r="K73">
        <v>5619.2182620000003</v>
      </c>
      <c r="L73">
        <v>69.908631999999997</v>
      </c>
      <c r="M73" t="s">
        <v>4</v>
      </c>
      <c r="N73">
        <v>284.28388999999999</v>
      </c>
      <c r="O73">
        <v>0.135797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6366.2214750000003</v>
      </c>
      <c r="I74">
        <v>109.72224300000001</v>
      </c>
      <c r="J74" t="s">
        <v>3</v>
      </c>
      <c r="K74">
        <v>6087.5087890000004</v>
      </c>
      <c r="L74">
        <v>82.243820999999997</v>
      </c>
      <c r="M74" t="s">
        <v>4</v>
      </c>
      <c r="N74">
        <v>307.97205400000001</v>
      </c>
      <c r="O74">
        <v>0.15900500000000001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6855.9606540000004</v>
      </c>
      <c r="I75">
        <v>127.154878</v>
      </c>
      <c r="J75" t="s">
        <v>3</v>
      </c>
      <c r="K75">
        <v>6555.7949900000003</v>
      </c>
      <c r="L75">
        <v>95.346644999999995</v>
      </c>
      <c r="M75" t="s">
        <v>4</v>
      </c>
      <c r="N75">
        <v>331.66338100000002</v>
      </c>
      <c r="O75">
        <v>0.184692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7345.6958789999999</v>
      </c>
      <c r="I76">
        <v>146.379176</v>
      </c>
      <c r="J76" t="s">
        <v>3</v>
      </c>
      <c r="K76">
        <v>7024.0772070000003</v>
      </c>
      <c r="L76">
        <v>109.648032</v>
      </c>
      <c r="M76" t="s">
        <v>4</v>
      </c>
      <c r="N76">
        <v>355.35262799999998</v>
      </c>
      <c r="O76">
        <v>0.211951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7835.4457130000001</v>
      </c>
      <c r="I77">
        <v>165.97967499999999</v>
      </c>
      <c r="J77" t="s">
        <v>3</v>
      </c>
      <c r="K77">
        <v>7492.3682909999998</v>
      </c>
      <c r="L77">
        <v>124.740863</v>
      </c>
      <c r="M77" t="s">
        <v>4</v>
      </c>
      <c r="N77">
        <v>379.04343299999999</v>
      </c>
      <c r="O77">
        <v>0.24182899999999999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8325.1690230000004</v>
      </c>
      <c r="I78">
        <v>187.25429099999999</v>
      </c>
      <c r="J78" t="s">
        <v>3</v>
      </c>
      <c r="K78">
        <v>7960.6633789999996</v>
      </c>
      <c r="L78">
        <v>140.74081899999999</v>
      </c>
      <c r="M78" t="s">
        <v>4</v>
      </c>
      <c r="N78">
        <v>402.73432000000003</v>
      </c>
      <c r="O78">
        <v>0.27157100000000001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8814.9036909999995</v>
      </c>
      <c r="I79">
        <v>209.313939</v>
      </c>
      <c r="J79" t="s">
        <v>3</v>
      </c>
      <c r="K79">
        <v>8428.9599999999991</v>
      </c>
      <c r="L79">
        <v>157.73416399999999</v>
      </c>
      <c r="M79" t="s">
        <v>4</v>
      </c>
      <c r="N79">
        <v>426.42433999999997</v>
      </c>
      <c r="O79">
        <v>0.303122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9304.6566409999996</v>
      </c>
      <c r="I80">
        <v>233.09080599999999</v>
      </c>
      <c r="J80" t="s">
        <v>3</v>
      </c>
      <c r="K80">
        <v>8897.2708199999997</v>
      </c>
      <c r="L80">
        <v>175.72898499999999</v>
      </c>
      <c r="M80" t="s">
        <v>4</v>
      </c>
      <c r="N80">
        <v>450.115633</v>
      </c>
      <c r="O80">
        <v>0.33770699999999998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9794.3939449999998</v>
      </c>
      <c r="I81">
        <v>258.03163999999998</v>
      </c>
      <c r="J81" t="s">
        <v>3</v>
      </c>
      <c r="K81">
        <v>9365.5726560000003</v>
      </c>
      <c r="L81">
        <v>194.737696</v>
      </c>
      <c r="M81" t="s">
        <v>4</v>
      </c>
      <c r="N81">
        <v>473.80709300000001</v>
      </c>
      <c r="O81">
        <v>0.37347799999999998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471.87338499999998</v>
      </c>
      <c r="I82">
        <v>4.5251E-2</v>
      </c>
      <c r="J82" t="s">
        <v>3</v>
      </c>
      <c r="K82">
        <v>448.21611000000001</v>
      </c>
      <c r="L82">
        <v>6.4050000000000001E-3</v>
      </c>
      <c r="M82" t="s">
        <v>4</v>
      </c>
      <c r="N82">
        <v>28.670801999999998</v>
      </c>
      <c r="O82">
        <v>6.8800000000000003E-4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943.73484699999995</v>
      </c>
      <c r="I83">
        <v>0.16301399999999999</v>
      </c>
      <c r="J83" t="s">
        <v>3</v>
      </c>
      <c r="K83">
        <v>896.42475999999999</v>
      </c>
      <c r="L83">
        <v>1.7680999999999999E-2</v>
      </c>
      <c r="M83" t="s">
        <v>4</v>
      </c>
      <c r="N83">
        <v>57.343367999999998</v>
      </c>
      <c r="O83">
        <v>1.237E-3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1415.590432</v>
      </c>
      <c r="I84">
        <v>0.34414299999999998</v>
      </c>
      <c r="J84" t="s">
        <v>3</v>
      </c>
      <c r="K84">
        <v>1344.6411599999999</v>
      </c>
      <c r="L84">
        <v>2.6119E-2</v>
      </c>
      <c r="M84" t="s">
        <v>4</v>
      </c>
      <c r="N84">
        <v>86.016266999999999</v>
      </c>
      <c r="O84">
        <v>1.4499999999999999E-3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1887.4603050000001</v>
      </c>
      <c r="I85">
        <v>0.56732899999999997</v>
      </c>
      <c r="J85" t="s">
        <v>3</v>
      </c>
      <c r="K85">
        <v>1792.8703740000001</v>
      </c>
      <c r="L85">
        <v>3.2551999999999998E-2</v>
      </c>
      <c r="M85" t="s">
        <v>4</v>
      </c>
      <c r="N85">
        <v>114.685283</v>
      </c>
      <c r="O85">
        <v>2.0140000000000002E-3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2359.3263229999998</v>
      </c>
      <c r="I86">
        <v>0.82899900000000004</v>
      </c>
      <c r="J86" t="s">
        <v>3</v>
      </c>
      <c r="K86">
        <v>2241.0979149999998</v>
      </c>
      <c r="L86">
        <v>4.4089000000000003E-2</v>
      </c>
      <c r="M86" t="s">
        <v>4</v>
      </c>
      <c r="N86">
        <v>143.35740899999999</v>
      </c>
      <c r="O86">
        <v>2.3909999999999999E-3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2831.205762</v>
      </c>
      <c r="I87">
        <v>1.1736549999999999</v>
      </c>
      <c r="J87" t="s">
        <v>3</v>
      </c>
      <c r="K87">
        <v>2689.3214499999999</v>
      </c>
      <c r="L87">
        <v>5.9402000000000003E-2</v>
      </c>
      <c r="M87" t="s">
        <v>4</v>
      </c>
      <c r="N87">
        <v>172.03195099999999</v>
      </c>
      <c r="O87">
        <v>2.996E-3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3303.0878560000001</v>
      </c>
      <c r="I88">
        <v>1.5314570000000001</v>
      </c>
      <c r="J88" t="s">
        <v>3</v>
      </c>
      <c r="K88">
        <v>3137.5473099999999</v>
      </c>
      <c r="L88">
        <v>7.9214000000000007E-2</v>
      </c>
      <c r="M88" t="s">
        <v>4</v>
      </c>
      <c r="N88">
        <v>200.69995399999999</v>
      </c>
      <c r="O88">
        <v>3.8110000000000002E-3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3774.9600730000002</v>
      </c>
      <c r="I89">
        <v>2.0323129999999998</v>
      </c>
      <c r="J89" t="s">
        <v>3</v>
      </c>
      <c r="K89">
        <v>3585.7732959999998</v>
      </c>
      <c r="L89">
        <v>0.101854</v>
      </c>
      <c r="M89" t="s">
        <v>4</v>
      </c>
      <c r="N89">
        <v>229.37041500000001</v>
      </c>
      <c r="O89">
        <v>3.6700000000000001E-3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4246.8459670000002</v>
      </c>
      <c r="I90">
        <v>2.5688659999999999</v>
      </c>
      <c r="J90" t="s">
        <v>3</v>
      </c>
      <c r="K90">
        <v>4034.0041460000002</v>
      </c>
      <c r="L90">
        <v>0.12964200000000001</v>
      </c>
      <c r="M90" t="s">
        <v>4</v>
      </c>
      <c r="N90">
        <v>258.03630399999997</v>
      </c>
      <c r="O90">
        <v>3.8119999999999999E-3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4718.7345509999996</v>
      </c>
      <c r="I91">
        <v>3.174131</v>
      </c>
      <c r="J91" t="s">
        <v>3</v>
      </c>
      <c r="K91">
        <v>4482.2387989999997</v>
      </c>
      <c r="L91">
        <v>0.157359</v>
      </c>
      <c r="M91" t="s">
        <v>4</v>
      </c>
      <c r="N91">
        <v>286.71126299999997</v>
      </c>
      <c r="O91">
        <v>4.0569999999999998E-3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5190.6165629999996</v>
      </c>
      <c r="I92">
        <v>3.7594799999999999</v>
      </c>
      <c r="J92" t="s">
        <v>3</v>
      </c>
      <c r="K92">
        <v>4930.4612790000001</v>
      </c>
      <c r="L92">
        <v>0.178865</v>
      </c>
      <c r="M92" t="s">
        <v>4</v>
      </c>
      <c r="N92">
        <v>315.37802199999999</v>
      </c>
      <c r="O92">
        <v>4.803E-3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5662.5120999999999</v>
      </c>
      <c r="I93">
        <v>4.4361509999999997</v>
      </c>
      <c r="J93" t="s">
        <v>3</v>
      </c>
      <c r="K93">
        <v>5378.6968360000001</v>
      </c>
      <c r="L93">
        <v>0.210511</v>
      </c>
      <c r="M93" t="s">
        <v>4</v>
      </c>
      <c r="N93">
        <v>344.04660799999999</v>
      </c>
      <c r="O93">
        <v>6.2599999999999999E-3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6134.4308499999997</v>
      </c>
      <c r="I94">
        <v>5.1885079999999997</v>
      </c>
      <c r="J94" t="s">
        <v>3</v>
      </c>
      <c r="K94">
        <v>5826.9477150000002</v>
      </c>
      <c r="L94">
        <v>0.23169699999999999</v>
      </c>
      <c r="M94" t="s">
        <v>4</v>
      </c>
      <c r="N94">
        <v>372.717986</v>
      </c>
      <c r="O94">
        <v>7.1329999999999996E-3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6606.3447850000002</v>
      </c>
      <c r="I95">
        <v>6.070894</v>
      </c>
      <c r="J95" t="s">
        <v>3</v>
      </c>
      <c r="K95">
        <v>6275.1930179999999</v>
      </c>
      <c r="L95">
        <v>0.26826699999999998</v>
      </c>
      <c r="M95" t="s">
        <v>4</v>
      </c>
      <c r="N95">
        <v>401.38552199999998</v>
      </c>
      <c r="O95">
        <v>7.6319999999999999E-3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7078.2740139999996</v>
      </c>
      <c r="I96">
        <v>6.8615529999999998</v>
      </c>
      <c r="J96" t="s">
        <v>3</v>
      </c>
      <c r="K96">
        <v>6723.4539750000004</v>
      </c>
      <c r="L96">
        <v>0.30299500000000001</v>
      </c>
      <c r="M96" t="s">
        <v>4</v>
      </c>
      <c r="N96">
        <v>430.05273499999998</v>
      </c>
      <c r="O96">
        <v>8.3199999999999993E-3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7550.1990230000001</v>
      </c>
      <c r="I97">
        <v>7.7784209999999998</v>
      </c>
      <c r="J97" t="s">
        <v>3</v>
      </c>
      <c r="K97">
        <v>7171.7059079999999</v>
      </c>
      <c r="L97">
        <v>0.34298099999999998</v>
      </c>
      <c r="M97" t="s">
        <v>4</v>
      </c>
      <c r="N97">
        <v>458.720731</v>
      </c>
      <c r="O97">
        <v>9.0349999999999996E-3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8022.1076560000001</v>
      </c>
      <c r="I98">
        <v>8.6924010000000003</v>
      </c>
      <c r="J98" t="s">
        <v>3</v>
      </c>
      <c r="K98">
        <v>7619.9638180000002</v>
      </c>
      <c r="L98">
        <v>0.36281000000000002</v>
      </c>
      <c r="M98" t="s">
        <v>4</v>
      </c>
      <c r="N98">
        <v>487.39180599999997</v>
      </c>
      <c r="O98">
        <v>8.8819999999999993E-3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8494.0289059999996</v>
      </c>
      <c r="I99">
        <v>9.796227</v>
      </c>
      <c r="J99" t="s">
        <v>3</v>
      </c>
      <c r="K99">
        <v>8068.2164750000002</v>
      </c>
      <c r="L99">
        <v>0.41137600000000002</v>
      </c>
      <c r="M99" t="s">
        <v>4</v>
      </c>
      <c r="N99">
        <v>516.05615499999999</v>
      </c>
      <c r="O99">
        <v>8.6899999999999998E-3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8965.9316799999997</v>
      </c>
      <c r="I100">
        <v>10.868309999999999</v>
      </c>
      <c r="J100" t="s">
        <v>3</v>
      </c>
      <c r="K100">
        <v>8516.4767769999999</v>
      </c>
      <c r="L100">
        <v>0.45683699999999999</v>
      </c>
      <c r="M100" t="s">
        <v>4</v>
      </c>
      <c r="N100">
        <v>544.724155</v>
      </c>
      <c r="O100">
        <v>9.5589999999999998E-3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9437.8523829999995</v>
      </c>
      <c r="I101">
        <v>11.92779</v>
      </c>
      <c r="J101" t="s">
        <v>3</v>
      </c>
      <c r="K101">
        <v>8964.7548239999996</v>
      </c>
      <c r="L101">
        <v>0.51388699999999998</v>
      </c>
      <c r="M101" t="s">
        <v>4</v>
      </c>
      <c r="N101">
        <v>573.39515400000005</v>
      </c>
      <c r="O101">
        <v>9.6190000000000008E-3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468.38079099999999</v>
      </c>
      <c r="I102">
        <v>4.8998E-2</v>
      </c>
      <c r="J102" t="s">
        <v>3</v>
      </c>
      <c r="K102">
        <v>447.05393900000001</v>
      </c>
      <c r="L102">
        <v>1.5886000000000001E-2</v>
      </c>
      <c r="M102" t="s">
        <v>4</v>
      </c>
      <c r="N102">
        <v>25.256653</v>
      </c>
      <c r="O102">
        <v>1.2999999999999999E-5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936.76517799999999</v>
      </c>
      <c r="I103">
        <v>0.21321399999999999</v>
      </c>
      <c r="J103" t="s">
        <v>3</v>
      </c>
      <c r="K103">
        <v>894.11692300000004</v>
      </c>
      <c r="L103">
        <v>6.4401E-2</v>
      </c>
      <c r="M103" t="s">
        <v>4</v>
      </c>
      <c r="N103">
        <v>50.512177000000001</v>
      </c>
      <c r="O103">
        <v>5.0000000000000002E-5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1405.1411889999999</v>
      </c>
      <c r="I104">
        <v>0.44059300000000001</v>
      </c>
      <c r="J104" t="s">
        <v>3</v>
      </c>
      <c r="K104">
        <v>1341.177019</v>
      </c>
      <c r="L104">
        <v>0.143895</v>
      </c>
      <c r="M104" t="s">
        <v>4</v>
      </c>
      <c r="N104">
        <v>75.767348999999996</v>
      </c>
      <c r="O104">
        <v>8.0000000000000007E-5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1873.521741</v>
      </c>
      <c r="I105">
        <v>0.79824799999999996</v>
      </c>
      <c r="J105" t="s">
        <v>3</v>
      </c>
      <c r="K105">
        <v>1788.2416579999999</v>
      </c>
      <c r="L105">
        <v>0.25389800000000001</v>
      </c>
      <c r="M105" t="s">
        <v>4</v>
      </c>
      <c r="N105">
        <v>101.023842</v>
      </c>
      <c r="O105">
        <v>1.03E-4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2341.916948</v>
      </c>
      <c r="I106">
        <v>1.2685390000000001</v>
      </c>
      <c r="J106" t="s">
        <v>3</v>
      </c>
      <c r="K106">
        <v>2235.3102389999999</v>
      </c>
      <c r="L106">
        <v>0.38785399999999998</v>
      </c>
      <c r="M106" t="s">
        <v>4</v>
      </c>
      <c r="N106">
        <v>126.28051499999999</v>
      </c>
      <c r="O106">
        <v>1.55E-4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2810.2994819999999</v>
      </c>
      <c r="I107">
        <v>1.799984</v>
      </c>
      <c r="J107" t="s">
        <v>3</v>
      </c>
      <c r="K107">
        <v>2682.3764310000001</v>
      </c>
      <c r="L107">
        <v>0.53684500000000002</v>
      </c>
      <c r="M107" t="s">
        <v>4</v>
      </c>
      <c r="N107">
        <v>151.53670500000001</v>
      </c>
      <c r="O107">
        <v>2.0000000000000001E-4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3278.6862500000002</v>
      </c>
      <c r="I108">
        <v>2.4546480000000002</v>
      </c>
      <c r="J108" t="s">
        <v>3</v>
      </c>
      <c r="K108">
        <v>3129.4312500000001</v>
      </c>
      <c r="L108">
        <v>0.72228999999999999</v>
      </c>
      <c r="M108" t="s">
        <v>4</v>
      </c>
      <c r="N108">
        <v>176.79187300000001</v>
      </c>
      <c r="O108">
        <v>2.4600000000000002E-4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3747.065713</v>
      </c>
      <c r="I109">
        <v>3.1602429999999999</v>
      </c>
      <c r="J109" t="s">
        <v>3</v>
      </c>
      <c r="K109">
        <v>3576.4870259999998</v>
      </c>
      <c r="L109">
        <v>0.92777600000000005</v>
      </c>
      <c r="M109" t="s">
        <v>4</v>
      </c>
      <c r="N109">
        <v>202.04828800000001</v>
      </c>
      <c r="O109">
        <v>2.9700000000000001E-4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4215.4472169999999</v>
      </c>
      <c r="I110">
        <v>3.9762240000000002</v>
      </c>
      <c r="J110" t="s">
        <v>3</v>
      </c>
      <c r="K110">
        <v>4023.5463570000002</v>
      </c>
      <c r="L110">
        <v>1.1540699999999999</v>
      </c>
      <c r="M110" t="s">
        <v>4</v>
      </c>
      <c r="N110">
        <v>227.304732</v>
      </c>
      <c r="O110">
        <v>3.9399999999999998E-4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4683.8069340000002</v>
      </c>
      <c r="I111">
        <v>4.8166760000000002</v>
      </c>
      <c r="J111" t="s">
        <v>3</v>
      </c>
      <c r="K111">
        <v>4470.6085549999998</v>
      </c>
      <c r="L111">
        <v>1.4185350000000001</v>
      </c>
      <c r="M111" t="s">
        <v>4</v>
      </c>
      <c r="N111">
        <v>252.56101699999999</v>
      </c>
      <c r="O111">
        <v>4.6099999999999998E-4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5152.1742190000004</v>
      </c>
      <c r="I112">
        <v>5.815283</v>
      </c>
      <c r="J112" t="s">
        <v>3</v>
      </c>
      <c r="K112">
        <v>4917.6762500000004</v>
      </c>
      <c r="L112">
        <v>1.733444</v>
      </c>
      <c r="M112" t="s">
        <v>4</v>
      </c>
      <c r="N112">
        <v>277.81608899999998</v>
      </c>
      <c r="O112">
        <v>4.9600000000000002E-4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5620.5264450000004</v>
      </c>
      <c r="I113">
        <v>6.8795719999999996</v>
      </c>
      <c r="J113" t="s">
        <v>3</v>
      </c>
      <c r="K113">
        <v>5364.7331539999996</v>
      </c>
      <c r="L113">
        <v>2.070716</v>
      </c>
      <c r="M113" t="s">
        <v>4</v>
      </c>
      <c r="N113">
        <v>303.07142700000003</v>
      </c>
      <c r="O113">
        <v>5.6499999999999996E-4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6088.8918949999997</v>
      </c>
      <c r="I114">
        <v>8.0654219999999999</v>
      </c>
      <c r="J114" t="s">
        <v>3</v>
      </c>
      <c r="K114">
        <v>5811.7980960000004</v>
      </c>
      <c r="L114">
        <v>2.4407160000000001</v>
      </c>
      <c r="M114" t="s">
        <v>4</v>
      </c>
      <c r="N114">
        <v>328.32769100000002</v>
      </c>
      <c r="O114">
        <v>5.7399999999999997E-4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6557.267734</v>
      </c>
      <c r="I115">
        <v>9.3630530000000007</v>
      </c>
      <c r="J115" t="s">
        <v>3</v>
      </c>
      <c r="K115">
        <v>6258.8556150000004</v>
      </c>
      <c r="L115">
        <v>2.8375520000000001</v>
      </c>
      <c r="M115" t="s">
        <v>4</v>
      </c>
      <c r="N115">
        <v>353.58362299999999</v>
      </c>
      <c r="O115">
        <v>6.38E-4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7025.6369629999999</v>
      </c>
      <c r="I116">
        <v>10.638828999999999</v>
      </c>
      <c r="J116" t="s">
        <v>3</v>
      </c>
      <c r="K116">
        <v>6705.919277</v>
      </c>
      <c r="L116">
        <v>3.2585850000000001</v>
      </c>
      <c r="M116" t="s">
        <v>4</v>
      </c>
      <c r="N116">
        <v>378.83993500000003</v>
      </c>
      <c r="O116">
        <v>7.6300000000000001E-4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7494.0229980000004</v>
      </c>
      <c r="I117">
        <v>12.173591999999999</v>
      </c>
      <c r="J117" t="s">
        <v>3</v>
      </c>
      <c r="K117">
        <v>7152.9767970000003</v>
      </c>
      <c r="L117">
        <v>3.7386379999999999</v>
      </c>
      <c r="M117" t="s">
        <v>4</v>
      </c>
      <c r="N117">
        <v>404.09606300000002</v>
      </c>
      <c r="O117">
        <v>8.4000000000000003E-4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7962.4251759999997</v>
      </c>
      <c r="I118">
        <v>13.750513</v>
      </c>
      <c r="J118" t="s">
        <v>3</v>
      </c>
      <c r="K118">
        <v>7600.0350980000003</v>
      </c>
      <c r="L118">
        <v>4.2195320000000001</v>
      </c>
      <c r="M118" t="s">
        <v>4</v>
      </c>
      <c r="N118">
        <v>429.35206799999997</v>
      </c>
      <c r="O118">
        <v>9.0600000000000001E-4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8430.7962110000008</v>
      </c>
      <c r="I119">
        <v>15.472250000000001</v>
      </c>
      <c r="J119" t="s">
        <v>3</v>
      </c>
      <c r="K119">
        <v>8047.0923629999998</v>
      </c>
      <c r="L119">
        <v>4.724221</v>
      </c>
      <c r="M119" t="s">
        <v>4</v>
      </c>
      <c r="N119">
        <v>454.60844800000001</v>
      </c>
      <c r="O119">
        <v>1E-3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8899.1780660000004</v>
      </c>
      <c r="I120">
        <v>17.395047000000002</v>
      </c>
      <c r="J120" t="s">
        <v>3</v>
      </c>
      <c r="K120">
        <v>8494.1562109999995</v>
      </c>
      <c r="L120">
        <v>5.2642879999999996</v>
      </c>
      <c r="M120" t="s">
        <v>4</v>
      </c>
      <c r="N120">
        <v>479.86466899999999</v>
      </c>
      <c r="O120">
        <v>1.062E-3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9367.5543359999992</v>
      </c>
      <c r="I121">
        <v>19.282596000000002</v>
      </c>
      <c r="J121" t="s">
        <v>3</v>
      </c>
      <c r="K121">
        <v>8941.2138090000008</v>
      </c>
      <c r="L121">
        <v>5.831429</v>
      </c>
      <c r="M121" t="s">
        <v>4</v>
      </c>
      <c r="N121">
        <v>505.12104199999999</v>
      </c>
      <c r="O121">
        <v>1.17E-3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96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641.43481199999997</v>
      </c>
      <c r="I122">
        <v>50.686121</v>
      </c>
      <c r="J122" t="s">
        <v>3</v>
      </c>
      <c r="K122">
        <v>540.92920200000003</v>
      </c>
      <c r="L122">
        <v>45.877318000000002</v>
      </c>
      <c r="M122" t="s">
        <v>4</v>
      </c>
      <c r="N122">
        <v>131.610724</v>
      </c>
      <c r="O122">
        <v>1.5462499999999999</v>
      </c>
      <c r="P122" t="s">
        <v>5</v>
      </c>
      <c r="Q122">
        <v>375.30800699999998</v>
      </c>
      <c r="R122">
        <v>41.704982999999999</v>
      </c>
      <c r="S122" t="s">
        <v>6</v>
      </c>
      <c r="T122">
        <v>535.57909900000004</v>
      </c>
      <c r="U122">
        <v>48.519154999999998</v>
      </c>
      <c r="V122" t="s">
        <v>7</v>
      </c>
      <c r="W122">
        <v>0</v>
      </c>
      <c r="X122">
        <v>0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0.29400900000000002</v>
      </c>
      <c r="AG122">
        <v>7.7000000000000001E-5</v>
      </c>
      <c r="AH122" t="s">
        <v>11</v>
      </c>
      <c r="AI122">
        <v>0.70724399999999998</v>
      </c>
      <c r="AJ122">
        <v>3.1999999999999999E-5</v>
      </c>
      <c r="AK122" t="s">
        <v>12</v>
      </c>
      <c r="AL122">
        <v>0</v>
      </c>
      <c r="AM122">
        <v>0</v>
      </c>
    </row>
    <row r="123" spans="1:39" x14ac:dyDescent="0.25">
      <c r="A123" t="s">
        <v>96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1283.3555690000001</v>
      </c>
      <c r="I123">
        <v>136.47934699999999</v>
      </c>
      <c r="J123" t="s">
        <v>3</v>
      </c>
      <c r="K123">
        <v>1082.6629029999999</v>
      </c>
      <c r="L123">
        <v>125.299995</v>
      </c>
      <c r="M123" t="s">
        <v>4</v>
      </c>
      <c r="N123">
        <v>263.18057800000003</v>
      </c>
      <c r="O123">
        <v>2.6453920000000002</v>
      </c>
      <c r="P123" t="s">
        <v>5</v>
      </c>
      <c r="Q123">
        <v>751.36497699999995</v>
      </c>
      <c r="R123">
        <v>112.648099</v>
      </c>
      <c r="S123" t="s">
        <v>6</v>
      </c>
      <c r="T123">
        <v>1071.8095969999999</v>
      </c>
      <c r="U123">
        <v>133.311666</v>
      </c>
      <c r="V123" t="s">
        <v>7</v>
      </c>
      <c r="W123">
        <v>0</v>
      </c>
      <c r="X123">
        <v>0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0.28914899999999999</v>
      </c>
      <c r="AG123">
        <v>7.4999999999999993E-5</v>
      </c>
      <c r="AH123" t="s">
        <v>11</v>
      </c>
      <c r="AI123">
        <v>0.70846799999999999</v>
      </c>
      <c r="AJ123">
        <v>3.3000000000000003E-5</v>
      </c>
      <c r="AK123" t="s">
        <v>12</v>
      </c>
      <c r="AL123">
        <v>0</v>
      </c>
      <c r="AM123">
        <v>0</v>
      </c>
    </row>
    <row r="124" spans="1:39" x14ac:dyDescent="0.25">
      <c r="A124" t="s">
        <v>96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1924.2697439999999</v>
      </c>
      <c r="I124">
        <v>244.04773299999999</v>
      </c>
      <c r="J124" t="s">
        <v>3</v>
      </c>
      <c r="K124">
        <v>1623.4170389999999</v>
      </c>
      <c r="L124">
        <v>224.293294</v>
      </c>
      <c r="M124" t="s">
        <v>4</v>
      </c>
      <c r="N124">
        <v>394.71302200000002</v>
      </c>
      <c r="O124">
        <v>3.209714</v>
      </c>
      <c r="P124" t="s">
        <v>5</v>
      </c>
      <c r="Q124">
        <v>1126.640134</v>
      </c>
      <c r="R124">
        <v>198.020611</v>
      </c>
      <c r="S124" t="s">
        <v>6</v>
      </c>
      <c r="T124">
        <v>1607.1082449999999</v>
      </c>
      <c r="U124">
        <v>241.648303</v>
      </c>
      <c r="V124" t="s">
        <v>7</v>
      </c>
      <c r="W124">
        <v>0</v>
      </c>
      <c r="X124">
        <v>0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0.28631400000000001</v>
      </c>
      <c r="AG124">
        <v>7.3999999999999996E-5</v>
      </c>
      <c r="AH124" t="s">
        <v>11</v>
      </c>
      <c r="AI124">
        <v>0.71035199999999998</v>
      </c>
      <c r="AJ124">
        <v>5.8E-5</v>
      </c>
      <c r="AK124" t="s">
        <v>12</v>
      </c>
      <c r="AL124">
        <v>0</v>
      </c>
      <c r="AM124">
        <v>0</v>
      </c>
    </row>
    <row r="125" spans="1:39" x14ac:dyDescent="0.25">
      <c r="A125" t="s">
        <v>96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2564.1320169999999</v>
      </c>
      <c r="I125">
        <v>405.71497699999998</v>
      </c>
      <c r="J125" t="s">
        <v>3</v>
      </c>
      <c r="K125">
        <v>2163.1915770000001</v>
      </c>
      <c r="L125">
        <v>382.25976400000002</v>
      </c>
      <c r="M125" t="s">
        <v>4</v>
      </c>
      <c r="N125">
        <v>526.18552499999998</v>
      </c>
      <c r="O125">
        <v>3.352681</v>
      </c>
      <c r="P125" t="s">
        <v>5</v>
      </c>
      <c r="Q125">
        <v>1500.8212080000001</v>
      </c>
      <c r="R125">
        <v>341.79069900000002</v>
      </c>
      <c r="S125" t="s">
        <v>6</v>
      </c>
      <c r="T125">
        <v>2141.4267140000002</v>
      </c>
      <c r="U125">
        <v>410.56024300000001</v>
      </c>
      <c r="V125" t="s">
        <v>7</v>
      </c>
      <c r="W125">
        <v>0</v>
      </c>
      <c r="X125">
        <v>0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0.28372000000000003</v>
      </c>
      <c r="AG125">
        <v>4.3000000000000002E-5</v>
      </c>
      <c r="AH125" t="s">
        <v>11</v>
      </c>
      <c r="AI125">
        <v>0.71177100000000004</v>
      </c>
      <c r="AJ125">
        <v>6.6000000000000005E-5</v>
      </c>
      <c r="AK125" t="s">
        <v>12</v>
      </c>
      <c r="AL125">
        <v>0</v>
      </c>
      <c r="AM125">
        <v>0</v>
      </c>
    </row>
    <row r="126" spans="1:39" x14ac:dyDescent="0.25">
      <c r="A126" t="s">
        <v>96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3204.4917380000002</v>
      </c>
      <c r="I126">
        <v>560.77081499999997</v>
      </c>
      <c r="J126" t="s">
        <v>3</v>
      </c>
      <c r="K126">
        <v>2703.5078370000001</v>
      </c>
      <c r="L126">
        <v>524.78413799999998</v>
      </c>
      <c r="M126" t="s">
        <v>4</v>
      </c>
      <c r="N126">
        <v>657.65535</v>
      </c>
      <c r="O126">
        <v>3.5396939999999999</v>
      </c>
      <c r="P126" t="s">
        <v>5</v>
      </c>
      <c r="Q126">
        <v>1875.6438230000001</v>
      </c>
      <c r="R126">
        <v>470.33991600000002</v>
      </c>
      <c r="S126" t="s">
        <v>6</v>
      </c>
      <c r="T126">
        <v>2676.2596579999999</v>
      </c>
      <c r="U126">
        <v>571.80046800000002</v>
      </c>
      <c r="V126" t="s">
        <v>7</v>
      </c>
      <c r="W126">
        <v>0</v>
      </c>
      <c r="X126">
        <v>0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0.28239599999999998</v>
      </c>
      <c r="AG126">
        <v>4.3000000000000002E-5</v>
      </c>
      <c r="AH126" t="s">
        <v>11</v>
      </c>
      <c r="AI126">
        <v>0.71301899999999996</v>
      </c>
      <c r="AJ126">
        <v>7.6000000000000004E-5</v>
      </c>
      <c r="AK126" t="s">
        <v>12</v>
      </c>
      <c r="AL126">
        <v>0</v>
      </c>
      <c r="AM126">
        <v>0</v>
      </c>
    </row>
    <row r="127" spans="1:39" x14ac:dyDescent="0.25">
      <c r="A127" t="s">
        <v>96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3844.591226</v>
      </c>
      <c r="I127">
        <v>734.07556799999998</v>
      </c>
      <c r="J127" t="s">
        <v>3</v>
      </c>
      <c r="K127">
        <v>3243.545239</v>
      </c>
      <c r="L127">
        <v>687.33205299999997</v>
      </c>
      <c r="M127" t="s">
        <v>4</v>
      </c>
      <c r="N127">
        <v>789.11502800000005</v>
      </c>
      <c r="O127">
        <v>3.78165</v>
      </c>
      <c r="P127" t="s">
        <v>5</v>
      </c>
      <c r="Q127">
        <v>2250.1619139999998</v>
      </c>
      <c r="R127">
        <v>622.566821</v>
      </c>
      <c r="S127" t="s">
        <v>6</v>
      </c>
      <c r="T127">
        <v>3210.807656</v>
      </c>
      <c r="U127">
        <v>752.49149599999998</v>
      </c>
      <c r="V127" t="s">
        <v>7</v>
      </c>
      <c r="W127">
        <v>0</v>
      </c>
      <c r="X127">
        <v>0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0.28111199999999997</v>
      </c>
      <c r="AG127">
        <v>4.6999999999999997E-5</v>
      </c>
      <c r="AH127" t="s">
        <v>11</v>
      </c>
      <c r="AI127">
        <v>0.71366300000000005</v>
      </c>
      <c r="AJ127">
        <v>7.7999999999999999E-5</v>
      </c>
      <c r="AK127" t="s">
        <v>12</v>
      </c>
      <c r="AL127">
        <v>0</v>
      </c>
      <c r="AM127">
        <v>0</v>
      </c>
    </row>
    <row r="128" spans="1:39" x14ac:dyDescent="0.25">
      <c r="A128" t="s">
        <v>96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4484.9442479999998</v>
      </c>
      <c r="I128">
        <v>921.14261099999999</v>
      </c>
      <c r="J128" t="s">
        <v>3</v>
      </c>
      <c r="K128">
        <v>3783.7959129999999</v>
      </c>
      <c r="L128">
        <v>859.82443000000001</v>
      </c>
      <c r="M128" t="s">
        <v>4</v>
      </c>
      <c r="N128">
        <v>920.59467500000005</v>
      </c>
      <c r="O128">
        <v>4.6480790000000001</v>
      </c>
      <c r="P128" t="s">
        <v>5</v>
      </c>
      <c r="Q128">
        <v>2624.8992969999999</v>
      </c>
      <c r="R128">
        <v>773.24890000000005</v>
      </c>
      <c r="S128" t="s">
        <v>6</v>
      </c>
      <c r="T128">
        <v>3745.5949169999999</v>
      </c>
      <c r="U128">
        <v>944.40598399999999</v>
      </c>
      <c r="V128" t="s">
        <v>7</v>
      </c>
      <c r="W128">
        <v>0</v>
      </c>
      <c r="X128">
        <v>0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0.28061000000000003</v>
      </c>
      <c r="AG128">
        <v>5.0000000000000002E-5</v>
      </c>
      <c r="AH128" t="s">
        <v>11</v>
      </c>
      <c r="AI128">
        <v>0.71422699999999995</v>
      </c>
      <c r="AJ128">
        <v>8.1000000000000004E-5</v>
      </c>
      <c r="AK128" t="s">
        <v>12</v>
      </c>
      <c r="AL128">
        <v>0</v>
      </c>
      <c r="AM128">
        <v>0</v>
      </c>
    </row>
    <row r="129" spans="1:39" x14ac:dyDescent="0.25">
      <c r="A129" t="s">
        <v>96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5125.8071870000003</v>
      </c>
      <c r="I129">
        <v>1188.7784140000001</v>
      </c>
      <c r="J129" t="s">
        <v>3</v>
      </c>
      <c r="K129">
        <v>4324.5711719999999</v>
      </c>
      <c r="L129">
        <v>1110.9627049999999</v>
      </c>
      <c r="M129" t="s">
        <v>4</v>
      </c>
      <c r="N129">
        <v>1052.093752</v>
      </c>
      <c r="O129">
        <v>5.4472209999999999</v>
      </c>
      <c r="P129" t="s">
        <v>5</v>
      </c>
      <c r="Q129">
        <v>3000.061162</v>
      </c>
      <c r="R129">
        <v>997.07495100000006</v>
      </c>
      <c r="S129" t="s">
        <v>6</v>
      </c>
      <c r="T129">
        <v>4280.8366109999997</v>
      </c>
      <c r="U129">
        <v>1215.6805119999999</v>
      </c>
      <c r="V129" t="s">
        <v>7</v>
      </c>
      <c r="W129">
        <v>0</v>
      </c>
      <c r="X129">
        <v>0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0.28002300000000002</v>
      </c>
      <c r="AG129">
        <v>5.5000000000000002E-5</v>
      </c>
      <c r="AH129" t="s">
        <v>11</v>
      </c>
      <c r="AI129">
        <v>0.71559899999999999</v>
      </c>
      <c r="AJ129">
        <v>8.5000000000000006E-5</v>
      </c>
      <c r="AK129" t="s">
        <v>12</v>
      </c>
      <c r="AL129">
        <v>0</v>
      </c>
      <c r="AM129">
        <v>0</v>
      </c>
    </row>
    <row r="130" spans="1:39" x14ac:dyDescent="0.25">
      <c r="A130" t="s">
        <v>96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5766.1477830000003</v>
      </c>
      <c r="I130">
        <v>1463.989167</v>
      </c>
      <c r="J130" t="s">
        <v>3</v>
      </c>
      <c r="K130">
        <v>4864.8627729999998</v>
      </c>
      <c r="L130">
        <v>1367.8341559999999</v>
      </c>
      <c r="M130" t="s">
        <v>4</v>
      </c>
      <c r="N130">
        <v>1183.5202509999999</v>
      </c>
      <c r="O130">
        <v>6.7421930000000003</v>
      </c>
      <c r="P130" t="s">
        <v>5</v>
      </c>
      <c r="Q130">
        <v>3374.7698289999998</v>
      </c>
      <c r="R130">
        <v>1219.4176419999999</v>
      </c>
      <c r="S130" t="s">
        <v>6</v>
      </c>
      <c r="T130">
        <v>4815.6293159999996</v>
      </c>
      <c r="U130">
        <v>1496.8537060000001</v>
      </c>
      <c r="V130" t="s">
        <v>7</v>
      </c>
      <c r="W130">
        <v>0</v>
      </c>
      <c r="X130">
        <v>0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0.27939199999999997</v>
      </c>
      <c r="AG130">
        <v>6.0000000000000002E-5</v>
      </c>
      <c r="AH130" t="s">
        <v>11</v>
      </c>
      <c r="AI130">
        <v>0.71624900000000002</v>
      </c>
      <c r="AJ130">
        <v>8.3999999999999995E-5</v>
      </c>
      <c r="AK130" t="s">
        <v>12</v>
      </c>
      <c r="AL130">
        <v>0</v>
      </c>
      <c r="AM130">
        <v>0</v>
      </c>
    </row>
    <row r="131" spans="1:39" x14ac:dyDescent="0.25">
      <c r="A131" t="s">
        <v>96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6406.0083299999997</v>
      </c>
      <c r="I131">
        <v>1748.3318019999999</v>
      </c>
      <c r="J131" t="s">
        <v>3</v>
      </c>
      <c r="K131">
        <v>5404.6318359999996</v>
      </c>
      <c r="L131">
        <v>1634.951861</v>
      </c>
      <c r="M131" t="s">
        <v>4</v>
      </c>
      <c r="N131">
        <v>1314.9780880000001</v>
      </c>
      <c r="O131">
        <v>7.4024869999999998</v>
      </c>
      <c r="P131" t="s">
        <v>5</v>
      </c>
      <c r="Q131">
        <v>3748.9936619999999</v>
      </c>
      <c r="R131">
        <v>1466.760947</v>
      </c>
      <c r="S131" t="s">
        <v>6</v>
      </c>
      <c r="T131">
        <v>5349.9178320000001</v>
      </c>
      <c r="U131">
        <v>1797.406291</v>
      </c>
      <c r="V131" t="s">
        <v>7</v>
      </c>
      <c r="W131">
        <v>0</v>
      </c>
      <c r="X131">
        <v>0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0.27866099999999999</v>
      </c>
      <c r="AG131">
        <v>6.4999999999999994E-5</v>
      </c>
      <c r="AH131" t="s">
        <v>11</v>
      </c>
      <c r="AI131">
        <v>0.71637200000000001</v>
      </c>
      <c r="AJ131">
        <v>8.2999999999999998E-5</v>
      </c>
      <c r="AK131" t="s">
        <v>12</v>
      </c>
      <c r="AL131">
        <v>0</v>
      </c>
      <c r="AM131">
        <v>0</v>
      </c>
    </row>
    <row r="132" spans="1:39" x14ac:dyDescent="0.25">
      <c r="A132" t="s">
        <v>96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7046.1874319999997</v>
      </c>
      <c r="I132">
        <v>2153.2672590000002</v>
      </c>
      <c r="J132" t="s">
        <v>3</v>
      </c>
      <c r="K132">
        <v>5944.773486</v>
      </c>
      <c r="L132">
        <v>2009.3206849999999</v>
      </c>
      <c r="M132" t="s">
        <v>4</v>
      </c>
      <c r="N132">
        <v>1446.4236040000001</v>
      </c>
      <c r="O132">
        <v>8.2719640000000005</v>
      </c>
      <c r="P132" t="s">
        <v>5</v>
      </c>
      <c r="Q132">
        <v>4123.4424950000002</v>
      </c>
      <c r="R132">
        <v>1790.577524</v>
      </c>
      <c r="S132" t="s">
        <v>6</v>
      </c>
      <c r="T132">
        <v>5884.5572460000003</v>
      </c>
      <c r="U132">
        <v>2211.1641140000002</v>
      </c>
      <c r="V132" t="s">
        <v>7</v>
      </c>
      <c r="W132">
        <v>0</v>
      </c>
      <c r="X132">
        <v>0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0.27855099999999999</v>
      </c>
      <c r="AG132">
        <v>6.3999999999999997E-5</v>
      </c>
      <c r="AH132" t="s">
        <v>11</v>
      </c>
      <c r="AI132">
        <v>0.716777</v>
      </c>
      <c r="AJ132">
        <v>8.2999999999999998E-5</v>
      </c>
      <c r="AK132" t="s">
        <v>12</v>
      </c>
      <c r="AL132">
        <v>0</v>
      </c>
      <c r="AM132">
        <v>0</v>
      </c>
    </row>
    <row r="133" spans="1:39" x14ac:dyDescent="0.25">
      <c r="A133" t="s">
        <v>96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7686.497891</v>
      </c>
      <c r="I133">
        <v>2493.8718760000002</v>
      </c>
      <c r="J133" t="s">
        <v>3</v>
      </c>
      <c r="K133">
        <v>6485.050244</v>
      </c>
      <c r="L133">
        <v>2312.7444070000001</v>
      </c>
      <c r="M133" t="s">
        <v>4</v>
      </c>
      <c r="N133">
        <v>1577.854521</v>
      </c>
      <c r="O133">
        <v>9.4241989999999998</v>
      </c>
      <c r="P133" t="s">
        <v>5</v>
      </c>
      <c r="Q133">
        <v>4498.26541</v>
      </c>
      <c r="R133">
        <v>2036.4786489999999</v>
      </c>
      <c r="S133" t="s">
        <v>6</v>
      </c>
      <c r="T133">
        <v>6419.410801</v>
      </c>
      <c r="U133">
        <v>2553.3671319999999</v>
      </c>
      <c r="V133" t="s">
        <v>7</v>
      </c>
      <c r="W133">
        <v>0</v>
      </c>
      <c r="X133">
        <v>0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0.27854899999999999</v>
      </c>
      <c r="AG133">
        <v>6.3999999999999997E-5</v>
      </c>
      <c r="AH133" t="s">
        <v>11</v>
      </c>
      <c r="AI133">
        <v>0.71844600000000003</v>
      </c>
      <c r="AJ133">
        <v>7.8999999999999996E-5</v>
      </c>
      <c r="AK133" t="s">
        <v>12</v>
      </c>
      <c r="AL133">
        <v>0</v>
      </c>
      <c r="AM133">
        <v>0</v>
      </c>
    </row>
    <row r="134" spans="1:39" x14ac:dyDescent="0.25">
      <c r="A134" t="s">
        <v>96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8326.2093160000004</v>
      </c>
      <c r="I134">
        <v>2885.2732219999998</v>
      </c>
      <c r="J134" t="s">
        <v>3</v>
      </c>
      <c r="K134">
        <v>7024.7283980000002</v>
      </c>
      <c r="L134">
        <v>2667.217455</v>
      </c>
      <c r="M134" t="s">
        <v>4</v>
      </c>
      <c r="N134">
        <v>1709.306838</v>
      </c>
      <c r="O134">
        <v>10.452681999999999</v>
      </c>
      <c r="P134" t="s">
        <v>5</v>
      </c>
      <c r="Q134">
        <v>4872.2728129999996</v>
      </c>
      <c r="R134">
        <v>2342.3148460000002</v>
      </c>
      <c r="S134" t="s">
        <v>6</v>
      </c>
      <c r="T134">
        <v>6953.6006450000004</v>
      </c>
      <c r="U134">
        <v>2951.0566020000001</v>
      </c>
      <c r="V134" t="s">
        <v>7</v>
      </c>
      <c r="W134">
        <v>0</v>
      </c>
      <c r="X134">
        <v>0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0.27810800000000002</v>
      </c>
      <c r="AG134">
        <v>6.8999999999999997E-5</v>
      </c>
      <c r="AH134" t="s">
        <v>11</v>
      </c>
      <c r="AI134">
        <v>0.71857199999999999</v>
      </c>
      <c r="AJ134">
        <v>7.7000000000000001E-5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96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8966.0260550000003</v>
      </c>
      <c r="I135">
        <v>3267.5695049999999</v>
      </c>
      <c r="J135" t="s">
        <v>3</v>
      </c>
      <c r="K135">
        <v>7564.4459079999997</v>
      </c>
      <c r="L135">
        <v>3020.5827389999999</v>
      </c>
      <c r="M135" t="s">
        <v>4</v>
      </c>
      <c r="N135">
        <v>1840.771553</v>
      </c>
      <c r="O135">
        <v>10.537409999999999</v>
      </c>
      <c r="P135" t="s">
        <v>5</v>
      </c>
      <c r="Q135">
        <v>5246.5598239999999</v>
      </c>
      <c r="R135">
        <v>2654.4245940000001</v>
      </c>
      <c r="S135" t="s">
        <v>6</v>
      </c>
      <c r="T135">
        <v>7487.8341209999999</v>
      </c>
      <c r="U135">
        <v>3347.0185660000002</v>
      </c>
      <c r="V135" t="s">
        <v>7</v>
      </c>
      <c r="W135">
        <v>0</v>
      </c>
      <c r="X135">
        <v>0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0.27809800000000001</v>
      </c>
      <c r="AG135">
        <v>6.8999999999999997E-5</v>
      </c>
      <c r="AH135" t="s">
        <v>11</v>
      </c>
      <c r="AI135">
        <v>0.71896499999999997</v>
      </c>
      <c r="AJ135">
        <v>7.3999999999999996E-5</v>
      </c>
      <c r="AK135" t="s">
        <v>12</v>
      </c>
      <c r="AL135">
        <v>0</v>
      </c>
      <c r="AM135">
        <v>0</v>
      </c>
    </row>
    <row r="136" spans="1:39" x14ac:dyDescent="0.25">
      <c r="A136" t="s">
        <v>96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9606.2410349999991</v>
      </c>
      <c r="I136">
        <v>3564.726932</v>
      </c>
      <c r="J136" t="s">
        <v>3</v>
      </c>
      <c r="K136">
        <v>8104.5581249999996</v>
      </c>
      <c r="L136">
        <v>3296.5272850000001</v>
      </c>
      <c r="M136" t="s">
        <v>4</v>
      </c>
      <c r="N136">
        <v>1972.2610299999999</v>
      </c>
      <c r="O136">
        <v>10.803016</v>
      </c>
      <c r="P136" t="s">
        <v>5</v>
      </c>
      <c r="Q136">
        <v>5621.10707</v>
      </c>
      <c r="R136">
        <v>2907.467326</v>
      </c>
      <c r="S136" t="s">
        <v>6</v>
      </c>
      <c r="T136">
        <v>8022.4718359999997</v>
      </c>
      <c r="U136">
        <v>3671.6880030000002</v>
      </c>
      <c r="V136" t="s">
        <v>7</v>
      </c>
      <c r="W136">
        <v>0</v>
      </c>
      <c r="X136">
        <v>0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0.27759499999999998</v>
      </c>
      <c r="AG136">
        <v>7.2999999999999999E-5</v>
      </c>
      <c r="AH136" t="s">
        <v>11</v>
      </c>
      <c r="AI136">
        <v>0.71972899999999995</v>
      </c>
      <c r="AJ136">
        <v>6.8999999999999997E-5</v>
      </c>
      <c r="AK136" t="s">
        <v>12</v>
      </c>
      <c r="AL136">
        <v>0</v>
      </c>
      <c r="AM136">
        <v>0</v>
      </c>
    </row>
    <row r="137" spans="1:39" x14ac:dyDescent="0.25">
      <c r="A137" t="s">
        <v>96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10246.751894999999</v>
      </c>
      <c r="I137">
        <v>3738.1572040000001</v>
      </c>
      <c r="J137" t="s">
        <v>3</v>
      </c>
      <c r="K137">
        <v>8645.0385160000005</v>
      </c>
      <c r="L137">
        <v>3449.8489549999999</v>
      </c>
      <c r="M137" t="s">
        <v>4</v>
      </c>
      <c r="N137">
        <v>2103.6659570000002</v>
      </c>
      <c r="O137">
        <v>11.983191</v>
      </c>
      <c r="P137" t="s">
        <v>5</v>
      </c>
      <c r="Q137">
        <v>5996.0394919999999</v>
      </c>
      <c r="R137">
        <v>3027.9796799999999</v>
      </c>
      <c r="S137" t="s">
        <v>6</v>
      </c>
      <c r="T137">
        <v>8557.4875389999997</v>
      </c>
      <c r="U137">
        <v>3847.8914399999999</v>
      </c>
      <c r="V137" t="s">
        <v>7</v>
      </c>
      <c r="W137">
        <v>0</v>
      </c>
      <c r="X137">
        <v>0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0.27759499999999998</v>
      </c>
      <c r="AG137">
        <v>7.2999999999999999E-5</v>
      </c>
      <c r="AH137" t="s">
        <v>11</v>
      </c>
      <c r="AI137">
        <v>0.72001199999999999</v>
      </c>
      <c r="AJ137">
        <v>6.8999999999999997E-5</v>
      </c>
      <c r="AK137" t="s">
        <v>12</v>
      </c>
      <c r="AL137">
        <v>0</v>
      </c>
      <c r="AM137">
        <v>0</v>
      </c>
    </row>
    <row r="138" spans="1:39" x14ac:dyDescent="0.25">
      <c r="A138" t="s">
        <v>96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10885.56582</v>
      </c>
      <c r="I138">
        <v>4104.5533450000003</v>
      </c>
      <c r="J138" t="s">
        <v>3</v>
      </c>
      <c r="K138">
        <v>9183.8381640000007</v>
      </c>
      <c r="L138">
        <v>3779.147109</v>
      </c>
      <c r="M138" t="s">
        <v>4</v>
      </c>
      <c r="N138">
        <v>2235.0492770000001</v>
      </c>
      <c r="O138">
        <v>13.555005</v>
      </c>
      <c r="P138" t="s">
        <v>5</v>
      </c>
      <c r="Q138">
        <v>6369.3998140000003</v>
      </c>
      <c r="R138">
        <v>3309.3034170000001</v>
      </c>
      <c r="S138" t="s">
        <v>6</v>
      </c>
      <c r="T138">
        <v>9090.8004099999998</v>
      </c>
      <c r="U138">
        <v>4224.6541429999997</v>
      </c>
      <c r="V138" t="s">
        <v>7</v>
      </c>
      <c r="W138">
        <v>0</v>
      </c>
      <c r="X138">
        <v>0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0.27759299999999998</v>
      </c>
      <c r="AG138">
        <v>7.2999999999999999E-5</v>
      </c>
      <c r="AH138" t="s">
        <v>11</v>
      </c>
      <c r="AI138">
        <v>0.72033700000000001</v>
      </c>
      <c r="AJ138">
        <v>6.8999999999999997E-5</v>
      </c>
      <c r="AK138" t="s">
        <v>12</v>
      </c>
      <c r="AL138">
        <v>0</v>
      </c>
      <c r="AM138">
        <v>0</v>
      </c>
    </row>
    <row r="139" spans="1:39" x14ac:dyDescent="0.25">
      <c r="A139" t="s">
        <v>96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11525.582479999999</v>
      </c>
      <c r="I139">
        <v>4530.8884260000004</v>
      </c>
      <c r="J139" t="s">
        <v>3</v>
      </c>
      <c r="K139">
        <v>9723.8491599999998</v>
      </c>
      <c r="L139">
        <v>4161.6097410000002</v>
      </c>
      <c r="M139" t="s">
        <v>4</v>
      </c>
      <c r="N139">
        <v>2366.439292</v>
      </c>
      <c r="O139">
        <v>14.968337999999999</v>
      </c>
      <c r="P139" t="s">
        <v>5</v>
      </c>
      <c r="Q139">
        <v>6743.963643</v>
      </c>
      <c r="R139">
        <v>3644.7380899999998</v>
      </c>
      <c r="S139" t="s">
        <v>6</v>
      </c>
      <c r="T139">
        <v>9625.3226169999998</v>
      </c>
      <c r="U139">
        <v>4648.5106409999999</v>
      </c>
      <c r="V139" t="s">
        <v>7</v>
      </c>
      <c r="W139">
        <v>0</v>
      </c>
      <c r="X139">
        <v>0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0.27757300000000001</v>
      </c>
      <c r="AG139">
        <v>7.2000000000000002E-5</v>
      </c>
      <c r="AH139" t="s">
        <v>11</v>
      </c>
      <c r="AI139">
        <v>0.72038999999999997</v>
      </c>
      <c r="AJ139">
        <v>6.8999999999999997E-5</v>
      </c>
      <c r="AK139" t="s">
        <v>12</v>
      </c>
      <c r="AL139">
        <v>0</v>
      </c>
      <c r="AM139">
        <v>0</v>
      </c>
    </row>
    <row r="140" spans="1:39" x14ac:dyDescent="0.25">
      <c r="A140" t="s">
        <v>96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12164.767656</v>
      </c>
      <c r="I140">
        <v>5132.5384620000004</v>
      </c>
      <c r="J140" t="s">
        <v>3</v>
      </c>
      <c r="K140">
        <v>10263.093906</v>
      </c>
      <c r="L140">
        <v>4708.2431319999996</v>
      </c>
      <c r="M140" t="s">
        <v>4</v>
      </c>
      <c r="N140">
        <v>2497.7558939999999</v>
      </c>
      <c r="O140">
        <v>16.723490999999999</v>
      </c>
      <c r="P140" t="s">
        <v>5</v>
      </c>
      <c r="Q140">
        <v>7117.8689649999997</v>
      </c>
      <c r="R140">
        <v>4104.443722</v>
      </c>
      <c r="S140" t="s">
        <v>6</v>
      </c>
      <c r="T140">
        <v>10159.071113</v>
      </c>
      <c r="U140">
        <v>5256.0713969999997</v>
      </c>
      <c r="V140" t="s">
        <v>7</v>
      </c>
      <c r="W140">
        <v>0</v>
      </c>
      <c r="X140">
        <v>0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0.27747899999999998</v>
      </c>
      <c r="AG140">
        <v>7.2000000000000002E-5</v>
      </c>
      <c r="AH140" t="s">
        <v>11</v>
      </c>
      <c r="AI140">
        <v>0.72148599999999996</v>
      </c>
      <c r="AJ140">
        <v>6.2000000000000003E-5</v>
      </c>
      <c r="AK140" t="s">
        <v>12</v>
      </c>
      <c r="AL140">
        <v>0</v>
      </c>
      <c r="AM140">
        <v>0</v>
      </c>
    </row>
    <row r="141" spans="1:39" x14ac:dyDescent="0.25">
      <c r="A141" t="s">
        <v>96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12804.630938</v>
      </c>
      <c r="I141">
        <v>5655.0075989999996</v>
      </c>
      <c r="J141" t="s">
        <v>3</v>
      </c>
      <c r="K141">
        <v>10803.033729999999</v>
      </c>
      <c r="L141">
        <v>5181.2395100000003</v>
      </c>
      <c r="M141" t="s">
        <v>4</v>
      </c>
      <c r="N141">
        <v>2629.0544289999998</v>
      </c>
      <c r="O141">
        <v>18.803056000000002</v>
      </c>
      <c r="P141" t="s">
        <v>5</v>
      </c>
      <c r="Q141">
        <v>7492.4830080000002</v>
      </c>
      <c r="R141">
        <v>4514.9161160000003</v>
      </c>
      <c r="S141" t="s">
        <v>6</v>
      </c>
      <c r="T141">
        <v>10693.503984000001</v>
      </c>
      <c r="U141">
        <v>5779.2485340000003</v>
      </c>
      <c r="V141" t="s">
        <v>7</v>
      </c>
      <c r="W141">
        <v>0</v>
      </c>
      <c r="X141">
        <v>0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0.27745599999999998</v>
      </c>
      <c r="AG141">
        <v>7.2000000000000002E-5</v>
      </c>
      <c r="AH141" t="s">
        <v>11</v>
      </c>
      <c r="AI141">
        <v>0.72192900000000004</v>
      </c>
      <c r="AJ141">
        <v>5.7000000000000003E-5</v>
      </c>
      <c r="AK141" t="s">
        <v>12</v>
      </c>
      <c r="AL141">
        <v>0</v>
      </c>
      <c r="AM141">
        <v>0</v>
      </c>
    </row>
    <row r="142" spans="1:39" x14ac:dyDescent="0.25">
      <c r="A142" t="s">
        <v>84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32767</v>
      </c>
      <c r="AG142">
        <v>0</v>
      </c>
      <c r="AH142" t="s">
        <v>11</v>
      </c>
      <c r="AI142">
        <v>-32767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84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32767</v>
      </c>
      <c r="AG143">
        <v>0</v>
      </c>
      <c r="AH143" t="s">
        <v>11</v>
      </c>
      <c r="AI143">
        <v>-32767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84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32767</v>
      </c>
      <c r="AG144">
        <v>0</v>
      </c>
      <c r="AH144" t="s">
        <v>11</v>
      </c>
      <c r="AI144">
        <v>-32767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84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32767</v>
      </c>
      <c r="AG145">
        <v>0</v>
      </c>
      <c r="AH145" t="s">
        <v>11</v>
      </c>
      <c r="AI145">
        <v>-32767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84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32767</v>
      </c>
      <c r="AG146">
        <v>0</v>
      </c>
      <c r="AH146" t="s">
        <v>11</v>
      </c>
      <c r="AI146">
        <v>-32767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84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32767</v>
      </c>
      <c r="AG147">
        <v>0</v>
      </c>
      <c r="AH147" t="s">
        <v>11</v>
      </c>
      <c r="AI147">
        <v>-32767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84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32767</v>
      </c>
      <c r="AG148">
        <v>0</v>
      </c>
      <c r="AH148" t="s">
        <v>11</v>
      </c>
      <c r="AI148">
        <v>-32767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84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32767</v>
      </c>
      <c r="AG149">
        <v>0</v>
      </c>
      <c r="AH149" t="s">
        <v>11</v>
      </c>
      <c r="AI149">
        <v>-32767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84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32767</v>
      </c>
      <c r="AG150">
        <v>0</v>
      </c>
      <c r="AH150" t="s">
        <v>11</v>
      </c>
      <c r="AI150">
        <v>-32767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84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32767</v>
      </c>
      <c r="AG151">
        <v>0</v>
      </c>
      <c r="AH151" t="s">
        <v>11</v>
      </c>
      <c r="AI151">
        <v>-32767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84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32767</v>
      </c>
      <c r="AG152">
        <v>0</v>
      </c>
      <c r="AH152" t="s">
        <v>11</v>
      </c>
      <c r="AI152">
        <v>-32767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84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32767</v>
      </c>
      <c r="AG153">
        <v>0</v>
      </c>
      <c r="AH153" t="s">
        <v>11</v>
      </c>
      <c r="AI153">
        <v>-32767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84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32767</v>
      </c>
      <c r="AG154">
        <v>0</v>
      </c>
      <c r="AH154" t="s">
        <v>11</v>
      </c>
      <c r="AI154">
        <v>-32767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84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32767</v>
      </c>
      <c r="AG155">
        <v>0</v>
      </c>
      <c r="AH155" t="s">
        <v>11</v>
      </c>
      <c r="AI155">
        <v>-32767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84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32767</v>
      </c>
      <c r="AG156">
        <v>0</v>
      </c>
      <c r="AH156" t="s">
        <v>11</v>
      </c>
      <c r="AI156">
        <v>-32767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84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32767</v>
      </c>
      <c r="AG157">
        <v>0</v>
      </c>
      <c r="AH157" t="s">
        <v>11</v>
      </c>
      <c r="AI157">
        <v>-32767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84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32767</v>
      </c>
      <c r="AG158">
        <v>0</v>
      </c>
      <c r="AH158" t="s">
        <v>11</v>
      </c>
      <c r="AI158">
        <v>-32767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84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32767</v>
      </c>
      <c r="AG159">
        <v>0</v>
      </c>
      <c r="AH159" t="s">
        <v>11</v>
      </c>
      <c r="AI159">
        <v>-32767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84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32767</v>
      </c>
      <c r="AG160">
        <v>0</v>
      </c>
      <c r="AH160" t="s">
        <v>11</v>
      </c>
      <c r="AI160">
        <v>-32767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84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32767</v>
      </c>
      <c r="AG161">
        <v>0</v>
      </c>
      <c r="AH161" t="s">
        <v>11</v>
      </c>
      <c r="AI161">
        <v>-32767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506.81925000000001</v>
      </c>
      <c r="I162">
        <v>2.9149000000000001E-2</v>
      </c>
      <c r="J162" t="s">
        <v>3</v>
      </c>
      <c r="K162">
        <v>460.40483599999999</v>
      </c>
      <c r="L162">
        <v>1.9729999999999999E-3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14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1013.716321</v>
      </c>
      <c r="I163">
        <v>0.10427500000000001</v>
      </c>
      <c r="J163" t="s">
        <v>3</v>
      </c>
      <c r="K163">
        <v>920.810247</v>
      </c>
      <c r="L163">
        <v>3.5479999999999999E-3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1520.6004740000001</v>
      </c>
      <c r="I164">
        <v>0.231824</v>
      </c>
      <c r="J164" t="s">
        <v>3</v>
      </c>
      <c r="K164">
        <v>1381.2239549999999</v>
      </c>
      <c r="L164">
        <v>4.9829999999999996E-3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2027.4825149999999</v>
      </c>
      <c r="I165">
        <v>0.42334300000000002</v>
      </c>
      <c r="J165" t="s">
        <v>3</v>
      </c>
      <c r="K165">
        <v>1841.6305689999999</v>
      </c>
      <c r="L165">
        <v>7.0559999999999998E-3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2534.3691020000001</v>
      </c>
      <c r="I166">
        <v>0.65749100000000005</v>
      </c>
      <c r="J166" t="s">
        <v>3</v>
      </c>
      <c r="K166">
        <v>2302.0376369999999</v>
      </c>
      <c r="L166">
        <v>8.0630000000000007E-3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3041.231616</v>
      </c>
      <c r="I167">
        <v>0.91156999999999999</v>
      </c>
      <c r="J167" t="s">
        <v>3</v>
      </c>
      <c r="K167">
        <v>2762.442012</v>
      </c>
      <c r="L167">
        <v>9.7439999999999992E-3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3548.1168259999999</v>
      </c>
      <c r="I168">
        <v>1.2174160000000001</v>
      </c>
      <c r="J168" t="s">
        <v>3</v>
      </c>
      <c r="K168">
        <v>3222.8569379999999</v>
      </c>
      <c r="L168">
        <v>1.0333999999999999E-2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4055.0107520000001</v>
      </c>
      <c r="I169">
        <v>1.5544750000000001</v>
      </c>
      <c r="J169" t="s">
        <v>3</v>
      </c>
      <c r="K169">
        <v>3683.2794039999999</v>
      </c>
      <c r="L169">
        <v>1.2857E-2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4561.9170409999997</v>
      </c>
      <c r="I170">
        <v>1.9294199999999999</v>
      </c>
      <c r="J170" t="s">
        <v>3</v>
      </c>
      <c r="K170">
        <v>4143.7108109999999</v>
      </c>
      <c r="L170">
        <v>1.5289000000000001E-2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5068.8106639999996</v>
      </c>
      <c r="I171">
        <v>2.3326920000000002</v>
      </c>
      <c r="J171" t="s">
        <v>3</v>
      </c>
      <c r="K171">
        <v>4604.1407520000002</v>
      </c>
      <c r="L171">
        <v>1.7316000000000002E-2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5575.7204789999996</v>
      </c>
      <c r="I172">
        <v>2.7330800000000002</v>
      </c>
      <c r="J172" t="s">
        <v>3</v>
      </c>
      <c r="K172">
        <v>5064.5745999999999</v>
      </c>
      <c r="L172">
        <v>1.8894000000000001E-2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6082.6348440000002</v>
      </c>
      <c r="I173">
        <v>3.2242709999999999</v>
      </c>
      <c r="J173" t="s">
        <v>3</v>
      </c>
      <c r="K173">
        <v>5525.0120900000002</v>
      </c>
      <c r="L173">
        <v>1.9248999999999999E-2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6589.5367290000004</v>
      </c>
      <c r="I174">
        <v>3.698054</v>
      </c>
      <c r="J174" t="s">
        <v>3</v>
      </c>
      <c r="K174">
        <v>5985.4554879999996</v>
      </c>
      <c r="L174">
        <v>2.0775999999999999E-2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7096.4367769999999</v>
      </c>
      <c r="I175">
        <v>4.1093929999999999</v>
      </c>
      <c r="J175" t="s">
        <v>3</v>
      </c>
      <c r="K175">
        <v>6445.8957229999996</v>
      </c>
      <c r="L175">
        <v>2.3153E-2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7603.3395410000003</v>
      </c>
      <c r="I176">
        <v>4.6621439999999996</v>
      </c>
      <c r="J176" t="s">
        <v>3</v>
      </c>
      <c r="K176">
        <v>6906.3405270000003</v>
      </c>
      <c r="L176">
        <v>2.4830999999999999E-2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8110.2418070000003</v>
      </c>
      <c r="I177">
        <v>5.1637130000000004</v>
      </c>
      <c r="J177" t="s">
        <v>3</v>
      </c>
      <c r="K177">
        <v>7366.7842190000001</v>
      </c>
      <c r="L177">
        <v>2.6904000000000001E-2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8617.1586329999991</v>
      </c>
      <c r="I178">
        <v>5.7144000000000004</v>
      </c>
      <c r="J178" t="s">
        <v>3</v>
      </c>
      <c r="K178">
        <v>7827.2326560000001</v>
      </c>
      <c r="L178">
        <v>3.0263000000000002E-2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9124.0838870000007</v>
      </c>
      <c r="I179">
        <v>6.341475</v>
      </c>
      <c r="J179" t="s">
        <v>3</v>
      </c>
      <c r="K179">
        <v>8287.6798830000007</v>
      </c>
      <c r="L179">
        <v>3.2260999999999998E-2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9631.0026369999996</v>
      </c>
      <c r="I180">
        <v>6.9420859999999998</v>
      </c>
      <c r="J180" t="s">
        <v>3</v>
      </c>
      <c r="K180">
        <v>8748.1349410000003</v>
      </c>
      <c r="L180">
        <v>3.5112999999999998E-2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10137.922129</v>
      </c>
      <c r="I181">
        <v>7.5983340000000004</v>
      </c>
      <c r="J181" t="s">
        <v>3</v>
      </c>
      <c r="K181">
        <v>9208.5975199999993</v>
      </c>
      <c r="L181">
        <v>3.9709000000000001E-2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194.950389</v>
      </c>
      <c r="I182">
        <v>7.4097999999999997E-2</v>
      </c>
      <c r="J182" t="s">
        <v>3</v>
      </c>
      <c r="K182">
        <v>148.452246</v>
      </c>
      <c r="L182">
        <v>5.1286999999999999E-2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389.94473099999999</v>
      </c>
      <c r="I183">
        <v>0.25691399999999998</v>
      </c>
      <c r="J183" t="s">
        <v>3</v>
      </c>
      <c r="K183">
        <v>296.90283399999998</v>
      </c>
      <c r="L183">
        <v>0.204093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584.97507800000005</v>
      </c>
      <c r="I184">
        <v>0.55847999999999998</v>
      </c>
      <c r="J184" t="s">
        <v>3</v>
      </c>
      <c r="K184">
        <v>445.35137800000001</v>
      </c>
      <c r="L184">
        <v>0.45605600000000002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779.99652500000002</v>
      </c>
      <c r="I185">
        <v>0.98993399999999998</v>
      </c>
      <c r="J185" t="s">
        <v>3</v>
      </c>
      <c r="K185">
        <v>593.80201199999999</v>
      </c>
      <c r="L185">
        <v>0.80861400000000005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975.011436</v>
      </c>
      <c r="I186">
        <v>1.5293300000000001</v>
      </c>
      <c r="J186" t="s">
        <v>3</v>
      </c>
      <c r="K186">
        <v>742.25145599999996</v>
      </c>
      <c r="L186">
        <v>1.259603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1170.0258449999999</v>
      </c>
      <c r="I187">
        <v>2.166093</v>
      </c>
      <c r="J187" t="s">
        <v>3</v>
      </c>
      <c r="K187">
        <v>890.69886099999997</v>
      </c>
      <c r="L187">
        <v>1.815844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1365.0396040000001</v>
      </c>
      <c r="I188">
        <v>2.942256</v>
      </c>
      <c r="J188" t="s">
        <v>3</v>
      </c>
      <c r="K188">
        <v>1039.1461569999999</v>
      </c>
      <c r="L188">
        <v>2.4702549999999999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1560.0490359999999</v>
      </c>
      <c r="I189">
        <v>3.8401209999999999</v>
      </c>
      <c r="J189" t="s">
        <v>3</v>
      </c>
      <c r="K189">
        <v>1187.5906050000001</v>
      </c>
      <c r="L189">
        <v>3.2270949999999998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1755.092185</v>
      </c>
      <c r="I190">
        <v>4.8520089999999998</v>
      </c>
      <c r="J190" t="s">
        <v>3</v>
      </c>
      <c r="K190">
        <v>1336.0373239999999</v>
      </c>
      <c r="L190">
        <v>4.075577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1950.091848</v>
      </c>
      <c r="I191">
        <v>6.0179410000000004</v>
      </c>
      <c r="J191" t="s">
        <v>3</v>
      </c>
      <c r="K191">
        <v>1484.4844900000001</v>
      </c>
      <c r="L191">
        <v>5.0285419999999998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2145.1092189999999</v>
      </c>
      <c r="I192">
        <v>7.1369499999999997</v>
      </c>
      <c r="J192" t="s">
        <v>3</v>
      </c>
      <c r="K192">
        <v>1632.930879</v>
      </c>
      <c r="L192">
        <v>6.0760040000000002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2340.0920900000001</v>
      </c>
      <c r="I193">
        <v>8.4424790000000005</v>
      </c>
      <c r="J193" t="s">
        <v>3</v>
      </c>
      <c r="K193">
        <v>1781.3746510000001</v>
      </c>
      <c r="L193">
        <v>7.2264629999999999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2535.0780570000002</v>
      </c>
      <c r="I194">
        <v>9.8607420000000001</v>
      </c>
      <c r="J194" t="s">
        <v>3</v>
      </c>
      <c r="K194">
        <v>1929.8172830000001</v>
      </c>
      <c r="L194">
        <v>8.4871269999999992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2730.0841989999999</v>
      </c>
      <c r="I195">
        <v>11.406663999999999</v>
      </c>
      <c r="J195" t="s">
        <v>3</v>
      </c>
      <c r="K195">
        <v>2078.261172</v>
      </c>
      <c r="L195">
        <v>9.8306170000000002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2925.1116649999999</v>
      </c>
      <c r="I196">
        <v>13.037217999999999</v>
      </c>
      <c r="J196" t="s">
        <v>3</v>
      </c>
      <c r="K196">
        <v>2226.703047</v>
      </c>
      <c r="L196">
        <v>11.295940999999999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3120.1105710000002</v>
      </c>
      <c r="I197">
        <v>14.760994999999999</v>
      </c>
      <c r="J197" t="s">
        <v>3</v>
      </c>
      <c r="K197">
        <v>2375.145454</v>
      </c>
      <c r="L197">
        <v>12.853847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3315.117671</v>
      </c>
      <c r="I198">
        <v>16.680709</v>
      </c>
      <c r="J198" t="s">
        <v>3</v>
      </c>
      <c r="K198">
        <v>2523.5956099999999</v>
      </c>
      <c r="L198">
        <v>14.416722999999999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3510.124746</v>
      </c>
      <c r="I199">
        <v>18.680879000000001</v>
      </c>
      <c r="J199" t="s">
        <v>3</v>
      </c>
      <c r="K199">
        <v>2672.0481150000001</v>
      </c>
      <c r="L199">
        <v>16.079415999999998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3705.1431590000002</v>
      </c>
      <c r="I200">
        <v>20.695292999999999</v>
      </c>
      <c r="J200" t="s">
        <v>3</v>
      </c>
      <c r="K200">
        <v>2820.4956539999998</v>
      </c>
      <c r="L200">
        <v>17.836646999999999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3900.1791210000001</v>
      </c>
      <c r="I201">
        <v>22.744419000000001</v>
      </c>
      <c r="J201" t="s">
        <v>3</v>
      </c>
      <c r="K201">
        <v>2968.945142</v>
      </c>
      <c r="L201">
        <v>19.666302999999999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85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490.21386100000001</v>
      </c>
      <c r="I202">
        <v>2.2444310000000001</v>
      </c>
      <c r="J202" t="s">
        <v>3</v>
      </c>
      <c r="K202">
        <v>445.54164100000003</v>
      </c>
      <c r="L202">
        <v>1.9119349999999999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980.61679300000003</v>
      </c>
      <c r="I203">
        <v>8.8396039999999996</v>
      </c>
      <c r="J203" t="s">
        <v>3</v>
      </c>
      <c r="K203">
        <v>891.08626100000004</v>
      </c>
      <c r="L203">
        <v>7.6269559999999998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1471.020986</v>
      </c>
      <c r="I204">
        <v>20.131717999999999</v>
      </c>
      <c r="J204" t="s">
        <v>3</v>
      </c>
      <c r="K204">
        <v>1336.632053</v>
      </c>
      <c r="L204">
        <v>17.191987000000001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1961.425864</v>
      </c>
      <c r="I205">
        <v>35.657048000000003</v>
      </c>
      <c r="J205" t="s">
        <v>3</v>
      </c>
      <c r="K205">
        <v>1782.171709</v>
      </c>
      <c r="L205">
        <v>30.517939999999999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2451.8393209999999</v>
      </c>
      <c r="I206">
        <v>55.678544000000002</v>
      </c>
      <c r="J206" t="s">
        <v>3</v>
      </c>
      <c r="K206">
        <v>2227.717036</v>
      </c>
      <c r="L206">
        <v>47.693595999999999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2942.2502829999999</v>
      </c>
      <c r="I207">
        <v>80.309725999999998</v>
      </c>
      <c r="J207" t="s">
        <v>3</v>
      </c>
      <c r="K207">
        <v>2673.2677250000002</v>
      </c>
      <c r="L207">
        <v>68.779802000000004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3432.6575929999999</v>
      </c>
      <c r="I208">
        <v>109.364868</v>
      </c>
      <c r="J208" t="s">
        <v>3</v>
      </c>
      <c r="K208">
        <v>3118.8287789999999</v>
      </c>
      <c r="L208">
        <v>93.626767000000001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3923.0765580000002</v>
      </c>
      <c r="I209">
        <v>143.283446</v>
      </c>
      <c r="J209" t="s">
        <v>3</v>
      </c>
      <c r="K209">
        <v>3564.3876319999999</v>
      </c>
      <c r="L209">
        <v>122.262524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4413.4949999999999</v>
      </c>
      <c r="I210">
        <v>181.43157199999999</v>
      </c>
      <c r="J210" t="s">
        <v>3</v>
      </c>
      <c r="K210">
        <v>4009.9551070000002</v>
      </c>
      <c r="L210">
        <v>154.556589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4903.9413180000001</v>
      </c>
      <c r="I211">
        <v>224.15312900000001</v>
      </c>
      <c r="J211" t="s">
        <v>3</v>
      </c>
      <c r="K211">
        <v>4455.5299610000002</v>
      </c>
      <c r="L211">
        <v>190.93511100000001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5394.3783110000004</v>
      </c>
      <c r="I212">
        <v>270.97173199999997</v>
      </c>
      <c r="J212" t="s">
        <v>3</v>
      </c>
      <c r="K212">
        <v>4901.103838</v>
      </c>
      <c r="L212">
        <v>231.10797700000001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5884.8067769999998</v>
      </c>
      <c r="I213">
        <v>321.87011899999999</v>
      </c>
      <c r="J213" t="s">
        <v>3</v>
      </c>
      <c r="K213">
        <v>5346.6780369999997</v>
      </c>
      <c r="L213">
        <v>275.11822699999999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6375.2627339999999</v>
      </c>
      <c r="I214">
        <v>377.59061800000001</v>
      </c>
      <c r="J214" t="s">
        <v>3</v>
      </c>
      <c r="K214">
        <v>5792.2628709999999</v>
      </c>
      <c r="L214">
        <v>322.83692200000002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6865.7050200000003</v>
      </c>
      <c r="I215">
        <v>437.38395800000001</v>
      </c>
      <c r="J215" t="s">
        <v>3</v>
      </c>
      <c r="K215">
        <v>6237.8492969999998</v>
      </c>
      <c r="L215">
        <v>374.23711100000003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7356.1535549999999</v>
      </c>
      <c r="I216">
        <v>502.78279900000001</v>
      </c>
      <c r="J216" t="s">
        <v>3</v>
      </c>
      <c r="K216">
        <v>6683.443037</v>
      </c>
      <c r="L216">
        <v>429.89545900000002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7846.6079099999997</v>
      </c>
      <c r="I217">
        <v>571.15634599999998</v>
      </c>
      <c r="J217" t="s">
        <v>3</v>
      </c>
      <c r="K217">
        <v>7129.0354200000002</v>
      </c>
      <c r="L217">
        <v>489.01934199999999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8337.0592379999998</v>
      </c>
      <c r="I218">
        <v>645.00079500000004</v>
      </c>
      <c r="J218" t="s">
        <v>3</v>
      </c>
      <c r="K218">
        <v>7574.6239450000003</v>
      </c>
      <c r="L218">
        <v>552.01616999999999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8827.5276950000007</v>
      </c>
      <c r="I219">
        <v>722.58473500000002</v>
      </c>
      <c r="J219" t="s">
        <v>3</v>
      </c>
      <c r="K219">
        <v>8020.2284769999997</v>
      </c>
      <c r="L219">
        <v>618.55706099999998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9318.0062500000004</v>
      </c>
      <c r="I220">
        <v>804.522966</v>
      </c>
      <c r="J220" t="s">
        <v>3</v>
      </c>
      <c r="K220">
        <v>8465.8403130000006</v>
      </c>
      <c r="L220">
        <v>688.99808499999995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9808.4644530000005</v>
      </c>
      <c r="I221">
        <v>891.58301500000005</v>
      </c>
      <c r="J221" t="s">
        <v>3</v>
      </c>
      <c r="K221">
        <v>8911.4507620000004</v>
      </c>
      <c r="L221">
        <v>763.66351499999996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86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466.54330800000002</v>
      </c>
      <c r="I222">
        <v>3.6616000000000003E-2</v>
      </c>
      <c r="J222" t="s">
        <v>3</v>
      </c>
      <c r="K222">
        <v>420.50332800000001</v>
      </c>
      <c r="L222">
        <v>9.5329999999999998E-3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86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933.26576299999999</v>
      </c>
      <c r="I223">
        <v>0.133992</v>
      </c>
      <c r="J223" t="s">
        <v>3</v>
      </c>
      <c r="K223">
        <v>840.95457799999997</v>
      </c>
      <c r="L223">
        <v>3.2067999999999999E-2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86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1400.005598</v>
      </c>
      <c r="I224">
        <v>0.29528300000000002</v>
      </c>
      <c r="J224" t="s">
        <v>3</v>
      </c>
      <c r="K224">
        <v>1261.403503</v>
      </c>
      <c r="L224">
        <v>7.2970999999999994E-2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86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1866.7503830000001</v>
      </c>
      <c r="I225">
        <v>0.50964699999999996</v>
      </c>
      <c r="J225" t="s">
        <v>3</v>
      </c>
      <c r="K225">
        <v>1681.852363</v>
      </c>
      <c r="L225">
        <v>0.13333100000000001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86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2333.4962650000002</v>
      </c>
      <c r="I226">
        <v>0.80410300000000001</v>
      </c>
      <c r="J226" t="s">
        <v>3</v>
      </c>
      <c r="K226">
        <v>2102.3007130000001</v>
      </c>
      <c r="L226">
        <v>0.215063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86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2800.227324</v>
      </c>
      <c r="I227">
        <v>1.1324879999999999</v>
      </c>
      <c r="J227" t="s">
        <v>3</v>
      </c>
      <c r="K227">
        <v>2522.745527</v>
      </c>
      <c r="L227">
        <v>0.31236199999999997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86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3266.9595800000002</v>
      </c>
      <c r="I228">
        <v>1.5382480000000001</v>
      </c>
      <c r="J228" t="s">
        <v>3</v>
      </c>
      <c r="K228">
        <v>2943.1934809999998</v>
      </c>
      <c r="L228">
        <v>0.43059799999999998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86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3733.6833449999999</v>
      </c>
      <c r="I229">
        <v>2.0039500000000001</v>
      </c>
      <c r="J229" t="s">
        <v>3</v>
      </c>
      <c r="K229">
        <v>3363.6410209999999</v>
      </c>
      <c r="L229">
        <v>0.56211999999999995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86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4200.4332519999998</v>
      </c>
      <c r="I230">
        <v>2.4273259999999999</v>
      </c>
      <c r="J230" t="s">
        <v>3</v>
      </c>
      <c r="K230">
        <v>3784.0953760000002</v>
      </c>
      <c r="L230">
        <v>0.71387900000000004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86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4667.1757710000002</v>
      </c>
      <c r="I231">
        <v>2.9483890000000001</v>
      </c>
      <c r="J231" t="s">
        <v>3</v>
      </c>
      <c r="K231">
        <v>4204.5427540000001</v>
      </c>
      <c r="L231">
        <v>0.87232500000000002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86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5133.9434860000001</v>
      </c>
      <c r="I232">
        <v>3.47655</v>
      </c>
      <c r="J232" t="s">
        <v>3</v>
      </c>
      <c r="K232">
        <v>4624.9986429999999</v>
      </c>
      <c r="L232">
        <v>1.048033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86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5600.6805569999997</v>
      </c>
      <c r="I233">
        <v>4.0301410000000004</v>
      </c>
      <c r="J233" t="s">
        <v>3</v>
      </c>
      <c r="K233">
        <v>5045.4506449999999</v>
      </c>
      <c r="L233">
        <v>1.242667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86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6067.4325200000003</v>
      </c>
      <c r="I234">
        <v>4.7430320000000004</v>
      </c>
      <c r="J234" t="s">
        <v>3</v>
      </c>
      <c r="K234">
        <v>5465.9020410000003</v>
      </c>
      <c r="L234">
        <v>1.457589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86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6534.1579689999999</v>
      </c>
      <c r="I235">
        <v>5.4809169999999998</v>
      </c>
      <c r="J235" t="s">
        <v>3</v>
      </c>
      <c r="K235">
        <v>5886.3461040000002</v>
      </c>
      <c r="L235">
        <v>1.678304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86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7000.8910740000001</v>
      </c>
      <c r="I236">
        <v>6.2864300000000002</v>
      </c>
      <c r="J236" t="s">
        <v>3</v>
      </c>
      <c r="K236">
        <v>6306.7972069999996</v>
      </c>
      <c r="L236">
        <v>1.904417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86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7467.620801</v>
      </c>
      <c r="I237">
        <v>7.1928010000000002</v>
      </c>
      <c r="J237" t="s">
        <v>3</v>
      </c>
      <c r="K237">
        <v>6727.2517090000001</v>
      </c>
      <c r="L237">
        <v>2.177076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86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7934.3453220000001</v>
      </c>
      <c r="I238">
        <v>8.1869370000000004</v>
      </c>
      <c r="J238" t="s">
        <v>3</v>
      </c>
      <c r="K238">
        <v>7147.703203</v>
      </c>
      <c r="L238">
        <v>2.4487749999999999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86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8401.0808010000001</v>
      </c>
      <c r="I239">
        <v>9.1429799999999997</v>
      </c>
      <c r="J239" t="s">
        <v>3</v>
      </c>
      <c r="K239">
        <v>7568.150576</v>
      </c>
      <c r="L239">
        <v>2.715519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86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8867.8206050000008</v>
      </c>
      <c r="I240">
        <v>10.075689000000001</v>
      </c>
      <c r="J240" t="s">
        <v>3</v>
      </c>
      <c r="K240">
        <v>7988.5991990000002</v>
      </c>
      <c r="L240">
        <v>3.0150519999999998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86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9334.5418950000003</v>
      </c>
      <c r="I241">
        <v>11.135593999999999</v>
      </c>
      <c r="J241" t="s">
        <v>3</v>
      </c>
      <c r="K241">
        <v>8409.0458789999993</v>
      </c>
      <c r="L241">
        <v>3.3446720000000001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97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471.503422</v>
      </c>
      <c r="I242">
        <v>2.8638E-2</v>
      </c>
      <c r="J242" t="s">
        <v>3</v>
      </c>
      <c r="K242">
        <v>419.70656200000002</v>
      </c>
      <c r="L242">
        <v>3.0869999999999999E-3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97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943.32181000000003</v>
      </c>
      <c r="I243">
        <v>9.7430000000000003E-2</v>
      </c>
      <c r="J243" t="s">
        <v>3</v>
      </c>
      <c r="K243">
        <v>839.40228300000001</v>
      </c>
      <c r="L243">
        <v>9.1570000000000002E-3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97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1415.137964</v>
      </c>
      <c r="I244">
        <v>0.19889100000000001</v>
      </c>
      <c r="J244" t="s">
        <v>3</v>
      </c>
      <c r="K244">
        <v>1259.10509</v>
      </c>
      <c r="L244">
        <v>1.6253E-2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97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1886.9358589999999</v>
      </c>
      <c r="I245">
        <v>0.297676</v>
      </c>
      <c r="J245" t="s">
        <v>3</v>
      </c>
      <c r="K245">
        <v>1678.8126099999999</v>
      </c>
      <c r="L245">
        <v>2.6832000000000002E-2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97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2358.7320410000002</v>
      </c>
      <c r="I246">
        <v>0.47147899999999998</v>
      </c>
      <c r="J246" t="s">
        <v>3</v>
      </c>
      <c r="K246">
        <v>2098.5246390000002</v>
      </c>
      <c r="L246">
        <v>4.0586999999999998E-2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97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2830.5462400000001</v>
      </c>
      <c r="I247">
        <v>0.67099399999999998</v>
      </c>
      <c r="J247" t="s">
        <v>3</v>
      </c>
      <c r="K247">
        <v>2518.2395259999998</v>
      </c>
      <c r="L247">
        <v>5.7487999999999997E-2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97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3302.3446290000002</v>
      </c>
      <c r="I248">
        <v>0.91660900000000001</v>
      </c>
      <c r="J248" t="s">
        <v>3</v>
      </c>
      <c r="K248">
        <v>2937.9461430000001</v>
      </c>
      <c r="L248">
        <v>7.8909000000000007E-2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97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3774.1873930000002</v>
      </c>
      <c r="I249">
        <v>1.191786</v>
      </c>
      <c r="J249" t="s">
        <v>3</v>
      </c>
      <c r="K249">
        <v>3357.6695119999999</v>
      </c>
      <c r="L249">
        <v>0.10101599999999999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97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4246.0164940000004</v>
      </c>
      <c r="I250">
        <v>1.53365</v>
      </c>
      <c r="J250" t="s">
        <v>3</v>
      </c>
      <c r="K250">
        <v>3777.3997800000002</v>
      </c>
      <c r="L250">
        <v>0.12651599999999999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97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4717.8365329999997</v>
      </c>
      <c r="I251">
        <v>1.896047</v>
      </c>
      <c r="J251" t="s">
        <v>3</v>
      </c>
      <c r="K251">
        <v>4197.1226859999997</v>
      </c>
      <c r="L251">
        <v>0.15296399999999999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97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5189.6833109999998</v>
      </c>
      <c r="I252">
        <v>2.3537059999999999</v>
      </c>
      <c r="J252" t="s">
        <v>3</v>
      </c>
      <c r="K252">
        <v>4616.8508199999997</v>
      </c>
      <c r="L252">
        <v>0.18027499999999999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97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5661.5103220000001</v>
      </c>
      <c r="I253">
        <v>2.7810060000000001</v>
      </c>
      <c r="J253" t="s">
        <v>3</v>
      </c>
      <c r="K253">
        <v>5036.5860160000002</v>
      </c>
      <c r="L253">
        <v>0.20977699999999999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97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6133.3766109999997</v>
      </c>
      <c r="I254">
        <v>3.2411080000000001</v>
      </c>
      <c r="J254" t="s">
        <v>3</v>
      </c>
      <c r="K254">
        <v>5456.3329299999996</v>
      </c>
      <c r="L254">
        <v>0.24135899999999999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97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6605.2081740000003</v>
      </c>
      <c r="I255">
        <v>3.7174070000000001</v>
      </c>
      <c r="J255" t="s">
        <v>3</v>
      </c>
      <c r="K255">
        <v>5876.069238</v>
      </c>
      <c r="L255">
        <v>0.27334700000000001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97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7077.0539650000001</v>
      </c>
      <c r="I256">
        <v>4.2463540000000002</v>
      </c>
      <c r="J256" t="s">
        <v>3</v>
      </c>
      <c r="K256">
        <v>6295.8073439999998</v>
      </c>
      <c r="L256">
        <v>0.30329699999999998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97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7548.9231639999998</v>
      </c>
      <c r="I257">
        <v>4.8443839999999998</v>
      </c>
      <c r="J257" t="s">
        <v>3</v>
      </c>
      <c r="K257">
        <v>6715.5529100000003</v>
      </c>
      <c r="L257">
        <v>0.33141700000000002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97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8020.7969730000004</v>
      </c>
      <c r="I258">
        <v>5.4492250000000002</v>
      </c>
      <c r="J258" t="s">
        <v>3</v>
      </c>
      <c r="K258">
        <v>7135.3064750000003</v>
      </c>
      <c r="L258">
        <v>0.36756499999999998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97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8492.6544529999992</v>
      </c>
      <c r="I259">
        <v>6.13795</v>
      </c>
      <c r="J259" t="s">
        <v>3</v>
      </c>
      <c r="K259">
        <v>7555.0693359999996</v>
      </c>
      <c r="L259">
        <v>0.41162300000000002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97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8964.5172660000007</v>
      </c>
      <c r="I260">
        <v>6.8510070000000001</v>
      </c>
      <c r="J260" t="s">
        <v>3</v>
      </c>
      <c r="K260">
        <v>7974.8276370000003</v>
      </c>
      <c r="L260">
        <v>0.448712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97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9436.3755270000001</v>
      </c>
      <c r="I261">
        <v>7.3817830000000004</v>
      </c>
      <c r="J261" t="s">
        <v>3</v>
      </c>
      <c r="K261">
        <v>8394.5869340000008</v>
      </c>
      <c r="L261">
        <v>0.47473199999999999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18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398.04111499999999</v>
      </c>
      <c r="I262">
        <v>53.261139</v>
      </c>
      <c r="J262" t="s">
        <v>3</v>
      </c>
      <c r="K262">
        <v>390.96360499999997</v>
      </c>
      <c r="L262">
        <v>52.263772000000003</v>
      </c>
      <c r="M262" t="s">
        <v>4</v>
      </c>
      <c r="N262">
        <v>21.216836000000001</v>
      </c>
      <c r="O262">
        <v>1.793024</v>
      </c>
      <c r="P262" t="s">
        <v>5</v>
      </c>
      <c r="Q262">
        <v>19.535720000000001</v>
      </c>
      <c r="R262">
        <v>0.16042799999999999</v>
      </c>
      <c r="S262" t="s">
        <v>6</v>
      </c>
      <c r="T262">
        <v>5.5066269999999999</v>
      </c>
      <c r="U262">
        <v>1.6875999999999999E-2</v>
      </c>
      <c r="V262" t="s">
        <v>7</v>
      </c>
      <c r="W262">
        <v>5.0344939999999996</v>
      </c>
      <c r="X262">
        <v>3.4858E-2</v>
      </c>
      <c r="Y262" t="s">
        <v>8</v>
      </c>
      <c r="Z262">
        <v>7.6833239999999998</v>
      </c>
      <c r="AA262">
        <v>3.705E-2</v>
      </c>
      <c r="AB262" t="s">
        <v>9</v>
      </c>
      <c r="AC262">
        <v>349.190585</v>
      </c>
      <c r="AD262">
        <v>37.489274999999999</v>
      </c>
      <c r="AE262" t="s">
        <v>10</v>
      </c>
      <c r="AF262">
        <v>0.29388999999999998</v>
      </c>
      <c r="AG262">
        <v>6.9999999999999994E-5</v>
      </c>
      <c r="AH262" t="s">
        <v>11</v>
      </c>
      <c r="AI262">
        <v>0.70649300000000004</v>
      </c>
      <c r="AJ262">
        <v>1.5999999999999999E-5</v>
      </c>
      <c r="AK262" t="s">
        <v>12</v>
      </c>
      <c r="AL262">
        <v>0</v>
      </c>
      <c r="AM262">
        <v>0</v>
      </c>
    </row>
    <row r="263" spans="1:39" x14ac:dyDescent="0.25">
      <c r="A263" t="s">
        <v>18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795.90765999999996</v>
      </c>
      <c r="I263">
        <v>167.574984</v>
      </c>
      <c r="J263" t="s">
        <v>3</v>
      </c>
      <c r="K263">
        <v>781.72066299999994</v>
      </c>
      <c r="L263">
        <v>165.057087</v>
      </c>
      <c r="M263" t="s">
        <v>4</v>
      </c>
      <c r="N263">
        <v>42.365937000000002</v>
      </c>
      <c r="O263">
        <v>6.9079220000000001</v>
      </c>
      <c r="P263" t="s">
        <v>5</v>
      </c>
      <c r="Q263">
        <v>39.072510000000001</v>
      </c>
      <c r="R263">
        <v>0.43455899999999997</v>
      </c>
      <c r="S263" t="s">
        <v>6</v>
      </c>
      <c r="T263">
        <v>11.017244</v>
      </c>
      <c r="U263">
        <v>4.1376000000000003E-2</v>
      </c>
      <c r="V263" t="s">
        <v>7</v>
      </c>
      <c r="W263">
        <v>10.0822</v>
      </c>
      <c r="X263">
        <v>0.102579</v>
      </c>
      <c r="Y263" t="s">
        <v>8</v>
      </c>
      <c r="Z263">
        <v>15.347162000000001</v>
      </c>
      <c r="AA263">
        <v>0.122558</v>
      </c>
      <c r="AB263" t="s">
        <v>9</v>
      </c>
      <c r="AC263">
        <v>698.23446300000001</v>
      </c>
      <c r="AD263">
        <v>110.557323</v>
      </c>
      <c r="AE263" t="s">
        <v>10</v>
      </c>
      <c r="AF263">
        <v>0.28931899999999999</v>
      </c>
      <c r="AG263">
        <v>5.8E-5</v>
      </c>
      <c r="AH263" t="s">
        <v>11</v>
      </c>
      <c r="AI263">
        <v>0.70845499999999995</v>
      </c>
      <c r="AJ263">
        <v>3.3000000000000003E-5</v>
      </c>
      <c r="AK263" t="s">
        <v>12</v>
      </c>
      <c r="AL263">
        <v>0</v>
      </c>
      <c r="AM263">
        <v>0</v>
      </c>
    </row>
    <row r="264" spans="1:39" x14ac:dyDescent="0.25">
      <c r="A264" t="s">
        <v>18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1192.0959889999999</v>
      </c>
      <c r="I264">
        <v>288.96251999999998</v>
      </c>
      <c r="J264" t="s">
        <v>3</v>
      </c>
      <c r="K264">
        <v>1170.8562010000001</v>
      </c>
      <c r="L264">
        <v>283.72936399999998</v>
      </c>
      <c r="M264" t="s">
        <v>4</v>
      </c>
      <c r="N264">
        <v>63.369242</v>
      </c>
      <c r="O264">
        <v>13.018786</v>
      </c>
      <c r="P264" t="s">
        <v>5</v>
      </c>
      <c r="Q264">
        <v>58.566037000000001</v>
      </c>
      <c r="R264">
        <v>0.87733899999999998</v>
      </c>
      <c r="S264" t="s">
        <v>6</v>
      </c>
      <c r="T264">
        <v>16.510083999999999</v>
      </c>
      <c r="U264">
        <v>7.0747000000000004E-2</v>
      </c>
      <c r="V264" t="s">
        <v>7</v>
      </c>
      <c r="W264">
        <v>15.102713</v>
      </c>
      <c r="X264">
        <v>0.24149699999999999</v>
      </c>
      <c r="Y264" t="s">
        <v>8</v>
      </c>
      <c r="Z264">
        <v>23.016860999999999</v>
      </c>
      <c r="AA264">
        <v>0.25259300000000001</v>
      </c>
      <c r="AB264" t="s">
        <v>9</v>
      </c>
      <c r="AC264">
        <v>1045.839839</v>
      </c>
      <c r="AD264">
        <v>189.51076</v>
      </c>
      <c r="AE264" t="s">
        <v>10</v>
      </c>
      <c r="AF264">
        <v>0.28650999999999999</v>
      </c>
      <c r="AG264">
        <v>3.1000000000000001E-5</v>
      </c>
      <c r="AH264" t="s">
        <v>11</v>
      </c>
      <c r="AI264">
        <v>0.70968600000000004</v>
      </c>
      <c r="AJ264">
        <v>3.8000000000000002E-5</v>
      </c>
      <c r="AK264" t="s">
        <v>12</v>
      </c>
      <c r="AL264">
        <v>0</v>
      </c>
      <c r="AM264">
        <v>0</v>
      </c>
    </row>
    <row r="265" spans="1:39" x14ac:dyDescent="0.25">
      <c r="A265" t="s">
        <v>18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1588.075388</v>
      </c>
      <c r="I265">
        <v>409.373693</v>
      </c>
      <c r="J265" t="s">
        <v>3</v>
      </c>
      <c r="K265">
        <v>1559.800657</v>
      </c>
      <c r="L265">
        <v>401.81613199999998</v>
      </c>
      <c r="M265" t="s">
        <v>4</v>
      </c>
      <c r="N265">
        <v>84.186012000000005</v>
      </c>
      <c r="O265">
        <v>21.622515</v>
      </c>
      <c r="P265" t="s">
        <v>5</v>
      </c>
      <c r="Q265">
        <v>78.049808999999996</v>
      </c>
      <c r="R265">
        <v>1.6413819999999999</v>
      </c>
      <c r="S265" t="s">
        <v>6</v>
      </c>
      <c r="T265">
        <v>21.992820999999999</v>
      </c>
      <c r="U265">
        <v>0.123445</v>
      </c>
      <c r="V265" t="s">
        <v>7</v>
      </c>
      <c r="W265">
        <v>20.124718999999999</v>
      </c>
      <c r="X265">
        <v>0.44561600000000001</v>
      </c>
      <c r="Y265" t="s">
        <v>8</v>
      </c>
      <c r="Z265">
        <v>30.673186000000001</v>
      </c>
      <c r="AA265">
        <v>0.47221299999999999</v>
      </c>
      <c r="AB265" t="s">
        <v>9</v>
      </c>
      <c r="AC265">
        <v>1393.4971660000001</v>
      </c>
      <c r="AD265">
        <v>258.18285800000001</v>
      </c>
      <c r="AE265" t="s">
        <v>10</v>
      </c>
      <c r="AF265">
        <v>0.284941</v>
      </c>
      <c r="AG265">
        <v>1.5999999999999999E-5</v>
      </c>
      <c r="AH265" t="s">
        <v>11</v>
      </c>
      <c r="AI265">
        <v>0.71119299999999996</v>
      </c>
      <c r="AJ265">
        <v>5.0000000000000002E-5</v>
      </c>
      <c r="AK265" t="s">
        <v>12</v>
      </c>
      <c r="AL265">
        <v>0</v>
      </c>
      <c r="AM265">
        <v>0</v>
      </c>
    </row>
    <row r="266" spans="1:39" x14ac:dyDescent="0.25">
      <c r="A266" t="s">
        <v>18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1985.090974</v>
      </c>
      <c r="I266">
        <v>549.49059099999999</v>
      </c>
      <c r="J266" t="s">
        <v>3</v>
      </c>
      <c r="K266">
        <v>1949.744512</v>
      </c>
      <c r="L266">
        <v>539.28839000000005</v>
      </c>
      <c r="M266" t="s">
        <v>4</v>
      </c>
      <c r="N266">
        <v>105.12403399999999</v>
      </c>
      <c r="O266">
        <v>32.888669999999998</v>
      </c>
      <c r="P266" t="s">
        <v>5</v>
      </c>
      <c r="Q266">
        <v>97.502824000000004</v>
      </c>
      <c r="R266">
        <v>2.3694739999999999</v>
      </c>
      <c r="S266" t="s">
        <v>6</v>
      </c>
      <c r="T266">
        <v>27.466348</v>
      </c>
      <c r="U266">
        <v>0.16547999999999999</v>
      </c>
      <c r="V266" t="s">
        <v>7</v>
      </c>
      <c r="W266">
        <v>25.135124000000001</v>
      </c>
      <c r="X266">
        <v>0.63881699999999997</v>
      </c>
      <c r="Y266" t="s">
        <v>8</v>
      </c>
      <c r="Z266">
        <v>38.292479</v>
      </c>
      <c r="AA266">
        <v>0.667624</v>
      </c>
      <c r="AB266" t="s">
        <v>9</v>
      </c>
      <c r="AC266">
        <v>1742.0708010000001</v>
      </c>
      <c r="AD266">
        <v>337.526252</v>
      </c>
      <c r="AE266" t="s">
        <v>10</v>
      </c>
      <c r="AF266">
        <v>0.28420099999999998</v>
      </c>
      <c r="AG266">
        <v>9.0000000000000002E-6</v>
      </c>
      <c r="AH266" t="s">
        <v>11</v>
      </c>
      <c r="AI266">
        <v>0.71219500000000002</v>
      </c>
      <c r="AJ266">
        <v>5.5999999999999999E-5</v>
      </c>
      <c r="AK266" t="s">
        <v>12</v>
      </c>
      <c r="AL266">
        <v>0</v>
      </c>
      <c r="AM266">
        <v>0</v>
      </c>
    </row>
    <row r="267" spans="1:39" x14ac:dyDescent="0.25">
      <c r="A267" t="s">
        <v>18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2381.7667240000001</v>
      </c>
      <c r="I267">
        <v>678.53114900000003</v>
      </c>
      <c r="J267" t="s">
        <v>3</v>
      </c>
      <c r="K267">
        <v>2339.3737160000001</v>
      </c>
      <c r="L267">
        <v>664.54462899999999</v>
      </c>
      <c r="M267" t="s">
        <v>4</v>
      </c>
      <c r="N267">
        <v>126.12112999999999</v>
      </c>
      <c r="O267">
        <v>43.348427999999998</v>
      </c>
      <c r="P267" t="s">
        <v>5</v>
      </c>
      <c r="Q267">
        <v>117.007743</v>
      </c>
      <c r="R267">
        <v>2.8642180000000002</v>
      </c>
      <c r="S267" t="s">
        <v>6</v>
      </c>
      <c r="T267">
        <v>32.952888999999999</v>
      </c>
      <c r="U267">
        <v>0.198405</v>
      </c>
      <c r="V267" t="s">
        <v>7</v>
      </c>
      <c r="W267">
        <v>30.175965000000001</v>
      </c>
      <c r="X267">
        <v>0.76805900000000005</v>
      </c>
      <c r="Y267" t="s">
        <v>8</v>
      </c>
      <c r="Z267">
        <v>45.933852000000002</v>
      </c>
      <c r="AA267">
        <v>0.82025999999999999</v>
      </c>
      <c r="AB267" t="s">
        <v>9</v>
      </c>
      <c r="AC267">
        <v>2090.2169560000002</v>
      </c>
      <c r="AD267">
        <v>410.52231699999999</v>
      </c>
      <c r="AE267" t="s">
        <v>10</v>
      </c>
      <c r="AF267">
        <v>0.28330499999999997</v>
      </c>
      <c r="AG267">
        <v>7.9999999999999996E-6</v>
      </c>
      <c r="AH267" t="s">
        <v>11</v>
      </c>
      <c r="AI267">
        <v>0.71325899999999998</v>
      </c>
      <c r="AJ267">
        <v>6.2000000000000003E-5</v>
      </c>
      <c r="AK267" t="s">
        <v>12</v>
      </c>
      <c r="AL267">
        <v>0</v>
      </c>
      <c r="AM267">
        <v>0</v>
      </c>
    </row>
    <row r="268" spans="1:39" x14ac:dyDescent="0.25">
      <c r="A268" t="s">
        <v>18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2777.3156880000001</v>
      </c>
      <c r="I268">
        <v>903.67677000000003</v>
      </c>
      <c r="J268" t="s">
        <v>3</v>
      </c>
      <c r="K268">
        <v>2727.8752829999999</v>
      </c>
      <c r="L268">
        <v>884.12096599999995</v>
      </c>
      <c r="M268" t="s">
        <v>4</v>
      </c>
      <c r="N268">
        <v>146.95897500000001</v>
      </c>
      <c r="O268">
        <v>56.726152999999996</v>
      </c>
      <c r="P268" t="s">
        <v>5</v>
      </c>
      <c r="Q268">
        <v>136.49180799999999</v>
      </c>
      <c r="R268">
        <v>3.322041</v>
      </c>
      <c r="S268" t="s">
        <v>6</v>
      </c>
      <c r="T268">
        <v>38.443550999999999</v>
      </c>
      <c r="U268">
        <v>0.28073999999999999</v>
      </c>
      <c r="V268" t="s">
        <v>7</v>
      </c>
      <c r="W268">
        <v>35.197414000000002</v>
      </c>
      <c r="X268">
        <v>0.86550099999999996</v>
      </c>
      <c r="Y268" t="s">
        <v>8</v>
      </c>
      <c r="Z268">
        <v>53.585698999999998</v>
      </c>
      <c r="AA268">
        <v>0.94638699999999998</v>
      </c>
      <c r="AB268" t="s">
        <v>9</v>
      </c>
      <c r="AC268">
        <v>2437.383159</v>
      </c>
      <c r="AD268">
        <v>546.55419800000004</v>
      </c>
      <c r="AE268" t="s">
        <v>10</v>
      </c>
      <c r="AF268">
        <v>0.28325400000000001</v>
      </c>
      <c r="AG268">
        <v>7.9999999999999996E-6</v>
      </c>
      <c r="AH268" t="s">
        <v>11</v>
      </c>
      <c r="AI268">
        <v>0.71433000000000002</v>
      </c>
      <c r="AJ268">
        <v>6.6000000000000005E-5</v>
      </c>
      <c r="AK268" t="s">
        <v>12</v>
      </c>
      <c r="AL268">
        <v>0</v>
      </c>
      <c r="AM268">
        <v>0</v>
      </c>
    </row>
    <row r="269" spans="1:39" x14ac:dyDescent="0.25">
      <c r="A269" t="s">
        <v>18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3171.9720360000001</v>
      </c>
      <c r="I269">
        <v>1154.9760679999999</v>
      </c>
      <c r="J269" t="s">
        <v>3</v>
      </c>
      <c r="K269">
        <v>3115.4813039999999</v>
      </c>
      <c r="L269">
        <v>1129.9728829999999</v>
      </c>
      <c r="M269" t="s">
        <v>4</v>
      </c>
      <c r="N269">
        <v>167.63925399999999</v>
      </c>
      <c r="O269">
        <v>70.129624000000007</v>
      </c>
      <c r="P269" t="s">
        <v>5</v>
      </c>
      <c r="Q269">
        <v>155.864429</v>
      </c>
      <c r="R269">
        <v>3.7641969999999998</v>
      </c>
      <c r="S269" t="s">
        <v>6</v>
      </c>
      <c r="T269">
        <v>43.915619999999997</v>
      </c>
      <c r="U269">
        <v>0.333397</v>
      </c>
      <c r="V269" t="s">
        <v>7</v>
      </c>
      <c r="W269">
        <v>40.216983999999997</v>
      </c>
      <c r="X269">
        <v>0.90431700000000004</v>
      </c>
      <c r="Y269" t="s">
        <v>8</v>
      </c>
      <c r="Z269">
        <v>61.172764000000001</v>
      </c>
      <c r="AA269">
        <v>1.0502940000000001</v>
      </c>
      <c r="AB269" t="s">
        <v>9</v>
      </c>
      <c r="AC269">
        <v>2783.9033639999998</v>
      </c>
      <c r="AD269">
        <v>713.897109</v>
      </c>
      <c r="AE269" t="s">
        <v>10</v>
      </c>
      <c r="AF269">
        <v>0.28308499999999998</v>
      </c>
      <c r="AG269">
        <v>6.9999999999999999E-6</v>
      </c>
      <c r="AH269" t="s">
        <v>11</v>
      </c>
      <c r="AI269">
        <v>0.71433199999999997</v>
      </c>
      <c r="AJ269">
        <v>6.6000000000000005E-5</v>
      </c>
      <c r="AK269" t="s">
        <v>12</v>
      </c>
      <c r="AL269">
        <v>0</v>
      </c>
      <c r="AM269">
        <v>0</v>
      </c>
    </row>
    <row r="270" spans="1:39" x14ac:dyDescent="0.25">
      <c r="A270" t="s">
        <v>18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3567.7748240000001</v>
      </c>
      <c r="I270">
        <v>1494.5170049999999</v>
      </c>
      <c r="J270" t="s">
        <v>3</v>
      </c>
      <c r="K270">
        <v>3504.23209</v>
      </c>
      <c r="L270">
        <v>1461.9725100000001</v>
      </c>
      <c r="M270" t="s">
        <v>4</v>
      </c>
      <c r="N270">
        <v>188.426016</v>
      </c>
      <c r="O270">
        <v>87.905010000000004</v>
      </c>
      <c r="P270" t="s">
        <v>5</v>
      </c>
      <c r="Q270">
        <v>175.25313800000001</v>
      </c>
      <c r="R270">
        <v>4.2362200000000003</v>
      </c>
      <c r="S270" t="s">
        <v>6</v>
      </c>
      <c r="T270">
        <v>49.399963</v>
      </c>
      <c r="U270">
        <v>0.42761399999999999</v>
      </c>
      <c r="V270" t="s">
        <v>7</v>
      </c>
      <c r="W270">
        <v>45.233680999999997</v>
      </c>
      <c r="X270">
        <v>0.90604399999999996</v>
      </c>
      <c r="Y270" t="s">
        <v>8</v>
      </c>
      <c r="Z270">
        <v>68.795736000000005</v>
      </c>
      <c r="AA270">
        <v>1.171837</v>
      </c>
      <c r="AB270" t="s">
        <v>9</v>
      </c>
      <c r="AC270">
        <v>3131.447803</v>
      </c>
      <c r="AD270">
        <v>923.27773100000002</v>
      </c>
      <c r="AE270" t="s">
        <v>10</v>
      </c>
      <c r="AF270">
        <v>0.28262100000000001</v>
      </c>
      <c r="AG270">
        <v>1.7E-5</v>
      </c>
      <c r="AH270" t="s">
        <v>11</v>
      </c>
      <c r="AI270">
        <v>0.71500600000000003</v>
      </c>
      <c r="AJ270">
        <v>6.9999999999999994E-5</v>
      </c>
      <c r="AK270" t="s">
        <v>12</v>
      </c>
      <c r="AL270">
        <v>0</v>
      </c>
      <c r="AM270">
        <v>0</v>
      </c>
    </row>
    <row r="271" spans="1:39" x14ac:dyDescent="0.25">
      <c r="A271" t="s">
        <v>18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3964.0955909999998</v>
      </c>
      <c r="I271">
        <v>1899.5580090000001</v>
      </c>
      <c r="J271" t="s">
        <v>3</v>
      </c>
      <c r="K271">
        <v>3893.5071440000002</v>
      </c>
      <c r="L271">
        <v>1857.980067</v>
      </c>
      <c r="M271" t="s">
        <v>4</v>
      </c>
      <c r="N271">
        <v>209.256113</v>
      </c>
      <c r="O271">
        <v>108.672585</v>
      </c>
      <c r="P271" t="s">
        <v>5</v>
      </c>
      <c r="Q271">
        <v>194.66848400000001</v>
      </c>
      <c r="R271">
        <v>4.6737830000000002</v>
      </c>
      <c r="S271" t="s">
        <v>6</v>
      </c>
      <c r="T271">
        <v>54.889287000000003</v>
      </c>
      <c r="U271">
        <v>0.53987700000000005</v>
      </c>
      <c r="V271" t="s">
        <v>7</v>
      </c>
      <c r="W271">
        <v>50.240374000000003</v>
      </c>
      <c r="X271">
        <v>0.88391399999999998</v>
      </c>
      <c r="Y271" t="s">
        <v>8</v>
      </c>
      <c r="Z271">
        <v>76.457656999999998</v>
      </c>
      <c r="AA271">
        <v>1.299301</v>
      </c>
      <c r="AB271" t="s">
        <v>9</v>
      </c>
      <c r="AC271">
        <v>3479.4400930000002</v>
      </c>
      <c r="AD271">
        <v>1163.280225</v>
      </c>
      <c r="AE271" t="s">
        <v>10</v>
      </c>
      <c r="AF271">
        <v>0.28250599999999998</v>
      </c>
      <c r="AG271">
        <v>1.5999999999999999E-5</v>
      </c>
      <c r="AH271" t="s">
        <v>11</v>
      </c>
      <c r="AI271">
        <v>0.715638</v>
      </c>
      <c r="AJ271">
        <v>6.8999999999999997E-5</v>
      </c>
      <c r="AK271" t="s">
        <v>12</v>
      </c>
      <c r="AL271">
        <v>0</v>
      </c>
      <c r="AM271">
        <v>0</v>
      </c>
    </row>
    <row r="272" spans="1:39" x14ac:dyDescent="0.25">
      <c r="A272" t="s">
        <v>18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4359.7343460000002</v>
      </c>
      <c r="I272">
        <v>2330.0124350000001</v>
      </c>
      <c r="J272" t="s">
        <v>3</v>
      </c>
      <c r="K272">
        <v>4282.0942379999997</v>
      </c>
      <c r="L272">
        <v>2279.249358</v>
      </c>
      <c r="M272" t="s">
        <v>4</v>
      </c>
      <c r="N272">
        <v>229.94176999999999</v>
      </c>
      <c r="O272">
        <v>130.77261799999999</v>
      </c>
      <c r="P272" t="s">
        <v>5</v>
      </c>
      <c r="Q272">
        <v>214.049812</v>
      </c>
      <c r="R272">
        <v>4.8479640000000002</v>
      </c>
      <c r="S272" t="s">
        <v>6</v>
      </c>
      <c r="T272">
        <v>60.359129000000003</v>
      </c>
      <c r="U272">
        <v>0.67121299999999995</v>
      </c>
      <c r="V272" t="s">
        <v>7</v>
      </c>
      <c r="W272">
        <v>55.245013</v>
      </c>
      <c r="X272">
        <v>0.85991099999999998</v>
      </c>
      <c r="Y272" t="s">
        <v>8</v>
      </c>
      <c r="Z272">
        <v>84.117599999999996</v>
      </c>
      <c r="AA272">
        <v>1.3541510000000001</v>
      </c>
      <c r="AB272" t="s">
        <v>9</v>
      </c>
      <c r="AC272">
        <v>3826.9231690000001</v>
      </c>
      <c r="AD272">
        <v>1441.449226</v>
      </c>
      <c r="AE272" t="s">
        <v>10</v>
      </c>
      <c r="AF272">
        <v>0.28244900000000001</v>
      </c>
      <c r="AG272">
        <v>1.5999999999999999E-5</v>
      </c>
      <c r="AH272" t="s">
        <v>11</v>
      </c>
      <c r="AI272">
        <v>0.71646100000000001</v>
      </c>
      <c r="AJ272">
        <v>6.9999999999999994E-5</v>
      </c>
      <c r="AK272" t="s">
        <v>12</v>
      </c>
      <c r="AL272">
        <v>0</v>
      </c>
      <c r="AM272">
        <v>0</v>
      </c>
    </row>
    <row r="273" spans="1:39" x14ac:dyDescent="0.25">
      <c r="A273" t="s">
        <v>18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4755.2756049999998</v>
      </c>
      <c r="I273">
        <v>2764.3212140000001</v>
      </c>
      <c r="J273" t="s">
        <v>3</v>
      </c>
      <c r="K273">
        <v>4670.5640229999999</v>
      </c>
      <c r="L273">
        <v>2702.5857500000002</v>
      </c>
      <c r="M273" t="s">
        <v>4</v>
      </c>
      <c r="N273">
        <v>250.864903</v>
      </c>
      <c r="O273">
        <v>157.21786399999999</v>
      </c>
      <c r="P273" t="s">
        <v>5</v>
      </c>
      <c r="Q273">
        <v>233.444176</v>
      </c>
      <c r="R273">
        <v>5.3313160000000002</v>
      </c>
      <c r="S273" t="s">
        <v>6</v>
      </c>
      <c r="T273">
        <v>65.843979000000004</v>
      </c>
      <c r="U273">
        <v>0.82497900000000002</v>
      </c>
      <c r="V273" t="s">
        <v>7</v>
      </c>
      <c r="W273">
        <v>60.244985999999997</v>
      </c>
      <c r="X273">
        <v>0.89158899999999996</v>
      </c>
      <c r="Y273" t="s">
        <v>8</v>
      </c>
      <c r="Z273">
        <v>91.772585000000007</v>
      </c>
      <c r="AA273">
        <v>1.4931730000000001</v>
      </c>
      <c r="AB273" t="s">
        <v>9</v>
      </c>
      <c r="AC273">
        <v>4174.0517870000003</v>
      </c>
      <c r="AD273">
        <v>1691.3412330000001</v>
      </c>
      <c r="AE273" t="s">
        <v>10</v>
      </c>
      <c r="AF273">
        <v>0.28240999999999999</v>
      </c>
      <c r="AG273">
        <v>1.5999999999999999E-5</v>
      </c>
      <c r="AH273" t="s">
        <v>11</v>
      </c>
      <c r="AI273">
        <v>0.71746900000000002</v>
      </c>
      <c r="AJ273">
        <v>6.4999999999999994E-5</v>
      </c>
      <c r="AK273" t="s">
        <v>12</v>
      </c>
      <c r="AL273">
        <v>0</v>
      </c>
      <c r="AM273">
        <v>0</v>
      </c>
    </row>
    <row r="274" spans="1:39" x14ac:dyDescent="0.25">
      <c r="A274" t="s">
        <v>18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5151.4242869999998</v>
      </c>
      <c r="I274">
        <v>3386.8910270000001</v>
      </c>
      <c r="J274" t="s">
        <v>3</v>
      </c>
      <c r="K274">
        <v>5059.6407710000003</v>
      </c>
      <c r="L274">
        <v>3312.346419</v>
      </c>
      <c r="M274" t="s">
        <v>4</v>
      </c>
      <c r="N274">
        <v>271.97367300000002</v>
      </c>
      <c r="O274">
        <v>186.017033</v>
      </c>
      <c r="P274" t="s">
        <v>5</v>
      </c>
      <c r="Q274">
        <v>252.82198</v>
      </c>
      <c r="R274">
        <v>5.5150379999999997</v>
      </c>
      <c r="S274" t="s">
        <v>6</v>
      </c>
      <c r="T274">
        <v>71.306754999999995</v>
      </c>
      <c r="U274">
        <v>0.98265999999999998</v>
      </c>
      <c r="V274" t="s">
        <v>7</v>
      </c>
      <c r="W274">
        <v>65.225582000000003</v>
      </c>
      <c r="X274">
        <v>0.88384600000000002</v>
      </c>
      <c r="Y274" t="s">
        <v>8</v>
      </c>
      <c r="Z274">
        <v>99.430216000000001</v>
      </c>
      <c r="AA274">
        <v>1.556219</v>
      </c>
      <c r="AB274" t="s">
        <v>9</v>
      </c>
      <c r="AC274">
        <v>4521.6527830000005</v>
      </c>
      <c r="AD274">
        <v>2088.24478</v>
      </c>
      <c r="AE274" t="s">
        <v>10</v>
      </c>
      <c r="AF274">
        <v>0.28239399999999998</v>
      </c>
      <c r="AG274">
        <v>1.5999999999999999E-5</v>
      </c>
      <c r="AH274" t="s">
        <v>11</v>
      </c>
      <c r="AI274">
        <v>0.71812500000000001</v>
      </c>
      <c r="AJ274">
        <v>6.0999999999999999E-5</v>
      </c>
      <c r="AK274" t="s">
        <v>12</v>
      </c>
      <c r="AL274">
        <v>0</v>
      </c>
      <c r="AM274">
        <v>0</v>
      </c>
    </row>
    <row r="275" spans="1:39" x14ac:dyDescent="0.25">
      <c r="A275" t="s">
        <v>18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5548.1906840000001</v>
      </c>
      <c r="I275">
        <v>3950.5554299999999</v>
      </c>
      <c r="J275" t="s">
        <v>3</v>
      </c>
      <c r="K275">
        <v>5449.3494730000002</v>
      </c>
      <c r="L275">
        <v>3861.2390730000002</v>
      </c>
      <c r="M275" t="s">
        <v>4</v>
      </c>
      <c r="N275">
        <v>292.89131700000002</v>
      </c>
      <c r="O275">
        <v>214.606675</v>
      </c>
      <c r="P275" t="s">
        <v>5</v>
      </c>
      <c r="Q275">
        <v>272.19739099999998</v>
      </c>
      <c r="R275">
        <v>5.9155030000000002</v>
      </c>
      <c r="S275" t="s">
        <v>6</v>
      </c>
      <c r="T275">
        <v>76.797083999999998</v>
      </c>
      <c r="U275">
        <v>1.143832</v>
      </c>
      <c r="V275" t="s">
        <v>7</v>
      </c>
      <c r="W275">
        <v>70.179158000000001</v>
      </c>
      <c r="X275">
        <v>0.91270600000000002</v>
      </c>
      <c r="Y275" t="s">
        <v>8</v>
      </c>
      <c r="Z275">
        <v>107.07722200000001</v>
      </c>
      <c r="AA275">
        <v>1.699668</v>
      </c>
      <c r="AB275" t="s">
        <v>9</v>
      </c>
      <c r="AC275">
        <v>4870.0661129999999</v>
      </c>
      <c r="AD275">
        <v>2434.4409919999998</v>
      </c>
      <c r="AE275" t="s">
        <v>10</v>
      </c>
      <c r="AF275">
        <v>0.28234599999999999</v>
      </c>
      <c r="AG275">
        <v>1.5999999999999999E-5</v>
      </c>
      <c r="AH275" t="s">
        <v>11</v>
      </c>
      <c r="AI275">
        <v>0.71854399999999996</v>
      </c>
      <c r="AJ275">
        <v>6.0000000000000002E-5</v>
      </c>
      <c r="AK275" t="s">
        <v>12</v>
      </c>
      <c r="AL275">
        <v>0</v>
      </c>
      <c r="AM275">
        <v>0</v>
      </c>
    </row>
    <row r="276" spans="1:39" x14ac:dyDescent="0.25">
      <c r="A276" t="s">
        <v>18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5944.9072070000002</v>
      </c>
      <c r="I276">
        <v>4482.3390319999999</v>
      </c>
      <c r="J276" t="s">
        <v>3</v>
      </c>
      <c r="K276">
        <v>5838.9919920000002</v>
      </c>
      <c r="L276">
        <v>4377.822099</v>
      </c>
      <c r="M276" t="s">
        <v>4</v>
      </c>
      <c r="N276">
        <v>313.72977100000003</v>
      </c>
      <c r="O276">
        <v>244.64299399999999</v>
      </c>
      <c r="P276" t="s">
        <v>5</v>
      </c>
      <c r="Q276">
        <v>291.63446199999998</v>
      </c>
      <c r="R276">
        <v>6.7415669999999999</v>
      </c>
      <c r="S276" t="s">
        <v>6</v>
      </c>
      <c r="T276">
        <v>82.300085999999993</v>
      </c>
      <c r="U276">
        <v>1.3428800000000001</v>
      </c>
      <c r="V276" t="s">
        <v>7</v>
      </c>
      <c r="W276">
        <v>75.151535999999993</v>
      </c>
      <c r="X276">
        <v>0.996286</v>
      </c>
      <c r="Y276" t="s">
        <v>8</v>
      </c>
      <c r="Z276">
        <v>114.753553</v>
      </c>
      <c r="AA276">
        <v>1.8826560000000001</v>
      </c>
      <c r="AB276" t="s">
        <v>9</v>
      </c>
      <c r="AC276">
        <v>5218.4322849999999</v>
      </c>
      <c r="AD276">
        <v>2746.7728059999999</v>
      </c>
      <c r="AE276" t="s">
        <v>10</v>
      </c>
      <c r="AF276">
        <v>0.28232000000000002</v>
      </c>
      <c r="AG276">
        <v>1.5999999999999999E-5</v>
      </c>
      <c r="AH276" t="s">
        <v>11</v>
      </c>
      <c r="AI276">
        <v>0.71947300000000003</v>
      </c>
      <c r="AJ276">
        <v>6.0999999999999999E-5</v>
      </c>
      <c r="AK276" t="s">
        <v>12</v>
      </c>
      <c r="AL276">
        <v>0</v>
      </c>
      <c r="AM276">
        <v>0</v>
      </c>
    </row>
    <row r="277" spans="1:39" x14ac:dyDescent="0.25">
      <c r="A277" t="s">
        <v>18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6341.1598540000005</v>
      </c>
      <c r="I277">
        <v>5251.9913989999995</v>
      </c>
      <c r="J277" t="s">
        <v>3</v>
      </c>
      <c r="K277">
        <v>6228.1885840000004</v>
      </c>
      <c r="L277">
        <v>5127.7503109999998</v>
      </c>
      <c r="M277" t="s">
        <v>4</v>
      </c>
      <c r="N277">
        <v>334.51086199999997</v>
      </c>
      <c r="O277">
        <v>278.89276899999999</v>
      </c>
      <c r="P277" t="s">
        <v>5</v>
      </c>
      <c r="Q277">
        <v>311.01400699999999</v>
      </c>
      <c r="R277">
        <v>7.5417670000000001</v>
      </c>
      <c r="S277" t="s">
        <v>6</v>
      </c>
      <c r="T277">
        <v>87.766268999999994</v>
      </c>
      <c r="U277">
        <v>1.539272</v>
      </c>
      <c r="V277" t="s">
        <v>7</v>
      </c>
      <c r="W277">
        <v>80.127110999999999</v>
      </c>
      <c r="X277">
        <v>1.048867</v>
      </c>
      <c r="Y277" t="s">
        <v>8</v>
      </c>
      <c r="Z277">
        <v>122.396072</v>
      </c>
      <c r="AA277">
        <v>2.1219510000000001</v>
      </c>
      <c r="AB277" t="s">
        <v>9</v>
      </c>
      <c r="AC277">
        <v>5566.4341020000002</v>
      </c>
      <c r="AD277">
        <v>3222.2812899999999</v>
      </c>
      <c r="AE277" t="s">
        <v>10</v>
      </c>
      <c r="AF277">
        <v>0.28231800000000001</v>
      </c>
      <c r="AG277">
        <v>1.5999999999999999E-5</v>
      </c>
      <c r="AH277" t="s">
        <v>11</v>
      </c>
      <c r="AI277">
        <v>0.72030099999999997</v>
      </c>
      <c r="AJ277">
        <v>5.5999999999999999E-5</v>
      </c>
      <c r="AK277" t="s">
        <v>12</v>
      </c>
      <c r="AL277">
        <v>0</v>
      </c>
      <c r="AM277">
        <v>0</v>
      </c>
    </row>
    <row r="278" spans="1:39" x14ac:dyDescent="0.25">
      <c r="A278" t="s">
        <v>18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6736.4034469999997</v>
      </c>
      <c r="I278">
        <v>6056.1929170000003</v>
      </c>
      <c r="J278" t="s">
        <v>3</v>
      </c>
      <c r="K278">
        <v>6616.3701069999997</v>
      </c>
      <c r="L278">
        <v>5911.1235909999996</v>
      </c>
      <c r="M278" t="s">
        <v>4</v>
      </c>
      <c r="N278">
        <v>355.360747</v>
      </c>
      <c r="O278">
        <v>319.86103800000001</v>
      </c>
      <c r="P278" t="s">
        <v>5</v>
      </c>
      <c r="Q278">
        <v>330.41932400000002</v>
      </c>
      <c r="R278">
        <v>9.1248880000000003</v>
      </c>
      <c r="S278" t="s">
        <v>6</v>
      </c>
      <c r="T278">
        <v>93.225335000000001</v>
      </c>
      <c r="U278">
        <v>1.78603</v>
      </c>
      <c r="V278" t="s">
        <v>7</v>
      </c>
      <c r="W278">
        <v>85.103870000000001</v>
      </c>
      <c r="X278">
        <v>1.176641</v>
      </c>
      <c r="Y278" t="s">
        <v>8</v>
      </c>
      <c r="Z278">
        <v>130.06581700000001</v>
      </c>
      <c r="AA278">
        <v>2.5365410000000002</v>
      </c>
      <c r="AB278" t="s">
        <v>9</v>
      </c>
      <c r="AC278">
        <v>5913.3538479999997</v>
      </c>
      <c r="AD278">
        <v>3676.7675140000001</v>
      </c>
      <c r="AE278" t="s">
        <v>10</v>
      </c>
      <c r="AF278">
        <v>0.282279</v>
      </c>
      <c r="AG278">
        <v>1.5E-5</v>
      </c>
      <c r="AH278" t="s">
        <v>11</v>
      </c>
      <c r="AI278">
        <v>0.72030799999999995</v>
      </c>
      <c r="AJ278">
        <v>5.5999999999999999E-5</v>
      </c>
      <c r="AK278" t="s">
        <v>12</v>
      </c>
      <c r="AL278">
        <v>0</v>
      </c>
      <c r="AM278">
        <v>0</v>
      </c>
    </row>
    <row r="279" spans="1:39" x14ac:dyDescent="0.25">
      <c r="A279" t="s">
        <v>18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7132.4742770000003</v>
      </c>
      <c r="I279">
        <v>6966.740202</v>
      </c>
      <c r="J279" t="s">
        <v>3</v>
      </c>
      <c r="K279">
        <v>7005.3647950000004</v>
      </c>
      <c r="L279">
        <v>6799.4571809999998</v>
      </c>
      <c r="M279" t="s">
        <v>4</v>
      </c>
      <c r="N279">
        <v>376.34214700000001</v>
      </c>
      <c r="O279">
        <v>361.89203099999997</v>
      </c>
      <c r="P279" t="s">
        <v>5</v>
      </c>
      <c r="Q279">
        <v>349.89517000000001</v>
      </c>
      <c r="R279">
        <v>11.083421</v>
      </c>
      <c r="S279" t="s">
        <v>6</v>
      </c>
      <c r="T279">
        <v>98.702453000000006</v>
      </c>
      <c r="U279">
        <v>2.0815839999999999</v>
      </c>
      <c r="V279" t="s">
        <v>7</v>
      </c>
      <c r="W279">
        <v>90.091618999999994</v>
      </c>
      <c r="X279">
        <v>1.28793</v>
      </c>
      <c r="Y279" t="s">
        <v>8</v>
      </c>
      <c r="Z279">
        <v>137.72957700000001</v>
      </c>
      <c r="AA279">
        <v>3.1315029999999999</v>
      </c>
      <c r="AB279" t="s">
        <v>9</v>
      </c>
      <c r="AC279">
        <v>6260.8730759999999</v>
      </c>
      <c r="AD279">
        <v>4218.3144819999998</v>
      </c>
      <c r="AE279" t="s">
        <v>10</v>
      </c>
      <c r="AF279">
        <v>0.282217</v>
      </c>
      <c r="AG279">
        <v>1.5E-5</v>
      </c>
      <c r="AH279" t="s">
        <v>11</v>
      </c>
      <c r="AI279">
        <v>0.72061600000000003</v>
      </c>
      <c r="AJ279">
        <v>5.7000000000000003E-5</v>
      </c>
      <c r="AK279" t="s">
        <v>12</v>
      </c>
      <c r="AL279">
        <v>0</v>
      </c>
      <c r="AM279">
        <v>0</v>
      </c>
    </row>
    <row r="280" spans="1:39" x14ac:dyDescent="0.25">
      <c r="A280" t="s">
        <v>18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7528.8414940000002</v>
      </c>
      <c r="I280">
        <v>7722.1857900000005</v>
      </c>
      <c r="J280" t="s">
        <v>3</v>
      </c>
      <c r="K280">
        <v>7394.6767380000001</v>
      </c>
      <c r="L280">
        <v>7531.7885219999998</v>
      </c>
      <c r="M280" t="s">
        <v>4</v>
      </c>
      <c r="N280">
        <v>397.360861</v>
      </c>
      <c r="O280">
        <v>412.21769399999999</v>
      </c>
      <c r="P280" t="s">
        <v>5</v>
      </c>
      <c r="Q280">
        <v>369.29409299999998</v>
      </c>
      <c r="R280">
        <v>12.716590999999999</v>
      </c>
      <c r="S280" t="s">
        <v>6</v>
      </c>
      <c r="T280">
        <v>104.157768</v>
      </c>
      <c r="U280">
        <v>2.2853699999999999</v>
      </c>
      <c r="V280" t="s">
        <v>7</v>
      </c>
      <c r="W280">
        <v>95.065236999999996</v>
      </c>
      <c r="X280">
        <v>1.416334</v>
      </c>
      <c r="Y280" t="s">
        <v>8</v>
      </c>
      <c r="Z280">
        <v>145.36252500000001</v>
      </c>
      <c r="AA280">
        <v>3.688501</v>
      </c>
      <c r="AB280" t="s">
        <v>9</v>
      </c>
      <c r="AC280">
        <v>6608.7632130000002</v>
      </c>
      <c r="AD280">
        <v>4638.1021030000002</v>
      </c>
      <c r="AE280" t="s">
        <v>10</v>
      </c>
      <c r="AF280">
        <v>0.28220499999999998</v>
      </c>
      <c r="AG280">
        <v>1.5E-5</v>
      </c>
      <c r="AH280" t="s">
        <v>11</v>
      </c>
      <c r="AI280">
        <v>0.72129200000000004</v>
      </c>
      <c r="AJ280">
        <v>5.3999999999999998E-5</v>
      </c>
      <c r="AK280" t="s">
        <v>12</v>
      </c>
      <c r="AL280">
        <v>0</v>
      </c>
      <c r="AM280">
        <v>0</v>
      </c>
    </row>
    <row r="281" spans="1:39" x14ac:dyDescent="0.25">
      <c r="A281" t="s">
        <v>18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7925.8528610000003</v>
      </c>
      <c r="I281">
        <v>8374.2621639999998</v>
      </c>
      <c r="J281" t="s">
        <v>3</v>
      </c>
      <c r="K281">
        <v>7784.5977540000004</v>
      </c>
      <c r="L281">
        <v>8164.4570279999998</v>
      </c>
      <c r="M281" t="s">
        <v>4</v>
      </c>
      <c r="N281">
        <v>418.30729200000002</v>
      </c>
      <c r="O281">
        <v>450.08790399999998</v>
      </c>
      <c r="P281" t="s">
        <v>5</v>
      </c>
      <c r="Q281">
        <v>388.76496500000002</v>
      </c>
      <c r="R281">
        <v>13.931055000000001</v>
      </c>
      <c r="S281" t="s">
        <v>6</v>
      </c>
      <c r="T281">
        <v>109.645488</v>
      </c>
      <c r="U281">
        <v>2.5604490000000002</v>
      </c>
      <c r="V281" t="s">
        <v>7</v>
      </c>
      <c r="W281">
        <v>100.061314</v>
      </c>
      <c r="X281">
        <v>1.617305</v>
      </c>
      <c r="Y281" t="s">
        <v>8</v>
      </c>
      <c r="Z281">
        <v>153.00774699999999</v>
      </c>
      <c r="AA281">
        <v>4.1473760000000004</v>
      </c>
      <c r="AB281" t="s">
        <v>9</v>
      </c>
      <c r="AC281">
        <v>6957.2544040000002</v>
      </c>
      <c r="AD281">
        <v>5027.6033289999996</v>
      </c>
      <c r="AE281" t="s">
        <v>10</v>
      </c>
      <c r="AF281">
        <v>0.282198</v>
      </c>
      <c r="AG281">
        <v>1.5E-5</v>
      </c>
      <c r="AH281" t="s">
        <v>11</v>
      </c>
      <c r="AI281">
        <v>0.72162099999999996</v>
      </c>
      <c r="AJ281">
        <v>5.5000000000000002E-5</v>
      </c>
      <c r="AK281" t="s">
        <v>12</v>
      </c>
      <c r="AL281">
        <v>0</v>
      </c>
      <c r="AM281">
        <v>0</v>
      </c>
    </row>
    <row r="282" spans="1:39" x14ac:dyDescent="0.25">
      <c r="A282" t="s">
        <v>19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0</v>
      </c>
      <c r="I282">
        <v>0</v>
      </c>
      <c r="J282" t="s">
        <v>3</v>
      </c>
      <c r="K282">
        <v>0</v>
      </c>
      <c r="L282">
        <v>0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0</v>
      </c>
      <c r="AG282">
        <v>0</v>
      </c>
      <c r="AH282" t="s">
        <v>11</v>
      </c>
      <c r="AI282">
        <v>0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19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0</v>
      </c>
      <c r="I283">
        <v>0</v>
      </c>
      <c r="J283" t="s">
        <v>3</v>
      </c>
      <c r="K283">
        <v>0</v>
      </c>
      <c r="L283">
        <v>0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0</v>
      </c>
      <c r="AG283">
        <v>0</v>
      </c>
      <c r="AH283" t="s">
        <v>11</v>
      </c>
      <c r="AI283">
        <v>0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19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0</v>
      </c>
      <c r="I284">
        <v>0</v>
      </c>
      <c r="J284" t="s">
        <v>3</v>
      </c>
      <c r="K284">
        <v>0</v>
      </c>
      <c r="L284">
        <v>0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0</v>
      </c>
      <c r="AG284">
        <v>0</v>
      </c>
      <c r="AH284" t="s">
        <v>11</v>
      </c>
      <c r="AI284">
        <v>0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19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0</v>
      </c>
      <c r="I285">
        <v>0</v>
      </c>
      <c r="J285" t="s">
        <v>3</v>
      </c>
      <c r="K285">
        <v>0</v>
      </c>
      <c r="L285">
        <v>0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0</v>
      </c>
      <c r="AG285">
        <v>0</v>
      </c>
      <c r="AH285" t="s">
        <v>11</v>
      </c>
      <c r="AI285">
        <v>0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19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0</v>
      </c>
      <c r="I286">
        <v>0</v>
      </c>
      <c r="J286" t="s">
        <v>3</v>
      </c>
      <c r="K286">
        <v>0</v>
      </c>
      <c r="L286">
        <v>0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0</v>
      </c>
      <c r="AG286">
        <v>0</v>
      </c>
      <c r="AH286" t="s">
        <v>11</v>
      </c>
      <c r="AI286">
        <v>0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19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0</v>
      </c>
      <c r="I287">
        <v>0</v>
      </c>
      <c r="J287" t="s">
        <v>3</v>
      </c>
      <c r="K287">
        <v>0</v>
      </c>
      <c r="L287">
        <v>0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0</v>
      </c>
      <c r="AG287">
        <v>0</v>
      </c>
      <c r="AH287" t="s">
        <v>11</v>
      </c>
      <c r="AI287">
        <v>0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19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0</v>
      </c>
      <c r="I288">
        <v>0</v>
      </c>
      <c r="J288" t="s">
        <v>3</v>
      </c>
      <c r="K288">
        <v>0</v>
      </c>
      <c r="L288">
        <v>0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0</v>
      </c>
      <c r="AG288">
        <v>0</v>
      </c>
      <c r="AH288" t="s">
        <v>11</v>
      </c>
      <c r="AI288">
        <v>0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19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0</v>
      </c>
      <c r="I289">
        <v>0</v>
      </c>
      <c r="J289" t="s">
        <v>3</v>
      </c>
      <c r="K289">
        <v>0</v>
      </c>
      <c r="L289">
        <v>0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0</v>
      </c>
      <c r="AG289">
        <v>0</v>
      </c>
      <c r="AH289" t="s">
        <v>11</v>
      </c>
      <c r="AI289">
        <v>0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19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0</v>
      </c>
      <c r="I290">
        <v>0</v>
      </c>
      <c r="J290" t="s">
        <v>3</v>
      </c>
      <c r="K290">
        <v>0</v>
      </c>
      <c r="L290">
        <v>0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0</v>
      </c>
      <c r="AG290">
        <v>0</v>
      </c>
      <c r="AH290" t="s">
        <v>11</v>
      </c>
      <c r="AI290">
        <v>0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19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0</v>
      </c>
      <c r="I291">
        <v>0</v>
      </c>
      <c r="J291" t="s">
        <v>3</v>
      </c>
      <c r="K291">
        <v>0</v>
      </c>
      <c r="L291">
        <v>0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0</v>
      </c>
      <c r="AG291">
        <v>0</v>
      </c>
      <c r="AH291" t="s">
        <v>11</v>
      </c>
      <c r="AI291">
        <v>0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19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0</v>
      </c>
      <c r="I292">
        <v>0</v>
      </c>
      <c r="J292" t="s">
        <v>3</v>
      </c>
      <c r="K292">
        <v>0</v>
      </c>
      <c r="L292">
        <v>0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0</v>
      </c>
      <c r="AG292">
        <v>0</v>
      </c>
      <c r="AH292" t="s">
        <v>11</v>
      </c>
      <c r="AI292">
        <v>0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19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0</v>
      </c>
      <c r="I293">
        <v>0</v>
      </c>
      <c r="J293" t="s">
        <v>3</v>
      </c>
      <c r="K293">
        <v>0</v>
      </c>
      <c r="L293">
        <v>0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0</v>
      </c>
      <c r="AG293">
        <v>0</v>
      </c>
      <c r="AH293" t="s">
        <v>11</v>
      </c>
      <c r="AI293">
        <v>0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19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0</v>
      </c>
      <c r="I294">
        <v>0</v>
      </c>
      <c r="J294" t="s">
        <v>3</v>
      </c>
      <c r="K294">
        <v>0</v>
      </c>
      <c r="L294">
        <v>0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0</v>
      </c>
      <c r="AG294">
        <v>0</v>
      </c>
      <c r="AH294" t="s">
        <v>11</v>
      </c>
      <c r="AI294">
        <v>0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19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0</v>
      </c>
      <c r="I295">
        <v>0</v>
      </c>
      <c r="J295" t="s">
        <v>3</v>
      </c>
      <c r="K295">
        <v>0</v>
      </c>
      <c r="L295">
        <v>0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0</v>
      </c>
      <c r="AG295">
        <v>0</v>
      </c>
      <c r="AH295" t="s">
        <v>11</v>
      </c>
      <c r="AI295">
        <v>0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19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0</v>
      </c>
      <c r="I296">
        <v>0</v>
      </c>
      <c r="J296" t="s">
        <v>3</v>
      </c>
      <c r="K296">
        <v>0</v>
      </c>
      <c r="L296">
        <v>0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0</v>
      </c>
      <c r="AG296">
        <v>0</v>
      </c>
      <c r="AH296" t="s">
        <v>11</v>
      </c>
      <c r="AI296">
        <v>0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19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0</v>
      </c>
      <c r="I297">
        <v>0</v>
      </c>
      <c r="J297" t="s">
        <v>3</v>
      </c>
      <c r="K297">
        <v>0</v>
      </c>
      <c r="L297">
        <v>0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0</v>
      </c>
      <c r="AG297">
        <v>0</v>
      </c>
      <c r="AH297" t="s">
        <v>11</v>
      </c>
      <c r="AI297">
        <v>0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19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0</v>
      </c>
      <c r="I298">
        <v>0</v>
      </c>
      <c r="J298" t="s">
        <v>3</v>
      </c>
      <c r="K298">
        <v>0</v>
      </c>
      <c r="L298">
        <v>0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0</v>
      </c>
      <c r="AG298">
        <v>0</v>
      </c>
      <c r="AH298" t="s">
        <v>11</v>
      </c>
      <c r="AI298">
        <v>0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19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0</v>
      </c>
      <c r="I299">
        <v>0</v>
      </c>
      <c r="J299" t="s">
        <v>3</v>
      </c>
      <c r="K299">
        <v>0</v>
      </c>
      <c r="L299">
        <v>0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0</v>
      </c>
      <c r="AG299">
        <v>0</v>
      </c>
      <c r="AH299" t="s">
        <v>11</v>
      </c>
      <c r="AI299">
        <v>0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19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0</v>
      </c>
      <c r="I300">
        <v>0</v>
      </c>
      <c r="J300" t="s">
        <v>3</v>
      </c>
      <c r="K300">
        <v>0</v>
      </c>
      <c r="L300">
        <v>0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0</v>
      </c>
      <c r="AG300">
        <v>0</v>
      </c>
      <c r="AH300" t="s">
        <v>11</v>
      </c>
      <c r="AI300">
        <v>0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19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0</v>
      </c>
      <c r="I301">
        <v>0</v>
      </c>
      <c r="J301" t="s">
        <v>3</v>
      </c>
      <c r="K301">
        <v>0</v>
      </c>
      <c r="L301">
        <v>0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0</v>
      </c>
      <c r="AG301">
        <v>0</v>
      </c>
      <c r="AH301" t="s">
        <v>11</v>
      </c>
      <c r="AI301">
        <v>0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20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337.44089500000001</v>
      </c>
      <c r="I302">
        <v>30.490051999999999</v>
      </c>
      <c r="J302" t="s">
        <v>3</v>
      </c>
      <c r="K302">
        <v>330.43080900000001</v>
      </c>
      <c r="L302">
        <v>29.752281</v>
      </c>
      <c r="M302" t="s">
        <v>4</v>
      </c>
      <c r="N302">
        <v>19.839086000000002</v>
      </c>
      <c r="O302">
        <v>0.88991299999999995</v>
      </c>
      <c r="P302" t="s">
        <v>5</v>
      </c>
      <c r="Q302">
        <v>0</v>
      </c>
      <c r="R302">
        <v>0</v>
      </c>
      <c r="S302" t="s">
        <v>6</v>
      </c>
      <c r="T302">
        <v>5.4151540000000002</v>
      </c>
      <c r="U302">
        <v>1.3772E-2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0.29416599999999998</v>
      </c>
      <c r="AD302">
        <v>7.7000000000000001E-5</v>
      </c>
      <c r="AE302" t="s">
        <v>10</v>
      </c>
      <c r="AF302">
        <v>0</v>
      </c>
      <c r="AG302">
        <v>0</v>
      </c>
      <c r="AH302" t="s">
        <v>11</v>
      </c>
      <c r="AI302">
        <v>0.70804699999999998</v>
      </c>
      <c r="AJ302">
        <v>4.6E-5</v>
      </c>
      <c r="AK302" t="s">
        <v>12</v>
      </c>
      <c r="AL302">
        <v>0</v>
      </c>
      <c r="AM302">
        <v>0</v>
      </c>
    </row>
    <row r="303" spans="1:39" x14ac:dyDescent="0.25">
      <c r="A303" t="s">
        <v>20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673.78742599999998</v>
      </c>
      <c r="I303">
        <v>104.621973</v>
      </c>
      <c r="J303" t="s">
        <v>3</v>
      </c>
      <c r="K303">
        <v>659.78974500000004</v>
      </c>
      <c r="L303">
        <v>101.61093700000001</v>
      </c>
      <c r="M303" t="s">
        <v>4</v>
      </c>
      <c r="N303">
        <v>39.446541000000003</v>
      </c>
      <c r="O303">
        <v>2.306022</v>
      </c>
      <c r="P303" t="s">
        <v>5</v>
      </c>
      <c r="Q303">
        <v>0</v>
      </c>
      <c r="R303">
        <v>0</v>
      </c>
      <c r="S303" t="s">
        <v>6</v>
      </c>
      <c r="T303">
        <v>10.814361</v>
      </c>
      <c r="U303">
        <v>3.6775000000000002E-2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0.28906100000000001</v>
      </c>
      <c r="AD303">
        <v>6.8999999999999997E-5</v>
      </c>
      <c r="AE303" t="s">
        <v>10</v>
      </c>
      <c r="AF303">
        <v>0</v>
      </c>
      <c r="AG303">
        <v>0</v>
      </c>
      <c r="AH303" t="s">
        <v>11</v>
      </c>
      <c r="AI303">
        <v>0.71006100000000005</v>
      </c>
      <c r="AJ303">
        <v>4.8999999999999998E-5</v>
      </c>
      <c r="AK303" t="s">
        <v>12</v>
      </c>
      <c r="AL303">
        <v>0</v>
      </c>
      <c r="AM303">
        <v>0</v>
      </c>
    </row>
    <row r="304" spans="1:39" x14ac:dyDescent="0.25">
      <c r="A304" t="s">
        <v>20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1010.7303020000001</v>
      </c>
      <c r="I304">
        <v>229.688647</v>
      </c>
      <c r="J304" t="s">
        <v>3</v>
      </c>
      <c r="K304">
        <v>989.74151500000005</v>
      </c>
      <c r="L304">
        <v>223.48802499999999</v>
      </c>
      <c r="M304" t="s">
        <v>4</v>
      </c>
      <c r="N304">
        <v>59.192610000000002</v>
      </c>
      <c r="O304">
        <v>5.1360849999999996</v>
      </c>
      <c r="P304" t="s">
        <v>5</v>
      </c>
      <c r="Q304">
        <v>0</v>
      </c>
      <c r="R304">
        <v>0</v>
      </c>
      <c r="S304" t="s">
        <v>6</v>
      </c>
      <c r="T304">
        <v>16.239227</v>
      </c>
      <c r="U304">
        <v>7.9452999999999996E-2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0.28629199999999999</v>
      </c>
      <c r="AD304">
        <v>4.0000000000000003E-5</v>
      </c>
      <c r="AE304" t="s">
        <v>10</v>
      </c>
      <c r="AF304">
        <v>0</v>
      </c>
      <c r="AG304">
        <v>0</v>
      </c>
      <c r="AH304" t="s">
        <v>11</v>
      </c>
      <c r="AI304">
        <v>0.71065999999999996</v>
      </c>
      <c r="AJ304">
        <v>5.5000000000000002E-5</v>
      </c>
      <c r="AK304" t="s">
        <v>12</v>
      </c>
      <c r="AL304">
        <v>0</v>
      </c>
      <c r="AM304">
        <v>0</v>
      </c>
    </row>
    <row r="305" spans="1:39" x14ac:dyDescent="0.25">
      <c r="A305" t="s">
        <v>20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1347.3599630000001</v>
      </c>
      <c r="I305">
        <v>362.787958</v>
      </c>
      <c r="J305" t="s">
        <v>3</v>
      </c>
      <c r="K305">
        <v>1319.369878</v>
      </c>
      <c r="L305">
        <v>353.539019</v>
      </c>
      <c r="M305" t="s">
        <v>4</v>
      </c>
      <c r="N305">
        <v>78.844234999999998</v>
      </c>
      <c r="O305">
        <v>7.7442019999999996</v>
      </c>
      <c r="P305" t="s">
        <v>5</v>
      </c>
      <c r="Q305">
        <v>0</v>
      </c>
      <c r="R305">
        <v>0</v>
      </c>
      <c r="S305" t="s">
        <v>6</v>
      </c>
      <c r="T305">
        <v>21.657385000000001</v>
      </c>
      <c r="U305">
        <v>0.11176899999999999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0.28543200000000002</v>
      </c>
      <c r="AD305">
        <v>3.1999999999999999E-5</v>
      </c>
      <c r="AE305" t="s">
        <v>10</v>
      </c>
      <c r="AF305">
        <v>0</v>
      </c>
      <c r="AG305">
        <v>0</v>
      </c>
      <c r="AH305" t="s">
        <v>11</v>
      </c>
      <c r="AI305">
        <v>0.71294800000000003</v>
      </c>
      <c r="AJ305">
        <v>7.2999999999999999E-5</v>
      </c>
      <c r="AK305" t="s">
        <v>12</v>
      </c>
      <c r="AL305">
        <v>0</v>
      </c>
      <c r="AM305">
        <v>0</v>
      </c>
    </row>
    <row r="306" spans="1:39" x14ac:dyDescent="0.25">
      <c r="A306" t="s">
        <v>20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1684.704209</v>
      </c>
      <c r="I306">
        <v>515.66126299999996</v>
      </c>
      <c r="J306" t="s">
        <v>3</v>
      </c>
      <c r="K306">
        <v>1649.713379</v>
      </c>
      <c r="L306">
        <v>502.887204</v>
      </c>
      <c r="M306" t="s">
        <v>4</v>
      </c>
      <c r="N306">
        <v>98.517643000000007</v>
      </c>
      <c r="O306">
        <v>10.742158</v>
      </c>
      <c r="P306" t="s">
        <v>5</v>
      </c>
      <c r="Q306">
        <v>0</v>
      </c>
      <c r="R306">
        <v>0</v>
      </c>
      <c r="S306" t="s">
        <v>6</v>
      </c>
      <c r="T306">
        <v>27.085377999999999</v>
      </c>
      <c r="U306">
        <v>0.15860399999999999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0.283806</v>
      </c>
      <c r="AD306">
        <v>1.5E-5</v>
      </c>
      <c r="AE306" t="s">
        <v>10</v>
      </c>
      <c r="AF306">
        <v>0</v>
      </c>
      <c r="AG306">
        <v>0</v>
      </c>
      <c r="AH306" t="s">
        <v>11</v>
      </c>
      <c r="AI306">
        <v>0.71382699999999999</v>
      </c>
      <c r="AJ306">
        <v>7.3999999999999996E-5</v>
      </c>
      <c r="AK306" t="s">
        <v>12</v>
      </c>
      <c r="AL306">
        <v>0</v>
      </c>
      <c r="AM306">
        <v>0</v>
      </c>
    </row>
    <row r="307" spans="1:39" x14ac:dyDescent="0.25">
      <c r="A307" t="s">
        <v>20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2022.0895780000001</v>
      </c>
      <c r="I307">
        <v>649.67687100000001</v>
      </c>
      <c r="J307" t="s">
        <v>3</v>
      </c>
      <c r="K307">
        <v>1980.1121069999999</v>
      </c>
      <c r="L307">
        <v>634.15215000000001</v>
      </c>
      <c r="M307" t="s">
        <v>4</v>
      </c>
      <c r="N307">
        <v>118.139994</v>
      </c>
      <c r="O307">
        <v>12.998177</v>
      </c>
      <c r="P307" t="s">
        <v>5</v>
      </c>
      <c r="Q307">
        <v>0</v>
      </c>
      <c r="R307">
        <v>0</v>
      </c>
      <c r="S307" t="s">
        <v>6</v>
      </c>
      <c r="T307">
        <v>32.522871000000002</v>
      </c>
      <c r="U307">
        <v>0.22115299999999999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0.28304299999999999</v>
      </c>
      <c r="AD307">
        <v>2.0000000000000002E-5</v>
      </c>
      <c r="AE307" t="s">
        <v>10</v>
      </c>
      <c r="AF307">
        <v>0</v>
      </c>
      <c r="AG307">
        <v>0</v>
      </c>
      <c r="AH307" t="s">
        <v>11</v>
      </c>
      <c r="AI307">
        <v>0.71409699999999998</v>
      </c>
      <c r="AJ307">
        <v>7.3999999999999996E-5</v>
      </c>
      <c r="AK307" t="s">
        <v>12</v>
      </c>
      <c r="AL307">
        <v>0</v>
      </c>
      <c r="AM307">
        <v>0</v>
      </c>
    </row>
    <row r="308" spans="1:39" x14ac:dyDescent="0.25">
      <c r="A308" t="s">
        <v>20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2360.0634519999999</v>
      </c>
      <c r="I308">
        <v>831.21056699999997</v>
      </c>
      <c r="J308" t="s">
        <v>3</v>
      </c>
      <c r="K308">
        <v>2311.0818359999998</v>
      </c>
      <c r="L308">
        <v>811.604153</v>
      </c>
      <c r="M308" t="s">
        <v>4</v>
      </c>
      <c r="N308">
        <v>137.85729000000001</v>
      </c>
      <c r="O308">
        <v>15.075832999999999</v>
      </c>
      <c r="P308" t="s">
        <v>5</v>
      </c>
      <c r="Q308">
        <v>0</v>
      </c>
      <c r="R308">
        <v>0</v>
      </c>
      <c r="S308" t="s">
        <v>6</v>
      </c>
      <c r="T308">
        <v>37.952565</v>
      </c>
      <c r="U308">
        <v>0.26620300000000002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0.283028</v>
      </c>
      <c r="AD308">
        <v>2.0000000000000002E-5</v>
      </c>
      <c r="AE308" t="s">
        <v>10</v>
      </c>
      <c r="AF308">
        <v>0</v>
      </c>
      <c r="AG308">
        <v>0</v>
      </c>
      <c r="AH308" t="s">
        <v>11</v>
      </c>
      <c r="AI308">
        <v>0.71714299999999997</v>
      </c>
      <c r="AJ308">
        <v>9.3999999999999994E-5</v>
      </c>
      <c r="AK308" t="s">
        <v>12</v>
      </c>
      <c r="AL308">
        <v>0</v>
      </c>
      <c r="AM308">
        <v>0</v>
      </c>
    </row>
    <row r="309" spans="1:39" x14ac:dyDescent="0.25">
      <c r="A309" t="s">
        <v>20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2696.7805859999999</v>
      </c>
      <c r="I309">
        <v>998.71976800000004</v>
      </c>
      <c r="J309" t="s">
        <v>3</v>
      </c>
      <c r="K309">
        <v>2640.816816</v>
      </c>
      <c r="L309">
        <v>975.59415999999999</v>
      </c>
      <c r="M309" t="s">
        <v>4</v>
      </c>
      <c r="N309">
        <v>157.50985</v>
      </c>
      <c r="O309">
        <v>16.728470999999999</v>
      </c>
      <c r="P309" t="s">
        <v>5</v>
      </c>
      <c r="Q309">
        <v>0</v>
      </c>
      <c r="R309">
        <v>0</v>
      </c>
      <c r="S309" t="s">
        <v>6</v>
      </c>
      <c r="T309">
        <v>43.364669999999997</v>
      </c>
      <c r="U309">
        <v>0.31518699999999999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0.282495</v>
      </c>
      <c r="AD309">
        <v>2.9E-5</v>
      </c>
      <c r="AE309" t="s">
        <v>10</v>
      </c>
      <c r="AF309">
        <v>0</v>
      </c>
      <c r="AG309">
        <v>0</v>
      </c>
      <c r="AH309" t="s">
        <v>11</v>
      </c>
      <c r="AI309">
        <v>0.71730300000000002</v>
      </c>
      <c r="AJ309">
        <v>9.6000000000000002E-5</v>
      </c>
      <c r="AK309" t="s">
        <v>12</v>
      </c>
      <c r="AL309">
        <v>0</v>
      </c>
      <c r="AM309">
        <v>0</v>
      </c>
    </row>
    <row r="310" spans="1:39" x14ac:dyDescent="0.25">
      <c r="A310" t="s">
        <v>20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3033.2827339999999</v>
      </c>
      <c r="I310">
        <v>1198.5360700000001</v>
      </c>
      <c r="J310" t="s">
        <v>3</v>
      </c>
      <c r="K310">
        <v>2970.3134030000001</v>
      </c>
      <c r="L310">
        <v>1168.8968130000001</v>
      </c>
      <c r="M310" t="s">
        <v>4</v>
      </c>
      <c r="N310">
        <v>177.08804599999999</v>
      </c>
      <c r="O310">
        <v>20.384122000000001</v>
      </c>
      <c r="P310" t="s">
        <v>5</v>
      </c>
      <c r="Q310">
        <v>0</v>
      </c>
      <c r="R310">
        <v>0</v>
      </c>
      <c r="S310" t="s">
        <v>6</v>
      </c>
      <c r="T310">
        <v>48.764463999999997</v>
      </c>
      <c r="U310">
        <v>0.34476899999999999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0.28196900000000003</v>
      </c>
      <c r="AD310">
        <v>3.4999999999999997E-5</v>
      </c>
      <c r="AE310" t="s">
        <v>10</v>
      </c>
      <c r="AF310">
        <v>0</v>
      </c>
      <c r="AG310">
        <v>0</v>
      </c>
      <c r="AH310" t="s">
        <v>11</v>
      </c>
      <c r="AI310">
        <v>0.71737700000000004</v>
      </c>
      <c r="AJ310">
        <v>9.7E-5</v>
      </c>
      <c r="AK310" t="s">
        <v>12</v>
      </c>
      <c r="AL310">
        <v>0</v>
      </c>
      <c r="AM310">
        <v>0</v>
      </c>
    </row>
    <row r="311" spans="1:39" x14ac:dyDescent="0.25">
      <c r="A311" t="s">
        <v>20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3370.2071970000002</v>
      </c>
      <c r="I311">
        <v>1432.885006</v>
      </c>
      <c r="J311" t="s">
        <v>3</v>
      </c>
      <c r="K311">
        <v>3300.2529979999999</v>
      </c>
      <c r="L311">
        <v>1399.207441</v>
      </c>
      <c r="M311" t="s">
        <v>4</v>
      </c>
      <c r="N311">
        <v>196.770792</v>
      </c>
      <c r="O311">
        <v>24.699294999999999</v>
      </c>
      <c r="P311" t="s">
        <v>5</v>
      </c>
      <c r="Q311">
        <v>0</v>
      </c>
      <c r="R311">
        <v>0</v>
      </c>
      <c r="S311" t="s">
        <v>6</v>
      </c>
      <c r="T311">
        <v>54.178832</v>
      </c>
      <c r="U311">
        <v>0.40756799999999999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0.28176600000000002</v>
      </c>
      <c r="AD311">
        <v>3.3000000000000003E-5</v>
      </c>
      <c r="AE311" t="s">
        <v>10</v>
      </c>
      <c r="AF311">
        <v>0</v>
      </c>
      <c r="AG311">
        <v>0</v>
      </c>
      <c r="AH311" t="s">
        <v>11</v>
      </c>
      <c r="AI311">
        <v>0.718526</v>
      </c>
      <c r="AJ311">
        <v>9.5000000000000005E-5</v>
      </c>
      <c r="AK311" t="s">
        <v>12</v>
      </c>
      <c r="AL311">
        <v>0</v>
      </c>
      <c r="AM311">
        <v>0</v>
      </c>
    </row>
    <row r="312" spans="1:39" x14ac:dyDescent="0.25">
      <c r="A312" t="s">
        <v>20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3706.8743800000002</v>
      </c>
      <c r="I312">
        <v>1719.7230300000001</v>
      </c>
      <c r="J312" t="s">
        <v>3</v>
      </c>
      <c r="K312">
        <v>3629.933188</v>
      </c>
      <c r="L312">
        <v>1679.2500250000001</v>
      </c>
      <c r="M312" t="s">
        <v>4</v>
      </c>
      <c r="N312">
        <v>216.419962</v>
      </c>
      <c r="O312">
        <v>29.723284</v>
      </c>
      <c r="P312" t="s">
        <v>5</v>
      </c>
      <c r="Q312">
        <v>0</v>
      </c>
      <c r="R312">
        <v>0</v>
      </c>
      <c r="S312" t="s">
        <v>6</v>
      </c>
      <c r="T312">
        <v>59.588161999999997</v>
      </c>
      <c r="U312">
        <v>0.48450700000000002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0.28165400000000002</v>
      </c>
      <c r="AD312">
        <v>3.1999999999999999E-5</v>
      </c>
      <c r="AE312" t="s">
        <v>10</v>
      </c>
      <c r="AF312">
        <v>0</v>
      </c>
      <c r="AG312">
        <v>0</v>
      </c>
      <c r="AH312" t="s">
        <v>11</v>
      </c>
      <c r="AI312">
        <v>0.71910799999999997</v>
      </c>
      <c r="AJ312">
        <v>9.2999999999999997E-5</v>
      </c>
      <c r="AK312" t="s">
        <v>12</v>
      </c>
      <c r="AL312">
        <v>0</v>
      </c>
      <c r="AM312">
        <v>0</v>
      </c>
    </row>
    <row r="313" spans="1:39" x14ac:dyDescent="0.25">
      <c r="A313" t="s">
        <v>20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4043.2800440000001</v>
      </c>
      <c r="I313">
        <v>2009.6215380000001</v>
      </c>
      <c r="J313" t="s">
        <v>3</v>
      </c>
      <c r="K313">
        <v>3959.3453709999999</v>
      </c>
      <c r="L313">
        <v>1963.803615</v>
      </c>
      <c r="M313" t="s">
        <v>4</v>
      </c>
      <c r="N313">
        <v>236.00237799999999</v>
      </c>
      <c r="O313">
        <v>33.515152999999998</v>
      </c>
      <c r="P313" t="s">
        <v>5</v>
      </c>
      <c r="Q313">
        <v>0</v>
      </c>
      <c r="R313">
        <v>0</v>
      </c>
      <c r="S313" t="s">
        <v>6</v>
      </c>
      <c r="T313">
        <v>64.987993000000003</v>
      </c>
      <c r="U313">
        <v>0.56458399999999997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0.28148600000000001</v>
      </c>
      <c r="AD313">
        <v>3.0000000000000001E-5</v>
      </c>
      <c r="AE313" t="s">
        <v>10</v>
      </c>
      <c r="AF313">
        <v>0</v>
      </c>
      <c r="AG313">
        <v>0</v>
      </c>
      <c r="AH313" t="s">
        <v>11</v>
      </c>
      <c r="AI313">
        <v>0.71994000000000002</v>
      </c>
      <c r="AJ313">
        <v>8.7999999999999998E-5</v>
      </c>
      <c r="AK313" t="s">
        <v>12</v>
      </c>
      <c r="AL313">
        <v>0</v>
      </c>
      <c r="AM313">
        <v>0</v>
      </c>
    </row>
    <row r="314" spans="1:39" x14ac:dyDescent="0.25">
      <c r="A314" t="s">
        <v>20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4379.5634570000002</v>
      </c>
      <c r="I314">
        <v>2337.3924630000001</v>
      </c>
      <c r="J314" t="s">
        <v>3</v>
      </c>
      <c r="K314">
        <v>4288.6239839999998</v>
      </c>
      <c r="L314">
        <v>2283.3670670000001</v>
      </c>
      <c r="M314" t="s">
        <v>4</v>
      </c>
      <c r="N314">
        <v>255.51439099999999</v>
      </c>
      <c r="O314">
        <v>37.425663999999998</v>
      </c>
      <c r="P314" t="s">
        <v>5</v>
      </c>
      <c r="Q314">
        <v>0</v>
      </c>
      <c r="R314">
        <v>0</v>
      </c>
      <c r="S314" t="s">
        <v>6</v>
      </c>
      <c r="T314">
        <v>70.368786</v>
      </c>
      <c r="U314">
        <v>0.66707300000000003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0.28136299999999997</v>
      </c>
      <c r="AD314">
        <v>3.1000000000000001E-5</v>
      </c>
      <c r="AE314" t="s">
        <v>10</v>
      </c>
      <c r="AF314">
        <v>0</v>
      </c>
      <c r="AG314">
        <v>0</v>
      </c>
      <c r="AH314" t="s">
        <v>11</v>
      </c>
      <c r="AI314">
        <v>0.72009299999999998</v>
      </c>
      <c r="AJ314">
        <v>8.6000000000000003E-5</v>
      </c>
      <c r="AK314" t="s">
        <v>12</v>
      </c>
      <c r="AL314">
        <v>0</v>
      </c>
      <c r="AM314">
        <v>0</v>
      </c>
    </row>
    <row r="315" spans="1:39" x14ac:dyDescent="0.25">
      <c r="A315" t="s">
        <v>20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4715.8911429999998</v>
      </c>
      <c r="I315">
        <v>2622.789409</v>
      </c>
      <c r="J315" t="s">
        <v>3</v>
      </c>
      <c r="K315">
        <v>4617.9492090000003</v>
      </c>
      <c r="L315">
        <v>2559.8751929999999</v>
      </c>
      <c r="M315" t="s">
        <v>4</v>
      </c>
      <c r="N315">
        <v>275.02575200000001</v>
      </c>
      <c r="O315">
        <v>40.330457000000003</v>
      </c>
      <c r="P315" t="s">
        <v>5</v>
      </c>
      <c r="Q315">
        <v>0</v>
      </c>
      <c r="R315">
        <v>0</v>
      </c>
      <c r="S315" t="s">
        <v>6</v>
      </c>
      <c r="T315">
        <v>75.748329999999996</v>
      </c>
      <c r="U315">
        <v>0.75548099999999996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0.28134500000000001</v>
      </c>
      <c r="AD315">
        <v>3.1000000000000001E-5</v>
      </c>
      <c r="AE315" t="s">
        <v>10</v>
      </c>
      <c r="AF315">
        <v>0</v>
      </c>
      <c r="AG315">
        <v>0</v>
      </c>
      <c r="AH315" t="s">
        <v>11</v>
      </c>
      <c r="AI315">
        <v>0.72010399999999997</v>
      </c>
      <c r="AJ315">
        <v>8.6000000000000003E-5</v>
      </c>
      <c r="AK315" t="s">
        <v>12</v>
      </c>
      <c r="AL315">
        <v>0</v>
      </c>
      <c r="AM315">
        <v>0</v>
      </c>
    </row>
    <row r="316" spans="1:39" x14ac:dyDescent="0.25">
      <c r="A316" t="s">
        <v>20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5052.3682319999998</v>
      </c>
      <c r="I316">
        <v>2975.3258449999998</v>
      </c>
      <c r="J316" t="s">
        <v>3</v>
      </c>
      <c r="K316">
        <v>4947.446191</v>
      </c>
      <c r="L316">
        <v>2904.9776689999999</v>
      </c>
      <c r="M316" t="s">
        <v>4</v>
      </c>
      <c r="N316">
        <v>294.50148799999999</v>
      </c>
      <c r="O316">
        <v>46.257232000000002</v>
      </c>
      <c r="P316" t="s">
        <v>5</v>
      </c>
      <c r="Q316">
        <v>0</v>
      </c>
      <c r="R316">
        <v>0</v>
      </c>
      <c r="S316" t="s">
        <v>6</v>
      </c>
      <c r="T316">
        <v>81.143117000000004</v>
      </c>
      <c r="U316">
        <v>0.89157299999999995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0.281335</v>
      </c>
      <c r="AD316">
        <v>3.1000000000000001E-5</v>
      </c>
      <c r="AE316" t="s">
        <v>10</v>
      </c>
      <c r="AF316">
        <v>0</v>
      </c>
      <c r="AG316">
        <v>0</v>
      </c>
      <c r="AH316" t="s">
        <v>11</v>
      </c>
      <c r="AI316">
        <v>0.72079199999999999</v>
      </c>
      <c r="AJ316">
        <v>7.8999999999999996E-5</v>
      </c>
      <c r="AK316" t="s">
        <v>12</v>
      </c>
      <c r="AL316">
        <v>0</v>
      </c>
      <c r="AM316">
        <v>0</v>
      </c>
    </row>
    <row r="317" spans="1:39" x14ac:dyDescent="0.25">
      <c r="A317" t="s">
        <v>20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5389.0558590000001</v>
      </c>
      <c r="I317">
        <v>3315.9409759999999</v>
      </c>
      <c r="J317" t="s">
        <v>3</v>
      </c>
      <c r="K317">
        <v>5277.135166</v>
      </c>
      <c r="L317">
        <v>3236.3444500000001</v>
      </c>
      <c r="M317" t="s">
        <v>4</v>
      </c>
      <c r="N317">
        <v>314.07992300000001</v>
      </c>
      <c r="O317">
        <v>50.358542</v>
      </c>
      <c r="P317" t="s">
        <v>5</v>
      </c>
      <c r="Q317">
        <v>0</v>
      </c>
      <c r="R317">
        <v>0</v>
      </c>
      <c r="S317" t="s">
        <v>6</v>
      </c>
      <c r="T317">
        <v>86.539220999999998</v>
      </c>
      <c r="U317">
        <v>1.013285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0.281335</v>
      </c>
      <c r="AD317">
        <v>3.1000000000000001E-5</v>
      </c>
      <c r="AE317" t="s">
        <v>10</v>
      </c>
      <c r="AF317">
        <v>0</v>
      </c>
      <c r="AG317">
        <v>0</v>
      </c>
      <c r="AH317" t="s">
        <v>11</v>
      </c>
      <c r="AI317">
        <v>0.72102900000000003</v>
      </c>
      <c r="AJ317">
        <v>7.7000000000000001E-5</v>
      </c>
      <c r="AK317" t="s">
        <v>12</v>
      </c>
      <c r="AL317">
        <v>0</v>
      </c>
      <c r="AM317">
        <v>0</v>
      </c>
    </row>
    <row r="318" spans="1:39" x14ac:dyDescent="0.25">
      <c r="A318" t="s">
        <v>20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5726.064531</v>
      </c>
      <c r="I318">
        <v>3714.793451</v>
      </c>
      <c r="J318" t="s">
        <v>3</v>
      </c>
      <c r="K318">
        <v>5607.1502829999999</v>
      </c>
      <c r="L318">
        <v>3624.0688140000002</v>
      </c>
      <c r="M318" t="s">
        <v>4</v>
      </c>
      <c r="N318">
        <v>333.61906299999998</v>
      </c>
      <c r="O318">
        <v>55.178429000000001</v>
      </c>
      <c r="P318" t="s">
        <v>5</v>
      </c>
      <c r="Q318">
        <v>0</v>
      </c>
      <c r="R318">
        <v>0</v>
      </c>
      <c r="S318" t="s">
        <v>6</v>
      </c>
      <c r="T318">
        <v>91.920741000000007</v>
      </c>
      <c r="U318">
        <v>1.127232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0.281333</v>
      </c>
      <c r="AD318">
        <v>3.1000000000000001E-5</v>
      </c>
      <c r="AE318" t="s">
        <v>10</v>
      </c>
      <c r="AF318">
        <v>0</v>
      </c>
      <c r="AG318">
        <v>0</v>
      </c>
      <c r="AH318" t="s">
        <v>11</v>
      </c>
      <c r="AI318">
        <v>0.72107900000000003</v>
      </c>
      <c r="AJ318">
        <v>7.6000000000000004E-5</v>
      </c>
      <c r="AK318" t="s">
        <v>12</v>
      </c>
      <c r="AL318">
        <v>0</v>
      </c>
      <c r="AM318">
        <v>0</v>
      </c>
    </row>
    <row r="319" spans="1:39" x14ac:dyDescent="0.25">
      <c r="A319" t="s">
        <v>20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6062.8177150000001</v>
      </c>
      <c r="I319">
        <v>4120.3699550000001</v>
      </c>
      <c r="J319" t="s">
        <v>3</v>
      </c>
      <c r="K319">
        <v>5936.921182</v>
      </c>
      <c r="L319">
        <v>4018.906841</v>
      </c>
      <c r="M319" t="s">
        <v>4</v>
      </c>
      <c r="N319">
        <v>353.16556500000002</v>
      </c>
      <c r="O319">
        <v>60.532282000000002</v>
      </c>
      <c r="P319" t="s">
        <v>5</v>
      </c>
      <c r="Q319">
        <v>0</v>
      </c>
      <c r="R319">
        <v>0</v>
      </c>
      <c r="S319" t="s">
        <v>6</v>
      </c>
      <c r="T319">
        <v>97.315748999999997</v>
      </c>
      <c r="U319">
        <v>1.245913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0.28094000000000002</v>
      </c>
      <c r="AD319">
        <v>3.6000000000000001E-5</v>
      </c>
      <c r="AE319" t="s">
        <v>10</v>
      </c>
      <c r="AF319">
        <v>0</v>
      </c>
      <c r="AG319">
        <v>0</v>
      </c>
      <c r="AH319" t="s">
        <v>11</v>
      </c>
      <c r="AI319">
        <v>0.72123000000000004</v>
      </c>
      <c r="AJ319">
        <v>7.4999999999999993E-5</v>
      </c>
      <c r="AK319" t="s">
        <v>12</v>
      </c>
      <c r="AL319">
        <v>0</v>
      </c>
      <c r="AM319">
        <v>0</v>
      </c>
    </row>
    <row r="320" spans="1:39" x14ac:dyDescent="0.25">
      <c r="A320" t="s">
        <v>20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6400.1635640000004</v>
      </c>
      <c r="I320">
        <v>4615.9302019999996</v>
      </c>
      <c r="J320" t="s">
        <v>3</v>
      </c>
      <c r="K320">
        <v>6267.2739549999997</v>
      </c>
      <c r="L320">
        <v>4504.1563489999999</v>
      </c>
      <c r="M320" t="s">
        <v>4</v>
      </c>
      <c r="N320">
        <v>372.896411</v>
      </c>
      <c r="O320">
        <v>66.204299000000006</v>
      </c>
      <c r="P320" t="s">
        <v>5</v>
      </c>
      <c r="Q320">
        <v>0</v>
      </c>
      <c r="R320">
        <v>0</v>
      </c>
      <c r="S320" t="s">
        <v>6</v>
      </c>
      <c r="T320">
        <v>102.71633199999999</v>
      </c>
      <c r="U320">
        <v>1.3915219999999999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0.28093200000000002</v>
      </c>
      <c r="AD320">
        <v>3.6000000000000001E-5</v>
      </c>
      <c r="AE320" t="s">
        <v>10</v>
      </c>
      <c r="AF320">
        <v>0</v>
      </c>
      <c r="AG320">
        <v>0</v>
      </c>
      <c r="AH320" t="s">
        <v>11</v>
      </c>
      <c r="AI320">
        <v>0.72154700000000005</v>
      </c>
      <c r="AJ320">
        <v>8.0000000000000007E-5</v>
      </c>
      <c r="AK320" t="s">
        <v>12</v>
      </c>
      <c r="AL320">
        <v>0</v>
      </c>
      <c r="AM320">
        <v>0</v>
      </c>
    </row>
    <row r="321" spans="1:39" x14ac:dyDescent="0.25">
      <c r="A321" t="s">
        <v>20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6737.5091990000001</v>
      </c>
      <c r="I321">
        <v>5156.3189549999997</v>
      </c>
      <c r="J321" t="s">
        <v>3</v>
      </c>
      <c r="K321">
        <v>6597.63375</v>
      </c>
      <c r="L321">
        <v>5033.79907</v>
      </c>
      <c r="M321" t="s">
        <v>4</v>
      </c>
      <c r="N321">
        <v>392.53147100000001</v>
      </c>
      <c r="O321">
        <v>72.914902999999995</v>
      </c>
      <c r="P321" t="s">
        <v>5</v>
      </c>
      <c r="Q321">
        <v>0</v>
      </c>
      <c r="R321">
        <v>0</v>
      </c>
      <c r="S321" t="s">
        <v>6</v>
      </c>
      <c r="T321">
        <v>108.117413</v>
      </c>
      <c r="U321">
        <v>1.553158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0.28055600000000003</v>
      </c>
      <c r="AD321">
        <v>4.1E-5</v>
      </c>
      <c r="AE321" t="s">
        <v>10</v>
      </c>
      <c r="AF321">
        <v>0</v>
      </c>
      <c r="AG321">
        <v>0</v>
      </c>
      <c r="AH321" t="s">
        <v>11</v>
      </c>
      <c r="AI321">
        <v>0.72154700000000005</v>
      </c>
      <c r="AJ321">
        <v>8.0000000000000007E-5</v>
      </c>
      <c r="AK321" t="s">
        <v>12</v>
      </c>
      <c r="AL321">
        <v>0</v>
      </c>
      <c r="AM321">
        <v>0</v>
      </c>
    </row>
    <row r="322" spans="1:39" x14ac:dyDescent="0.25">
      <c r="A322" t="s">
        <v>21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8349.0647850000005</v>
      </c>
      <c r="I322">
        <v>2250.7607520000001</v>
      </c>
      <c r="J322" t="s">
        <v>3</v>
      </c>
      <c r="K322">
        <v>8332.8805080000002</v>
      </c>
      <c r="L322">
        <v>2240.089035</v>
      </c>
      <c r="M322" t="s">
        <v>4</v>
      </c>
      <c r="N322">
        <v>58.025469999999999</v>
      </c>
      <c r="O322">
        <v>0.89927400000000002</v>
      </c>
      <c r="P322" t="s">
        <v>5</v>
      </c>
      <c r="Q322">
        <v>69.011852000000005</v>
      </c>
      <c r="R322">
        <v>9.3252260000000007</v>
      </c>
      <c r="S322" t="s">
        <v>6</v>
      </c>
      <c r="T322">
        <v>38.080382999999998</v>
      </c>
      <c r="U322">
        <v>0.91177600000000003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0</v>
      </c>
      <c r="AD322">
        <v>0</v>
      </c>
      <c r="AE322" t="s">
        <v>10</v>
      </c>
      <c r="AF322">
        <v>0.29677999999999999</v>
      </c>
      <c r="AG322">
        <v>6.9999999999999994E-5</v>
      </c>
      <c r="AH322" t="s">
        <v>11</v>
      </c>
      <c r="AI322">
        <v>0.70688099999999998</v>
      </c>
      <c r="AJ322">
        <v>1.5999999999999999E-5</v>
      </c>
      <c r="AK322" t="s">
        <v>12</v>
      </c>
      <c r="AL322">
        <v>0</v>
      </c>
      <c r="AM322">
        <v>0</v>
      </c>
    </row>
    <row r="323" spans="1:39" x14ac:dyDescent="0.25">
      <c r="A323" t="s">
        <v>21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16697.165819999998</v>
      </c>
      <c r="I323">
        <v>6070.0513799999999</v>
      </c>
      <c r="J323" t="s">
        <v>3</v>
      </c>
      <c r="K323">
        <v>16664.909766000001</v>
      </c>
      <c r="L323">
        <v>6031.0993829999998</v>
      </c>
      <c r="M323" t="s">
        <v>4</v>
      </c>
      <c r="N323">
        <v>115.77258</v>
      </c>
      <c r="O323">
        <v>3.325053</v>
      </c>
      <c r="P323" t="s">
        <v>5</v>
      </c>
      <c r="Q323">
        <v>136.194051</v>
      </c>
      <c r="R323">
        <v>31.308913</v>
      </c>
      <c r="S323" t="s">
        <v>6</v>
      </c>
      <c r="T323">
        <v>76.050201000000001</v>
      </c>
      <c r="U323">
        <v>3.2390690000000002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0</v>
      </c>
      <c r="AD323">
        <v>0</v>
      </c>
      <c r="AE323" t="s">
        <v>10</v>
      </c>
      <c r="AF323">
        <v>0.29113800000000001</v>
      </c>
      <c r="AG323">
        <v>7.7999999999999999E-5</v>
      </c>
      <c r="AH323" t="s">
        <v>11</v>
      </c>
      <c r="AI323">
        <v>0.70817200000000002</v>
      </c>
      <c r="AJ323">
        <v>2.6999999999999999E-5</v>
      </c>
      <c r="AK323" t="s">
        <v>12</v>
      </c>
      <c r="AL323">
        <v>0</v>
      </c>
      <c r="AM323">
        <v>0</v>
      </c>
    </row>
    <row r="324" spans="1:39" x14ac:dyDescent="0.25">
      <c r="A324" t="s">
        <v>21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25039.125468999999</v>
      </c>
      <c r="I324">
        <v>11156.19241</v>
      </c>
      <c r="J324" t="s">
        <v>3</v>
      </c>
      <c r="K324">
        <v>24990.803047000001</v>
      </c>
      <c r="L324">
        <v>11062.397564999999</v>
      </c>
      <c r="M324" t="s">
        <v>4</v>
      </c>
      <c r="N324">
        <v>173.59802199999999</v>
      </c>
      <c r="O324">
        <v>7.2651849999999998</v>
      </c>
      <c r="P324" t="s">
        <v>5</v>
      </c>
      <c r="Q324">
        <v>202.39796999999999</v>
      </c>
      <c r="R324">
        <v>50.031008</v>
      </c>
      <c r="S324" t="s">
        <v>6</v>
      </c>
      <c r="T324">
        <v>113.815195</v>
      </c>
      <c r="U324">
        <v>6.6028469999999997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0</v>
      </c>
      <c r="AD324">
        <v>0</v>
      </c>
      <c r="AE324" t="s">
        <v>10</v>
      </c>
      <c r="AF324">
        <v>0.28778300000000001</v>
      </c>
      <c r="AG324">
        <v>6.2000000000000003E-5</v>
      </c>
      <c r="AH324" t="s">
        <v>11</v>
      </c>
      <c r="AI324">
        <v>0.70938599999999996</v>
      </c>
      <c r="AJ324">
        <v>4.1E-5</v>
      </c>
      <c r="AK324" t="s">
        <v>12</v>
      </c>
      <c r="AL324">
        <v>0</v>
      </c>
      <c r="AM324">
        <v>0</v>
      </c>
    </row>
    <row r="325" spans="1:39" x14ac:dyDescent="0.25">
      <c r="A325" t="s">
        <v>21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33382.574844000002</v>
      </c>
      <c r="I325">
        <v>16059.287808999999</v>
      </c>
      <c r="J325" t="s">
        <v>3</v>
      </c>
      <c r="K325">
        <v>33318.185312000001</v>
      </c>
      <c r="L325">
        <v>15905.876778</v>
      </c>
      <c r="M325" t="s">
        <v>4</v>
      </c>
      <c r="N325">
        <v>231.510356</v>
      </c>
      <c r="O325">
        <v>11.693758000000001</v>
      </c>
      <c r="P325" t="s">
        <v>5</v>
      </c>
      <c r="Q325">
        <v>268.54019299999999</v>
      </c>
      <c r="R325">
        <v>59.378610000000002</v>
      </c>
      <c r="S325" t="s">
        <v>6</v>
      </c>
      <c r="T325">
        <v>151.75665900000001</v>
      </c>
      <c r="U325">
        <v>9.7682929999999999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0</v>
      </c>
      <c r="AD325">
        <v>0</v>
      </c>
      <c r="AE325" t="s">
        <v>10</v>
      </c>
      <c r="AF325">
        <v>0.285638</v>
      </c>
      <c r="AG325">
        <v>5.5999999999999999E-5</v>
      </c>
      <c r="AH325" t="s">
        <v>11</v>
      </c>
      <c r="AI325">
        <v>0.71024399999999999</v>
      </c>
      <c r="AJ325">
        <v>5.1E-5</v>
      </c>
      <c r="AK325" t="s">
        <v>12</v>
      </c>
      <c r="AL325">
        <v>0</v>
      </c>
      <c r="AM325">
        <v>0</v>
      </c>
    </row>
    <row r="326" spans="1:39" x14ac:dyDescent="0.25">
      <c r="A326" t="s">
        <v>21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41726.713280999997</v>
      </c>
      <c r="I326">
        <v>21872.009795999998</v>
      </c>
      <c r="J326" t="s">
        <v>3</v>
      </c>
      <c r="K326">
        <v>41646.275469</v>
      </c>
      <c r="L326">
        <v>21654.686952</v>
      </c>
      <c r="M326" t="s">
        <v>4</v>
      </c>
      <c r="N326">
        <v>289.37590599999999</v>
      </c>
      <c r="O326">
        <v>15.113451</v>
      </c>
      <c r="P326" t="s">
        <v>5</v>
      </c>
      <c r="Q326">
        <v>334.45432599999998</v>
      </c>
      <c r="R326">
        <v>69.487673999999998</v>
      </c>
      <c r="S326" t="s">
        <v>6</v>
      </c>
      <c r="T326">
        <v>189.69941</v>
      </c>
      <c r="U326">
        <v>13.341887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0</v>
      </c>
      <c r="AD326">
        <v>0</v>
      </c>
      <c r="AE326" t="s">
        <v>10</v>
      </c>
      <c r="AF326">
        <v>0.284055</v>
      </c>
      <c r="AG326">
        <v>3.4E-5</v>
      </c>
      <c r="AH326" t="s">
        <v>11</v>
      </c>
      <c r="AI326">
        <v>0.71112299999999995</v>
      </c>
      <c r="AJ326">
        <v>5.8999999999999998E-5</v>
      </c>
      <c r="AK326" t="s">
        <v>12</v>
      </c>
      <c r="AL326">
        <v>0</v>
      </c>
      <c r="AM326">
        <v>0</v>
      </c>
    </row>
    <row r="327" spans="1:39" x14ac:dyDescent="0.25">
      <c r="A327" t="s">
        <v>21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50069.108672000002</v>
      </c>
      <c r="I327">
        <v>29602.991411999999</v>
      </c>
      <c r="J327" t="s">
        <v>3</v>
      </c>
      <c r="K327">
        <v>49972.605859000003</v>
      </c>
      <c r="L327">
        <v>29312.846218999999</v>
      </c>
      <c r="M327" t="s">
        <v>4</v>
      </c>
      <c r="N327">
        <v>347.228409</v>
      </c>
      <c r="O327">
        <v>19.318836000000001</v>
      </c>
      <c r="P327" t="s">
        <v>5</v>
      </c>
      <c r="Q327">
        <v>400.49229000000003</v>
      </c>
      <c r="R327">
        <v>78.564259000000007</v>
      </c>
      <c r="S327" t="s">
        <v>6</v>
      </c>
      <c r="T327">
        <v>227.70510899999999</v>
      </c>
      <c r="U327">
        <v>17.942765999999999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0</v>
      </c>
      <c r="AD327">
        <v>0</v>
      </c>
      <c r="AE327" t="s">
        <v>10</v>
      </c>
      <c r="AF327">
        <v>0.28351199999999999</v>
      </c>
      <c r="AG327">
        <v>2.5999999999999998E-5</v>
      </c>
      <c r="AH327" t="s">
        <v>11</v>
      </c>
      <c r="AI327">
        <v>0.71260400000000002</v>
      </c>
      <c r="AJ327">
        <v>7.1000000000000005E-5</v>
      </c>
      <c r="AK327" t="s">
        <v>12</v>
      </c>
      <c r="AL327">
        <v>0</v>
      </c>
      <c r="AM327">
        <v>0</v>
      </c>
    </row>
    <row r="328" spans="1:39" x14ac:dyDescent="0.25">
      <c r="A328" t="s">
        <v>21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58410.181250000001</v>
      </c>
      <c r="I328">
        <v>36915.746592000003</v>
      </c>
      <c r="J328" t="s">
        <v>3</v>
      </c>
      <c r="K328">
        <v>58297.601483999999</v>
      </c>
      <c r="L328">
        <v>36530.325348999999</v>
      </c>
      <c r="M328" t="s">
        <v>4</v>
      </c>
      <c r="N328">
        <v>405.01100600000001</v>
      </c>
      <c r="O328">
        <v>23.981442999999999</v>
      </c>
      <c r="P328" t="s">
        <v>5</v>
      </c>
      <c r="Q328">
        <v>466.73976299999998</v>
      </c>
      <c r="R328">
        <v>93.683111999999994</v>
      </c>
      <c r="S328" t="s">
        <v>6</v>
      </c>
      <c r="T328">
        <v>265.70424300000002</v>
      </c>
      <c r="U328">
        <v>24.229842000000001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0</v>
      </c>
      <c r="AD328">
        <v>0</v>
      </c>
      <c r="AE328" t="s">
        <v>10</v>
      </c>
      <c r="AF328">
        <v>0.28321000000000002</v>
      </c>
      <c r="AG328">
        <v>2.5000000000000001E-5</v>
      </c>
      <c r="AH328" t="s">
        <v>11</v>
      </c>
      <c r="AI328">
        <v>0.71360000000000001</v>
      </c>
      <c r="AJ328">
        <v>7.6000000000000004E-5</v>
      </c>
      <c r="AK328" t="s">
        <v>12</v>
      </c>
      <c r="AL328">
        <v>0</v>
      </c>
      <c r="AM328">
        <v>0</v>
      </c>
    </row>
    <row r="329" spans="1:39" x14ac:dyDescent="0.25">
      <c r="A329" t="s">
        <v>21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66753.625312000004</v>
      </c>
      <c r="I329">
        <v>45032.667845000004</v>
      </c>
      <c r="J329" t="s">
        <v>3</v>
      </c>
      <c r="K329">
        <v>66624.978594</v>
      </c>
      <c r="L329">
        <v>44570.729500000001</v>
      </c>
      <c r="M329" t="s">
        <v>4</v>
      </c>
      <c r="N329">
        <v>462.90341799999999</v>
      </c>
      <c r="O329">
        <v>29.750677</v>
      </c>
      <c r="P329" t="s">
        <v>5</v>
      </c>
      <c r="Q329">
        <v>532.96581800000001</v>
      </c>
      <c r="R329">
        <v>108.691018</v>
      </c>
      <c r="S329" t="s">
        <v>6</v>
      </c>
      <c r="T329">
        <v>303.644271</v>
      </c>
      <c r="U329">
        <v>29.722100000000001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0</v>
      </c>
      <c r="AD329">
        <v>0</v>
      </c>
      <c r="AE329" t="s">
        <v>10</v>
      </c>
      <c r="AF329">
        <v>0.28259400000000001</v>
      </c>
      <c r="AG329">
        <v>3.3000000000000003E-5</v>
      </c>
      <c r="AH329" t="s">
        <v>11</v>
      </c>
      <c r="AI329">
        <v>0.714449</v>
      </c>
      <c r="AJ329">
        <v>9.2E-5</v>
      </c>
      <c r="AK329" t="s">
        <v>12</v>
      </c>
      <c r="AL329">
        <v>0</v>
      </c>
      <c r="AM329">
        <v>0</v>
      </c>
    </row>
    <row r="330" spans="1:39" x14ac:dyDescent="0.25">
      <c r="A330" t="s">
        <v>21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75095.37</v>
      </c>
      <c r="I330">
        <v>53235.820347000001</v>
      </c>
      <c r="J330" t="s">
        <v>3</v>
      </c>
      <c r="K330">
        <v>74950.669844000004</v>
      </c>
      <c r="L330">
        <v>52704.207996999998</v>
      </c>
      <c r="M330" t="s">
        <v>4</v>
      </c>
      <c r="N330">
        <v>520.675749</v>
      </c>
      <c r="O330">
        <v>34.037061999999999</v>
      </c>
      <c r="P330" t="s">
        <v>5</v>
      </c>
      <c r="Q330">
        <v>599.61430800000005</v>
      </c>
      <c r="R330">
        <v>121.519262</v>
      </c>
      <c r="S330" t="s">
        <v>6</v>
      </c>
      <c r="T330">
        <v>341.551219</v>
      </c>
      <c r="U330">
        <v>36.366618000000003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0</v>
      </c>
      <c r="AD330">
        <v>0</v>
      </c>
      <c r="AE330" t="s">
        <v>10</v>
      </c>
      <c r="AF330">
        <v>0.28234199999999998</v>
      </c>
      <c r="AG330">
        <v>3.1000000000000001E-5</v>
      </c>
      <c r="AH330" t="s">
        <v>11</v>
      </c>
      <c r="AI330">
        <v>0.71485399999999999</v>
      </c>
      <c r="AJ330">
        <v>9.1000000000000003E-5</v>
      </c>
      <c r="AK330" t="s">
        <v>12</v>
      </c>
      <c r="AL330">
        <v>0</v>
      </c>
      <c r="AM330">
        <v>0</v>
      </c>
    </row>
    <row r="331" spans="1:39" x14ac:dyDescent="0.25">
      <c r="A331" t="s">
        <v>21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83437.026249999995</v>
      </c>
      <c r="I331">
        <v>60721.713941000002</v>
      </c>
      <c r="J331" t="s">
        <v>3</v>
      </c>
      <c r="K331">
        <v>83276.291094</v>
      </c>
      <c r="L331">
        <v>60117.290754000001</v>
      </c>
      <c r="M331" t="s">
        <v>4</v>
      </c>
      <c r="N331">
        <v>578.42987100000005</v>
      </c>
      <c r="O331">
        <v>39.386248000000002</v>
      </c>
      <c r="P331" t="s">
        <v>5</v>
      </c>
      <c r="Q331">
        <v>666.15516700000001</v>
      </c>
      <c r="R331">
        <v>135.629155</v>
      </c>
      <c r="S331" t="s">
        <v>6</v>
      </c>
      <c r="T331">
        <v>379.478973</v>
      </c>
      <c r="U331">
        <v>42.824112999999997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0</v>
      </c>
      <c r="AD331">
        <v>0</v>
      </c>
      <c r="AE331" t="s">
        <v>10</v>
      </c>
      <c r="AF331">
        <v>0.28215099999999999</v>
      </c>
      <c r="AG331">
        <v>3.0000000000000001E-5</v>
      </c>
      <c r="AH331" t="s">
        <v>11</v>
      </c>
      <c r="AI331">
        <v>0.71627600000000002</v>
      </c>
      <c r="AJ331">
        <v>9.2E-5</v>
      </c>
      <c r="AK331" t="s">
        <v>12</v>
      </c>
      <c r="AL331">
        <v>0</v>
      </c>
      <c r="AM331">
        <v>0</v>
      </c>
    </row>
    <row r="332" spans="1:39" x14ac:dyDescent="0.25">
      <c r="A332" t="s">
        <v>21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91781.031719000006</v>
      </c>
      <c r="I332">
        <v>67614.581756</v>
      </c>
      <c r="J332" t="s">
        <v>3</v>
      </c>
      <c r="K332">
        <v>91604.231562999994</v>
      </c>
      <c r="L332">
        <v>66947.617629999993</v>
      </c>
      <c r="M332" t="s">
        <v>4</v>
      </c>
      <c r="N332">
        <v>636.29947600000003</v>
      </c>
      <c r="O332">
        <v>44.067796000000001</v>
      </c>
      <c r="P332" t="s">
        <v>5</v>
      </c>
      <c r="Q332">
        <v>733.10900300000003</v>
      </c>
      <c r="R332">
        <v>144.141392</v>
      </c>
      <c r="S332" t="s">
        <v>6</v>
      </c>
      <c r="T332">
        <v>417.30303199999997</v>
      </c>
      <c r="U332">
        <v>48.194538000000001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0</v>
      </c>
      <c r="AD332">
        <v>0</v>
      </c>
      <c r="AE332" t="s">
        <v>10</v>
      </c>
      <c r="AF332">
        <v>0.28210499999999999</v>
      </c>
      <c r="AG332">
        <v>3.0000000000000001E-5</v>
      </c>
      <c r="AH332" t="s">
        <v>11</v>
      </c>
      <c r="AI332">
        <v>0.716978</v>
      </c>
      <c r="AJ332">
        <v>9.5000000000000005E-5</v>
      </c>
      <c r="AK332" t="s">
        <v>12</v>
      </c>
      <c r="AL332">
        <v>0</v>
      </c>
      <c r="AM332">
        <v>0</v>
      </c>
    </row>
    <row r="333" spans="1:39" x14ac:dyDescent="0.25">
      <c r="A333" t="s">
        <v>21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100129.633281</v>
      </c>
      <c r="I333">
        <v>72087.920073000001</v>
      </c>
      <c r="J333" t="s">
        <v>3</v>
      </c>
      <c r="K333">
        <v>99936.738437000007</v>
      </c>
      <c r="L333">
        <v>71391.454966999998</v>
      </c>
      <c r="M333" t="s">
        <v>4</v>
      </c>
      <c r="N333">
        <v>694.38206400000001</v>
      </c>
      <c r="O333">
        <v>45.471573999999997</v>
      </c>
      <c r="P333" t="s">
        <v>5</v>
      </c>
      <c r="Q333">
        <v>800.28655800000001</v>
      </c>
      <c r="R333">
        <v>148.562468</v>
      </c>
      <c r="S333" t="s">
        <v>6</v>
      </c>
      <c r="T333">
        <v>455.31321500000001</v>
      </c>
      <c r="U333">
        <v>52.623708000000001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0</v>
      </c>
      <c r="AD333">
        <v>0</v>
      </c>
      <c r="AE333" t="s">
        <v>10</v>
      </c>
      <c r="AF333">
        <v>0.28188600000000003</v>
      </c>
      <c r="AG333">
        <v>3.0000000000000001E-5</v>
      </c>
      <c r="AH333" t="s">
        <v>11</v>
      </c>
      <c r="AI333">
        <v>0.71810099999999999</v>
      </c>
      <c r="AJ333">
        <v>9.7E-5</v>
      </c>
      <c r="AK333" t="s">
        <v>12</v>
      </c>
      <c r="AL333">
        <v>0</v>
      </c>
      <c r="AM333">
        <v>0</v>
      </c>
    </row>
    <row r="334" spans="1:39" x14ac:dyDescent="0.25">
      <c r="A334" t="s">
        <v>21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108476.628906</v>
      </c>
      <c r="I334">
        <v>75154.123963999999</v>
      </c>
      <c r="J334" t="s">
        <v>3</v>
      </c>
      <c r="K334">
        <v>108267.634063</v>
      </c>
      <c r="L334">
        <v>74431.408133999998</v>
      </c>
      <c r="M334" t="s">
        <v>4</v>
      </c>
      <c r="N334">
        <v>752.17381999999998</v>
      </c>
      <c r="O334">
        <v>49.546999</v>
      </c>
      <c r="P334" t="s">
        <v>5</v>
      </c>
      <c r="Q334">
        <v>867.59469100000001</v>
      </c>
      <c r="R334">
        <v>155.092771</v>
      </c>
      <c r="S334" t="s">
        <v>6</v>
      </c>
      <c r="T334">
        <v>493.27039400000001</v>
      </c>
      <c r="U334">
        <v>55.587865000000001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0</v>
      </c>
      <c r="AD334">
        <v>0</v>
      </c>
      <c r="AE334" t="s">
        <v>10</v>
      </c>
      <c r="AF334">
        <v>0.28139199999999998</v>
      </c>
      <c r="AG334">
        <v>3.8000000000000002E-5</v>
      </c>
      <c r="AH334" t="s">
        <v>11</v>
      </c>
      <c r="AI334">
        <v>0.71810499999999999</v>
      </c>
      <c r="AJ334">
        <v>9.7999999999999997E-5</v>
      </c>
      <c r="AK334" t="s">
        <v>12</v>
      </c>
      <c r="AL334">
        <v>0</v>
      </c>
      <c r="AM334">
        <v>0</v>
      </c>
    </row>
    <row r="335" spans="1:39" x14ac:dyDescent="0.25">
      <c r="A335" t="s">
        <v>21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116821.85406300001</v>
      </c>
      <c r="I335">
        <v>76381.536298999999</v>
      </c>
      <c r="J335" t="s">
        <v>3</v>
      </c>
      <c r="K335">
        <v>116596.765</v>
      </c>
      <c r="L335">
        <v>75684.114608999997</v>
      </c>
      <c r="M335" t="s">
        <v>4</v>
      </c>
      <c r="N335">
        <v>809.92119300000002</v>
      </c>
      <c r="O335">
        <v>52.218961999999998</v>
      </c>
      <c r="P335" t="s">
        <v>5</v>
      </c>
      <c r="Q335">
        <v>934.92341899999997</v>
      </c>
      <c r="R335">
        <v>165.59832599999999</v>
      </c>
      <c r="S335" t="s">
        <v>6</v>
      </c>
      <c r="T335">
        <v>531.19666099999995</v>
      </c>
      <c r="U335">
        <v>59.419172000000003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0</v>
      </c>
      <c r="AD335">
        <v>0</v>
      </c>
      <c r="AE335" t="s">
        <v>10</v>
      </c>
      <c r="AF335">
        <v>0.28053699999999998</v>
      </c>
      <c r="AG335">
        <v>4.8999999999999998E-5</v>
      </c>
      <c r="AH335" t="s">
        <v>11</v>
      </c>
      <c r="AI335">
        <v>0.71831800000000001</v>
      </c>
      <c r="AJ335">
        <v>1E-4</v>
      </c>
      <c r="AK335" t="s">
        <v>12</v>
      </c>
      <c r="AL335">
        <v>0</v>
      </c>
      <c r="AM335">
        <v>0</v>
      </c>
    </row>
    <row r="336" spans="1:39" x14ac:dyDescent="0.25">
      <c r="A336" t="s">
        <v>21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125165.553437</v>
      </c>
      <c r="I336">
        <v>77719.465840999997</v>
      </c>
      <c r="J336" t="s">
        <v>3</v>
      </c>
      <c r="K336">
        <v>124924.45031299999</v>
      </c>
      <c r="L336">
        <v>77032.604789999998</v>
      </c>
      <c r="M336" t="s">
        <v>4</v>
      </c>
      <c r="N336">
        <v>867.580062</v>
      </c>
      <c r="O336">
        <v>54.120631000000003</v>
      </c>
      <c r="P336" t="s">
        <v>5</v>
      </c>
      <c r="Q336">
        <v>1002.435297</v>
      </c>
      <c r="R336">
        <v>177.177674</v>
      </c>
      <c r="S336" t="s">
        <v>6</v>
      </c>
      <c r="T336">
        <v>569.112032</v>
      </c>
      <c r="U336">
        <v>62.028314999999999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0</v>
      </c>
      <c r="AD336">
        <v>0</v>
      </c>
      <c r="AE336" t="s">
        <v>10</v>
      </c>
      <c r="AF336">
        <v>0.28052199999999999</v>
      </c>
      <c r="AG336">
        <v>4.8999999999999998E-5</v>
      </c>
      <c r="AH336" t="s">
        <v>11</v>
      </c>
      <c r="AI336">
        <v>0.71869099999999997</v>
      </c>
      <c r="AJ336">
        <v>9.7999999999999997E-5</v>
      </c>
      <c r="AK336" t="s">
        <v>12</v>
      </c>
      <c r="AL336">
        <v>0</v>
      </c>
      <c r="AM336">
        <v>0</v>
      </c>
    </row>
    <row r="337" spans="1:39" x14ac:dyDescent="0.25">
      <c r="A337" t="s">
        <v>21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133512.20374999999</v>
      </c>
      <c r="I337">
        <v>75886.442393999998</v>
      </c>
      <c r="J337" t="s">
        <v>3</v>
      </c>
      <c r="K337">
        <v>133255.05875</v>
      </c>
      <c r="L337">
        <v>75224.352264000001</v>
      </c>
      <c r="M337" t="s">
        <v>4</v>
      </c>
      <c r="N337">
        <v>925.40283099999999</v>
      </c>
      <c r="O337">
        <v>53.862411999999999</v>
      </c>
      <c r="P337" t="s">
        <v>5</v>
      </c>
      <c r="Q337">
        <v>1070.152478</v>
      </c>
      <c r="R337">
        <v>184.41938300000001</v>
      </c>
      <c r="S337" t="s">
        <v>6</v>
      </c>
      <c r="T337">
        <v>607.11337200000003</v>
      </c>
      <c r="U337">
        <v>63.396709000000001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0</v>
      </c>
      <c r="AD337">
        <v>0</v>
      </c>
      <c r="AE337" t="s">
        <v>10</v>
      </c>
      <c r="AF337">
        <v>0.280503</v>
      </c>
      <c r="AG337">
        <v>4.8999999999999998E-5</v>
      </c>
      <c r="AH337" t="s">
        <v>11</v>
      </c>
      <c r="AI337">
        <v>0.71907699999999997</v>
      </c>
      <c r="AJ337">
        <v>9.6000000000000002E-5</v>
      </c>
      <c r="AK337" t="s">
        <v>12</v>
      </c>
      <c r="AL337">
        <v>0</v>
      </c>
      <c r="AM337">
        <v>0</v>
      </c>
    </row>
    <row r="338" spans="1:39" x14ac:dyDescent="0.25">
      <c r="A338" t="s">
        <v>21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141867.09312500001</v>
      </c>
      <c r="I338">
        <v>73509.592632</v>
      </c>
      <c r="J338" t="s">
        <v>3</v>
      </c>
      <c r="K338">
        <v>141593.81625</v>
      </c>
      <c r="L338">
        <v>72886.157573999997</v>
      </c>
      <c r="M338" t="s">
        <v>4</v>
      </c>
      <c r="N338">
        <v>983.338708</v>
      </c>
      <c r="O338">
        <v>56.003272000000003</v>
      </c>
      <c r="P338" t="s">
        <v>5</v>
      </c>
      <c r="Q338">
        <v>1138.6432789999999</v>
      </c>
      <c r="R338">
        <v>189.20234300000001</v>
      </c>
      <c r="S338" t="s">
        <v>6</v>
      </c>
      <c r="T338">
        <v>645.34529899999995</v>
      </c>
      <c r="U338">
        <v>66.761680999999996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0</v>
      </c>
      <c r="AD338">
        <v>0</v>
      </c>
      <c r="AE338" t="s">
        <v>10</v>
      </c>
      <c r="AF338">
        <v>0.28004000000000001</v>
      </c>
      <c r="AG338">
        <v>5.7000000000000003E-5</v>
      </c>
      <c r="AH338" t="s">
        <v>11</v>
      </c>
      <c r="AI338">
        <v>0.72055599999999997</v>
      </c>
      <c r="AJ338">
        <v>1.05E-4</v>
      </c>
      <c r="AK338" t="s">
        <v>12</v>
      </c>
      <c r="AL338">
        <v>0</v>
      </c>
      <c r="AM338">
        <v>0</v>
      </c>
    </row>
    <row r="339" spans="1:39" x14ac:dyDescent="0.25">
      <c r="A339" t="s">
        <v>21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150223.12656199999</v>
      </c>
      <c r="I339">
        <v>69918.456634999995</v>
      </c>
      <c r="J339" t="s">
        <v>3</v>
      </c>
      <c r="K339">
        <v>149933.738125</v>
      </c>
      <c r="L339">
        <v>69334.618824000005</v>
      </c>
      <c r="M339" t="s">
        <v>4</v>
      </c>
      <c r="N339">
        <v>1041.185491</v>
      </c>
      <c r="O339">
        <v>58.042622000000001</v>
      </c>
      <c r="P339" t="s">
        <v>5</v>
      </c>
      <c r="Q339">
        <v>1207.345</v>
      </c>
      <c r="R339">
        <v>193.29599300000001</v>
      </c>
      <c r="S339" t="s">
        <v>6</v>
      </c>
      <c r="T339">
        <v>683.54168800000002</v>
      </c>
      <c r="U339">
        <v>66.548924999999997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0</v>
      </c>
      <c r="AD339">
        <v>0</v>
      </c>
      <c r="AE339" t="s">
        <v>10</v>
      </c>
      <c r="AF339">
        <v>0.27962199999999998</v>
      </c>
      <c r="AG339">
        <v>6.3E-5</v>
      </c>
      <c r="AH339" t="s">
        <v>11</v>
      </c>
      <c r="AI339">
        <v>0.72116499999999994</v>
      </c>
      <c r="AJ339">
        <v>9.7999999999999997E-5</v>
      </c>
      <c r="AK339" t="s">
        <v>12</v>
      </c>
      <c r="AL339">
        <v>0</v>
      </c>
      <c r="AM339">
        <v>0</v>
      </c>
    </row>
    <row r="340" spans="1:39" x14ac:dyDescent="0.25">
      <c r="A340" t="s">
        <v>21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158573.571563</v>
      </c>
      <c r="I340">
        <v>65690.969169999997</v>
      </c>
      <c r="J340" t="s">
        <v>3</v>
      </c>
      <c r="K340">
        <v>158268.10218700001</v>
      </c>
      <c r="L340">
        <v>65149.948681000002</v>
      </c>
      <c r="M340" t="s">
        <v>4</v>
      </c>
      <c r="N340">
        <v>1098.9734860000001</v>
      </c>
      <c r="O340">
        <v>59.305097000000004</v>
      </c>
      <c r="P340" t="s">
        <v>5</v>
      </c>
      <c r="Q340">
        <v>1276.1074169999999</v>
      </c>
      <c r="R340">
        <v>201.567939</v>
      </c>
      <c r="S340" t="s">
        <v>6</v>
      </c>
      <c r="T340">
        <v>721.63568499999997</v>
      </c>
      <c r="U340">
        <v>65.870063000000002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0</v>
      </c>
      <c r="AD340">
        <v>0</v>
      </c>
      <c r="AE340" t="s">
        <v>10</v>
      </c>
      <c r="AF340">
        <v>0.27930100000000002</v>
      </c>
      <c r="AG340">
        <v>6.4999999999999994E-5</v>
      </c>
      <c r="AH340" t="s">
        <v>11</v>
      </c>
      <c r="AI340">
        <v>0.72153999999999996</v>
      </c>
      <c r="AJ340">
        <v>9.3999999999999994E-5</v>
      </c>
      <c r="AK340" t="s">
        <v>12</v>
      </c>
      <c r="AL340">
        <v>0</v>
      </c>
      <c r="AM340">
        <v>0</v>
      </c>
    </row>
    <row r="341" spans="1:39" x14ac:dyDescent="0.25">
      <c r="A341" t="s">
        <v>21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166925.65593800001</v>
      </c>
      <c r="I341">
        <v>59493.356212999999</v>
      </c>
      <c r="J341" t="s">
        <v>3</v>
      </c>
      <c r="K341">
        <v>166604.12812499999</v>
      </c>
      <c r="L341">
        <v>59018.355190000002</v>
      </c>
      <c r="M341" t="s">
        <v>4</v>
      </c>
      <c r="N341">
        <v>1156.781309</v>
      </c>
      <c r="O341">
        <v>58.713107999999998</v>
      </c>
      <c r="P341" t="s">
        <v>5</v>
      </c>
      <c r="Q341">
        <v>1344.558767</v>
      </c>
      <c r="R341">
        <v>203.45785699999999</v>
      </c>
      <c r="S341" t="s">
        <v>6</v>
      </c>
      <c r="T341">
        <v>759.75093900000002</v>
      </c>
      <c r="U341">
        <v>63.301749000000001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0</v>
      </c>
      <c r="AD341">
        <v>0</v>
      </c>
      <c r="AE341" t="s">
        <v>10</v>
      </c>
      <c r="AF341">
        <v>0.27928999999999998</v>
      </c>
      <c r="AG341">
        <v>6.4999999999999994E-5</v>
      </c>
      <c r="AH341" t="s">
        <v>11</v>
      </c>
      <c r="AI341">
        <v>0.72153999999999996</v>
      </c>
      <c r="AJ341">
        <v>9.3999999999999994E-5</v>
      </c>
      <c r="AK341" t="s">
        <v>12</v>
      </c>
      <c r="AL341">
        <v>0</v>
      </c>
      <c r="AM341">
        <v>0</v>
      </c>
    </row>
    <row r="342" spans="1:39" x14ac:dyDescent="0.25">
      <c r="A342" t="s">
        <v>22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8259.5019530000009</v>
      </c>
      <c r="I342">
        <v>1136.5549860000001</v>
      </c>
      <c r="J342" t="s">
        <v>3</v>
      </c>
      <c r="K342">
        <v>8243.4090720000004</v>
      </c>
      <c r="L342">
        <v>1124.7499210000001</v>
      </c>
      <c r="M342" t="s">
        <v>4</v>
      </c>
      <c r="N342">
        <v>57.680971999999997</v>
      </c>
      <c r="O342">
        <v>0.85230700000000004</v>
      </c>
      <c r="P342" t="s">
        <v>5</v>
      </c>
      <c r="Q342">
        <v>0</v>
      </c>
      <c r="R342">
        <v>0</v>
      </c>
      <c r="S342" t="s">
        <v>6</v>
      </c>
      <c r="T342">
        <v>38.204391999999999</v>
      </c>
      <c r="U342">
        <v>1.1638500000000001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0.29560900000000001</v>
      </c>
      <c r="AG342">
        <v>7.7000000000000001E-5</v>
      </c>
      <c r="AH342" t="s">
        <v>11</v>
      </c>
      <c r="AI342">
        <v>0.70662899999999995</v>
      </c>
      <c r="AJ342">
        <v>3.0000000000000001E-5</v>
      </c>
      <c r="AK342" t="s">
        <v>12</v>
      </c>
      <c r="AL342">
        <v>0</v>
      </c>
      <c r="AM342">
        <v>0</v>
      </c>
    </row>
    <row r="343" spans="1:39" x14ac:dyDescent="0.25">
      <c r="A343" t="s">
        <v>22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16547.537187000002</v>
      </c>
      <c r="I343">
        <v>4715.4173499999997</v>
      </c>
      <c r="J343" t="s">
        <v>3</v>
      </c>
      <c r="K343">
        <v>16515.296758</v>
      </c>
      <c r="L343">
        <v>4660.7399150000001</v>
      </c>
      <c r="M343" t="s">
        <v>4</v>
      </c>
      <c r="N343">
        <v>115.330561</v>
      </c>
      <c r="O343">
        <v>3.1383860000000001</v>
      </c>
      <c r="P343" t="s">
        <v>5</v>
      </c>
      <c r="Q343">
        <v>0</v>
      </c>
      <c r="R343">
        <v>0</v>
      </c>
      <c r="S343" t="s">
        <v>6</v>
      </c>
      <c r="T343">
        <v>76.498752999999994</v>
      </c>
      <c r="U343">
        <v>4.3636379999999999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0.29052600000000001</v>
      </c>
      <c r="AG343">
        <v>6.2000000000000003E-5</v>
      </c>
      <c r="AH343" t="s">
        <v>11</v>
      </c>
      <c r="AI343">
        <v>0.70972800000000003</v>
      </c>
      <c r="AJ343">
        <v>4.8000000000000001E-5</v>
      </c>
      <c r="AK343" t="s">
        <v>12</v>
      </c>
      <c r="AL343">
        <v>0</v>
      </c>
      <c r="AM343">
        <v>0</v>
      </c>
    </row>
    <row r="344" spans="1:39" x14ac:dyDescent="0.25">
      <c r="A344" t="s">
        <v>22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24833.675781000002</v>
      </c>
      <c r="I344">
        <v>9525.2968980000005</v>
      </c>
      <c r="J344" t="s">
        <v>3</v>
      </c>
      <c r="K344">
        <v>24785.301405999999</v>
      </c>
      <c r="L344">
        <v>9418.9500869999993</v>
      </c>
      <c r="M344" t="s">
        <v>4</v>
      </c>
      <c r="N344">
        <v>173.00598199999999</v>
      </c>
      <c r="O344">
        <v>5.8166989999999998</v>
      </c>
      <c r="P344" t="s">
        <v>5</v>
      </c>
      <c r="Q344">
        <v>0</v>
      </c>
      <c r="R344">
        <v>0</v>
      </c>
      <c r="S344" t="s">
        <v>6</v>
      </c>
      <c r="T344">
        <v>114.832094</v>
      </c>
      <c r="U344">
        <v>9.1387689999999999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0.28866999999999998</v>
      </c>
      <c r="AG344">
        <v>4.6E-5</v>
      </c>
      <c r="AH344" t="s">
        <v>11</v>
      </c>
      <c r="AI344">
        <v>0.71081499999999997</v>
      </c>
      <c r="AJ344">
        <v>5.1999999999999997E-5</v>
      </c>
      <c r="AK344" t="s">
        <v>12</v>
      </c>
      <c r="AL344">
        <v>0</v>
      </c>
      <c r="AM344">
        <v>0</v>
      </c>
    </row>
    <row r="345" spans="1:39" x14ac:dyDescent="0.25">
      <c r="A345" t="s">
        <v>22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33116.607187000001</v>
      </c>
      <c r="I345">
        <v>16227.883617</v>
      </c>
      <c r="J345" t="s">
        <v>3</v>
      </c>
      <c r="K345">
        <v>33052.152499999997</v>
      </c>
      <c r="L345">
        <v>16042.712935</v>
      </c>
      <c r="M345" t="s">
        <v>4</v>
      </c>
      <c r="N345">
        <v>230.61004600000001</v>
      </c>
      <c r="O345">
        <v>9.6626849999999997</v>
      </c>
      <c r="P345" t="s">
        <v>5</v>
      </c>
      <c r="Q345">
        <v>0</v>
      </c>
      <c r="R345">
        <v>0</v>
      </c>
      <c r="S345" t="s">
        <v>6</v>
      </c>
      <c r="T345">
        <v>153.042452</v>
      </c>
      <c r="U345">
        <v>15.087218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0.28745100000000001</v>
      </c>
      <c r="AG345">
        <v>4.1E-5</v>
      </c>
      <c r="AH345" t="s">
        <v>11</v>
      </c>
      <c r="AI345">
        <v>0.71086099999999997</v>
      </c>
      <c r="AJ345">
        <v>5.1999999999999997E-5</v>
      </c>
      <c r="AK345" t="s">
        <v>12</v>
      </c>
      <c r="AL345">
        <v>0</v>
      </c>
      <c r="AM345">
        <v>0</v>
      </c>
    </row>
    <row r="346" spans="1:39" x14ac:dyDescent="0.25">
      <c r="A346" t="s">
        <v>22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41399.927656</v>
      </c>
      <c r="I346">
        <v>23057.391855999998</v>
      </c>
      <c r="J346" t="s">
        <v>3</v>
      </c>
      <c r="K346">
        <v>41319.377266000003</v>
      </c>
      <c r="L346">
        <v>22803.432959999998</v>
      </c>
      <c r="M346" t="s">
        <v>4</v>
      </c>
      <c r="N346">
        <v>288.22673099999997</v>
      </c>
      <c r="O346">
        <v>13.812728</v>
      </c>
      <c r="P346" t="s">
        <v>5</v>
      </c>
      <c r="Q346">
        <v>0</v>
      </c>
      <c r="R346">
        <v>0</v>
      </c>
      <c r="S346" t="s">
        <v>6</v>
      </c>
      <c r="T346">
        <v>191.282139</v>
      </c>
      <c r="U346">
        <v>20.412185000000001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0.285825</v>
      </c>
      <c r="AG346">
        <v>2.5000000000000001E-5</v>
      </c>
      <c r="AH346" t="s">
        <v>11</v>
      </c>
      <c r="AI346">
        <v>0.71178399999999997</v>
      </c>
      <c r="AJ346">
        <v>5.8999999999999998E-5</v>
      </c>
      <c r="AK346" t="s">
        <v>12</v>
      </c>
      <c r="AL346">
        <v>0</v>
      </c>
      <c r="AM346">
        <v>0</v>
      </c>
    </row>
    <row r="347" spans="1:39" x14ac:dyDescent="0.25">
      <c r="A347" t="s">
        <v>22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49686.436328000003</v>
      </c>
      <c r="I347">
        <v>30850.395518000001</v>
      </c>
      <c r="J347" t="s">
        <v>3</v>
      </c>
      <c r="K347">
        <v>49589.809453000002</v>
      </c>
      <c r="L347">
        <v>30523.246456000001</v>
      </c>
      <c r="M347" t="s">
        <v>4</v>
      </c>
      <c r="N347">
        <v>345.77491700000002</v>
      </c>
      <c r="O347">
        <v>17.982534999999999</v>
      </c>
      <c r="P347" t="s">
        <v>5</v>
      </c>
      <c r="Q347">
        <v>0</v>
      </c>
      <c r="R347">
        <v>0</v>
      </c>
      <c r="S347" t="s">
        <v>6</v>
      </c>
      <c r="T347">
        <v>229.55426</v>
      </c>
      <c r="U347">
        <v>27.530701000000001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0.28521600000000003</v>
      </c>
      <c r="AG347">
        <v>1.7E-5</v>
      </c>
      <c r="AH347" t="s">
        <v>11</v>
      </c>
      <c r="AI347">
        <v>0.71251699999999996</v>
      </c>
      <c r="AJ347">
        <v>6.3E-5</v>
      </c>
      <c r="AK347" t="s">
        <v>12</v>
      </c>
      <c r="AL347">
        <v>0</v>
      </c>
      <c r="AM347">
        <v>0</v>
      </c>
    </row>
    <row r="348" spans="1:39" x14ac:dyDescent="0.25">
      <c r="A348" t="s">
        <v>22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57971.596171999998</v>
      </c>
      <c r="I348">
        <v>38770.217117</v>
      </c>
      <c r="J348" t="s">
        <v>3</v>
      </c>
      <c r="K348">
        <v>57858.864687000001</v>
      </c>
      <c r="L348">
        <v>38357.249669999997</v>
      </c>
      <c r="M348" t="s">
        <v>4</v>
      </c>
      <c r="N348">
        <v>403.40541999999999</v>
      </c>
      <c r="O348">
        <v>22.062114000000001</v>
      </c>
      <c r="P348" t="s">
        <v>5</v>
      </c>
      <c r="Q348">
        <v>0</v>
      </c>
      <c r="R348">
        <v>0</v>
      </c>
      <c r="S348" t="s">
        <v>6</v>
      </c>
      <c r="T348">
        <v>267.85235299999999</v>
      </c>
      <c r="U348">
        <v>34.144595000000002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0.284636</v>
      </c>
      <c r="AG348">
        <v>1.0000000000000001E-5</v>
      </c>
      <c r="AH348" t="s">
        <v>11</v>
      </c>
      <c r="AI348">
        <v>0.71388600000000002</v>
      </c>
      <c r="AJ348">
        <v>6.7999999999999999E-5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22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66258.331250000003</v>
      </c>
      <c r="I349">
        <v>47281.992724000003</v>
      </c>
      <c r="J349" t="s">
        <v>3</v>
      </c>
      <c r="K349">
        <v>66129.467344000004</v>
      </c>
      <c r="L349">
        <v>46778.360017999999</v>
      </c>
      <c r="M349" t="s">
        <v>4</v>
      </c>
      <c r="N349">
        <v>461.16537</v>
      </c>
      <c r="O349">
        <v>28.192990000000002</v>
      </c>
      <c r="P349" t="s">
        <v>5</v>
      </c>
      <c r="Q349">
        <v>0</v>
      </c>
      <c r="R349">
        <v>0</v>
      </c>
      <c r="S349" t="s">
        <v>6</v>
      </c>
      <c r="T349">
        <v>306.16107099999999</v>
      </c>
      <c r="U349">
        <v>42.083722000000002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0.284134</v>
      </c>
      <c r="AG349">
        <v>6.9999999999999999E-6</v>
      </c>
      <c r="AH349" t="s">
        <v>11</v>
      </c>
      <c r="AI349">
        <v>0.71556200000000003</v>
      </c>
      <c r="AJ349">
        <v>7.4999999999999993E-5</v>
      </c>
      <c r="AK349" t="s">
        <v>12</v>
      </c>
      <c r="AL349">
        <v>0</v>
      </c>
      <c r="AM349">
        <v>0</v>
      </c>
    </row>
    <row r="350" spans="1:39" x14ac:dyDescent="0.25">
      <c r="A350" t="s">
        <v>22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74541.94</v>
      </c>
      <c r="I350">
        <v>55837.398780000003</v>
      </c>
      <c r="J350" t="s">
        <v>3</v>
      </c>
      <c r="K350">
        <v>74396.972968999995</v>
      </c>
      <c r="L350">
        <v>55253.664489000003</v>
      </c>
      <c r="M350" t="s">
        <v>4</v>
      </c>
      <c r="N350">
        <v>518.74588800000004</v>
      </c>
      <c r="O350">
        <v>32.902084000000002</v>
      </c>
      <c r="P350" t="s">
        <v>5</v>
      </c>
      <c r="Q350">
        <v>0</v>
      </c>
      <c r="R350">
        <v>0</v>
      </c>
      <c r="S350" t="s">
        <v>6</v>
      </c>
      <c r="T350">
        <v>344.379256</v>
      </c>
      <c r="U350">
        <v>48.751395000000002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0.28410099999999999</v>
      </c>
      <c r="AG350">
        <v>6.9999999999999999E-6</v>
      </c>
      <c r="AH350" t="s">
        <v>11</v>
      </c>
      <c r="AI350">
        <v>0.71599100000000004</v>
      </c>
      <c r="AJ350">
        <v>7.7000000000000001E-5</v>
      </c>
      <c r="AK350" t="s">
        <v>12</v>
      </c>
      <c r="AL350">
        <v>0</v>
      </c>
      <c r="AM350">
        <v>0</v>
      </c>
    </row>
    <row r="351" spans="1:39" x14ac:dyDescent="0.25">
      <c r="A351" t="s">
        <v>22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82830.918281000006</v>
      </c>
      <c r="I351">
        <v>61669.667585000003</v>
      </c>
      <c r="J351" t="s">
        <v>3</v>
      </c>
      <c r="K351">
        <v>82669.831718999994</v>
      </c>
      <c r="L351">
        <v>61029.178945</v>
      </c>
      <c r="M351" t="s">
        <v>4</v>
      </c>
      <c r="N351">
        <v>576.52145599999994</v>
      </c>
      <c r="O351">
        <v>36.796833999999997</v>
      </c>
      <c r="P351" t="s">
        <v>5</v>
      </c>
      <c r="Q351">
        <v>0</v>
      </c>
      <c r="R351">
        <v>0</v>
      </c>
      <c r="S351" t="s">
        <v>6</v>
      </c>
      <c r="T351">
        <v>382.71558199999998</v>
      </c>
      <c r="U351">
        <v>53.218533000000001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0.28349200000000002</v>
      </c>
      <c r="AG351">
        <v>3.0000000000000001E-6</v>
      </c>
      <c r="AH351" t="s">
        <v>11</v>
      </c>
      <c r="AI351">
        <v>0.716534</v>
      </c>
      <c r="AJ351">
        <v>7.7000000000000001E-5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22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91119.288906000002</v>
      </c>
      <c r="I352">
        <v>67989.785388999997</v>
      </c>
      <c r="J352" t="s">
        <v>3</v>
      </c>
      <c r="K352">
        <v>90942.068436999994</v>
      </c>
      <c r="L352">
        <v>67249.107216000004</v>
      </c>
      <c r="M352" t="s">
        <v>4</v>
      </c>
      <c r="N352">
        <v>634.17576199999996</v>
      </c>
      <c r="O352">
        <v>41.180698</v>
      </c>
      <c r="P352" t="s">
        <v>5</v>
      </c>
      <c r="Q352">
        <v>0</v>
      </c>
      <c r="R352">
        <v>0</v>
      </c>
      <c r="S352" t="s">
        <v>6</v>
      </c>
      <c r="T352">
        <v>421.02559600000001</v>
      </c>
      <c r="U352">
        <v>58.483373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0.283412</v>
      </c>
      <c r="AG352">
        <v>3.0000000000000001E-6</v>
      </c>
      <c r="AH352" t="s">
        <v>11</v>
      </c>
      <c r="AI352">
        <v>0.71778600000000004</v>
      </c>
      <c r="AJ352">
        <v>7.6000000000000004E-5</v>
      </c>
      <c r="AK352" t="s">
        <v>12</v>
      </c>
      <c r="AL352">
        <v>0</v>
      </c>
      <c r="AM352">
        <v>0</v>
      </c>
    </row>
    <row r="353" spans="1:39" x14ac:dyDescent="0.25">
      <c r="A353" t="s">
        <v>22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99404.726561999996</v>
      </c>
      <c r="I353">
        <v>72766.312118999995</v>
      </c>
      <c r="J353" t="s">
        <v>3</v>
      </c>
      <c r="K353">
        <v>99211.371562999993</v>
      </c>
      <c r="L353">
        <v>71968.003505999994</v>
      </c>
      <c r="M353" t="s">
        <v>4</v>
      </c>
      <c r="N353">
        <v>691.76146600000004</v>
      </c>
      <c r="O353">
        <v>44.302349</v>
      </c>
      <c r="P353" t="s">
        <v>5</v>
      </c>
      <c r="Q353">
        <v>0</v>
      </c>
      <c r="R353">
        <v>0</v>
      </c>
      <c r="S353" t="s">
        <v>6</v>
      </c>
      <c r="T353">
        <v>459.20755600000001</v>
      </c>
      <c r="U353">
        <v>62.336835000000001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0.28334100000000001</v>
      </c>
      <c r="AG353">
        <v>3.0000000000000001E-6</v>
      </c>
      <c r="AH353" t="s">
        <v>11</v>
      </c>
      <c r="AI353">
        <v>0.71846299999999996</v>
      </c>
      <c r="AJ353">
        <v>7.1000000000000005E-5</v>
      </c>
      <c r="AK353" t="s">
        <v>12</v>
      </c>
      <c r="AL353">
        <v>0</v>
      </c>
      <c r="AM353">
        <v>0</v>
      </c>
    </row>
    <row r="354" spans="1:39" x14ac:dyDescent="0.25">
      <c r="A354" t="s">
        <v>22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107688.62453099999</v>
      </c>
      <c r="I354">
        <v>75716.614207999999</v>
      </c>
      <c r="J354" t="s">
        <v>3</v>
      </c>
      <c r="K354">
        <v>107479.163594</v>
      </c>
      <c r="L354">
        <v>74889.158364999996</v>
      </c>
      <c r="M354" t="s">
        <v>4</v>
      </c>
      <c r="N354">
        <v>749.47037799999998</v>
      </c>
      <c r="O354">
        <v>46.136744999999998</v>
      </c>
      <c r="P354" t="s">
        <v>5</v>
      </c>
      <c r="Q354">
        <v>0</v>
      </c>
      <c r="R354">
        <v>0</v>
      </c>
      <c r="S354" t="s">
        <v>6</v>
      </c>
      <c r="T354">
        <v>497.436396</v>
      </c>
      <c r="U354">
        <v>64.633514000000005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0.28326499999999999</v>
      </c>
      <c r="AG354">
        <v>3.0000000000000001E-6</v>
      </c>
      <c r="AH354" t="s">
        <v>11</v>
      </c>
      <c r="AI354">
        <v>0.71857599999999999</v>
      </c>
      <c r="AJ354">
        <v>7.2000000000000002E-5</v>
      </c>
      <c r="AK354" t="s">
        <v>12</v>
      </c>
      <c r="AL354">
        <v>0</v>
      </c>
      <c r="AM354">
        <v>0</v>
      </c>
    </row>
    <row r="355" spans="1:39" x14ac:dyDescent="0.25">
      <c r="A355" t="s">
        <v>22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115974.426406</v>
      </c>
      <c r="I355">
        <v>77365.673735000004</v>
      </c>
      <c r="J355" t="s">
        <v>3</v>
      </c>
      <c r="K355">
        <v>115748.85515600001</v>
      </c>
      <c r="L355">
        <v>76527.582343999995</v>
      </c>
      <c r="M355" t="s">
        <v>4</v>
      </c>
      <c r="N355">
        <v>807.11382100000003</v>
      </c>
      <c r="O355">
        <v>46.581094999999998</v>
      </c>
      <c r="P355" t="s">
        <v>5</v>
      </c>
      <c r="Q355">
        <v>0</v>
      </c>
      <c r="R355">
        <v>0</v>
      </c>
      <c r="S355" t="s">
        <v>6</v>
      </c>
      <c r="T355">
        <v>535.82325800000001</v>
      </c>
      <c r="U355">
        <v>66.424642000000006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0.28324300000000002</v>
      </c>
      <c r="AG355">
        <v>3.0000000000000001E-6</v>
      </c>
      <c r="AH355" t="s">
        <v>11</v>
      </c>
      <c r="AI355">
        <v>0.71898600000000001</v>
      </c>
      <c r="AJ355">
        <v>6.9999999999999994E-5</v>
      </c>
      <c r="AK355" t="s">
        <v>12</v>
      </c>
      <c r="AL355">
        <v>0</v>
      </c>
      <c r="AM355">
        <v>0</v>
      </c>
    </row>
    <row r="356" spans="1:39" x14ac:dyDescent="0.25">
      <c r="A356" t="s">
        <v>22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124259.39421899999</v>
      </c>
      <c r="I356">
        <v>76418.404183999999</v>
      </c>
      <c r="J356" t="s">
        <v>3</v>
      </c>
      <c r="K356">
        <v>124017.726406</v>
      </c>
      <c r="L356">
        <v>75582.979613999996</v>
      </c>
      <c r="M356" t="s">
        <v>4</v>
      </c>
      <c r="N356">
        <v>864.81584799999996</v>
      </c>
      <c r="O356">
        <v>47.619307999999997</v>
      </c>
      <c r="P356" t="s">
        <v>5</v>
      </c>
      <c r="Q356">
        <v>0</v>
      </c>
      <c r="R356">
        <v>0</v>
      </c>
      <c r="S356" t="s">
        <v>6</v>
      </c>
      <c r="T356">
        <v>574.17454799999996</v>
      </c>
      <c r="U356">
        <v>65.651985999999994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0.28324100000000002</v>
      </c>
      <c r="AG356">
        <v>3.0000000000000001E-6</v>
      </c>
      <c r="AH356" t="s">
        <v>11</v>
      </c>
      <c r="AI356">
        <v>0.71911099999999994</v>
      </c>
      <c r="AJ356">
        <v>7.1000000000000005E-5</v>
      </c>
      <c r="AK356" t="s">
        <v>12</v>
      </c>
      <c r="AL356">
        <v>0</v>
      </c>
      <c r="AM356">
        <v>0</v>
      </c>
    </row>
    <row r="357" spans="1:39" x14ac:dyDescent="0.25">
      <c r="A357" t="s">
        <v>22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132547.11624999999</v>
      </c>
      <c r="I357">
        <v>75874.590987999996</v>
      </c>
      <c r="J357" t="s">
        <v>3</v>
      </c>
      <c r="K357">
        <v>132289.32250000001</v>
      </c>
      <c r="L357">
        <v>75043.037112999998</v>
      </c>
      <c r="M357" t="s">
        <v>4</v>
      </c>
      <c r="N357">
        <v>922.35304699999995</v>
      </c>
      <c r="O357">
        <v>46.612613000000003</v>
      </c>
      <c r="P357" t="s">
        <v>5</v>
      </c>
      <c r="Q357">
        <v>0</v>
      </c>
      <c r="R357">
        <v>0</v>
      </c>
      <c r="S357" t="s">
        <v>6</v>
      </c>
      <c r="T357">
        <v>612.55387099999996</v>
      </c>
      <c r="U357">
        <v>64.126292000000007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0.28274899999999997</v>
      </c>
      <c r="AG357">
        <v>1.1E-5</v>
      </c>
      <c r="AH357" t="s">
        <v>11</v>
      </c>
      <c r="AI357">
        <v>0.71992699999999998</v>
      </c>
      <c r="AJ357">
        <v>6.7999999999999999E-5</v>
      </c>
      <c r="AK357" t="s">
        <v>12</v>
      </c>
      <c r="AL357">
        <v>0</v>
      </c>
      <c r="AM357">
        <v>0</v>
      </c>
    </row>
    <row r="358" spans="1:39" x14ac:dyDescent="0.25">
      <c r="A358" t="s">
        <v>22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140837.71781199999</v>
      </c>
      <c r="I358">
        <v>71443.033249</v>
      </c>
      <c r="J358" t="s">
        <v>3</v>
      </c>
      <c r="K358">
        <v>140563.766875</v>
      </c>
      <c r="L358">
        <v>70657.202476999999</v>
      </c>
      <c r="M358" t="s">
        <v>4</v>
      </c>
      <c r="N358">
        <v>980.18992100000003</v>
      </c>
      <c r="O358">
        <v>44.442596000000002</v>
      </c>
      <c r="P358" t="s">
        <v>5</v>
      </c>
      <c r="Q358">
        <v>0</v>
      </c>
      <c r="R358">
        <v>0</v>
      </c>
      <c r="S358" t="s">
        <v>6</v>
      </c>
      <c r="T358">
        <v>651.00295500000004</v>
      </c>
      <c r="U358">
        <v>61.426546999999999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0.282219</v>
      </c>
      <c r="AG358">
        <v>2.0000000000000002E-5</v>
      </c>
      <c r="AH358" t="s">
        <v>11</v>
      </c>
      <c r="AI358">
        <v>0.71992699999999998</v>
      </c>
      <c r="AJ358">
        <v>6.7999999999999999E-5</v>
      </c>
      <c r="AK358" t="s">
        <v>12</v>
      </c>
      <c r="AL358">
        <v>0</v>
      </c>
      <c r="AM358">
        <v>0</v>
      </c>
    </row>
    <row r="359" spans="1:39" x14ac:dyDescent="0.25">
      <c r="A359" t="s">
        <v>22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149126.233125</v>
      </c>
      <c r="I359">
        <v>67291.819149000003</v>
      </c>
      <c r="J359" t="s">
        <v>3</v>
      </c>
      <c r="K359">
        <v>148836.15656199999</v>
      </c>
      <c r="L359">
        <v>66547.231002999994</v>
      </c>
      <c r="M359" t="s">
        <v>4</v>
      </c>
      <c r="N359">
        <v>1038.0031690000001</v>
      </c>
      <c r="O359">
        <v>42.858744000000002</v>
      </c>
      <c r="P359" t="s">
        <v>5</v>
      </c>
      <c r="Q359">
        <v>0</v>
      </c>
      <c r="R359">
        <v>0</v>
      </c>
      <c r="S359" t="s">
        <v>6</v>
      </c>
      <c r="T359">
        <v>689.41558999999995</v>
      </c>
      <c r="U359">
        <v>60.306722999999998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0.28219</v>
      </c>
      <c r="AG359">
        <v>2.0000000000000002E-5</v>
      </c>
      <c r="AH359" t="s">
        <v>11</v>
      </c>
      <c r="AI359">
        <v>0.72020200000000001</v>
      </c>
      <c r="AJ359">
        <v>6.6000000000000005E-5</v>
      </c>
      <c r="AK359" t="s">
        <v>12</v>
      </c>
      <c r="AL359">
        <v>0</v>
      </c>
      <c r="AM359">
        <v>0</v>
      </c>
    </row>
    <row r="360" spans="1:39" x14ac:dyDescent="0.25">
      <c r="A360" t="s">
        <v>22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157416.31281199999</v>
      </c>
      <c r="I360">
        <v>62163.384079000003</v>
      </c>
      <c r="J360" t="s">
        <v>3</v>
      </c>
      <c r="K360">
        <v>157110.09687499999</v>
      </c>
      <c r="L360">
        <v>61496.891818999997</v>
      </c>
      <c r="M360" t="s">
        <v>4</v>
      </c>
      <c r="N360">
        <v>1095.674919</v>
      </c>
      <c r="O360">
        <v>39.894174999999997</v>
      </c>
      <c r="P360" t="s">
        <v>5</v>
      </c>
      <c r="Q360">
        <v>0</v>
      </c>
      <c r="R360">
        <v>0</v>
      </c>
      <c r="S360" t="s">
        <v>6</v>
      </c>
      <c r="T360">
        <v>727.86310800000001</v>
      </c>
      <c r="U360">
        <v>57.057023000000001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0.28216999999999998</v>
      </c>
      <c r="AG360">
        <v>2.0000000000000002E-5</v>
      </c>
      <c r="AH360" t="s">
        <v>11</v>
      </c>
      <c r="AI360">
        <v>0.72033199999999997</v>
      </c>
      <c r="AJ360">
        <v>6.3E-5</v>
      </c>
      <c r="AK360" t="s">
        <v>12</v>
      </c>
      <c r="AL360">
        <v>0</v>
      </c>
      <c r="AM360">
        <v>0</v>
      </c>
    </row>
    <row r="361" spans="1:39" x14ac:dyDescent="0.25">
      <c r="A361" t="s">
        <v>22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165702.40093800001</v>
      </c>
      <c r="I361">
        <v>56876.052756999998</v>
      </c>
      <c r="J361" t="s">
        <v>3</v>
      </c>
      <c r="K361">
        <v>165380.01</v>
      </c>
      <c r="L361">
        <v>56263.459019000002</v>
      </c>
      <c r="M361" t="s">
        <v>4</v>
      </c>
      <c r="N361">
        <v>1153.558196</v>
      </c>
      <c r="O361">
        <v>38.534829000000002</v>
      </c>
      <c r="P361" t="s">
        <v>5</v>
      </c>
      <c r="Q361">
        <v>0</v>
      </c>
      <c r="R361">
        <v>0</v>
      </c>
      <c r="S361" t="s">
        <v>6</v>
      </c>
      <c r="T361">
        <v>766.26164300000005</v>
      </c>
      <c r="U361">
        <v>54.233735000000003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0.28177799999999997</v>
      </c>
      <c r="AG361">
        <v>2.6999999999999999E-5</v>
      </c>
      <c r="AH361" t="s">
        <v>11</v>
      </c>
      <c r="AI361">
        <v>0.72058299999999997</v>
      </c>
      <c r="AJ361">
        <v>6.2000000000000003E-5</v>
      </c>
      <c r="AK361" t="s">
        <v>12</v>
      </c>
      <c r="AL361">
        <v>0</v>
      </c>
      <c r="AM361">
        <v>0</v>
      </c>
    </row>
    <row r="362" spans="1:39" x14ac:dyDescent="0.25">
      <c r="A362" t="s">
        <v>23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392.58053999999998</v>
      </c>
      <c r="I362">
        <v>46.046294000000003</v>
      </c>
      <c r="J362" t="s">
        <v>3</v>
      </c>
      <c r="K362">
        <v>385.60991200000001</v>
      </c>
      <c r="L362">
        <v>45.580337</v>
      </c>
      <c r="M362" t="s">
        <v>4</v>
      </c>
      <c r="N362">
        <v>20.325664</v>
      </c>
      <c r="O362">
        <v>0.563639</v>
      </c>
      <c r="P362" t="s">
        <v>5</v>
      </c>
      <c r="Q362">
        <v>18.187729000000001</v>
      </c>
      <c r="R362">
        <v>7.9022999999999996E-2</v>
      </c>
      <c r="S362" t="s">
        <v>6</v>
      </c>
      <c r="T362">
        <v>5.42164</v>
      </c>
      <c r="U362">
        <v>5.5779999999999996E-3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0.293493</v>
      </c>
      <c r="AG362">
        <v>6.7000000000000002E-5</v>
      </c>
      <c r="AH362" t="s">
        <v>11</v>
      </c>
      <c r="AI362">
        <v>0.70720499999999997</v>
      </c>
      <c r="AJ362">
        <v>4.0000000000000003E-5</v>
      </c>
      <c r="AK362" t="s">
        <v>12</v>
      </c>
      <c r="AL362">
        <v>0</v>
      </c>
      <c r="AM362">
        <v>0</v>
      </c>
    </row>
    <row r="363" spans="1:39" x14ac:dyDescent="0.25">
      <c r="A363" t="s">
        <v>23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785.62592199999995</v>
      </c>
      <c r="I363">
        <v>147.58122499999999</v>
      </c>
      <c r="J363" t="s">
        <v>3</v>
      </c>
      <c r="K363">
        <v>771.68614400000001</v>
      </c>
      <c r="L363">
        <v>145.64654400000001</v>
      </c>
      <c r="M363" t="s">
        <v>4</v>
      </c>
      <c r="N363">
        <v>40.592695999999997</v>
      </c>
      <c r="O363">
        <v>1.5868949999999999</v>
      </c>
      <c r="P363" t="s">
        <v>5</v>
      </c>
      <c r="Q363">
        <v>36.461421999999999</v>
      </c>
      <c r="R363">
        <v>0.28401100000000001</v>
      </c>
      <c r="S363" t="s">
        <v>6</v>
      </c>
      <c r="T363">
        <v>10.849569000000001</v>
      </c>
      <c r="U363">
        <v>1.9945999999999998E-2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0.29088199999999997</v>
      </c>
      <c r="AG363">
        <v>6.3999999999999997E-5</v>
      </c>
      <c r="AH363" t="s">
        <v>11</v>
      </c>
      <c r="AI363">
        <v>0.70940199999999998</v>
      </c>
      <c r="AJ363">
        <v>4.3999999999999999E-5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23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1177.2609890000001</v>
      </c>
      <c r="I364">
        <v>244.398213</v>
      </c>
      <c r="J364" t="s">
        <v>3</v>
      </c>
      <c r="K364">
        <v>1156.3704419999999</v>
      </c>
      <c r="L364">
        <v>240.47410099999999</v>
      </c>
      <c r="M364" t="s">
        <v>4</v>
      </c>
      <c r="N364">
        <v>60.655920999999999</v>
      </c>
      <c r="O364">
        <v>3.5766290000000001</v>
      </c>
      <c r="P364" t="s">
        <v>5</v>
      </c>
      <c r="Q364">
        <v>54.664997</v>
      </c>
      <c r="R364">
        <v>0.63904099999999997</v>
      </c>
      <c r="S364" t="s">
        <v>6</v>
      </c>
      <c r="T364">
        <v>16.255873999999999</v>
      </c>
      <c r="U364">
        <v>4.2090000000000002E-2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0.28653400000000001</v>
      </c>
      <c r="AG364">
        <v>4.5000000000000003E-5</v>
      </c>
      <c r="AH364" t="s">
        <v>11</v>
      </c>
      <c r="AI364">
        <v>0.71132899999999999</v>
      </c>
      <c r="AJ364">
        <v>6.2000000000000003E-5</v>
      </c>
      <c r="AK364" t="s">
        <v>12</v>
      </c>
      <c r="AL364">
        <v>0</v>
      </c>
      <c r="AM364">
        <v>0</v>
      </c>
    </row>
    <row r="365" spans="1:39" x14ac:dyDescent="0.25">
      <c r="A365" t="s">
        <v>23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1568.5711229999999</v>
      </c>
      <c r="I365">
        <v>324.898211</v>
      </c>
      <c r="J365" t="s">
        <v>3</v>
      </c>
      <c r="K365">
        <v>1540.7241240000001</v>
      </c>
      <c r="L365">
        <v>320.085105</v>
      </c>
      <c r="M365" t="s">
        <v>4</v>
      </c>
      <c r="N365">
        <v>80.815997999999993</v>
      </c>
      <c r="O365">
        <v>5.330133</v>
      </c>
      <c r="P365" t="s">
        <v>5</v>
      </c>
      <c r="Q365">
        <v>72.872977000000006</v>
      </c>
      <c r="R365">
        <v>1.219376</v>
      </c>
      <c r="S365" t="s">
        <v>6</v>
      </c>
      <c r="T365">
        <v>21.667337</v>
      </c>
      <c r="U365">
        <v>5.4769999999999999E-2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0.28505900000000001</v>
      </c>
      <c r="AG365">
        <v>2.8E-5</v>
      </c>
      <c r="AH365" t="s">
        <v>11</v>
      </c>
      <c r="AI365">
        <v>0.71199900000000005</v>
      </c>
      <c r="AJ365">
        <v>6.9999999999999994E-5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23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1959.707588</v>
      </c>
      <c r="I366">
        <v>503.791741</v>
      </c>
      <c r="J366" t="s">
        <v>3</v>
      </c>
      <c r="K366">
        <v>1924.8972020000001</v>
      </c>
      <c r="L366">
        <v>495.88488100000001</v>
      </c>
      <c r="M366" t="s">
        <v>4</v>
      </c>
      <c r="N366">
        <v>100.976382</v>
      </c>
      <c r="O366">
        <v>8.0772980000000008</v>
      </c>
      <c r="P366" t="s">
        <v>5</v>
      </c>
      <c r="Q366">
        <v>91.116027000000003</v>
      </c>
      <c r="R366">
        <v>1.9498880000000001</v>
      </c>
      <c r="S366" t="s">
        <v>6</v>
      </c>
      <c r="T366">
        <v>27.096755000000002</v>
      </c>
      <c r="U366">
        <v>8.1902000000000003E-2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0.283854</v>
      </c>
      <c r="AG366">
        <v>2.5999999999999998E-5</v>
      </c>
      <c r="AH366" t="s">
        <v>11</v>
      </c>
      <c r="AI366">
        <v>0.71269800000000005</v>
      </c>
      <c r="AJ366">
        <v>7.2000000000000002E-5</v>
      </c>
      <c r="AK366" t="s">
        <v>12</v>
      </c>
      <c r="AL366">
        <v>0</v>
      </c>
      <c r="AM366">
        <v>0</v>
      </c>
    </row>
    <row r="367" spans="1:39" x14ac:dyDescent="0.25">
      <c r="A367" t="s">
        <v>23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2351.7445509999998</v>
      </c>
      <c r="I367">
        <v>759.791697</v>
      </c>
      <c r="J367" t="s">
        <v>3</v>
      </c>
      <c r="K367">
        <v>2309.949775</v>
      </c>
      <c r="L367">
        <v>746.08811700000001</v>
      </c>
      <c r="M367" t="s">
        <v>4</v>
      </c>
      <c r="N367">
        <v>121.20480499999999</v>
      </c>
      <c r="O367">
        <v>12.271153999999999</v>
      </c>
      <c r="P367" t="s">
        <v>5</v>
      </c>
      <c r="Q367">
        <v>109.39197799999999</v>
      </c>
      <c r="R367">
        <v>2.7804479999999998</v>
      </c>
      <c r="S367" t="s">
        <v>6</v>
      </c>
      <c r="T367">
        <v>32.519427999999998</v>
      </c>
      <c r="U367">
        <v>0.12590399999999999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0.28359000000000001</v>
      </c>
      <c r="AG367">
        <v>2.4000000000000001E-5</v>
      </c>
      <c r="AH367" t="s">
        <v>11</v>
      </c>
      <c r="AI367">
        <v>0.71446799999999999</v>
      </c>
      <c r="AJ367">
        <v>9.8999999999999994E-5</v>
      </c>
      <c r="AK367" t="s">
        <v>12</v>
      </c>
      <c r="AL367">
        <v>0</v>
      </c>
      <c r="AM367">
        <v>0</v>
      </c>
    </row>
    <row r="368" spans="1:39" x14ac:dyDescent="0.25">
      <c r="A368" t="s">
        <v>23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2744.0314699999999</v>
      </c>
      <c r="I368">
        <v>1015.891429</v>
      </c>
      <c r="J368" t="s">
        <v>3</v>
      </c>
      <c r="K368">
        <v>2695.2860599999999</v>
      </c>
      <c r="L368">
        <v>996.87826199999995</v>
      </c>
      <c r="M368" t="s">
        <v>4</v>
      </c>
      <c r="N368">
        <v>141.45049499999999</v>
      </c>
      <c r="O368">
        <v>16.980535</v>
      </c>
      <c r="P368" t="s">
        <v>5</v>
      </c>
      <c r="Q368">
        <v>127.65454699999999</v>
      </c>
      <c r="R368">
        <v>3.5167259999999998</v>
      </c>
      <c r="S368" t="s">
        <v>6</v>
      </c>
      <c r="T368">
        <v>37.942059</v>
      </c>
      <c r="U368">
        <v>0.17235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0.28322900000000001</v>
      </c>
      <c r="AG368">
        <v>2.0999999999999999E-5</v>
      </c>
      <c r="AH368" t="s">
        <v>11</v>
      </c>
      <c r="AI368">
        <v>0.71608300000000003</v>
      </c>
      <c r="AJ368">
        <v>1.02E-4</v>
      </c>
      <c r="AK368" t="s">
        <v>12</v>
      </c>
      <c r="AL368">
        <v>0</v>
      </c>
      <c r="AM368">
        <v>0</v>
      </c>
    </row>
    <row r="369" spans="1:39" x14ac:dyDescent="0.25">
      <c r="A369" t="s">
        <v>23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3136.904873</v>
      </c>
      <c r="I369">
        <v>1297.2134349999999</v>
      </c>
      <c r="J369" t="s">
        <v>3</v>
      </c>
      <c r="K369">
        <v>3081.1959379999998</v>
      </c>
      <c r="L369">
        <v>1272.8281790000001</v>
      </c>
      <c r="M369" t="s">
        <v>4</v>
      </c>
      <c r="N369">
        <v>161.827359</v>
      </c>
      <c r="O369">
        <v>22.967573999999999</v>
      </c>
      <c r="P369" t="s">
        <v>5</v>
      </c>
      <c r="Q369">
        <v>145.960745</v>
      </c>
      <c r="R369">
        <v>4.2714299999999996</v>
      </c>
      <c r="S369" t="s">
        <v>6</v>
      </c>
      <c r="T369">
        <v>43.391008999999997</v>
      </c>
      <c r="U369">
        <v>0.24143100000000001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0.28283599999999998</v>
      </c>
      <c r="AG369">
        <v>1.8E-5</v>
      </c>
      <c r="AH369" t="s">
        <v>11</v>
      </c>
      <c r="AI369">
        <v>0.71749399999999997</v>
      </c>
      <c r="AJ369">
        <v>1.11E-4</v>
      </c>
      <c r="AK369" t="s">
        <v>12</v>
      </c>
      <c r="AL369">
        <v>0</v>
      </c>
      <c r="AM369">
        <v>0</v>
      </c>
    </row>
    <row r="370" spans="1:39" x14ac:dyDescent="0.25">
      <c r="A370" t="s">
        <v>23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3529.1428660000001</v>
      </c>
      <c r="I370">
        <v>1685.912358</v>
      </c>
      <c r="J370" t="s">
        <v>3</v>
      </c>
      <c r="K370">
        <v>3466.489634</v>
      </c>
      <c r="L370">
        <v>1655.6545960000001</v>
      </c>
      <c r="M370" t="s">
        <v>4</v>
      </c>
      <c r="N370">
        <v>182.12299200000001</v>
      </c>
      <c r="O370">
        <v>29.148098999999998</v>
      </c>
      <c r="P370" t="s">
        <v>5</v>
      </c>
      <c r="Q370">
        <v>164.236031</v>
      </c>
      <c r="R370">
        <v>4.9808199999999996</v>
      </c>
      <c r="S370" t="s">
        <v>6</v>
      </c>
      <c r="T370">
        <v>48.819673999999999</v>
      </c>
      <c r="U370">
        <v>0.29165000000000002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0.28254499999999999</v>
      </c>
      <c r="AG370">
        <v>1.9000000000000001E-5</v>
      </c>
      <c r="AH370" t="s">
        <v>11</v>
      </c>
      <c r="AI370">
        <v>0.718024</v>
      </c>
      <c r="AJ370">
        <v>1.12E-4</v>
      </c>
      <c r="AK370" t="s">
        <v>12</v>
      </c>
      <c r="AL370">
        <v>0</v>
      </c>
      <c r="AM370">
        <v>0</v>
      </c>
    </row>
    <row r="371" spans="1:39" x14ac:dyDescent="0.25">
      <c r="A371" t="s">
        <v>23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3921.0126270000001</v>
      </c>
      <c r="I371">
        <v>2051.9194910000001</v>
      </c>
      <c r="J371" t="s">
        <v>3</v>
      </c>
      <c r="K371">
        <v>3851.3847850000002</v>
      </c>
      <c r="L371">
        <v>2012.5470330000001</v>
      </c>
      <c r="M371" t="s">
        <v>4</v>
      </c>
      <c r="N371">
        <v>202.349504</v>
      </c>
      <c r="O371">
        <v>36.815429000000002</v>
      </c>
      <c r="P371" t="s">
        <v>5</v>
      </c>
      <c r="Q371">
        <v>182.46062499999999</v>
      </c>
      <c r="R371">
        <v>5.3033200000000003</v>
      </c>
      <c r="S371" t="s">
        <v>6</v>
      </c>
      <c r="T371">
        <v>54.241076999999997</v>
      </c>
      <c r="U371">
        <v>0.34370800000000001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0.28249600000000002</v>
      </c>
      <c r="AG371">
        <v>1.9000000000000001E-5</v>
      </c>
      <c r="AH371" t="s">
        <v>11</v>
      </c>
      <c r="AI371">
        <v>0.71876499999999999</v>
      </c>
      <c r="AJ371">
        <v>1.11E-4</v>
      </c>
      <c r="AK371" t="s">
        <v>12</v>
      </c>
      <c r="AL371">
        <v>0</v>
      </c>
      <c r="AM371">
        <v>0</v>
      </c>
    </row>
    <row r="372" spans="1:39" x14ac:dyDescent="0.25">
      <c r="A372" t="s">
        <v>23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4312.0415229999999</v>
      </c>
      <c r="I372">
        <v>2444.9374939999998</v>
      </c>
      <c r="J372" t="s">
        <v>3</v>
      </c>
      <c r="K372">
        <v>4235.4555469999996</v>
      </c>
      <c r="L372">
        <v>2396.032627</v>
      </c>
      <c r="M372" t="s">
        <v>4</v>
      </c>
      <c r="N372">
        <v>222.32218399999999</v>
      </c>
      <c r="O372">
        <v>43.594577000000001</v>
      </c>
      <c r="P372" t="s">
        <v>5</v>
      </c>
      <c r="Q372">
        <v>200.63303300000001</v>
      </c>
      <c r="R372">
        <v>5.7431739999999998</v>
      </c>
      <c r="S372" t="s">
        <v>6</v>
      </c>
      <c r="T372">
        <v>59.647756999999999</v>
      </c>
      <c r="U372">
        <v>0.414742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0.28238400000000002</v>
      </c>
      <c r="AG372">
        <v>1.9000000000000001E-5</v>
      </c>
      <c r="AH372" t="s">
        <v>11</v>
      </c>
      <c r="AI372">
        <v>0.71918800000000005</v>
      </c>
      <c r="AJ372">
        <v>1.1E-4</v>
      </c>
      <c r="AK372" t="s">
        <v>12</v>
      </c>
      <c r="AL372">
        <v>0</v>
      </c>
      <c r="AM372">
        <v>0</v>
      </c>
    </row>
    <row r="373" spans="1:39" x14ac:dyDescent="0.25">
      <c r="A373" t="s">
        <v>23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4703.2770410000003</v>
      </c>
      <c r="I373">
        <v>2938.5103650000001</v>
      </c>
      <c r="J373" t="s">
        <v>3</v>
      </c>
      <c r="K373">
        <v>4619.740264</v>
      </c>
      <c r="L373">
        <v>2879.3403619999999</v>
      </c>
      <c r="M373" t="s">
        <v>4</v>
      </c>
      <c r="N373">
        <v>242.452506</v>
      </c>
      <c r="O373">
        <v>50.707568000000002</v>
      </c>
      <c r="P373" t="s">
        <v>5</v>
      </c>
      <c r="Q373">
        <v>218.841961</v>
      </c>
      <c r="R373">
        <v>6.377936</v>
      </c>
      <c r="S373" t="s">
        <v>6</v>
      </c>
      <c r="T373">
        <v>65.067392999999996</v>
      </c>
      <c r="U373">
        <v>0.49534899999999998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0.28237899999999999</v>
      </c>
      <c r="AG373">
        <v>1.9000000000000001E-5</v>
      </c>
      <c r="AH373" t="s">
        <v>11</v>
      </c>
      <c r="AI373">
        <v>0.71928099999999995</v>
      </c>
      <c r="AJ373">
        <v>1.11E-4</v>
      </c>
      <c r="AK373" t="s">
        <v>12</v>
      </c>
      <c r="AL373">
        <v>0</v>
      </c>
      <c r="AM373">
        <v>0</v>
      </c>
    </row>
    <row r="374" spans="1:39" x14ac:dyDescent="0.25">
      <c r="A374" t="s">
        <v>23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5094.517949</v>
      </c>
      <c r="I374">
        <v>3315.4632369999999</v>
      </c>
      <c r="J374" t="s">
        <v>3</v>
      </c>
      <c r="K374">
        <v>5004.0361329999996</v>
      </c>
      <c r="L374">
        <v>3251.6886060000002</v>
      </c>
      <c r="M374" t="s">
        <v>4</v>
      </c>
      <c r="N374">
        <v>262.46375799999998</v>
      </c>
      <c r="O374">
        <v>59.082878000000001</v>
      </c>
      <c r="P374" t="s">
        <v>5</v>
      </c>
      <c r="Q374">
        <v>236.98640499999999</v>
      </c>
      <c r="R374">
        <v>6.86205</v>
      </c>
      <c r="S374" t="s">
        <v>6</v>
      </c>
      <c r="T374">
        <v>70.453416000000004</v>
      </c>
      <c r="U374">
        <v>0.58628999999999998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0.28231699999999998</v>
      </c>
      <c r="AG374">
        <v>1.8E-5</v>
      </c>
      <c r="AH374" t="s">
        <v>11</v>
      </c>
      <c r="AI374">
        <v>0.71971799999999997</v>
      </c>
      <c r="AJ374">
        <v>1.0900000000000001E-4</v>
      </c>
      <c r="AK374" t="s">
        <v>12</v>
      </c>
      <c r="AL374">
        <v>0</v>
      </c>
      <c r="AM374">
        <v>0</v>
      </c>
    </row>
    <row r="375" spans="1:39" x14ac:dyDescent="0.25">
      <c r="A375" t="s">
        <v>23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5485.3937400000004</v>
      </c>
      <c r="I375">
        <v>3810.1022119999998</v>
      </c>
      <c r="J375" t="s">
        <v>3</v>
      </c>
      <c r="K375">
        <v>5387.9666699999998</v>
      </c>
      <c r="L375">
        <v>3736.3086490000001</v>
      </c>
      <c r="M375" t="s">
        <v>4</v>
      </c>
      <c r="N375">
        <v>282.49350199999998</v>
      </c>
      <c r="O375">
        <v>67.560512000000003</v>
      </c>
      <c r="P375" t="s">
        <v>5</v>
      </c>
      <c r="Q375">
        <v>255.13026600000001</v>
      </c>
      <c r="R375">
        <v>7.3711339999999996</v>
      </c>
      <c r="S375" t="s">
        <v>6</v>
      </c>
      <c r="T375">
        <v>75.841201999999996</v>
      </c>
      <c r="U375">
        <v>0.68187699999999996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0.28178599999999998</v>
      </c>
      <c r="AG375">
        <v>2.6999999999999999E-5</v>
      </c>
      <c r="AH375" t="s">
        <v>11</v>
      </c>
      <c r="AI375">
        <v>0.72101300000000001</v>
      </c>
      <c r="AJ375">
        <v>1.01E-4</v>
      </c>
      <c r="AK375" t="s">
        <v>12</v>
      </c>
      <c r="AL375">
        <v>0</v>
      </c>
      <c r="AM375">
        <v>0</v>
      </c>
    </row>
    <row r="376" spans="1:39" x14ac:dyDescent="0.25">
      <c r="A376" t="s">
        <v>23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5877.4408979999998</v>
      </c>
      <c r="I376">
        <v>4196.6402529999996</v>
      </c>
      <c r="J376" t="s">
        <v>3</v>
      </c>
      <c r="K376">
        <v>5773.0776070000002</v>
      </c>
      <c r="L376">
        <v>4115.6369299999997</v>
      </c>
      <c r="M376" t="s">
        <v>4</v>
      </c>
      <c r="N376">
        <v>302.64269000000002</v>
      </c>
      <c r="O376">
        <v>74.964179000000001</v>
      </c>
      <c r="P376" t="s">
        <v>5</v>
      </c>
      <c r="Q376">
        <v>273.37985700000002</v>
      </c>
      <c r="R376">
        <v>7.5423159999999996</v>
      </c>
      <c r="S376" t="s">
        <v>6</v>
      </c>
      <c r="T376">
        <v>81.253577000000007</v>
      </c>
      <c r="U376">
        <v>0.77051499999999995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0.281337</v>
      </c>
      <c r="AG376">
        <v>3.6000000000000001E-5</v>
      </c>
      <c r="AH376" t="s">
        <v>11</v>
      </c>
      <c r="AI376">
        <v>0.721831</v>
      </c>
      <c r="AJ376">
        <v>9.2999999999999997E-5</v>
      </c>
      <c r="AK376" t="s">
        <v>12</v>
      </c>
      <c r="AL376">
        <v>0</v>
      </c>
      <c r="AM376">
        <v>0</v>
      </c>
    </row>
    <row r="377" spans="1:39" x14ac:dyDescent="0.25">
      <c r="A377" t="s">
        <v>23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6269.139795</v>
      </c>
      <c r="I377">
        <v>4747.1586740000002</v>
      </c>
      <c r="J377" t="s">
        <v>3</v>
      </c>
      <c r="K377">
        <v>6157.8126659999998</v>
      </c>
      <c r="L377">
        <v>4655.7677430000003</v>
      </c>
      <c r="M377" t="s">
        <v>4</v>
      </c>
      <c r="N377">
        <v>322.85700800000001</v>
      </c>
      <c r="O377">
        <v>82.160140999999996</v>
      </c>
      <c r="P377" t="s">
        <v>5</v>
      </c>
      <c r="Q377">
        <v>291.61918300000002</v>
      </c>
      <c r="R377">
        <v>8.0797500000000007</v>
      </c>
      <c r="S377" t="s">
        <v>6</v>
      </c>
      <c r="T377">
        <v>86.662471999999994</v>
      </c>
      <c r="U377">
        <v>0.86756900000000003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0.28133000000000002</v>
      </c>
      <c r="AG377">
        <v>3.6000000000000001E-5</v>
      </c>
      <c r="AH377" t="s">
        <v>11</v>
      </c>
      <c r="AI377">
        <v>0.72243599999999997</v>
      </c>
      <c r="AJ377">
        <v>8.7000000000000001E-5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23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6662.0257419999998</v>
      </c>
      <c r="I378">
        <v>5222.6018789999998</v>
      </c>
      <c r="J378" t="s">
        <v>3</v>
      </c>
      <c r="K378">
        <v>6543.7566800000004</v>
      </c>
      <c r="L378">
        <v>5122.6599040000001</v>
      </c>
      <c r="M378" t="s">
        <v>4</v>
      </c>
      <c r="N378">
        <v>343.20389799999998</v>
      </c>
      <c r="O378">
        <v>92.609357000000003</v>
      </c>
      <c r="P378" t="s">
        <v>5</v>
      </c>
      <c r="Q378">
        <v>309.90484800000002</v>
      </c>
      <c r="R378">
        <v>8.6353720000000003</v>
      </c>
      <c r="S378" t="s">
        <v>6</v>
      </c>
      <c r="T378">
        <v>92.076237000000006</v>
      </c>
      <c r="U378">
        <v>0.97715700000000005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0.281329</v>
      </c>
      <c r="AG378">
        <v>3.6000000000000001E-5</v>
      </c>
      <c r="AH378" t="s">
        <v>11</v>
      </c>
      <c r="AI378">
        <v>0.72310700000000006</v>
      </c>
      <c r="AJ378">
        <v>8.2999999999999998E-5</v>
      </c>
      <c r="AK378" t="s">
        <v>12</v>
      </c>
      <c r="AL378">
        <v>0</v>
      </c>
      <c r="AM378">
        <v>0</v>
      </c>
    </row>
    <row r="379" spans="1:39" x14ac:dyDescent="0.25">
      <c r="A379" t="s">
        <v>23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7054.7288570000001</v>
      </c>
      <c r="I379">
        <v>5663.4537700000001</v>
      </c>
      <c r="J379" t="s">
        <v>3</v>
      </c>
      <c r="K379">
        <v>6929.4875199999997</v>
      </c>
      <c r="L379">
        <v>5554.8422680000003</v>
      </c>
      <c r="M379" t="s">
        <v>4</v>
      </c>
      <c r="N379">
        <v>363.409042</v>
      </c>
      <c r="O379">
        <v>103.603223</v>
      </c>
      <c r="P379" t="s">
        <v>5</v>
      </c>
      <c r="Q379">
        <v>328.21333700000002</v>
      </c>
      <c r="R379">
        <v>9.1075759999999999</v>
      </c>
      <c r="S379" t="s">
        <v>6</v>
      </c>
      <c r="T379">
        <v>97.495941999999999</v>
      </c>
      <c r="U379">
        <v>1.1042670000000001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0.28132200000000002</v>
      </c>
      <c r="AG379">
        <v>3.6000000000000001E-5</v>
      </c>
      <c r="AH379" t="s">
        <v>11</v>
      </c>
      <c r="AI379">
        <v>0.72319199999999995</v>
      </c>
      <c r="AJ379">
        <v>8.1000000000000004E-5</v>
      </c>
      <c r="AK379" t="s">
        <v>12</v>
      </c>
      <c r="AL379">
        <v>0</v>
      </c>
      <c r="AM379">
        <v>0</v>
      </c>
    </row>
    <row r="380" spans="1:39" x14ac:dyDescent="0.25">
      <c r="A380" t="s">
        <v>23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7446.7009369999996</v>
      </c>
      <c r="I380">
        <v>6279.3313799999996</v>
      </c>
      <c r="J380" t="s">
        <v>3</v>
      </c>
      <c r="K380">
        <v>7314.5079390000001</v>
      </c>
      <c r="L380">
        <v>6157.9798149999997</v>
      </c>
      <c r="M380" t="s">
        <v>4</v>
      </c>
      <c r="N380">
        <v>383.74101400000001</v>
      </c>
      <c r="O380">
        <v>119.014015</v>
      </c>
      <c r="P380" t="s">
        <v>5</v>
      </c>
      <c r="Q380">
        <v>346.49892599999998</v>
      </c>
      <c r="R380">
        <v>9.4947569999999999</v>
      </c>
      <c r="S380" t="s">
        <v>6</v>
      </c>
      <c r="T380">
        <v>102.89323</v>
      </c>
      <c r="U380">
        <v>1.216663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0.28086299999999997</v>
      </c>
      <c r="AG380">
        <v>4.3000000000000002E-5</v>
      </c>
      <c r="AH380" t="s">
        <v>11</v>
      </c>
      <c r="AI380">
        <v>0.72322699999999995</v>
      </c>
      <c r="AJ380">
        <v>8.1000000000000004E-5</v>
      </c>
      <c r="AK380" t="s">
        <v>12</v>
      </c>
      <c r="AL380">
        <v>0</v>
      </c>
      <c r="AM380">
        <v>0</v>
      </c>
    </row>
    <row r="381" spans="1:39" x14ac:dyDescent="0.25">
      <c r="A381" t="s">
        <v>23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7838.6426069999998</v>
      </c>
      <c r="I381">
        <v>6869.343766</v>
      </c>
      <c r="J381" t="s">
        <v>3</v>
      </c>
      <c r="K381">
        <v>7699.4841800000004</v>
      </c>
      <c r="L381">
        <v>6732.7656219999999</v>
      </c>
      <c r="M381" t="s">
        <v>4</v>
      </c>
      <c r="N381">
        <v>403.88962900000001</v>
      </c>
      <c r="O381">
        <v>131.39194599999999</v>
      </c>
      <c r="P381" t="s">
        <v>5</v>
      </c>
      <c r="Q381">
        <v>364.71912600000002</v>
      </c>
      <c r="R381">
        <v>10.028145</v>
      </c>
      <c r="S381" t="s">
        <v>6</v>
      </c>
      <c r="T381">
        <v>108.286501</v>
      </c>
      <c r="U381">
        <v>1.3438429999999999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0.28085399999999999</v>
      </c>
      <c r="AG381">
        <v>4.3000000000000002E-5</v>
      </c>
      <c r="AH381" t="s">
        <v>11</v>
      </c>
      <c r="AI381">
        <v>0.72324600000000006</v>
      </c>
      <c r="AJ381">
        <v>8.1000000000000004E-5</v>
      </c>
      <c r="AK381" t="s">
        <v>12</v>
      </c>
      <c r="AL381">
        <v>0</v>
      </c>
      <c r="AM381">
        <v>0</v>
      </c>
    </row>
    <row r="382" spans="1:39" x14ac:dyDescent="0.25">
      <c r="A382" t="s">
        <v>69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345.86234100000001</v>
      </c>
      <c r="I382">
        <v>21.786888999999999</v>
      </c>
      <c r="J382" t="s">
        <v>3</v>
      </c>
      <c r="K382">
        <v>338.87910399999998</v>
      </c>
      <c r="L382">
        <v>21.185582</v>
      </c>
      <c r="M382" t="s">
        <v>4</v>
      </c>
      <c r="N382">
        <v>20.034236</v>
      </c>
      <c r="O382">
        <v>0.55881199999999998</v>
      </c>
      <c r="P382" t="s">
        <v>5</v>
      </c>
      <c r="Q382">
        <v>0</v>
      </c>
      <c r="R382">
        <v>0</v>
      </c>
      <c r="S382" t="s">
        <v>6</v>
      </c>
      <c r="T382">
        <v>5.4275130000000003</v>
      </c>
      <c r="U382">
        <v>5.679E-3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0.292765</v>
      </c>
      <c r="AG382">
        <v>8.5000000000000006E-5</v>
      </c>
      <c r="AH382" t="s">
        <v>11</v>
      </c>
      <c r="AI382">
        <v>0.70734699999999995</v>
      </c>
      <c r="AJ382">
        <v>2.5999999999999998E-5</v>
      </c>
      <c r="AK382" t="s">
        <v>12</v>
      </c>
      <c r="AL382">
        <v>0</v>
      </c>
      <c r="AM382">
        <v>0</v>
      </c>
    </row>
    <row r="383" spans="1:39" x14ac:dyDescent="0.25">
      <c r="A383" t="s">
        <v>69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693.24378200000001</v>
      </c>
      <c r="I383">
        <v>77.015488000000005</v>
      </c>
      <c r="J383" t="s">
        <v>3</v>
      </c>
      <c r="K383">
        <v>679.28073900000004</v>
      </c>
      <c r="L383">
        <v>74.991472999999999</v>
      </c>
      <c r="M383" t="s">
        <v>4</v>
      </c>
      <c r="N383">
        <v>40.129212000000003</v>
      </c>
      <c r="O383">
        <v>1.5191950000000001</v>
      </c>
      <c r="P383" t="s">
        <v>5</v>
      </c>
      <c r="Q383">
        <v>0</v>
      </c>
      <c r="R383">
        <v>0</v>
      </c>
      <c r="S383" t="s">
        <v>6</v>
      </c>
      <c r="T383">
        <v>10.888812</v>
      </c>
      <c r="U383">
        <v>3.474E-2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0.28922700000000001</v>
      </c>
      <c r="AG383">
        <v>6.7000000000000002E-5</v>
      </c>
      <c r="AH383" t="s">
        <v>11</v>
      </c>
      <c r="AI383">
        <v>0.70894199999999996</v>
      </c>
      <c r="AJ383">
        <v>4.3000000000000002E-5</v>
      </c>
      <c r="AK383" t="s">
        <v>12</v>
      </c>
      <c r="AL383">
        <v>0</v>
      </c>
      <c r="AM383">
        <v>0</v>
      </c>
    </row>
    <row r="384" spans="1:39" x14ac:dyDescent="0.25">
      <c r="A384" t="s">
        <v>69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1039.8109119999999</v>
      </c>
      <c r="I384">
        <v>186.74947599999999</v>
      </c>
      <c r="J384" t="s">
        <v>3</v>
      </c>
      <c r="K384">
        <v>1018.887063</v>
      </c>
      <c r="L384">
        <v>182.43915699999999</v>
      </c>
      <c r="M384" t="s">
        <v>4</v>
      </c>
      <c r="N384">
        <v>60.031331999999999</v>
      </c>
      <c r="O384">
        <v>3.4544860000000002</v>
      </c>
      <c r="P384" t="s">
        <v>5</v>
      </c>
      <c r="Q384">
        <v>0</v>
      </c>
      <c r="R384">
        <v>0</v>
      </c>
      <c r="S384" t="s">
        <v>6</v>
      </c>
      <c r="T384">
        <v>16.318884000000001</v>
      </c>
      <c r="U384">
        <v>5.8285000000000003E-2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0.28661500000000001</v>
      </c>
      <c r="AG384">
        <v>3.6000000000000001E-5</v>
      </c>
      <c r="AH384" t="s">
        <v>11</v>
      </c>
      <c r="AI384">
        <v>0.71059499999999998</v>
      </c>
      <c r="AJ384">
        <v>5.3999999999999998E-5</v>
      </c>
      <c r="AK384" t="s">
        <v>12</v>
      </c>
      <c r="AL384">
        <v>0</v>
      </c>
      <c r="AM384">
        <v>0</v>
      </c>
    </row>
    <row r="385" spans="1:39" x14ac:dyDescent="0.25">
      <c r="A385" t="s">
        <v>69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1386.090522</v>
      </c>
      <c r="I385">
        <v>304.98768200000001</v>
      </c>
      <c r="J385" t="s">
        <v>3</v>
      </c>
      <c r="K385">
        <v>1358.2095850000001</v>
      </c>
      <c r="L385">
        <v>297.49651999999998</v>
      </c>
      <c r="M385" t="s">
        <v>4</v>
      </c>
      <c r="N385">
        <v>79.957494999999994</v>
      </c>
      <c r="O385">
        <v>6.6393599999999999</v>
      </c>
      <c r="P385" t="s">
        <v>5</v>
      </c>
      <c r="Q385">
        <v>0</v>
      </c>
      <c r="R385">
        <v>0</v>
      </c>
      <c r="S385" t="s">
        <v>6</v>
      </c>
      <c r="T385">
        <v>21.772262999999999</v>
      </c>
      <c r="U385">
        <v>0.107929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0.286022</v>
      </c>
      <c r="AG385">
        <v>3.0000000000000001E-5</v>
      </c>
      <c r="AH385" t="s">
        <v>11</v>
      </c>
      <c r="AI385">
        <v>0.711839</v>
      </c>
      <c r="AJ385">
        <v>6.3E-5</v>
      </c>
      <c r="AK385" t="s">
        <v>12</v>
      </c>
      <c r="AL385">
        <v>0</v>
      </c>
      <c r="AM385">
        <v>0</v>
      </c>
    </row>
    <row r="386" spans="1:39" x14ac:dyDescent="0.25">
      <c r="A386" t="s">
        <v>69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1733.2478149999999</v>
      </c>
      <c r="I386">
        <v>472.286788</v>
      </c>
      <c r="J386" t="s">
        <v>3</v>
      </c>
      <c r="K386">
        <v>1698.4146679999999</v>
      </c>
      <c r="L386">
        <v>461.53967399999999</v>
      </c>
      <c r="M386" t="s">
        <v>4</v>
      </c>
      <c r="N386">
        <v>99.977209000000002</v>
      </c>
      <c r="O386">
        <v>10.65095</v>
      </c>
      <c r="P386" t="s">
        <v>5</v>
      </c>
      <c r="Q386">
        <v>0</v>
      </c>
      <c r="R386">
        <v>0</v>
      </c>
      <c r="S386" t="s">
        <v>6</v>
      </c>
      <c r="T386">
        <v>27.231618000000001</v>
      </c>
      <c r="U386">
        <v>0.16147600000000001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0.28492600000000001</v>
      </c>
      <c r="AG386">
        <v>1.7E-5</v>
      </c>
      <c r="AH386" t="s">
        <v>11</v>
      </c>
      <c r="AI386">
        <v>0.71372999999999998</v>
      </c>
      <c r="AJ386">
        <v>7.7999999999999999E-5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69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2079.3806810000001</v>
      </c>
      <c r="I387">
        <v>680.49014999999997</v>
      </c>
      <c r="J387" t="s">
        <v>3</v>
      </c>
      <c r="K387">
        <v>2037.589399</v>
      </c>
      <c r="L387">
        <v>665.713885</v>
      </c>
      <c r="M387" t="s">
        <v>4</v>
      </c>
      <c r="N387">
        <v>119.790925</v>
      </c>
      <c r="O387">
        <v>13.359610999999999</v>
      </c>
      <c r="P387" t="s">
        <v>5</v>
      </c>
      <c r="Q387">
        <v>0</v>
      </c>
      <c r="R387">
        <v>0</v>
      </c>
      <c r="S387" t="s">
        <v>6</v>
      </c>
      <c r="T387">
        <v>32.667281000000003</v>
      </c>
      <c r="U387">
        <v>0.222723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0.28402699999999997</v>
      </c>
      <c r="AG387">
        <v>6.9999999999999999E-6</v>
      </c>
      <c r="AH387" t="s">
        <v>11</v>
      </c>
      <c r="AI387">
        <v>0.71473699999999996</v>
      </c>
      <c r="AJ387">
        <v>8.5000000000000006E-5</v>
      </c>
      <c r="AK387" t="s">
        <v>12</v>
      </c>
      <c r="AL387">
        <v>0</v>
      </c>
      <c r="AM387">
        <v>0</v>
      </c>
    </row>
    <row r="388" spans="1:39" x14ac:dyDescent="0.25">
      <c r="A388" t="s">
        <v>69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2425.6567479999999</v>
      </c>
      <c r="I388">
        <v>948.81066399999997</v>
      </c>
      <c r="J388" t="s">
        <v>3</v>
      </c>
      <c r="K388">
        <v>2376.9245209999999</v>
      </c>
      <c r="L388">
        <v>928.98751500000003</v>
      </c>
      <c r="M388" t="s">
        <v>4</v>
      </c>
      <c r="N388">
        <v>139.66625999999999</v>
      </c>
      <c r="O388">
        <v>18.252699</v>
      </c>
      <c r="P388" t="s">
        <v>5</v>
      </c>
      <c r="Q388">
        <v>0</v>
      </c>
      <c r="R388">
        <v>0</v>
      </c>
      <c r="S388" t="s">
        <v>6</v>
      </c>
      <c r="T388">
        <v>38.110737</v>
      </c>
      <c r="U388">
        <v>0.30207800000000001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0.283605</v>
      </c>
      <c r="AG388">
        <v>5.0000000000000004E-6</v>
      </c>
      <c r="AH388" t="s">
        <v>11</v>
      </c>
      <c r="AI388">
        <v>0.71597299999999997</v>
      </c>
      <c r="AJ388">
        <v>8.3999999999999995E-5</v>
      </c>
      <c r="AK388" t="s">
        <v>12</v>
      </c>
      <c r="AL388">
        <v>0</v>
      </c>
      <c r="AM388">
        <v>0</v>
      </c>
    </row>
    <row r="389" spans="1:39" x14ac:dyDescent="0.25">
      <c r="A389" t="s">
        <v>69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2770.9955220000002</v>
      </c>
      <c r="I389">
        <v>1178.9228840000001</v>
      </c>
      <c r="J389" t="s">
        <v>3</v>
      </c>
      <c r="K389">
        <v>2715.3162299999999</v>
      </c>
      <c r="L389">
        <v>1154.741223</v>
      </c>
      <c r="M389" t="s">
        <v>4</v>
      </c>
      <c r="N389">
        <v>159.547607</v>
      </c>
      <c r="O389">
        <v>22.619247000000001</v>
      </c>
      <c r="P389" t="s">
        <v>5</v>
      </c>
      <c r="Q389">
        <v>0</v>
      </c>
      <c r="R389">
        <v>0</v>
      </c>
      <c r="S389" t="s">
        <v>6</v>
      </c>
      <c r="T389">
        <v>43.537345999999999</v>
      </c>
      <c r="U389">
        <v>0.34382800000000002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0.28335300000000002</v>
      </c>
      <c r="AG389">
        <v>3.9999999999999998E-6</v>
      </c>
      <c r="AH389" t="s">
        <v>11</v>
      </c>
      <c r="AI389">
        <v>0.71603499999999998</v>
      </c>
      <c r="AJ389">
        <v>8.5000000000000006E-5</v>
      </c>
      <c r="AK389" t="s">
        <v>12</v>
      </c>
      <c r="AL389">
        <v>0</v>
      </c>
      <c r="AM389">
        <v>0</v>
      </c>
    </row>
    <row r="390" spans="1:39" x14ac:dyDescent="0.25">
      <c r="A390" t="s">
        <v>69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3117.069058</v>
      </c>
      <c r="I390">
        <v>1364.4349139999999</v>
      </c>
      <c r="J390" t="s">
        <v>3</v>
      </c>
      <c r="K390">
        <v>3054.4371000000001</v>
      </c>
      <c r="L390">
        <v>1335.867802</v>
      </c>
      <c r="M390" t="s">
        <v>4</v>
      </c>
      <c r="N390">
        <v>179.408604</v>
      </c>
      <c r="O390">
        <v>26.470367</v>
      </c>
      <c r="P390" t="s">
        <v>5</v>
      </c>
      <c r="Q390">
        <v>0</v>
      </c>
      <c r="R390">
        <v>0</v>
      </c>
      <c r="S390" t="s">
        <v>6</v>
      </c>
      <c r="T390">
        <v>48.971715000000003</v>
      </c>
      <c r="U390">
        <v>0.39239299999999999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0.28327000000000002</v>
      </c>
      <c r="AG390">
        <v>3.9999999999999998E-6</v>
      </c>
      <c r="AH390" t="s">
        <v>11</v>
      </c>
      <c r="AI390">
        <v>0.71711599999999998</v>
      </c>
      <c r="AJ390">
        <v>8.3999999999999995E-5</v>
      </c>
      <c r="AK390" t="s">
        <v>12</v>
      </c>
      <c r="AL390">
        <v>0</v>
      </c>
      <c r="AM390">
        <v>0</v>
      </c>
    </row>
    <row r="391" spans="1:39" x14ac:dyDescent="0.25">
      <c r="A391" t="s">
        <v>69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3463.6572799999999</v>
      </c>
      <c r="I391">
        <v>1646.261671</v>
      </c>
      <c r="J391" t="s">
        <v>3</v>
      </c>
      <c r="K391">
        <v>3394.0275000000001</v>
      </c>
      <c r="L391">
        <v>1612.707486</v>
      </c>
      <c r="M391" t="s">
        <v>4</v>
      </c>
      <c r="N391">
        <v>199.244438</v>
      </c>
      <c r="O391">
        <v>32.335402000000002</v>
      </c>
      <c r="P391" t="s">
        <v>5</v>
      </c>
      <c r="Q391">
        <v>0</v>
      </c>
      <c r="R391">
        <v>0</v>
      </c>
      <c r="S391" t="s">
        <v>6</v>
      </c>
      <c r="T391">
        <v>54.404921000000002</v>
      </c>
      <c r="U391">
        <v>0.45849400000000001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0.28320000000000001</v>
      </c>
      <c r="AG391">
        <v>3.9999999999999998E-6</v>
      </c>
      <c r="AH391" t="s">
        <v>11</v>
      </c>
      <c r="AI391">
        <v>0.71711800000000003</v>
      </c>
      <c r="AJ391">
        <v>8.3999999999999995E-5</v>
      </c>
      <c r="AK391" t="s">
        <v>12</v>
      </c>
      <c r="AL391">
        <v>0</v>
      </c>
      <c r="AM391">
        <v>0</v>
      </c>
    </row>
    <row r="392" spans="1:39" x14ac:dyDescent="0.25">
      <c r="A392" t="s">
        <v>69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3809.687085</v>
      </c>
      <c r="I392">
        <v>1955.758347</v>
      </c>
      <c r="J392" t="s">
        <v>3</v>
      </c>
      <c r="K392">
        <v>3733.0737840000002</v>
      </c>
      <c r="L392">
        <v>1915.3544629999999</v>
      </c>
      <c r="M392" t="s">
        <v>4</v>
      </c>
      <c r="N392">
        <v>219.09622999999999</v>
      </c>
      <c r="O392">
        <v>37.844419000000002</v>
      </c>
      <c r="P392" t="s">
        <v>5</v>
      </c>
      <c r="Q392">
        <v>0</v>
      </c>
      <c r="R392">
        <v>0</v>
      </c>
      <c r="S392" t="s">
        <v>6</v>
      </c>
      <c r="T392">
        <v>59.843595000000001</v>
      </c>
      <c r="U392">
        <v>0.55973700000000004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0.28318500000000002</v>
      </c>
      <c r="AG392">
        <v>3.9999999999999998E-6</v>
      </c>
      <c r="AH392" t="s">
        <v>11</v>
      </c>
      <c r="AI392">
        <v>0.71796499999999996</v>
      </c>
      <c r="AJ392">
        <v>8.2999999999999998E-5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69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4155.5361620000003</v>
      </c>
      <c r="I393">
        <v>2250.6377680000001</v>
      </c>
      <c r="J393" t="s">
        <v>3</v>
      </c>
      <c r="K393">
        <v>4071.960122</v>
      </c>
      <c r="L393">
        <v>2202.6437340000002</v>
      </c>
      <c r="M393" t="s">
        <v>4</v>
      </c>
      <c r="N393">
        <v>238.87269499999999</v>
      </c>
      <c r="O393">
        <v>41.490262000000001</v>
      </c>
      <c r="P393" t="s">
        <v>5</v>
      </c>
      <c r="Q393">
        <v>0</v>
      </c>
      <c r="R393">
        <v>0</v>
      </c>
      <c r="S393" t="s">
        <v>6</v>
      </c>
      <c r="T393">
        <v>65.267748999999995</v>
      </c>
      <c r="U393">
        <v>0.636741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0.28296100000000002</v>
      </c>
      <c r="AG393">
        <v>3.9999999999999998E-6</v>
      </c>
      <c r="AH393" t="s">
        <v>11</v>
      </c>
      <c r="AI393">
        <v>0.717974</v>
      </c>
      <c r="AJ393">
        <v>8.2999999999999998E-5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69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4500.776406</v>
      </c>
      <c r="I394">
        <v>2620.7682949999999</v>
      </c>
      <c r="J394" t="s">
        <v>3</v>
      </c>
      <c r="K394">
        <v>4410.236191</v>
      </c>
      <c r="L394">
        <v>2562.8146149999998</v>
      </c>
      <c r="M394" t="s">
        <v>4</v>
      </c>
      <c r="N394">
        <v>258.69145400000002</v>
      </c>
      <c r="O394">
        <v>50.303750000000001</v>
      </c>
      <c r="P394" t="s">
        <v>5</v>
      </c>
      <c r="Q394">
        <v>0</v>
      </c>
      <c r="R394">
        <v>0</v>
      </c>
      <c r="S394" t="s">
        <v>6</v>
      </c>
      <c r="T394">
        <v>70.672640999999999</v>
      </c>
      <c r="U394">
        <v>0.76548899999999998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0.28294999999999998</v>
      </c>
      <c r="AG394">
        <v>3.9999999999999998E-6</v>
      </c>
      <c r="AH394" t="s">
        <v>11</v>
      </c>
      <c r="AI394">
        <v>0.71888600000000002</v>
      </c>
      <c r="AJ394">
        <v>8.2000000000000001E-5</v>
      </c>
      <c r="AK394" t="s">
        <v>12</v>
      </c>
      <c r="AL394">
        <v>0</v>
      </c>
      <c r="AM394">
        <v>0</v>
      </c>
    </row>
    <row r="395" spans="1:39" x14ac:dyDescent="0.25">
      <c r="A395" t="s">
        <v>69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4845.5136620000003</v>
      </c>
      <c r="I395">
        <v>2920.5618770000001</v>
      </c>
      <c r="J395" t="s">
        <v>3</v>
      </c>
      <c r="K395">
        <v>4748.0095309999997</v>
      </c>
      <c r="L395">
        <v>2857.4178339999999</v>
      </c>
      <c r="M395" t="s">
        <v>4</v>
      </c>
      <c r="N395">
        <v>278.45845500000001</v>
      </c>
      <c r="O395">
        <v>56.239347000000002</v>
      </c>
      <c r="P395" t="s">
        <v>5</v>
      </c>
      <c r="Q395">
        <v>0</v>
      </c>
      <c r="R395">
        <v>0</v>
      </c>
      <c r="S395" t="s">
        <v>6</v>
      </c>
      <c r="T395">
        <v>76.067102000000006</v>
      </c>
      <c r="U395">
        <v>0.84928199999999998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0.28293000000000001</v>
      </c>
      <c r="AG395">
        <v>3.9999999999999998E-6</v>
      </c>
      <c r="AH395" t="s">
        <v>11</v>
      </c>
      <c r="AI395">
        <v>0.71896700000000002</v>
      </c>
      <c r="AJ395">
        <v>8.0000000000000007E-5</v>
      </c>
      <c r="AK395" t="s">
        <v>12</v>
      </c>
      <c r="AL395">
        <v>0</v>
      </c>
      <c r="AM395">
        <v>0</v>
      </c>
    </row>
    <row r="396" spans="1:39" x14ac:dyDescent="0.25">
      <c r="A396" t="s">
        <v>69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5192.3408890000001</v>
      </c>
      <c r="I396">
        <v>3303.5210189999998</v>
      </c>
      <c r="J396" t="s">
        <v>3</v>
      </c>
      <c r="K396">
        <v>5087.8731049999997</v>
      </c>
      <c r="L396">
        <v>3231.69517</v>
      </c>
      <c r="M396" t="s">
        <v>4</v>
      </c>
      <c r="N396">
        <v>298.50252399999999</v>
      </c>
      <c r="O396">
        <v>66.604634000000004</v>
      </c>
      <c r="P396" t="s">
        <v>5</v>
      </c>
      <c r="Q396">
        <v>0</v>
      </c>
      <c r="R396">
        <v>0</v>
      </c>
      <c r="S396" t="s">
        <v>6</v>
      </c>
      <c r="T396">
        <v>81.486372000000003</v>
      </c>
      <c r="U396">
        <v>0.94802299999999995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0.28292099999999998</v>
      </c>
      <c r="AG396">
        <v>3.9999999999999998E-6</v>
      </c>
      <c r="AH396" t="s">
        <v>11</v>
      </c>
      <c r="AI396">
        <v>0.71924100000000002</v>
      </c>
      <c r="AJ396">
        <v>7.7999999999999999E-5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69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5538.9691599999996</v>
      </c>
      <c r="I397">
        <v>3653.2230599999998</v>
      </c>
      <c r="J397" t="s">
        <v>3</v>
      </c>
      <c r="K397">
        <v>5427.5200779999996</v>
      </c>
      <c r="L397">
        <v>3570.9008279999998</v>
      </c>
      <c r="M397" t="s">
        <v>4</v>
      </c>
      <c r="N397">
        <v>318.53598299999999</v>
      </c>
      <c r="O397">
        <v>76.222936000000004</v>
      </c>
      <c r="P397" t="s">
        <v>5</v>
      </c>
      <c r="Q397">
        <v>0</v>
      </c>
      <c r="R397">
        <v>0</v>
      </c>
      <c r="S397" t="s">
        <v>6</v>
      </c>
      <c r="T397">
        <v>86.912036000000001</v>
      </c>
      <c r="U397">
        <v>1.063906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0.28289599999999998</v>
      </c>
      <c r="AG397">
        <v>3.9999999999999998E-6</v>
      </c>
      <c r="AH397" t="s">
        <v>11</v>
      </c>
      <c r="AI397">
        <v>0.72017100000000001</v>
      </c>
      <c r="AJ397">
        <v>7.2999999999999999E-5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69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5885.0488569999998</v>
      </c>
      <c r="I398">
        <v>3940.8827190000002</v>
      </c>
      <c r="J398" t="s">
        <v>3</v>
      </c>
      <c r="K398">
        <v>5766.6336719999999</v>
      </c>
      <c r="L398">
        <v>3850.3710540000002</v>
      </c>
      <c r="M398" t="s">
        <v>4</v>
      </c>
      <c r="N398">
        <v>338.374821</v>
      </c>
      <c r="O398">
        <v>82.594414999999998</v>
      </c>
      <c r="P398" t="s">
        <v>5</v>
      </c>
      <c r="Q398">
        <v>0</v>
      </c>
      <c r="R398">
        <v>0</v>
      </c>
      <c r="S398" t="s">
        <v>6</v>
      </c>
      <c r="T398">
        <v>92.339264</v>
      </c>
      <c r="U398">
        <v>1.219519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0.282889</v>
      </c>
      <c r="AG398">
        <v>3.9999999999999998E-6</v>
      </c>
      <c r="AH398" t="s">
        <v>11</v>
      </c>
      <c r="AI398">
        <v>0.72037700000000005</v>
      </c>
      <c r="AJ398">
        <v>7.3999999999999996E-5</v>
      </c>
      <c r="AK398" t="s">
        <v>12</v>
      </c>
      <c r="AL398">
        <v>0</v>
      </c>
      <c r="AM398">
        <v>0</v>
      </c>
    </row>
    <row r="399" spans="1:39" x14ac:dyDescent="0.25">
      <c r="A399" t="s">
        <v>69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6231.0751559999999</v>
      </c>
      <c r="I399">
        <v>4228.4716500000004</v>
      </c>
      <c r="J399" t="s">
        <v>3</v>
      </c>
      <c r="K399">
        <v>6105.7135250000001</v>
      </c>
      <c r="L399">
        <v>4129.8586269999996</v>
      </c>
      <c r="M399" t="s">
        <v>4</v>
      </c>
      <c r="N399">
        <v>358.24402800000001</v>
      </c>
      <c r="O399">
        <v>89.722380999999999</v>
      </c>
      <c r="P399" t="s">
        <v>5</v>
      </c>
      <c r="Q399">
        <v>0</v>
      </c>
      <c r="R399">
        <v>0</v>
      </c>
      <c r="S399" t="s">
        <v>6</v>
      </c>
      <c r="T399">
        <v>97.757030999999998</v>
      </c>
      <c r="U399">
        <v>1.333156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0.282887</v>
      </c>
      <c r="AG399">
        <v>3.9999999999999998E-6</v>
      </c>
      <c r="AH399" t="s">
        <v>11</v>
      </c>
      <c r="AI399">
        <v>0.72037700000000005</v>
      </c>
      <c r="AJ399">
        <v>7.3999999999999996E-5</v>
      </c>
      <c r="AK399" t="s">
        <v>12</v>
      </c>
      <c r="AL399">
        <v>0</v>
      </c>
      <c r="AM399">
        <v>0</v>
      </c>
    </row>
    <row r="400" spans="1:39" x14ac:dyDescent="0.25">
      <c r="A400" t="s">
        <v>69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6577.5810449999999</v>
      </c>
      <c r="I400">
        <v>4626.6675830000004</v>
      </c>
      <c r="J400" t="s">
        <v>3</v>
      </c>
      <c r="K400">
        <v>6445.2631449999999</v>
      </c>
      <c r="L400">
        <v>4517.9052879999999</v>
      </c>
      <c r="M400" t="s">
        <v>4</v>
      </c>
      <c r="N400">
        <v>378.183538</v>
      </c>
      <c r="O400">
        <v>99.985410000000002</v>
      </c>
      <c r="P400" t="s">
        <v>5</v>
      </c>
      <c r="Q400">
        <v>0</v>
      </c>
      <c r="R400">
        <v>0</v>
      </c>
      <c r="S400" t="s">
        <v>6</v>
      </c>
      <c r="T400">
        <v>103.175462</v>
      </c>
      <c r="U400">
        <v>1.44625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0.28284100000000001</v>
      </c>
      <c r="AG400">
        <v>3.9999999999999998E-6</v>
      </c>
      <c r="AH400" t="s">
        <v>11</v>
      </c>
      <c r="AI400">
        <v>0.72135199999999999</v>
      </c>
      <c r="AJ400">
        <v>6.9999999999999994E-5</v>
      </c>
      <c r="AK400" t="s">
        <v>12</v>
      </c>
      <c r="AL400">
        <v>0</v>
      </c>
      <c r="AM400">
        <v>0</v>
      </c>
    </row>
    <row r="401" spans="1:39" x14ac:dyDescent="0.25">
      <c r="A401" t="s">
        <v>69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6924.091641</v>
      </c>
      <c r="I401">
        <v>4970.3518439999998</v>
      </c>
      <c r="J401" t="s">
        <v>3</v>
      </c>
      <c r="K401">
        <v>6784.8227049999996</v>
      </c>
      <c r="L401">
        <v>4853.718715</v>
      </c>
      <c r="M401" t="s">
        <v>4</v>
      </c>
      <c r="N401">
        <v>397.96032600000001</v>
      </c>
      <c r="O401">
        <v>108.234514</v>
      </c>
      <c r="P401" t="s">
        <v>5</v>
      </c>
      <c r="Q401">
        <v>0</v>
      </c>
      <c r="R401">
        <v>0</v>
      </c>
      <c r="S401" t="s">
        <v>6</v>
      </c>
      <c r="T401">
        <v>108.59152</v>
      </c>
      <c r="U401">
        <v>1.582732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0.28283199999999997</v>
      </c>
      <c r="AG401">
        <v>3.9999999999999998E-6</v>
      </c>
      <c r="AH401" t="s">
        <v>11</v>
      </c>
      <c r="AI401">
        <v>0.72195799999999999</v>
      </c>
      <c r="AJ401">
        <v>6.6000000000000005E-5</v>
      </c>
      <c r="AK401" t="s">
        <v>12</v>
      </c>
      <c r="AL401">
        <v>0</v>
      </c>
      <c r="AM401">
        <v>0</v>
      </c>
    </row>
    <row r="402" spans="1:39" x14ac:dyDescent="0.25">
      <c r="A402" t="s">
        <v>144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383.39556499999998</v>
      </c>
      <c r="I402">
        <v>14.951995</v>
      </c>
      <c r="J402" t="s">
        <v>3</v>
      </c>
      <c r="K402">
        <v>374.27230900000001</v>
      </c>
      <c r="L402">
        <v>13.401063000000001</v>
      </c>
      <c r="M402" t="s">
        <v>4</v>
      </c>
      <c r="N402">
        <v>18.850912000000001</v>
      </c>
      <c r="O402">
        <v>0.16955700000000001</v>
      </c>
      <c r="P402" t="s">
        <v>5</v>
      </c>
      <c r="Q402">
        <v>18.837931999999999</v>
      </c>
      <c r="R402">
        <v>4.0545999999999999E-2</v>
      </c>
      <c r="S402" t="s">
        <v>6</v>
      </c>
      <c r="T402">
        <v>5.459943</v>
      </c>
      <c r="U402">
        <v>9.9249999999999998E-3</v>
      </c>
      <c r="V402" t="s">
        <v>7</v>
      </c>
      <c r="W402">
        <v>4.7316669999999998</v>
      </c>
      <c r="X402">
        <v>3.5620000000000001E-3</v>
      </c>
      <c r="Y402" t="s">
        <v>8</v>
      </c>
      <c r="Z402">
        <v>7.3587999999999996</v>
      </c>
      <c r="AA402">
        <v>1.1282E-2</v>
      </c>
      <c r="AB402" t="s">
        <v>9</v>
      </c>
      <c r="AC402">
        <v>335.59294299999999</v>
      </c>
      <c r="AD402">
        <v>11.486279</v>
      </c>
      <c r="AE402" t="s">
        <v>10</v>
      </c>
      <c r="AF402">
        <v>0.29300900000000002</v>
      </c>
      <c r="AG402">
        <v>7.8999999999999996E-5</v>
      </c>
      <c r="AH402" t="s">
        <v>11</v>
      </c>
      <c r="AI402">
        <v>0.70637399999999995</v>
      </c>
      <c r="AJ402">
        <v>1.5E-5</v>
      </c>
      <c r="AK402" t="s">
        <v>12</v>
      </c>
      <c r="AL402">
        <v>0</v>
      </c>
      <c r="AM402">
        <v>0</v>
      </c>
    </row>
    <row r="403" spans="1:39" x14ac:dyDescent="0.25">
      <c r="A403" t="s">
        <v>144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767.97337800000003</v>
      </c>
      <c r="I403">
        <v>46.180917000000001</v>
      </c>
      <c r="J403" t="s">
        <v>3</v>
      </c>
      <c r="K403">
        <v>749.77402300000006</v>
      </c>
      <c r="L403">
        <v>41.304744999999997</v>
      </c>
      <c r="M403" t="s">
        <v>4</v>
      </c>
      <c r="N403">
        <v>37.748798999999998</v>
      </c>
      <c r="O403">
        <v>0.50248400000000004</v>
      </c>
      <c r="P403" t="s">
        <v>5</v>
      </c>
      <c r="Q403">
        <v>37.712077000000001</v>
      </c>
      <c r="R403">
        <v>0.13808500000000001</v>
      </c>
      <c r="S403" t="s">
        <v>6</v>
      </c>
      <c r="T403">
        <v>10.921849999999999</v>
      </c>
      <c r="U403">
        <v>3.143E-2</v>
      </c>
      <c r="V403" t="s">
        <v>7</v>
      </c>
      <c r="W403">
        <v>9.4702769999999994</v>
      </c>
      <c r="X403">
        <v>9.9839999999999998E-3</v>
      </c>
      <c r="Y403" t="s">
        <v>8</v>
      </c>
      <c r="Z403">
        <v>14.738016999999999</v>
      </c>
      <c r="AA403">
        <v>3.2517999999999998E-2</v>
      </c>
      <c r="AB403" t="s">
        <v>9</v>
      </c>
      <c r="AC403">
        <v>672.30764999999997</v>
      </c>
      <c r="AD403">
        <v>35.247439</v>
      </c>
      <c r="AE403" t="s">
        <v>10</v>
      </c>
      <c r="AF403">
        <v>0.28787099999999999</v>
      </c>
      <c r="AG403">
        <v>6.0999999999999999E-5</v>
      </c>
      <c r="AH403" t="s">
        <v>11</v>
      </c>
      <c r="AI403">
        <v>0.70919299999999996</v>
      </c>
      <c r="AJ403">
        <v>4.3999999999999999E-5</v>
      </c>
      <c r="AK403" t="s">
        <v>12</v>
      </c>
      <c r="AL403">
        <v>0</v>
      </c>
      <c r="AM403">
        <v>0</v>
      </c>
    </row>
    <row r="404" spans="1:39" x14ac:dyDescent="0.25">
      <c r="A404" t="s">
        <v>144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1151.9006199999999</v>
      </c>
      <c r="I404">
        <v>101.86352100000001</v>
      </c>
      <c r="J404" t="s">
        <v>3</v>
      </c>
      <c r="K404">
        <v>1124.6448459999999</v>
      </c>
      <c r="L404">
        <v>87.529968999999994</v>
      </c>
      <c r="M404" t="s">
        <v>4</v>
      </c>
      <c r="N404">
        <v>56.550852999999996</v>
      </c>
      <c r="O404">
        <v>1.0750519999999999</v>
      </c>
      <c r="P404" t="s">
        <v>5</v>
      </c>
      <c r="Q404">
        <v>56.575699</v>
      </c>
      <c r="R404">
        <v>0.35951699999999998</v>
      </c>
      <c r="S404" t="s">
        <v>6</v>
      </c>
      <c r="T404">
        <v>16.357302000000001</v>
      </c>
      <c r="U404">
        <v>5.9360000000000003E-2</v>
      </c>
      <c r="V404" t="s">
        <v>7</v>
      </c>
      <c r="W404">
        <v>14.24812</v>
      </c>
      <c r="X404">
        <v>5.0458999999999997E-2</v>
      </c>
      <c r="Y404" t="s">
        <v>8</v>
      </c>
      <c r="Z404">
        <v>22.105443000000001</v>
      </c>
      <c r="AA404">
        <v>8.4210999999999994E-2</v>
      </c>
      <c r="AB404" t="s">
        <v>9</v>
      </c>
      <c r="AC404">
        <v>1008.50465</v>
      </c>
      <c r="AD404">
        <v>72.363990999999999</v>
      </c>
      <c r="AE404" t="s">
        <v>10</v>
      </c>
      <c r="AF404">
        <v>0.28556500000000001</v>
      </c>
      <c r="AG404">
        <v>5.3000000000000001E-5</v>
      </c>
      <c r="AH404" t="s">
        <v>11</v>
      </c>
      <c r="AI404">
        <v>0.71081000000000005</v>
      </c>
      <c r="AJ404">
        <v>5.8E-5</v>
      </c>
      <c r="AK404" t="s">
        <v>12</v>
      </c>
      <c r="AL404">
        <v>0</v>
      </c>
      <c r="AM404">
        <v>0</v>
      </c>
    </row>
    <row r="405" spans="1:39" x14ac:dyDescent="0.25">
      <c r="A405" t="s">
        <v>144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1536.0965920000001</v>
      </c>
      <c r="I405">
        <v>154.422348</v>
      </c>
      <c r="J405" t="s">
        <v>3</v>
      </c>
      <c r="K405">
        <v>1499.7820409999999</v>
      </c>
      <c r="L405">
        <v>132.315664</v>
      </c>
      <c r="M405" t="s">
        <v>4</v>
      </c>
      <c r="N405">
        <v>75.408310999999998</v>
      </c>
      <c r="O405">
        <v>2.2200259999999998</v>
      </c>
      <c r="P405" t="s">
        <v>5</v>
      </c>
      <c r="Q405">
        <v>75.450243999999998</v>
      </c>
      <c r="R405">
        <v>0.56161399999999995</v>
      </c>
      <c r="S405" t="s">
        <v>6</v>
      </c>
      <c r="T405">
        <v>21.825908999999999</v>
      </c>
      <c r="U405">
        <v>0.108694</v>
      </c>
      <c r="V405" t="s">
        <v>7</v>
      </c>
      <c r="W405">
        <v>18.992643000000001</v>
      </c>
      <c r="X405">
        <v>5.8681999999999998E-2</v>
      </c>
      <c r="Y405" t="s">
        <v>8</v>
      </c>
      <c r="Z405">
        <v>29.467222</v>
      </c>
      <c r="AA405">
        <v>0.12759699999999999</v>
      </c>
      <c r="AB405" t="s">
        <v>9</v>
      </c>
      <c r="AC405">
        <v>1344.931609</v>
      </c>
      <c r="AD405">
        <v>108.45723599999999</v>
      </c>
      <c r="AE405" t="s">
        <v>10</v>
      </c>
      <c r="AF405">
        <v>0.28414600000000001</v>
      </c>
      <c r="AG405">
        <v>3.6000000000000001E-5</v>
      </c>
      <c r="AH405" t="s">
        <v>11</v>
      </c>
      <c r="AI405">
        <v>0.71217799999999998</v>
      </c>
      <c r="AJ405">
        <v>6.8999999999999997E-5</v>
      </c>
      <c r="AK405" t="s">
        <v>12</v>
      </c>
      <c r="AL405">
        <v>0</v>
      </c>
      <c r="AM405">
        <v>0</v>
      </c>
    </row>
    <row r="406" spans="1:39" x14ac:dyDescent="0.25">
      <c r="A406" t="s">
        <v>144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1920.4657569999999</v>
      </c>
      <c r="I406">
        <v>193.34878699999999</v>
      </c>
      <c r="J406" t="s">
        <v>3</v>
      </c>
      <c r="K406">
        <v>1875.113987</v>
      </c>
      <c r="L406">
        <v>163.89938900000001</v>
      </c>
      <c r="M406" t="s">
        <v>4</v>
      </c>
      <c r="N406">
        <v>94.229857999999993</v>
      </c>
      <c r="O406">
        <v>3.6487050000000001</v>
      </c>
      <c r="P406" t="s">
        <v>5</v>
      </c>
      <c r="Q406">
        <v>94.339641</v>
      </c>
      <c r="R406">
        <v>0.77973099999999995</v>
      </c>
      <c r="S406" t="s">
        <v>6</v>
      </c>
      <c r="T406">
        <v>27.297930999999998</v>
      </c>
      <c r="U406">
        <v>0.17166899999999999</v>
      </c>
      <c r="V406" t="s">
        <v>7</v>
      </c>
      <c r="W406">
        <v>23.737033</v>
      </c>
      <c r="X406">
        <v>6.8282999999999996E-2</v>
      </c>
      <c r="Y406" t="s">
        <v>8</v>
      </c>
      <c r="Z406">
        <v>36.821618999999998</v>
      </c>
      <c r="AA406">
        <v>0.168765</v>
      </c>
      <c r="AB406" t="s">
        <v>9</v>
      </c>
      <c r="AC406">
        <v>1681.6078640000001</v>
      </c>
      <c r="AD406">
        <v>130.84178499999999</v>
      </c>
      <c r="AE406" t="s">
        <v>10</v>
      </c>
      <c r="AF406">
        <v>0.28321299999999999</v>
      </c>
      <c r="AG406">
        <v>2.5000000000000001E-5</v>
      </c>
      <c r="AH406" t="s">
        <v>11</v>
      </c>
      <c r="AI406">
        <v>0.71293799999999996</v>
      </c>
      <c r="AJ406">
        <v>7.4999999999999993E-5</v>
      </c>
      <c r="AK406" t="s">
        <v>12</v>
      </c>
      <c r="AL406">
        <v>0</v>
      </c>
      <c r="AM406">
        <v>0</v>
      </c>
    </row>
    <row r="407" spans="1:39" x14ac:dyDescent="0.25">
      <c r="A407" t="s">
        <v>144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2304.2659669999998</v>
      </c>
      <c r="I407">
        <v>228.147119</v>
      </c>
      <c r="J407" t="s">
        <v>3</v>
      </c>
      <c r="K407">
        <v>2249.8910500000002</v>
      </c>
      <c r="L407">
        <v>192.94378499999999</v>
      </c>
      <c r="M407" t="s">
        <v>4</v>
      </c>
      <c r="N407">
        <v>113.082607</v>
      </c>
      <c r="O407">
        <v>4.8425099999999999</v>
      </c>
      <c r="P407" t="s">
        <v>5</v>
      </c>
      <c r="Q407">
        <v>113.22998800000001</v>
      </c>
      <c r="R407">
        <v>0.96411599999999997</v>
      </c>
      <c r="S407" t="s">
        <v>6</v>
      </c>
      <c r="T407">
        <v>32.760787000000001</v>
      </c>
      <c r="U407">
        <v>0.229157</v>
      </c>
      <c r="V407" t="s">
        <v>7</v>
      </c>
      <c r="W407">
        <v>28.464388</v>
      </c>
      <c r="X407">
        <v>7.2987999999999997E-2</v>
      </c>
      <c r="Y407" t="s">
        <v>8</v>
      </c>
      <c r="Z407">
        <v>44.201971999999998</v>
      </c>
      <c r="AA407">
        <v>0.20455599999999999</v>
      </c>
      <c r="AB407" t="s">
        <v>9</v>
      </c>
      <c r="AC407">
        <v>2017.698699</v>
      </c>
      <c r="AD407">
        <v>156.83030600000001</v>
      </c>
      <c r="AE407" t="s">
        <v>10</v>
      </c>
      <c r="AF407">
        <v>0.28281299999999998</v>
      </c>
      <c r="AG407">
        <v>2.1999999999999999E-5</v>
      </c>
      <c r="AH407" t="s">
        <v>11</v>
      </c>
      <c r="AI407">
        <v>0.71394599999999997</v>
      </c>
      <c r="AJ407">
        <v>8.1000000000000004E-5</v>
      </c>
      <c r="AK407" t="s">
        <v>12</v>
      </c>
      <c r="AL407">
        <v>0</v>
      </c>
      <c r="AM407">
        <v>0</v>
      </c>
    </row>
    <row r="408" spans="1:39" x14ac:dyDescent="0.25">
      <c r="A408" t="s">
        <v>144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2687.5103220000001</v>
      </c>
      <c r="I408">
        <v>265.74537600000002</v>
      </c>
      <c r="J408" t="s">
        <v>3</v>
      </c>
      <c r="K408">
        <v>2624.083564</v>
      </c>
      <c r="L408">
        <v>222.36593999999999</v>
      </c>
      <c r="M408" t="s">
        <v>4</v>
      </c>
      <c r="N408">
        <v>131.922169</v>
      </c>
      <c r="O408">
        <v>6.4016279999999997</v>
      </c>
      <c r="P408" t="s">
        <v>5</v>
      </c>
      <c r="Q408">
        <v>132.109488</v>
      </c>
      <c r="R408">
        <v>1.1935119999999999</v>
      </c>
      <c r="S408" t="s">
        <v>6</v>
      </c>
      <c r="T408">
        <v>38.209958999999998</v>
      </c>
      <c r="U408">
        <v>0.29464499999999999</v>
      </c>
      <c r="V408" t="s">
        <v>7</v>
      </c>
      <c r="W408">
        <v>33.211019</v>
      </c>
      <c r="X408">
        <v>8.1845000000000001E-2</v>
      </c>
      <c r="Y408" t="s">
        <v>8</v>
      </c>
      <c r="Z408">
        <v>51.569605000000003</v>
      </c>
      <c r="AA408">
        <v>0.245008</v>
      </c>
      <c r="AB408" t="s">
        <v>9</v>
      </c>
      <c r="AC408">
        <v>2353.2064449999998</v>
      </c>
      <c r="AD408">
        <v>179.52706699999999</v>
      </c>
      <c r="AE408" t="s">
        <v>10</v>
      </c>
      <c r="AF408">
        <v>0.28279599999999999</v>
      </c>
      <c r="AG408">
        <v>2.1999999999999999E-5</v>
      </c>
      <c r="AH408" t="s">
        <v>11</v>
      </c>
      <c r="AI408">
        <v>0.715279</v>
      </c>
      <c r="AJ408">
        <v>8.3999999999999995E-5</v>
      </c>
      <c r="AK408" t="s">
        <v>12</v>
      </c>
      <c r="AL408">
        <v>0</v>
      </c>
      <c r="AM408">
        <v>0</v>
      </c>
    </row>
    <row r="409" spans="1:39" x14ac:dyDescent="0.25">
      <c r="A409" t="s">
        <v>144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3071.2097020000001</v>
      </c>
      <c r="I409">
        <v>294.91359399999999</v>
      </c>
      <c r="J409" t="s">
        <v>3</v>
      </c>
      <c r="K409">
        <v>2998.7797220000002</v>
      </c>
      <c r="L409">
        <v>246.37231499999999</v>
      </c>
      <c r="M409" t="s">
        <v>4</v>
      </c>
      <c r="N409">
        <v>150.69092599999999</v>
      </c>
      <c r="O409">
        <v>7.6255110000000004</v>
      </c>
      <c r="P409" t="s">
        <v>5</v>
      </c>
      <c r="Q409">
        <v>150.961893</v>
      </c>
      <c r="R409">
        <v>1.494054</v>
      </c>
      <c r="S409" t="s">
        <v>6</v>
      </c>
      <c r="T409">
        <v>43.680840000000003</v>
      </c>
      <c r="U409">
        <v>0.40639199999999998</v>
      </c>
      <c r="V409" t="s">
        <v>7</v>
      </c>
      <c r="W409">
        <v>37.960161999999997</v>
      </c>
      <c r="X409">
        <v>8.6376999999999995E-2</v>
      </c>
      <c r="Y409" t="s">
        <v>8</v>
      </c>
      <c r="Z409">
        <v>58.931285000000003</v>
      </c>
      <c r="AA409">
        <v>0.28739399999999998</v>
      </c>
      <c r="AB409" t="s">
        <v>9</v>
      </c>
      <c r="AC409">
        <v>2689.2704829999998</v>
      </c>
      <c r="AD409">
        <v>199.22781499999999</v>
      </c>
      <c r="AE409" t="s">
        <v>10</v>
      </c>
      <c r="AF409">
        <v>0.28269100000000003</v>
      </c>
      <c r="AG409">
        <v>2.1999999999999999E-5</v>
      </c>
      <c r="AH409" t="s">
        <v>11</v>
      </c>
      <c r="AI409">
        <v>0.71605300000000005</v>
      </c>
      <c r="AJ409">
        <v>8.5000000000000006E-5</v>
      </c>
      <c r="AK409" t="s">
        <v>12</v>
      </c>
      <c r="AL409">
        <v>0</v>
      </c>
      <c r="AM409">
        <v>0</v>
      </c>
    </row>
    <row r="410" spans="1:39" x14ac:dyDescent="0.25">
      <c r="A410" t="s">
        <v>144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3454.1640670000002</v>
      </c>
      <c r="I410">
        <v>329.883352</v>
      </c>
      <c r="J410" t="s">
        <v>3</v>
      </c>
      <c r="K410">
        <v>3372.7920410000002</v>
      </c>
      <c r="L410">
        <v>275.41967899999997</v>
      </c>
      <c r="M410" t="s">
        <v>4</v>
      </c>
      <c r="N410">
        <v>169.48624699999999</v>
      </c>
      <c r="O410">
        <v>9.2179160000000007</v>
      </c>
      <c r="P410" t="s">
        <v>5</v>
      </c>
      <c r="Q410">
        <v>169.83441300000001</v>
      </c>
      <c r="R410">
        <v>1.76013</v>
      </c>
      <c r="S410" t="s">
        <v>6</v>
      </c>
      <c r="T410">
        <v>49.142758000000001</v>
      </c>
      <c r="U410">
        <v>0.49830799999999997</v>
      </c>
      <c r="V410" t="s">
        <v>7</v>
      </c>
      <c r="W410">
        <v>42.728428999999998</v>
      </c>
      <c r="X410">
        <v>9.8344000000000001E-2</v>
      </c>
      <c r="Y410" t="s">
        <v>8</v>
      </c>
      <c r="Z410">
        <v>66.320177000000001</v>
      </c>
      <c r="AA410">
        <v>0.32297500000000001</v>
      </c>
      <c r="AB410" t="s">
        <v>9</v>
      </c>
      <c r="AC410">
        <v>3024.610498</v>
      </c>
      <c r="AD410">
        <v>218.667282</v>
      </c>
      <c r="AE410" t="s">
        <v>10</v>
      </c>
      <c r="AF410">
        <v>0.282557</v>
      </c>
      <c r="AG410">
        <v>2.0999999999999999E-5</v>
      </c>
      <c r="AH410" t="s">
        <v>11</v>
      </c>
      <c r="AI410">
        <v>0.71660599999999997</v>
      </c>
      <c r="AJ410">
        <v>8.2000000000000001E-5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144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3838.7282570000002</v>
      </c>
      <c r="I411">
        <v>370.57925499999999</v>
      </c>
      <c r="J411" t="s">
        <v>3</v>
      </c>
      <c r="K411">
        <v>3748.2875880000001</v>
      </c>
      <c r="L411">
        <v>305.88781599999999</v>
      </c>
      <c r="M411" t="s">
        <v>4</v>
      </c>
      <c r="N411">
        <v>188.33699899999999</v>
      </c>
      <c r="O411">
        <v>11.138163</v>
      </c>
      <c r="P411" t="s">
        <v>5</v>
      </c>
      <c r="Q411">
        <v>188.77998500000001</v>
      </c>
      <c r="R411">
        <v>2.2023600000000001</v>
      </c>
      <c r="S411" t="s">
        <v>6</v>
      </c>
      <c r="T411">
        <v>54.598424999999999</v>
      </c>
      <c r="U411">
        <v>0.57127499999999998</v>
      </c>
      <c r="V411" t="s">
        <v>7</v>
      </c>
      <c r="W411">
        <v>47.531759999999998</v>
      </c>
      <c r="X411">
        <v>0.17050999999999999</v>
      </c>
      <c r="Y411" t="s">
        <v>8</v>
      </c>
      <c r="Z411">
        <v>73.768279000000007</v>
      </c>
      <c r="AA411">
        <v>0.40246500000000002</v>
      </c>
      <c r="AB411" t="s">
        <v>9</v>
      </c>
      <c r="AC411">
        <v>3361.3042869999999</v>
      </c>
      <c r="AD411">
        <v>236.59563499999999</v>
      </c>
      <c r="AE411" t="s">
        <v>10</v>
      </c>
      <c r="AF411">
        <v>0.282497</v>
      </c>
      <c r="AG411">
        <v>2.0000000000000002E-5</v>
      </c>
      <c r="AH411" t="s">
        <v>11</v>
      </c>
      <c r="AI411">
        <v>0.71696099999999996</v>
      </c>
      <c r="AJ411">
        <v>8.1000000000000004E-5</v>
      </c>
      <c r="AK411" t="s">
        <v>12</v>
      </c>
      <c r="AL411">
        <v>0</v>
      </c>
      <c r="AM411">
        <v>0</v>
      </c>
    </row>
    <row r="412" spans="1:39" x14ac:dyDescent="0.25">
      <c r="A412" t="s">
        <v>144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4222.8826170000002</v>
      </c>
      <c r="I412">
        <v>425.05417699999998</v>
      </c>
      <c r="J412" t="s">
        <v>3</v>
      </c>
      <c r="K412">
        <v>4123.3837160000003</v>
      </c>
      <c r="L412">
        <v>348.02542299999999</v>
      </c>
      <c r="M412" t="s">
        <v>4</v>
      </c>
      <c r="N412">
        <v>207.17041900000001</v>
      </c>
      <c r="O412">
        <v>12.861295</v>
      </c>
      <c r="P412" t="s">
        <v>5</v>
      </c>
      <c r="Q412">
        <v>207.647108</v>
      </c>
      <c r="R412">
        <v>2.417443</v>
      </c>
      <c r="S412" t="s">
        <v>6</v>
      </c>
      <c r="T412">
        <v>60.083953000000001</v>
      </c>
      <c r="U412">
        <v>0.66461499999999996</v>
      </c>
      <c r="V412" t="s">
        <v>7</v>
      </c>
      <c r="W412">
        <v>52.282012999999999</v>
      </c>
      <c r="X412">
        <v>0.16988300000000001</v>
      </c>
      <c r="Y412" t="s">
        <v>8</v>
      </c>
      <c r="Z412">
        <v>81.166473999999994</v>
      </c>
      <c r="AA412">
        <v>0.45511400000000002</v>
      </c>
      <c r="AB412" t="s">
        <v>9</v>
      </c>
      <c r="AC412">
        <v>3697.6947220000002</v>
      </c>
      <c r="AD412">
        <v>265.910571</v>
      </c>
      <c r="AE412" t="s">
        <v>10</v>
      </c>
      <c r="AF412">
        <v>0.28248000000000001</v>
      </c>
      <c r="AG412">
        <v>2.0000000000000002E-5</v>
      </c>
      <c r="AH412" t="s">
        <v>11</v>
      </c>
      <c r="AI412">
        <v>0.71720899999999999</v>
      </c>
      <c r="AJ412">
        <v>8.0000000000000007E-5</v>
      </c>
      <c r="AK412" t="s">
        <v>12</v>
      </c>
      <c r="AL412">
        <v>0</v>
      </c>
      <c r="AM412">
        <v>0</v>
      </c>
    </row>
    <row r="413" spans="1:39" x14ac:dyDescent="0.25">
      <c r="A413" t="s">
        <v>144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4606.552549</v>
      </c>
      <c r="I413">
        <v>458.28557799999999</v>
      </c>
      <c r="J413" t="s">
        <v>3</v>
      </c>
      <c r="K413">
        <v>4498.0197950000002</v>
      </c>
      <c r="L413">
        <v>370.12965500000001</v>
      </c>
      <c r="M413" t="s">
        <v>4</v>
      </c>
      <c r="N413">
        <v>225.987482</v>
      </c>
      <c r="O413">
        <v>15.208028000000001</v>
      </c>
      <c r="P413" t="s">
        <v>5</v>
      </c>
      <c r="Q413">
        <v>226.50838899999999</v>
      </c>
      <c r="R413">
        <v>2.8943370000000002</v>
      </c>
      <c r="S413" t="s">
        <v>6</v>
      </c>
      <c r="T413">
        <v>65.560246000000006</v>
      </c>
      <c r="U413">
        <v>0.81339399999999995</v>
      </c>
      <c r="V413" t="s">
        <v>7</v>
      </c>
      <c r="W413">
        <v>57.036763000000001</v>
      </c>
      <c r="X413">
        <v>0.18540300000000001</v>
      </c>
      <c r="Y413" t="s">
        <v>8</v>
      </c>
      <c r="Z413">
        <v>88.568809999999999</v>
      </c>
      <c r="AA413">
        <v>0.53229499999999996</v>
      </c>
      <c r="AB413" t="s">
        <v>9</v>
      </c>
      <c r="AC413">
        <v>4033.6496870000001</v>
      </c>
      <c r="AD413">
        <v>272.974582</v>
      </c>
      <c r="AE413" t="s">
        <v>10</v>
      </c>
      <c r="AF413">
        <v>0.28242800000000001</v>
      </c>
      <c r="AG413">
        <v>2.0000000000000002E-5</v>
      </c>
      <c r="AH413" t="s">
        <v>11</v>
      </c>
      <c r="AI413">
        <v>0.71734900000000001</v>
      </c>
      <c r="AJ413">
        <v>7.7999999999999999E-5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144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4990.4428420000004</v>
      </c>
      <c r="I414">
        <v>483.89297099999999</v>
      </c>
      <c r="J414" t="s">
        <v>3</v>
      </c>
      <c r="K414">
        <v>4872.9348140000002</v>
      </c>
      <c r="L414">
        <v>386.20524899999998</v>
      </c>
      <c r="M414" t="s">
        <v>4</v>
      </c>
      <c r="N414">
        <v>244.745598</v>
      </c>
      <c r="O414">
        <v>17.547294999999998</v>
      </c>
      <c r="P414" t="s">
        <v>5</v>
      </c>
      <c r="Q414">
        <v>245.35939400000001</v>
      </c>
      <c r="R414">
        <v>3.1597659999999999</v>
      </c>
      <c r="S414" t="s">
        <v>6</v>
      </c>
      <c r="T414">
        <v>70.993543000000003</v>
      </c>
      <c r="U414">
        <v>0.96167999999999998</v>
      </c>
      <c r="V414" t="s">
        <v>7</v>
      </c>
      <c r="W414">
        <v>61.800136000000002</v>
      </c>
      <c r="X414">
        <v>0.17843600000000001</v>
      </c>
      <c r="Y414" t="s">
        <v>8</v>
      </c>
      <c r="Z414">
        <v>95.963509999999999</v>
      </c>
      <c r="AA414">
        <v>0.55609200000000003</v>
      </c>
      <c r="AB414" t="s">
        <v>9</v>
      </c>
      <c r="AC414">
        <v>4370.0432520000004</v>
      </c>
      <c r="AD414">
        <v>278.057571</v>
      </c>
      <c r="AE414" t="s">
        <v>10</v>
      </c>
      <c r="AF414">
        <v>0.28238200000000002</v>
      </c>
      <c r="AG414">
        <v>2.0000000000000002E-5</v>
      </c>
      <c r="AH414" t="s">
        <v>11</v>
      </c>
      <c r="AI414">
        <v>0.718109</v>
      </c>
      <c r="AJ414">
        <v>7.4999999999999993E-5</v>
      </c>
      <c r="AK414" t="s">
        <v>12</v>
      </c>
      <c r="AL414">
        <v>0</v>
      </c>
      <c r="AM414">
        <v>0</v>
      </c>
    </row>
    <row r="415" spans="1:39" x14ac:dyDescent="0.25">
      <c r="A415" t="s">
        <v>144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5373.9943750000002</v>
      </c>
      <c r="I415">
        <v>559.05982800000004</v>
      </c>
      <c r="J415" t="s">
        <v>3</v>
      </c>
      <c r="K415">
        <v>5247.4716500000004</v>
      </c>
      <c r="L415">
        <v>450.12960399999997</v>
      </c>
      <c r="M415" t="s">
        <v>4</v>
      </c>
      <c r="N415">
        <v>263.51896900000003</v>
      </c>
      <c r="O415">
        <v>20.121445000000001</v>
      </c>
      <c r="P415" t="s">
        <v>5</v>
      </c>
      <c r="Q415">
        <v>264.22101099999998</v>
      </c>
      <c r="R415">
        <v>3.6116429999999999</v>
      </c>
      <c r="S415" t="s">
        <v>6</v>
      </c>
      <c r="T415">
        <v>76.421582000000001</v>
      </c>
      <c r="U415">
        <v>1.1292660000000001</v>
      </c>
      <c r="V415" t="s">
        <v>7</v>
      </c>
      <c r="W415">
        <v>66.564087999999998</v>
      </c>
      <c r="X415">
        <v>0.21454599999999999</v>
      </c>
      <c r="Y415" t="s">
        <v>8</v>
      </c>
      <c r="Z415">
        <v>103.353461</v>
      </c>
      <c r="AA415">
        <v>0.58633400000000002</v>
      </c>
      <c r="AB415" t="s">
        <v>9</v>
      </c>
      <c r="AC415">
        <v>4706.0456249999997</v>
      </c>
      <c r="AD415">
        <v>326.52976799999999</v>
      </c>
      <c r="AE415" t="s">
        <v>10</v>
      </c>
      <c r="AF415">
        <v>0.28234100000000001</v>
      </c>
      <c r="AG415">
        <v>2.0000000000000002E-5</v>
      </c>
      <c r="AH415" t="s">
        <v>11</v>
      </c>
      <c r="AI415">
        <v>0.71850400000000003</v>
      </c>
      <c r="AJ415">
        <v>7.3999999999999996E-5</v>
      </c>
      <c r="AK415" t="s">
        <v>12</v>
      </c>
      <c r="AL415">
        <v>0</v>
      </c>
      <c r="AM415">
        <v>0</v>
      </c>
    </row>
    <row r="416" spans="1:39" x14ac:dyDescent="0.25">
      <c r="A416" t="s">
        <v>144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5758.7338959999997</v>
      </c>
      <c r="I416">
        <v>589.871083</v>
      </c>
      <c r="J416" t="s">
        <v>3</v>
      </c>
      <c r="K416">
        <v>5623.1694340000004</v>
      </c>
      <c r="L416">
        <v>474.49132900000001</v>
      </c>
      <c r="M416" t="s">
        <v>4</v>
      </c>
      <c r="N416">
        <v>282.33988299999999</v>
      </c>
      <c r="O416">
        <v>22.676152999999999</v>
      </c>
      <c r="P416" t="s">
        <v>5</v>
      </c>
      <c r="Q416">
        <v>283.110276</v>
      </c>
      <c r="R416">
        <v>4.074802</v>
      </c>
      <c r="S416" t="s">
        <v>6</v>
      </c>
      <c r="T416">
        <v>81.866457999999994</v>
      </c>
      <c r="U416">
        <v>1.292449</v>
      </c>
      <c r="V416" t="s">
        <v>7</v>
      </c>
      <c r="W416">
        <v>71.306539000000001</v>
      </c>
      <c r="X416">
        <v>0.23904</v>
      </c>
      <c r="Y416" t="s">
        <v>8</v>
      </c>
      <c r="Z416">
        <v>110.767234</v>
      </c>
      <c r="AA416">
        <v>0.65703</v>
      </c>
      <c r="AB416" t="s">
        <v>9</v>
      </c>
      <c r="AC416">
        <v>5043.1236040000003</v>
      </c>
      <c r="AD416">
        <v>340.71481399999999</v>
      </c>
      <c r="AE416" t="s">
        <v>10</v>
      </c>
      <c r="AF416">
        <v>0.28229399999999999</v>
      </c>
      <c r="AG416">
        <v>2.0000000000000002E-5</v>
      </c>
      <c r="AH416" t="s">
        <v>11</v>
      </c>
      <c r="AI416">
        <v>0.718916</v>
      </c>
      <c r="AJ416">
        <v>7.2999999999999999E-5</v>
      </c>
      <c r="AK416" t="s">
        <v>12</v>
      </c>
      <c r="AL416">
        <v>0</v>
      </c>
      <c r="AM416">
        <v>0</v>
      </c>
    </row>
    <row r="417" spans="1:39" x14ac:dyDescent="0.25">
      <c r="A417" t="s">
        <v>144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6143.573711</v>
      </c>
      <c r="I417">
        <v>639.12517300000002</v>
      </c>
      <c r="J417" t="s">
        <v>3</v>
      </c>
      <c r="K417">
        <v>5998.9473829999997</v>
      </c>
      <c r="L417">
        <v>511.76624800000002</v>
      </c>
      <c r="M417" t="s">
        <v>4</v>
      </c>
      <c r="N417">
        <v>301.17616700000002</v>
      </c>
      <c r="O417">
        <v>25.905349999999999</v>
      </c>
      <c r="P417" t="s">
        <v>5</v>
      </c>
      <c r="Q417">
        <v>302.00625500000001</v>
      </c>
      <c r="R417">
        <v>4.5109409999999999</v>
      </c>
      <c r="S417" t="s">
        <v>6</v>
      </c>
      <c r="T417">
        <v>87.308779000000001</v>
      </c>
      <c r="U417">
        <v>1.461096</v>
      </c>
      <c r="V417" t="s">
        <v>7</v>
      </c>
      <c r="W417">
        <v>76.041246999999998</v>
      </c>
      <c r="X417">
        <v>0.231374</v>
      </c>
      <c r="Y417" t="s">
        <v>8</v>
      </c>
      <c r="Z417">
        <v>118.185655</v>
      </c>
      <c r="AA417">
        <v>0.73431199999999996</v>
      </c>
      <c r="AB417" t="s">
        <v>9</v>
      </c>
      <c r="AC417">
        <v>5380.2652250000001</v>
      </c>
      <c r="AD417">
        <v>366.31069200000002</v>
      </c>
      <c r="AE417" t="s">
        <v>10</v>
      </c>
      <c r="AF417">
        <v>0.28185399999999999</v>
      </c>
      <c r="AG417">
        <v>2.8E-5</v>
      </c>
      <c r="AH417" t="s">
        <v>11</v>
      </c>
      <c r="AI417">
        <v>0.71912100000000001</v>
      </c>
      <c r="AJ417">
        <v>6.9999999999999994E-5</v>
      </c>
      <c r="AK417" t="s">
        <v>12</v>
      </c>
      <c r="AL417">
        <v>0</v>
      </c>
      <c r="AM417">
        <v>0</v>
      </c>
    </row>
    <row r="418" spans="1:39" x14ac:dyDescent="0.25">
      <c r="A418" t="s">
        <v>144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6529.1030369999999</v>
      </c>
      <c r="I418">
        <v>689.18327899999997</v>
      </c>
      <c r="J418" t="s">
        <v>3</v>
      </c>
      <c r="K418">
        <v>6375.356221</v>
      </c>
      <c r="L418">
        <v>553.72372800000005</v>
      </c>
      <c r="M418" t="s">
        <v>4</v>
      </c>
      <c r="N418">
        <v>320.005313</v>
      </c>
      <c r="O418">
        <v>28.197313999999999</v>
      </c>
      <c r="P418" t="s">
        <v>5</v>
      </c>
      <c r="Q418">
        <v>320.88156700000002</v>
      </c>
      <c r="R418">
        <v>4.9673759999999998</v>
      </c>
      <c r="S418" t="s">
        <v>6</v>
      </c>
      <c r="T418">
        <v>92.743765999999994</v>
      </c>
      <c r="U418">
        <v>1.6510400000000001</v>
      </c>
      <c r="V418" t="s">
        <v>7</v>
      </c>
      <c r="W418">
        <v>80.776135999999994</v>
      </c>
      <c r="X418">
        <v>0.26579599999999998</v>
      </c>
      <c r="Y418" t="s">
        <v>8</v>
      </c>
      <c r="Z418">
        <v>125.59932999999999</v>
      </c>
      <c r="AA418">
        <v>0.80750500000000003</v>
      </c>
      <c r="AB418" t="s">
        <v>9</v>
      </c>
      <c r="AC418">
        <v>5718.0578610000002</v>
      </c>
      <c r="AD418">
        <v>406.23479200000003</v>
      </c>
      <c r="AE418" t="s">
        <v>10</v>
      </c>
      <c r="AF418">
        <v>0.28185399999999999</v>
      </c>
      <c r="AG418">
        <v>2.8E-5</v>
      </c>
      <c r="AH418" t="s">
        <v>11</v>
      </c>
      <c r="AI418">
        <v>0.71912100000000001</v>
      </c>
      <c r="AJ418">
        <v>6.9999999999999994E-5</v>
      </c>
      <c r="AK418" t="s">
        <v>12</v>
      </c>
      <c r="AL418">
        <v>0</v>
      </c>
      <c r="AM418">
        <v>0</v>
      </c>
    </row>
    <row r="419" spans="1:39" x14ac:dyDescent="0.25">
      <c r="A419" t="s">
        <v>144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6914.5547459999998</v>
      </c>
      <c r="I419">
        <v>789.22722799999997</v>
      </c>
      <c r="J419" t="s">
        <v>3</v>
      </c>
      <c r="K419">
        <v>6751.705586</v>
      </c>
      <c r="L419">
        <v>640.94215899999995</v>
      </c>
      <c r="M419" t="s">
        <v>4</v>
      </c>
      <c r="N419">
        <v>338.85305799999998</v>
      </c>
      <c r="O419">
        <v>30.909510999999998</v>
      </c>
      <c r="P419" t="s">
        <v>5</v>
      </c>
      <c r="Q419">
        <v>339.79757899999998</v>
      </c>
      <c r="R419">
        <v>5.5821750000000003</v>
      </c>
      <c r="S419" t="s">
        <v>6</v>
      </c>
      <c r="T419">
        <v>98.192881999999997</v>
      </c>
      <c r="U419">
        <v>1.8697859999999999</v>
      </c>
      <c r="V419" t="s">
        <v>7</v>
      </c>
      <c r="W419">
        <v>85.506837000000004</v>
      </c>
      <c r="X419">
        <v>0.26845599999999997</v>
      </c>
      <c r="Y419" t="s">
        <v>8</v>
      </c>
      <c r="Z419">
        <v>133.00330600000001</v>
      </c>
      <c r="AA419">
        <v>0.89252799999999999</v>
      </c>
      <c r="AB419" t="s">
        <v>9</v>
      </c>
      <c r="AC419">
        <v>6055.740957</v>
      </c>
      <c r="AD419">
        <v>483.33477800000003</v>
      </c>
      <c r="AE419" t="s">
        <v>10</v>
      </c>
      <c r="AF419">
        <v>0.28155999999999998</v>
      </c>
      <c r="AG419">
        <v>3.1000000000000001E-5</v>
      </c>
      <c r="AH419" t="s">
        <v>11</v>
      </c>
      <c r="AI419">
        <v>0.71998300000000004</v>
      </c>
      <c r="AJ419">
        <v>6.4999999999999994E-5</v>
      </c>
      <c r="AK419" t="s">
        <v>12</v>
      </c>
      <c r="AL419">
        <v>0</v>
      </c>
      <c r="AM419">
        <v>0</v>
      </c>
    </row>
    <row r="420" spans="1:39" x14ac:dyDescent="0.25">
      <c r="A420" t="s">
        <v>144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7300.3512499999997</v>
      </c>
      <c r="I420">
        <v>909.138374</v>
      </c>
      <c r="J420" t="s">
        <v>3</v>
      </c>
      <c r="K420">
        <v>7128.4125000000004</v>
      </c>
      <c r="L420">
        <v>754.26133700000003</v>
      </c>
      <c r="M420" t="s">
        <v>4</v>
      </c>
      <c r="N420">
        <v>357.71405399999998</v>
      </c>
      <c r="O420">
        <v>33.236710000000002</v>
      </c>
      <c r="P420" t="s">
        <v>5</v>
      </c>
      <c r="Q420">
        <v>358.70815700000003</v>
      </c>
      <c r="R420">
        <v>5.8867469999999997</v>
      </c>
      <c r="S420" t="s">
        <v>6</v>
      </c>
      <c r="T420">
        <v>103.63891599999999</v>
      </c>
      <c r="U420">
        <v>2.031317</v>
      </c>
      <c r="V420" t="s">
        <v>7</v>
      </c>
      <c r="W420">
        <v>90.236979000000005</v>
      </c>
      <c r="X420">
        <v>0.28617700000000001</v>
      </c>
      <c r="Y420" t="s">
        <v>8</v>
      </c>
      <c r="Z420">
        <v>140.39764600000001</v>
      </c>
      <c r="AA420">
        <v>0.94523400000000002</v>
      </c>
      <c r="AB420" t="s">
        <v>9</v>
      </c>
      <c r="AC420">
        <v>6393.765684</v>
      </c>
      <c r="AD420">
        <v>593.67604700000004</v>
      </c>
      <c r="AE420" t="s">
        <v>10</v>
      </c>
      <c r="AF420">
        <v>0.281557</v>
      </c>
      <c r="AG420">
        <v>3.1000000000000001E-5</v>
      </c>
      <c r="AH420" t="s">
        <v>11</v>
      </c>
      <c r="AI420">
        <v>0.72024299999999997</v>
      </c>
      <c r="AJ420">
        <v>6.6000000000000005E-5</v>
      </c>
      <c r="AK420" t="s">
        <v>12</v>
      </c>
      <c r="AL420">
        <v>0</v>
      </c>
      <c r="AM420">
        <v>0</v>
      </c>
    </row>
    <row r="421" spans="1:39" x14ac:dyDescent="0.25">
      <c r="A421" t="s">
        <v>144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7684.8416500000003</v>
      </c>
      <c r="I421">
        <v>1015.624538</v>
      </c>
      <c r="J421" t="s">
        <v>3</v>
      </c>
      <c r="K421">
        <v>7503.8979200000003</v>
      </c>
      <c r="L421">
        <v>844.77832000000001</v>
      </c>
      <c r="M421" t="s">
        <v>4</v>
      </c>
      <c r="N421">
        <v>376.51337799999999</v>
      </c>
      <c r="O421">
        <v>36.160505000000001</v>
      </c>
      <c r="P421" t="s">
        <v>5</v>
      </c>
      <c r="Q421">
        <v>377.58557100000002</v>
      </c>
      <c r="R421">
        <v>6.5172020000000002</v>
      </c>
      <c r="S421" t="s">
        <v>6</v>
      </c>
      <c r="T421">
        <v>109.09643199999999</v>
      </c>
      <c r="U421">
        <v>2.2938450000000001</v>
      </c>
      <c r="V421" t="s">
        <v>7</v>
      </c>
      <c r="W421">
        <v>94.966795000000005</v>
      </c>
      <c r="X421">
        <v>0.30445</v>
      </c>
      <c r="Y421" t="s">
        <v>8</v>
      </c>
      <c r="Z421">
        <v>147.75060500000001</v>
      </c>
      <c r="AA421">
        <v>1.0480240000000001</v>
      </c>
      <c r="AB421" t="s">
        <v>9</v>
      </c>
      <c r="AC421">
        <v>6730.6568550000002</v>
      </c>
      <c r="AD421">
        <v>678.11312599999997</v>
      </c>
      <c r="AE421" t="s">
        <v>10</v>
      </c>
      <c r="AF421">
        <v>0.28101199999999998</v>
      </c>
      <c r="AG421">
        <v>3.8000000000000002E-5</v>
      </c>
      <c r="AH421" t="s">
        <v>11</v>
      </c>
      <c r="AI421">
        <v>0.72044799999999998</v>
      </c>
      <c r="AJ421">
        <v>6.7000000000000002E-5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145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0</v>
      </c>
      <c r="I422">
        <v>0</v>
      </c>
      <c r="J422" t="s">
        <v>3</v>
      </c>
      <c r="K422">
        <v>0</v>
      </c>
      <c r="L422">
        <v>0</v>
      </c>
      <c r="M422" t="s">
        <v>4</v>
      </c>
      <c r="N422">
        <v>0</v>
      </c>
      <c r="O422">
        <v>0</v>
      </c>
      <c r="P422" t="s">
        <v>5</v>
      </c>
      <c r="Q422">
        <v>0</v>
      </c>
      <c r="R422">
        <v>0</v>
      </c>
      <c r="S422" t="s">
        <v>6</v>
      </c>
      <c r="T422">
        <v>0</v>
      </c>
      <c r="U422">
        <v>0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</v>
      </c>
      <c r="AG422">
        <v>0</v>
      </c>
      <c r="AH422" t="s">
        <v>11</v>
      </c>
      <c r="AI422">
        <v>0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145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0</v>
      </c>
      <c r="I423">
        <v>0</v>
      </c>
      <c r="J423" t="s">
        <v>3</v>
      </c>
      <c r="K423">
        <v>0</v>
      </c>
      <c r="L423">
        <v>0</v>
      </c>
      <c r="M423" t="s">
        <v>4</v>
      </c>
      <c r="N423">
        <v>0</v>
      </c>
      <c r="O423">
        <v>0</v>
      </c>
      <c r="P423" t="s">
        <v>5</v>
      </c>
      <c r="Q423">
        <v>0</v>
      </c>
      <c r="R423">
        <v>0</v>
      </c>
      <c r="S423" t="s">
        <v>6</v>
      </c>
      <c r="T423">
        <v>0</v>
      </c>
      <c r="U423">
        <v>0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</v>
      </c>
      <c r="AG423">
        <v>0</v>
      </c>
      <c r="AH423" t="s">
        <v>11</v>
      </c>
      <c r="AI423">
        <v>0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145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0</v>
      </c>
      <c r="I424">
        <v>0</v>
      </c>
      <c r="J424" t="s">
        <v>3</v>
      </c>
      <c r="K424">
        <v>0</v>
      </c>
      <c r="L424">
        <v>0</v>
      </c>
      <c r="M424" t="s">
        <v>4</v>
      </c>
      <c r="N424">
        <v>0</v>
      </c>
      <c r="O424">
        <v>0</v>
      </c>
      <c r="P424" t="s">
        <v>5</v>
      </c>
      <c r="Q424">
        <v>0</v>
      </c>
      <c r="R424">
        <v>0</v>
      </c>
      <c r="S424" t="s">
        <v>6</v>
      </c>
      <c r="T424">
        <v>0</v>
      </c>
      <c r="U424">
        <v>0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</v>
      </c>
      <c r="AG424">
        <v>0</v>
      </c>
      <c r="AH424" t="s">
        <v>11</v>
      </c>
      <c r="AI424">
        <v>0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145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0</v>
      </c>
      <c r="I425">
        <v>0</v>
      </c>
      <c r="J425" t="s">
        <v>3</v>
      </c>
      <c r="K425">
        <v>0</v>
      </c>
      <c r="L425">
        <v>0</v>
      </c>
      <c r="M425" t="s">
        <v>4</v>
      </c>
      <c r="N425">
        <v>0</v>
      </c>
      <c r="O425">
        <v>0</v>
      </c>
      <c r="P425" t="s">
        <v>5</v>
      </c>
      <c r="Q425">
        <v>0</v>
      </c>
      <c r="R425">
        <v>0</v>
      </c>
      <c r="S425" t="s">
        <v>6</v>
      </c>
      <c r="T425">
        <v>0</v>
      </c>
      <c r="U425">
        <v>0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</v>
      </c>
      <c r="AG425">
        <v>0</v>
      </c>
      <c r="AH425" t="s">
        <v>11</v>
      </c>
      <c r="AI425">
        <v>0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145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0</v>
      </c>
      <c r="I426">
        <v>0</v>
      </c>
      <c r="J426" t="s">
        <v>3</v>
      </c>
      <c r="K426">
        <v>0</v>
      </c>
      <c r="L426">
        <v>0</v>
      </c>
      <c r="M426" t="s">
        <v>4</v>
      </c>
      <c r="N426">
        <v>0</v>
      </c>
      <c r="O426">
        <v>0</v>
      </c>
      <c r="P426" t="s">
        <v>5</v>
      </c>
      <c r="Q426">
        <v>0</v>
      </c>
      <c r="R426">
        <v>0</v>
      </c>
      <c r="S426" t="s">
        <v>6</v>
      </c>
      <c r="T426">
        <v>0</v>
      </c>
      <c r="U426">
        <v>0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</v>
      </c>
      <c r="AG426">
        <v>0</v>
      </c>
      <c r="AH426" t="s">
        <v>11</v>
      </c>
      <c r="AI426">
        <v>0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145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0</v>
      </c>
      <c r="I427">
        <v>0</v>
      </c>
      <c r="J427" t="s">
        <v>3</v>
      </c>
      <c r="K427">
        <v>0</v>
      </c>
      <c r="L427">
        <v>0</v>
      </c>
      <c r="M427" t="s">
        <v>4</v>
      </c>
      <c r="N427">
        <v>0</v>
      </c>
      <c r="O427">
        <v>0</v>
      </c>
      <c r="P427" t="s">
        <v>5</v>
      </c>
      <c r="Q427">
        <v>0</v>
      </c>
      <c r="R427">
        <v>0</v>
      </c>
      <c r="S427" t="s">
        <v>6</v>
      </c>
      <c r="T427">
        <v>0</v>
      </c>
      <c r="U427">
        <v>0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</v>
      </c>
      <c r="AG427">
        <v>0</v>
      </c>
      <c r="AH427" t="s">
        <v>11</v>
      </c>
      <c r="AI427">
        <v>0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145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0</v>
      </c>
      <c r="I428">
        <v>0</v>
      </c>
      <c r="J428" t="s">
        <v>3</v>
      </c>
      <c r="K428">
        <v>0</v>
      </c>
      <c r="L428">
        <v>0</v>
      </c>
      <c r="M428" t="s">
        <v>4</v>
      </c>
      <c r="N428">
        <v>0</v>
      </c>
      <c r="O428">
        <v>0</v>
      </c>
      <c r="P428" t="s">
        <v>5</v>
      </c>
      <c r="Q428">
        <v>0</v>
      </c>
      <c r="R428">
        <v>0</v>
      </c>
      <c r="S428" t="s">
        <v>6</v>
      </c>
      <c r="T428">
        <v>0</v>
      </c>
      <c r="U428">
        <v>0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</v>
      </c>
      <c r="AG428">
        <v>0</v>
      </c>
      <c r="AH428" t="s">
        <v>11</v>
      </c>
      <c r="AI428">
        <v>0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145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0</v>
      </c>
      <c r="I429">
        <v>0</v>
      </c>
      <c r="J429" t="s">
        <v>3</v>
      </c>
      <c r="K429">
        <v>0</v>
      </c>
      <c r="L429">
        <v>0</v>
      </c>
      <c r="M429" t="s">
        <v>4</v>
      </c>
      <c r="N429">
        <v>0</v>
      </c>
      <c r="O429">
        <v>0</v>
      </c>
      <c r="P429" t="s">
        <v>5</v>
      </c>
      <c r="Q429">
        <v>0</v>
      </c>
      <c r="R429">
        <v>0</v>
      </c>
      <c r="S429" t="s">
        <v>6</v>
      </c>
      <c r="T429">
        <v>0</v>
      </c>
      <c r="U429">
        <v>0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</v>
      </c>
      <c r="AG429">
        <v>0</v>
      </c>
      <c r="AH429" t="s">
        <v>11</v>
      </c>
      <c r="AI429">
        <v>0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145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0</v>
      </c>
      <c r="I430">
        <v>0</v>
      </c>
      <c r="J430" t="s">
        <v>3</v>
      </c>
      <c r="K430">
        <v>0</v>
      </c>
      <c r="L430">
        <v>0</v>
      </c>
      <c r="M430" t="s">
        <v>4</v>
      </c>
      <c r="N430">
        <v>0</v>
      </c>
      <c r="O430">
        <v>0</v>
      </c>
      <c r="P430" t="s">
        <v>5</v>
      </c>
      <c r="Q430">
        <v>0</v>
      </c>
      <c r="R430">
        <v>0</v>
      </c>
      <c r="S430" t="s">
        <v>6</v>
      </c>
      <c r="T430">
        <v>0</v>
      </c>
      <c r="U430">
        <v>0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</v>
      </c>
      <c r="AG430">
        <v>0</v>
      </c>
      <c r="AH430" t="s">
        <v>11</v>
      </c>
      <c r="AI430">
        <v>0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145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0</v>
      </c>
      <c r="I431">
        <v>0</v>
      </c>
      <c r="J431" t="s">
        <v>3</v>
      </c>
      <c r="K431">
        <v>0</v>
      </c>
      <c r="L431">
        <v>0</v>
      </c>
      <c r="M431" t="s">
        <v>4</v>
      </c>
      <c r="N431">
        <v>0</v>
      </c>
      <c r="O431">
        <v>0</v>
      </c>
      <c r="P431" t="s">
        <v>5</v>
      </c>
      <c r="Q431">
        <v>0</v>
      </c>
      <c r="R431">
        <v>0</v>
      </c>
      <c r="S431" t="s">
        <v>6</v>
      </c>
      <c r="T431">
        <v>0</v>
      </c>
      <c r="U431">
        <v>0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</v>
      </c>
      <c r="AG431">
        <v>0</v>
      </c>
      <c r="AH431" t="s">
        <v>11</v>
      </c>
      <c r="AI431">
        <v>0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145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0</v>
      </c>
      <c r="I432">
        <v>0</v>
      </c>
      <c r="J432" t="s">
        <v>3</v>
      </c>
      <c r="K432">
        <v>0</v>
      </c>
      <c r="L432">
        <v>0</v>
      </c>
      <c r="M432" t="s">
        <v>4</v>
      </c>
      <c r="N432">
        <v>0</v>
      </c>
      <c r="O432">
        <v>0</v>
      </c>
      <c r="P432" t="s">
        <v>5</v>
      </c>
      <c r="Q432">
        <v>0</v>
      </c>
      <c r="R432">
        <v>0</v>
      </c>
      <c r="S432" t="s">
        <v>6</v>
      </c>
      <c r="T432">
        <v>0</v>
      </c>
      <c r="U432">
        <v>0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</v>
      </c>
      <c r="AG432">
        <v>0</v>
      </c>
      <c r="AH432" t="s">
        <v>11</v>
      </c>
      <c r="AI432">
        <v>0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145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0</v>
      </c>
      <c r="I433">
        <v>0</v>
      </c>
      <c r="J433" t="s">
        <v>3</v>
      </c>
      <c r="K433">
        <v>0</v>
      </c>
      <c r="L433">
        <v>0</v>
      </c>
      <c r="M433" t="s">
        <v>4</v>
      </c>
      <c r="N433">
        <v>0</v>
      </c>
      <c r="O433">
        <v>0</v>
      </c>
      <c r="P433" t="s">
        <v>5</v>
      </c>
      <c r="Q433">
        <v>0</v>
      </c>
      <c r="R433">
        <v>0</v>
      </c>
      <c r="S433" t="s">
        <v>6</v>
      </c>
      <c r="T433">
        <v>0</v>
      </c>
      <c r="U433">
        <v>0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</v>
      </c>
      <c r="AG433">
        <v>0</v>
      </c>
      <c r="AH433" t="s">
        <v>11</v>
      </c>
      <c r="AI433">
        <v>0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145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0</v>
      </c>
      <c r="I434">
        <v>0</v>
      </c>
      <c r="J434" t="s">
        <v>3</v>
      </c>
      <c r="K434">
        <v>0</v>
      </c>
      <c r="L434">
        <v>0</v>
      </c>
      <c r="M434" t="s">
        <v>4</v>
      </c>
      <c r="N434">
        <v>0</v>
      </c>
      <c r="O434">
        <v>0</v>
      </c>
      <c r="P434" t="s">
        <v>5</v>
      </c>
      <c r="Q434">
        <v>0</v>
      </c>
      <c r="R434">
        <v>0</v>
      </c>
      <c r="S434" t="s">
        <v>6</v>
      </c>
      <c r="T434">
        <v>0</v>
      </c>
      <c r="U434">
        <v>0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</v>
      </c>
      <c r="AG434">
        <v>0</v>
      </c>
      <c r="AH434" t="s">
        <v>11</v>
      </c>
      <c r="AI434">
        <v>0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145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0</v>
      </c>
      <c r="I435">
        <v>0</v>
      </c>
      <c r="J435" t="s">
        <v>3</v>
      </c>
      <c r="K435">
        <v>0</v>
      </c>
      <c r="L435">
        <v>0</v>
      </c>
      <c r="M435" t="s">
        <v>4</v>
      </c>
      <c r="N435">
        <v>0</v>
      </c>
      <c r="O435">
        <v>0</v>
      </c>
      <c r="P435" t="s">
        <v>5</v>
      </c>
      <c r="Q435">
        <v>0</v>
      </c>
      <c r="R435">
        <v>0</v>
      </c>
      <c r="S435" t="s">
        <v>6</v>
      </c>
      <c r="T435">
        <v>0</v>
      </c>
      <c r="U435">
        <v>0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</v>
      </c>
      <c r="AG435">
        <v>0</v>
      </c>
      <c r="AH435" t="s">
        <v>11</v>
      </c>
      <c r="AI435">
        <v>0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145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0</v>
      </c>
      <c r="I436">
        <v>0</v>
      </c>
      <c r="J436" t="s">
        <v>3</v>
      </c>
      <c r="K436">
        <v>0</v>
      </c>
      <c r="L436">
        <v>0</v>
      </c>
      <c r="M436" t="s">
        <v>4</v>
      </c>
      <c r="N436">
        <v>0</v>
      </c>
      <c r="O436">
        <v>0</v>
      </c>
      <c r="P436" t="s">
        <v>5</v>
      </c>
      <c r="Q436">
        <v>0</v>
      </c>
      <c r="R436">
        <v>0</v>
      </c>
      <c r="S436" t="s">
        <v>6</v>
      </c>
      <c r="T436">
        <v>0</v>
      </c>
      <c r="U436">
        <v>0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</v>
      </c>
      <c r="AG436">
        <v>0</v>
      </c>
      <c r="AH436" t="s">
        <v>11</v>
      </c>
      <c r="AI436">
        <v>0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145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0</v>
      </c>
      <c r="I437">
        <v>0</v>
      </c>
      <c r="J437" t="s">
        <v>3</v>
      </c>
      <c r="K437">
        <v>0</v>
      </c>
      <c r="L437">
        <v>0</v>
      </c>
      <c r="M437" t="s">
        <v>4</v>
      </c>
      <c r="N437">
        <v>0</v>
      </c>
      <c r="O437">
        <v>0</v>
      </c>
      <c r="P437" t="s">
        <v>5</v>
      </c>
      <c r="Q437">
        <v>0</v>
      </c>
      <c r="R437">
        <v>0</v>
      </c>
      <c r="S437" t="s">
        <v>6</v>
      </c>
      <c r="T437">
        <v>0</v>
      </c>
      <c r="U437">
        <v>0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</v>
      </c>
      <c r="AG437">
        <v>0</v>
      </c>
      <c r="AH437" t="s">
        <v>11</v>
      </c>
      <c r="AI437">
        <v>0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145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0</v>
      </c>
      <c r="I438">
        <v>0</v>
      </c>
      <c r="J438" t="s">
        <v>3</v>
      </c>
      <c r="K438">
        <v>0</v>
      </c>
      <c r="L438">
        <v>0</v>
      </c>
      <c r="M438" t="s">
        <v>4</v>
      </c>
      <c r="N438">
        <v>0</v>
      </c>
      <c r="O438">
        <v>0</v>
      </c>
      <c r="P438" t="s">
        <v>5</v>
      </c>
      <c r="Q438">
        <v>0</v>
      </c>
      <c r="R438">
        <v>0</v>
      </c>
      <c r="S438" t="s">
        <v>6</v>
      </c>
      <c r="T438">
        <v>0</v>
      </c>
      <c r="U438">
        <v>0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</v>
      </c>
      <c r="AG438">
        <v>0</v>
      </c>
      <c r="AH438" t="s">
        <v>11</v>
      </c>
      <c r="AI438">
        <v>0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145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0</v>
      </c>
      <c r="I439">
        <v>0</v>
      </c>
      <c r="J439" t="s">
        <v>3</v>
      </c>
      <c r="K439">
        <v>0</v>
      </c>
      <c r="L439">
        <v>0</v>
      </c>
      <c r="M439" t="s">
        <v>4</v>
      </c>
      <c r="N439">
        <v>0</v>
      </c>
      <c r="O439">
        <v>0</v>
      </c>
      <c r="P439" t="s">
        <v>5</v>
      </c>
      <c r="Q439">
        <v>0</v>
      </c>
      <c r="R439">
        <v>0</v>
      </c>
      <c r="S439" t="s">
        <v>6</v>
      </c>
      <c r="T439">
        <v>0</v>
      </c>
      <c r="U439">
        <v>0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</v>
      </c>
      <c r="AG439">
        <v>0</v>
      </c>
      <c r="AH439" t="s">
        <v>11</v>
      </c>
      <c r="AI439">
        <v>0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145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0</v>
      </c>
      <c r="I440">
        <v>0</v>
      </c>
      <c r="J440" t="s">
        <v>3</v>
      </c>
      <c r="K440">
        <v>0</v>
      </c>
      <c r="L440">
        <v>0</v>
      </c>
      <c r="M440" t="s">
        <v>4</v>
      </c>
      <c r="N440">
        <v>0</v>
      </c>
      <c r="O440">
        <v>0</v>
      </c>
      <c r="P440" t="s">
        <v>5</v>
      </c>
      <c r="Q440">
        <v>0</v>
      </c>
      <c r="R440">
        <v>0</v>
      </c>
      <c r="S440" t="s">
        <v>6</v>
      </c>
      <c r="T440">
        <v>0</v>
      </c>
      <c r="U440">
        <v>0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</v>
      </c>
      <c r="AG440">
        <v>0</v>
      </c>
      <c r="AH440" t="s">
        <v>11</v>
      </c>
      <c r="AI440">
        <v>0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145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0</v>
      </c>
      <c r="I441">
        <v>0</v>
      </c>
      <c r="J441" t="s">
        <v>3</v>
      </c>
      <c r="K441">
        <v>0</v>
      </c>
      <c r="L441">
        <v>0</v>
      </c>
      <c r="M441" t="s">
        <v>4</v>
      </c>
      <c r="N441">
        <v>0</v>
      </c>
      <c r="O441">
        <v>0</v>
      </c>
      <c r="P441" t="s">
        <v>5</v>
      </c>
      <c r="Q441">
        <v>0</v>
      </c>
      <c r="R441">
        <v>0</v>
      </c>
      <c r="S441" t="s">
        <v>6</v>
      </c>
      <c r="T441">
        <v>0</v>
      </c>
      <c r="U441">
        <v>0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</v>
      </c>
      <c r="AG441">
        <v>0</v>
      </c>
      <c r="AH441" t="s">
        <v>11</v>
      </c>
      <c r="AI441">
        <v>0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368.87457699999999</v>
      </c>
      <c r="I442">
        <v>43.401527999999999</v>
      </c>
      <c r="J442" t="s">
        <v>3</v>
      </c>
      <c r="K442">
        <v>359.87082800000002</v>
      </c>
      <c r="L442">
        <v>38.168207000000002</v>
      </c>
      <c r="M442" t="s">
        <v>4</v>
      </c>
      <c r="N442">
        <v>19.278178</v>
      </c>
      <c r="O442">
        <v>0.31043599999999999</v>
      </c>
      <c r="P442" t="s">
        <v>5</v>
      </c>
      <c r="Q442">
        <v>0</v>
      </c>
      <c r="R442">
        <v>0</v>
      </c>
      <c r="S442" t="s">
        <v>6</v>
      </c>
      <c r="T442">
        <v>5.4512530000000003</v>
      </c>
      <c r="U442">
        <v>1.21E-2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0.29323399999999999</v>
      </c>
      <c r="AD442">
        <v>7.2999999999999999E-5</v>
      </c>
      <c r="AE442" t="s">
        <v>10</v>
      </c>
      <c r="AF442">
        <v>0</v>
      </c>
      <c r="AG442">
        <v>0</v>
      </c>
      <c r="AH442" t="s">
        <v>11</v>
      </c>
      <c r="AI442">
        <v>0.70753699999999997</v>
      </c>
      <c r="AJ442">
        <v>4.3000000000000002E-5</v>
      </c>
      <c r="AK442" t="s">
        <v>12</v>
      </c>
      <c r="AL442">
        <v>0</v>
      </c>
      <c r="AM442">
        <v>0</v>
      </c>
    </row>
    <row r="443" spans="1:39" x14ac:dyDescent="0.25">
      <c r="A443" t="s">
        <v>146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736.18441900000005</v>
      </c>
      <c r="I443">
        <v>75.727778000000001</v>
      </c>
      <c r="J443" t="s">
        <v>3</v>
      </c>
      <c r="K443">
        <v>718.30519900000002</v>
      </c>
      <c r="L443">
        <v>65.085866999999993</v>
      </c>
      <c r="M443" t="s">
        <v>4</v>
      </c>
      <c r="N443">
        <v>38.463788000000001</v>
      </c>
      <c r="O443">
        <v>0.79370799999999997</v>
      </c>
      <c r="P443" t="s">
        <v>5</v>
      </c>
      <c r="Q443">
        <v>0</v>
      </c>
      <c r="R443">
        <v>0</v>
      </c>
      <c r="S443" t="s">
        <v>6</v>
      </c>
      <c r="T443">
        <v>10.880513000000001</v>
      </c>
      <c r="U443">
        <v>3.6601000000000002E-2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0.28858600000000001</v>
      </c>
      <c r="AD443">
        <v>7.4999999999999993E-5</v>
      </c>
      <c r="AE443" t="s">
        <v>10</v>
      </c>
      <c r="AF443">
        <v>0</v>
      </c>
      <c r="AG443">
        <v>0</v>
      </c>
      <c r="AH443" t="s">
        <v>11</v>
      </c>
      <c r="AI443">
        <v>0.70957099999999995</v>
      </c>
      <c r="AJ443">
        <v>4.6E-5</v>
      </c>
      <c r="AK443" t="s">
        <v>12</v>
      </c>
      <c r="AL443">
        <v>0</v>
      </c>
      <c r="AM443">
        <v>0</v>
      </c>
    </row>
    <row r="444" spans="1:39" x14ac:dyDescent="0.25">
      <c r="A444" t="s">
        <v>146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1103.673818</v>
      </c>
      <c r="I444">
        <v>150.42142999999999</v>
      </c>
      <c r="J444" t="s">
        <v>3</v>
      </c>
      <c r="K444">
        <v>1076.899883</v>
      </c>
      <c r="L444">
        <v>128.56867800000001</v>
      </c>
      <c r="M444" t="s">
        <v>4</v>
      </c>
      <c r="N444">
        <v>57.651398999999998</v>
      </c>
      <c r="O444">
        <v>1.5822039999999999</v>
      </c>
      <c r="P444" t="s">
        <v>5</v>
      </c>
      <c r="Q444">
        <v>0</v>
      </c>
      <c r="R444">
        <v>0</v>
      </c>
      <c r="S444" t="s">
        <v>6</v>
      </c>
      <c r="T444">
        <v>16.318763000000001</v>
      </c>
      <c r="U444">
        <v>7.5342000000000006E-2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0.28643000000000002</v>
      </c>
      <c r="AD444">
        <v>5.5000000000000002E-5</v>
      </c>
      <c r="AE444" t="s">
        <v>10</v>
      </c>
      <c r="AF444">
        <v>0</v>
      </c>
      <c r="AG444">
        <v>0</v>
      </c>
      <c r="AH444" t="s">
        <v>11</v>
      </c>
      <c r="AI444">
        <v>0.71021000000000001</v>
      </c>
      <c r="AJ444">
        <v>5.1E-5</v>
      </c>
      <c r="AK444" t="s">
        <v>12</v>
      </c>
      <c r="AL444">
        <v>0</v>
      </c>
      <c r="AM444">
        <v>0</v>
      </c>
    </row>
    <row r="445" spans="1:39" x14ac:dyDescent="0.25">
      <c r="A445" t="s">
        <v>146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1472.3013960000001</v>
      </c>
      <c r="I445">
        <v>269.818578</v>
      </c>
      <c r="J445" t="s">
        <v>3</v>
      </c>
      <c r="K445">
        <v>1436.6202049999999</v>
      </c>
      <c r="L445">
        <v>228.42192900000001</v>
      </c>
      <c r="M445" t="s">
        <v>4</v>
      </c>
      <c r="N445">
        <v>76.833023999999995</v>
      </c>
      <c r="O445">
        <v>2.5374940000000001</v>
      </c>
      <c r="P445" t="s">
        <v>5</v>
      </c>
      <c r="Q445">
        <v>0</v>
      </c>
      <c r="R445">
        <v>0</v>
      </c>
      <c r="S445" t="s">
        <v>6</v>
      </c>
      <c r="T445">
        <v>21.751189</v>
      </c>
      <c r="U445">
        <v>0.114173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0.28481299999999998</v>
      </c>
      <c r="AD445">
        <v>4.0000000000000003E-5</v>
      </c>
      <c r="AE445" t="s">
        <v>10</v>
      </c>
      <c r="AF445">
        <v>0</v>
      </c>
      <c r="AG445">
        <v>0</v>
      </c>
      <c r="AH445" t="s">
        <v>11</v>
      </c>
      <c r="AI445">
        <v>0.71163500000000002</v>
      </c>
      <c r="AJ445">
        <v>5.8999999999999998E-5</v>
      </c>
      <c r="AK445" t="s">
        <v>12</v>
      </c>
      <c r="AL445">
        <v>0</v>
      </c>
      <c r="AM445">
        <v>0</v>
      </c>
    </row>
    <row r="446" spans="1:39" x14ac:dyDescent="0.25">
      <c r="A446" t="s">
        <v>146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1839.7675609999999</v>
      </c>
      <c r="I446">
        <v>280.54757000000001</v>
      </c>
      <c r="J446" t="s">
        <v>3</v>
      </c>
      <c r="K446">
        <v>1795.264795</v>
      </c>
      <c r="L446">
        <v>234.34289999999999</v>
      </c>
      <c r="M446" t="s">
        <v>4</v>
      </c>
      <c r="N446">
        <v>95.941706999999994</v>
      </c>
      <c r="O446">
        <v>3.4286310000000002</v>
      </c>
      <c r="P446" t="s">
        <v>5</v>
      </c>
      <c r="Q446">
        <v>0</v>
      </c>
      <c r="R446">
        <v>0</v>
      </c>
      <c r="S446" t="s">
        <v>6</v>
      </c>
      <c r="T446">
        <v>27.192036999999999</v>
      </c>
      <c r="U446">
        <v>0.191884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0.28421800000000003</v>
      </c>
      <c r="AD446">
        <v>2.8E-5</v>
      </c>
      <c r="AE446" t="s">
        <v>10</v>
      </c>
      <c r="AF446">
        <v>0</v>
      </c>
      <c r="AG446">
        <v>0</v>
      </c>
      <c r="AH446" t="s">
        <v>11</v>
      </c>
      <c r="AI446">
        <v>0.71300300000000005</v>
      </c>
      <c r="AJ446">
        <v>6.7000000000000002E-5</v>
      </c>
      <c r="AK446" t="s">
        <v>12</v>
      </c>
      <c r="AL446">
        <v>0</v>
      </c>
      <c r="AM446">
        <v>0</v>
      </c>
    </row>
    <row r="447" spans="1:39" x14ac:dyDescent="0.25">
      <c r="A447" t="s">
        <v>146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2207.1619190000001</v>
      </c>
      <c r="I447">
        <v>319.15860099999998</v>
      </c>
      <c r="J447" t="s">
        <v>3</v>
      </c>
      <c r="K447">
        <v>2153.8585939999998</v>
      </c>
      <c r="L447">
        <v>265.74426699999998</v>
      </c>
      <c r="M447" t="s">
        <v>4</v>
      </c>
      <c r="N447">
        <v>115.09854</v>
      </c>
      <c r="O447">
        <v>4.4213579999999997</v>
      </c>
      <c r="P447" t="s">
        <v>5</v>
      </c>
      <c r="Q447">
        <v>0</v>
      </c>
      <c r="R447">
        <v>0</v>
      </c>
      <c r="S447" t="s">
        <v>6</v>
      </c>
      <c r="T447">
        <v>32.632520999999997</v>
      </c>
      <c r="U447">
        <v>0.25623899999999999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0.28361799999999998</v>
      </c>
      <c r="AD447">
        <v>2.3E-5</v>
      </c>
      <c r="AE447" t="s">
        <v>10</v>
      </c>
      <c r="AF447">
        <v>0</v>
      </c>
      <c r="AG447">
        <v>0</v>
      </c>
      <c r="AH447" t="s">
        <v>11</v>
      </c>
      <c r="AI447">
        <v>0.714279</v>
      </c>
      <c r="AJ447">
        <v>7.2999999999999999E-5</v>
      </c>
      <c r="AK447" t="s">
        <v>12</v>
      </c>
      <c r="AL447">
        <v>0</v>
      </c>
      <c r="AM447">
        <v>0</v>
      </c>
    </row>
    <row r="448" spans="1:39" x14ac:dyDescent="0.25">
      <c r="A448" t="s">
        <v>146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2573.50146</v>
      </c>
      <c r="I448">
        <v>328.73157800000001</v>
      </c>
      <c r="J448" t="s">
        <v>3</v>
      </c>
      <c r="K448">
        <v>2511.395786</v>
      </c>
      <c r="L448">
        <v>271.65446800000001</v>
      </c>
      <c r="M448" t="s">
        <v>4</v>
      </c>
      <c r="N448">
        <v>134.28064599999999</v>
      </c>
      <c r="O448">
        <v>5.5992959999999998</v>
      </c>
      <c r="P448" t="s">
        <v>5</v>
      </c>
      <c r="Q448">
        <v>0</v>
      </c>
      <c r="R448">
        <v>0</v>
      </c>
      <c r="S448" t="s">
        <v>6</v>
      </c>
      <c r="T448">
        <v>38.080674999999999</v>
      </c>
      <c r="U448">
        <v>0.33322499999999999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0.28288000000000002</v>
      </c>
      <c r="AD448">
        <v>2.1999999999999999E-5</v>
      </c>
      <c r="AE448" t="s">
        <v>10</v>
      </c>
      <c r="AF448">
        <v>0</v>
      </c>
      <c r="AG448">
        <v>0</v>
      </c>
      <c r="AH448" t="s">
        <v>11</v>
      </c>
      <c r="AI448">
        <v>0.71438299999999999</v>
      </c>
      <c r="AJ448">
        <v>7.2999999999999999E-5</v>
      </c>
      <c r="AK448" t="s">
        <v>12</v>
      </c>
      <c r="AL448">
        <v>0</v>
      </c>
      <c r="AM448">
        <v>0</v>
      </c>
    </row>
    <row r="449" spans="1:39" x14ac:dyDescent="0.25">
      <c r="A449" t="s">
        <v>146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2940.838135</v>
      </c>
      <c r="I449">
        <v>328.64857999999998</v>
      </c>
      <c r="J449" t="s">
        <v>3</v>
      </c>
      <c r="K449">
        <v>2869.9004300000001</v>
      </c>
      <c r="L449">
        <v>267.26961</v>
      </c>
      <c r="M449" t="s">
        <v>4</v>
      </c>
      <c r="N449">
        <v>153.50153299999999</v>
      </c>
      <c r="O449">
        <v>7.3148309999999999</v>
      </c>
      <c r="P449" t="s">
        <v>5</v>
      </c>
      <c r="Q449">
        <v>0</v>
      </c>
      <c r="R449">
        <v>0</v>
      </c>
      <c r="S449" t="s">
        <v>6</v>
      </c>
      <c r="T449">
        <v>43.544313000000002</v>
      </c>
      <c r="U449">
        <v>0.45113599999999998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0.28274199999999999</v>
      </c>
      <c r="AD449">
        <v>2.0999999999999999E-5</v>
      </c>
      <c r="AE449" t="s">
        <v>10</v>
      </c>
      <c r="AF449">
        <v>0</v>
      </c>
      <c r="AG449">
        <v>0</v>
      </c>
      <c r="AH449" t="s">
        <v>11</v>
      </c>
      <c r="AI449">
        <v>0.71601899999999996</v>
      </c>
      <c r="AJ449">
        <v>7.6000000000000004E-5</v>
      </c>
      <c r="AK449" t="s">
        <v>12</v>
      </c>
      <c r="AL449">
        <v>0</v>
      </c>
      <c r="AM449">
        <v>0</v>
      </c>
    </row>
    <row r="450" spans="1:39" x14ac:dyDescent="0.25">
      <c r="A450" t="s">
        <v>146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3309.0607909999999</v>
      </c>
      <c r="I450">
        <v>348.042393</v>
      </c>
      <c r="J450" t="s">
        <v>3</v>
      </c>
      <c r="K450">
        <v>3229.2558199999999</v>
      </c>
      <c r="L450">
        <v>278.07541700000002</v>
      </c>
      <c r="M450" t="s">
        <v>4</v>
      </c>
      <c r="N450">
        <v>172.727003</v>
      </c>
      <c r="O450">
        <v>8.8983550000000005</v>
      </c>
      <c r="P450" t="s">
        <v>5</v>
      </c>
      <c r="Q450">
        <v>0</v>
      </c>
      <c r="R450">
        <v>0</v>
      </c>
      <c r="S450" t="s">
        <v>6</v>
      </c>
      <c r="T450">
        <v>48.993155000000002</v>
      </c>
      <c r="U450">
        <v>0.56713199999999997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0.28250500000000001</v>
      </c>
      <c r="AD450">
        <v>2.0000000000000002E-5</v>
      </c>
      <c r="AE450" t="s">
        <v>10</v>
      </c>
      <c r="AF450">
        <v>0</v>
      </c>
      <c r="AG450">
        <v>0</v>
      </c>
      <c r="AH450" t="s">
        <v>11</v>
      </c>
      <c r="AI450">
        <v>0.716638</v>
      </c>
      <c r="AJ450">
        <v>7.6000000000000004E-5</v>
      </c>
      <c r="AK450" t="s">
        <v>12</v>
      </c>
      <c r="AL450">
        <v>0</v>
      </c>
      <c r="AM450">
        <v>0</v>
      </c>
    </row>
    <row r="451" spans="1:39" x14ac:dyDescent="0.25">
      <c r="A451" t="s">
        <v>146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3676.3652149999998</v>
      </c>
      <c r="I451">
        <v>373.359623</v>
      </c>
      <c r="J451" t="s">
        <v>3</v>
      </c>
      <c r="K451">
        <v>3587.775928</v>
      </c>
      <c r="L451">
        <v>296.55697700000002</v>
      </c>
      <c r="M451" t="s">
        <v>4</v>
      </c>
      <c r="N451">
        <v>191.847914</v>
      </c>
      <c r="O451">
        <v>10.475346</v>
      </c>
      <c r="P451" t="s">
        <v>5</v>
      </c>
      <c r="Q451">
        <v>0</v>
      </c>
      <c r="R451">
        <v>0</v>
      </c>
      <c r="S451" t="s">
        <v>6</v>
      </c>
      <c r="T451">
        <v>54.440137</v>
      </c>
      <c r="U451">
        <v>0.70313599999999998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0.28240799999999999</v>
      </c>
      <c r="AD451">
        <v>2.0000000000000002E-5</v>
      </c>
      <c r="AE451" t="s">
        <v>10</v>
      </c>
      <c r="AF451">
        <v>0</v>
      </c>
      <c r="AG451">
        <v>0</v>
      </c>
      <c r="AH451" t="s">
        <v>11</v>
      </c>
      <c r="AI451">
        <v>0.71763900000000003</v>
      </c>
      <c r="AJ451">
        <v>7.6000000000000004E-5</v>
      </c>
      <c r="AK451" t="s">
        <v>12</v>
      </c>
      <c r="AL451">
        <v>0</v>
      </c>
      <c r="AM451">
        <v>0</v>
      </c>
    </row>
    <row r="452" spans="1:39" x14ac:dyDescent="0.25">
      <c r="A452" t="s">
        <v>146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4043.9394480000001</v>
      </c>
      <c r="I452">
        <v>416.984737</v>
      </c>
      <c r="J452" t="s">
        <v>3</v>
      </c>
      <c r="K452">
        <v>3946.5107520000001</v>
      </c>
      <c r="L452">
        <v>329.73519499999998</v>
      </c>
      <c r="M452" t="s">
        <v>4</v>
      </c>
      <c r="N452">
        <v>211.04477499999999</v>
      </c>
      <c r="O452">
        <v>12.275334000000001</v>
      </c>
      <c r="P452" t="s">
        <v>5</v>
      </c>
      <c r="Q452">
        <v>0</v>
      </c>
      <c r="R452">
        <v>0</v>
      </c>
      <c r="S452" t="s">
        <v>6</v>
      </c>
      <c r="T452">
        <v>59.888424000000001</v>
      </c>
      <c r="U452">
        <v>0.80998000000000003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0.28225</v>
      </c>
      <c r="AD452">
        <v>2.0000000000000002E-5</v>
      </c>
      <c r="AE452" t="s">
        <v>10</v>
      </c>
      <c r="AF452">
        <v>0</v>
      </c>
      <c r="AG452">
        <v>0</v>
      </c>
      <c r="AH452" t="s">
        <v>11</v>
      </c>
      <c r="AI452">
        <v>0.71885699999999997</v>
      </c>
      <c r="AJ452">
        <v>7.2000000000000002E-5</v>
      </c>
      <c r="AK452" t="s">
        <v>12</v>
      </c>
      <c r="AL452">
        <v>0</v>
      </c>
      <c r="AM452">
        <v>0</v>
      </c>
    </row>
    <row r="453" spans="1:39" x14ac:dyDescent="0.25">
      <c r="A453" t="s">
        <v>146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4412.2372269999996</v>
      </c>
      <c r="I453">
        <v>480.707358</v>
      </c>
      <c r="J453" t="s">
        <v>3</v>
      </c>
      <c r="K453">
        <v>4305.9424710000003</v>
      </c>
      <c r="L453">
        <v>380.874934</v>
      </c>
      <c r="M453" t="s">
        <v>4</v>
      </c>
      <c r="N453">
        <v>230.27044100000001</v>
      </c>
      <c r="O453">
        <v>14.230585</v>
      </c>
      <c r="P453" t="s">
        <v>5</v>
      </c>
      <c r="Q453">
        <v>0</v>
      </c>
      <c r="R453">
        <v>0</v>
      </c>
      <c r="S453" t="s">
        <v>6</v>
      </c>
      <c r="T453">
        <v>65.343982999999994</v>
      </c>
      <c r="U453">
        <v>0.970194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0.28222000000000003</v>
      </c>
      <c r="AD453">
        <v>2.0000000000000002E-5</v>
      </c>
      <c r="AE453" t="s">
        <v>10</v>
      </c>
      <c r="AF453">
        <v>0</v>
      </c>
      <c r="AG453">
        <v>0</v>
      </c>
      <c r="AH453" t="s">
        <v>11</v>
      </c>
      <c r="AI453">
        <v>0.71899500000000005</v>
      </c>
      <c r="AJ453">
        <v>7.3999999999999996E-5</v>
      </c>
      <c r="AK453" t="s">
        <v>12</v>
      </c>
      <c r="AL453">
        <v>0</v>
      </c>
      <c r="AM453">
        <v>0</v>
      </c>
    </row>
    <row r="454" spans="1:39" x14ac:dyDescent="0.25">
      <c r="A454" t="s">
        <v>146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4779.6036039999999</v>
      </c>
      <c r="I454">
        <v>538.28149099999996</v>
      </c>
      <c r="J454" t="s">
        <v>3</v>
      </c>
      <c r="K454">
        <v>4664.4882319999997</v>
      </c>
      <c r="L454">
        <v>428.31918999999999</v>
      </c>
      <c r="M454" t="s">
        <v>4</v>
      </c>
      <c r="N454">
        <v>249.48878999999999</v>
      </c>
      <c r="O454">
        <v>16.010950000000001</v>
      </c>
      <c r="P454" t="s">
        <v>5</v>
      </c>
      <c r="Q454">
        <v>0</v>
      </c>
      <c r="R454">
        <v>0</v>
      </c>
      <c r="S454" t="s">
        <v>6</v>
      </c>
      <c r="T454">
        <v>70.790349000000006</v>
      </c>
      <c r="U454">
        <v>1.144555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0.282192</v>
      </c>
      <c r="AD454">
        <v>2.0000000000000002E-5</v>
      </c>
      <c r="AE454" t="s">
        <v>10</v>
      </c>
      <c r="AF454">
        <v>0</v>
      </c>
      <c r="AG454">
        <v>0</v>
      </c>
      <c r="AH454" t="s">
        <v>11</v>
      </c>
      <c r="AI454">
        <v>0.71942300000000003</v>
      </c>
      <c r="AJ454">
        <v>7.2000000000000002E-5</v>
      </c>
      <c r="AK454" t="s">
        <v>12</v>
      </c>
      <c r="AL454">
        <v>0</v>
      </c>
      <c r="AM454">
        <v>0</v>
      </c>
    </row>
    <row r="455" spans="1:39" x14ac:dyDescent="0.25">
      <c r="A455" t="s">
        <v>146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5146.9322949999996</v>
      </c>
      <c r="I455">
        <v>582.189121</v>
      </c>
      <c r="J455" t="s">
        <v>3</v>
      </c>
      <c r="K455">
        <v>5022.9725200000003</v>
      </c>
      <c r="L455">
        <v>459.45931200000001</v>
      </c>
      <c r="M455" t="s">
        <v>4</v>
      </c>
      <c r="N455">
        <v>268.78403600000001</v>
      </c>
      <c r="O455">
        <v>18.872857</v>
      </c>
      <c r="P455" t="s">
        <v>5</v>
      </c>
      <c r="Q455">
        <v>0</v>
      </c>
      <c r="R455">
        <v>0</v>
      </c>
      <c r="S455" t="s">
        <v>6</v>
      </c>
      <c r="T455">
        <v>76.230135000000004</v>
      </c>
      <c r="U455">
        <v>1.308225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0.28158499999999997</v>
      </c>
      <c r="AD455">
        <v>2.5000000000000001E-5</v>
      </c>
      <c r="AE455" t="s">
        <v>10</v>
      </c>
      <c r="AF455">
        <v>0</v>
      </c>
      <c r="AG455">
        <v>0</v>
      </c>
      <c r="AH455" t="s">
        <v>11</v>
      </c>
      <c r="AI455">
        <v>0.71958</v>
      </c>
      <c r="AJ455">
        <v>7.3999999999999996E-5</v>
      </c>
      <c r="AK455" t="s">
        <v>12</v>
      </c>
      <c r="AL455">
        <v>0</v>
      </c>
      <c r="AM455">
        <v>0</v>
      </c>
    </row>
    <row r="456" spans="1:39" x14ac:dyDescent="0.25">
      <c r="A456" t="s">
        <v>146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5514.5292769999996</v>
      </c>
      <c r="I456">
        <v>666.77970500000004</v>
      </c>
      <c r="J456" t="s">
        <v>3</v>
      </c>
      <c r="K456">
        <v>5381.7372070000001</v>
      </c>
      <c r="L456">
        <v>521.96375599999999</v>
      </c>
      <c r="M456" t="s">
        <v>4</v>
      </c>
      <c r="N456">
        <v>287.99609400000003</v>
      </c>
      <c r="O456">
        <v>21.611708</v>
      </c>
      <c r="P456" t="s">
        <v>5</v>
      </c>
      <c r="Q456">
        <v>0</v>
      </c>
      <c r="R456">
        <v>0</v>
      </c>
      <c r="S456" t="s">
        <v>6</v>
      </c>
      <c r="T456">
        <v>81.688596000000004</v>
      </c>
      <c r="U456">
        <v>1.529304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0.28117399999999998</v>
      </c>
      <c r="AD456">
        <v>3.1000000000000001E-5</v>
      </c>
      <c r="AE456" t="s">
        <v>10</v>
      </c>
      <c r="AF456">
        <v>0</v>
      </c>
      <c r="AG456">
        <v>0</v>
      </c>
      <c r="AH456" t="s">
        <v>11</v>
      </c>
      <c r="AI456">
        <v>0.71989700000000001</v>
      </c>
      <c r="AJ456">
        <v>7.1000000000000005E-5</v>
      </c>
      <c r="AK456" t="s">
        <v>12</v>
      </c>
      <c r="AL456">
        <v>0</v>
      </c>
      <c r="AM456">
        <v>0</v>
      </c>
    </row>
    <row r="457" spans="1:39" x14ac:dyDescent="0.25">
      <c r="A457" t="s">
        <v>146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5882.1132319999997</v>
      </c>
      <c r="I457">
        <v>754.59196199999997</v>
      </c>
      <c r="J457" t="s">
        <v>3</v>
      </c>
      <c r="K457">
        <v>5740.4176070000003</v>
      </c>
      <c r="L457">
        <v>586.71198700000002</v>
      </c>
      <c r="M457" t="s">
        <v>4</v>
      </c>
      <c r="N457">
        <v>307.25975399999999</v>
      </c>
      <c r="O457">
        <v>24.554835000000001</v>
      </c>
      <c r="P457" t="s">
        <v>5</v>
      </c>
      <c r="Q457">
        <v>0</v>
      </c>
      <c r="R457">
        <v>0</v>
      </c>
      <c r="S457" t="s">
        <v>6</v>
      </c>
      <c r="T457">
        <v>87.142815999999996</v>
      </c>
      <c r="U457">
        <v>1.7527280000000001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0.28116200000000002</v>
      </c>
      <c r="AD457">
        <v>3.1000000000000001E-5</v>
      </c>
      <c r="AE457" t="s">
        <v>10</v>
      </c>
      <c r="AF457">
        <v>0</v>
      </c>
      <c r="AG457">
        <v>0</v>
      </c>
      <c r="AH457" t="s">
        <v>11</v>
      </c>
      <c r="AI457">
        <v>0.72055199999999997</v>
      </c>
      <c r="AJ457">
        <v>7.8999999999999996E-5</v>
      </c>
      <c r="AK457" t="s">
        <v>12</v>
      </c>
      <c r="AL457">
        <v>0</v>
      </c>
      <c r="AM457">
        <v>0</v>
      </c>
    </row>
    <row r="458" spans="1:39" x14ac:dyDescent="0.25">
      <c r="A458" t="s">
        <v>146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6250.8496189999996</v>
      </c>
      <c r="I458">
        <v>866.74035800000001</v>
      </c>
      <c r="J458" t="s">
        <v>3</v>
      </c>
      <c r="K458">
        <v>6100.2412700000004</v>
      </c>
      <c r="L458">
        <v>669.13239599999997</v>
      </c>
      <c r="M458" t="s">
        <v>4</v>
      </c>
      <c r="N458">
        <v>326.51923499999998</v>
      </c>
      <c r="O458">
        <v>28.409095000000001</v>
      </c>
      <c r="P458" t="s">
        <v>5</v>
      </c>
      <c r="Q458">
        <v>0</v>
      </c>
      <c r="R458">
        <v>0</v>
      </c>
      <c r="S458" t="s">
        <v>6</v>
      </c>
      <c r="T458">
        <v>92.584075999999996</v>
      </c>
      <c r="U458">
        <v>2.0184169999999999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0.28084500000000001</v>
      </c>
      <c r="AD458">
        <v>3.4999999999999997E-5</v>
      </c>
      <c r="AE458" t="s">
        <v>10</v>
      </c>
      <c r="AF458">
        <v>0</v>
      </c>
      <c r="AG458">
        <v>0</v>
      </c>
      <c r="AH458" t="s">
        <v>11</v>
      </c>
      <c r="AI458">
        <v>0.72088099999999999</v>
      </c>
      <c r="AJ458">
        <v>7.8999999999999996E-5</v>
      </c>
      <c r="AK458" t="s">
        <v>12</v>
      </c>
      <c r="AL458">
        <v>0</v>
      </c>
      <c r="AM458">
        <v>0</v>
      </c>
    </row>
    <row r="459" spans="1:39" x14ac:dyDescent="0.25">
      <c r="A459" t="s">
        <v>146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6619.6501660000004</v>
      </c>
      <c r="I459">
        <v>978.69492300000002</v>
      </c>
      <c r="J459" t="s">
        <v>3</v>
      </c>
      <c r="K459">
        <v>6460.1079790000003</v>
      </c>
      <c r="L459">
        <v>752.36070700000005</v>
      </c>
      <c r="M459" t="s">
        <v>4</v>
      </c>
      <c r="N459">
        <v>345.770668</v>
      </c>
      <c r="O459">
        <v>31.766995999999999</v>
      </c>
      <c r="P459" t="s">
        <v>5</v>
      </c>
      <c r="Q459">
        <v>0</v>
      </c>
      <c r="R459">
        <v>0</v>
      </c>
      <c r="S459" t="s">
        <v>6</v>
      </c>
      <c r="T459">
        <v>98.033473999999998</v>
      </c>
      <c r="U459">
        <v>2.2466469999999998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0.28046100000000002</v>
      </c>
      <c r="AD459">
        <v>3.8999999999999999E-5</v>
      </c>
      <c r="AE459" t="s">
        <v>10</v>
      </c>
      <c r="AF459">
        <v>0</v>
      </c>
      <c r="AG459">
        <v>0</v>
      </c>
      <c r="AH459" t="s">
        <v>11</v>
      </c>
      <c r="AI459">
        <v>0.72133700000000001</v>
      </c>
      <c r="AJ459">
        <v>7.2999999999999999E-5</v>
      </c>
      <c r="AK459" t="s">
        <v>12</v>
      </c>
      <c r="AL459">
        <v>0</v>
      </c>
      <c r="AM459">
        <v>0</v>
      </c>
    </row>
    <row r="460" spans="1:39" x14ac:dyDescent="0.25">
      <c r="A460" t="s">
        <v>146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6988.2559179999998</v>
      </c>
      <c r="I460">
        <v>1134.2165219999999</v>
      </c>
      <c r="J460" t="s">
        <v>3</v>
      </c>
      <c r="K460">
        <v>6819.7670410000001</v>
      </c>
      <c r="L460">
        <v>877.86321599999997</v>
      </c>
      <c r="M460" t="s">
        <v>4</v>
      </c>
      <c r="N460">
        <v>365.088368</v>
      </c>
      <c r="O460">
        <v>35.223331000000002</v>
      </c>
      <c r="P460" t="s">
        <v>5</v>
      </c>
      <c r="Q460">
        <v>0</v>
      </c>
      <c r="R460">
        <v>0</v>
      </c>
      <c r="S460" t="s">
        <v>6</v>
      </c>
      <c r="T460">
        <v>103.483853</v>
      </c>
      <c r="U460">
        <v>2.4635590000000001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0.28000399999999998</v>
      </c>
      <c r="AD460">
        <v>4.6999999999999997E-5</v>
      </c>
      <c r="AE460" t="s">
        <v>10</v>
      </c>
      <c r="AF460">
        <v>0</v>
      </c>
      <c r="AG460">
        <v>0</v>
      </c>
      <c r="AH460" t="s">
        <v>11</v>
      </c>
      <c r="AI460">
        <v>0.72157300000000002</v>
      </c>
      <c r="AJ460">
        <v>7.2000000000000002E-5</v>
      </c>
      <c r="AK460" t="s">
        <v>12</v>
      </c>
      <c r="AL460">
        <v>0</v>
      </c>
      <c r="AM460">
        <v>0</v>
      </c>
    </row>
    <row r="461" spans="1:39" x14ac:dyDescent="0.25">
      <c r="A461" t="s">
        <v>146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7356.4392680000001</v>
      </c>
      <c r="I461">
        <v>1258.502935</v>
      </c>
      <c r="J461" t="s">
        <v>3</v>
      </c>
      <c r="K461">
        <v>7178.9773050000003</v>
      </c>
      <c r="L461">
        <v>981.79197199999999</v>
      </c>
      <c r="M461" t="s">
        <v>4</v>
      </c>
      <c r="N461">
        <v>384.41879899999998</v>
      </c>
      <c r="O461">
        <v>38.407268999999999</v>
      </c>
      <c r="P461" t="s">
        <v>5</v>
      </c>
      <c r="Q461">
        <v>0</v>
      </c>
      <c r="R461">
        <v>0</v>
      </c>
      <c r="S461" t="s">
        <v>6</v>
      </c>
      <c r="T461">
        <v>108.93335</v>
      </c>
      <c r="U461">
        <v>2.6629800000000001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0.28000399999999998</v>
      </c>
      <c r="AD461">
        <v>4.6999999999999997E-5</v>
      </c>
      <c r="AE461" t="s">
        <v>10</v>
      </c>
      <c r="AF461">
        <v>0</v>
      </c>
      <c r="AG461">
        <v>0</v>
      </c>
      <c r="AH461" t="s">
        <v>11</v>
      </c>
      <c r="AI461">
        <v>0.722298</v>
      </c>
      <c r="AJ461">
        <v>6.4999999999999994E-5</v>
      </c>
      <c r="AK461" t="s">
        <v>12</v>
      </c>
      <c r="AL461">
        <v>0</v>
      </c>
      <c r="AM461">
        <v>0</v>
      </c>
    </row>
    <row r="462" spans="1:39" x14ac:dyDescent="0.25">
      <c r="A462" t="s">
        <v>184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398.68588599999998</v>
      </c>
      <c r="I462">
        <v>35.727367000000001</v>
      </c>
      <c r="J462" t="s">
        <v>3</v>
      </c>
      <c r="K462">
        <v>390.24544800000001</v>
      </c>
      <c r="L462">
        <v>34.898577000000003</v>
      </c>
      <c r="M462" t="s">
        <v>4</v>
      </c>
      <c r="N462">
        <v>20.912068000000001</v>
      </c>
      <c r="O462">
        <v>0.85107600000000005</v>
      </c>
      <c r="P462" t="s">
        <v>5</v>
      </c>
      <c r="Q462">
        <v>21.871863000000001</v>
      </c>
      <c r="R462">
        <v>0.11855300000000001</v>
      </c>
      <c r="S462" t="s">
        <v>6</v>
      </c>
      <c r="T462">
        <v>7.4272989999999997</v>
      </c>
      <c r="U462">
        <v>8.881E-3</v>
      </c>
      <c r="V462" t="s">
        <v>7</v>
      </c>
      <c r="W462">
        <v>5.370965</v>
      </c>
      <c r="X462">
        <v>3.8670000000000003E-2</v>
      </c>
      <c r="Y462" t="s">
        <v>8</v>
      </c>
      <c r="Z462">
        <v>7.7573379999999998</v>
      </c>
      <c r="AA462">
        <v>2.0811E-2</v>
      </c>
      <c r="AB462" t="s">
        <v>9</v>
      </c>
      <c r="AC462">
        <v>346.42196100000001</v>
      </c>
      <c r="AD462">
        <v>27.110401</v>
      </c>
      <c r="AE462" t="s">
        <v>10</v>
      </c>
      <c r="AF462">
        <v>0.29527700000000001</v>
      </c>
      <c r="AG462">
        <v>6.9999999999999994E-5</v>
      </c>
      <c r="AH462" t="s">
        <v>11</v>
      </c>
      <c r="AI462">
        <v>0.70696400000000004</v>
      </c>
      <c r="AJ462">
        <v>3.3000000000000003E-5</v>
      </c>
      <c r="AK462" t="s">
        <v>12</v>
      </c>
      <c r="AL462">
        <v>0</v>
      </c>
      <c r="AM462">
        <v>0</v>
      </c>
    </row>
    <row r="463" spans="1:39" x14ac:dyDescent="0.25">
      <c r="A463" t="s">
        <v>184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796.51914199999999</v>
      </c>
      <c r="I463">
        <v>165.96320600000001</v>
      </c>
      <c r="J463" t="s">
        <v>3</v>
      </c>
      <c r="K463">
        <v>779.68982800000003</v>
      </c>
      <c r="L463">
        <v>161.68176299999999</v>
      </c>
      <c r="M463" t="s">
        <v>4</v>
      </c>
      <c r="N463">
        <v>41.536803999999997</v>
      </c>
      <c r="O463">
        <v>2.8399709999999998</v>
      </c>
      <c r="P463" t="s">
        <v>5</v>
      </c>
      <c r="Q463">
        <v>43.690978000000001</v>
      </c>
      <c r="R463">
        <v>0.31550099999999998</v>
      </c>
      <c r="S463" t="s">
        <v>6</v>
      </c>
      <c r="T463">
        <v>14.830994</v>
      </c>
      <c r="U463">
        <v>1.9658999999999999E-2</v>
      </c>
      <c r="V463" t="s">
        <v>7</v>
      </c>
      <c r="W463">
        <v>10.752083000000001</v>
      </c>
      <c r="X463">
        <v>0.11849</v>
      </c>
      <c r="Y463" t="s">
        <v>8</v>
      </c>
      <c r="Z463">
        <v>15.475695999999999</v>
      </c>
      <c r="AA463">
        <v>6.1810999999999998E-2</v>
      </c>
      <c r="AB463" t="s">
        <v>9</v>
      </c>
      <c r="AC463">
        <v>692.386887</v>
      </c>
      <c r="AD463">
        <v>125.156629</v>
      </c>
      <c r="AE463" t="s">
        <v>10</v>
      </c>
      <c r="AF463">
        <v>0.29096300000000003</v>
      </c>
      <c r="AG463">
        <v>6.4999999999999994E-5</v>
      </c>
      <c r="AH463" t="s">
        <v>11</v>
      </c>
      <c r="AI463">
        <v>0.70957999999999999</v>
      </c>
      <c r="AJ463">
        <v>4.8000000000000001E-5</v>
      </c>
      <c r="AK463" t="s">
        <v>12</v>
      </c>
      <c r="AL463">
        <v>0</v>
      </c>
      <c r="AM463">
        <v>0</v>
      </c>
    </row>
    <row r="464" spans="1:39" x14ac:dyDescent="0.25">
      <c r="A464" t="s">
        <v>184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1195.8296849999999</v>
      </c>
      <c r="I464">
        <v>347.75092799999999</v>
      </c>
      <c r="J464" t="s">
        <v>3</v>
      </c>
      <c r="K464">
        <v>1170.6273510000001</v>
      </c>
      <c r="L464">
        <v>340.17197800000002</v>
      </c>
      <c r="M464" t="s">
        <v>4</v>
      </c>
      <c r="N464">
        <v>62.341492000000002</v>
      </c>
      <c r="O464">
        <v>5.5683930000000004</v>
      </c>
      <c r="P464" t="s">
        <v>5</v>
      </c>
      <c r="Q464">
        <v>65.524714000000003</v>
      </c>
      <c r="R464">
        <v>0.51835100000000001</v>
      </c>
      <c r="S464" t="s">
        <v>6</v>
      </c>
      <c r="T464">
        <v>22.256748999999999</v>
      </c>
      <c r="U464">
        <v>4.0794999999999998E-2</v>
      </c>
      <c r="V464" t="s">
        <v>7</v>
      </c>
      <c r="W464">
        <v>16.098002999999999</v>
      </c>
      <c r="X464">
        <v>0.189441</v>
      </c>
      <c r="Y464" t="s">
        <v>8</v>
      </c>
      <c r="Z464">
        <v>23.232410000000002</v>
      </c>
      <c r="AA464">
        <v>0.11869300000000001</v>
      </c>
      <c r="AB464" t="s">
        <v>9</v>
      </c>
      <c r="AC464">
        <v>1039.65525</v>
      </c>
      <c r="AD464">
        <v>265.99584900000002</v>
      </c>
      <c r="AE464" t="s">
        <v>10</v>
      </c>
      <c r="AF464">
        <v>0.28850300000000001</v>
      </c>
      <c r="AG464">
        <v>4.6E-5</v>
      </c>
      <c r="AH464" t="s">
        <v>11</v>
      </c>
      <c r="AI464">
        <v>0.71152899999999997</v>
      </c>
      <c r="AJ464">
        <v>6.9999999999999994E-5</v>
      </c>
      <c r="AK464" t="s">
        <v>12</v>
      </c>
      <c r="AL464">
        <v>0</v>
      </c>
      <c r="AM464">
        <v>0</v>
      </c>
    </row>
    <row r="465" spans="1:39" x14ac:dyDescent="0.25">
      <c r="A465" t="s">
        <v>184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1593.567644</v>
      </c>
      <c r="I465">
        <v>529.92419099999995</v>
      </c>
      <c r="J465" t="s">
        <v>3</v>
      </c>
      <c r="K465">
        <v>1560.0107840000001</v>
      </c>
      <c r="L465">
        <v>518.58763199999999</v>
      </c>
      <c r="M465" t="s">
        <v>4</v>
      </c>
      <c r="N465">
        <v>82.836460000000002</v>
      </c>
      <c r="O465">
        <v>8.3401499999999995</v>
      </c>
      <c r="P465" t="s">
        <v>5</v>
      </c>
      <c r="Q465">
        <v>87.330365999999998</v>
      </c>
      <c r="R465">
        <v>0.74137900000000001</v>
      </c>
      <c r="S465" t="s">
        <v>6</v>
      </c>
      <c r="T465">
        <v>29.677817999999998</v>
      </c>
      <c r="U465">
        <v>5.3748999999999998E-2</v>
      </c>
      <c r="V465" t="s">
        <v>7</v>
      </c>
      <c r="W465">
        <v>21.457153999999999</v>
      </c>
      <c r="X465">
        <v>0.29482199999999997</v>
      </c>
      <c r="Y465" t="s">
        <v>8</v>
      </c>
      <c r="Z465">
        <v>30.941253</v>
      </c>
      <c r="AA465">
        <v>0.14547399999999999</v>
      </c>
      <c r="AB465" t="s">
        <v>9</v>
      </c>
      <c r="AC465">
        <v>1385.73116</v>
      </c>
      <c r="AD465">
        <v>410.11064299999998</v>
      </c>
      <c r="AE465" t="s">
        <v>10</v>
      </c>
      <c r="AF465">
        <v>0.28730600000000001</v>
      </c>
      <c r="AG465">
        <v>4.1E-5</v>
      </c>
      <c r="AH465" t="s">
        <v>11</v>
      </c>
      <c r="AI465">
        <v>0.71233500000000005</v>
      </c>
      <c r="AJ465">
        <v>7.6000000000000004E-5</v>
      </c>
      <c r="AK465" t="s">
        <v>12</v>
      </c>
      <c r="AL465">
        <v>0</v>
      </c>
      <c r="AM465">
        <v>0</v>
      </c>
    </row>
    <row r="466" spans="1:39" x14ac:dyDescent="0.25">
      <c r="A466" t="s">
        <v>184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1991.623945</v>
      </c>
      <c r="I466">
        <v>811.56968700000004</v>
      </c>
      <c r="J466" t="s">
        <v>3</v>
      </c>
      <c r="K466">
        <v>1949.6854049999999</v>
      </c>
      <c r="L466">
        <v>794.11914899999999</v>
      </c>
      <c r="M466" t="s">
        <v>4</v>
      </c>
      <c r="N466">
        <v>103.418888</v>
      </c>
      <c r="O466">
        <v>12.523304</v>
      </c>
      <c r="P466" t="s">
        <v>5</v>
      </c>
      <c r="Q466">
        <v>109.129362</v>
      </c>
      <c r="R466">
        <v>0.98329500000000003</v>
      </c>
      <c r="S466" t="s">
        <v>6</v>
      </c>
      <c r="T466">
        <v>37.086618000000001</v>
      </c>
      <c r="U466">
        <v>6.2718999999999997E-2</v>
      </c>
      <c r="V466" t="s">
        <v>7</v>
      </c>
      <c r="W466">
        <v>26.826090000000001</v>
      </c>
      <c r="X466">
        <v>0.41353299999999998</v>
      </c>
      <c r="Y466" t="s">
        <v>8</v>
      </c>
      <c r="Z466">
        <v>38.627473000000002</v>
      </c>
      <c r="AA466">
        <v>0.18392</v>
      </c>
      <c r="AB466" t="s">
        <v>9</v>
      </c>
      <c r="AC466">
        <v>1732.020078</v>
      </c>
      <c r="AD466">
        <v>627.280618</v>
      </c>
      <c r="AE466" t="s">
        <v>10</v>
      </c>
      <c r="AF466">
        <v>0.28642699999999999</v>
      </c>
      <c r="AG466">
        <v>3.6000000000000001E-5</v>
      </c>
      <c r="AH466" t="s">
        <v>11</v>
      </c>
      <c r="AI466">
        <v>0.71314900000000003</v>
      </c>
      <c r="AJ466">
        <v>8.5000000000000006E-5</v>
      </c>
      <c r="AK466" t="s">
        <v>12</v>
      </c>
      <c r="AL466">
        <v>0</v>
      </c>
      <c r="AM466">
        <v>0</v>
      </c>
    </row>
    <row r="467" spans="1:39" x14ac:dyDescent="0.25">
      <c r="A467" t="s">
        <v>184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2390.5301509999999</v>
      </c>
      <c r="I467">
        <v>1075.258012</v>
      </c>
      <c r="J467" t="s">
        <v>3</v>
      </c>
      <c r="K467">
        <v>2340.1672410000001</v>
      </c>
      <c r="L467">
        <v>1050.26189</v>
      </c>
      <c r="M467" t="s">
        <v>4</v>
      </c>
      <c r="N467">
        <v>124.20034800000001</v>
      </c>
      <c r="O467">
        <v>15.913475999999999</v>
      </c>
      <c r="P467" t="s">
        <v>5</v>
      </c>
      <c r="Q467">
        <v>130.99102099999999</v>
      </c>
      <c r="R467">
        <v>1.425611</v>
      </c>
      <c r="S467" t="s">
        <v>6</v>
      </c>
      <c r="T467">
        <v>44.506754000000001</v>
      </c>
      <c r="U467">
        <v>8.4235000000000004E-2</v>
      </c>
      <c r="V467" t="s">
        <v>7</v>
      </c>
      <c r="W467">
        <v>32.206845999999999</v>
      </c>
      <c r="X467">
        <v>0.56035400000000002</v>
      </c>
      <c r="Y467" t="s">
        <v>8</v>
      </c>
      <c r="Z467">
        <v>46.353017999999999</v>
      </c>
      <c r="AA467">
        <v>0.22712199999999999</v>
      </c>
      <c r="AB467" t="s">
        <v>9</v>
      </c>
      <c r="AC467">
        <v>2078.8441210000001</v>
      </c>
      <c r="AD467">
        <v>836.83920599999999</v>
      </c>
      <c r="AE467" t="s">
        <v>10</v>
      </c>
      <c r="AF467">
        <v>0.28420000000000001</v>
      </c>
      <c r="AG467">
        <v>2.5999999999999998E-5</v>
      </c>
      <c r="AH467" t="s">
        <v>11</v>
      </c>
      <c r="AI467">
        <v>0.713812</v>
      </c>
      <c r="AJ467">
        <v>8.7000000000000001E-5</v>
      </c>
      <c r="AK467" t="s">
        <v>12</v>
      </c>
      <c r="AL467">
        <v>0</v>
      </c>
      <c r="AM467">
        <v>0</v>
      </c>
    </row>
    <row r="468" spans="1:39" x14ac:dyDescent="0.25">
      <c r="A468" t="s">
        <v>184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2788.305801</v>
      </c>
      <c r="I468">
        <v>1375.4549830000001</v>
      </c>
      <c r="J468" t="s">
        <v>3</v>
      </c>
      <c r="K468">
        <v>2729.5885010000002</v>
      </c>
      <c r="L468">
        <v>1344.0004899999999</v>
      </c>
      <c r="M468" t="s">
        <v>4</v>
      </c>
      <c r="N468">
        <v>144.77228500000001</v>
      </c>
      <c r="O468">
        <v>22.919722</v>
      </c>
      <c r="P468" t="s">
        <v>5</v>
      </c>
      <c r="Q468">
        <v>152.77760599999999</v>
      </c>
      <c r="R468">
        <v>1.676906</v>
      </c>
      <c r="S468" t="s">
        <v>6</v>
      </c>
      <c r="T468">
        <v>51.93018</v>
      </c>
      <c r="U468">
        <v>0.102641</v>
      </c>
      <c r="V468" t="s">
        <v>7</v>
      </c>
      <c r="W468">
        <v>37.562094000000002</v>
      </c>
      <c r="X468">
        <v>0.69754300000000002</v>
      </c>
      <c r="Y468" t="s">
        <v>8</v>
      </c>
      <c r="Z468">
        <v>54.049740999999997</v>
      </c>
      <c r="AA468">
        <v>0.26134600000000002</v>
      </c>
      <c r="AB468" t="s">
        <v>9</v>
      </c>
      <c r="AC468">
        <v>2424.8627289999999</v>
      </c>
      <c r="AD468">
        <v>1055.1858400000001</v>
      </c>
      <c r="AE468" t="s">
        <v>10</v>
      </c>
      <c r="AF468">
        <v>0.28358800000000001</v>
      </c>
      <c r="AG468">
        <v>1.5999999999999999E-5</v>
      </c>
      <c r="AH468" t="s">
        <v>11</v>
      </c>
      <c r="AI468">
        <v>0.71415200000000001</v>
      </c>
      <c r="AJ468">
        <v>8.7000000000000001E-5</v>
      </c>
      <c r="AK468" t="s">
        <v>12</v>
      </c>
      <c r="AL468">
        <v>0</v>
      </c>
      <c r="AM468">
        <v>0</v>
      </c>
    </row>
    <row r="469" spans="1:39" x14ac:dyDescent="0.25">
      <c r="A469" t="s">
        <v>184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3187.2520119999999</v>
      </c>
      <c r="I469">
        <v>1748.965551</v>
      </c>
      <c r="J469" t="s">
        <v>3</v>
      </c>
      <c r="K469">
        <v>3120.1560159999999</v>
      </c>
      <c r="L469">
        <v>1709.4581820000001</v>
      </c>
      <c r="M469" t="s">
        <v>4</v>
      </c>
      <c r="N469">
        <v>165.57613799999999</v>
      </c>
      <c r="O469">
        <v>29.750724000000002</v>
      </c>
      <c r="P469" t="s">
        <v>5</v>
      </c>
      <c r="Q469">
        <v>174.57594499999999</v>
      </c>
      <c r="R469">
        <v>1.9486330000000001</v>
      </c>
      <c r="S469" t="s">
        <v>6</v>
      </c>
      <c r="T469">
        <v>59.335611999999998</v>
      </c>
      <c r="U469">
        <v>0.10268099999999999</v>
      </c>
      <c r="V469" t="s">
        <v>7</v>
      </c>
      <c r="W469">
        <v>42.940283999999998</v>
      </c>
      <c r="X469">
        <v>0.82075299999999995</v>
      </c>
      <c r="Y469" t="s">
        <v>8</v>
      </c>
      <c r="Z469">
        <v>61.758540000000004</v>
      </c>
      <c r="AA469">
        <v>0.30637999999999999</v>
      </c>
      <c r="AB469" t="s">
        <v>9</v>
      </c>
      <c r="AC469">
        <v>2771.7755029999998</v>
      </c>
      <c r="AD469">
        <v>1342.4585770000001</v>
      </c>
      <c r="AE469" t="s">
        <v>10</v>
      </c>
      <c r="AF469">
        <v>0.28324700000000003</v>
      </c>
      <c r="AG469">
        <v>1.2999999999999999E-5</v>
      </c>
      <c r="AH469" t="s">
        <v>11</v>
      </c>
      <c r="AI469">
        <v>0.71519100000000002</v>
      </c>
      <c r="AJ469">
        <v>9.0000000000000006E-5</v>
      </c>
      <c r="AK469" t="s">
        <v>12</v>
      </c>
      <c r="AL469">
        <v>0</v>
      </c>
      <c r="AM469">
        <v>0</v>
      </c>
    </row>
    <row r="470" spans="1:39" x14ac:dyDescent="0.25">
      <c r="A470" t="s">
        <v>184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3586.1764400000002</v>
      </c>
      <c r="I470">
        <v>2079.19137</v>
      </c>
      <c r="J470" t="s">
        <v>3</v>
      </c>
      <c r="K470">
        <v>3510.701489</v>
      </c>
      <c r="L470">
        <v>2030.669891</v>
      </c>
      <c r="M470" t="s">
        <v>4</v>
      </c>
      <c r="N470">
        <v>186.405057</v>
      </c>
      <c r="O470">
        <v>35.780669000000003</v>
      </c>
      <c r="P470" t="s">
        <v>5</v>
      </c>
      <c r="Q470">
        <v>196.41072399999999</v>
      </c>
      <c r="R470">
        <v>2.4486469999999998</v>
      </c>
      <c r="S470" t="s">
        <v>6</v>
      </c>
      <c r="T470">
        <v>66.777469999999994</v>
      </c>
      <c r="U470">
        <v>0.119328</v>
      </c>
      <c r="V470" t="s">
        <v>7</v>
      </c>
      <c r="W470">
        <v>48.31127</v>
      </c>
      <c r="X470">
        <v>1.0167459999999999</v>
      </c>
      <c r="Y470" t="s">
        <v>8</v>
      </c>
      <c r="Z470">
        <v>69.509975999999995</v>
      </c>
      <c r="AA470">
        <v>0.35615999999999998</v>
      </c>
      <c r="AB470" t="s">
        <v>9</v>
      </c>
      <c r="AC470">
        <v>3118.6042430000002</v>
      </c>
      <c r="AD470">
        <v>1595.822641</v>
      </c>
      <c r="AE470" t="s">
        <v>10</v>
      </c>
      <c r="AF470">
        <v>0.28245100000000001</v>
      </c>
      <c r="AG470">
        <v>2.5000000000000001E-5</v>
      </c>
      <c r="AH470" t="s">
        <v>11</v>
      </c>
      <c r="AI470">
        <v>0.71688600000000002</v>
      </c>
      <c r="AJ470">
        <v>8.7000000000000001E-5</v>
      </c>
      <c r="AK470" t="s">
        <v>12</v>
      </c>
      <c r="AL470">
        <v>0</v>
      </c>
      <c r="AM470">
        <v>0</v>
      </c>
    </row>
    <row r="471" spans="1:39" x14ac:dyDescent="0.25">
      <c r="A471" t="s">
        <v>184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3984.5382909999998</v>
      </c>
      <c r="I471">
        <v>2318.558184</v>
      </c>
      <c r="J471" t="s">
        <v>3</v>
      </c>
      <c r="K471">
        <v>3900.7033889999998</v>
      </c>
      <c r="L471">
        <v>2262.4851629999998</v>
      </c>
      <c r="M471" t="s">
        <v>4</v>
      </c>
      <c r="N471">
        <v>207.02355600000001</v>
      </c>
      <c r="O471">
        <v>39.076388999999999</v>
      </c>
      <c r="P471" t="s">
        <v>5</v>
      </c>
      <c r="Q471">
        <v>218.181747</v>
      </c>
      <c r="R471">
        <v>2.6571280000000002</v>
      </c>
      <c r="S471" t="s">
        <v>6</v>
      </c>
      <c r="T471">
        <v>74.218468000000001</v>
      </c>
      <c r="U471">
        <v>0.13694899999999999</v>
      </c>
      <c r="V471" t="s">
        <v>7</v>
      </c>
      <c r="W471">
        <v>53.687362</v>
      </c>
      <c r="X471">
        <v>1.1699649999999999</v>
      </c>
      <c r="Y471" t="s">
        <v>8</v>
      </c>
      <c r="Z471">
        <v>77.232411999999997</v>
      </c>
      <c r="AA471">
        <v>0.35377900000000001</v>
      </c>
      <c r="AB471" t="s">
        <v>9</v>
      </c>
      <c r="AC471">
        <v>3465.1707470000001</v>
      </c>
      <c r="AD471">
        <v>1787.514975</v>
      </c>
      <c r="AE471" t="s">
        <v>10</v>
      </c>
      <c r="AF471">
        <v>0.28225</v>
      </c>
      <c r="AG471">
        <v>2.4000000000000001E-5</v>
      </c>
      <c r="AH471" t="s">
        <v>11</v>
      </c>
      <c r="AI471">
        <v>0.71748999999999996</v>
      </c>
      <c r="AJ471">
        <v>8.8999999999999995E-5</v>
      </c>
      <c r="AK471" t="s">
        <v>12</v>
      </c>
      <c r="AL471">
        <v>0</v>
      </c>
      <c r="AM471">
        <v>0</v>
      </c>
    </row>
    <row r="472" spans="1:39" x14ac:dyDescent="0.25">
      <c r="A472" t="s">
        <v>184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4384.5890040000004</v>
      </c>
      <c r="I472">
        <v>2637.1255200000001</v>
      </c>
      <c r="J472" t="s">
        <v>3</v>
      </c>
      <c r="K472">
        <v>4292.3517579999998</v>
      </c>
      <c r="L472">
        <v>2573.5815889999999</v>
      </c>
      <c r="M472" t="s">
        <v>4</v>
      </c>
      <c r="N472">
        <v>228.0889</v>
      </c>
      <c r="O472">
        <v>42.991346999999998</v>
      </c>
      <c r="P472" t="s">
        <v>5</v>
      </c>
      <c r="Q472">
        <v>239.983745</v>
      </c>
      <c r="R472">
        <v>3.0300400000000001</v>
      </c>
      <c r="S472" t="s">
        <v>6</v>
      </c>
      <c r="T472">
        <v>81.668758999999994</v>
      </c>
      <c r="U472">
        <v>0.14924499999999999</v>
      </c>
      <c r="V472" t="s">
        <v>7</v>
      </c>
      <c r="W472">
        <v>59.050333000000002</v>
      </c>
      <c r="X472">
        <v>1.3334900000000001</v>
      </c>
      <c r="Y472" t="s">
        <v>8</v>
      </c>
      <c r="Z472">
        <v>84.996072999999996</v>
      </c>
      <c r="AA472">
        <v>0.39278000000000002</v>
      </c>
      <c r="AB472" t="s">
        <v>9</v>
      </c>
      <c r="AC472">
        <v>3812.8984030000001</v>
      </c>
      <c r="AD472">
        <v>2058.3991470000001</v>
      </c>
      <c r="AE472" t="s">
        <v>10</v>
      </c>
      <c r="AF472">
        <v>0.28204800000000002</v>
      </c>
      <c r="AG472">
        <v>2.3E-5</v>
      </c>
      <c r="AH472" t="s">
        <v>11</v>
      </c>
      <c r="AI472">
        <v>0.71901099999999996</v>
      </c>
      <c r="AJ472">
        <v>8.2000000000000001E-5</v>
      </c>
      <c r="AK472" t="s">
        <v>12</v>
      </c>
      <c r="AL472">
        <v>0</v>
      </c>
      <c r="AM472">
        <v>0</v>
      </c>
    </row>
    <row r="473" spans="1:39" x14ac:dyDescent="0.25">
      <c r="A473" t="s">
        <v>184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4781.4657909999996</v>
      </c>
      <c r="I473">
        <v>3108.0513999999998</v>
      </c>
      <c r="J473" t="s">
        <v>3</v>
      </c>
      <c r="K473">
        <v>4680.8588090000003</v>
      </c>
      <c r="L473">
        <v>3032.272982</v>
      </c>
      <c r="M473" t="s">
        <v>4</v>
      </c>
      <c r="N473">
        <v>248.535946</v>
      </c>
      <c r="O473">
        <v>49.374499</v>
      </c>
      <c r="P473" t="s">
        <v>5</v>
      </c>
      <c r="Q473">
        <v>261.76467700000001</v>
      </c>
      <c r="R473">
        <v>3.460353</v>
      </c>
      <c r="S473" t="s">
        <v>6</v>
      </c>
      <c r="T473">
        <v>89.123108000000002</v>
      </c>
      <c r="U473">
        <v>0.173011</v>
      </c>
      <c r="V473" t="s">
        <v>7</v>
      </c>
      <c r="W473">
        <v>64.405699999999996</v>
      </c>
      <c r="X473">
        <v>1.652334</v>
      </c>
      <c r="Y473" t="s">
        <v>8</v>
      </c>
      <c r="Z473">
        <v>92.736729999999994</v>
      </c>
      <c r="AA473">
        <v>0.39391599999999999</v>
      </c>
      <c r="AB473" t="s">
        <v>9</v>
      </c>
      <c r="AC473">
        <v>4158.1331639999999</v>
      </c>
      <c r="AD473">
        <v>2440.3755289999999</v>
      </c>
      <c r="AE473" t="s">
        <v>10</v>
      </c>
      <c r="AF473">
        <v>0.28201199999999998</v>
      </c>
      <c r="AG473">
        <v>2.1999999999999999E-5</v>
      </c>
      <c r="AH473" t="s">
        <v>11</v>
      </c>
      <c r="AI473">
        <v>0.71963600000000005</v>
      </c>
      <c r="AJ473">
        <v>8.2000000000000001E-5</v>
      </c>
      <c r="AK473" t="s">
        <v>12</v>
      </c>
      <c r="AL473">
        <v>0</v>
      </c>
      <c r="AM473">
        <v>0</v>
      </c>
    </row>
    <row r="474" spans="1:39" x14ac:dyDescent="0.25">
      <c r="A474" t="s">
        <v>184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5179.9330760000003</v>
      </c>
      <c r="I474">
        <v>3493.066977</v>
      </c>
      <c r="J474" t="s">
        <v>3</v>
      </c>
      <c r="K474">
        <v>5070.940732</v>
      </c>
      <c r="L474">
        <v>3407.3485169999999</v>
      </c>
      <c r="M474" t="s">
        <v>4</v>
      </c>
      <c r="N474">
        <v>269.25459799999999</v>
      </c>
      <c r="O474">
        <v>53.482745000000001</v>
      </c>
      <c r="P474" t="s">
        <v>5</v>
      </c>
      <c r="Q474">
        <v>283.54713400000003</v>
      </c>
      <c r="R474">
        <v>3.9991490000000001</v>
      </c>
      <c r="S474" t="s">
        <v>6</v>
      </c>
      <c r="T474">
        <v>96.574386000000004</v>
      </c>
      <c r="U474">
        <v>0.196853</v>
      </c>
      <c r="V474" t="s">
        <v>7</v>
      </c>
      <c r="W474">
        <v>69.740817000000007</v>
      </c>
      <c r="X474">
        <v>1.833801</v>
      </c>
      <c r="Y474" t="s">
        <v>8</v>
      </c>
      <c r="Z474">
        <v>100.481199</v>
      </c>
      <c r="AA474">
        <v>0.45041599999999998</v>
      </c>
      <c r="AB474" t="s">
        <v>9</v>
      </c>
      <c r="AC474">
        <v>4504.7026660000001</v>
      </c>
      <c r="AD474">
        <v>2759.7998109999999</v>
      </c>
      <c r="AE474" t="s">
        <v>10</v>
      </c>
      <c r="AF474">
        <v>0.28138099999999999</v>
      </c>
      <c r="AG474">
        <v>2.9E-5</v>
      </c>
      <c r="AH474" t="s">
        <v>11</v>
      </c>
      <c r="AI474">
        <v>0.72012100000000001</v>
      </c>
      <c r="AJ474">
        <v>7.8999999999999996E-5</v>
      </c>
      <c r="AK474" t="s">
        <v>12</v>
      </c>
      <c r="AL474">
        <v>0</v>
      </c>
      <c r="AM474">
        <v>0</v>
      </c>
    </row>
    <row r="475" spans="1:39" x14ac:dyDescent="0.25">
      <c r="A475" t="s">
        <v>184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5578.3498630000004</v>
      </c>
      <c r="I475">
        <v>3913.2075279999999</v>
      </c>
      <c r="J475" t="s">
        <v>3</v>
      </c>
      <c r="K475">
        <v>5461.0018360000004</v>
      </c>
      <c r="L475">
        <v>3816.4924470000001</v>
      </c>
      <c r="M475" t="s">
        <v>4</v>
      </c>
      <c r="N475">
        <v>290.05372499999999</v>
      </c>
      <c r="O475">
        <v>62.246443999999997</v>
      </c>
      <c r="P475" t="s">
        <v>5</v>
      </c>
      <c r="Q475">
        <v>305.35633999999999</v>
      </c>
      <c r="R475">
        <v>4.6115259999999996</v>
      </c>
      <c r="S475" t="s">
        <v>6</v>
      </c>
      <c r="T475">
        <v>104.03766400000001</v>
      </c>
      <c r="U475">
        <v>0.21076</v>
      </c>
      <c r="V475" t="s">
        <v>7</v>
      </c>
      <c r="W475">
        <v>75.070080000000004</v>
      </c>
      <c r="X475">
        <v>2.1128300000000002</v>
      </c>
      <c r="Y475" t="s">
        <v>8</v>
      </c>
      <c r="Z475">
        <v>108.247654</v>
      </c>
      <c r="AA475">
        <v>0.52755099999999999</v>
      </c>
      <c r="AB475" t="s">
        <v>9</v>
      </c>
      <c r="AC475">
        <v>4851.1439360000004</v>
      </c>
      <c r="AD475">
        <v>3085.2848479999998</v>
      </c>
      <c r="AE475" t="s">
        <v>10</v>
      </c>
      <c r="AF475">
        <v>0.28132699999999999</v>
      </c>
      <c r="AG475">
        <v>2.9E-5</v>
      </c>
      <c r="AH475" t="s">
        <v>11</v>
      </c>
      <c r="AI475">
        <v>0.72140099999999996</v>
      </c>
      <c r="AJ475">
        <v>6.7000000000000002E-5</v>
      </c>
      <c r="AK475" t="s">
        <v>12</v>
      </c>
      <c r="AL475">
        <v>0</v>
      </c>
      <c r="AM475">
        <v>0</v>
      </c>
    </row>
    <row r="476" spans="1:39" x14ac:dyDescent="0.25">
      <c r="A476" t="s">
        <v>184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5976.5033199999998</v>
      </c>
      <c r="I476">
        <v>4469.0635400000001</v>
      </c>
      <c r="J476" t="s">
        <v>3</v>
      </c>
      <c r="K476">
        <v>5850.7961519999999</v>
      </c>
      <c r="L476">
        <v>4358.6957709999997</v>
      </c>
      <c r="M476" t="s">
        <v>4</v>
      </c>
      <c r="N476">
        <v>310.68980499999998</v>
      </c>
      <c r="O476">
        <v>72.243658999999994</v>
      </c>
      <c r="P476" t="s">
        <v>5</v>
      </c>
      <c r="Q476">
        <v>327.12864500000001</v>
      </c>
      <c r="R476">
        <v>4.9389580000000004</v>
      </c>
      <c r="S476" t="s">
        <v>6</v>
      </c>
      <c r="T476">
        <v>111.50323899999999</v>
      </c>
      <c r="U476">
        <v>0.23733899999999999</v>
      </c>
      <c r="V476" t="s">
        <v>7</v>
      </c>
      <c r="W476">
        <v>80.375082000000006</v>
      </c>
      <c r="X476">
        <v>2.4024380000000001</v>
      </c>
      <c r="Y476" t="s">
        <v>8</v>
      </c>
      <c r="Z476">
        <v>115.98974699999999</v>
      </c>
      <c r="AA476">
        <v>0.53225</v>
      </c>
      <c r="AB476" t="s">
        <v>9</v>
      </c>
      <c r="AC476">
        <v>5197.5206349999999</v>
      </c>
      <c r="AD476">
        <v>3528.0305950000002</v>
      </c>
      <c r="AE476" t="s">
        <v>10</v>
      </c>
      <c r="AF476">
        <v>0.281308</v>
      </c>
      <c r="AG476">
        <v>2.9E-5</v>
      </c>
      <c r="AH476" t="s">
        <v>11</v>
      </c>
      <c r="AI476">
        <v>0.72155800000000003</v>
      </c>
      <c r="AJ476">
        <v>6.7999999999999999E-5</v>
      </c>
      <c r="AK476" t="s">
        <v>12</v>
      </c>
      <c r="AL476">
        <v>0</v>
      </c>
      <c r="AM476">
        <v>0</v>
      </c>
    </row>
    <row r="477" spans="1:39" x14ac:dyDescent="0.25">
      <c r="A477" t="s">
        <v>184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6376.3218459999998</v>
      </c>
      <c r="I477">
        <v>4880.5258050000002</v>
      </c>
      <c r="J477" t="s">
        <v>3</v>
      </c>
      <c r="K477">
        <v>6242.2236519999997</v>
      </c>
      <c r="L477">
        <v>4756.6397859999997</v>
      </c>
      <c r="M477" t="s">
        <v>4</v>
      </c>
      <c r="N477">
        <v>331.55178899999999</v>
      </c>
      <c r="O477">
        <v>76.708986999999993</v>
      </c>
      <c r="P477" t="s">
        <v>5</v>
      </c>
      <c r="Q477">
        <v>349.01579199999998</v>
      </c>
      <c r="R477">
        <v>5.6700229999999996</v>
      </c>
      <c r="S477" t="s">
        <v>6</v>
      </c>
      <c r="T477">
        <v>118.964564</v>
      </c>
      <c r="U477">
        <v>0.26096599999999998</v>
      </c>
      <c r="V477" t="s">
        <v>7</v>
      </c>
      <c r="W477">
        <v>85.744581999999994</v>
      </c>
      <c r="X477">
        <v>2.7489759999999999</v>
      </c>
      <c r="Y477" t="s">
        <v>8</v>
      </c>
      <c r="Z477">
        <v>123.779583</v>
      </c>
      <c r="AA477">
        <v>0.57859899999999997</v>
      </c>
      <c r="AB477" t="s">
        <v>9</v>
      </c>
      <c r="AC477">
        <v>5545.1825200000003</v>
      </c>
      <c r="AD477">
        <v>3877.6108129999998</v>
      </c>
      <c r="AE477" t="s">
        <v>10</v>
      </c>
      <c r="AF477">
        <v>0.28129599999999999</v>
      </c>
      <c r="AG477">
        <v>2.9E-5</v>
      </c>
      <c r="AH477" t="s">
        <v>11</v>
      </c>
      <c r="AI477">
        <v>0.72198300000000004</v>
      </c>
      <c r="AJ477">
        <v>6.3999999999999997E-5</v>
      </c>
      <c r="AK477" t="s">
        <v>12</v>
      </c>
      <c r="AL477">
        <v>0</v>
      </c>
      <c r="AM477">
        <v>0</v>
      </c>
    </row>
    <row r="478" spans="1:39" x14ac:dyDescent="0.25">
      <c r="A478" t="s">
        <v>184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6774.4709380000004</v>
      </c>
      <c r="I478">
        <v>5473.2471260000002</v>
      </c>
      <c r="J478" t="s">
        <v>3</v>
      </c>
      <c r="K478">
        <v>6632.012549</v>
      </c>
      <c r="L478">
        <v>5331.8427799999999</v>
      </c>
      <c r="M478" t="s">
        <v>4</v>
      </c>
      <c r="N478">
        <v>351.99315200000001</v>
      </c>
      <c r="O478">
        <v>85.131648999999996</v>
      </c>
      <c r="P478" t="s">
        <v>5</v>
      </c>
      <c r="Q478">
        <v>370.77834300000001</v>
      </c>
      <c r="R478">
        <v>6.5417920000000001</v>
      </c>
      <c r="S478" t="s">
        <v>6</v>
      </c>
      <c r="T478">
        <v>126.396443</v>
      </c>
      <c r="U478">
        <v>0.26418900000000001</v>
      </c>
      <c r="V478" t="s">
        <v>7</v>
      </c>
      <c r="W478">
        <v>91.091087999999999</v>
      </c>
      <c r="X478">
        <v>3.2086130000000002</v>
      </c>
      <c r="Y478" t="s">
        <v>8</v>
      </c>
      <c r="Z478">
        <v>131.492243</v>
      </c>
      <c r="AA478">
        <v>0.626668</v>
      </c>
      <c r="AB478" t="s">
        <v>9</v>
      </c>
      <c r="AC478">
        <v>5891.7602639999996</v>
      </c>
      <c r="AD478">
        <v>4361.8749299999999</v>
      </c>
      <c r="AE478" t="s">
        <v>10</v>
      </c>
      <c r="AF478">
        <v>0.28126400000000001</v>
      </c>
      <c r="AG478">
        <v>2.8E-5</v>
      </c>
      <c r="AH478" t="s">
        <v>11</v>
      </c>
      <c r="AI478">
        <v>0.72201000000000004</v>
      </c>
      <c r="AJ478">
        <v>6.3999999999999997E-5</v>
      </c>
      <c r="AK478" t="s">
        <v>12</v>
      </c>
      <c r="AL478">
        <v>0</v>
      </c>
      <c r="AM478">
        <v>0</v>
      </c>
    </row>
    <row r="479" spans="1:39" x14ac:dyDescent="0.25">
      <c r="A479" t="s">
        <v>184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7173.0736820000002</v>
      </c>
      <c r="I479">
        <v>6066.4877660000002</v>
      </c>
      <c r="J479" t="s">
        <v>3</v>
      </c>
      <c r="K479">
        <v>7022.2189060000001</v>
      </c>
      <c r="L479">
        <v>5908.1437740000001</v>
      </c>
      <c r="M479" t="s">
        <v>4</v>
      </c>
      <c r="N479">
        <v>372.63115499999998</v>
      </c>
      <c r="O479">
        <v>89.657870000000003</v>
      </c>
      <c r="P479" t="s">
        <v>5</v>
      </c>
      <c r="Q479">
        <v>392.57451700000001</v>
      </c>
      <c r="R479">
        <v>7.4767099999999997</v>
      </c>
      <c r="S479" t="s">
        <v>6</v>
      </c>
      <c r="T479">
        <v>133.797853</v>
      </c>
      <c r="U479">
        <v>0.27553</v>
      </c>
      <c r="V479" t="s">
        <v>7</v>
      </c>
      <c r="W479">
        <v>96.441794000000002</v>
      </c>
      <c r="X479">
        <v>3.6912349999999998</v>
      </c>
      <c r="Y479" t="s">
        <v>8</v>
      </c>
      <c r="Z479">
        <v>139.178293</v>
      </c>
      <c r="AA479">
        <v>0.70066499999999998</v>
      </c>
      <c r="AB479" t="s">
        <v>9</v>
      </c>
      <c r="AC479">
        <v>6238.5268649999998</v>
      </c>
      <c r="AD479">
        <v>4873.8101690000003</v>
      </c>
      <c r="AE479" t="s">
        <v>10</v>
      </c>
      <c r="AF479">
        <v>0.28126200000000001</v>
      </c>
      <c r="AG479">
        <v>2.8E-5</v>
      </c>
      <c r="AH479" t="s">
        <v>11</v>
      </c>
      <c r="AI479">
        <v>0.72203899999999999</v>
      </c>
      <c r="AJ479">
        <v>6.3999999999999997E-5</v>
      </c>
      <c r="AK479" t="s">
        <v>12</v>
      </c>
      <c r="AL479">
        <v>0</v>
      </c>
      <c r="AM479">
        <v>0</v>
      </c>
    </row>
    <row r="480" spans="1:39" x14ac:dyDescent="0.25">
      <c r="A480" t="s">
        <v>184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7571.8565630000003</v>
      </c>
      <c r="I480">
        <v>6701.4541499999996</v>
      </c>
      <c r="J480" t="s">
        <v>3</v>
      </c>
      <c r="K480">
        <v>7412.5968160000002</v>
      </c>
      <c r="L480">
        <v>6524.4734550000003</v>
      </c>
      <c r="M480" t="s">
        <v>4</v>
      </c>
      <c r="N480">
        <v>393.28894500000001</v>
      </c>
      <c r="O480">
        <v>97.047244000000006</v>
      </c>
      <c r="P480" t="s">
        <v>5</v>
      </c>
      <c r="Q480">
        <v>414.44170700000001</v>
      </c>
      <c r="R480">
        <v>8.2651859999999999</v>
      </c>
      <c r="S480" t="s">
        <v>6</v>
      </c>
      <c r="T480">
        <v>141.199704</v>
      </c>
      <c r="U480">
        <v>0.28291100000000002</v>
      </c>
      <c r="V480" t="s">
        <v>7</v>
      </c>
      <c r="W480">
        <v>101.82553900000001</v>
      </c>
      <c r="X480">
        <v>4.0450559999999998</v>
      </c>
      <c r="Y480" t="s">
        <v>8</v>
      </c>
      <c r="Z480">
        <v>146.882679</v>
      </c>
      <c r="AA480">
        <v>0.79586500000000004</v>
      </c>
      <c r="AB480" t="s">
        <v>9</v>
      </c>
      <c r="AC480">
        <v>6585.3742579999998</v>
      </c>
      <c r="AD480">
        <v>5396.0053680000001</v>
      </c>
      <c r="AE480" t="s">
        <v>10</v>
      </c>
      <c r="AF480">
        <v>0.28106900000000001</v>
      </c>
      <c r="AG480">
        <v>2.9E-5</v>
      </c>
      <c r="AH480" t="s">
        <v>11</v>
      </c>
      <c r="AI480">
        <v>0.72209800000000002</v>
      </c>
      <c r="AJ480">
        <v>6.3999999999999997E-5</v>
      </c>
      <c r="AK480" t="s">
        <v>12</v>
      </c>
      <c r="AL480">
        <v>0</v>
      </c>
      <c r="AM480">
        <v>0</v>
      </c>
    </row>
    <row r="481" spans="1:39" x14ac:dyDescent="0.25">
      <c r="A481" t="s">
        <v>184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7970.3784859999996</v>
      </c>
      <c r="I481">
        <v>7192.4308739999997</v>
      </c>
      <c r="J481" t="s">
        <v>3</v>
      </c>
      <c r="K481">
        <v>7802.7254300000004</v>
      </c>
      <c r="L481">
        <v>6993.810246</v>
      </c>
      <c r="M481" t="s">
        <v>4</v>
      </c>
      <c r="N481">
        <v>413.75419199999999</v>
      </c>
      <c r="O481">
        <v>104.412409</v>
      </c>
      <c r="P481" t="s">
        <v>5</v>
      </c>
      <c r="Q481">
        <v>436.25530900000001</v>
      </c>
      <c r="R481">
        <v>8.9499300000000002</v>
      </c>
      <c r="S481" t="s">
        <v>6</v>
      </c>
      <c r="T481">
        <v>148.59449699999999</v>
      </c>
      <c r="U481">
        <v>0.29221999999999998</v>
      </c>
      <c r="V481" t="s">
        <v>7</v>
      </c>
      <c r="W481">
        <v>107.17282899999999</v>
      </c>
      <c r="X481">
        <v>4.5082639999999996</v>
      </c>
      <c r="Y481" t="s">
        <v>8</v>
      </c>
      <c r="Z481">
        <v>154.587603</v>
      </c>
      <c r="AA481">
        <v>0.83647300000000002</v>
      </c>
      <c r="AB481" t="s">
        <v>9</v>
      </c>
      <c r="AC481">
        <v>6932.2213570000004</v>
      </c>
      <c r="AD481">
        <v>5776.8258830000004</v>
      </c>
      <c r="AE481" t="s">
        <v>10</v>
      </c>
      <c r="AF481">
        <v>0.280607</v>
      </c>
      <c r="AG481">
        <v>3.3000000000000003E-5</v>
      </c>
      <c r="AH481" t="s">
        <v>11</v>
      </c>
      <c r="AI481">
        <v>0.72209800000000002</v>
      </c>
      <c r="AJ481">
        <v>6.3999999999999997E-5</v>
      </c>
      <c r="AK481" t="s">
        <v>12</v>
      </c>
      <c r="AL481">
        <v>0</v>
      </c>
      <c r="AM481">
        <v>0</v>
      </c>
    </row>
    <row r="482" spans="1:39" x14ac:dyDescent="0.25">
      <c r="A482" t="s">
        <v>185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185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185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185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185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185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185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185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185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185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185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185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185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185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185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186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343.24359700000002</v>
      </c>
      <c r="I502">
        <v>24.871625999999999</v>
      </c>
      <c r="J502" t="s">
        <v>3</v>
      </c>
      <c r="K502">
        <v>334.81061599999998</v>
      </c>
      <c r="L502">
        <v>24.338182</v>
      </c>
      <c r="M502" t="s">
        <v>4</v>
      </c>
      <c r="N502">
        <v>20.523537999999999</v>
      </c>
      <c r="O502">
        <v>0.67754000000000003</v>
      </c>
      <c r="P502" t="s">
        <v>5</v>
      </c>
      <c r="Q502">
        <v>0</v>
      </c>
      <c r="R502">
        <v>0</v>
      </c>
      <c r="S502" t="s">
        <v>6</v>
      </c>
      <c r="T502">
        <v>7.1173780000000004</v>
      </c>
      <c r="U502">
        <v>2.9278999999999999E-2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0.29472900000000002</v>
      </c>
      <c r="AD502">
        <v>9.0000000000000006E-5</v>
      </c>
      <c r="AE502" t="s">
        <v>10</v>
      </c>
      <c r="AF502">
        <v>0</v>
      </c>
      <c r="AG502">
        <v>0</v>
      </c>
      <c r="AH502" t="s">
        <v>11</v>
      </c>
      <c r="AI502">
        <v>0.70686000000000004</v>
      </c>
      <c r="AJ502">
        <v>2.0000000000000002E-5</v>
      </c>
      <c r="AK502" t="s">
        <v>12</v>
      </c>
      <c r="AL502">
        <v>0</v>
      </c>
      <c r="AM502">
        <v>0</v>
      </c>
    </row>
    <row r="503" spans="1:39" x14ac:dyDescent="0.25">
      <c r="A503" t="s">
        <v>186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686.35395900000003</v>
      </c>
      <c r="I503">
        <v>84.442944999999995</v>
      </c>
      <c r="J503" t="s">
        <v>3</v>
      </c>
      <c r="K503">
        <v>669.52833899999996</v>
      </c>
      <c r="L503">
        <v>82.428358000000003</v>
      </c>
      <c r="M503" t="s">
        <v>4</v>
      </c>
      <c r="N503">
        <v>40.840828999999999</v>
      </c>
      <c r="O503">
        <v>1.625184</v>
      </c>
      <c r="P503" t="s">
        <v>5</v>
      </c>
      <c r="Q503">
        <v>0</v>
      </c>
      <c r="R503">
        <v>0</v>
      </c>
      <c r="S503" t="s">
        <v>6</v>
      </c>
      <c r="T503">
        <v>14.235455999999999</v>
      </c>
      <c r="U503">
        <v>5.076E-2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0.28914400000000001</v>
      </c>
      <c r="AD503">
        <v>8.2999999999999998E-5</v>
      </c>
      <c r="AE503" t="s">
        <v>10</v>
      </c>
      <c r="AF503">
        <v>0</v>
      </c>
      <c r="AG503">
        <v>0</v>
      </c>
      <c r="AH503" t="s">
        <v>11</v>
      </c>
      <c r="AI503">
        <v>0.70910099999999998</v>
      </c>
      <c r="AJ503">
        <v>4.1E-5</v>
      </c>
      <c r="AK503" t="s">
        <v>12</v>
      </c>
      <c r="AL503">
        <v>0</v>
      </c>
      <c r="AM503">
        <v>0</v>
      </c>
    </row>
    <row r="504" spans="1:39" x14ac:dyDescent="0.25">
      <c r="A504" t="s">
        <v>186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1028.9589430000001</v>
      </c>
      <c r="I504">
        <v>183.00690599999999</v>
      </c>
      <c r="J504" t="s">
        <v>3</v>
      </c>
      <c r="K504">
        <v>1003.76022</v>
      </c>
      <c r="L504">
        <v>178.91132099999999</v>
      </c>
      <c r="M504" t="s">
        <v>4</v>
      </c>
      <c r="N504">
        <v>61.166592000000001</v>
      </c>
      <c r="O504">
        <v>3.137232</v>
      </c>
      <c r="P504" t="s">
        <v>5</v>
      </c>
      <c r="Q504">
        <v>0</v>
      </c>
      <c r="R504">
        <v>0</v>
      </c>
      <c r="S504" t="s">
        <v>6</v>
      </c>
      <c r="T504">
        <v>21.340557</v>
      </c>
      <c r="U504">
        <v>6.2164999999999998E-2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0.28734799999999999</v>
      </c>
      <c r="AD504">
        <v>6.3999999999999997E-5</v>
      </c>
      <c r="AE504" t="s">
        <v>10</v>
      </c>
      <c r="AF504">
        <v>0</v>
      </c>
      <c r="AG504">
        <v>0</v>
      </c>
      <c r="AH504" t="s">
        <v>11</v>
      </c>
      <c r="AI504">
        <v>0.71045499999999995</v>
      </c>
      <c r="AJ504">
        <v>5.3000000000000001E-5</v>
      </c>
      <c r="AK504" t="s">
        <v>12</v>
      </c>
      <c r="AL504">
        <v>0</v>
      </c>
      <c r="AM504">
        <v>0</v>
      </c>
    </row>
    <row r="505" spans="1:39" x14ac:dyDescent="0.25">
      <c r="A505" t="s">
        <v>186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1372.30259</v>
      </c>
      <c r="I505">
        <v>306.63519500000001</v>
      </c>
      <c r="J505" t="s">
        <v>3</v>
      </c>
      <c r="K505">
        <v>1338.7050240000001</v>
      </c>
      <c r="L505">
        <v>299.385041</v>
      </c>
      <c r="M505" t="s">
        <v>4</v>
      </c>
      <c r="N505">
        <v>81.588109000000003</v>
      </c>
      <c r="O505">
        <v>5.7774340000000004</v>
      </c>
      <c r="P505" t="s">
        <v>5</v>
      </c>
      <c r="Q505">
        <v>0</v>
      </c>
      <c r="R505">
        <v>0</v>
      </c>
      <c r="S505" t="s">
        <v>6</v>
      </c>
      <c r="T505">
        <v>28.448782000000001</v>
      </c>
      <c r="U505">
        <v>8.1763000000000002E-2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0.28536899999999998</v>
      </c>
      <c r="AD505">
        <v>3.8000000000000002E-5</v>
      </c>
      <c r="AE505" t="s">
        <v>10</v>
      </c>
      <c r="AF505">
        <v>0</v>
      </c>
      <c r="AG505">
        <v>0</v>
      </c>
      <c r="AH505" t="s">
        <v>11</v>
      </c>
      <c r="AI505">
        <v>0.71119299999999996</v>
      </c>
      <c r="AJ505">
        <v>5.8999999999999998E-5</v>
      </c>
      <c r="AK505" t="s">
        <v>12</v>
      </c>
      <c r="AL505">
        <v>0</v>
      </c>
      <c r="AM505">
        <v>0</v>
      </c>
    </row>
    <row r="506" spans="1:39" x14ac:dyDescent="0.25">
      <c r="A506" t="s">
        <v>186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1715.1917040000001</v>
      </c>
      <c r="I506">
        <v>455.106919</v>
      </c>
      <c r="J506" t="s">
        <v>3</v>
      </c>
      <c r="K506">
        <v>1673.180286</v>
      </c>
      <c r="L506">
        <v>443.89964800000001</v>
      </c>
      <c r="M506" t="s">
        <v>4</v>
      </c>
      <c r="N506">
        <v>102.011534</v>
      </c>
      <c r="O506">
        <v>8.6129510000000007</v>
      </c>
      <c r="P506" t="s">
        <v>5</v>
      </c>
      <c r="Q506">
        <v>0</v>
      </c>
      <c r="R506">
        <v>0</v>
      </c>
      <c r="S506" t="s">
        <v>6</v>
      </c>
      <c r="T506">
        <v>35.558968</v>
      </c>
      <c r="U506">
        <v>0.103746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0.28370200000000001</v>
      </c>
      <c r="AD506">
        <v>3.1999999999999999E-5</v>
      </c>
      <c r="AE506" t="s">
        <v>10</v>
      </c>
      <c r="AF506">
        <v>0</v>
      </c>
      <c r="AG506">
        <v>0</v>
      </c>
      <c r="AH506" t="s">
        <v>11</v>
      </c>
      <c r="AI506">
        <v>0.71123099999999995</v>
      </c>
      <c r="AJ506">
        <v>5.8E-5</v>
      </c>
      <c r="AK506" t="s">
        <v>12</v>
      </c>
      <c r="AL506">
        <v>0</v>
      </c>
      <c r="AM506">
        <v>0</v>
      </c>
    </row>
    <row r="507" spans="1:39" x14ac:dyDescent="0.25">
      <c r="A507" t="s">
        <v>186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2057.9182519999999</v>
      </c>
      <c r="I507">
        <v>604.97019299999999</v>
      </c>
      <c r="J507" t="s">
        <v>3</v>
      </c>
      <c r="K507">
        <v>2007.518362</v>
      </c>
      <c r="L507">
        <v>589.90795400000002</v>
      </c>
      <c r="M507" t="s">
        <v>4</v>
      </c>
      <c r="N507">
        <v>122.309084</v>
      </c>
      <c r="O507">
        <v>10.863478000000001</v>
      </c>
      <c r="P507" t="s">
        <v>5</v>
      </c>
      <c r="Q507">
        <v>0</v>
      </c>
      <c r="R507">
        <v>0</v>
      </c>
      <c r="S507" t="s">
        <v>6</v>
      </c>
      <c r="T507">
        <v>42.654353999999998</v>
      </c>
      <c r="U507">
        <v>0.125863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0.28265299999999999</v>
      </c>
      <c r="AD507">
        <v>3.1999999999999999E-5</v>
      </c>
      <c r="AE507" t="s">
        <v>10</v>
      </c>
      <c r="AF507">
        <v>0</v>
      </c>
      <c r="AG507">
        <v>0</v>
      </c>
      <c r="AH507" t="s">
        <v>11</v>
      </c>
      <c r="AI507">
        <v>0.71198099999999998</v>
      </c>
      <c r="AJ507">
        <v>6.2000000000000003E-5</v>
      </c>
      <c r="AK507" t="s">
        <v>12</v>
      </c>
      <c r="AL507">
        <v>0</v>
      </c>
      <c r="AM507">
        <v>0</v>
      </c>
    </row>
    <row r="508" spans="1:39" x14ac:dyDescent="0.25">
      <c r="A508" t="s">
        <v>186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2400.636426</v>
      </c>
      <c r="I508">
        <v>799.58109999999999</v>
      </c>
      <c r="J508" t="s">
        <v>3</v>
      </c>
      <c r="K508">
        <v>2341.8492769999998</v>
      </c>
      <c r="L508">
        <v>778.677547</v>
      </c>
      <c r="M508" t="s">
        <v>4</v>
      </c>
      <c r="N508">
        <v>142.69675100000001</v>
      </c>
      <c r="O508">
        <v>14.242369999999999</v>
      </c>
      <c r="P508" t="s">
        <v>5</v>
      </c>
      <c r="Q508">
        <v>0</v>
      </c>
      <c r="R508">
        <v>0</v>
      </c>
      <c r="S508" t="s">
        <v>6</v>
      </c>
      <c r="T508">
        <v>49.749921000000001</v>
      </c>
      <c r="U508">
        <v>0.15132899999999999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0.28215899999999999</v>
      </c>
      <c r="AD508">
        <v>3.4999999999999997E-5</v>
      </c>
      <c r="AE508" t="s">
        <v>10</v>
      </c>
      <c r="AF508">
        <v>0</v>
      </c>
      <c r="AG508">
        <v>0</v>
      </c>
      <c r="AH508" t="s">
        <v>11</v>
      </c>
      <c r="AI508">
        <v>0.71223899999999996</v>
      </c>
      <c r="AJ508">
        <v>6.2000000000000003E-5</v>
      </c>
      <c r="AK508" t="s">
        <v>12</v>
      </c>
      <c r="AL508">
        <v>0</v>
      </c>
      <c r="AM508">
        <v>0</v>
      </c>
    </row>
    <row r="509" spans="1:39" x14ac:dyDescent="0.25">
      <c r="A509" t="s">
        <v>186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2742.8790330000002</v>
      </c>
      <c r="I509">
        <v>990.09700299999997</v>
      </c>
      <c r="J509" t="s">
        <v>3</v>
      </c>
      <c r="K509">
        <v>2675.697764</v>
      </c>
      <c r="L509">
        <v>963.66242</v>
      </c>
      <c r="M509" t="s">
        <v>4</v>
      </c>
      <c r="N509">
        <v>163.00365300000001</v>
      </c>
      <c r="O509">
        <v>17.290631999999999</v>
      </c>
      <c r="P509" t="s">
        <v>5</v>
      </c>
      <c r="Q509">
        <v>0</v>
      </c>
      <c r="R509">
        <v>0</v>
      </c>
      <c r="S509" t="s">
        <v>6</v>
      </c>
      <c r="T509">
        <v>56.851872999999998</v>
      </c>
      <c r="U509">
        <v>0.171846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0.28193000000000001</v>
      </c>
      <c r="AD509">
        <v>3.1999999999999999E-5</v>
      </c>
      <c r="AE509" t="s">
        <v>10</v>
      </c>
      <c r="AF509">
        <v>0</v>
      </c>
      <c r="AG509">
        <v>0</v>
      </c>
      <c r="AH509" t="s">
        <v>11</v>
      </c>
      <c r="AI509">
        <v>0.71255199999999996</v>
      </c>
      <c r="AJ509">
        <v>6.2000000000000003E-5</v>
      </c>
      <c r="AK509" t="s">
        <v>12</v>
      </c>
      <c r="AL509">
        <v>0</v>
      </c>
      <c r="AM509">
        <v>0</v>
      </c>
    </row>
    <row r="510" spans="1:39" x14ac:dyDescent="0.25">
      <c r="A510" t="s">
        <v>186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3085.68147</v>
      </c>
      <c r="I510">
        <v>1210.519462</v>
      </c>
      <c r="J510" t="s">
        <v>3</v>
      </c>
      <c r="K510">
        <v>3010.0996479999999</v>
      </c>
      <c r="L510">
        <v>1178.538037</v>
      </c>
      <c r="M510" t="s">
        <v>4</v>
      </c>
      <c r="N510">
        <v>183.369574</v>
      </c>
      <c r="O510">
        <v>21.065660999999999</v>
      </c>
      <c r="P510" t="s">
        <v>5</v>
      </c>
      <c r="Q510">
        <v>0</v>
      </c>
      <c r="R510">
        <v>0</v>
      </c>
      <c r="S510" t="s">
        <v>6</v>
      </c>
      <c r="T510">
        <v>63.963133999999997</v>
      </c>
      <c r="U510">
        <v>0.21071100000000001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0.281864</v>
      </c>
      <c r="AD510">
        <v>3.1999999999999999E-5</v>
      </c>
      <c r="AE510" t="s">
        <v>10</v>
      </c>
      <c r="AF510">
        <v>0</v>
      </c>
      <c r="AG510">
        <v>0</v>
      </c>
      <c r="AH510" t="s">
        <v>11</v>
      </c>
      <c r="AI510">
        <v>0.71439399999999997</v>
      </c>
      <c r="AJ510">
        <v>7.6000000000000004E-5</v>
      </c>
      <c r="AK510" t="s">
        <v>12</v>
      </c>
      <c r="AL510">
        <v>0</v>
      </c>
      <c r="AM510">
        <v>0</v>
      </c>
    </row>
    <row r="511" spans="1:39" x14ac:dyDescent="0.25">
      <c r="A511" t="s">
        <v>186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3428.5229639999998</v>
      </c>
      <c r="I511">
        <v>1496.1688939999999</v>
      </c>
      <c r="J511" t="s">
        <v>3</v>
      </c>
      <c r="K511">
        <v>3344.5641850000002</v>
      </c>
      <c r="L511">
        <v>1457.4406750000001</v>
      </c>
      <c r="M511" t="s">
        <v>4</v>
      </c>
      <c r="N511">
        <v>203.758442</v>
      </c>
      <c r="O511">
        <v>25.669316999999999</v>
      </c>
      <c r="P511" t="s">
        <v>5</v>
      </c>
      <c r="Q511">
        <v>0</v>
      </c>
      <c r="R511">
        <v>0</v>
      </c>
      <c r="S511" t="s">
        <v>6</v>
      </c>
      <c r="T511">
        <v>71.138861000000006</v>
      </c>
      <c r="U511">
        <v>0.26556099999999999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0.28135700000000002</v>
      </c>
      <c r="AD511">
        <v>3.8000000000000002E-5</v>
      </c>
      <c r="AE511" t="s">
        <v>10</v>
      </c>
      <c r="AF511">
        <v>0</v>
      </c>
      <c r="AG511">
        <v>0</v>
      </c>
      <c r="AH511" t="s">
        <v>11</v>
      </c>
      <c r="AI511">
        <v>0.71509900000000004</v>
      </c>
      <c r="AJ511">
        <v>7.7000000000000001E-5</v>
      </c>
      <c r="AK511" t="s">
        <v>12</v>
      </c>
      <c r="AL511">
        <v>0</v>
      </c>
      <c r="AM511">
        <v>0</v>
      </c>
    </row>
    <row r="512" spans="1:39" x14ac:dyDescent="0.25">
      <c r="A512" t="s">
        <v>186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3770.4976809999998</v>
      </c>
      <c r="I512">
        <v>1792.13806</v>
      </c>
      <c r="J512" t="s">
        <v>3</v>
      </c>
      <c r="K512">
        <v>3678.1430570000002</v>
      </c>
      <c r="L512">
        <v>1744.802201</v>
      </c>
      <c r="M512" t="s">
        <v>4</v>
      </c>
      <c r="N512">
        <v>224.03132199999999</v>
      </c>
      <c r="O512">
        <v>30.947911999999999</v>
      </c>
      <c r="P512" t="s">
        <v>5</v>
      </c>
      <c r="Q512">
        <v>0</v>
      </c>
      <c r="R512">
        <v>0</v>
      </c>
      <c r="S512" t="s">
        <v>6</v>
      </c>
      <c r="T512">
        <v>78.301517000000004</v>
      </c>
      <c r="U512">
        <v>0.31693700000000002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0.28127999999999997</v>
      </c>
      <c r="AD512">
        <v>3.8000000000000002E-5</v>
      </c>
      <c r="AE512" t="s">
        <v>10</v>
      </c>
      <c r="AF512">
        <v>0</v>
      </c>
      <c r="AG512">
        <v>0</v>
      </c>
      <c r="AH512" t="s">
        <v>11</v>
      </c>
      <c r="AI512">
        <v>0.71573200000000003</v>
      </c>
      <c r="AJ512">
        <v>7.7000000000000001E-5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186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4113.856436</v>
      </c>
      <c r="I513">
        <v>2084.0839129999999</v>
      </c>
      <c r="J513" t="s">
        <v>3</v>
      </c>
      <c r="K513">
        <v>4013.1047020000001</v>
      </c>
      <c r="L513">
        <v>2029.510323</v>
      </c>
      <c r="M513" t="s">
        <v>4</v>
      </c>
      <c r="N513">
        <v>244.460725</v>
      </c>
      <c r="O513">
        <v>36.792169999999999</v>
      </c>
      <c r="P513" t="s">
        <v>5</v>
      </c>
      <c r="Q513">
        <v>0</v>
      </c>
      <c r="R513">
        <v>0</v>
      </c>
      <c r="S513" t="s">
        <v>6</v>
      </c>
      <c r="T513">
        <v>85.438367999999997</v>
      </c>
      <c r="U513">
        <v>0.37378499999999998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0.28125600000000001</v>
      </c>
      <c r="AD513">
        <v>3.8000000000000002E-5</v>
      </c>
      <c r="AE513" t="s">
        <v>10</v>
      </c>
      <c r="AF513">
        <v>0</v>
      </c>
      <c r="AG513">
        <v>0</v>
      </c>
      <c r="AH513" t="s">
        <v>11</v>
      </c>
      <c r="AI513">
        <v>0.71596700000000002</v>
      </c>
      <c r="AJ513">
        <v>7.6000000000000004E-5</v>
      </c>
      <c r="AK513" t="s">
        <v>12</v>
      </c>
      <c r="AL513">
        <v>0</v>
      </c>
      <c r="AM513">
        <v>0</v>
      </c>
    </row>
    <row r="514" spans="1:39" x14ac:dyDescent="0.25">
      <c r="A514" t="s">
        <v>186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4457.6317769999996</v>
      </c>
      <c r="I514">
        <v>2411.4149739999998</v>
      </c>
      <c r="J514" t="s">
        <v>3</v>
      </c>
      <c r="K514">
        <v>4348.4851070000004</v>
      </c>
      <c r="L514">
        <v>2348.9441440000001</v>
      </c>
      <c r="M514" t="s">
        <v>4</v>
      </c>
      <c r="N514">
        <v>264.86677500000002</v>
      </c>
      <c r="O514">
        <v>42.696826000000001</v>
      </c>
      <c r="P514" t="s">
        <v>5</v>
      </c>
      <c r="Q514">
        <v>0</v>
      </c>
      <c r="R514">
        <v>0</v>
      </c>
      <c r="S514" t="s">
        <v>6</v>
      </c>
      <c r="T514">
        <v>92.609763999999998</v>
      </c>
      <c r="U514">
        <v>0.43727899999999997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0.28120299999999998</v>
      </c>
      <c r="AD514">
        <v>3.6999999999999998E-5</v>
      </c>
      <c r="AE514" t="s">
        <v>10</v>
      </c>
      <c r="AF514">
        <v>0</v>
      </c>
      <c r="AG514">
        <v>0</v>
      </c>
      <c r="AH514" t="s">
        <v>11</v>
      </c>
      <c r="AI514">
        <v>0.71668799999999999</v>
      </c>
      <c r="AJ514">
        <v>7.6000000000000004E-5</v>
      </c>
      <c r="AK514" t="s">
        <v>12</v>
      </c>
      <c r="AL514">
        <v>0</v>
      </c>
      <c r="AM514">
        <v>0</v>
      </c>
    </row>
    <row r="515" spans="1:39" x14ac:dyDescent="0.25">
      <c r="A515" t="s">
        <v>186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4800.6078710000002</v>
      </c>
      <c r="I515">
        <v>2778.6213739999998</v>
      </c>
      <c r="J515" t="s">
        <v>3</v>
      </c>
      <c r="K515">
        <v>4683.0909179999999</v>
      </c>
      <c r="L515">
        <v>2706.3382019999999</v>
      </c>
      <c r="M515" t="s">
        <v>4</v>
      </c>
      <c r="N515">
        <v>285.18584199999998</v>
      </c>
      <c r="O515">
        <v>48.541263999999998</v>
      </c>
      <c r="P515" t="s">
        <v>5</v>
      </c>
      <c r="Q515">
        <v>0</v>
      </c>
      <c r="R515">
        <v>0</v>
      </c>
      <c r="S515" t="s">
        <v>6</v>
      </c>
      <c r="T515">
        <v>99.757193999999998</v>
      </c>
      <c r="U515">
        <v>0.47630699999999998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0.28117700000000001</v>
      </c>
      <c r="AD515">
        <v>3.6999999999999998E-5</v>
      </c>
      <c r="AE515" t="s">
        <v>10</v>
      </c>
      <c r="AF515">
        <v>0</v>
      </c>
      <c r="AG515">
        <v>0</v>
      </c>
      <c r="AH515" t="s">
        <v>11</v>
      </c>
      <c r="AI515">
        <v>0.71797800000000001</v>
      </c>
      <c r="AJ515">
        <v>7.6000000000000004E-5</v>
      </c>
      <c r="AK515" t="s">
        <v>12</v>
      </c>
      <c r="AL515">
        <v>0</v>
      </c>
      <c r="AM515">
        <v>0</v>
      </c>
    </row>
    <row r="516" spans="1:39" x14ac:dyDescent="0.25">
      <c r="A516" t="s">
        <v>186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5143.8687890000001</v>
      </c>
      <c r="I516">
        <v>3229.3346219999999</v>
      </c>
      <c r="J516" t="s">
        <v>3</v>
      </c>
      <c r="K516">
        <v>5017.9579590000003</v>
      </c>
      <c r="L516">
        <v>3145.8753550000001</v>
      </c>
      <c r="M516" t="s">
        <v>4</v>
      </c>
      <c r="N516">
        <v>305.64831800000002</v>
      </c>
      <c r="O516">
        <v>56.517674999999997</v>
      </c>
      <c r="P516" t="s">
        <v>5</v>
      </c>
      <c r="Q516">
        <v>0</v>
      </c>
      <c r="R516">
        <v>0</v>
      </c>
      <c r="S516" t="s">
        <v>6</v>
      </c>
      <c r="T516">
        <v>106.92233400000001</v>
      </c>
      <c r="U516">
        <v>0.52616799999999997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0.281113</v>
      </c>
      <c r="AD516">
        <v>3.6999999999999998E-5</v>
      </c>
      <c r="AE516" t="s">
        <v>10</v>
      </c>
      <c r="AF516">
        <v>0</v>
      </c>
      <c r="AG516">
        <v>0</v>
      </c>
      <c r="AH516" t="s">
        <v>11</v>
      </c>
      <c r="AI516">
        <v>0.71836100000000003</v>
      </c>
      <c r="AJ516">
        <v>7.4999999999999993E-5</v>
      </c>
      <c r="AK516" t="s">
        <v>12</v>
      </c>
      <c r="AL516">
        <v>0</v>
      </c>
      <c r="AM516">
        <v>0</v>
      </c>
    </row>
    <row r="517" spans="1:39" x14ac:dyDescent="0.25">
      <c r="A517" t="s">
        <v>186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5486.4709380000004</v>
      </c>
      <c r="I517">
        <v>3785.6203099999998</v>
      </c>
      <c r="J517" t="s">
        <v>3</v>
      </c>
      <c r="K517">
        <v>5352.1732030000003</v>
      </c>
      <c r="L517">
        <v>3685.9237309999999</v>
      </c>
      <c r="M517" t="s">
        <v>4</v>
      </c>
      <c r="N517">
        <v>326.05678599999999</v>
      </c>
      <c r="O517">
        <v>66.639971000000003</v>
      </c>
      <c r="P517" t="s">
        <v>5</v>
      </c>
      <c r="Q517">
        <v>0</v>
      </c>
      <c r="R517">
        <v>0</v>
      </c>
      <c r="S517" t="s">
        <v>6</v>
      </c>
      <c r="T517">
        <v>114.04811100000001</v>
      </c>
      <c r="U517">
        <v>0.54708500000000004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0.281088</v>
      </c>
      <c r="AD517">
        <v>3.6999999999999998E-5</v>
      </c>
      <c r="AE517" t="s">
        <v>10</v>
      </c>
      <c r="AF517">
        <v>0</v>
      </c>
      <c r="AG517">
        <v>0</v>
      </c>
      <c r="AH517" t="s">
        <v>11</v>
      </c>
      <c r="AI517">
        <v>0.71937600000000002</v>
      </c>
      <c r="AJ517">
        <v>6.7999999999999999E-5</v>
      </c>
      <c r="AK517" t="s">
        <v>12</v>
      </c>
      <c r="AL517">
        <v>0</v>
      </c>
      <c r="AM517">
        <v>0</v>
      </c>
    </row>
    <row r="518" spans="1:39" x14ac:dyDescent="0.25">
      <c r="A518" t="s">
        <v>186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5828.1854389999999</v>
      </c>
      <c r="I518">
        <v>4305.1214440000003</v>
      </c>
      <c r="J518" t="s">
        <v>3</v>
      </c>
      <c r="K518">
        <v>5685.4901460000001</v>
      </c>
      <c r="L518">
        <v>4190.2328680000001</v>
      </c>
      <c r="M518" t="s">
        <v>4</v>
      </c>
      <c r="N518">
        <v>346.23818199999999</v>
      </c>
      <c r="O518">
        <v>76.685398000000006</v>
      </c>
      <c r="P518" t="s">
        <v>5</v>
      </c>
      <c r="Q518">
        <v>0</v>
      </c>
      <c r="R518">
        <v>0</v>
      </c>
      <c r="S518" t="s">
        <v>6</v>
      </c>
      <c r="T518">
        <v>121.171421</v>
      </c>
      <c r="U518">
        <v>0.59975999999999996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0.28058300000000003</v>
      </c>
      <c r="AD518">
        <v>4.3999999999999999E-5</v>
      </c>
      <c r="AE518" t="s">
        <v>10</v>
      </c>
      <c r="AF518">
        <v>0</v>
      </c>
      <c r="AG518">
        <v>0</v>
      </c>
      <c r="AH518" t="s">
        <v>11</v>
      </c>
      <c r="AI518">
        <v>0.71997500000000003</v>
      </c>
      <c r="AJ518">
        <v>6.6000000000000005E-5</v>
      </c>
      <c r="AK518" t="s">
        <v>12</v>
      </c>
      <c r="AL518">
        <v>0</v>
      </c>
      <c r="AM518">
        <v>0</v>
      </c>
    </row>
    <row r="519" spans="1:39" x14ac:dyDescent="0.25">
      <c r="A519" t="s">
        <v>186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6170.6805370000002</v>
      </c>
      <c r="I519">
        <v>4812.8314039999996</v>
      </c>
      <c r="J519" t="s">
        <v>3</v>
      </c>
      <c r="K519">
        <v>6019.6053609999999</v>
      </c>
      <c r="L519">
        <v>4685.0760270000001</v>
      </c>
      <c r="M519" t="s">
        <v>4</v>
      </c>
      <c r="N519">
        <v>366.51997999999998</v>
      </c>
      <c r="O519">
        <v>85.153953000000001</v>
      </c>
      <c r="P519" t="s">
        <v>5</v>
      </c>
      <c r="Q519">
        <v>0</v>
      </c>
      <c r="R519">
        <v>0</v>
      </c>
      <c r="S519" t="s">
        <v>6</v>
      </c>
      <c r="T519">
        <v>128.301354</v>
      </c>
      <c r="U519">
        <v>0.63744900000000004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0.28043000000000001</v>
      </c>
      <c r="AD519">
        <v>4.5000000000000003E-5</v>
      </c>
      <c r="AE519" t="s">
        <v>10</v>
      </c>
      <c r="AF519">
        <v>0</v>
      </c>
      <c r="AG519">
        <v>0</v>
      </c>
      <c r="AH519" t="s">
        <v>11</v>
      </c>
      <c r="AI519">
        <v>0.72033800000000003</v>
      </c>
      <c r="AJ519">
        <v>6.3E-5</v>
      </c>
      <c r="AK519" t="s">
        <v>12</v>
      </c>
      <c r="AL519">
        <v>0</v>
      </c>
      <c r="AM519">
        <v>0</v>
      </c>
    </row>
    <row r="520" spans="1:39" x14ac:dyDescent="0.25">
      <c r="A520" t="s">
        <v>186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6513.1167869999999</v>
      </c>
      <c r="I520">
        <v>5351.2965190000004</v>
      </c>
      <c r="J520" t="s">
        <v>3</v>
      </c>
      <c r="K520">
        <v>6353.6350780000002</v>
      </c>
      <c r="L520">
        <v>5205.8974850000004</v>
      </c>
      <c r="M520" t="s">
        <v>4</v>
      </c>
      <c r="N520">
        <v>386.91295500000001</v>
      </c>
      <c r="O520">
        <v>93.181172000000004</v>
      </c>
      <c r="P520" t="s">
        <v>5</v>
      </c>
      <c r="Q520">
        <v>0</v>
      </c>
      <c r="R520">
        <v>0</v>
      </c>
      <c r="S520" t="s">
        <v>6</v>
      </c>
      <c r="T520">
        <v>135.38171399999999</v>
      </c>
      <c r="U520">
        <v>0.67649099999999995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0.28040700000000002</v>
      </c>
      <c r="AD520">
        <v>4.3999999999999999E-5</v>
      </c>
      <c r="AE520" t="s">
        <v>10</v>
      </c>
      <c r="AF520">
        <v>0</v>
      </c>
      <c r="AG520">
        <v>0</v>
      </c>
      <c r="AH520" t="s">
        <v>11</v>
      </c>
      <c r="AI520">
        <v>0.72105300000000006</v>
      </c>
      <c r="AJ520">
        <v>5.7000000000000003E-5</v>
      </c>
      <c r="AK520" t="s">
        <v>12</v>
      </c>
      <c r="AL520">
        <v>0</v>
      </c>
      <c r="AM520">
        <v>0</v>
      </c>
    </row>
    <row r="521" spans="1:39" x14ac:dyDescent="0.25">
      <c r="A521" t="s">
        <v>186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6856.093887</v>
      </c>
      <c r="I521">
        <v>5923.282639</v>
      </c>
      <c r="J521" t="s">
        <v>3</v>
      </c>
      <c r="K521">
        <v>6688.2182130000001</v>
      </c>
      <c r="L521">
        <v>5763.7266520000003</v>
      </c>
      <c r="M521" t="s">
        <v>4</v>
      </c>
      <c r="N521">
        <v>407.27191499999998</v>
      </c>
      <c r="O521">
        <v>105.990116</v>
      </c>
      <c r="P521" t="s">
        <v>5</v>
      </c>
      <c r="Q521">
        <v>0</v>
      </c>
      <c r="R521">
        <v>0</v>
      </c>
      <c r="S521" t="s">
        <v>6</v>
      </c>
      <c r="T521">
        <v>142.468613</v>
      </c>
      <c r="U521">
        <v>0.72512299999999996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0.28040599999999999</v>
      </c>
      <c r="AD521">
        <v>4.3999999999999999E-5</v>
      </c>
      <c r="AE521" t="s">
        <v>10</v>
      </c>
      <c r="AF521">
        <v>0</v>
      </c>
      <c r="AG521">
        <v>0</v>
      </c>
      <c r="AH521" t="s">
        <v>11</v>
      </c>
      <c r="AI521">
        <v>0.72182500000000005</v>
      </c>
      <c r="AJ521">
        <v>4.8000000000000001E-5</v>
      </c>
      <c r="AK521" t="s">
        <v>12</v>
      </c>
      <c r="AL521">
        <v>0</v>
      </c>
      <c r="AM521">
        <v>0</v>
      </c>
    </row>
    <row r="522" spans="1:39" x14ac:dyDescent="0.25">
      <c r="A522" t="s">
        <v>187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351.12533400000001</v>
      </c>
      <c r="I522">
        <v>17.267576999999999</v>
      </c>
      <c r="J522" t="s">
        <v>3</v>
      </c>
      <c r="K522">
        <v>342.71853599999997</v>
      </c>
      <c r="L522">
        <v>16.852606000000002</v>
      </c>
      <c r="M522" t="s">
        <v>4</v>
      </c>
      <c r="N522">
        <v>20.535164999999999</v>
      </c>
      <c r="O522">
        <v>0.74688900000000003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0.294852</v>
      </c>
      <c r="AG522">
        <v>7.7999999999999999E-5</v>
      </c>
      <c r="AH522" t="s">
        <v>11</v>
      </c>
      <c r="AI522">
        <v>0.70668600000000004</v>
      </c>
      <c r="AJ522">
        <v>2.8E-5</v>
      </c>
      <c r="AK522" t="s">
        <v>12</v>
      </c>
      <c r="AL522">
        <v>0</v>
      </c>
      <c r="AM522">
        <v>0</v>
      </c>
    </row>
    <row r="523" spans="1:39" x14ac:dyDescent="0.25">
      <c r="A523" t="s">
        <v>187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701.26032199999997</v>
      </c>
      <c r="I523">
        <v>71.365167</v>
      </c>
      <c r="J523" t="s">
        <v>3</v>
      </c>
      <c r="K523">
        <v>684.48859500000003</v>
      </c>
      <c r="L523">
        <v>69.509607000000003</v>
      </c>
      <c r="M523" t="s">
        <v>4</v>
      </c>
      <c r="N523">
        <v>40.75638</v>
      </c>
      <c r="O523">
        <v>2.2935089999999998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0.289823</v>
      </c>
      <c r="AG523">
        <v>6.0000000000000002E-5</v>
      </c>
      <c r="AH523" t="s">
        <v>11</v>
      </c>
      <c r="AI523">
        <v>0.70823599999999998</v>
      </c>
      <c r="AJ523">
        <v>3.4999999999999997E-5</v>
      </c>
      <c r="AK523" t="s">
        <v>12</v>
      </c>
      <c r="AL523">
        <v>0</v>
      </c>
      <c r="AM523">
        <v>0</v>
      </c>
    </row>
    <row r="524" spans="1:39" x14ac:dyDescent="0.25">
      <c r="A524" t="s">
        <v>187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1052.495625</v>
      </c>
      <c r="I524">
        <v>148.16156699999999</v>
      </c>
      <c r="J524" t="s">
        <v>3</v>
      </c>
      <c r="K524">
        <v>1027.3487500000001</v>
      </c>
      <c r="L524">
        <v>143.84196700000001</v>
      </c>
      <c r="M524" t="s">
        <v>4</v>
      </c>
      <c r="N524">
        <v>61.062652999999997</v>
      </c>
      <c r="O524">
        <v>3.8218670000000001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0.28604099999999999</v>
      </c>
      <c r="AG524">
        <v>4.3999999999999999E-5</v>
      </c>
      <c r="AH524" t="s">
        <v>11</v>
      </c>
      <c r="AI524">
        <v>0.70892100000000002</v>
      </c>
      <c r="AJ524">
        <v>4.1E-5</v>
      </c>
      <c r="AK524" t="s">
        <v>12</v>
      </c>
      <c r="AL524">
        <v>0</v>
      </c>
      <c r="AM524">
        <v>0</v>
      </c>
    </row>
    <row r="525" spans="1:39" x14ac:dyDescent="0.25">
      <c r="A525" t="s">
        <v>187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1402.3056469999999</v>
      </c>
      <c r="I525">
        <v>256.03927800000002</v>
      </c>
      <c r="J525" t="s">
        <v>3</v>
      </c>
      <c r="K525">
        <v>1368.8077149999999</v>
      </c>
      <c r="L525">
        <v>248.47342399999999</v>
      </c>
      <c r="M525" t="s">
        <v>4</v>
      </c>
      <c r="N525">
        <v>81.2624</v>
      </c>
      <c r="O525">
        <v>5.8696460000000004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0.28422199999999997</v>
      </c>
      <c r="AG525">
        <v>2.4000000000000001E-5</v>
      </c>
      <c r="AH525" t="s">
        <v>11</v>
      </c>
      <c r="AI525">
        <v>0.71015499999999998</v>
      </c>
      <c r="AJ525">
        <v>5.5999999999999999E-5</v>
      </c>
      <c r="AK525" t="s">
        <v>12</v>
      </c>
      <c r="AL525">
        <v>0</v>
      </c>
      <c r="AM525">
        <v>0</v>
      </c>
    </row>
    <row r="526" spans="1:39" x14ac:dyDescent="0.25">
      <c r="A526" t="s">
        <v>187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1752.439224</v>
      </c>
      <c r="I526">
        <v>414.35686700000002</v>
      </c>
      <c r="J526" t="s">
        <v>3</v>
      </c>
      <c r="K526">
        <v>1710.567319</v>
      </c>
      <c r="L526">
        <v>401.71294699999999</v>
      </c>
      <c r="M526" t="s">
        <v>4</v>
      </c>
      <c r="N526">
        <v>101.450255</v>
      </c>
      <c r="O526">
        <v>8.7608149999999991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0.28347699999999998</v>
      </c>
      <c r="AG526">
        <v>2.6999999999999999E-5</v>
      </c>
      <c r="AH526" t="s">
        <v>11</v>
      </c>
      <c r="AI526">
        <v>0.71179899999999996</v>
      </c>
      <c r="AJ526">
        <v>6.8999999999999997E-5</v>
      </c>
      <c r="AK526" t="s">
        <v>12</v>
      </c>
      <c r="AL526">
        <v>0</v>
      </c>
      <c r="AM526">
        <v>0</v>
      </c>
    </row>
    <row r="527" spans="1:39" x14ac:dyDescent="0.25">
      <c r="A527" t="s">
        <v>187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2102.655205</v>
      </c>
      <c r="I527">
        <v>562.35597600000006</v>
      </c>
      <c r="J527" t="s">
        <v>3</v>
      </c>
      <c r="K527">
        <v>2052.4155300000002</v>
      </c>
      <c r="L527">
        <v>544.47926199999995</v>
      </c>
      <c r="M527" t="s">
        <v>4</v>
      </c>
      <c r="N527">
        <v>121.757369</v>
      </c>
      <c r="O527">
        <v>12.692235999999999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0.283327</v>
      </c>
      <c r="AG527">
        <v>2.5000000000000001E-5</v>
      </c>
      <c r="AH527" t="s">
        <v>11</v>
      </c>
      <c r="AI527">
        <v>0.71263699999999996</v>
      </c>
      <c r="AJ527">
        <v>7.3999999999999996E-5</v>
      </c>
      <c r="AK527" t="s">
        <v>12</v>
      </c>
      <c r="AL527">
        <v>0</v>
      </c>
      <c r="AM527">
        <v>0</v>
      </c>
    </row>
    <row r="528" spans="1:39" x14ac:dyDescent="0.25">
      <c r="A528" t="s">
        <v>187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2453.0786079999998</v>
      </c>
      <c r="I528">
        <v>733.12741000000005</v>
      </c>
      <c r="J528" t="s">
        <v>3</v>
      </c>
      <c r="K528">
        <v>2394.4777829999998</v>
      </c>
      <c r="L528">
        <v>709.55816900000002</v>
      </c>
      <c r="M528" t="s">
        <v>4</v>
      </c>
      <c r="N528">
        <v>141.99890400000001</v>
      </c>
      <c r="O528">
        <v>18.358619999999998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0.28270200000000001</v>
      </c>
      <c r="AG528">
        <v>1.8E-5</v>
      </c>
      <c r="AH528" t="s">
        <v>11</v>
      </c>
      <c r="AI528">
        <v>0.71373399999999998</v>
      </c>
      <c r="AJ528">
        <v>8.0000000000000007E-5</v>
      </c>
      <c r="AK528" t="s">
        <v>12</v>
      </c>
      <c r="AL528">
        <v>0</v>
      </c>
      <c r="AM528">
        <v>0</v>
      </c>
    </row>
    <row r="529" spans="1:39" x14ac:dyDescent="0.25">
      <c r="A529" t="s">
        <v>187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2803.339692</v>
      </c>
      <c r="I529">
        <v>941.13307099999997</v>
      </c>
      <c r="J529" t="s">
        <v>3</v>
      </c>
      <c r="K529">
        <v>2736.391372</v>
      </c>
      <c r="L529">
        <v>911.33785899999998</v>
      </c>
      <c r="M529" t="s">
        <v>4</v>
      </c>
      <c r="N529">
        <v>162.24652699999999</v>
      </c>
      <c r="O529">
        <v>25.176914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0.28258</v>
      </c>
      <c r="AG529">
        <v>1.8E-5</v>
      </c>
      <c r="AH529" t="s">
        <v>11</v>
      </c>
      <c r="AI529">
        <v>0.71434799999999998</v>
      </c>
      <c r="AJ529">
        <v>8.2000000000000001E-5</v>
      </c>
      <c r="AK529" t="s">
        <v>12</v>
      </c>
      <c r="AL529">
        <v>0</v>
      </c>
      <c r="AM529">
        <v>0</v>
      </c>
    </row>
    <row r="530" spans="1:39" x14ac:dyDescent="0.25">
      <c r="A530" t="s">
        <v>187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3154.350195</v>
      </c>
      <c r="I530">
        <v>1138.500945</v>
      </c>
      <c r="J530" t="s">
        <v>3</v>
      </c>
      <c r="K530">
        <v>3079.0376070000002</v>
      </c>
      <c r="L530">
        <v>1102.962248</v>
      </c>
      <c r="M530" t="s">
        <v>4</v>
      </c>
      <c r="N530">
        <v>182.496577</v>
      </c>
      <c r="O530">
        <v>30.365704000000001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0.28209400000000001</v>
      </c>
      <c r="AG530">
        <v>2.4000000000000001E-5</v>
      </c>
      <c r="AH530" t="s">
        <v>11</v>
      </c>
      <c r="AI530">
        <v>0.71546699999999996</v>
      </c>
      <c r="AJ530">
        <v>8.5000000000000006E-5</v>
      </c>
      <c r="AK530" t="s">
        <v>12</v>
      </c>
      <c r="AL530">
        <v>0</v>
      </c>
      <c r="AM530">
        <v>0</v>
      </c>
    </row>
    <row r="531" spans="1:39" x14ac:dyDescent="0.25">
      <c r="A531" t="s">
        <v>187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3504.8292190000002</v>
      </c>
      <c r="I531">
        <v>1368.0469989999999</v>
      </c>
      <c r="J531" t="s">
        <v>3</v>
      </c>
      <c r="K531">
        <v>3421.1603759999998</v>
      </c>
      <c r="L531">
        <v>1325.1672579999999</v>
      </c>
      <c r="M531" t="s">
        <v>4</v>
      </c>
      <c r="N531">
        <v>202.67229</v>
      </c>
      <c r="O531">
        <v>37.466023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0.282053</v>
      </c>
      <c r="AG531">
        <v>2.4000000000000001E-5</v>
      </c>
      <c r="AH531" t="s">
        <v>11</v>
      </c>
      <c r="AI531">
        <v>0.71676600000000001</v>
      </c>
      <c r="AJ531">
        <v>8.7000000000000001E-5</v>
      </c>
      <c r="AK531" t="s">
        <v>12</v>
      </c>
      <c r="AL531">
        <v>0</v>
      </c>
      <c r="AM531">
        <v>0</v>
      </c>
    </row>
    <row r="532" spans="1:39" x14ac:dyDescent="0.25">
      <c r="A532" t="s">
        <v>187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3855.5728079999999</v>
      </c>
      <c r="I532">
        <v>1729.319178</v>
      </c>
      <c r="J532" t="s">
        <v>3</v>
      </c>
      <c r="K532">
        <v>3763.512534</v>
      </c>
      <c r="L532">
        <v>1672.662212</v>
      </c>
      <c r="M532" t="s">
        <v>4</v>
      </c>
      <c r="N532">
        <v>222.977836</v>
      </c>
      <c r="O532">
        <v>46.678260000000002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0.28201799999999999</v>
      </c>
      <c r="AG532">
        <v>2.4000000000000001E-5</v>
      </c>
      <c r="AH532" t="s">
        <v>11</v>
      </c>
      <c r="AI532">
        <v>0.71754499999999999</v>
      </c>
      <c r="AJ532">
        <v>8.6000000000000003E-5</v>
      </c>
      <c r="AK532" t="s">
        <v>12</v>
      </c>
      <c r="AL532">
        <v>0</v>
      </c>
      <c r="AM532">
        <v>0</v>
      </c>
    </row>
    <row r="533" spans="1:39" x14ac:dyDescent="0.25">
      <c r="A533" t="s">
        <v>187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4205.6244919999999</v>
      </c>
      <c r="I533">
        <v>2036.747844</v>
      </c>
      <c r="J533" t="s">
        <v>3</v>
      </c>
      <c r="K533">
        <v>4105.1983399999999</v>
      </c>
      <c r="L533">
        <v>1970.8632190000001</v>
      </c>
      <c r="M533" t="s">
        <v>4</v>
      </c>
      <c r="N533">
        <v>243.26149599999999</v>
      </c>
      <c r="O533">
        <v>53.128413000000002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0.28200599999999998</v>
      </c>
      <c r="AG533">
        <v>2.4000000000000001E-5</v>
      </c>
      <c r="AH533" t="s">
        <v>11</v>
      </c>
      <c r="AI533">
        <v>0.71818899999999997</v>
      </c>
      <c r="AJ533">
        <v>8.2000000000000001E-5</v>
      </c>
      <c r="AK533" t="s">
        <v>12</v>
      </c>
      <c r="AL533">
        <v>0</v>
      </c>
      <c r="AM533">
        <v>0</v>
      </c>
    </row>
    <row r="534" spans="1:39" x14ac:dyDescent="0.25">
      <c r="A534" t="s">
        <v>187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4556.10293</v>
      </c>
      <c r="I534">
        <v>2246.4411319999999</v>
      </c>
      <c r="J534" t="s">
        <v>3</v>
      </c>
      <c r="K534">
        <v>4447.2886129999997</v>
      </c>
      <c r="L534">
        <v>2171.9159540000001</v>
      </c>
      <c r="M534" t="s">
        <v>4</v>
      </c>
      <c r="N534">
        <v>263.55645199999998</v>
      </c>
      <c r="O534">
        <v>60.693088000000003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0.28191100000000002</v>
      </c>
      <c r="AG534">
        <v>2.3E-5</v>
      </c>
      <c r="AH534" t="s">
        <v>11</v>
      </c>
      <c r="AI534">
        <v>0.71975699999999998</v>
      </c>
      <c r="AJ534">
        <v>7.3999999999999996E-5</v>
      </c>
      <c r="AK534" t="s">
        <v>12</v>
      </c>
      <c r="AL534">
        <v>0</v>
      </c>
      <c r="AM534">
        <v>0</v>
      </c>
    </row>
    <row r="535" spans="1:39" x14ac:dyDescent="0.25">
      <c r="A535" t="s">
        <v>187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4906.6813279999997</v>
      </c>
      <c r="I535">
        <v>2557.2420280000001</v>
      </c>
      <c r="J535" t="s">
        <v>3</v>
      </c>
      <c r="K535">
        <v>4789.5047269999995</v>
      </c>
      <c r="L535">
        <v>2473.707136</v>
      </c>
      <c r="M535" t="s">
        <v>4</v>
      </c>
      <c r="N535">
        <v>283.78187300000002</v>
      </c>
      <c r="O535">
        <v>67.745234999999994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0.28190999999999999</v>
      </c>
      <c r="AG535">
        <v>2.3E-5</v>
      </c>
      <c r="AH535" t="s">
        <v>11</v>
      </c>
      <c r="AI535">
        <v>0.72004699999999999</v>
      </c>
      <c r="AJ535">
        <v>6.9999999999999994E-5</v>
      </c>
      <c r="AK535" t="s">
        <v>12</v>
      </c>
      <c r="AL535">
        <v>0</v>
      </c>
      <c r="AM535">
        <v>0</v>
      </c>
    </row>
    <row r="536" spans="1:39" x14ac:dyDescent="0.25">
      <c r="A536" t="s">
        <v>187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5256.8191409999999</v>
      </c>
      <c r="I536">
        <v>2844.9523389999999</v>
      </c>
      <c r="J536" t="s">
        <v>3</v>
      </c>
      <c r="K536">
        <v>5131.265703</v>
      </c>
      <c r="L536">
        <v>2752.3495339999999</v>
      </c>
      <c r="M536" t="s">
        <v>4</v>
      </c>
      <c r="N536">
        <v>304.03200399999997</v>
      </c>
      <c r="O536">
        <v>73.432008999999994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0.28158</v>
      </c>
      <c r="AG536">
        <v>2.6999999999999999E-5</v>
      </c>
      <c r="AH536" t="s">
        <v>11</v>
      </c>
      <c r="AI536">
        <v>0.72186600000000001</v>
      </c>
      <c r="AJ536">
        <v>5.1999999999999997E-5</v>
      </c>
      <c r="AK536" t="s">
        <v>12</v>
      </c>
      <c r="AL536">
        <v>0</v>
      </c>
      <c r="AM536">
        <v>0</v>
      </c>
    </row>
    <row r="537" spans="1:39" x14ac:dyDescent="0.25">
      <c r="A537" t="s">
        <v>187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5606.2562209999996</v>
      </c>
      <c r="I537">
        <v>3162.5145819999998</v>
      </c>
      <c r="J537" t="s">
        <v>3</v>
      </c>
      <c r="K537">
        <v>5472.3435060000002</v>
      </c>
      <c r="L537">
        <v>3059.3011299999998</v>
      </c>
      <c r="M537" t="s">
        <v>4</v>
      </c>
      <c r="N537">
        <v>324.14959700000003</v>
      </c>
      <c r="O537">
        <v>79.532999000000004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0.28154400000000002</v>
      </c>
      <c r="AG537">
        <v>2.6999999999999999E-5</v>
      </c>
      <c r="AH537" t="s">
        <v>11</v>
      </c>
      <c r="AI537">
        <v>0.72261500000000001</v>
      </c>
      <c r="AJ537">
        <v>4.6999999999999997E-5</v>
      </c>
      <c r="AK537" t="s">
        <v>12</v>
      </c>
      <c r="AL537">
        <v>0</v>
      </c>
      <c r="AM537">
        <v>0</v>
      </c>
    </row>
    <row r="538" spans="1:39" x14ac:dyDescent="0.25">
      <c r="A538" t="s">
        <v>187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5955.5083590000004</v>
      </c>
      <c r="I538">
        <v>3640.5347109999998</v>
      </c>
      <c r="J538" t="s">
        <v>3</v>
      </c>
      <c r="K538">
        <v>5813.2087600000004</v>
      </c>
      <c r="L538">
        <v>3522.8262180000002</v>
      </c>
      <c r="M538" t="s">
        <v>4</v>
      </c>
      <c r="N538">
        <v>344.15812299999999</v>
      </c>
      <c r="O538">
        <v>86.048053999999993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0.28111900000000001</v>
      </c>
      <c r="AG538">
        <v>3.1999999999999999E-5</v>
      </c>
      <c r="AH538" t="s">
        <v>11</v>
      </c>
      <c r="AI538">
        <v>0.72268299999999996</v>
      </c>
      <c r="AJ538">
        <v>4.8000000000000001E-5</v>
      </c>
      <c r="AK538" t="s">
        <v>12</v>
      </c>
      <c r="AL538">
        <v>0</v>
      </c>
      <c r="AM538">
        <v>0</v>
      </c>
    </row>
    <row r="539" spans="1:39" x14ac:dyDescent="0.25">
      <c r="A539" t="s">
        <v>187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6305.3398930000003</v>
      </c>
      <c r="I539">
        <v>3947.1215999999999</v>
      </c>
      <c r="J539" t="s">
        <v>3</v>
      </c>
      <c r="K539">
        <v>6154.6896969999998</v>
      </c>
      <c r="L539">
        <v>3816.3652099999999</v>
      </c>
      <c r="M539" t="s">
        <v>4</v>
      </c>
      <c r="N539">
        <v>364.23890699999998</v>
      </c>
      <c r="O539">
        <v>89.696163999999996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0.281109</v>
      </c>
      <c r="AG539">
        <v>3.1999999999999999E-5</v>
      </c>
      <c r="AH539" t="s">
        <v>11</v>
      </c>
      <c r="AI539">
        <v>0.72287900000000005</v>
      </c>
      <c r="AJ539">
        <v>4.8000000000000001E-5</v>
      </c>
      <c r="AK539" t="s">
        <v>12</v>
      </c>
      <c r="AL539">
        <v>0</v>
      </c>
      <c r="AM539">
        <v>0</v>
      </c>
    </row>
    <row r="540" spans="1:39" x14ac:dyDescent="0.25">
      <c r="A540" t="s">
        <v>187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6654.8774320000002</v>
      </c>
      <c r="I540">
        <v>4292.5469450000001</v>
      </c>
      <c r="J540" t="s">
        <v>3</v>
      </c>
      <c r="K540">
        <v>6495.8604100000002</v>
      </c>
      <c r="L540">
        <v>4148.198695</v>
      </c>
      <c r="M540" t="s">
        <v>4</v>
      </c>
      <c r="N540">
        <v>384.37122599999998</v>
      </c>
      <c r="O540">
        <v>96.301021000000006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0.28110400000000002</v>
      </c>
      <c r="AG540">
        <v>3.1999999999999999E-5</v>
      </c>
      <c r="AH540" t="s">
        <v>11</v>
      </c>
      <c r="AI540">
        <v>0.72301199999999999</v>
      </c>
      <c r="AJ540">
        <v>4.5000000000000003E-5</v>
      </c>
      <c r="AK540" t="s">
        <v>12</v>
      </c>
      <c r="AL540">
        <v>0</v>
      </c>
      <c r="AM540">
        <v>0</v>
      </c>
    </row>
    <row r="541" spans="1:39" x14ac:dyDescent="0.25">
      <c r="A541" t="s">
        <v>187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7005.2248049999998</v>
      </c>
      <c r="I541">
        <v>4630.0213970000004</v>
      </c>
      <c r="J541" t="s">
        <v>3</v>
      </c>
      <c r="K541">
        <v>6837.8411329999999</v>
      </c>
      <c r="L541">
        <v>4471.9368480000003</v>
      </c>
      <c r="M541" t="s">
        <v>4</v>
      </c>
      <c r="N541">
        <v>404.49098300000003</v>
      </c>
      <c r="O541">
        <v>102.94981300000001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0.28110099999999999</v>
      </c>
      <c r="AG541">
        <v>3.1999999999999999E-5</v>
      </c>
      <c r="AH541" t="s">
        <v>11</v>
      </c>
      <c r="AI541">
        <v>0.72343800000000003</v>
      </c>
      <c r="AJ541">
        <v>3.8999999999999999E-5</v>
      </c>
      <c r="AK541" t="s">
        <v>12</v>
      </c>
      <c r="AL541">
        <v>0</v>
      </c>
      <c r="AM541">
        <v>0</v>
      </c>
    </row>
    <row r="542" spans="1:39" x14ac:dyDescent="0.25">
      <c r="A542" t="s">
        <v>188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188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188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188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188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188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188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188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188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188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188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188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188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188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188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188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188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188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188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188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189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352.81862699999999</v>
      </c>
      <c r="I562">
        <v>30.896201000000001</v>
      </c>
      <c r="J562" t="s">
        <v>3</v>
      </c>
      <c r="K562">
        <v>344.39746400000001</v>
      </c>
      <c r="L562">
        <v>30.095583000000001</v>
      </c>
      <c r="M562" t="s">
        <v>4</v>
      </c>
      <c r="N562">
        <v>20.818854000000002</v>
      </c>
      <c r="O562">
        <v>0.92576199999999997</v>
      </c>
      <c r="P562" t="s">
        <v>5</v>
      </c>
      <c r="Q562">
        <v>0</v>
      </c>
      <c r="R562">
        <v>0</v>
      </c>
      <c r="S562" t="s">
        <v>6</v>
      </c>
      <c r="T562">
        <v>7.0895669999999997</v>
      </c>
      <c r="U562">
        <v>1.2808E-2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0.29569699999999999</v>
      </c>
      <c r="AD562">
        <v>8.6000000000000003E-5</v>
      </c>
      <c r="AE562" t="s">
        <v>10</v>
      </c>
      <c r="AF562">
        <v>0</v>
      </c>
      <c r="AG562">
        <v>0</v>
      </c>
      <c r="AH562" t="s">
        <v>11</v>
      </c>
      <c r="AI562">
        <v>0.70840800000000004</v>
      </c>
      <c r="AJ562">
        <v>6.0000000000000002E-5</v>
      </c>
      <c r="AK562" t="s">
        <v>12</v>
      </c>
      <c r="AL562">
        <v>0</v>
      </c>
      <c r="AM562">
        <v>0</v>
      </c>
    </row>
    <row r="563" spans="1:39" x14ac:dyDescent="0.25">
      <c r="A563" t="s">
        <v>189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705.86882400000002</v>
      </c>
      <c r="I563">
        <v>92.821363000000005</v>
      </c>
      <c r="J563" t="s">
        <v>3</v>
      </c>
      <c r="K563">
        <v>689.05737299999998</v>
      </c>
      <c r="L563">
        <v>90.013009999999994</v>
      </c>
      <c r="M563" t="s">
        <v>4</v>
      </c>
      <c r="N563">
        <v>41.621713999999997</v>
      </c>
      <c r="O563">
        <v>3.0200339999999999</v>
      </c>
      <c r="P563" t="s">
        <v>5</v>
      </c>
      <c r="Q563">
        <v>0</v>
      </c>
      <c r="R563">
        <v>0</v>
      </c>
      <c r="S563" t="s">
        <v>6</v>
      </c>
      <c r="T563">
        <v>14.202256999999999</v>
      </c>
      <c r="U563">
        <v>3.6227000000000002E-2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0.29091</v>
      </c>
      <c r="AD563">
        <v>8.7000000000000001E-5</v>
      </c>
      <c r="AE563" t="s">
        <v>10</v>
      </c>
      <c r="AF563">
        <v>0</v>
      </c>
      <c r="AG563">
        <v>0</v>
      </c>
      <c r="AH563" t="s">
        <v>11</v>
      </c>
      <c r="AI563">
        <v>0.70947499999999997</v>
      </c>
      <c r="AJ563">
        <v>5.1999999999999997E-5</v>
      </c>
      <c r="AK563" t="s">
        <v>12</v>
      </c>
      <c r="AL563">
        <v>0</v>
      </c>
      <c r="AM563">
        <v>0</v>
      </c>
    </row>
    <row r="564" spans="1:39" x14ac:dyDescent="0.25">
      <c r="A564" t="s">
        <v>189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1057.7702509999999</v>
      </c>
      <c r="I564">
        <v>185.417585</v>
      </c>
      <c r="J564" t="s">
        <v>3</v>
      </c>
      <c r="K564">
        <v>1032.562347</v>
      </c>
      <c r="L564">
        <v>179.83885000000001</v>
      </c>
      <c r="M564" t="s">
        <v>4</v>
      </c>
      <c r="N564">
        <v>62.224719999999998</v>
      </c>
      <c r="O564">
        <v>5.50108</v>
      </c>
      <c r="P564" t="s">
        <v>5</v>
      </c>
      <c r="Q564">
        <v>0</v>
      </c>
      <c r="R564">
        <v>0</v>
      </c>
      <c r="S564" t="s">
        <v>6</v>
      </c>
      <c r="T564">
        <v>21.279534999999999</v>
      </c>
      <c r="U564">
        <v>4.6120000000000001E-2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0.286609</v>
      </c>
      <c r="AD564">
        <v>4.1999999999999998E-5</v>
      </c>
      <c r="AE564" t="s">
        <v>10</v>
      </c>
      <c r="AF564">
        <v>0</v>
      </c>
      <c r="AG564">
        <v>0</v>
      </c>
      <c r="AH564" t="s">
        <v>11</v>
      </c>
      <c r="AI564">
        <v>0.71228000000000002</v>
      </c>
      <c r="AJ564">
        <v>8.7999999999999998E-5</v>
      </c>
      <c r="AK564" t="s">
        <v>12</v>
      </c>
      <c r="AL564">
        <v>0</v>
      </c>
      <c r="AM564">
        <v>0</v>
      </c>
    </row>
    <row r="565" spans="1:39" x14ac:dyDescent="0.25">
      <c r="A565" t="s">
        <v>189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1410.6214179999999</v>
      </c>
      <c r="I565">
        <v>288.54861299999999</v>
      </c>
      <c r="J565" t="s">
        <v>3</v>
      </c>
      <c r="K565">
        <v>1377.005007</v>
      </c>
      <c r="L565">
        <v>279.08692200000002</v>
      </c>
      <c r="M565" t="s">
        <v>4</v>
      </c>
      <c r="N565">
        <v>82.962766000000002</v>
      </c>
      <c r="O565">
        <v>9.0113889999999994</v>
      </c>
      <c r="P565" t="s">
        <v>5</v>
      </c>
      <c r="Q565">
        <v>0</v>
      </c>
      <c r="R565">
        <v>0</v>
      </c>
      <c r="S565" t="s">
        <v>6</v>
      </c>
      <c r="T565">
        <v>28.353873</v>
      </c>
      <c r="U565">
        <v>5.9838000000000002E-2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0.285522</v>
      </c>
      <c r="AD565">
        <v>3.4E-5</v>
      </c>
      <c r="AE565" t="s">
        <v>10</v>
      </c>
      <c r="AF565">
        <v>0</v>
      </c>
      <c r="AG565">
        <v>0</v>
      </c>
      <c r="AH565" t="s">
        <v>11</v>
      </c>
      <c r="AI565">
        <v>0.71335800000000005</v>
      </c>
      <c r="AJ565">
        <v>8.7000000000000001E-5</v>
      </c>
      <c r="AK565" t="s">
        <v>12</v>
      </c>
      <c r="AL565">
        <v>0</v>
      </c>
      <c r="AM565">
        <v>0</v>
      </c>
    </row>
    <row r="566" spans="1:39" x14ac:dyDescent="0.25">
      <c r="A566" t="s">
        <v>189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1762.801191</v>
      </c>
      <c r="I566">
        <v>377.28381100000001</v>
      </c>
      <c r="J566" t="s">
        <v>3</v>
      </c>
      <c r="K566">
        <v>1720.7933330000001</v>
      </c>
      <c r="L566">
        <v>364.48872399999999</v>
      </c>
      <c r="M566" t="s">
        <v>4</v>
      </c>
      <c r="N566">
        <v>103.592057</v>
      </c>
      <c r="O566">
        <v>10.628444</v>
      </c>
      <c r="P566" t="s">
        <v>5</v>
      </c>
      <c r="Q566">
        <v>0</v>
      </c>
      <c r="R566">
        <v>0</v>
      </c>
      <c r="S566" t="s">
        <v>6</v>
      </c>
      <c r="T566">
        <v>35.441169000000002</v>
      </c>
      <c r="U566">
        <v>7.9476000000000005E-2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0.28465099999999999</v>
      </c>
      <c r="AD566">
        <v>2.5000000000000001E-5</v>
      </c>
      <c r="AE566" t="s">
        <v>10</v>
      </c>
      <c r="AF566">
        <v>0</v>
      </c>
      <c r="AG566">
        <v>0</v>
      </c>
      <c r="AH566" t="s">
        <v>11</v>
      </c>
      <c r="AI566">
        <v>0.715534</v>
      </c>
      <c r="AJ566">
        <v>9.2999999999999997E-5</v>
      </c>
      <c r="AK566" t="s">
        <v>12</v>
      </c>
      <c r="AL566">
        <v>0</v>
      </c>
      <c r="AM566">
        <v>0</v>
      </c>
    </row>
    <row r="567" spans="1:39" x14ac:dyDescent="0.25">
      <c r="A567" t="s">
        <v>189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2115.886152</v>
      </c>
      <c r="I567">
        <v>445.29515099999998</v>
      </c>
      <c r="J567" t="s">
        <v>3</v>
      </c>
      <c r="K567">
        <v>2065.4820140000002</v>
      </c>
      <c r="L567">
        <v>429.86496499999998</v>
      </c>
      <c r="M567" t="s">
        <v>4</v>
      </c>
      <c r="N567">
        <v>124.355497</v>
      </c>
      <c r="O567">
        <v>12.136684000000001</v>
      </c>
      <c r="P567" t="s">
        <v>5</v>
      </c>
      <c r="Q567">
        <v>0</v>
      </c>
      <c r="R567">
        <v>0</v>
      </c>
      <c r="S567" t="s">
        <v>6</v>
      </c>
      <c r="T567">
        <v>42.526760000000003</v>
      </c>
      <c r="U567">
        <v>9.7929000000000002E-2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0.28375800000000001</v>
      </c>
      <c r="AD567">
        <v>1.8E-5</v>
      </c>
      <c r="AE567" t="s">
        <v>10</v>
      </c>
      <c r="AF567">
        <v>0</v>
      </c>
      <c r="AG567">
        <v>0</v>
      </c>
      <c r="AH567" t="s">
        <v>11</v>
      </c>
      <c r="AI567">
        <v>0.71604599999999996</v>
      </c>
      <c r="AJ567">
        <v>9.3999999999999994E-5</v>
      </c>
      <c r="AK567" t="s">
        <v>12</v>
      </c>
      <c r="AL567">
        <v>0</v>
      </c>
      <c r="AM567">
        <v>0</v>
      </c>
    </row>
    <row r="568" spans="1:39" x14ac:dyDescent="0.25">
      <c r="A568" t="s">
        <v>189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2468.9613530000001</v>
      </c>
      <c r="I568">
        <v>537.59966499999996</v>
      </c>
      <c r="J568" t="s">
        <v>3</v>
      </c>
      <c r="K568">
        <v>2410.1652290000002</v>
      </c>
      <c r="L568">
        <v>517.77304900000001</v>
      </c>
      <c r="M568" t="s">
        <v>4</v>
      </c>
      <c r="N568">
        <v>145.146694</v>
      </c>
      <c r="O568">
        <v>13.415784</v>
      </c>
      <c r="P568" t="s">
        <v>5</v>
      </c>
      <c r="Q568">
        <v>0</v>
      </c>
      <c r="R568">
        <v>0</v>
      </c>
      <c r="S568" t="s">
        <v>6</v>
      </c>
      <c r="T568">
        <v>49.629542000000001</v>
      </c>
      <c r="U568">
        <v>0.13264599999999999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0.28365200000000002</v>
      </c>
      <c r="AD568">
        <v>1.8E-5</v>
      </c>
      <c r="AE568" t="s">
        <v>10</v>
      </c>
      <c r="AF568">
        <v>0</v>
      </c>
      <c r="AG568">
        <v>0</v>
      </c>
      <c r="AH568" t="s">
        <v>11</v>
      </c>
      <c r="AI568">
        <v>0.716916</v>
      </c>
      <c r="AJ568">
        <v>9.1000000000000003E-5</v>
      </c>
      <c r="AK568" t="s">
        <v>12</v>
      </c>
      <c r="AL568">
        <v>0</v>
      </c>
      <c r="AM568">
        <v>0</v>
      </c>
    </row>
    <row r="569" spans="1:39" x14ac:dyDescent="0.25">
      <c r="A569" t="s">
        <v>189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2821.5792240000001</v>
      </c>
      <c r="I569">
        <v>664.48085700000001</v>
      </c>
      <c r="J569" t="s">
        <v>3</v>
      </c>
      <c r="K569">
        <v>2754.3978419999999</v>
      </c>
      <c r="L569">
        <v>640.837807</v>
      </c>
      <c r="M569" t="s">
        <v>4</v>
      </c>
      <c r="N569">
        <v>165.93489600000001</v>
      </c>
      <c r="O569">
        <v>15.359412000000001</v>
      </c>
      <c r="P569" t="s">
        <v>5</v>
      </c>
      <c r="Q569">
        <v>0</v>
      </c>
      <c r="R569">
        <v>0</v>
      </c>
      <c r="S569" t="s">
        <v>6</v>
      </c>
      <c r="T569">
        <v>56.7286</v>
      </c>
      <c r="U569">
        <v>0.167656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0.28312500000000002</v>
      </c>
      <c r="AD569">
        <v>2.5000000000000001E-5</v>
      </c>
      <c r="AE569" t="s">
        <v>10</v>
      </c>
      <c r="AF569">
        <v>0</v>
      </c>
      <c r="AG569">
        <v>0</v>
      </c>
      <c r="AH569" t="s">
        <v>11</v>
      </c>
      <c r="AI569">
        <v>0.71732499999999999</v>
      </c>
      <c r="AJ569">
        <v>8.7000000000000001E-5</v>
      </c>
      <c r="AK569" t="s">
        <v>12</v>
      </c>
      <c r="AL569">
        <v>0</v>
      </c>
      <c r="AM569">
        <v>0</v>
      </c>
    </row>
    <row r="570" spans="1:39" x14ac:dyDescent="0.25">
      <c r="A570" t="s">
        <v>189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3174.2538479999998</v>
      </c>
      <c r="I570">
        <v>801.32007099999998</v>
      </c>
      <c r="J570" t="s">
        <v>3</v>
      </c>
      <c r="K570">
        <v>3098.690083</v>
      </c>
      <c r="L570">
        <v>773.94124999999997</v>
      </c>
      <c r="M570" t="s">
        <v>4</v>
      </c>
      <c r="N570">
        <v>186.670095</v>
      </c>
      <c r="O570">
        <v>18.799662000000001</v>
      </c>
      <c r="P570" t="s">
        <v>5</v>
      </c>
      <c r="Q570">
        <v>0</v>
      </c>
      <c r="R570">
        <v>0</v>
      </c>
      <c r="S570" t="s">
        <v>6</v>
      </c>
      <c r="T570">
        <v>63.821151</v>
      </c>
      <c r="U570">
        <v>0.19989999999999999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0.282194</v>
      </c>
      <c r="AD570">
        <v>2.5999999999999998E-5</v>
      </c>
      <c r="AE570" t="s">
        <v>10</v>
      </c>
      <c r="AF570">
        <v>0</v>
      </c>
      <c r="AG570">
        <v>0</v>
      </c>
      <c r="AH570" t="s">
        <v>11</v>
      </c>
      <c r="AI570">
        <v>0.71738000000000002</v>
      </c>
      <c r="AJ570">
        <v>8.6000000000000003E-5</v>
      </c>
      <c r="AK570" t="s">
        <v>12</v>
      </c>
      <c r="AL570">
        <v>0</v>
      </c>
      <c r="AM570">
        <v>0</v>
      </c>
    </row>
    <row r="571" spans="1:39" x14ac:dyDescent="0.25">
      <c r="A571" t="s">
        <v>189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3526.1416020000001</v>
      </c>
      <c r="I571">
        <v>927.14587200000005</v>
      </c>
      <c r="J571" t="s">
        <v>3</v>
      </c>
      <c r="K571">
        <v>3442.1921830000001</v>
      </c>
      <c r="L571">
        <v>896.92893000000004</v>
      </c>
      <c r="M571" t="s">
        <v>4</v>
      </c>
      <c r="N571">
        <v>207.32084399999999</v>
      </c>
      <c r="O571">
        <v>22.152165</v>
      </c>
      <c r="P571" t="s">
        <v>5</v>
      </c>
      <c r="Q571">
        <v>0</v>
      </c>
      <c r="R571">
        <v>0</v>
      </c>
      <c r="S571" t="s">
        <v>6</v>
      </c>
      <c r="T571">
        <v>70.953975999999997</v>
      </c>
      <c r="U571">
        <v>0.246888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0.281746</v>
      </c>
      <c r="AD571">
        <v>3.0000000000000001E-5</v>
      </c>
      <c r="AE571" t="s">
        <v>10</v>
      </c>
      <c r="AF571">
        <v>0</v>
      </c>
      <c r="AG571">
        <v>0</v>
      </c>
      <c r="AH571" t="s">
        <v>11</v>
      </c>
      <c r="AI571">
        <v>0.71740800000000005</v>
      </c>
      <c r="AJ571">
        <v>8.6000000000000003E-5</v>
      </c>
      <c r="AK571" t="s">
        <v>12</v>
      </c>
      <c r="AL571">
        <v>0</v>
      </c>
      <c r="AM571">
        <v>0</v>
      </c>
    </row>
    <row r="572" spans="1:39" x14ac:dyDescent="0.25">
      <c r="A572" t="s">
        <v>189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3878.3578560000001</v>
      </c>
      <c r="I572">
        <v>1114.4314429999999</v>
      </c>
      <c r="J572" t="s">
        <v>3</v>
      </c>
      <c r="K572">
        <v>3786.0347219999999</v>
      </c>
      <c r="L572">
        <v>1077.9835680000001</v>
      </c>
      <c r="M572" t="s">
        <v>4</v>
      </c>
      <c r="N572">
        <v>228.048</v>
      </c>
      <c r="O572">
        <v>26.446369000000001</v>
      </c>
      <c r="P572" t="s">
        <v>5</v>
      </c>
      <c r="Q572">
        <v>0</v>
      </c>
      <c r="R572">
        <v>0</v>
      </c>
      <c r="S572" t="s">
        <v>6</v>
      </c>
      <c r="T572">
        <v>78.093782000000004</v>
      </c>
      <c r="U572">
        <v>0.27863300000000002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0.28172999999999998</v>
      </c>
      <c r="AD572">
        <v>2.9E-5</v>
      </c>
      <c r="AE572" t="s">
        <v>10</v>
      </c>
      <c r="AF572">
        <v>0</v>
      </c>
      <c r="AG572">
        <v>0</v>
      </c>
      <c r="AH572" t="s">
        <v>11</v>
      </c>
      <c r="AI572">
        <v>0.71812299999999996</v>
      </c>
      <c r="AJ572">
        <v>9.1000000000000003E-5</v>
      </c>
      <c r="AK572" t="s">
        <v>12</v>
      </c>
      <c r="AL572">
        <v>0</v>
      </c>
      <c r="AM572">
        <v>0</v>
      </c>
    </row>
    <row r="573" spans="1:39" x14ac:dyDescent="0.25">
      <c r="A573" t="s">
        <v>189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4230.9012300000004</v>
      </c>
      <c r="I573">
        <v>1382.2754150000001</v>
      </c>
      <c r="J573" t="s">
        <v>3</v>
      </c>
      <c r="K573">
        <v>4130.1756930000001</v>
      </c>
      <c r="L573">
        <v>1336.836223</v>
      </c>
      <c r="M573" t="s">
        <v>4</v>
      </c>
      <c r="N573">
        <v>248.99767700000001</v>
      </c>
      <c r="O573">
        <v>32.712828000000002</v>
      </c>
      <c r="P573" t="s">
        <v>5</v>
      </c>
      <c r="Q573">
        <v>0</v>
      </c>
      <c r="R573">
        <v>0</v>
      </c>
      <c r="S573" t="s">
        <v>6</v>
      </c>
      <c r="T573">
        <v>85.236478000000005</v>
      </c>
      <c r="U573">
        <v>0.32259399999999999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0.28167900000000001</v>
      </c>
      <c r="AD573">
        <v>2.9E-5</v>
      </c>
      <c r="AE573" t="s">
        <v>10</v>
      </c>
      <c r="AF573">
        <v>0</v>
      </c>
      <c r="AG573">
        <v>0</v>
      </c>
      <c r="AH573" t="s">
        <v>11</v>
      </c>
      <c r="AI573">
        <v>0.71816400000000002</v>
      </c>
      <c r="AJ573">
        <v>9.1000000000000003E-5</v>
      </c>
      <c r="AK573" t="s">
        <v>12</v>
      </c>
      <c r="AL573">
        <v>0</v>
      </c>
      <c r="AM573">
        <v>0</v>
      </c>
    </row>
    <row r="574" spans="1:39" x14ac:dyDescent="0.25">
      <c r="A574" t="s">
        <v>189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4583.6255659999997</v>
      </c>
      <c r="I574">
        <v>1737.7077830000001</v>
      </c>
      <c r="J574" t="s">
        <v>3</v>
      </c>
      <c r="K574">
        <v>4474.4781929999999</v>
      </c>
      <c r="L574">
        <v>1678.4499900000001</v>
      </c>
      <c r="M574" t="s">
        <v>4</v>
      </c>
      <c r="N574">
        <v>269.85751299999998</v>
      </c>
      <c r="O574">
        <v>40.137548000000002</v>
      </c>
      <c r="P574" t="s">
        <v>5</v>
      </c>
      <c r="Q574">
        <v>0</v>
      </c>
      <c r="R574">
        <v>0</v>
      </c>
      <c r="S574" t="s">
        <v>6</v>
      </c>
      <c r="T574">
        <v>92.419325000000001</v>
      </c>
      <c r="U574">
        <v>0.39446700000000001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0.28167799999999998</v>
      </c>
      <c r="AD574">
        <v>2.9E-5</v>
      </c>
      <c r="AE574" t="s">
        <v>10</v>
      </c>
      <c r="AF574">
        <v>0</v>
      </c>
      <c r="AG574">
        <v>0</v>
      </c>
      <c r="AH574" t="s">
        <v>11</v>
      </c>
      <c r="AI574">
        <v>0.71909599999999996</v>
      </c>
      <c r="AJ574">
        <v>8.6000000000000003E-5</v>
      </c>
      <c r="AK574" t="s">
        <v>12</v>
      </c>
      <c r="AL574">
        <v>0</v>
      </c>
      <c r="AM574">
        <v>0</v>
      </c>
    </row>
    <row r="575" spans="1:39" x14ac:dyDescent="0.25">
      <c r="A575" t="s">
        <v>189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4935.7155270000003</v>
      </c>
      <c r="I575">
        <v>2052.289824</v>
      </c>
      <c r="J575" t="s">
        <v>3</v>
      </c>
      <c r="K575">
        <v>4818.17875</v>
      </c>
      <c r="L575">
        <v>1981.573711</v>
      </c>
      <c r="M575" t="s">
        <v>4</v>
      </c>
      <c r="N575">
        <v>290.53648299999998</v>
      </c>
      <c r="O575">
        <v>47.641210000000001</v>
      </c>
      <c r="P575" t="s">
        <v>5</v>
      </c>
      <c r="Q575">
        <v>0</v>
      </c>
      <c r="R575">
        <v>0</v>
      </c>
      <c r="S575" t="s">
        <v>6</v>
      </c>
      <c r="T575">
        <v>99.548430999999994</v>
      </c>
      <c r="U575">
        <v>0.45765699999999998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0.281634</v>
      </c>
      <c r="AD575">
        <v>2.9E-5</v>
      </c>
      <c r="AE575" t="s">
        <v>10</v>
      </c>
      <c r="AF575">
        <v>0</v>
      </c>
      <c r="AG575">
        <v>0</v>
      </c>
      <c r="AH575" t="s">
        <v>11</v>
      </c>
      <c r="AI575">
        <v>0.71976600000000002</v>
      </c>
      <c r="AJ575">
        <v>8.3999999999999995E-5</v>
      </c>
      <c r="AK575" t="s">
        <v>12</v>
      </c>
      <c r="AL575">
        <v>0</v>
      </c>
      <c r="AM575">
        <v>0</v>
      </c>
    </row>
    <row r="576" spans="1:39" x14ac:dyDescent="0.25">
      <c r="A576" t="s">
        <v>189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5286.9803910000001</v>
      </c>
      <c r="I576">
        <v>2347.4091920000001</v>
      </c>
      <c r="J576" t="s">
        <v>3</v>
      </c>
      <c r="K576">
        <v>5161.0712299999996</v>
      </c>
      <c r="L576">
        <v>2270.6359379999999</v>
      </c>
      <c r="M576" t="s">
        <v>4</v>
      </c>
      <c r="N576">
        <v>311.22026099999999</v>
      </c>
      <c r="O576">
        <v>52.16713</v>
      </c>
      <c r="P576" t="s">
        <v>5</v>
      </c>
      <c r="Q576">
        <v>0</v>
      </c>
      <c r="R576">
        <v>0</v>
      </c>
      <c r="S576" t="s">
        <v>6</v>
      </c>
      <c r="T576">
        <v>106.702387</v>
      </c>
      <c r="U576">
        <v>0.51867099999999999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0.28151100000000001</v>
      </c>
      <c r="AD576">
        <v>2.6999999999999999E-5</v>
      </c>
      <c r="AE576" t="s">
        <v>10</v>
      </c>
      <c r="AF576">
        <v>0</v>
      </c>
      <c r="AG576">
        <v>0</v>
      </c>
      <c r="AH576" t="s">
        <v>11</v>
      </c>
      <c r="AI576">
        <v>0.71976600000000002</v>
      </c>
      <c r="AJ576">
        <v>8.3999999999999995E-5</v>
      </c>
      <c r="AK576" t="s">
        <v>12</v>
      </c>
      <c r="AL576">
        <v>0</v>
      </c>
      <c r="AM576">
        <v>0</v>
      </c>
    </row>
    <row r="577" spans="1:39" x14ac:dyDescent="0.25">
      <c r="A577" t="s">
        <v>189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5639.6041409999998</v>
      </c>
      <c r="I577">
        <v>2597.0223219999998</v>
      </c>
      <c r="J577" t="s">
        <v>3</v>
      </c>
      <c r="K577">
        <v>5505.2892869999996</v>
      </c>
      <c r="L577">
        <v>2511.803739</v>
      </c>
      <c r="M577" t="s">
        <v>4</v>
      </c>
      <c r="N577">
        <v>332.08260899999999</v>
      </c>
      <c r="O577">
        <v>58.149484000000001</v>
      </c>
      <c r="P577" t="s">
        <v>5</v>
      </c>
      <c r="Q577">
        <v>0</v>
      </c>
      <c r="R577">
        <v>0</v>
      </c>
      <c r="S577" t="s">
        <v>6</v>
      </c>
      <c r="T577">
        <v>113.84875</v>
      </c>
      <c r="U577">
        <v>0.55831600000000003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0.28150799999999998</v>
      </c>
      <c r="AD577">
        <v>2.6999999999999999E-5</v>
      </c>
      <c r="AE577" t="s">
        <v>10</v>
      </c>
      <c r="AF577">
        <v>0</v>
      </c>
      <c r="AG577">
        <v>0</v>
      </c>
      <c r="AH577" t="s">
        <v>11</v>
      </c>
      <c r="AI577">
        <v>0.71997599999999995</v>
      </c>
      <c r="AJ577">
        <v>8.2000000000000001E-5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189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5991.9536429999998</v>
      </c>
      <c r="I578">
        <v>3066.5067669999999</v>
      </c>
      <c r="J578" t="s">
        <v>3</v>
      </c>
      <c r="K578">
        <v>5849.2740530000001</v>
      </c>
      <c r="L578">
        <v>2967.5004429999999</v>
      </c>
      <c r="M578" t="s">
        <v>4</v>
      </c>
      <c r="N578">
        <v>352.78421900000001</v>
      </c>
      <c r="O578">
        <v>67.113427000000001</v>
      </c>
      <c r="P578" t="s">
        <v>5</v>
      </c>
      <c r="Q578">
        <v>0</v>
      </c>
      <c r="R578">
        <v>0</v>
      </c>
      <c r="S578" t="s">
        <v>6</v>
      </c>
      <c r="T578">
        <v>120.986278</v>
      </c>
      <c r="U578">
        <v>0.65563199999999999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0.28148899999999999</v>
      </c>
      <c r="AD578">
        <v>2.6999999999999999E-5</v>
      </c>
      <c r="AE578" t="s">
        <v>10</v>
      </c>
      <c r="AF578">
        <v>0</v>
      </c>
      <c r="AG578">
        <v>0</v>
      </c>
      <c r="AH578" t="s">
        <v>11</v>
      </c>
      <c r="AI578">
        <v>0.71997599999999995</v>
      </c>
      <c r="AJ578">
        <v>8.2000000000000001E-5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189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6344.1582710000002</v>
      </c>
      <c r="I579">
        <v>3422.063247</v>
      </c>
      <c r="J579" t="s">
        <v>3</v>
      </c>
      <c r="K579">
        <v>6193.0700880000004</v>
      </c>
      <c r="L579">
        <v>3307.1316809999998</v>
      </c>
      <c r="M579" t="s">
        <v>4</v>
      </c>
      <c r="N579">
        <v>373.44147299999997</v>
      </c>
      <c r="O579">
        <v>75.77516</v>
      </c>
      <c r="P579" t="s">
        <v>5</v>
      </c>
      <c r="Q579">
        <v>0</v>
      </c>
      <c r="R579">
        <v>0</v>
      </c>
      <c r="S579" t="s">
        <v>6</v>
      </c>
      <c r="T579">
        <v>128.112403</v>
      </c>
      <c r="U579">
        <v>0.71843900000000005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0.28135900000000003</v>
      </c>
      <c r="AD579">
        <v>2.8E-5</v>
      </c>
      <c r="AE579" t="s">
        <v>10</v>
      </c>
      <c r="AF579">
        <v>0</v>
      </c>
      <c r="AG579">
        <v>0</v>
      </c>
      <c r="AH579" t="s">
        <v>11</v>
      </c>
      <c r="AI579">
        <v>0.72065000000000001</v>
      </c>
      <c r="AJ579">
        <v>7.4999999999999993E-5</v>
      </c>
      <c r="AK579" t="s">
        <v>12</v>
      </c>
      <c r="AL579">
        <v>0</v>
      </c>
      <c r="AM579">
        <v>0</v>
      </c>
    </row>
    <row r="580" spans="1:39" x14ac:dyDescent="0.25">
      <c r="A580" t="s">
        <v>189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6696.1275880000003</v>
      </c>
      <c r="I580">
        <v>3676.53042</v>
      </c>
      <c r="J580" t="s">
        <v>3</v>
      </c>
      <c r="K580">
        <v>6536.6195019999996</v>
      </c>
      <c r="L580">
        <v>3549.9854099999998</v>
      </c>
      <c r="M580" t="s">
        <v>4</v>
      </c>
      <c r="N580">
        <v>394.13233000000002</v>
      </c>
      <c r="O580">
        <v>82.594421999999994</v>
      </c>
      <c r="P580" t="s">
        <v>5</v>
      </c>
      <c r="Q580">
        <v>0</v>
      </c>
      <c r="R580">
        <v>0</v>
      </c>
      <c r="S580" t="s">
        <v>6</v>
      </c>
      <c r="T580">
        <v>135.202732</v>
      </c>
      <c r="U580">
        <v>0.81428699999999998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0.28134999999999999</v>
      </c>
      <c r="AD580">
        <v>2.8E-5</v>
      </c>
      <c r="AE580" t="s">
        <v>10</v>
      </c>
      <c r="AF580">
        <v>0</v>
      </c>
      <c r="AG580">
        <v>0</v>
      </c>
      <c r="AH580" t="s">
        <v>11</v>
      </c>
      <c r="AI580">
        <v>0.72088399999999997</v>
      </c>
      <c r="AJ580">
        <v>7.4999999999999993E-5</v>
      </c>
      <c r="AK580" t="s">
        <v>12</v>
      </c>
      <c r="AL580">
        <v>0</v>
      </c>
      <c r="AM580">
        <v>0</v>
      </c>
    </row>
    <row r="581" spans="1:39" x14ac:dyDescent="0.25">
      <c r="A581" t="s">
        <v>189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7048.3998540000002</v>
      </c>
      <c r="I581">
        <v>4035.0098010000002</v>
      </c>
      <c r="J581" t="s">
        <v>3</v>
      </c>
      <c r="K581">
        <v>6880.5066210000005</v>
      </c>
      <c r="L581">
        <v>3896.7181580000001</v>
      </c>
      <c r="M581" t="s">
        <v>4</v>
      </c>
      <c r="N581">
        <v>414.89205900000002</v>
      </c>
      <c r="O581">
        <v>90.887628000000007</v>
      </c>
      <c r="P581" t="s">
        <v>5</v>
      </c>
      <c r="Q581">
        <v>0</v>
      </c>
      <c r="R581">
        <v>0</v>
      </c>
      <c r="S581" t="s">
        <v>6</v>
      </c>
      <c r="T581">
        <v>142.27866299999999</v>
      </c>
      <c r="U581">
        <v>0.88774500000000001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0.28134199999999998</v>
      </c>
      <c r="AD581">
        <v>2.8E-5</v>
      </c>
      <c r="AE581" t="s">
        <v>10</v>
      </c>
      <c r="AF581">
        <v>0</v>
      </c>
      <c r="AG581">
        <v>0</v>
      </c>
      <c r="AH581" t="s">
        <v>11</v>
      </c>
      <c r="AI581">
        <v>0.72124299999999997</v>
      </c>
      <c r="AJ581">
        <v>7.1000000000000005E-5</v>
      </c>
      <c r="AK581" t="s">
        <v>12</v>
      </c>
      <c r="AL581">
        <v>0</v>
      </c>
      <c r="AM581">
        <v>0</v>
      </c>
    </row>
    <row r="582" spans="1:39" x14ac:dyDescent="0.25">
      <c r="A582" t="s">
        <v>147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387.85394200000002</v>
      </c>
      <c r="I582">
        <v>29.626950999999998</v>
      </c>
      <c r="J582" t="s">
        <v>3</v>
      </c>
      <c r="K582">
        <v>379.52434</v>
      </c>
      <c r="L582">
        <v>25.272161000000001</v>
      </c>
      <c r="M582" t="s">
        <v>4</v>
      </c>
      <c r="N582">
        <v>19.837613999999999</v>
      </c>
      <c r="O582">
        <v>0.24190500000000001</v>
      </c>
      <c r="P582" t="s">
        <v>5</v>
      </c>
      <c r="Q582">
        <v>21.145796000000001</v>
      </c>
      <c r="R582">
        <v>0.104784</v>
      </c>
      <c r="S582" t="s">
        <v>6</v>
      </c>
      <c r="T582">
        <v>7.5796450000000002</v>
      </c>
      <c r="U582">
        <v>6.62E-3</v>
      </c>
      <c r="V582" t="s">
        <v>7</v>
      </c>
      <c r="W582">
        <v>4.8052849999999996</v>
      </c>
      <c r="X582">
        <v>1.6071999999999999E-2</v>
      </c>
      <c r="Y582" t="s">
        <v>8</v>
      </c>
      <c r="Z582">
        <v>7.4609310000000004</v>
      </c>
      <c r="AA582">
        <v>2.9117000000000001E-2</v>
      </c>
      <c r="AB582" t="s">
        <v>9</v>
      </c>
      <c r="AC582">
        <v>337.51711899999998</v>
      </c>
      <c r="AD582">
        <v>20.531130999999998</v>
      </c>
      <c r="AE582" t="s">
        <v>10</v>
      </c>
      <c r="AF582">
        <v>0.29447299999999998</v>
      </c>
      <c r="AG582">
        <v>9.2999999999999997E-5</v>
      </c>
      <c r="AH582" t="s">
        <v>11</v>
      </c>
      <c r="AI582">
        <v>0.70717799999999997</v>
      </c>
      <c r="AJ582">
        <v>2.5999999999999998E-5</v>
      </c>
      <c r="AK582" t="s">
        <v>12</v>
      </c>
      <c r="AL582">
        <v>0</v>
      </c>
      <c r="AM582">
        <v>0</v>
      </c>
    </row>
    <row r="583" spans="1:39" x14ac:dyDescent="0.25">
      <c r="A583" t="s">
        <v>147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776.35817699999996</v>
      </c>
      <c r="I583">
        <v>92.321213</v>
      </c>
      <c r="J583" t="s">
        <v>3</v>
      </c>
      <c r="K583">
        <v>759.79064700000004</v>
      </c>
      <c r="L583">
        <v>79.412400000000005</v>
      </c>
      <c r="M583" t="s">
        <v>4</v>
      </c>
      <c r="N583">
        <v>39.690539999999999</v>
      </c>
      <c r="O583">
        <v>0.67040200000000005</v>
      </c>
      <c r="P583" t="s">
        <v>5</v>
      </c>
      <c r="Q583">
        <v>42.353482999999997</v>
      </c>
      <c r="R583">
        <v>0.473412</v>
      </c>
      <c r="S583" t="s">
        <v>6</v>
      </c>
      <c r="T583">
        <v>15.181198</v>
      </c>
      <c r="U583">
        <v>2.2922999999999999E-2</v>
      </c>
      <c r="V583" t="s">
        <v>7</v>
      </c>
      <c r="W583">
        <v>9.6209349999999993</v>
      </c>
      <c r="X583">
        <v>7.9452999999999996E-2</v>
      </c>
      <c r="Y583" t="s">
        <v>8</v>
      </c>
      <c r="Z583">
        <v>14.954969999999999</v>
      </c>
      <c r="AA583">
        <v>0.13767699999999999</v>
      </c>
      <c r="AB583" t="s">
        <v>9</v>
      </c>
      <c r="AC583">
        <v>675.70935299999996</v>
      </c>
      <c r="AD583">
        <v>64.156046000000003</v>
      </c>
      <c r="AE583" t="s">
        <v>10</v>
      </c>
      <c r="AF583">
        <v>0.29042400000000002</v>
      </c>
      <c r="AG583">
        <v>8.2000000000000001E-5</v>
      </c>
      <c r="AH583" t="s">
        <v>11</v>
      </c>
      <c r="AI583">
        <v>0.70899599999999996</v>
      </c>
      <c r="AJ583">
        <v>4.0000000000000003E-5</v>
      </c>
      <c r="AK583" t="s">
        <v>12</v>
      </c>
      <c r="AL583">
        <v>0</v>
      </c>
      <c r="AM583">
        <v>0</v>
      </c>
    </row>
    <row r="584" spans="1:39" x14ac:dyDescent="0.25">
      <c r="A584" t="s">
        <v>147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1163.8708059999999</v>
      </c>
      <c r="I584">
        <v>163.25065900000001</v>
      </c>
      <c r="J584" t="s">
        <v>3</v>
      </c>
      <c r="K584">
        <v>1139.190793</v>
      </c>
      <c r="L584">
        <v>138.27360400000001</v>
      </c>
      <c r="M584" t="s">
        <v>4</v>
      </c>
      <c r="N584">
        <v>59.36009</v>
      </c>
      <c r="O584">
        <v>1.361572</v>
      </c>
      <c r="P584" t="s">
        <v>5</v>
      </c>
      <c r="Q584">
        <v>63.480620000000002</v>
      </c>
      <c r="R584">
        <v>0.84181099999999998</v>
      </c>
      <c r="S584" t="s">
        <v>6</v>
      </c>
      <c r="T584">
        <v>22.773724000000001</v>
      </c>
      <c r="U584">
        <v>3.6824000000000003E-2</v>
      </c>
      <c r="V584" t="s">
        <v>7</v>
      </c>
      <c r="W584">
        <v>14.417272000000001</v>
      </c>
      <c r="X584">
        <v>0.137298</v>
      </c>
      <c r="Y584" t="s">
        <v>8</v>
      </c>
      <c r="Z584">
        <v>22.41169</v>
      </c>
      <c r="AA584">
        <v>0.25196499999999999</v>
      </c>
      <c r="AB584" t="s">
        <v>9</v>
      </c>
      <c r="AC584">
        <v>1013.291659</v>
      </c>
      <c r="AD584">
        <v>108.854249</v>
      </c>
      <c r="AE584" t="s">
        <v>10</v>
      </c>
      <c r="AF584">
        <v>0.28743000000000002</v>
      </c>
      <c r="AG584">
        <v>5.1999999999999997E-5</v>
      </c>
      <c r="AH584" t="s">
        <v>11</v>
      </c>
      <c r="AI584">
        <v>0.71041799999999999</v>
      </c>
      <c r="AJ584">
        <v>5.1999999999999997E-5</v>
      </c>
      <c r="AK584" t="s">
        <v>12</v>
      </c>
      <c r="AL584">
        <v>0</v>
      </c>
      <c r="AM584">
        <v>0</v>
      </c>
    </row>
    <row r="585" spans="1:39" x14ac:dyDescent="0.25">
      <c r="A585" t="s">
        <v>147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1551.449441</v>
      </c>
      <c r="I585">
        <v>177.42576199999999</v>
      </c>
      <c r="J585" t="s">
        <v>3</v>
      </c>
      <c r="K585">
        <v>1518.6524489999999</v>
      </c>
      <c r="L585">
        <v>150.63728800000001</v>
      </c>
      <c r="M585" t="s">
        <v>4</v>
      </c>
      <c r="N585">
        <v>79.165210999999999</v>
      </c>
      <c r="O585">
        <v>2.014837</v>
      </c>
      <c r="P585" t="s">
        <v>5</v>
      </c>
      <c r="Q585">
        <v>84.603814</v>
      </c>
      <c r="R585">
        <v>1.036759</v>
      </c>
      <c r="S585" t="s">
        <v>6</v>
      </c>
      <c r="T585">
        <v>30.377075000000001</v>
      </c>
      <c r="U585">
        <v>5.0396000000000003E-2</v>
      </c>
      <c r="V585" t="s">
        <v>7</v>
      </c>
      <c r="W585">
        <v>19.201754999999999</v>
      </c>
      <c r="X585">
        <v>0.18759200000000001</v>
      </c>
      <c r="Y585" t="s">
        <v>8</v>
      </c>
      <c r="Z585">
        <v>29.837285000000001</v>
      </c>
      <c r="AA585">
        <v>0.30820999999999998</v>
      </c>
      <c r="AB585" t="s">
        <v>9</v>
      </c>
      <c r="AC585">
        <v>1350.8503049999999</v>
      </c>
      <c r="AD585">
        <v>119.618854</v>
      </c>
      <c r="AE585" t="s">
        <v>10</v>
      </c>
      <c r="AF585">
        <v>0.28617199999999998</v>
      </c>
      <c r="AG585">
        <v>4.6E-5</v>
      </c>
      <c r="AH585" t="s">
        <v>11</v>
      </c>
      <c r="AI585">
        <v>0.711368</v>
      </c>
      <c r="AJ585">
        <v>6.0000000000000002E-5</v>
      </c>
      <c r="AK585" t="s">
        <v>12</v>
      </c>
      <c r="AL585">
        <v>0</v>
      </c>
      <c r="AM585">
        <v>0</v>
      </c>
    </row>
    <row r="586" spans="1:39" x14ac:dyDescent="0.25">
      <c r="A586" t="s">
        <v>147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1940.0874659999999</v>
      </c>
      <c r="I586">
        <v>216.30875900000001</v>
      </c>
      <c r="J586" t="s">
        <v>3</v>
      </c>
      <c r="K586">
        <v>1899.1331809999999</v>
      </c>
      <c r="L586">
        <v>186.94331600000001</v>
      </c>
      <c r="M586" t="s">
        <v>4</v>
      </c>
      <c r="N586">
        <v>98.965027000000006</v>
      </c>
      <c r="O586">
        <v>2.8915190000000002</v>
      </c>
      <c r="P586" t="s">
        <v>5</v>
      </c>
      <c r="Q586">
        <v>105.797203</v>
      </c>
      <c r="R586">
        <v>1.3019480000000001</v>
      </c>
      <c r="S586" t="s">
        <v>6</v>
      </c>
      <c r="T586">
        <v>37.983598000000001</v>
      </c>
      <c r="U586">
        <v>5.0161999999999998E-2</v>
      </c>
      <c r="V586" t="s">
        <v>7</v>
      </c>
      <c r="W586">
        <v>24.005488</v>
      </c>
      <c r="X586">
        <v>0.25238699999999997</v>
      </c>
      <c r="Y586" t="s">
        <v>8</v>
      </c>
      <c r="Z586">
        <v>37.301917000000003</v>
      </c>
      <c r="AA586">
        <v>0.37574299999999999</v>
      </c>
      <c r="AB586" t="s">
        <v>9</v>
      </c>
      <c r="AC586">
        <v>1689.3607199999999</v>
      </c>
      <c r="AD586">
        <v>153.14123499999999</v>
      </c>
      <c r="AE586" t="s">
        <v>10</v>
      </c>
      <c r="AF586">
        <v>0.28517500000000001</v>
      </c>
      <c r="AG586">
        <v>3.4E-5</v>
      </c>
      <c r="AH586" t="s">
        <v>11</v>
      </c>
      <c r="AI586">
        <v>0.71240199999999998</v>
      </c>
      <c r="AJ586">
        <v>6.7000000000000002E-5</v>
      </c>
      <c r="AK586" t="s">
        <v>12</v>
      </c>
      <c r="AL586">
        <v>0</v>
      </c>
      <c r="AM586">
        <v>0</v>
      </c>
    </row>
    <row r="587" spans="1:39" x14ac:dyDescent="0.25">
      <c r="A587" t="s">
        <v>147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2328.6101170000002</v>
      </c>
      <c r="I587">
        <v>279.04184400000003</v>
      </c>
      <c r="J587" t="s">
        <v>3</v>
      </c>
      <c r="K587">
        <v>2279.4760689999998</v>
      </c>
      <c r="L587">
        <v>244.052673</v>
      </c>
      <c r="M587" t="s">
        <v>4</v>
      </c>
      <c r="N587">
        <v>118.717356</v>
      </c>
      <c r="O587">
        <v>3.7091409999999998</v>
      </c>
      <c r="P587" t="s">
        <v>5</v>
      </c>
      <c r="Q587">
        <v>127.007848</v>
      </c>
      <c r="R587">
        <v>1.70933</v>
      </c>
      <c r="S587" t="s">
        <v>6</v>
      </c>
      <c r="T587">
        <v>45.589252999999999</v>
      </c>
      <c r="U587">
        <v>7.2747000000000006E-2</v>
      </c>
      <c r="V587" t="s">
        <v>7</v>
      </c>
      <c r="W587">
        <v>28.833359000000002</v>
      </c>
      <c r="X587">
        <v>0.34293899999999999</v>
      </c>
      <c r="Y587" t="s">
        <v>8</v>
      </c>
      <c r="Z587">
        <v>44.755234000000002</v>
      </c>
      <c r="AA587">
        <v>0.47716700000000001</v>
      </c>
      <c r="AB587" t="s">
        <v>9</v>
      </c>
      <c r="AC587">
        <v>2027.7613719999999</v>
      </c>
      <c r="AD587">
        <v>204.02835400000001</v>
      </c>
      <c r="AE587" t="s">
        <v>10</v>
      </c>
      <c r="AF587">
        <v>0.28279799999999999</v>
      </c>
      <c r="AG587">
        <v>2.8E-5</v>
      </c>
      <c r="AH587" t="s">
        <v>11</v>
      </c>
      <c r="AI587">
        <v>0.71316199999999996</v>
      </c>
      <c r="AJ587">
        <v>7.1000000000000005E-5</v>
      </c>
      <c r="AK587" t="s">
        <v>12</v>
      </c>
      <c r="AL587">
        <v>0</v>
      </c>
      <c r="AM587">
        <v>0</v>
      </c>
    </row>
    <row r="588" spans="1:39" x14ac:dyDescent="0.25">
      <c r="A588" t="s">
        <v>147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2717.156289</v>
      </c>
      <c r="I588">
        <v>416.30630400000001</v>
      </c>
      <c r="J588" t="s">
        <v>3</v>
      </c>
      <c r="K588">
        <v>2659.7654929999999</v>
      </c>
      <c r="L588">
        <v>365.01153399999998</v>
      </c>
      <c r="M588" t="s">
        <v>4</v>
      </c>
      <c r="N588">
        <v>138.56811099999999</v>
      </c>
      <c r="O588">
        <v>4.4961310000000001</v>
      </c>
      <c r="P588" t="s">
        <v>5</v>
      </c>
      <c r="Q588">
        <v>148.17142000000001</v>
      </c>
      <c r="R588">
        <v>2.301355</v>
      </c>
      <c r="S588" t="s">
        <v>6</v>
      </c>
      <c r="T588">
        <v>53.159438000000002</v>
      </c>
      <c r="U588">
        <v>9.4746999999999998E-2</v>
      </c>
      <c r="V588" t="s">
        <v>7</v>
      </c>
      <c r="W588">
        <v>33.655197999999999</v>
      </c>
      <c r="X588">
        <v>0.42550199999999999</v>
      </c>
      <c r="Y588" t="s">
        <v>8</v>
      </c>
      <c r="Z588">
        <v>52.238512999999998</v>
      </c>
      <c r="AA588">
        <v>0.64200800000000002</v>
      </c>
      <c r="AB588" t="s">
        <v>9</v>
      </c>
      <c r="AC588">
        <v>2366.0114789999998</v>
      </c>
      <c r="AD588">
        <v>304.53359899999998</v>
      </c>
      <c r="AE588" t="s">
        <v>10</v>
      </c>
      <c r="AF588">
        <v>0.28236299999999998</v>
      </c>
      <c r="AG588">
        <v>2.8E-5</v>
      </c>
      <c r="AH588" t="s">
        <v>11</v>
      </c>
      <c r="AI588">
        <v>0.71452300000000002</v>
      </c>
      <c r="AJ588">
        <v>7.7000000000000001E-5</v>
      </c>
      <c r="AK588" t="s">
        <v>12</v>
      </c>
      <c r="AL588">
        <v>0</v>
      </c>
      <c r="AM588">
        <v>0</v>
      </c>
    </row>
    <row r="589" spans="1:39" x14ac:dyDescent="0.25">
      <c r="A589" t="s">
        <v>147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3104.9206049999998</v>
      </c>
      <c r="I589">
        <v>584.49731199999997</v>
      </c>
      <c r="J589" t="s">
        <v>3</v>
      </c>
      <c r="K589">
        <v>3039.3602289999999</v>
      </c>
      <c r="L589">
        <v>510.83796699999999</v>
      </c>
      <c r="M589" t="s">
        <v>4</v>
      </c>
      <c r="N589">
        <v>158.344865</v>
      </c>
      <c r="O589">
        <v>5.9159689999999996</v>
      </c>
      <c r="P589" t="s">
        <v>5</v>
      </c>
      <c r="Q589">
        <v>169.28946199999999</v>
      </c>
      <c r="R589">
        <v>2.729295</v>
      </c>
      <c r="S589" t="s">
        <v>6</v>
      </c>
      <c r="T589">
        <v>60.762588999999998</v>
      </c>
      <c r="U589">
        <v>0.13247500000000001</v>
      </c>
      <c r="V589" t="s">
        <v>7</v>
      </c>
      <c r="W589">
        <v>38.450198</v>
      </c>
      <c r="X589">
        <v>0.45682899999999999</v>
      </c>
      <c r="Y589" t="s">
        <v>8</v>
      </c>
      <c r="Z589">
        <v>59.672984</v>
      </c>
      <c r="AA589">
        <v>0.74954799999999999</v>
      </c>
      <c r="AB589" t="s">
        <v>9</v>
      </c>
      <c r="AC589">
        <v>2703.6876659999998</v>
      </c>
      <c r="AD589">
        <v>419.32728900000001</v>
      </c>
      <c r="AE589" t="s">
        <v>10</v>
      </c>
      <c r="AF589">
        <v>0.281939</v>
      </c>
      <c r="AG589">
        <v>2.6999999999999999E-5</v>
      </c>
      <c r="AH589" t="s">
        <v>11</v>
      </c>
      <c r="AI589">
        <v>0.71452400000000005</v>
      </c>
      <c r="AJ589">
        <v>7.7000000000000001E-5</v>
      </c>
      <c r="AK589" t="s">
        <v>12</v>
      </c>
      <c r="AL589">
        <v>0</v>
      </c>
      <c r="AM589">
        <v>0</v>
      </c>
    </row>
    <row r="590" spans="1:39" x14ac:dyDescent="0.25">
      <c r="A590" t="s">
        <v>147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3493.7834130000001</v>
      </c>
      <c r="I590">
        <v>718.53142400000002</v>
      </c>
      <c r="J590" t="s">
        <v>3</v>
      </c>
      <c r="K590">
        <v>3420.0534670000002</v>
      </c>
      <c r="L590">
        <v>626.05277699999999</v>
      </c>
      <c r="M590" t="s">
        <v>4</v>
      </c>
      <c r="N590">
        <v>178.105369</v>
      </c>
      <c r="O590">
        <v>7.131945</v>
      </c>
      <c r="P590" t="s">
        <v>5</v>
      </c>
      <c r="Q590">
        <v>190.47371100000001</v>
      </c>
      <c r="R590">
        <v>3.2362440000000001</v>
      </c>
      <c r="S590" t="s">
        <v>6</v>
      </c>
      <c r="T590">
        <v>68.353858000000002</v>
      </c>
      <c r="U590">
        <v>0.15845799999999999</v>
      </c>
      <c r="V590" t="s">
        <v>7</v>
      </c>
      <c r="W590">
        <v>43.277282</v>
      </c>
      <c r="X590">
        <v>0.54814300000000005</v>
      </c>
      <c r="Y590" t="s">
        <v>8</v>
      </c>
      <c r="Z590">
        <v>67.187070000000006</v>
      </c>
      <c r="AA590">
        <v>0.90875099999999998</v>
      </c>
      <c r="AB590" t="s">
        <v>9</v>
      </c>
      <c r="AC590">
        <v>3042.4041160000002</v>
      </c>
      <c r="AD590">
        <v>510.54965499999997</v>
      </c>
      <c r="AE590" t="s">
        <v>10</v>
      </c>
      <c r="AF590">
        <v>0.28182400000000002</v>
      </c>
      <c r="AG590">
        <v>2.5999999999999998E-5</v>
      </c>
      <c r="AH590" t="s">
        <v>11</v>
      </c>
      <c r="AI590">
        <v>0.71492500000000003</v>
      </c>
      <c r="AJ590">
        <v>7.4999999999999993E-5</v>
      </c>
      <c r="AK590" t="s">
        <v>12</v>
      </c>
      <c r="AL590">
        <v>0</v>
      </c>
      <c r="AM590">
        <v>0</v>
      </c>
    </row>
    <row r="591" spans="1:39" x14ac:dyDescent="0.25">
      <c r="A591" t="s">
        <v>147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3882.2346040000002</v>
      </c>
      <c r="I591">
        <v>839.76726099999996</v>
      </c>
      <c r="J591" t="s">
        <v>3</v>
      </c>
      <c r="K591">
        <v>3800.3929979999998</v>
      </c>
      <c r="L591">
        <v>730.58789200000001</v>
      </c>
      <c r="M591" t="s">
        <v>4</v>
      </c>
      <c r="N591">
        <v>197.83558199999999</v>
      </c>
      <c r="O591">
        <v>8.6519069999999996</v>
      </c>
      <c r="P591" t="s">
        <v>5</v>
      </c>
      <c r="Q591">
        <v>211.642852</v>
      </c>
      <c r="R591">
        <v>3.786835</v>
      </c>
      <c r="S591" t="s">
        <v>6</v>
      </c>
      <c r="T591">
        <v>75.989309000000006</v>
      </c>
      <c r="U591">
        <v>0.16628000000000001</v>
      </c>
      <c r="V591" t="s">
        <v>7</v>
      </c>
      <c r="W591">
        <v>48.097248</v>
      </c>
      <c r="X591">
        <v>0.72625300000000004</v>
      </c>
      <c r="Y591" t="s">
        <v>8</v>
      </c>
      <c r="Z591">
        <v>74.699023999999994</v>
      </c>
      <c r="AA591">
        <v>1.0360830000000001</v>
      </c>
      <c r="AB591" t="s">
        <v>9</v>
      </c>
      <c r="AC591">
        <v>3380.815513</v>
      </c>
      <c r="AD591">
        <v>596.80055800000002</v>
      </c>
      <c r="AE591" t="s">
        <v>10</v>
      </c>
      <c r="AF591">
        <v>0.28162900000000002</v>
      </c>
      <c r="AG591">
        <v>2.5999999999999998E-5</v>
      </c>
      <c r="AH591" t="s">
        <v>11</v>
      </c>
      <c r="AI591">
        <v>0.71534399999999998</v>
      </c>
      <c r="AJ591">
        <v>7.7000000000000001E-5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147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4270.6909470000001</v>
      </c>
      <c r="I592">
        <v>971.42175099999997</v>
      </c>
      <c r="J592" t="s">
        <v>3</v>
      </c>
      <c r="K592">
        <v>4180.7428710000004</v>
      </c>
      <c r="L592">
        <v>838.20034499999997</v>
      </c>
      <c r="M592" t="s">
        <v>4</v>
      </c>
      <c r="N592">
        <v>217.52560500000001</v>
      </c>
      <c r="O592">
        <v>10.348259000000001</v>
      </c>
      <c r="P592" t="s">
        <v>5</v>
      </c>
      <c r="Q592">
        <v>232.75317100000001</v>
      </c>
      <c r="R592">
        <v>4.0164260000000001</v>
      </c>
      <c r="S592" t="s">
        <v>6</v>
      </c>
      <c r="T592">
        <v>83.615949000000001</v>
      </c>
      <c r="U592">
        <v>0.18742300000000001</v>
      </c>
      <c r="V592" t="s">
        <v>7</v>
      </c>
      <c r="W592">
        <v>52.899724999999997</v>
      </c>
      <c r="X592">
        <v>0.75570700000000002</v>
      </c>
      <c r="Y592" t="s">
        <v>8</v>
      </c>
      <c r="Z592">
        <v>82.182010000000005</v>
      </c>
      <c r="AA592">
        <v>1.1039870000000001</v>
      </c>
      <c r="AB592" t="s">
        <v>9</v>
      </c>
      <c r="AC592">
        <v>3719.33041</v>
      </c>
      <c r="AD592">
        <v>681.19464200000004</v>
      </c>
      <c r="AE592" t="s">
        <v>10</v>
      </c>
      <c r="AF592">
        <v>0.28161599999999998</v>
      </c>
      <c r="AG592">
        <v>2.5999999999999998E-5</v>
      </c>
      <c r="AH592" t="s">
        <v>11</v>
      </c>
      <c r="AI592">
        <v>0.71637499999999998</v>
      </c>
      <c r="AJ592">
        <v>7.7999999999999999E-5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147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4658.5074610000001</v>
      </c>
      <c r="I593">
        <v>1086.5317070000001</v>
      </c>
      <c r="J593" t="s">
        <v>3</v>
      </c>
      <c r="K593">
        <v>4560.4926859999996</v>
      </c>
      <c r="L593">
        <v>929.68678299999999</v>
      </c>
      <c r="M593" t="s">
        <v>4</v>
      </c>
      <c r="N593">
        <v>237.23205799999999</v>
      </c>
      <c r="O593">
        <v>12.169523</v>
      </c>
      <c r="P593" t="s">
        <v>5</v>
      </c>
      <c r="Q593">
        <v>253.83532299999999</v>
      </c>
      <c r="R593">
        <v>4.1886320000000001</v>
      </c>
      <c r="S593" t="s">
        <v>6</v>
      </c>
      <c r="T593">
        <v>91.246359999999996</v>
      </c>
      <c r="U593">
        <v>0.219583</v>
      </c>
      <c r="V593" t="s">
        <v>7</v>
      </c>
      <c r="W593">
        <v>57.696762999999997</v>
      </c>
      <c r="X593">
        <v>0.78008699999999997</v>
      </c>
      <c r="Y593" t="s">
        <v>8</v>
      </c>
      <c r="Z593">
        <v>89.636700000000005</v>
      </c>
      <c r="AA593">
        <v>1.1729810000000001</v>
      </c>
      <c r="AB593" t="s">
        <v>9</v>
      </c>
      <c r="AC593">
        <v>4057.269155</v>
      </c>
      <c r="AD593">
        <v>750.94159300000001</v>
      </c>
      <c r="AE593" t="s">
        <v>10</v>
      </c>
      <c r="AF593">
        <v>0.28123799999999999</v>
      </c>
      <c r="AG593">
        <v>3.1000000000000001E-5</v>
      </c>
      <c r="AH593" t="s">
        <v>11</v>
      </c>
      <c r="AI593">
        <v>0.71671899999999999</v>
      </c>
      <c r="AJ593">
        <v>8.3999999999999995E-5</v>
      </c>
      <c r="AK593" t="s">
        <v>12</v>
      </c>
      <c r="AL593">
        <v>0</v>
      </c>
      <c r="AM593">
        <v>0</v>
      </c>
    </row>
    <row r="594" spans="1:39" x14ac:dyDescent="0.25">
      <c r="A594" t="s">
        <v>147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5047.2578709999998</v>
      </c>
      <c r="I594">
        <v>1227.647901</v>
      </c>
      <c r="J594" t="s">
        <v>3</v>
      </c>
      <c r="K594">
        <v>4941.1338180000002</v>
      </c>
      <c r="L594">
        <v>1047.242199</v>
      </c>
      <c r="M594" t="s">
        <v>4</v>
      </c>
      <c r="N594">
        <v>257.040345</v>
      </c>
      <c r="O594">
        <v>14.449657</v>
      </c>
      <c r="P594" t="s">
        <v>5</v>
      </c>
      <c r="Q594">
        <v>274.94264299999998</v>
      </c>
      <c r="R594">
        <v>4.2431070000000002</v>
      </c>
      <c r="S594" t="s">
        <v>6</v>
      </c>
      <c r="T594">
        <v>98.882934000000006</v>
      </c>
      <c r="U594">
        <v>0.22317300000000001</v>
      </c>
      <c r="V594" t="s">
        <v>7</v>
      </c>
      <c r="W594">
        <v>62.500183999999997</v>
      </c>
      <c r="X594">
        <v>0.78652500000000003</v>
      </c>
      <c r="Y594" t="s">
        <v>8</v>
      </c>
      <c r="Z594">
        <v>97.108969000000002</v>
      </c>
      <c r="AA594">
        <v>1.2110540000000001</v>
      </c>
      <c r="AB594" t="s">
        <v>9</v>
      </c>
      <c r="AC594">
        <v>4396.0180469999996</v>
      </c>
      <c r="AD594">
        <v>850.21726999999998</v>
      </c>
      <c r="AE594" t="s">
        <v>10</v>
      </c>
      <c r="AF594">
        <v>0.28078399999999998</v>
      </c>
      <c r="AG594">
        <v>3.8999999999999999E-5</v>
      </c>
      <c r="AH594" t="s">
        <v>11</v>
      </c>
      <c r="AI594">
        <v>0.71723499999999996</v>
      </c>
      <c r="AJ594">
        <v>8.7000000000000001E-5</v>
      </c>
      <c r="AK594" t="s">
        <v>12</v>
      </c>
      <c r="AL594">
        <v>0</v>
      </c>
      <c r="AM594">
        <v>0</v>
      </c>
    </row>
    <row r="595" spans="1:39" x14ac:dyDescent="0.25">
      <c r="A595" t="s">
        <v>147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5435.5833789999997</v>
      </c>
      <c r="I595">
        <v>1417.5654689999999</v>
      </c>
      <c r="J595" t="s">
        <v>3</v>
      </c>
      <c r="K595">
        <v>5321.3109379999996</v>
      </c>
      <c r="L595">
        <v>1206.412063</v>
      </c>
      <c r="M595" t="s">
        <v>4</v>
      </c>
      <c r="N595">
        <v>276.77517899999998</v>
      </c>
      <c r="O595">
        <v>16.658822000000001</v>
      </c>
      <c r="P595" t="s">
        <v>5</v>
      </c>
      <c r="Q595">
        <v>296.05223699999999</v>
      </c>
      <c r="R595">
        <v>4.6811290000000003</v>
      </c>
      <c r="S595" t="s">
        <v>6</v>
      </c>
      <c r="T595">
        <v>106.539975</v>
      </c>
      <c r="U595">
        <v>0.26328800000000002</v>
      </c>
      <c r="V595" t="s">
        <v>7</v>
      </c>
      <c r="W595">
        <v>67.267814999999999</v>
      </c>
      <c r="X595">
        <v>0.81886199999999998</v>
      </c>
      <c r="Y595" t="s">
        <v>8</v>
      </c>
      <c r="Z595">
        <v>104.580961</v>
      </c>
      <c r="AA595">
        <v>1.3003469999999999</v>
      </c>
      <c r="AB595" t="s">
        <v>9</v>
      </c>
      <c r="AC595">
        <v>4734.3802830000004</v>
      </c>
      <c r="AD595">
        <v>975.69732199999999</v>
      </c>
      <c r="AE595" t="s">
        <v>10</v>
      </c>
      <c r="AF595">
        <v>0.28074900000000003</v>
      </c>
      <c r="AG595">
        <v>3.8000000000000002E-5</v>
      </c>
      <c r="AH595" t="s">
        <v>11</v>
      </c>
      <c r="AI595">
        <v>0.71852499999999997</v>
      </c>
      <c r="AJ595">
        <v>8.2000000000000001E-5</v>
      </c>
      <c r="AK595" t="s">
        <v>12</v>
      </c>
      <c r="AL595">
        <v>0</v>
      </c>
      <c r="AM595">
        <v>0</v>
      </c>
    </row>
    <row r="596" spans="1:39" x14ac:dyDescent="0.25">
      <c r="A596" t="s">
        <v>147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5824.3027149999998</v>
      </c>
      <c r="I596">
        <v>1695.690384</v>
      </c>
      <c r="J596" t="s">
        <v>3</v>
      </c>
      <c r="K596">
        <v>5701.8880570000001</v>
      </c>
      <c r="L596">
        <v>1440.774504</v>
      </c>
      <c r="M596" t="s">
        <v>4</v>
      </c>
      <c r="N596">
        <v>296.513982</v>
      </c>
      <c r="O596">
        <v>18.900855</v>
      </c>
      <c r="P596" t="s">
        <v>5</v>
      </c>
      <c r="Q596">
        <v>317.14378299999998</v>
      </c>
      <c r="R596">
        <v>5.2405099999999996</v>
      </c>
      <c r="S596" t="s">
        <v>6</v>
      </c>
      <c r="T596">
        <v>114.153656</v>
      </c>
      <c r="U596">
        <v>0.30457699999999999</v>
      </c>
      <c r="V596" t="s">
        <v>7</v>
      </c>
      <c r="W596">
        <v>72.039152999999999</v>
      </c>
      <c r="X596">
        <v>0.85394400000000004</v>
      </c>
      <c r="Y596" t="s">
        <v>8</v>
      </c>
      <c r="Z596">
        <v>112.064843</v>
      </c>
      <c r="AA596">
        <v>1.484477</v>
      </c>
      <c r="AB596" t="s">
        <v>9</v>
      </c>
      <c r="AC596">
        <v>5073.1682129999999</v>
      </c>
      <c r="AD596">
        <v>1160.020522</v>
      </c>
      <c r="AE596" t="s">
        <v>10</v>
      </c>
      <c r="AF596">
        <v>0.28074900000000003</v>
      </c>
      <c r="AG596">
        <v>3.8000000000000002E-5</v>
      </c>
      <c r="AH596" t="s">
        <v>11</v>
      </c>
      <c r="AI596">
        <v>0.719217</v>
      </c>
      <c r="AJ596">
        <v>9.2999999999999997E-5</v>
      </c>
      <c r="AK596" t="s">
        <v>12</v>
      </c>
      <c r="AL596">
        <v>0</v>
      </c>
      <c r="AM596">
        <v>0</v>
      </c>
    </row>
    <row r="597" spans="1:39" x14ac:dyDescent="0.25">
      <c r="A597" t="s">
        <v>147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6212.7590229999996</v>
      </c>
      <c r="I597">
        <v>1934.8460459999999</v>
      </c>
      <c r="J597" t="s">
        <v>3</v>
      </c>
      <c r="K597">
        <v>6082.2439260000001</v>
      </c>
      <c r="L597">
        <v>1637.1575</v>
      </c>
      <c r="M597" t="s">
        <v>4</v>
      </c>
      <c r="N597">
        <v>316.26419700000002</v>
      </c>
      <c r="O597">
        <v>21.915203000000002</v>
      </c>
      <c r="P597" t="s">
        <v>5</v>
      </c>
      <c r="Q597">
        <v>338.24695600000001</v>
      </c>
      <c r="R597">
        <v>5.5993769999999996</v>
      </c>
      <c r="S597" t="s">
        <v>6</v>
      </c>
      <c r="T597">
        <v>121.77521900000001</v>
      </c>
      <c r="U597">
        <v>0.31945000000000001</v>
      </c>
      <c r="V597" t="s">
        <v>7</v>
      </c>
      <c r="W597">
        <v>76.811383000000006</v>
      </c>
      <c r="X597">
        <v>0.87461500000000003</v>
      </c>
      <c r="Y597" t="s">
        <v>8</v>
      </c>
      <c r="Z597">
        <v>119.53330699999999</v>
      </c>
      <c r="AA597">
        <v>1.581909</v>
      </c>
      <c r="AB597" t="s">
        <v>9</v>
      </c>
      <c r="AC597">
        <v>5411.709355</v>
      </c>
      <c r="AD597">
        <v>1309.863818</v>
      </c>
      <c r="AE597" t="s">
        <v>10</v>
      </c>
      <c r="AF597">
        <v>0.28074700000000002</v>
      </c>
      <c r="AG597">
        <v>3.8000000000000002E-5</v>
      </c>
      <c r="AH597" t="s">
        <v>11</v>
      </c>
      <c r="AI597">
        <v>0.71973200000000004</v>
      </c>
      <c r="AJ597">
        <v>9.1000000000000003E-5</v>
      </c>
      <c r="AK597" t="s">
        <v>12</v>
      </c>
      <c r="AL597">
        <v>0</v>
      </c>
      <c r="AM597">
        <v>0</v>
      </c>
    </row>
    <row r="598" spans="1:39" x14ac:dyDescent="0.25">
      <c r="A598" t="s">
        <v>147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6601.2909470000004</v>
      </c>
      <c r="I598">
        <v>2172.7960419999999</v>
      </c>
      <c r="J598" t="s">
        <v>3</v>
      </c>
      <c r="K598">
        <v>6462.6164449999997</v>
      </c>
      <c r="L598">
        <v>1833.7632510000001</v>
      </c>
      <c r="M598" t="s">
        <v>4</v>
      </c>
      <c r="N598">
        <v>336.03629000000001</v>
      </c>
      <c r="O598">
        <v>25.311356</v>
      </c>
      <c r="P598" t="s">
        <v>5</v>
      </c>
      <c r="Q598">
        <v>359.33004199999999</v>
      </c>
      <c r="R598">
        <v>6.0800270000000003</v>
      </c>
      <c r="S598" t="s">
        <v>6</v>
      </c>
      <c r="T598">
        <v>129.379706</v>
      </c>
      <c r="U598">
        <v>0.35713899999999998</v>
      </c>
      <c r="V598" t="s">
        <v>7</v>
      </c>
      <c r="W598">
        <v>81.570729999999998</v>
      </c>
      <c r="X598">
        <v>0.90765200000000001</v>
      </c>
      <c r="Y598" t="s">
        <v>8</v>
      </c>
      <c r="Z598">
        <v>127.015912</v>
      </c>
      <c r="AA598">
        <v>1.6304000000000001</v>
      </c>
      <c r="AB598" t="s">
        <v>9</v>
      </c>
      <c r="AC598">
        <v>5750.2627830000001</v>
      </c>
      <c r="AD598">
        <v>1462.450063</v>
      </c>
      <c r="AE598" t="s">
        <v>10</v>
      </c>
      <c r="AF598">
        <v>0.28074700000000002</v>
      </c>
      <c r="AG598">
        <v>3.8000000000000002E-5</v>
      </c>
      <c r="AH598" t="s">
        <v>11</v>
      </c>
      <c r="AI598">
        <v>0.72023999999999999</v>
      </c>
      <c r="AJ598">
        <v>1.1E-4</v>
      </c>
      <c r="AK598" t="s">
        <v>12</v>
      </c>
      <c r="AL598">
        <v>0</v>
      </c>
      <c r="AM598">
        <v>0</v>
      </c>
    </row>
    <row r="599" spans="1:39" x14ac:dyDescent="0.25">
      <c r="A599" t="s">
        <v>147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6990.1285550000002</v>
      </c>
      <c r="I599">
        <v>2416.2414220000001</v>
      </c>
      <c r="J599" t="s">
        <v>3</v>
      </c>
      <c r="K599">
        <v>6843.2939839999999</v>
      </c>
      <c r="L599">
        <v>2031.668461</v>
      </c>
      <c r="M599" t="s">
        <v>4</v>
      </c>
      <c r="N599">
        <v>355.75184200000001</v>
      </c>
      <c r="O599">
        <v>28.297962999999999</v>
      </c>
      <c r="P599" t="s">
        <v>5</v>
      </c>
      <c r="Q599">
        <v>380.452088</v>
      </c>
      <c r="R599">
        <v>6.3650229999999999</v>
      </c>
      <c r="S599" t="s">
        <v>6</v>
      </c>
      <c r="T599">
        <v>136.95644799999999</v>
      </c>
      <c r="U599">
        <v>0.370226</v>
      </c>
      <c r="V599" t="s">
        <v>7</v>
      </c>
      <c r="W599">
        <v>86.325097</v>
      </c>
      <c r="X599">
        <v>0.91420500000000005</v>
      </c>
      <c r="Y599" t="s">
        <v>8</v>
      </c>
      <c r="Z599">
        <v>134.468335</v>
      </c>
      <c r="AA599">
        <v>1.723989</v>
      </c>
      <c r="AB599" t="s">
        <v>9</v>
      </c>
      <c r="AC599">
        <v>6089.1366209999996</v>
      </c>
      <c r="AD599">
        <v>1613.7557750000001</v>
      </c>
      <c r="AE599" t="s">
        <v>10</v>
      </c>
      <c r="AF599">
        <v>0.28070699999999998</v>
      </c>
      <c r="AG599">
        <v>3.8000000000000002E-5</v>
      </c>
      <c r="AH599" t="s">
        <v>11</v>
      </c>
      <c r="AI599">
        <v>0.72066699999999995</v>
      </c>
      <c r="AJ599">
        <v>1.08E-4</v>
      </c>
      <c r="AK599" t="s">
        <v>12</v>
      </c>
      <c r="AL599">
        <v>0</v>
      </c>
      <c r="AM599">
        <v>0</v>
      </c>
    </row>
    <row r="600" spans="1:39" x14ac:dyDescent="0.25">
      <c r="A600" t="s">
        <v>147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7378.6463869999998</v>
      </c>
      <c r="I600">
        <v>2694.74053</v>
      </c>
      <c r="J600" t="s">
        <v>3</v>
      </c>
      <c r="K600">
        <v>7223.681826</v>
      </c>
      <c r="L600">
        <v>2265.058994</v>
      </c>
      <c r="M600" t="s">
        <v>4</v>
      </c>
      <c r="N600">
        <v>375.528144</v>
      </c>
      <c r="O600">
        <v>31.278272999999999</v>
      </c>
      <c r="P600" t="s">
        <v>5</v>
      </c>
      <c r="Q600">
        <v>401.59456899999998</v>
      </c>
      <c r="R600">
        <v>6.8983449999999999</v>
      </c>
      <c r="S600" t="s">
        <v>6</v>
      </c>
      <c r="T600">
        <v>144.50707299999999</v>
      </c>
      <c r="U600">
        <v>0.40044400000000002</v>
      </c>
      <c r="V600" t="s">
        <v>7</v>
      </c>
      <c r="W600">
        <v>91.123942</v>
      </c>
      <c r="X600">
        <v>0.99076399999999998</v>
      </c>
      <c r="Y600" t="s">
        <v>8</v>
      </c>
      <c r="Z600">
        <v>141.90857299999999</v>
      </c>
      <c r="AA600">
        <v>1.883294</v>
      </c>
      <c r="AB600" t="s">
        <v>9</v>
      </c>
      <c r="AC600">
        <v>6427.6407520000002</v>
      </c>
      <c r="AD600">
        <v>1801.407422</v>
      </c>
      <c r="AE600" t="s">
        <v>10</v>
      </c>
      <c r="AF600">
        <v>0.28070299999999998</v>
      </c>
      <c r="AG600">
        <v>3.8000000000000002E-5</v>
      </c>
      <c r="AH600" t="s">
        <v>11</v>
      </c>
      <c r="AI600">
        <v>0.72108700000000003</v>
      </c>
      <c r="AJ600">
        <v>1.0399999999999999E-4</v>
      </c>
      <c r="AK600" t="s">
        <v>12</v>
      </c>
      <c r="AL600">
        <v>0</v>
      </c>
      <c r="AM600">
        <v>0</v>
      </c>
    </row>
    <row r="601" spans="1:39" x14ac:dyDescent="0.25">
      <c r="A601" t="s">
        <v>147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7768.4198139999999</v>
      </c>
      <c r="I601">
        <v>2947.6110119999998</v>
      </c>
      <c r="J601" t="s">
        <v>3</v>
      </c>
      <c r="K601">
        <v>7605.3373540000002</v>
      </c>
      <c r="L601">
        <v>2474.046053</v>
      </c>
      <c r="M601" t="s">
        <v>4</v>
      </c>
      <c r="N601">
        <v>395.28570100000002</v>
      </c>
      <c r="O601">
        <v>35.025953000000001</v>
      </c>
      <c r="P601" t="s">
        <v>5</v>
      </c>
      <c r="Q601">
        <v>422.76437399999998</v>
      </c>
      <c r="R601">
        <v>7.6655759999999997</v>
      </c>
      <c r="S601" t="s">
        <v>6</v>
      </c>
      <c r="T601">
        <v>152.08252999999999</v>
      </c>
      <c r="U601">
        <v>0.45831</v>
      </c>
      <c r="V601" t="s">
        <v>7</v>
      </c>
      <c r="W601">
        <v>95.915144999999995</v>
      </c>
      <c r="X601">
        <v>1.0679920000000001</v>
      </c>
      <c r="Y601" t="s">
        <v>8</v>
      </c>
      <c r="Z601">
        <v>149.360838</v>
      </c>
      <c r="AA601">
        <v>2.0149370000000002</v>
      </c>
      <c r="AB601" t="s">
        <v>9</v>
      </c>
      <c r="AC601">
        <v>6767.4035249999997</v>
      </c>
      <c r="AD601">
        <v>1961.1561489999999</v>
      </c>
      <c r="AE601" t="s">
        <v>10</v>
      </c>
      <c r="AF601">
        <v>0.28070200000000001</v>
      </c>
      <c r="AG601">
        <v>3.8000000000000002E-5</v>
      </c>
      <c r="AH601" t="s">
        <v>11</v>
      </c>
      <c r="AI601">
        <v>0.72134900000000002</v>
      </c>
      <c r="AJ601">
        <v>1.05E-4</v>
      </c>
      <c r="AK601" t="s">
        <v>12</v>
      </c>
      <c r="AL601">
        <v>0</v>
      </c>
      <c r="AM601">
        <v>0</v>
      </c>
    </row>
    <row r="602" spans="1:39" x14ac:dyDescent="0.25">
      <c r="A602" t="s">
        <v>148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148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148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148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148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148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148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148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148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148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148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148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148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148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148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148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148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148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148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148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149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374.82096999999999</v>
      </c>
      <c r="I622">
        <v>34.543013000000002</v>
      </c>
      <c r="J622" t="s">
        <v>3</v>
      </c>
      <c r="K622">
        <v>366.95057400000002</v>
      </c>
      <c r="L622">
        <v>28.995661999999999</v>
      </c>
      <c r="M622" t="s">
        <v>4</v>
      </c>
      <c r="N622">
        <v>19.635235999999999</v>
      </c>
      <c r="O622">
        <v>0.41075400000000001</v>
      </c>
      <c r="P622" t="s">
        <v>5</v>
      </c>
      <c r="Q622">
        <v>0</v>
      </c>
      <c r="R622">
        <v>0</v>
      </c>
      <c r="S622" t="s">
        <v>6</v>
      </c>
      <c r="T622">
        <v>7.5577120000000004</v>
      </c>
      <c r="U622">
        <v>1.0638999999999999E-2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0.29312100000000002</v>
      </c>
      <c r="AD622">
        <v>8.5000000000000006E-5</v>
      </c>
      <c r="AE622" t="s">
        <v>10</v>
      </c>
      <c r="AF622">
        <v>0</v>
      </c>
      <c r="AG622">
        <v>0</v>
      </c>
      <c r="AH622" t="s">
        <v>11</v>
      </c>
      <c r="AI622">
        <v>0.70684599999999997</v>
      </c>
      <c r="AJ622">
        <v>2.8E-5</v>
      </c>
      <c r="AK622" t="s">
        <v>12</v>
      </c>
      <c r="AL622">
        <v>0</v>
      </c>
      <c r="AM622">
        <v>0</v>
      </c>
    </row>
    <row r="623" spans="1:39" x14ac:dyDescent="0.25">
      <c r="A623" t="s">
        <v>149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748.85492899999997</v>
      </c>
      <c r="I623">
        <v>106.034847</v>
      </c>
      <c r="J623" t="s">
        <v>3</v>
      </c>
      <c r="K623">
        <v>733.15374399999996</v>
      </c>
      <c r="L623">
        <v>86.184258</v>
      </c>
      <c r="M623" t="s">
        <v>4</v>
      </c>
      <c r="N623">
        <v>39.371023999999998</v>
      </c>
      <c r="O623">
        <v>1.1498170000000001</v>
      </c>
      <c r="P623" t="s">
        <v>5</v>
      </c>
      <c r="Q623">
        <v>0</v>
      </c>
      <c r="R623">
        <v>0</v>
      </c>
      <c r="S623" t="s">
        <v>6</v>
      </c>
      <c r="T623">
        <v>15.081189999999999</v>
      </c>
      <c r="U623">
        <v>3.1060000000000001E-2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0.28997400000000001</v>
      </c>
      <c r="AD623">
        <v>6.8999999999999997E-5</v>
      </c>
      <c r="AE623" t="s">
        <v>10</v>
      </c>
      <c r="AF623">
        <v>0</v>
      </c>
      <c r="AG623">
        <v>0</v>
      </c>
      <c r="AH623" t="s">
        <v>11</v>
      </c>
      <c r="AI623">
        <v>0.70957800000000004</v>
      </c>
      <c r="AJ623">
        <v>5.0000000000000002E-5</v>
      </c>
      <c r="AK623" t="s">
        <v>12</v>
      </c>
      <c r="AL623">
        <v>0</v>
      </c>
      <c r="AM623">
        <v>0</v>
      </c>
    </row>
    <row r="624" spans="1:39" x14ac:dyDescent="0.25">
      <c r="A624" t="s">
        <v>149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1122.5612699999999</v>
      </c>
      <c r="I624">
        <v>204.64953800000001</v>
      </c>
      <c r="J624" t="s">
        <v>3</v>
      </c>
      <c r="K624">
        <v>1099.1168729999999</v>
      </c>
      <c r="L624">
        <v>162.504481</v>
      </c>
      <c r="M624" t="s">
        <v>4</v>
      </c>
      <c r="N624">
        <v>59.018172</v>
      </c>
      <c r="O624">
        <v>2.6000510000000001</v>
      </c>
      <c r="P624" t="s">
        <v>5</v>
      </c>
      <c r="Q624">
        <v>0</v>
      </c>
      <c r="R624">
        <v>0</v>
      </c>
      <c r="S624" t="s">
        <v>6</v>
      </c>
      <c r="T624">
        <v>22.611723000000001</v>
      </c>
      <c r="U624">
        <v>6.0491000000000003E-2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0.28786899999999999</v>
      </c>
      <c r="AD624">
        <v>5.3000000000000001E-5</v>
      </c>
      <c r="AE624" t="s">
        <v>10</v>
      </c>
      <c r="AF624">
        <v>0</v>
      </c>
      <c r="AG624">
        <v>0</v>
      </c>
      <c r="AH624" t="s">
        <v>11</v>
      </c>
      <c r="AI624">
        <v>0.71094999999999997</v>
      </c>
      <c r="AJ624">
        <v>6.0999999999999999E-5</v>
      </c>
      <c r="AK624" t="s">
        <v>12</v>
      </c>
      <c r="AL624">
        <v>0</v>
      </c>
      <c r="AM624">
        <v>0</v>
      </c>
    </row>
    <row r="625" spans="1:39" x14ac:dyDescent="0.25">
      <c r="A625" t="s">
        <v>149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1496.018274</v>
      </c>
      <c r="I625">
        <v>314.02083199999998</v>
      </c>
      <c r="J625" t="s">
        <v>3</v>
      </c>
      <c r="K625">
        <v>1464.838518</v>
      </c>
      <c r="L625">
        <v>251.95951400000001</v>
      </c>
      <c r="M625" t="s">
        <v>4</v>
      </c>
      <c r="N625">
        <v>78.625370000000004</v>
      </c>
      <c r="O625">
        <v>3.8325779999999998</v>
      </c>
      <c r="P625" t="s">
        <v>5</v>
      </c>
      <c r="Q625">
        <v>0</v>
      </c>
      <c r="R625">
        <v>0</v>
      </c>
      <c r="S625" t="s">
        <v>6</v>
      </c>
      <c r="T625">
        <v>30.152284000000002</v>
      </c>
      <c r="U625">
        <v>9.6660999999999997E-2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0.28665000000000002</v>
      </c>
      <c r="AD625">
        <v>4.8000000000000001E-5</v>
      </c>
      <c r="AE625" t="s">
        <v>10</v>
      </c>
      <c r="AF625">
        <v>0</v>
      </c>
      <c r="AG625">
        <v>0</v>
      </c>
      <c r="AH625" t="s">
        <v>11</v>
      </c>
      <c r="AI625">
        <v>0.71210700000000005</v>
      </c>
      <c r="AJ625">
        <v>6.6000000000000005E-5</v>
      </c>
      <c r="AK625" t="s">
        <v>12</v>
      </c>
      <c r="AL625">
        <v>0</v>
      </c>
      <c r="AM625">
        <v>0</v>
      </c>
    </row>
    <row r="626" spans="1:39" x14ac:dyDescent="0.25">
      <c r="A626" t="s">
        <v>149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1869.700315</v>
      </c>
      <c r="I626">
        <v>389.73878000000002</v>
      </c>
      <c r="J626" t="s">
        <v>3</v>
      </c>
      <c r="K626">
        <v>1830.8095969999999</v>
      </c>
      <c r="L626">
        <v>312.176355</v>
      </c>
      <c r="M626" t="s">
        <v>4</v>
      </c>
      <c r="N626">
        <v>98.222481999999999</v>
      </c>
      <c r="O626">
        <v>4.6936470000000003</v>
      </c>
      <c r="P626" t="s">
        <v>5</v>
      </c>
      <c r="Q626">
        <v>0</v>
      </c>
      <c r="R626">
        <v>0</v>
      </c>
      <c r="S626" t="s">
        <v>6</v>
      </c>
      <c r="T626">
        <v>37.708295999999997</v>
      </c>
      <c r="U626">
        <v>0.132081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0.285333</v>
      </c>
      <c r="AD626">
        <v>3.4999999999999997E-5</v>
      </c>
      <c r="AE626" t="s">
        <v>10</v>
      </c>
      <c r="AF626">
        <v>0</v>
      </c>
      <c r="AG626">
        <v>0</v>
      </c>
      <c r="AH626" t="s">
        <v>11</v>
      </c>
      <c r="AI626">
        <v>0.71351299999999995</v>
      </c>
      <c r="AJ626">
        <v>6.8999999999999997E-5</v>
      </c>
      <c r="AK626" t="s">
        <v>12</v>
      </c>
      <c r="AL626">
        <v>0</v>
      </c>
      <c r="AM626">
        <v>0</v>
      </c>
    </row>
    <row r="627" spans="1:39" x14ac:dyDescent="0.25">
      <c r="A627" t="s">
        <v>149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2242.9108350000001</v>
      </c>
      <c r="I627">
        <v>466.67435899999998</v>
      </c>
      <c r="J627" t="s">
        <v>3</v>
      </c>
      <c r="K627">
        <v>2196.2956789999998</v>
      </c>
      <c r="L627">
        <v>372.118515</v>
      </c>
      <c r="M627" t="s">
        <v>4</v>
      </c>
      <c r="N627">
        <v>117.81990500000001</v>
      </c>
      <c r="O627">
        <v>5.6896659999999999</v>
      </c>
      <c r="P627" t="s">
        <v>5</v>
      </c>
      <c r="Q627">
        <v>0</v>
      </c>
      <c r="R627">
        <v>0</v>
      </c>
      <c r="S627" t="s">
        <v>6</v>
      </c>
      <c r="T627">
        <v>45.243346000000003</v>
      </c>
      <c r="U627">
        <v>0.17762900000000001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0.28483700000000001</v>
      </c>
      <c r="AD627">
        <v>3.4E-5</v>
      </c>
      <c r="AE627" t="s">
        <v>10</v>
      </c>
      <c r="AF627">
        <v>0</v>
      </c>
      <c r="AG627">
        <v>0</v>
      </c>
      <c r="AH627" t="s">
        <v>11</v>
      </c>
      <c r="AI627">
        <v>0.71403499999999998</v>
      </c>
      <c r="AJ627">
        <v>7.2000000000000002E-5</v>
      </c>
      <c r="AK627" t="s">
        <v>12</v>
      </c>
      <c r="AL627">
        <v>0</v>
      </c>
      <c r="AM627">
        <v>0</v>
      </c>
    </row>
    <row r="628" spans="1:39" x14ac:dyDescent="0.25">
      <c r="A628" t="s">
        <v>149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2614.5861129999998</v>
      </c>
      <c r="I628">
        <v>517.46000500000002</v>
      </c>
      <c r="J628" t="s">
        <v>3</v>
      </c>
      <c r="K628">
        <v>2560.3363089999998</v>
      </c>
      <c r="L628">
        <v>410.30894499999999</v>
      </c>
      <c r="M628" t="s">
        <v>4</v>
      </c>
      <c r="N628">
        <v>137.39773099999999</v>
      </c>
      <c r="O628">
        <v>6.7336359999999997</v>
      </c>
      <c r="P628" t="s">
        <v>5</v>
      </c>
      <c r="Q628">
        <v>0</v>
      </c>
      <c r="R628">
        <v>0</v>
      </c>
      <c r="S628" t="s">
        <v>6</v>
      </c>
      <c r="T628">
        <v>52.741529999999997</v>
      </c>
      <c r="U628">
        <v>0.198102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0.28438999999999998</v>
      </c>
      <c r="AD628">
        <v>3.1999999999999999E-5</v>
      </c>
      <c r="AE628" t="s">
        <v>10</v>
      </c>
      <c r="AF628">
        <v>0</v>
      </c>
      <c r="AG628">
        <v>0</v>
      </c>
      <c r="AH628" t="s">
        <v>11</v>
      </c>
      <c r="AI628">
        <v>0.71502200000000005</v>
      </c>
      <c r="AJ628">
        <v>7.3999999999999996E-5</v>
      </c>
      <c r="AK628" t="s">
        <v>12</v>
      </c>
      <c r="AL628">
        <v>0</v>
      </c>
      <c r="AM628">
        <v>0</v>
      </c>
    </row>
    <row r="629" spans="1:39" x14ac:dyDescent="0.25">
      <c r="A629" t="s">
        <v>149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2987.1760159999999</v>
      </c>
      <c r="I629">
        <v>679.36442799999998</v>
      </c>
      <c r="J629" t="s">
        <v>3</v>
      </c>
      <c r="K629">
        <v>2925.2768259999998</v>
      </c>
      <c r="L629">
        <v>542.28578800000003</v>
      </c>
      <c r="M629" t="s">
        <v>4</v>
      </c>
      <c r="N629">
        <v>156.93486100000001</v>
      </c>
      <c r="O629">
        <v>8.0762830000000001</v>
      </c>
      <c r="P629" t="s">
        <v>5</v>
      </c>
      <c r="Q629">
        <v>0</v>
      </c>
      <c r="R629">
        <v>0</v>
      </c>
      <c r="S629" t="s">
        <v>6</v>
      </c>
      <c r="T629">
        <v>60.261305999999998</v>
      </c>
      <c r="U629">
        <v>0.24913199999999999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0.28360299999999999</v>
      </c>
      <c r="AD629">
        <v>2.1999999999999999E-5</v>
      </c>
      <c r="AE629" t="s">
        <v>10</v>
      </c>
      <c r="AF629">
        <v>0</v>
      </c>
      <c r="AG629">
        <v>0</v>
      </c>
      <c r="AH629" t="s">
        <v>11</v>
      </c>
      <c r="AI629">
        <v>0.71706999999999999</v>
      </c>
      <c r="AJ629">
        <v>9.0000000000000006E-5</v>
      </c>
      <c r="AK629" t="s">
        <v>12</v>
      </c>
      <c r="AL629">
        <v>0</v>
      </c>
      <c r="AM629">
        <v>0</v>
      </c>
    </row>
    <row r="630" spans="1:39" x14ac:dyDescent="0.25">
      <c r="A630" t="s">
        <v>149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3360.6618699999999</v>
      </c>
      <c r="I630">
        <v>873.69019000000003</v>
      </c>
      <c r="J630" t="s">
        <v>3</v>
      </c>
      <c r="K630">
        <v>3291.0881009999998</v>
      </c>
      <c r="L630">
        <v>705.06404999999995</v>
      </c>
      <c r="M630" t="s">
        <v>4</v>
      </c>
      <c r="N630">
        <v>176.469797</v>
      </c>
      <c r="O630">
        <v>9.3578980000000005</v>
      </c>
      <c r="P630" t="s">
        <v>5</v>
      </c>
      <c r="Q630">
        <v>0</v>
      </c>
      <c r="R630">
        <v>0</v>
      </c>
      <c r="S630" t="s">
        <v>6</v>
      </c>
      <c r="T630">
        <v>67.831812999999997</v>
      </c>
      <c r="U630">
        <v>0.309143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0.282885</v>
      </c>
      <c r="AD630">
        <v>9.0000000000000002E-6</v>
      </c>
      <c r="AE630" t="s">
        <v>10</v>
      </c>
      <c r="AF630">
        <v>0</v>
      </c>
      <c r="AG630">
        <v>0</v>
      </c>
      <c r="AH630" t="s">
        <v>11</v>
      </c>
      <c r="AI630">
        <v>0.718005</v>
      </c>
      <c r="AJ630">
        <v>8.5000000000000006E-5</v>
      </c>
      <c r="AK630" t="s">
        <v>12</v>
      </c>
      <c r="AL630">
        <v>0</v>
      </c>
      <c r="AM630">
        <v>0</v>
      </c>
    </row>
    <row r="631" spans="1:39" x14ac:dyDescent="0.25">
      <c r="A631" t="s">
        <v>149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3734.3471</v>
      </c>
      <c r="I631">
        <v>1120.133135</v>
      </c>
      <c r="J631" t="s">
        <v>3</v>
      </c>
      <c r="K631">
        <v>3657.073613</v>
      </c>
      <c r="L631">
        <v>910.08396500000003</v>
      </c>
      <c r="M631" t="s">
        <v>4</v>
      </c>
      <c r="N631">
        <v>196.01185599999999</v>
      </c>
      <c r="O631">
        <v>11.00421</v>
      </c>
      <c r="P631" t="s">
        <v>5</v>
      </c>
      <c r="Q631">
        <v>0</v>
      </c>
      <c r="R631">
        <v>0</v>
      </c>
      <c r="S631" t="s">
        <v>6</v>
      </c>
      <c r="T631">
        <v>75.434942000000007</v>
      </c>
      <c r="U631">
        <v>0.42522599999999999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0.28221099999999999</v>
      </c>
      <c r="AD631">
        <v>1.5E-5</v>
      </c>
      <c r="AE631" t="s">
        <v>10</v>
      </c>
      <c r="AF631">
        <v>0</v>
      </c>
      <c r="AG631">
        <v>0</v>
      </c>
      <c r="AH631" t="s">
        <v>11</v>
      </c>
      <c r="AI631">
        <v>0.71824699999999997</v>
      </c>
      <c r="AJ631">
        <v>8.2000000000000001E-5</v>
      </c>
      <c r="AK631" t="s">
        <v>12</v>
      </c>
      <c r="AL631">
        <v>0</v>
      </c>
      <c r="AM631">
        <v>0</v>
      </c>
    </row>
    <row r="632" spans="1:39" x14ac:dyDescent="0.25">
      <c r="A632" t="s">
        <v>149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4107.9040139999997</v>
      </c>
      <c r="I632">
        <v>1408.3081279999999</v>
      </c>
      <c r="J632" t="s">
        <v>3</v>
      </c>
      <c r="K632">
        <v>4022.869404</v>
      </c>
      <c r="L632">
        <v>1140.010342</v>
      </c>
      <c r="M632" t="s">
        <v>4</v>
      </c>
      <c r="N632">
        <v>215.619382</v>
      </c>
      <c r="O632">
        <v>13.542092999999999</v>
      </c>
      <c r="P632" t="s">
        <v>5</v>
      </c>
      <c r="Q632">
        <v>0</v>
      </c>
      <c r="R632">
        <v>0</v>
      </c>
      <c r="S632" t="s">
        <v>6</v>
      </c>
      <c r="T632">
        <v>83.032797000000002</v>
      </c>
      <c r="U632">
        <v>0.49072300000000002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0.28217500000000001</v>
      </c>
      <c r="AD632">
        <v>1.5E-5</v>
      </c>
      <c r="AE632" t="s">
        <v>10</v>
      </c>
      <c r="AF632">
        <v>0</v>
      </c>
      <c r="AG632">
        <v>0</v>
      </c>
      <c r="AH632" t="s">
        <v>11</v>
      </c>
      <c r="AI632">
        <v>0.71829100000000001</v>
      </c>
      <c r="AJ632">
        <v>8.1000000000000004E-5</v>
      </c>
      <c r="AK632" t="s">
        <v>12</v>
      </c>
      <c r="AL632">
        <v>0</v>
      </c>
      <c r="AM632">
        <v>0</v>
      </c>
    </row>
    <row r="633" spans="1:39" x14ac:dyDescent="0.25">
      <c r="A633" t="s">
        <v>149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4482.2062400000004</v>
      </c>
      <c r="I633">
        <v>1664.0972260000001</v>
      </c>
      <c r="J633" t="s">
        <v>3</v>
      </c>
      <c r="K633">
        <v>4389.4330369999998</v>
      </c>
      <c r="L633">
        <v>1344.072009</v>
      </c>
      <c r="M633" t="s">
        <v>4</v>
      </c>
      <c r="N633">
        <v>235.22117</v>
      </c>
      <c r="O633">
        <v>15.742070999999999</v>
      </c>
      <c r="P633" t="s">
        <v>5</v>
      </c>
      <c r="Q633">
        <v>0</v>
      </c>
      <c r="R633">
        <v>0</v>
      </c>
      <c r="S633" t="s">
        <v>6</v>
      </c>
      <c r="T633">
        <v>90.614147000000003</v>
      </c>
      <c r="U633">
        <v>0.56748100000000001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0.281696</v>
      </c>
      <c r="AD633">
        <v>2.3E-5</v>
      </c>
      <c r="AE633" t="s">
        <v>10</v>
      </c>
      <c r="AF633">
        <v>0</v>
      </c>
      <c r="AG633">
        <v>0</v>
      </c>
      <c r="AH633" t="s">
        <v>11</v>
      </c>
      <c r="AI633">
        <v>0.71958800000000001</v>
      </c>
      <c r="AJ633">
        <v>7.1000000000000005E-5</v>
      </c>
      <c r="AK633" t="s">
        <v>12</v>
      </c>
      <c r="AL633">
        <v>0</v>
      </c>
      <c r="AM633">
        <v>0</v>
      </c>
    </row>
    <row r="634" spans="1:39" x14ac:dyDescent="0.25">
      <c r="A634" t="s">
        <v>149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4858.3188090000003</v>
      </c>
      <c r="I634">
        <v>2005.7905510000001</v>
      </c>
      <c r="J634" t="s">
        <v>3</v>
      </c>
      <c r="K634">
        <v>4757.7196780000004</v>
      </c>
      <c r="L634">
        <v>1630.834912</v>
      </c>
      <c r="M634" t="s">
        <v>4</v>
      </c>
      <c r="N634">
        <v>254.95335900000001</v>
      </c>
      <c r="O634">
        <v>17.638684000000001</v>
      </c>
      <c r="P634" t="s">
        <v>5</v>
      </c>
      <c r="Q634">
        <v>0</v>
      </c>
      <c r="R634">
        <v>0</v>
      </c>
      <c r="S634" t="s">
        <v>6</v>
      </c>
      <c r="T634">
        <v>98.220850999999996</v>
      </c>
      <c r="U634">
        <v>0.64735299999999996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0.281692</v>
      </c>
      <c r="AD634">
        <v>2.3E-5</v>
      </c>
      <c r="AE634" t="s">
        <v>10</v>
      </c>
      <c r="AF634">
        <v>0</v>
      </c>
      <c r="AG634">
        <v>0</v>
      </c>
      <c r="AH634" t="s">
        <v>11</v>
      </c>
      <c r="AI634">
        <v>0.72026199999999996</v>
      </c>
      <c r="AJ634">
        <v>6.3999999999999997E-5</v>
      </c>
      <c r="AK634" t="s">
        <v>12</v>
      </c>
      <c r="AL634">
        <v>0</v>
      </c>
      <c r="AM634">
        <v>0</v>
      </c>
    </row>
    <row r="635" spans="1:39" x14ac:dyDescent="0.25">
      <c r="A635" t="s">
        <v>149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5233.4368649999997</v>
      </c>
      <c r="I635">
        <v>2416.2129450000002</v>
      </c>
      <c r="J635" t="s">
        <v>3</v>
      </c>
      <c r="K635">
        <v>5124.9737599999999</v>
      </c>
      <c r="L635">
        <v>1972.1892319999999</v>
      </c>
      <c r="M635" t="s">
        <v>4</v>
      </c>
      <c r="N635">
        <v>274.64269300000001</v>
      </c>
      <c r="O635">
        <v>20.468895</v>
      </c>
      <c r="P635" t="s">
        <v>5</v>
      </c>
      <c r="Q635">
        <v>0</v>
      </c>
      <c r="R635">
        <v>0</v>
      </c>
      <c r="S635" t="s">
        <v>6</v>
      </c>
      <c r="T635">
        <v>105.817458</v>
      </c>
      <c r="U635">
        <v>0.70881300000000003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0.28168399999999999</v>
      </c>
      <c r="AD635">
        <v>2.3E-5</v>
      </c>
      <c r="AE635" t="s">
        <v>10</v>
      </c>
      <c r="AF635">
        <v>0</v>
      </c>
      <c r="AG635">
        <v>0</v>
      </c>
      <c r="AH635" t="s">
        <v>11</v>
      </c>
      <c r="AI635">
        <v>0.72123099999999996</v>
      </c>
      <c r="AJ635">
        <v>5.5999999999999999E-5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149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5609.4834860000001</v>
      </c>
      <c r="I636">
        <v>3017.8189219999999</v>
      </c>
      <c r="J636" t="s">
        <v>3</v>
      </c>
      <c r="K636">
        <v>5493.1067970000004</v>
      </c>
      <c r="L636">
        <v>2479.2301910000001</v>
      </c>
      <c r="M636" t="s">
        <v>4</v>
      </c>
      <c r="N636">
        <v>294.40225299999997</v>
      </c>
      <c r="O636">
        <v>24.111214</v>
      </c>
      <c r="P636" t="s">
        <v>5</v>
      </c>
      <c r="Q636">
        <v>0</v>
      </c>
      <c r="R636">
        <v>0</v>
      </c>
      <c r="S636" t="s">
        <v>6</v>
      </c>
      <c r="T636">
        <v>113.43101299999999</v>
      </c>
      <c r="U636">
        <v>0.77081900000000003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0.28165400000000002</v>
      </c>
      <c r="AD636">
        <v>2.3E-5</v>
      </c>
      <c r="AE636" t="s">
        <v>10</v>
      </c>
      <c r="AF636">
        <v>0</v>
      </c>
      <c r="AG636">
        <v>0</v>
      </c>
      <c r="AH636" t="s">
        <v>11</v>
      </c>
      <c r="AI636">
        <v>0.72168399999999999</v>
      </c>
      <c r="AJ636">
        <v>5.3000000000000001E-5</v>
      </c>
      <c r="AK636" t="s">
        <v>12</v>
      </c>
      <c r="AL636">
        <v>0</v>
      </c>
      <c r="AM636">
        <v>0</v>
      </c>
    </row>
    <row r="637" spans="1:39" x14ac:dyDescent="0.25">
      <c r="A637" t="s">
        <v>149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5984.961816</v>
      </c>
      <c r="I637">
        <v>3516.4067049999999</v>
      </c>
      <c r="J637" t="s">
        <v>3</v>
      </c>
      <c r="K637">
        <v>5860.6195019999996</v>
      </c>
      <c r="L637">
        <v>2875.908715</v>
      </c>
      <c r="M637" t="s">
        <v>4</v>
      </c>
      <c r="N637">
        <v>314.17964699999999</v>
      </c>
      <c r="O637">
        <v>28.559422999999999</v>
      </c>
      <c r="P637" t="s">
        <v>5</v>
      </c>
      <c r="Q637">
        <v>0</v>
      </c>
      <c r="R637">
        <v>0</v>
      </c>
      <c r="S637" t="s">
        <v>6</v>
      </c>
      <c r="T637">
        <v>120.99685100000001</v>
      </c>
      <c r="U637">
        <v>0.84926400000000002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0.28164800000000001</v>
      </c>
      <c r="AD637">
        <v>2.3E-5</v>
      </c>
      <c r="AE637" t="s">
        <v>10</v>
      </c>
      <c r="AF637">
        <v>0</v>
      </c>
      <c r="AG637">
        <v>0</v>
      </c>
      <c r="AH637" t="s">
        <v>11</v>
      </c>
      <c r="AI637">
        <v>0.72211000000000003</v>
      </c>
      <c r="AJ637">
        <v>4.8999999999999998E-5</v>
      </c>
      <c r="AK637" t="s">
        <v>12</v>
      </c>
      <c r="AL637">
        <v>0</v>
      </c>
      <c r="AM637">
        <v>0</v>
      </c>
    </row>
    <row r="638" spans="1:39" x14ac:dyDescent="0.25">
      <c r="A638" t="s">
        <v>149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6358.9703030000001</v>
      </c>
      <c r="I638">
        <v>3951.8303099999998</v>
      </c>
      <c r="J638" t="s">
        <v>3</v>
      </c>
      <c r="K638">
        <v>6226.8232619999999</v>
      </c>
      <c r="L638">
        <v>3228.2730969999998</v>
      </c>
      <c r="M638" t="s">
        <v>4</v>
      </c>
      <c r="N638">
        <v>333.822498</v>
      </c>
      <c r="O638">
        <v>32.077981000000001</v>
      </c>
      <c r="P638" t="s">
        <v>5</v>
      </c>
      <c r="Q638">
        <v>0</v>
      </c>
      <c r="R638">
        <v>0</v>
      </c>
      <c r="S638" t="s">
        <v>6</v>
      </c>
      <c r="T638">
        <v>128.56393700000001</v>
      </c>
      <c r="U638">
        <v>0.90749400000000002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0.28161599999999998</v>
      </c>
      <c r="AD638">
        <v>2.3E-5</v>
      </c>
      <c r="AE638" t="s">
        <v>10</v>
      </c>
      <c r="AF638">
        <v>0</v>
      </c>
      <c r="AG638">
        <v>0</v>
      </c>
      <c r="AH638" t="s">
        <v>11</v>
      </c>
      <c r="AI638">
        <v>0.72240000000000004</v>
      </c>
      <c r="AJ638">
        <v>5.0000000000000002E-5</v>
      </c>
      <c r="AK638" t="s">
        <v>12</v>
      </c>
      <c r="AL638">
        <v>0</v>
      </c>
      <c r="AM638">
        <v>0</v>
      </c>
    </row>
    <row r="639" spans="1:39" x14ac:dyDescent="0.25">
      <c r="A639" t="s">
        <v>149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6733.6545210000004</v>
      </c>
      <c r="I639">
        <v>4114.4029099999998</v>
      </c>
      <c r="J639" t="s">
        <v>3</v>
      </c>
      <c r="K639">
        <v>6593.7837300000001</v>
      </c>
      <c r="L639">
        <v>3353.6344939999999</v>
      </c>
      <c r="M639" t="s">
        <v>4</v>
      </c>
      <c r="N639">
        <v>353.37086900000003</v>
      </c>
      <c r="O639">
        <v>33.810429999999997</v>
      </c>
      <c r="P639" t="s">
        <v>5</v>
      </c>
      <c r="Q639">
        <v>0</v>
      </c>
      <c r="R639">
        <v>0</v>
      </c>
      <c r="S639" t="s">
        <v>6</v>
      </c>
      <c r="T639">
        <v>136.11959300000001</v>
      </c>
      <c r="U639">
        <v>1.0636460000000001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0.28122799999999998</v>
      </c>
      <c r="AD639">
        <v>2.6999999999999999E-5</v>
      </c>
      <c r="AE639" t="s">
        <v>10</v>
      </c>
      <c r="AF639">
        <v>0</v>
      </c>
      <c r="AG639">
        <v>0</v>
      </c>
      <c r="AH639" t="s">
        <v>11</v>
      </c>
      <c r="AI639">
        <v>0.72271600000000003</v>
      </c>
      <c r="AJ639">
        <v>4.6E-5</v>
      </c>
      <c r="AK639" t="s">
        <v>12</v>
      </c>
      <c r="AL639">
        <v>0</v>
      </c>
      <c r="AM639">
        <v>0</v>
      </c>
    </row>
    <row r="640" spans="1:39" x14ac:dyDescent="0.25">
      <c r="A640" t="s">
        <v>149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7106.8460839999998</v>
      </c>
      <c r="I640">
        <v>4401.653319</v>
      </c>
      <c r="J640" t="s">
        <v>3</v>
      </c>
      <c r="K640">
        <v>6959.2735839999996</v>
      </c>
      <c r="L640">
        <v>3589.2947909999998</v>
      </c>
      <c r="M640" t="s">
        <v>4</v>
      </c>
      <c r="N640">
        <v>372.90126700000002</v>
      </c>
      <c r="O640">
        <v>36.571192000000003</v>
      </c>
      <c r="P640" t="s">
        <v>5</v>
      </c>
      <c r="Q640">
        <v>0</v>
      </c>
      <c r="R640">
        <v>0</v>
      </c>
      <c r="S640" t="s">
        <v>6</v>
      </c>
      <c r="T640">
        <v>143.64372399999999</v>
      </c>
      <c r="U640">
        <v>1.18729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0.28122000000000003</v>
      </c>
      <c r="AD640">
        <v>2.6999999999999999E-5</v>
      </c>
      <c r="AE640" t="s">
        <v>10</v>
      </c>
      <c r="AF640">
        <v>0</v>
      </c>
      <c r="AG640">
        <v>0</v>
      </c>
      <c r="AH640" t="s">
        <v>11</v>
      </c>
      <c r="AI640">
        <v>0.72326299999999999</v>
      </c>
      <c r="AJ640">
        <v>4.1E-5</v>
      </c>
      <c r="AK640" t="s">
        <v>12</v>
      </c>
      <c r="AL640">
        <v>0</v>
      </c>
      <c r="AM640">
        <v>0</v>
      </c>
    </row>
    <row r="641" spans="1:39" x14ac:dyDescent="0.25">
      <c r="A641" t="s">
        <v>149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7480.409893</v>
      </c>
      <c r="I641">
        <v>4732.9581760000001</v>
      </c>
      <c r="J641" t="s">
        <v>3</v>
      </c>
      <c r="K641">
        <v>7325.0724019999998</v>
      </c>
      <c r="L641">
        <v>3860.8410220000001</v>
      </c>
      <c r="M641" t="s">
        <v>4</v>
      </c>
      <c r="N641">
        <v>392.52027199999998</v>
      </c>
      <c r="O641">
        <v>38.796872</v>
      </c>
      <c r="P641" t="s">
        <v>5</v>
      </c>
      <c r="Q641">
        <v>0</v>
      </c>
      <c r="R641">
        <v>0</v>
      </c>
      <c r="S641" t="s">
        <v>6</v>
      </c>
      <c r="T641">
        <v>151.136787</v>
      </c>
      <c r="U641">
        <v>1.334157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0.28121400000000002</v>
      </c>
      <c r="AD641">
        <v>2.6999999999999999E-5</v>
      </c>
      <c r="AE641" t="s">
        <v>10</v>
      </c>
      <c r="AF641">
        <v>0</v>
      </c>
      <c r="AG641">
        <v>0</v>
      </c>
      <c r="AH641" t="s">
        <v>11</v>
      </c>
      <c r="AI641">
        <v>0.72326299999999999</v>
      </c>
      <c r="AJ641">
        <v>4.1E-5</v>
      </c>
      <c r="AK641" t="s">
        <v>12</v>
      </c>
      <c r="AL641">
        <v>0</v>
      </c>
      <c r="AM641">
        <v>0</v>
      </c>
    </row>
    <row r="642" spans="1:39" x14ac:dyDescent="0.25">
      <c r="A642" t="s">
        <v>150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387.75396999999998</v>
      </c>
      <c r="I642">
        <v>19.355246000000001</v>
      </c>
      <c r="J642" t="s">
        <v>3</v>
      </c>
      <c r="K642">
        <v>379.62045000000001</v>
      </c>
      <c r="L642">
        <v>17.458850999999999</v>
      </c>
      <c r="M642" t="s">
        <v>4</v>
      </c>
      <c r="N642">
        <v>19.783049999999999</v>
      </c>
      <c r="O642">
        <v>0.28647699999999998</v>
      </c>
      <c r="P642" t="s">
        <v>5</v>
      </c>
      <c r="Q642">
        <v>21.125875000000001</v>
      </c>
      <c r="R642">
        <v>9.5420000000000005E-2</v>
      </c>
      <c r="S642" t="s">
        <v>6</v>
      </c>
      <c r="T642">
        <v>7.6005919999999998</v>
      </c>
      <c r="U642">
        <v>1.9254E-2</v>
      </c>
      <c r="V642" t="s">
        <v>7</v>
      </c>
      <c r="W642">
        <v>4.7802220000000002</v>
      </c>
      <c r="X642">
        <v>7.2420000000000002E-3</v>
      </c>
      <c r="Y642" t="s">
        <v>8</v>
      </c>
      <c r="Z642">
        <v>7.4516210000000003</v>
      </c>
      <c r="AA642">
        <v>2.7574999999999999E-2</v>
      </c>
      <c r="AB642" t="s">
        <v>9</v>
      </c>
      <c r="AC642">
        <v>337.71287799999999</v>
      </c>
      <c r="AD642">
        <v>13.935069</v>
      </c>
      <c r="AE642" t="s">
        <v>10</v>
      </c>
      <c r="AF642">
        <v>0.29464499999999999</v>
      </c>
      <c r="AG642">
        <v>7.1000000000000005E-5</v>
      </c>
      <c r="AH642" t="s">
        <v>11</v>
      </c>
      <c r="AI642">
        <v>0.70752599999999999</v>
      </c>
      <c r="AJ642">
        <v>3.4999999999999997E-5</v>
      </c>
      <c r="AK642" t="s">
        <v>12</v>
      </c>
      <c r="AL642">
        <v>0</v>
      </c>
      <c r="AM642">
        <v>0</v>
      </c>
    </row>
    <row r="643" spans="1:39" x14ac:dyDescent="0.25">
      <c r="A643" t="s">
        <v>150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774.93302700000004</v>
      </c>
      <c r="I643">
        <v>49.009886999999999</v>
      </c>
      <c r="J643" t="s">
        <v>3</v>
      </c>
      <c r="K643">
        <v>758.77362400000004</v>
      </c>
      <c r="L643">
        <v>40.897177999999997</v>
      </c>
      <c r="M643" t="s">
        <v>4</v>
      </c>
      <c r="N643">
        <v>39.504719999999999</v>
      </c>
      <c r="O643">
        <v>0.93732099999999996</v>
      </c>
      <c r="P643" t="s">
        <v>5</v>
      </c>
      <c r="Q643">
        <v>42.252291999999997</v>
      </c>
      <c r="R643">
        <v>0.163217</v>
      </c>
      <c r="S643" t="s">
        <v>6</v>
      </c>
      <c r="T643">
        <v>15.187110000000001</v>
      </c>
      <c r="U643">
        <v>2.5274999999999999E-2</v>
      </c>
      <c r="V643" t="s">
        <v>7</v>
      </c>
      <c r="W643">
        <v>9.5840829999999997</v>
      </c>
      <c r="X643">
        <v>1.2753E-2</v>
      </c>
      <c r="Y643" t="s">
        <v>8</v>
      </c>
      <c r="Z643">
        <v>14.893091999999999</v>
      </c>
      <c r="AA643">
        <v>6.5671999999999994E-2</v>
      </c>
      <c r="AB643" t="s">
        <v>9</v>
      </c>
      <c r="AC643">
        <v>675.00632199999995</v>
      </c>
      <c r="AD643">
        <v>31.662417000000001</v>
      </c>
      <c r="AE643" t="s">
        <v>10</v>
      </c>
      <c r="AF643">
        <v>0.29005700000000001</v>
      </c>
      <c r="AG643">
        <v>7.3999999999999996E-5</v>
      </c>
      <c r="AH643" t="s">
        <v>11</v>
      </c>
      <c r="AI643">
        <v>0.70916299999999999</v>
      </c>
      <c r="AJ643">
        <v>4.3000000000000002E-5</v>
      </c>
      <c r="AK643" t="s">
        <v>12</v>
      </c>
      <c r="AL643">
        <v>0</v>
      </c>
      <c r="AM643">
        <v>0</v>
      </c>
    </row>
    <row r="644" spans="1:39" x14ac:dyDescent="0.25">
      <c r="A644" t="s">
        <v>150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1161.4708499999999</v>
      </c>
      <c r="I644">
        <v>84.018423999999996</v>
      </c>
      <c r="J644" t="s">
        <v>3</v>
      </c>
      <c r="K644">
        <v>1137.360999</v>
      </c>
      <c r="L644">
        <v>66.393947999999995</v>
      </c>
      <c r="M644" t="s">
        <v>4</v>
      </c>
      <c r="N644">
        <v>59.175755000000002</v>
      </c>
      <c r="O644">
        <v>1.6973849999999999</v>
      </c>
      <c r="P644" t="s">
        <v>5</v>
      </c>
      <c r="Q644">
        <v>63.303179</v>
      </c>
      <c r="R644">
        <v>0.26919300000000002</v>
      </c>
      <c r="S644" t="s">
        <v>6</v>
      </c>
      <c r="T644">
        <v>22.766603</v>
      </c>
      <c r="U644">
        <v>3.0616000000000001E-2</v>
      </c>
      <c r="V644" t="s">
        <v>7</v>
      </c>
      <c r="W644">
        <v>14.344219000000001</v>
      </c>
      <c r="X644">
        <v>1.9143E-2</v>
      </c>
      <c r="Y644" t="s">
        <v>8</v>
      </c>
      <c r="Z644">
        <v>22.324717</v>
      </c>
      <c r="AA644">
        <v>0.131993</v>
      </c>
      <c r="AB644" t="s">
        <v>9</v>
      </c>
      <c r="AC644">
        <v>1011.855068</v>
      </c>
      <c r="AD644">
        <v>48.469230000000003</v>
      </c>
      <c r="AE644" t="s">
        <v>10</v>
      </c>
      <c r="AF644">
        <v>0.28874899999999998</v>
      </c>
      <c r="AG644">
        <v>6.8999999999999997E-5</v>
      </c>
      <c r="AH644" t="s">
        <v>11</v>
      </c>
      <c r="AI644">
        <v>0.71057099999999995</v>
      </c>
      <c r="AJ644">
        <v>5.5000000000000002E-5</v>
      </c>
      <c r="AK644" t="s">
        <v>12</v>
      </c>
      <c r="AL644">
        <v>0</v>
      </c>
      <c r="AM644">
        <v>0</v>
      </c>
    </row>
    <row r="645" spans="1:39" x14ac:dyDescent="0.25">
      <c r="A645" t="s">
        <v>150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1548.434851</v>
      </c>
      <c r="I645">
        <v>100.29442899999999</v>
      </c>
      <c r="J645" t="s">
        <v>3</v>
      </c>
      <c r="K645">
        <v>1516.3730350000001</v>
      </c>
      <c r="L645">
        <v>78.451280999999994</v>
      </c>
      <c r="M645" t="s">
        <v>4</v>
      </c>
      <c r="N645">
        <v>78.856268999999998</v>
      </c>
      <c r="O645">
        <v>2.39493</v>
      </c>
      <c r="P645" t="s">
        <v>5</v>
      </c>
      <c r="Q645">
        <v>84.458263000000002</v>
      </c>
      <c r="R645">
        <v>0.37464900000000001</v>
      </c>
      <c r="S645" t="s">
        <v>6</v>
      </c>
      <c r="T645">
        <v>30.395185999999999</v>
      </c>
      <c r="U645">
        <v>5.7771999999999997E-2</v>
      </c>
      <c r="V645" t="s">
        <v>7</v>
      </c>
      <c r="W645">
        <v>19.135648</v>
      </c>
      <c r="X645">
        <v>2.7476E-2</v>
      </c>
      <c r="Y645" t="s">
        <v>8</v>
      </c>
      <c r="Z645">
        <v>29.757006000000001</v>
      </c>
      <c r="AA645">
        <v>0.161355</v>
      </c>
      <c r="AB645" t="s">
        <v>9</v>
      </c>
      <c r="AC645">
        <v>1349.0540719999999</v>
      </c>
      <c r="AD645">
        <v>56.731175</v>
      </c>
      <c r="AE645" t="s">
        <v>10</v>
      </c>
      <c r="AF645">
        <v>0.28548499999999999</v>
      </c>
      <c r="AG645">
        <v>4.1999999999999998E-5</v>
      </c>
      <c r="AH645" t="s">
        <v>11</v>
      </c>
      <c r="AI645">
        <v>0.71148500000000003</v>
      </c>
      <c r="AJ645">
        <v>5.8999999999999998E-5</v>
      </c>
      <c r="AK645" t="s">
        <v>12</v>
      </c>
      <c r="AL645">
        <v>0</v>
      </c>
      <c r="AM645">
        <v>0</v>
      </c>
    </row>
    <row r="646" spans="1:39" x14ac:dyDescent="0.25">
      <c r="A646" t="s">
        <v>150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1935.4797530000001</v>
      </c>
      <c r="I646">
        <v>132.88882599999999</v>
      </c>
      <c r="J646" t="s">
        <v>3</v>
      </c>
      <c r="K646">
        <v>1895.4322219999999</v>
      </c>
      <c r="L646">
        <v>104.02070000000001</v>
      </c>
      <c r="M646" t="s">
        <v>4</v>
      </c>
      <c r="N646">
        <v>98.505880000000005</v>
      </c>
      <c r="O646">
        <v>3.2714620000000001</v>
      </c>
      <c r="P646" t="s">
        <v>5</v>
      </c>
      <c r="Q646">
        <v>105.56845</v>
      </c>
      <c r="R646">
        <v>0.48612899999999998</v>
      </c>
      <c r="S646" t="s">
        <v>6</v>
      </c>
      <c r="T646">
        <v>37.993901999999999</v>
      </c>
      <c r="U646">
        <v>9.3729999999999994E-2</v>
      </c>
      <c r="V646" t="s">
        <v>7</v>
      </c>
      <c r="W646">
        <v>23.908083999999999</v>
      </c>
      <c r="X646">
        <v>3.764E-2</v>
      </c>
      <c r="Y646" t="s">
        <v>8</v>
      </c>
      <c r="Z646">
        <v>37.172083999999998</v>
      </c>
      <c r="AA646">
        <v>0.18307999999999999</v>
      </c>
      <c r="AB646" t="s">
        <v>9</v>
      </c>
      <c r="AC646">
        <v>1686.3842749999999</v>
      </c>
      <c r="AD646">
        <v>76.156873000000004</v>
      </c>
      <c r="AE646" t="s">
        <v>10</v>
      </c>
      <c r="AF646">
        <v>0.28456700000000001</v>
      </c>
      <c r="AG646">
        <v>2.9E-5</v>
      </c>
      <c r="AH646" t="s">
        <v>11</v>
      </c>
      <c r="AI646">
        <v>0.71164499999999997</v>
      </c>
      <c r="AJ646">
        <v>5.8999999999999998E-5</v>
      </c>
      <c r="AK646" t="s">
        <v>12</v>
      </c>
      <c r="AL646">
        <v>0</v>
      </c>
      <c r="AM646">
        <v>0</v>
      </c>
    </row>
    <row r="647" spans="1:39" x14ac:dyDescent="0.25">
      <c r="A647" t="s">
        <v>150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2322.8016940000002</v>
      </c>
      <c r="I647">
        <v>167.53771399999999</v>
      </c>
      <c r="J647" t="s">
        <v>3</v>
      </c>
      <c r="K647">
        <v>2274.7768259999998</v>
      </c>
      <c r="L647">
        <v>135.32299699999999</v>
      </c>
      <c r="M647" t="s">
        <v>4</v>
      </c>
      <c r="N647">
        <v>118.19193300000001</v>
      </c>
      <c r="O647">
        <v>4.0373489999999999</v>
      </c>
      <c r="P647" t="s">
        <v>5</v>
      </c>
      <c r="Q647">
        <v>126.750407</v>
      </c>
      <c r="R647">
        <v>0.57213199999999997</v>
      </c>
      <c r="S647" t="s">
        <v>6</v>
      </c>
      <c r="T647">
        <v>45.580944000000002</v>
      </c>
      <c r="U647">
        <v>0.11498800000000001</v>
      </c>
      <c r="V647" t="s">
        <v>7</v>
      </c>
      <c r="W647">
        <v>28.727620999999999</v>
      </c>
      <c r="X647">
        <v>6.0238E-2</v>
      </c>
      <c r="Y647" t="s">
        <v>8</v>
      </c>
      <c r="Z647">
        <v>44.624004999999997</v>
      </c>
      <c r="AA647">
        <v>0.22113099999999999</v>
      </c>
      <c r="AB647" t="s">
        <v>9</v>
      </c>
      <c r="AC647">
        <v>2023.8824729999999</v>
      </c>
      <c r="AD647">
        <v>103.655586</v>
      </c>
      <c r="AE647" t="s">
        <v>10</v>
      </c>
      <c r="AF647">
        <v>0.28412500000000002</v>
      </c>
      <c r="AG647">
        <v>2.5000000000000001E-5</v>
      </c>
      <c r="AH647" t="s">
        <v>11</v>
      </c>
      <c r="AI647">
        <v>0.712866</v>
      </c>
      <c r="AJ647">
        <v>6.6000000000000005E-5</v>
      </c>
      <c r="AK647" t="s">
        <v>12</v>
      </c>
      <c r="AL647">
        <v>0</v>
      </c>
      <c r="AM647">
        <v>0</v>
      </c>
    </row>
    <row r="648" spans="1:39" x14ac:dyDescent="0.25">
      <c r="A648" t="s">
        <v>150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2709.8704640000001</v>
      </c>
      <c r="I648">
        <v>194.68077400000001</v>
      </c>
      <c r="J648" t="s">
        <v>3</v>
      </c>
      <c r="K648">
        <v>2653.930449</v>
      </c>
      <c r="L648">
        <v>155.513149</v>
      </c>
      <c r="M648" t="s">
        <v>4</v>
      </c>
      <c r="N648">
        <v>137.80763300000001</v>
      </c>
      <c r="O648">
        <v>4.8166909999999996</v>
      </c>
      <c r="P648" t="s">
        <v>5</v>
      </c>
      <c r="Q648">
        <v>147.84458699999999</v>
      </c>
      <c r="R648">
        <v>0.55621100000000001</v>
      </c>
      <c r="S648" t="s">
        <v>6</v>
      </c>
      <c r="T648">
        <v>53.171109000000001</v>
      </c>
      <c r="U648">
        <v>0.13503100000000001</v>
      </c>
      <c r="V648" t="s">
        <v>7</v>
      </c>
      <c r="W648">
        <v>33.511830000000003</v>
      </c>
      <c r="X648">
        <v>6.3563999999999996E-2</v>
      </c>
      <c r="Y648" t="s">
        <v>8</v>
      </c>
      <c r="Z648">
        <v>52.053741000000002</v>
      </c>
      <c r="AA648">
        <v>0.23847499999999999</v>
      </c>
      <c r="AB648" t="s">
        <v>9</v>
      </c>
      <c r="AC648">
        <v>2361.3098049999999</v>
      </c>
      <c r="AD648">
        <v>119.89216500000001</v>
      </c>
      <c r="AE648" t="s">
        <v>10</v>
      </c>
      <c r="AF648">
        <v>0.283943</v>
      </c>
      <c r="AG648">
        <v>2.4000000000000001E-5</v>
      </c>
      <c r="AH648" t="s">
        <v>11</v>
      </c>
      <c r="AI648">
        <v>0.71367700000000001</v>
      </c>
      <c r="AJ648">
        <v>6.6000000000000005E-5</v>
      </c>
      <c r="AK648" t="s">
        <v>12</v>
      </c>
      <c r="AL648">
        <v>0</v>
      </c>
      <c r="AM648">
        <v>0</v>
      </c>
    </row>
    <row r="649" spans="1:39" x14ac:dyDescent="0.25">
      <c r="A649" t="s">
        <v>150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3097.776875</v>
      </c>
      <c r="I649">
        <v>243.55343300000001</v>
      </c>
      <c r="J649" t="s">
        <v>3</v>
      </c>
      <c r="K649">
        <v>3033.8781880000001</v>
      </c>
      <c r="L649">
        <v>193.85900699999999</v>
      </c>
      <c r="M649" t="s">
        <v>4</v>
      </c>
      <c r="N649">
        <v>157.446584</v>
      </c>
      <c r="O649">
        <v>5.756697</v>
      </c>
      <c r="P649" t="s">
        <v>5</v>
      </c>
      <c r="Q649">
        <v>168.93914599999999</v>
      </c>
      <c r="R649">
        <v>0.57433599999999996</v>
      </c>
      <c r="S649" t="s">
        <v>6</v>
      </c>
      <c r="T649">
        <v>60.758935000000001</v>
      </c>
      <c r="U649">
        <v>0.146319</v>
      </c>
      <c r="V649" t="s">
        <v>7</v>
      </c>
      <c r="W649">
        <v>38.312263999999999</v>
      </c>
      <c r="X649">
        <v>6.2752000000000002E-2</v>
      </c>
      <c r="Y649" t="s">
        <v>8</v>
      </c>
      <c r="Z649">
        <v>59.477817999999999</v>
      </c>
      <c r="AA649">
        <v>0.26358900000000002</v>
      </c>
      <c r="AB649" t="s">
        <v>9</v>
      </c>
      <c r="AC649">
        <v>2699.5068160000001</v>
      </c>
      <c r="AD649">
        <v>151.89682199999999</v>
      </c>
      <c r="AE649" t="s">
        <v>10</v>
      </c>
      <c r="AF649">
        <v>0.28338400000000002</v>
      </c>
      <c r="AG649">
        <v>1.8E-5</v>
      </c>
      <c r="AH649" t="s">
        <v>11</v>
      </c>
      <c r="AI649">
        <v>0.71547099999999997</v>
      </c>
      <c r="AJ649">
        <v>6.7000000000000002E-5</v>
      </c>
      <c r="AK649" t="s">
        <v>12</v>
      </c>
      <c r="AL649">
        <v>0</v>
      </c>
      <c r="AM649">
        <v>0</v>
      </c>
    </row>
    <row r="650" spans="1:39" x14ac:dyDescent="0.25">
      <c r="A650" t="s">
        <v>150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3485.1878219999999</v>
      </c>
      <c r="I650">
        <v>268.05622499999998</v>
      </c>
      <c r="J650" t="s">
        <v>3</v>
      </c>
      <c r="K650">
        <v>3413.403765</v>
      </c>
      <c r="L650">
        <v>215.39269400000001</v>
      </c>
      <c r="M650" t="s">
        <v>4</v>
      </c>
      <c r="N650">
        <v>177.114013</v>
      </c>
      <c r="O650">
        <v>6.8123379999999996</v>
      </c>
      <c r="P650" t="s">
        <v>5</v>
      </c>
      <c r="Q650">
        <v>190.04091399999999</v>
      </c>
      <c r="R650">
        <v>0.56679900000000005</v>
      </c>
      <c r="S650" t="s">
        <v>6</v>
      </c>
      <c r="T650">
        <v>68.370080999999999</v>
      </c>
      <c r="U650">
        <v>0.169629</v>
      </c>
      <c r="V650" t="s">
        <v>7</v>
      </c>
      <c r="W650">
        <v>43.117995999999998</v>
      </c>
      <c r="X650">
        <v>5.4625E-2</v>
      </c>
      <c r="Y650" t="s">
        <v>8</v>
      </c>
      <c r="Z650">
        <v>66.918858999999998</v>
      </c>
      <c r="AA650">
        <v>0.28790700000000002</v>
      </c>
      <c r="AB650" t="s">
        <v>9</v>
      </c>
      <c r="AC650">
        <v>3037.2416750000002</v>
      </c>
      <c r="AD650">
        <v>173.89264700000001</v>
      </c>
      <c r="AE650" t="s">
        <v>10</v>
      </c>
      <c r="AF650">
        <v>0.28309000000000001</v>
      </c>
      <c r="AG650">
        <v>1.5999999999999999E-5</v>
      </c>
      <c r="AH650" t="s">
        <v>11</v>
      </c>
      <c r="AI650">
        <v>0.71618599999999999</v>
      </c>
      <c r="AJ650">
        <v>6.6000000000000005E-5</v>
      </c>
      <c r="AK650" t="s">
        <v>12</v>
      </c>
      <c r="AL650">
        <v>0</v>
      </c>
      <c r="AM650">
        <v>0</v>
      </c>
    </row>
    <row r="651" spans="1:39" x14ac:dyDescent="0.25">
      <c r="A651" t="s">
        <v>150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3873.2036469999998</v>
      </c>
      <c r="I651">
        <v>293.72998699999999</v>
      </c>
      <c r="J651" t="s">
        <v>3</v>
      </c>
      <c r="K651">
        <v>3793.5086470000001</v>
      </c>
      <c r="L651">
        <v>235.22455199999999</v>
      </c>
      <c r="M651" t="s">
        <v>4</v>
      </c>
      <c r="N651">
        <v>196.767709</v>
      </c>
      <c r="O651">
        <v>8.323677</v>
      </c>
      <c r="P651" t="s">
        <v>5</v>
      </c>
      <c r="Q651">
        <v>211.206087</v>
      </c>
      <c r="R651">
        <v>0.58753100000000003</v>
      </c>
      <c r="S651" t="s">
        <v>6</v>
      </c>
      <c r="T651">
        <v>75.979471000000004</v>
      </c>
      <c r="U651">
        <v>0.19160099999999999</v>
      </c>
      <c r="V651" t="s">
        <v>7</v>
      </c>
      <c r="W651">
        <v>47.950881000000003</v>
      </c>
      <c r="X651">
        <v>6.6423999999999997E-2</v>
      </c>
      <c r="Y651" t="s">
        <v>8</v>
      </c>
      <c r="Z651">
        <v>74.440039999999996</v>
      </c>
      <c r="AA651">
        <v>0.363788</v>
      </c>
      <c r="AB651" t="s">
        <v>9</v>
      </c>
      <c r="AC651">
        <v>3375.4989989999999</v>
      </c>
      <c r="AD651">
        <v>190.46946500000001</v>
      </c>
      <c r="AE651" t="s">
        <v>10</v>
      </c>
      <c r="AF651">
        <v>0.28306700000000001</v>
      </c>
      <c r="AG651">
        <v>1.5999999999999999E-5</v>
      </c>
      <c r="AH651" t="s">
        <v>11</v>
      </c>
      <c r="AI651">
        <v>0.71678900000000001</v>
      </c>
      <c r="AJ651">
        <v>6.6000000000000005E-5</v>
      </c>
      <c r="AK651" t="s">
        <v>12</v>
      </c>
      <c r="AL651">
        <v>0</v>
      </c>
      <c r="AM651">
        <v>0</v>
      </c>
    </row>
    <row r="652" spans="1:39" x14ac:dyDescent="0.25">
      <c r="A652" t="s">
        <v>150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4260.648271</v>
      </c>
      <c r="I652">
        <v>373.84168199999999</v>
      </c>
      <c r="J652" t="s">
        <v>3</v>
      </c>
      <c r="K652">
        <v>4173.0059570000003</v>
      </c>
      <c r="L652">
        <v>298.88408800000002</v>
      </c>
      <c r="M652" t="s">
        <v>4</v>
      </c>
      <c r="N652">
        <v>216.48229599999999</v>
      </c>
      <c r="O652">
        <v>9.9122430000000001</v>
      </c>
      <c r="P652" t="s">
        <v>5</v>
      </c>
      <c r="Q652">
        <v>232.33629400000001</v>
      </c>
      <c r="R652">
        <v>0.82437899999999997</v>
      </c>
      <c r="S652" t="s">
        <v>6</v>
      </c>
      <c r="T652">
        <v>83.599306999999996</v>
      </c>
      <c r="U652">
        <v>0.21341299999999999</v>
      </c>
      <c r="V652" t="s">
        <v>7</v>
      </c>
      <c r="W652">
        <v>52.750826000000004</v>
      </c>
      <c r="X652">
        <v>9.4603000000000007E-2</v>
      </c>
      <c r="Y652" t="s">
        <v>8</v>
      </c>
      <c r="Z652">
        <v>81.951280999999994</v>
      </c>
      <c r="AA652">
        <v>0.46571200000000001</v>
      </c>
      <c r="AB652" t="s">
        <v>9</v>
      </c>
      <c r="AC652">
        <v>3713.129668</v>
      </c>
      <c r="AD652">
        <v>240.14358999999999</v>
      </c>
      <c r="AE652" t="s">
        <v>10</v>
      </c>
      <c r="AF652">
        <v>0.28301799999999999</v>
      </c>
      <c r="AG652">
        <v>1.5999999999999999E-5</v>
      </c>
      <c r="AH652" t="s">
        <v>11</v>
      </c>
      <c r="AI652">
        <v>0.71813400000000005</v>
      </c>
      <c r="AJ652">
        <v>6.4999999999999994E-5</v>
      </c>
      <c r="AK652" t="s">
        <v>12</v>
      </c>
      <c r="AL652">
        <v>0</v>
      </c>
      <c r="AM652">
        <v>0</v>
      </c>
    </row>
    <row r="653" spans="1:39" x14ac:dyDescent="0.25">
      <c r="A653" t="s">
        <v>150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4648.8765819999999</v>
      </c>
      <c r="I653">
        <v>462.66953699999999</v>
      </c>
      <c r="J653" t="s">
        <v>3</v>
      </c>
      <c r="K653">
        <v>4553.2972360000003</v>
      </c>
      <c r="L653">
        <v>375.40469999999999</v>
      </c>
      <c r="M653" t="s">
        <v>4</v>
      </c>
      <c r="N653">
        <v>236.14200199999999</v>
      </c>
      <c r="O653">
        <v>11.538786</v>
      </c>
      <c r="P653" t="s">
        <v>5</v>
      </c>
      <c r="Q653">
        <v>253.519406</v>
      </c>
      <c r="R653">
        <v>1.117721</v>
      </c>
      <c r="S653" t="s">
        <v>6</v>
      </c>
      <c r="T653">
        <v>91.233327000000003</v>
      </c>
      <c r="U653">
        <v>0.25179200000000002</v>
      </c>
      <c r="V653" t="s">
        <v>7</v>
      </c>
      <c r="W653">
        <v>57.591183999999998</v>
      </c>
      <c r="X653">
        <v>0.108235</v>
      </c>
      <c r="Y653" t="s">
        <v>8</v>
      </c>
      <c r="Z653">
        <v>89.457504999999998</v>
      </c>
      <c r="AA653">
        <v>0.54759000000000002</v>
      </c>
      <c r="AB653" t="s">
        <v>9</v>
      </c>
      <c r="AC653">
        <v>4051.5556449999999</v>
      </c>
      <c r="AD653">
        <v>299.79154499999999</v>
      </c>
      <c r="AE653" t="s">
        <v>10</v>
      </c>
      <c r="AF653">
        <v>0.282721</v>
      </c>
      <c r="AG653">
        <v>1.4E-5</v>
      </c>
      <c r="AH653" t="s">
        <v>11</v>
      </c>
      <c r="AI653">
        <v>0.71826999999999996</v>
      </c>
      <c r="AJ653">
        <v>6.6000000000000005E-5</v>
      </c>
      <c r="AK653" t="s">
        <v>12</v>
      </c>
      <c r="AL653">
        <v>0</v>
      </c>
      <c r="AM653">
        <v>0</v>
      </c>
    </row>
    <row r="654" spans="1:39" x14ac:dyDescent="0.25">
      <c r="A654" t="s">
        <v>150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5036.984727</v>
      </c>
      <c r="I654">
        <v>533.69185100000004</v>
      </c>
      <c r="J654" t="s">
        <v>3</v>
      </c>
      <c r="K654">
        <v>4933.5220410000002</v>
      </c>
      <c r="L654">
        <v>433.90274799999997</v>
      </c>
      <c r="M654" t="s">
        <v>4</v>
      </c>
      <c r="N654">
        <v>255.73027300000001</v>
      </c>
      <c r="O654">
        <v>13.410897</v>
      </c>
      <c r="P654" t="s">
        <v>5</v>
      </c>
      <c r="Q654">
        <v>274.68411900000001</v>
      </c>
      <c r="R654">
        <v>1.3461399999999999</v>
      </c>
      <c r="S654" t="s">
        <v>6</v>
      </c>
      <c r="T654">
        <v>98.869873999999996</v>
      </c>
      <c r="U654">
        <v>0.28710999999999998</v>
      </c>
      <c r="V654" t="s">
        <v>7</v>
      </c>
      <c r="W654">
        <v>62.434704000000004</v>
      </c>
      <c r="X654">
        <v>0.15979199999999999</v>
      </c>
      <c r="Y654" t="s">
        <v>8</v>
      </c>
      <c r="Z654">
        <v>96.953914999999995</v>
      </c>
      <c r="AA654">
        <v>0.59511800000000004</v>
      </c>
      <c r="AB654" t="s">
        <v>9</v>
      </c>
      <c r="AC654">
        <v>4390.0640229999999</v>
      </c>
      <c r="AD654">
        <v>346.04963900000001</v>
      </c>
      <c r="AE654" t="s">
        <v>10</v>
      </c>
      <c r="AF654">
        <v>0.282661</v>
      </c>
      <c r="AG654">
        <v>1.4E-5</v>
      </c>
      <c r="AH654" t="s">
        <v>11</v>
      </c>
      <c r="AI654">
        <v>0.71882000000000001</v>
      </c>
      <c r="AJ654">
        <v>6.4999999999999994E-5</v>
      </c>
      <c r="AK654" t="s">
        <v>12</v>
      </c>
      <c r="AL654">
        <v>0</v>
      </c>
      <c r="AM654">
        <v>0</v>
      </c>
    </row>
    <row r="655" spans="1:39" x14ac:dyDescent="0.25">
      <c r="A655" t="s">
        <v>150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5425.2114160000001</v>
      </c>
      <c r="I655">
        <v>599.14736700000003</v>
      </c>
      <c r="J655" t="s">
        <v>3</v>
      </c>
      <c r="K655">
        <v>5313.7702929999996</v>
      </c>
      <c r="L655">
        <v>486.20063399999998</v>
      </c>
      <c r="M655" t="s">
        <v>4</v>
      </c>
      <c r="N655">
        <v>275.37362300000001</v>
      </c>
      <c r="O655">
        <v>14.988301999999999</v>
      </c>
      <c r="P655" t="s">
        <v>5</v>
      </c>
      <c r="Q655">
        <v>295.82038499999999</v>
      </c>
      <c r="R655">
        <v>1.8432660000000001</v>
      </c>
      <c r="S655" t="s">
        <v>6</v>
      </c>
      <c r="T655">
        <v>106.496488</v>
      </c>
      <c r="U655">
        <v>0.30076599999999998</v>
      </c>
      <c r="V655" t="s">
        <v>7</v>
      </c>
      <c r="W655">
        <v>67.229276999999996</v>
      </c>
      <c r="X655">
        <v>0.24484800000000001</v>
      </c>
      <c r="Y655" t="s">
        <v>8</v>
      </c>
      <c r="Z655">
        <v>104.459109</v>
      </c>
      <c r="AA655">
        <v>0.74707000000000001</v>
      </c>
      <c r="AB655" t="s">
        <v>9</v>
      </c>
      <c r="AC655">
        <v>4728.5686619999997</v>
      </c>
      <c r="AD655">
        <v>383.69902200000001</v>
      </c>
      <c r="AE655" t="s">
        <v>10</v>
      </c>
      <c r="AF655">
        <v>0.28265499999999999</v>
      </c>
      <c r="AG655">
        <v>1.4E-5</v>
      </c>
      <c r="AH655" t="s">
        <v>11</v>
      </c>
      <c r="AI655">
        <v>0.71911499999999995</v>
      </c>
      <c r="AJ655">
        <v>6.2000000000000003E-5</v>
      </c>
      <c r="AK655" t="s">
        <v>12</v>
      </c>
      <c r="AL655">
        <v>0</v>
      </c>
      <c r="AM655">
        <v>0</v>
      </c>
    </row>
    <row r="656" spans="1:39" x14ac:dyDescent="0.25">
      <c r="A656" t="s">
        <v>150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5814.0979589999997</v>
      </c>
      <c r="I656">
        <v>681.06721000000005</v>
      </c>
      <c r="J656" t="s">
        <v>3</v>
      </c>
      <c r="K656">
        <v>5694.6043849999996</v>
      </c>
      <c r="L656">
        <v>546.47346800000003</v>
      </c>
      <c r="M656" t="s">
        <v>4</v>
      </c>
      <c r="N656">
        <v>295.06847399999998</v>
      </c>
      <c r="O656">
        <v>16.641693</v>
      </c>
      <c r="P656" t="s">
        <v>5</v>
      </c>
      <c r="Q656">
        <v>317.02509500000002</v>
      </c>
      <c r="R656">
        <v>2.6109290000000001</v>
      </c>
      <c r="S656" t="s">
        <v>6</v>
      </c>
      <c r="T656">
        <v>114.129189</v>
      </c>
      <c r="U656">
        <v>0.30802099999999999</v>
      </c>
      <c r="V656" t="s">
        <v>7</v>
      </c>
      <c r="W656">
        <v>72.040042999999997</v>
      </c>
      <c r="X656">
        <v>0.39442500000000003</v>
      </c>
      <c r="Y656" t="s">
        <v>8</v>
      </c>
      <c r="Z656">
        <v>111.99090099999999</v>
      </c>
      <c r="AA656">
        <v>0.94879500000000005</v>
      </c>
      <c r="AB656" t="s">
        <v>9</v>
      </c>
      <c r="AC656">
        <v>5067.540352</v>
      </c>
      <c r="AD656">
        <v>422.93231700000001</v>
      </c>
      <c r="AE656" t="s">
        <v>10</v>
      </c>
      <c r="AF656">
        <v>0.28265400000000002</v>
      </c>
      <c r="AG656">
        <v>1.4E-5</v>
      </c>
      <c r="AH656" t="s">
        <v>11</v>
      </c>
      <c r="AI656">
        <v>0.71946699999999997</v>
      </c>
      <c r="AJ656">
        <v>6.2000000000000003E-5</v>
      </c>
      <c r="AK656" t="s">
        <v>12</v>
      </c>
      <c r="AL656">
        <v>0</v>
      </c>
      <c r="AM656">
        <v>0</v>
      </c>
    </row>
    <row r="657" spans="1:39" x14ac:dyDescent="0.25">
      <c r="A657" t="s">
        <v>150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6202.6445020000001</v>
      </c>
      <c r="I657">
        <v>781.55632100000003</v>
      </c>
      <c r="J657" t="s">
        <v>3</v>
      </c>
      <c r="K657">
        <v>6075.1723439999996</v>
      </c>
      <c r="L657">
        <v>614.36521100000004</v>
      </c>
      <c r="M657" t="s">
        <v>4</v>
      </c>
      <c r="N657">
        <v>314.68561899999997</v>
      </c>
      <c r="O657">
        <v>19.423777999999999</v>
      </c>
      <c r="P657" t="s">
        <v>5</v>
      </c>
      <c r="Q657">
        <v>338.18437499999999</v>
      </c>
      <c r="R657">
        <v>3.5333999999999999</v>
      </c>
      <c r="S657" t="s">
        <v>6</v>
      </c>
      <c r="T657">
        <v>121.74585</v>
      </c>
      <c r="U657">
        <v>0.32600400000000002</v>
      </c>
      <c r="V657" t="s">
        <v>7</v>
      </c>
      <c r="W657">
        <v>76.851206000000005</v>
      </c>
      <c r="X657">
        <v>0.56384900000000004</v>
      </c>
      <c r="Y657" t="s">
        <v>8</v>
      </c>
      <c r="Z657">
        <v>119.49650699999999</v>
      </c>
      <c r="AA657">
        <v>1.215465</v>
      </c>
      <c r="AB657" t="s">
        <v>9</v>
      </c>
      <c r="AC657">
        <v>5406.3714840000002</v>
      </c>
      <c r="AD657">
        <v>462.781767</v>
      </c>
      <c r="AE657" t="s">
        <v>10</v>
      </c>
      <c r="AF657">
        <v>0.28263300000000002</v>
      </c>
      <c r="AG657">
        <v>1.4E-5</v>
      </c>
      <c r="AH657" t="s">
        <v>11</v>
      </c>
      <c r="AI657">
        <v>0.71982100000000004</v>
      </c>
      <c r="AJ657">
        <v>5.8999999999999998E-5</v>
      </c>
      <c r="AK657" t="s">
        <v>12</v>
      </c>
      <c r="AL657">
        <v>0</v>
      </c>
      <c r="AM657">
        <v>0</v>
      </c>
    </row>
    <row r="658" spans="1:39" x14ac:dyDescent="0.25">
      <c r="A658" t="s">
        <v>150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6591.0294530000001</v>
      </c>
      <c r="I658">
        <v>811.30580099999997</v>
      </c>
      <c r="J658" t="s">
        <v>3</v>
      </c>
      <c r="K658">
        <v>6455.6900779999996</v>
      </c>
      <c r="L658">
        <v>632.89530600000001</v>
      </c>
      <c r="M658" t="s">
        <v>4</v>
      </c>
      <c r="N658">
        <v>334.29314900000003</v>
      </c>
      <c r="O658">
        <v>21.436252</v>
      </c>
      <c r="P658" t="s">
        <v>5</v>
      </c>
      <c r="Q658">
        <v>359.31834800000001</v>
      </c>
      <c r="R658">
        <v>3.6734629999999999</v>
      </c>
      <c r="S658" t="s">
        <v>6</v>
      </c>
      <c r="T658">
        <v>129.384456</v>
      </c>
      <c r="U658">
        <v>0.354717</v>
      </c>
      <c r="V658" t="s">
        <v>7</v>
      </c>
      <c r="W658">
        <v>81.630520000000004</v>
      </c>
      <c r="X658">
        <v>0.57850900000000005</v>
      </c>
      <c r="Y658" t="s">
        <v>8</v>
      </c>
      <c r="Z658">
        <v>126.970707</v>
      </c>
      <c r="AA658">
        <v>1.2960830000000001</v>
      </c>
      <c r="AB658" t="s">
        <v>9</v>
      </c>
      <c r="AC658">
        <v>5745.1855180000002</v>
      </c>
      <c r="AD658">
        <v>473.81751100000002</v>
      </c>
      <c r="AE658" t="s">
        <v>10</v>
      </c>
      <c r="AF658">
        <v>0.28258899999999998</v>
      </c>
      <c r="AG658">
        <v>1.4E-5</v>
      </c>
      <c r="AH658" t="s">
        <v>11</v>
      </c>
      <c r="AI658">
        <v>0.71986799999999995</v>
      </c>
      <c r="AJ658">
        <v>5.8999999999999998E-5</v>
      </c>
      <c r="AK658" t="s">
        <v>12</v>
      </c>
      <c r="AL658">
        <v>0</v>
      </c>
      <c r="AM658">
        <v>0</v>
      </c>
    </row>
    <row r="659" spans="1:39" x14ac:dyDescent="0.25">
      <c r="A659" t="s">
        <v>150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6978.4925000000003</v>
      </c>
      <c r="I659">
        <v>866.34742000000006</v>
      </c>
      <c r="J659" t="s">
        <v>3</v>
      </c>
      <c r="K659">
        <v>6835.2383499999996</v>
      </c>
      <c r="L659">
        <v>671.46321599999999</v>
      </c>
      <c r="M659" t="s">
        <v>4</v>
      </c>
      <c r="N659">
        <v>353.89352500000001</v>
      </c>
      <c r="O659">
        <v>23.391684999999999</v>
      </c>
      <c r="P659" t="s">
        <v>5</v>
      </c>
      <c r="Q659">
        <v>380.38331699999998</v>
      </c>
      <c r="R659">
        <v>3.6914959999999999</v>
      </c>
      <c r="S659" t="s">
        <v>6</v>
      </c>
      <c r="T659">
        <v>136.938166</v>
      </c>
      <c r="U659">
        <v>0.35327799999999998</v>
      </c>
      <c r="V659" t="s">
        <v>7</v>
      </c>
      <c r="W659">
        <v>86.385576</v>
      </c>
      <c r="X659">
        <v>0.59198499999999998</v>
      </c>
      <c r="Y659" t="s">
        <v>8</v>
      </c>
      <c r="Z659">
        <v>134.386899</v>
      </c>
      <c r="AA659">
        <v>1.3746320000000001</v>
      </c>
      <c r="AB659" t="s">
        <v>9</v>
      </c>
      <c r="AC659">
        <v>6083.1165140000003</v>
      </c>
      <c r="AD659">
        <v>501.61368199999998</v>
      </c>
      <c r="AE659" t="s">
        <v>10</v>
      </c>
      <c r="AF659">
        <v>0.28253600000000001</v>
      </c>
      <c r="AG659">
        <v>1.4E-5</v>
      </c>
      <c r="AH659" t="s">
        <v>11</v>
      </c>
      <c r="AI659">
        <v>0.720549</v>
      </c>
      <c r="AJ659">
        <v>5.7000000000000003E-5</v>
      </c>
      <c r="AK659" t="s">
        <v>12</v>
      </c>
      <c r="AL659">
        <v>0</v>
      </c>
      <c r="AM659">
        <v>0</v>
      </c>
    </row>
    <row r="660" spans="1:39" x14ac:dyDescent="0.25">
      <c r="A660" t="s">
        <v>150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7366.8387009999997</v>
      </c>
      <c r="I660">
        <v>983.49827700000003</v>
      </c>
      <c r="J660" t="s">
        <v>3</v>
      </c>
      <c r="K660">
        <v>7215.6696389999997</v>
      </c>
      <c r="L660">
        <v>759.06543699999997</v>
      </c>
      <c r="M660" t="s">
        <v>4</v>
      </c>
      <c r="N660">
        <v>373.512361</v>
      </c>
      <c r="O660">
        <v>26.257390000000001</v>
      </c>
      <c r="P660" t="s">
        <v>5</v>
      </c>
      <c r="Q660">
        <v>401.51062100000001</v>
      </c>
      <c r="R660">
        <v>3.8343940000000001</v>
      </c>
      <c r="S660" t="s">
        <v>6</v>
      </c>
      <c r="T660">
        <v>144.49511899999999</v>
      </c>
      <c r="U660">
        <v>0.38557900000000001</v>
      </c>
      <c r="V660" t="s">
        <v>7</v>
      </c>
      <c r="W660">
        <v>91.173955000000007</v>
      </c>
      <c r="X660">
        <v>0.58759499999999998</v>
      </c>
      <c r="Y660" t="s">
        <v>8</v>
      </c>
      <c r="Z660">
        <v>141.82419400000001</v>
      </c>
      <c r="AA660">
        <v>1.4161090000000001</v>
      </c>
      <c r="AB660" t="s">
        <v>9</v>
      </c>
      <c r="AC660">
        <v>6421.8452930000003</v>
      </c>
      <c r="AD660">
        <v>563.05257099999994</v>
      </c>
      <c r="AE660" t="s">
        <v>10</v>
      </c>
      <c r="AF660">
        <v>0.28253600000000001</v>
      </c>
      <c r="AG660">
        <v>1.4E-5</v>
      </c>
      <c r="AH660" t="s">
        <v>11</v>
      </c>
      <c r="AI660">
        <v>0.72082100000000005</v>
      </c>
      <c r="AJ660">
        <v>5.5000000000000002E-5</v>
      </c>
      <c r="AK660" t="s">
        <v>12</v>
      </c>
      <c r="AL660">
        <v>0</v>
      </c>
      <c r="AM660">
        <v>0</v>
      </c>
    </row>
    <row r="661" spans="1:39" x14ac:dyDescent="0.25">
      <c r="A661" t="s">
        <v>150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7755.3573050000005</v>
      </c>
      <c r="I661">
        <v>1120.2285810000001</v>
      </c>
      <c r="J661" t="s">
        <v>3</v>
      </c>
      <c r="K661">
        <v>7596.2312009999996</v>
      </c>
      <c r="L661">
        <v>856.27245200000004</v>
      </c>
      <c r="M661" t="s">
        <v>4</v>
      </c>
      <c r="N661">
        <v>393.23756200000003</v>
      </c>
      <c r="O661">
        <v>29.992266999999998</v>
      </c>
      <c r="P661" t="s">
        <v>5</v>
      </c>
      <c r="Q661">
        <v>422.64299599999998</v>
      </c>
      <c r="R661">
        <v>3.899708</v>
      </c>
      <c r="S661" t="s">
        <v>6</v>
      </c>
      <c r="T661">
        <v>152.06588600000001</v>
      </c>
      <c r="U661">
        <v>0.412887</v>
      </c>
      <c r="V661" t="s">
        <v>7</v>
      </c>
      <c r="W661">
        <v>95.947986999999998</v>
      </c>
      <c r="X661">
        <v>0.590059</v>
      </c>
      <c r="Y661" t="s">
        <v>8</v>
      </c>
      <c r="Z661">
        <v>149.26781600000001</v>
      </c>
      <c r="AA661">
        <v>1.5063420000000001</v>
      </c>
      <c r="AB661" t="s">
        <v>9</v>
      </c>
      <c r="AC661">
        <v>6760.5942770000001</v>
      </c>
      <c r="AD661">
        <v>624.63412700000003</v>
      </c>
      <c r="AE661" t="s">
        <v>10</v>
      </c>
      <c r="AF661">
        <v>0.28136800000000001</v>
      </c>
      <c r="AG661">
        <v>3.4E-5</v>
      </c>
      <c r="AH661" t="s">
        <v>11</v>
      </c>
      <c r="AI661">
        <v>0.72143000000000002</v>
      </c>
      <c r="AJ661">
        <v>5.3999999999999998E-5</v>
      </c>
      <c r="AK661" t="s">
        <v>12</v>
      </c>
      <c r="AL661">
        <v>0</v>
      </c>
      <c r="AM661">
        <v>0</v>
      </c>
    </row>
    <row r="662" spans="1:39" x14ac:dyDescent="0.25">
      <c r="A662" t="s">
        <v>151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151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151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151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151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151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151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151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151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151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151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151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151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151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151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151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151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151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151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151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152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392.76151700000003</v>
      </c>
      <c r="I682">
        <v>680.69304999999997</v>
      </c>
      <c r="J682" t="s">
        <v>3</v>
      </c>
      <c r="K682">
        <v>383.87978199999998</v>
      </c>
      <c r="L682">
        <v>624.04588100000001</v>
      </c>
      <c r="M682" t="s">
        <v>4</v>
      </c>
      <c r="N682">
        <v>20.77693</v>
      </c>
      <c r="O682">
        <v>2.4495439999999999</v>
      </c>
      <c r="P682" t="s">
        <v>5</v>
      </c>
      <c r="Q682">
        <v>0</v>
      </c>
      <c r="R682">
        <v>0</v>
      </c>
      <c r="S682" t="s">
        <v>6</v>
      </c>
      <c r="T682">
        <v>7.8147140000000004</v>
      </c>
      <c r="U682">
        <v>0.25708300000000001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0.29450700000000002</v>
      </c>
      <c r="AD682">
        <v>7.2000000000000002E-5</v>
      </c>
      <c r="AE682" t="s">
        <v>10</v>
      </c>
      <c r="AF682">
        <v>0</v>
      </c>
      <c r="AG682">
        <v>0</v>
      </c>
      <c r="AH682" t="s">
        <v>11</v>
      </c>
      <c r="AI682">
        <v>0.70704800000000001</v>
      </c>
      <c r="AJ682">
        <v>3.1000000000000001E-5</v>
      </c>
      <c r="AK682" t="s">
        <v>12</v>
      </c>
      <c r="AL682">
        <v>0</v>
      </c>
      <c r="AM682">
        <v>0</v>
      </c>
    </row>
    <row r="683" spans="1:39" x14ac:dyDescent="0.25">
      <c r="A683" t="s">
        <v>152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786.12287700000002</v>
      </c>
      <c r="I683">
        <v>2588.5866259999998</v>
      </c>
      <c r="J683" t="s">
        <v>3</v>
      </c>
      <c r="K683">
        <v>768.40035499999999</v>
      </c>
      <c r="L683">
        <v>2365.154685</v>
      </c>
      <c r="M683" t="s">
        <v>4</v>
      </c>
      <c r="N683">
        <v>41.716375999999997</v>
      </c>
      <c r="O683">
        <v>8.9525649999999999</v>
      </c>
      <c r="P683" t="s">
        <v>5</v>
      </c>
      <c r="Q683">
        <v>0</v>
      </c>
      <c r="R683">
        <v>0</v>
      </c>
      <c r="S683" t="s">
        <v>6</v>
      </c>
      <c r="T683">
        <v>15.630678</v>
      </c>
      <c r="U683">
        <v>0.97204000000000002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0.28950999999999999</v>
      </c>
      <c r="AD683">
        <v>5.3000000000000001E-5</v>
      </c>
      <c r="AE683" t="s">
        <v>10</v>
      </c>
      <c r="AF683">
        <v>0</v>
      </c>
      <c r="AG683">
        <v>0</v>
      </c>
      <c r="AH683" t="s">
        <v>11</v>
      </c>
      <c r="AI683">
        <v>0.70842899999999998</v>
      </c>
      <c r="AJ683">
        <v>4.0000000000000003E-5</v>
      </c>
      <c r="AK683" t="s">
        <v>12</v>
      </c>
      <c r="AL683">
        <v>0</v>
      </c>
      <c r="AM683">
        <v>0</v>
      </c>
    </row>
    <row r="684" spans="1:39" x14ac:dyDescent="0.25">
      <c r="A684" t="s">
        <v>152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1177.6517799999999</v>
      </c>
      <c r="I684">
        <v>4946.4793280000004</v>
      </c>
      <c r="J684" t="s">
        <v>3</v>
      </c>
      <c r="K684">
        <v>1151.1512130000001</v>
      </c>
      <c r="L684">
        <v>4508.2806289999999</v>
      </c>
      <c r="M684" t="s">
        <v>4</v>
      </c>
      <c r="N684">
        <v>62.398969999999998</v>
      </c>
      <c r="O684">
        <v>17.462064000000002</v>
      </c>
      <c r="P684" t="s">
        <v>5</v>
      </c>
      <c r="Q684">
        <v>0</v>
      </c>
      <c r="R684">
        <v>0</v>
      </c>
      <c r="S684" t="s">
        <v>6</v>
      </c>
      <c r="T684">
        <v>23.414142999999999</v>
      </c>
      <c r="U684">
        <v>1.774948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0.28633900000000001</v>
      </c>
      <c r="AD684">
        <v>2.1999999999999999E-5</v>
      </c>
      <c r="AE684" t="s">
        <v>10</v>
      </c>
      <c r="AF684">
        <v>0</v>
      </c>
      <c r="AG684">
        <v>0</v>
      </c>
      <c r="AH684" t="s">
        <v>11</v>
      </c>
      <c r="AI684">
        <v>0.70909</v>
      </c>
      <c r="AJ684">
        <v>4.3999999999999999E-5</v>
      </c>
      <c r="AK684" t="s">
        <v>12</v>
      </c>
      <c r="AL684">
        <v>0</v>
      </c>
      <c r="AM684">
        <v>0</v>
      </c>
    </row>
    <row r="685" spans="1:39" x14ac:dyDescent="0.25">
      <c r="A685" t="s">
        <v>152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1569.7592159999999</v>
      </c>
      <c r="I685">
        <v>8135.5408299999999</v>
      </c>
      <c r="J685" t="s">
        <v>3</v>
      </c>
      <c r="K685">
        <v>1534.464309</v>
      </c>
      <c r="L685">
        <v>7406.5547829999996</v>
      </c>
      <c r="M685" t="s">
        <v>4</v>
      </c>
      <c r="N685">
        <v>83.243877999999995</v>
      </c>
      <c r="O685">
        <v>29.123443000000002</v>
      </c>
      <c r="P685" t="s">
        <v>5</v>
      </c>
      <c r="Q685">
        <v>0</v>
      </c>
      <c r="R685">
        <v>0</v>
      </c>
      <c r="S685" t="s">
        <v>6</v>
      </c>
      <c r="T685">
        <v>31.201218000000001</v>
      </c>
      <c r="U685">
        <v>2.884557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0.28572999999999998</v>
      </c>
      <c r="AD685">
        <v>2.0999999999999999E-5</v>
      </c>
      <c r="AE685" t="s">
        <v>10</v>
      </c>
      <c r="AF685">
        <v>0</v>
      </c>
      <c r="AG685">
        <v>0</v>
      </c>
      <c r="AH685" t="s">
        <v>11</v>
      </c>
      <c r="AI685">
        <v>0.71135899999999996</v>
      </c>
      <c r="AJ685">
        <v>7.2000000000000002E-5</v>
      </c>
      <c r="AK685" t="s">
        <v>12</v>
      </c>
      <c r="AL685">
        <v>0</v>
      </c>
      <c r="AM685">
        <v>0</v>
      </c>
    </row>
    <row r="686" spans="1:39" x14ac:dyDescent="0.25">
      <c r="A686" t="s">
        <v>152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1961.397759</v>
      </c>
      <c r="I686">
        <v>13060.274257999999</v>
      </c>
      <c r="J686" t="s">
        <v>3</v>
      </c>
      <c r="K686">
        <v>1917.449822</v>
      </c>
      <c r="L686">
        <v>11912.934471</v>
      </c>
      <c r="M686" t="s">
        <v>4</v>
      </c>
      <c r="N686">
        <v>104.002878</v>
      </c>
      <c r="O686">
        <v>46.247019999999999</v>
      </c>
      <c r="P686" t="s">
        <v>5</v>
      </c>
      <c r="Q686">
        <v>0</v>
      </c>
      <c r="R686">
        <v>0</v>
      </c>
      <c r="S686" t="s">
        <v>6</v>
      </c>
      <c r="T686">
        <v>39.012563999999998</v>
      </c>
      <c r="U686">
        <v>4.4520499999999998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0.28491699999999998</v>
      </c>
      <c r="AD686">
        <v>2.9E-5</v>
      </c>
      <c r="AE686" t="s">
        <v>10</v>
      </c>
      <c r="AF686">
        <v>0</v>
      </c>
      <c r="AG686">
        <v>0</v>
      </c>
      <c r="AH686" t="s">
        <v>11</v>
      </c>
      <c r="AI686">
        <v>0.71238100000000004</v>
      </c>
      <c r="AJ686">
        <v>7.8999999999999996E-5</v>
      </c>
      <c r="AK686" t="s">
        <v>12</v>
      </c>
      <c r="AL686">
        <v>0</v>
      </c>
      <c r="AM686">
        <v>0</v>
      </c>
    </row>
    <row r="687" spans="1:39" x14ac:dyDescent="0.25">
      <c r="A687" t="s">
        <v>152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2352.6569340000001</v>
      </c>
      <c r="I687">
        <v>18981.182314999998</v>
      </c>
      <c r="J687" t="s">
        <v>3</v>
      </c>
      <c r="K687">
        <v>2299.9546</v>
      </c>
      <c r="L687">
        <v>17336.880051</v>
      </c>
      <c r="M687" t="s">
        <v>4</v>
      </c>
      <c r="N687">
        <v>124.738355</v>
      </c>
      <c r="O687">
        <v>64.756311999999994</v>
      </c>
      <c r="P687" t="s">
        <v>5</v>
      </c>
      <c r="Q687">
        <v>0</v>
      </c>
      <c r="R687">
        <v>0</v>
      </c>
      <c r="S687" t="s">
        <v>6</v>
      </c>
      <c r="T687">
        <v>46.810377000000003</v>
      </c>
      <c r="U687">
        <v>6.2884060000000002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0.28449099999999999</v>
      </c>
      <c r="AD687">
        <v>2.5999999999999998E-5</v>
      </c>
      <c r="AE687" t="s">
        <v>10</v>
      </c>
      <c r="AF687">
        <v>0</v>
      </c>
      <c r="AG687">
        <v>0</v>
      </c>
      <c r="AH687" t="s">
        <v>11</v>
      </c>
      <c r="AI687">
        <v>0.71302200000000004</v>
      </c>
      <c r="AJ687">
        <v>8.2999999999999998E-5</v>
      </c>
      <c r="AK687" t="s">
        <v>12</v>
      </c>
      <c r="AL687">
        <v>0</v>
      </c>
      <c r="AM687">
        <v>0</v>
      </c>
    </row>
    <row r="688" spans="1:39" x14ac:dyDescent="0.25">
      <c r="A688" t="s">
        <v>152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2743.1435449999999</v>
      </c>
      <c r="I688">
        <v>26307.846727</v>
      </c>
      <c r="J688" t="s">
        <v>3</v>
      </c>
      <c r="K688">
        <v>2681.782944</v>
      </c>
      <c r="L688">
        <v>24038.137142</v>
      </c>
      <c r="M688" t="s">
        <v>4</v>
      </c>
      <c r="N688">
        <v>145.47025300000001</v>
      </c>
      <c r="O688">
        <v>88.794866999999996</v>
      </c>
      <c r="P688" t="s">
        <v>5</v>
      </c>
      <c r="Q688">
        <v>0</v>
      </c>
      <c r="R688">
        <v>0</v>
      </c>
      <c r="S688" t="s">
        <v>6</v>
      </c>
      <c r="T688">
        <v>54.561179000000003</v>
      </c>
      <c r="U688">
        <v>8.5218070000000008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0.28390900000000002</v>
      </c>
      <c r="AD688">
        <v>2.9E-5</v>
      </c>
      <c r="AE688" t="s">
        <v>10</v>
      </c>
      <c r="AF688">
        <v>0</v>
      </c>
      <c r="AG688">
        <v>0</v>
      </c>
      <c r="AH688" t="s">
        <v>11</v>
      </c>
      <c r="AI688">
        <v>0.71358900000000003</v>
      </c>
      <c r="AJ688">
        <v>8.2000000000000001E-5</v>
      </c>
      <c r="AK688" t="s">
        <v>12</v>
      </c>
      <c r="AL688">
        <v>0</v>
      </c>
      <c r="AM688">
        <v>0</v>
      </c>
    </row>
    <row r="689" spans="1:39" x14ac:dyDescent="0.25">
      <c r="A689" t="s">
        <v>152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3134.0648390000001</v>
      </c>
      <c r="I689">
        <v>34672.206092</v>
      </c>
      <c r="J689" t="s">
        <v>3</v>
      </c>
      <c r="K689">
        <v>3063.9606349999999</v>
      </c>
      <c r="L689">
        <v>31723.602565000001</v>
      </c>
      <c r="M689" t="s">
        <v>4</v>
      </c>
      <c r="N689">
        <v>166.22980799999999</v>
      </c>
      <c r="O689">
        <v>113.552972</v>
      </c>
      <c r="P689" t="s">
        <v>5</v>
      </c>
      <c r="Q689">
        <v>0</v>
      </c>
      <c r="R689">
        <v>0</v>
      </c>
      <c r="S689" t="s">
        <v>6</v>
      </c>
      <c r="T689">
        <v>62.305419999999998</v>
      </c>
      <c r="U689">
        <v>11.405981000000001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0.28362199999999999</v>
      </c>
      <c r="AD689">
        <v>2.4000000000000001E-5</v>
      </c>
      <c r="AE689" t="s">
        <v>10</v>
      </c>
      <c r="AF689">
        <v>0</v>
      </c>
      <c r="AG689">
        <v>0</v>
      </c>
      <c r="AH689" t="s">
        <v>11</v>
      </c>
      <c r="AI689">
        <v>0.71454899999999999</v>
      </c>
      <c r="AJ689">
        <v>8.3999999999999995E-5</v>
      </c>
      <c r="AK689" t="s">
        <v>12</v>
      </c>
      <c r="AL689">
        <v>0</v>
      </c>
      <c r="AM689">
        <v>0</v>
      </c>
    </row>
    <row r="690" spans="1:39" x14ac:dyDescent="0.25">
      <c r="A690" t="s">
        <v>152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3524.2446239999999</v>
      </c>
      <c r="I690">
        <v>42952.087242000001</v>
      </c>
      <c r="J690" t="s">
        <v>3</v>
      </c>
      <c r="K690">
        <v>3445.4454879999998</v>
      </c>
      <c r="L690">
        <v>39296.962066</v>
      </c>
      <c r="M690" t="s">
        <v>4</v>
      </c>
      <c r="N690">
        <v>186.88967400000001</v>
      </c>
      <c r="O690">
        <v>136.725469</v>
      </c>
      <c r="P690" t="s">
        <v>5</v>
      </c>
      <c r="Q690">
        <v>0</v>
      </c>
      <c r="R690">
        <v>0</v>
      </c>
      <c r="S690" t="s">
        <v>6</v>
      </c>
      <c r="T690">
        <v>70.082634999999996</v>
      </c>
      <c r="U690">
        <v>14.182650000000001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0.28282800000000002</v>
      </c>
      <c r="AD690">
        <v>3.1000000000000001E-5</v>
      </c>
      <c r="AE690" t="s">
        <v>10</v>
      </c>
      <c r="AF690">
        <v>0</v>
      </c>
      <c r="AG690">
        <v>0</v>
      </c>
      <c r="AH690" t="s">
        <v>11</v>
      </c>
      <c r="AI690">
        <v>0.71621699999999999</v>
      </c>
      <c r="AJ690">
        <v>8.6000000000000003E-5</v>
      </c>
      <c r="AK690" t="s">
        <v>12</v>
      </c>
      <c r="AL690">
        <v>0</v>
      </c>
      <c r="AM690">
        <v>0</v>
      </c>
    </row>
    <row r="691" spans="1:39" x14ac:dyDescent="0.25">
      <c r="A691" t="s">
        <v>152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3914.3458249999999</v>
      </c>
      <c r="I691">
        <v>51798.384077000002</v>
      </c>
      <c r="J691" t="s">
        <v>3</v>
      </c>
      <c r="K691">
        <v>3826.9415140000001</v>
      </c>
      <c r="L691">
        <v>47392.745690000003</v>
      </c>
      <c r="M691" t="s">
        <v>4</v>
      </c>
      <c r="N691">
        <v>207.52622299999999</v>
      </c>
      <c r="O691">
        <v>167.773619</v>
      </c>
      <c r="P691" t="s">
        <v>5</v>
      </c>
      <c r="Q691">
        <v>0</v>
      </c>
      <c r="R691">
        <v>0</v>
      </c>
      <c r="S691" t="s">
        <v>6</v>
      </c>
      <c r="T691">
        <v>77.890128000000004</v>
      </c>
      <c r="U691">
        <v>17.263324999999998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0.28261799999999998</v>
      </c>
      <c r="AD691">
        <v>2.8E-5</v>
      </c>
      <c r="AE691" t="s">
        <v>10</v>
      </c>
      <c r="AF691">
        <v>0</v>
      </c>
      <c r="AG691">
        <v>0</v>
      </c>
      <c r="AH691" t="s">
        <v>11</v>
      </c>
      <c r="AI691">
        <v>0.71643400000000002</v>
      </c>
      <c r="AJ691">
        <v>8.2999999999999998E-5</v>
      </c>
      <c r="AK691" t="s">
        <v>12</v>
      </c>
      <c r="AL691">
        <v>0</v>
      </c>
      <c r="AM691">
        <v>0</v>
      </c>
    </row>
    <row r="692" spans="1:39" x14ac:dyDescent="0.25">
      <c r="A692" t="s">
        <v>152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4306.6433109999998</v>
      </c>
      <c r="I692">
        <v>62112.100634000002</v>
      </c>
      <c r="J692" t="s">
        <v>3</v>
      </c>
      <c r="K692">
        <v>4210.448633</v>
      </c>
      <c r="L692">
        <v>56845.693163000004</v>
      </c>
      <c r="M692" t="s">
        <v>4</v>
      </c>
      <c r="N692">
        <v>228.447047</v>
      </c>
      <c r="O692">
        <v>206.167171</v>
      </c>
      <c r="P692" t="s">
        <v>5</v>
      </c>
      <c r="Q692">
        <v>0</v>
      </c>
      <c r="R692">
        <v>0</v>
      </c>
      <c r="S692" t="s">
        <v>6</v>
      </c>
      <c r="T692">
        <v>85.732629000000003</v>
      </c>
      <c r="U692">
        <v>20.759965999999999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0.28244000000000002</v>
      </c>
      <c r="AD692">
        <v>2.5999999999999998E-5</v>
      </c>
      <c r="AE692" t="s">
        <v>10</v>
      </c>
      <c r="AF692">
        <v>0</v>
      </c>
      <c r="AG692">
        <v>0</v>
      </c>
      <c r="AH692" t="s">
        <v>11</v>
      </c>
      <c r="AI692">
        <v>0.716862</v>
      </c>
      <c r="AJ692">
        <v>8.3999999999999995E-5</v>
      </c>
      <c r="AK692" t="s">
        <v>12</v>
      </c>
      <c r="AL692">
        <v>0</v>
      </c>
      <c r="AM692">
        <v>0</v>
      </c>
    </row>
    <row r="693" spans="1:39" x14ac:dyDescent="0.25">
      <c r="A693" t="s">
        <v>152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4700.5256149999996</v>
      </c>
      <c r="I693">
        <v>74486.803870000003</v>
      </c>
      <c r="J693" t="s">
        <v>3</v>
      </c>
      <c r="K693">
        <v>4595.5616890000001</v>
      </c>
      <c r="L693">
        <v>68187.090305999998</v>
      </c>
      <c r="M693" t="s">
        <v>4</v>
      </c>
      <c r="N693">
        <v>249.26992999999999</v>
      </c>
      <c r="O693">
        <v>244.41534100000001</v>
      </c>
      <c r="P693" t="s">
        <v>5</v>
      </c>
      <c r="Q693">
        <v>0</v>
      </c>
      <c r="R693">
        <v>0</v>
      </c>
      <c r="S693" t="s">
        <v>6</v>
      </c>
      <c r="T693">
        <v>93.633955</v>
      </c>
      <c r="U693">
        <v>24.738084000000001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0.28228700000000001</v>
      </c>
      <c r="AD693">
        <v>2.5000000000000001E-5</v>
      </c>
      <c r="AE693" t="s">
        <v>10</v>
      </c>
      <c r="AF693">
        <v>0</v>
      </c>
      <c r="AG693">
        <v>0</v>
      </c>
      <c r="AH693" t="s">
        <v>11</v>
      </c>
      <c r="AI693">
        <v>0.71804400000000002</v>
      </c>
      <c r="AJ693">
        <v>7.8999999999999996E-5</v>
      </c>
      <c r="AK693" t="s">
        <v>12</v>
      </c>
      <c r="AL693">
        <v>0</v>
      </c>
      <c r="AM693">
        <v>0</v>
      </c>
    </row>
    <row r="694" spans="1:39" x14ac:dyDescent="0.25">
      <c r="A694" t="s">
        <v>152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5096.6825879999997</v>
      </c>
      <c r="I694">
        <v>88830.607103000002</v>
      </c>
      <c r="J694" t="s">
        <v>3</v>
      </c>
      <c r="K694">
        <v>4982.8670510000002</v>
      </c>
      <c r="L694">
        <v>81350.823168999996</v>
      </c>
      <c r="M694" t="s">
        <v>4</v>
      </c>
      <c r="N694">
        <v>270.19727599999999</v>
      </c>
      <c r="O694">
        <v>291.82502699999998</v>
      </c>
      <c r="P694" t="s">
        <v>5</v>
      </c>
      <c r="Q694">
        <v>0</v>
      </c>
      <c r="R694">
        <v>0</v>
      </c>
      <c r="S694" t="s">
        <v>6</v>
      </c>
      <c r="T694">
        <v>101.58959400000001</v>
      </c>
      <c r="U694">
        <v>29.954422999999998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0.28199800000000003</v>
      </c>
      <c r="AD694">
        <v>2.8E-5</v>
      </c>
      <c r="AE694" t="s">
        <v>10</v>
      </c>
      <c r="AF694">
        <v>0</v>
      </c>
      <c r="AG694">
        <v>0</v>
      </c>
      <c r="AH694" t="s">
        <v>11</v>
      </c>
      <c r="AI694">
        <v>0.71920899999999999</v>
      </c>
      <c r="AJ694">
        <v>7.2999999999999999E-5</v>
      </c>
      <c r="AK694" t="s">
        <v>12</v>
      </c>
      <c r="AL694">
        <v>0</v>
      </c>
      <c r="AM694">
        <v>0</v>
      </c>
    </row>
    <row r="695" spans="1:39" x14ac:dyDescent="0.25">
      <c r="A695" t="s">
        <v>152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5490.5712789999998</v>
      </c>
      <c r="I695">
        <v>103412.32251699999</v>
      </c>
      <c r="J695" t="s">
        <v>3</v>
      </c>
      <c r="K695">
        <v>5367.8431929999997</v>
      </c>
      <c r="L695">
        <v>94777.445126000006</v>
      </c>
      <c r="M695" t="s">
        <v>4</v>
      </c>
      <c r="N695">
        <v>291.232327</v>
      </c>
      <c r="O695">
        <v>341.90876800000001</v>
      </c>
      <c r="P695" t="s">
        <v>5</v>
      </c>
      <c r="Q695">
        <v>0</v>
      </c>
      <c r="R695">
        <v>0</v>
      </c>
      <c r="S695" t="s">
        <v>6</v>
      </c>
      <c r="T695">
        <v>109.444419</v>
      </c>
      <c r="U695">
        <v>34.835059000000001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0.28199200000000002</v>
      </c>
      <c r="AD695">
        <v>2.8E-5</v>
      </c>
      <c r="AE695" t="s">
        <v>10</v>
      </c>
      <c r="AF695">
        <v>0</v>
      </c>
      <c r="AG695">
        <v>0</v>
      </c>
      <c r="AH695" t="s">
        <v>11</v>
      </c>
      <c r="AI695">
        <v>0.72052799999999995</v>
      </c>
      <c r="AJ695">
        <v>6.6000000000000005E-5</v>
      </c>
      <c r="AK695" t="s">
        <v>12</v>
      </c>
      <c r="AL695">
        <v>0</v>
      </c>
      <c r="AM695">
        <v>0</v>
      </c>
    </row>
    <row r="696" spans="1:39" x14ac:dyDescent="0.25">
      <c r="A696" t="s">
        <v>152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5883.6848630000004</v>
      </c>
      <c r="I696">
        <v>118857.788218</v>
      </c>
      <c r="J696" t="s">
        <v>3</v>
      </c>
      <c r="K696">
        <v>5752.1275589999996</v>
      </c>
      <c r="L696">
        <v>108980.71920599999</v>
      </c>
      <c r="M696" t="s">
        <v>4</v>
      </c>
      <c r="N696">
        <v>312.04708599999998</v>
      </c>
      <c r="O696">
        <v>390.221744</v>
      </c>
      <c r="P696" t="s">
        <v>5</v>
      </c>
      <c r="Q696">
        <v>0</v>
      </c>
      <c r="R696">
        <v>0</v>
      </c>
      <c r="S696" t="s">
        <v>6</v>
      </c>
      <c r="T696">
        <v>117.282415</v>
      </c>
      <c r="U696">
        <v>40.138308000000002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0.28197899999999998</v>
      </c>
      <c r="AD696">
        <v>2.8E-5</v>
      </c>
      <c r="AE696" t="s">
        <v>10</v>
      </c>
      <c r="AF696">
        <v>0</v>
      </c>
      <c r="AG696">
        <v>0</v>
      </c>
      <c r="AH696" t="s">
        <v>11</v>
      </c>
      <c r="AI696">
        <v>0.72052899999999998</v>
      </c>
      <c r="AJ696">
        <v>6.6000000000000005E-5</v>
      </c>
      <c r="AK696" t="s">
        <v>12</v>
      </c>
      <c r="AL696">
        <v>0</v>
      </c>
      <c r="AM696">
        <v>0</v>
      </c>
    </row>
    <row r="697" spans="1:39" x14ac:dyDescent="0.25">
      <c r="A697" t="s">
        <v>152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6276.7304199999999</v>
      </c>
      <c r="I697">
        <v>134770.41718399999</v>
      </c>
      <c r="J697" t="s">
        <v>3</v>
      </c>
      <c r="K697">
        <v>6136.4037790000002</v>
      </c>
      <c r="L697">
        <v>123680.302872</v>
      </c>
      <c r="M697" t="s">
        <v>4</v>
      </c>
      <c r="N697">
        <v>332.81347199999999</v>
      </c>
      <c r="O697">
        <v>436.479579</v>
      </c>
      <c r="P697" t="s">
        <v>5</v>
      </c>
      <c r="Q697">
        <v>0</v>
      </c>
      <c r="R697">
        <v>0</v>
      </c>
      <c r="S697" t="s">
        <v>6</v>
      </c>
      <c r="T697">
        <v>125.11509</v>
      </c>
      <c r="U697">
        <v>45.511324000000002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0.281974</v>
      </c>
      <c r="AD697">
        <v>2.8E-5</v>
      </c>
      <c r="AE697" t="s">
        <v>10</v>
      </c>
      <c r="AF697">
        <v>0</v>
      </c>
      <c r="AG697">
        <v>0</v>
      </c>
      <c r="AH697" t="s">
        <v>11</v>
      </c>
      <c r="AI697">
        <v>0.72131699999999999</v>
      </c>
      <c r="AJ697">
        <v>5.8999999999999998E-5</v>
      </c>
      <c r="AK697" t="s">
        <v>12</v>
      </c>
      <c r="AL697">
        <v>0</v>
      </c>
      <c r="AM697">
        <v>0</v>
      </c>
    </row>
    <row r="698" spans="1:39" x14ac:dyDescent="0.25">
      <c r="A698" t="s">
        <v>152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6672.0554199999997</v>
      </c>
      <c r="I698">
        <v>151143.99608300001</v>
      </c>
      <c r="J698" t="s">
        <v>3</v>
      </c>
      <c r="K698">
        <v>6522.7412789999998</v>
      </c>
      <c r="L698">
        <v>138647.15827799999</v>
      </c>
      <c r="M698" t="s">
        <v>4</v>
      </c>
      <c r="N698">
        <v>353.92759999999998</v>
      </c>
      <c r="O698">
        <v>493.63231200000001</v>
      </c>
      <c r="P698" t="s">
        <v>5</v>
      </c>
      <c r="Q698">
        <v>0</v>
      </c>
      <c r="R698">
        <v>0</v>
      </c>
      <c r="S698" t="s">
        <v>6</v>
      </c>
      <c r="T698">
        <v>133.02079900000001</v>
      </c>
      <c r="U698">
        <v>50.345452000000002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0.28184900000000002</v>
      </c>
      <c r="AD698">
        <v>2.6999999999999999E-5</v>
      </c>
      <c r="AE698" t="s">
        <v>10</v>
      </c>
      <c r="AF698">
        <v>0</v>
      </c>
      <c r="AG698">
        <v>0</v>
      </c>
      <c r="AH698" t="s">
        <v>11</v>
      </c>
      <c r="AI698">
        <v>0.72158800000000001</v>
      </c>
      <c r="AJ698">
        <v>5.7000000000000003E-5</v>
      </c>
      <c r="AK698" t="s">
        <v>12</v>
      </c>
      <c r="AL698">
        <v>0</v>
      </c>
      <c r="AM698">
        <v>0</v>
      </c>
    </row>
    <row r="699" spans="1:39" x14ac:dyDescent="0.25">
      <c r="A699" t="s">
        <v>152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7066.076016</v>
      </c>
      <c r="I699">
        <v>169076.11370300001</v>
      </c>
      <c r="J699" t="s">
        <v>3</v>
      </c>
      <c r="K699">
        <v>6907.9863180000002</v>
      </c>
      <c r="L699">
        <v>155088.78636999999</v>
      </c>
      <c r="M699" t="s">
        <v>4</v>
      </c>
      <c r="N699">
        <v>374.76437600000003</v>
      </c>
      <c r="O699">
        <v>555.266122</v>
      </c>
      <c r="P699" t="s">
        <v>5</v>
      </c>
      <c r="Q699">
        <v>0</v>
      </c>
      <c r="R699">
        <v>0</v>
      </c>
      <c r="S699" t="s">
        <v>6</v>
      </c>
      <c r="T699">
        <v>140.841714</v>
      </c>
      <c r="U699">
        <v>55.900936999999999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0.28179100000000001</v>
      </c>
      <c r="AD699">
        <v>2.6999999999999999E-5</v>
      </c>
      <c r="AE699" t="s">
        <v>10</v>
      </c>
      <c r="AF699">
        <v>0</v>
      </c>
      <c r="AG699">
        <v>0</v>
      </c>
      <c r="AH699" t="s">
        <v>11</v>
      </c>
      <c r="AI699">
        <v>0.72184800000000005</v>
      </c>
      <c r="AJ699">
        <v>5.5999999999999999E-5</v>
      </c>
      <c r="AK699" t="s">
        <v>12</v>
      </c>
      <c r="AL699">
        <v>0</v>
      </c>
      <c r="AM699">
        <v>0</v>
      </c>
    </row>
    <row r="700" spans="1:39" x14ac:dyDescent="0.25">
      <c r="A700" t="s">
        <v>152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7462.1984279999997</v>
      </c>
      <c r="I700">
        <v>189474.74895899999</v>
      </c>
      <c r="J700" t="s">
        <v>3</v>
      </c>
      <c r="K700">
        <v>7295.2542480000002</v>
      </c>
      <c r="L700">
        <v>173837.20362300001</v>
      </c>
      <c r="M700" t="s">
        <v>4</v>
      </c>
      <c r="N700">
        <v>395.771725</v>
      </c>
      <c r="O700">
        <v>622.31590400000005</v>
      </c>
      <c r="P700" t="s">
        <v>5</v>
      </c>
      <c r="Q700">
        <v>0</v>
      </c>
      <c r="R700">
        <v>0</v>
      </c>
      <c r="S700" t="s">
        <v>6</v>
      </c>
      <c r="T700">
        <v>148.695539</v>
      </c>
      <c r="U700">
        <v>62.635134999999998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0.28178700000000001</v>
      </c>
      <c r="AD700">
        <v>2.6999999999999999E-5</v>
      </c>
      <c r="AE700" t="s">
        <v>10</v>
      </c>
      <c r="AF700">
        <v>0</v>
      </c>
      <c r="AG700">
        <v>0</v>
      </c>
      <c r="AH700" t="s">
        <v>11</v>
      </c>
      <c r="AI700">
        <v>0.72229500000000002</v>
      </c>
      <c r="AJ700">
        <v>5.5000000000000002E-5</v>
      </c>
      <c r="AK700" t="s">
        <v>12</v>
      </c>
      <c r="AL700">
        <v>0</v>
      </c>
      <c r="AM700">
        <v>0</v>
      </c>
    </row>
    <row r="701" spans="1:39" x14ac:dyDescent="0.25">
      <c r="A701" t="s">
        <v>152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7860.0194819999997</v>
      </c>
      <c r="I701">
        <v>209934.75727599999</v>
      </c>
      <c r="J701" t="s">
        <v>3</v>
      </c>
      <c r="K701">
        <v>7683.9237400000002</v>
      </c>
      <c r="L701">
        <v>192543.088934</v>
      </c>
      <c r="M701" t="s">
        <v>4</v>
      </c>
      <c r="N701">
        <v>417.129459</v>
      </c>
      <c r="O701">
        <v>693.23731199999997</v>
      </c>
      <c r="P701" t="s">
        <v>5</v>
      </c>
      <c r="Q701">
        <v>0</v>
      </c>
      <c r="R701">
        <v>0</v>
      </c>
      <c r="S701" t="s">
        <v>6</v>
      </c>
      <c r="T701">
        <v>156.57032899999999</v>
      </c>
      <c r="U701">
        <v>69.855985000000004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0.28177600000000003</v>
      </c>
      <c r="AD701">
        <v>2.6999999999999999E-5</v>
      </c>
      <c r="AE701" t="s">
        <v>10</v>
      </c>
      <c r="AF701">
        <v>0</v>
      </c>
      <c r="AG701">
        <v>0</v>
      </c>
      <c r="AH701" t="s">
        <v>11</v>
      </c>
      <c r="AI701">
        <v>0.72305299999999995</v>
      </c>
      <c r="AJ701">
        <v>4.5000000000000003E-5</v>
      </c>
      <c r="AK701" t="s">
        <v>12</v>
      </c>
      <c r="AL701">
        <v>0</v>
      </c>
      <c r="AM70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/>
  </sheetViews>
  <sheetFormatPr defaultRowHeight="15" x14ac:dyDescent="0.25"/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193</v>
      </c>
      <c r="F1" t="s">
        <v>171</v>
      </c>
      <c r="G1" t="s">
        <v>194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10798.2</v>
      </c>
      <c r="C2">
        <v>10196.4</v>
      </c>
      <c r="D2">
        <v>10103.1</v>
      </c>
      <c r="E2">
        <v>9621.2199999999993</v>
      </c>
      <c r="F2">
        <v>452.80599999999998</v>
      </c>
      <c r="G2">
        <v>0</v>
      </c>
      <c r="H2">
        <v>452.80599999999998</v>
      </c>
      <c r="I2">
        <v>0.26233499999999998</v>
      </c>
      <c r="J2">
        <v>1</v>
      </c>
      <c r="K2">
        <v>0</v>
      </c>
    </row>
    <row r="3" spans="1:17" x14ac:dyDescent="0.25">
      <c r="A3" t="s">
        <v>34</v>
      </c>
      <c r="B3">
        <v>10133.9</v>
      </c>
      <c r="C3">
        <v>10063</v>
      </c>
      <c r="D3">
        <v>9971.83</v>
      </c>
      <c r="E3">
        <v>9501.65</v>
      </c>
      <c r="F3">
        <v>447.952</v>
      </c>
      <c r="G3">
        <v>0</v>
      </c>
      <c r="H3" s="11">
        <v>447.952</v>
      </c>
      <c r="I3">
        <v>0.14718899999999999</v>
      </c>
      <c r="J3">
        <v>1</v>
      </c>
      <c r="K3">
        <v>0</v>
      </c>
    </row>
    <row r="4" spans="1:17" x14ac:dyDescent="0.25">
      <c r="A4" t="s">
        <v>34</v>
      </c>
      <c r="B4">
        <v>10131.4</v>
      </c>
      <c r="C4">
        <v>10064.299999999999</v>
      </c>
      <c r="D4">
        <v>9982.4</v>
      </c>
      <c r="E4">
        <v>9513.44</v>
      </c>
      <c r="F4">
        <v>448.55599999999998</v>
      </c>
      <c r="G4">
        <v>0</v>
      </c>
      <c r="H4">
        <v>448.55599999999998</v>
      </c>
      <c r="I4">
        <v>0.14718899999999999</v>
      </c>
      <c r="J4">
        <v>1</v>
      </c>
      <c r="K4">
        <v>0</v>
      </c>
    </row>
    <row r="5" spans="1:17" x14ac:dyDescent="0.25">
      <c r="A5" t="s">
        <v>34</v>
      </c>
      <c r="B5">
        <v>10146.5</v>
      </c>
      <c r="C5">
        <v>10079.200000000001</v>
      </c>
      <c r="D5">
        <v>10000</v>
      </c>
      <c r="E5">
        <v>9532.61</v>
      </c>
      <c r="F5">
        <v>449.40899999999999</v>
      </c>
      <c r="G5">
        <v>0</v>
      </c>
      <c r="H5">
        <v>449.40899999999999</v>
      </c>
      <c r="I5">
        <v>0.14718899999999999</v>
      </c>
      <c r="J5">
        <v>1</v>
      </c>
      <c r="K5">
        <v>0</v>
      </c>
    </row>
    <row r="6" spans="1:17" x14ac:dyDescent="0.25">
      <c r="A6" t="s">
        <v>34</v>
      </c>
      <c r="B6">
        <v>10145.5</v>
      </c>
      <c r="C6">
        <v>10075.700000000001</v>
      </c>
      <c r="D6">
        <v>9999.36</v>
      </c>
      <c r="E6">
        <v>9532.81</v>
      </c>
      <c r="F6">
        <v>449.37700000000001</v>
      </c>
      <c r="G6">
        <v>0</v>
      </c>
      <c r="H6">
        <v>449.37700000000001</v>
      </c>
      <c r="I6">
        <v>0.14718899999999999</v>
      </c>
      <c r="J6">
        <v>1</v>
      </c>
      <c r="K6">
        <v>0</v>
      </c>
    </row>
    <row r="7" spans="1:17" x14ac:dyDescent="0.25">
      <c r="A7" t="s">
        <v>34</v>
      </c>
      <c r="B7">
        <v>10141.5</v>
      </c>
      <c r="C7">
        <v>10074.9</v>
      </c>
      <c r="D7">
        <v>9998.67</v>
      </c>
      <c r="E7">
        <v>9532.1299999999992</v>
      </c>
      <c r="F7">
        <v>449.33699999999999</v>
      </c>
      <c r="G7">
        <v>0</v>
      </c>
      <c r="H7">
        <v>449.33699999999999</v>
      </c>
      <c r="I7">
        <v>0.14718899999999999</v>
      </c>
      <c r="J7">
        <v>1</v>
      </c>
      <c r="K7">
        <v>0</v>
      </c>
    </row>
    <row r="8" spans="1:17" x14ac:dyDescent="0.25">
      <c r="A8" t="s">
        <v>34</v>
      </c>
      <c r="B8">
        <v>10142.5</v>
      </c>
      <c r="C8">
        <v>10075.799999999999</v>
      </c>
      <c r="D8">
        <v>9999.7900000000009</v>
      </c>
      <c r="E8">
        <v>9532.5</v>
      </c>
      <c r="F8">
        <v>449.42</v>
      </c>
      <c r="G8">
        <v>0</v>
      </c>
      <c r="H8">
        <v>449.42</v>
      </c>
      <c r="I8">
        <v>0.14718899999999999</v>
      </c>
      <c r="J8">
        <v>1</v>
      </c>
      <c r="K8">
        <v>0</v>
      </c>
    </row>
    <row r="9" spans="1:17" x14ac:dyDescent="0.25">
      <c r="A9" t="s">
        <v>34</v>
      </c>
      <c r="B9">
        <v>10206.1</v>
      </c>
      <c r="C9">
        <v>10139.799999999999</v>
      </c>
      <c r="D9">
        <v>10058.5</v>
      </c>
      <c r="E9">
        <v>9585.5</v>
      </c>
      <c r="F9">
        <v>451.77699999999999</v>
      </c>
      <c r="G9">
        <v>0</v>
      </c>
      <c r="H9">
        <v>451.77699999999999</v>
      </c>
      <c r="I9">
        <v>0.14718999999999999</v>
      </c>
      <c r="J9">
        <v>1</v>
      </c>
      <c r="K9">
        <v>0</v>
      </c>
    </row>
    <row r="10" spans="1:17" x14ac:dyDescent="0.25">
      <c r="A10" t="s">
        <v>34</v>
      </c>
      <c r="B10">
        <v>10226.9</v>
      </c>
      <c r="C10">
        <v>10159.5</v>
      </c>
      <c r="D10">
        <v>10075.299999999999</v>
      </c>
      <c r="E10">
        <v>9599.6</v>
      </c>
      <c r="F10">
        <v>452.411</v>
      </c>
      <c r="G10">
        <v>0</v>
      </c>
      <c r="H10">
        <v>452.411</v>
      </c>
      <c r="I10">
        <v>0.14718899999999999</v>
      </c>
      <c r="J10">
        <v>1</v>
      </c>
      <c r="K10">
        <v>0</v>
      </c>
    </row>
    <row r="11" spans="1:17" x14ac:dyDescent="0.25">
      <c r="A11" t="s">
        <v>34</v>
      </c>
      <c r="B11">
        <v>10225.4</v>
      </c>
      <c r="C11">
        <v>10158.700000000001</v>
      </c>
      <c r="D11">
        <v>10076.299999999999</v>
      </c>
      <c r="E11">
        <v>9599.6200000000008</v>
      </c>
      <c r="F11">
        <v>452.34300000000002</v>
      </c>
      <c r="G11">
        <v>0</v>
      </c>
      <c r="H11" s="11">
        <v>452.34300000000002</v>
      </c>
      <c r="I11">
        <v>0.14718899999999999</v>
      </c>
      <c r="J11">
        <v>1</v>
      </c>
      <c r="K11">
        <v>0</v>
      </c>
    </row>
    <row r="12" spans="1:17" x14ac:dyDescent="0.25">
      <c r="A12" t="s">
        <v>34</v>
      </c>
      <c r="B12">
        <v>10226.5</v>
      </c>
      <c r="C12">
        <v>10159.5</v>
      </c>
      <c r="D12">
        <v>10076.799999999999</v>
      </c>
      <c r="E12">
        <v>9599.7800000000007</v>
      </c>
      <c r="F12">
        <v>452.28100000000001</v>
      </c>
      <c r="G12">
        <v>0</v>
      </c>
      <c r="H12">
        <v>452.28100000000001</v>
      </c>
      <c r="I12">
        <v>0.14718899999999999</v>
      </c>
      <c r="J12">
        <v>1</v>
      </c>
      <c r="K12">
        <v>0</v>
      </c>
    </row>
    <row r="13" spans="1:17" x14ac:dyDescent="0.25">
      <c r="A13" t="s">
        <v>34</v>
      </c>
      <c r="B13">
        <v>10223.799999999999</v>
      </c>
      <c r="C13">
        <v>10156.6</v>
      </c>
      <c r="D13">
        <v>10075.4</v>
      </c>
      <c r="E13">
        <v>9599.2000000000007</v>
      </c>
      <c r="F13">
        <v>452.23399999999998</v>
      </c>
      <c r="G13">
        <v>0</v>
      </c>
      <c r="H13" s="11">
        <v>452.23399999999998</v>
      </c>
      <c r="I13">
        <v>0.14718899999999999</v>
      </c>
      <c r="J13">
        <v>1</v>
      </c>
      <c r="K13">
        <v>0</v>
      </c>
    </row>
    <row r="14" spans="1:17" x14ac:dyDescent="0.25">
      <c r="A14" t="s">
        <v>34</v>
      </c>
      <c r="B14">
        <v>10223.700000000001</v>
      </c>
      <c r="C14">
        <v>10157.299999999999</v>
      </c>
      <c r="D14">
        <v>10074.799999999999</v>
      </c>
      <c r="E14">
        <v>9598.69</v>
      </c>
      <c r="F14">
        <v>452.25900000000001</v>
      </c>
      <c r="G14">
        <v>0</v>
      </c>
      <c r="H14">
        <v>452.25900000000001</v>
      </c>
      <c r="I14">
        <v>6.5639900000000001E-2</v>
      </c>
      <c r="J14">
        <v>1</v>
      </c>
      <c r="K14">
        <v>0</v>
      </c>
    </row>
    <row r="15" spans="1:17" x14ac:dyDescent="0.25">
      <c r="A15" t="s">
        <v>34</v>
      </c>
      <c r="B15">
        <v>10223.6</v>
      </c>
      <c r="C15">
        <v>10157.299999999999</v>
      </c>
      <c r="D15">
        <v>10075.799999999999</v>
      </c>
      <c r="E15">
        <v>9598.8799999999992</v>
      </c>
      <c r="F15">
        <v>452.33499999999998</v>
      </c>
      <c r="G15">
        <v>0</v>
      </c>
      <c r="H15">
        <v>452.33499999999998</v>
      </c>
      <c r="I15">
        <v>0.14718899999999999</v>
      </c>
      <c r="J15">
        <v>1</v>
      </c>
      <c r="K15">
        <v>0</v>
      </c>
    </row>
    <row r="16" spans="1:17" x14ac:dyDescent="0.25">
      <c r="A16" t="s">
        <v>34</v>
      </c>
      <c r="B16">
        <v>10226.6</v>
      </c>
      <c r="C16">
        <v>10159.200000000001</v>
      </c>
      <c r="D16">
        <v>10075.700000000001</v>
      </c>
      <c r="E16">
        <v>9598.31</v>
      </c>
      <c r="F16">
        <v>452.24799999999999</v>
      </c>
      <c r="G16">
        <v>0</v>
      </c>
      <c r="H16">
        <v>452.24799999999999</v>
      </c>
      <c r="I16">
        <v>0.14718899999999999</v>
      </c>
      <c r="J16">
        <v>1</v>
      </c>
      <c r="K16">
        <v>0</v>
      </c>
    </row>
    <row r="17" spans="1:11" x14ac:dyDescent="0.25">
      <c r="A17" t="s">
        <v>34</v>
      </c>
      <c r="B17">
        <v>10228.1</v>
      </c>
      <c r="C17">
        <v>10159.700000000001</v>
      </c>
      <c r="D17">
        <v>10076.700000000001</v>
      </c>
      <c r="E17">
        <v>9598.5400000000009</v>
      </c>
      <c r="F17">
        <v>452.154</v>
      </c>
      <c r="G17">
        <v>0</v>
      </c>
      <c r="H17" s="11">
        <v>452.154</v>
      </c>
      <c r="I17">
        <v>0.14718899999999999</v>
      </c>
      <c r="J17">
        <v>1</v>
      </c>
      <c r="K17">
        <v>0</v>
      </c>
    </row>
    <row r="18" spans="1:11" x14ac:dyDescent="0.25">
      <c r="A18" t="s">
        <v>34</v>
      </c>
      <c r="B18">
        <v>10223.5</v>
      </c>
      <c r="C18">
        <v>10156.200000000001</v>
      </c>
      <c r="D18">
        <v>10076.1</v>
      </c>
      <c r="E18">
        <v>9598.2900000000009</v>
      </c>
      <c r="F18">
        <v>452.25400000000002</v>
      </c>
      <c r="G18">
        <v>0</v>
      </c>
      <c r="H18">
        <v>452.25400000000002</v>
      </c>
      <c r="I18">
        <v>0.112041</v>
      </c>
      <c r="J18">
        <v>1</v>
      </c>
      <c r="K18">
        <v>0</v>
      </c>
    </row>
    <row r="19" spans="1:11" x14ac:dyDescent="0.25">
      <c r="A19" t="s">
        <v>34</v>
      </c>
      <c r="B19">
        <v>10223</v>
      </c>
      <c r="C19">
        <v>10156</v>
      </c>
      <c r="D19">
        <v>10076.1</v>
      </c>
      <c r="E19">
        <v>9598.85</v>
      </c>
      <c r="F19">
        <v>452.39600000000002</v>
      </c>
      <c r="G19">
        <v>0</v>
      </c>
      <c r="H19">
        <v>452.39600000000002</v>
      </c>
      <c r="I19">
        <v>0.14718899999999999</v>
      </c>
      <c r="J19">
        <v>1</v>
      </c>
      <c r="K19">
        <v>0</v>
      </c>
    </row>
    <row r="20" spans="1:11" x14ac:dyDescent="0.25">
      <c r="A20" t="s">
        <v>34</v>
      </c>
      <c r="B20">
        <v>10238.6</v>
      </c>
      <c r="C20">
        <v>10170</v>
      </c>
      <c r="D20">
        <v>10086.4</v>
      </c>
      <c r="E20">
        <v>9608.84</v>
      </c>
      <c r="F20">
        <v>452.678</v>
      </c>
      <c r="G20">
        <v>0</v>
      </c>
      <c r="H20">
        <v>452.678</v>
      </c>
      <c r="I20">
        <v>0.14718999999999999</v>
      </c>
      <c r="J20">
        <v>1</v>
      </c>
      <c r="K20">
        <v>0</v>
      </c>
    </row>
    <row r="21" spans="1:11" x14ac:dyDescent="0.25">
      <c r="A21" t="s">
        <v>34</v>
      </c>
      <c r="B21">
        <v>10254.5</v>
      </c>
      <c r="C21">
        <v>10186.1</v>
      </c>
      <c r="D21">
        <v>10105.1</v>
      </c>
      <c r="E21">
        <v>9632.59</v>
      </c>
      <c r="F21">
        <v>453.66899999999998</v>
      </c>
      <c r="G21">
        <v>0</v>
      </c>
      <c r="H21">
        <v>453.66899999999998</v>
      </c>
      <c r="I21">
        <v>0.14718999999999999</v>
      </c>
      <c r="J21">
        <v>1</v>
      </c>
      <c r="K21">
        <v>0</v>
      </c>
    </row>
    <row r="22" spans="1:11" x14ac:dyDescent="0.25">
      <c r="A22" t="s">
        <v>34</v>
      </c>
      <c r="B22">
        <v>10249.200000000001</v>
      </c>
      <c r="C22">
        <v>10181</v>
      </c>
      <c r="D22">
        <v>10103.799999999999</v>
      </c>
      <c r="E22">
        <v>9632.6200000000008</v>
      </c>
      <c r="F22">
        <v>453.58600000000001</v>
      </c>
      <c r="G22">
        <v>0</v>
      </c>
      <c r="H22">
        <v>453.58600000000001</v>
      </c>
      <c r="I22">
        <v>0.14718899999999999</v>
      </c>
      <c r="J22">
        <v>1</v>
      </c>
      <c r="K22">
        <v>0</v>
      </c>
    </row>
    <row r="23" spans="1:11" x14ac:dyDescent="0.25">
      <c r="A23" t="s">
        <v>34</v>
      </c>
      <c r="B23">
        <v>10250.200000000001</v>
      </c>
      <c r="C23">
        <v>10182.1</v>
      </c>
      <c r="D23">
        <v>10104.700000000001</v>
      </c>
      <c r="E23">
        <v>9632.8700000000008</v>
      </c>
      <c r="F23">
        <v>453.70400000000001</v>
      </c>
      <c r="G23">
        <v>0</v>
      </c>
      <c r="H23">
        <v>453.70400000000001</v>
      </c>
      <c r="I23">
        <v>0.117733</v>
      </c>
      <c r="J23">
        <v>1</v>
      </c>
      <c r="K23">
        <v>0</v>
      </c>
    </row>
    <row r="24" spans="1:11" x14ac:dyDescent="0.25">
      <c r="A24" t="s">
        <v>34</v>
      </c>
      <c r="B24">
        <v>10245.5</v>
      </c>
      <c r="C24">
        <v>10178.700000000001</v>
      </c>
      <c r="D24">
        <v>10103.200000000001</v>
      </c>
      <c r="E24">
        <v>9632.5</v>
      </c>
      <c r="F24">
        <v>453.71100000000001</v>
      </c>
      <c r="G24">
        <v>0</v>
      </c>
      <c r="H24">
        <v>453.71100000000001</v>
      </c>
      <c r="I24">
        <v>0.14718899999999999</v>
      </c>
      <c r="J24">
        <v>1</v>
      </c>
      <c r="K24">
        <v>0</v>
      </c>
    </row>
    <row r="25" spans="1:11" x14ac:dyDescent="0.25">
      <c r="A25" t="s">
        <v>34</v>
      </c>
      <c r="B25">
        <v>10246.6</v>
      </c>
      <c r="C25">
        <v>10178.299999999999</v>
      </c>
      <c r="D25">
        <v>10103.6</v>
      </c>
      <c r="E25">
        <v>9632.4699999999993</v>
      </c>
      <c r="F25">
        <v>453.71199999999999</v>
      </c>
      <c r="G25">
        <v>0</v>
      </c>
      <c r="H25">
        <v>453.71199999999999</v>
      </c>
      <c r="I25">
        <v>0.14718899999999999</v>
      </c>
      <c r="J25">
        <v>1</v>
      </c>
      <c r="K25">
        <v>0</v>
      </c>
    </row>
    <row r="26" spans="1:11" x14ac:dyDescent="0.25">
      <c r="A26" t="s">
        <v>34</v>
      </c>
      <c r="B26">
        <v>10246.799999999999</v>
      </c>
      <c r="C26">
        <v>10177.799999999999</v>
      </c>
      <c r="D26">
        <v>10103.1</v>
      </c>
      <c r="E26">
        <v>9631.86</v>
      </c>
      <c r="F26">
        <v>453.69900000000001</v>
      </c>
      <c r="G26">
        <v>0</v>
      </c>
      <c r="H26">
        <v>453.69900000000001</v>
      </c>
      <c r="I26">
        <v>0.14718999999999999</v>
      </c>
      <c r="J26">
        <v>1</v>
      </c>
      <c r="K26">
        <v>0</v>
      </c>
    </row>
    <row r="27" spans="1:11" x14ac:dyDescent="0.25">
      <c r="A27" t="s">
        <v>34</v>
      </c>
      <c r="B27">
        <v>10250.9</v>
      </c>
      <c r="C27">
        <v>10183</v>
      </c>
      <c r="D27">
        <v>10104.799999999999</v>
      </c>
      <c r="E27">
        <v>9632.15</v>
      </c>
      <c r="F27">
        <v>453.74299999999999</v>
      </c>
      <c r="G27">
        <v>0</v>
      </c>
      <c r="H27">
        <v>453.74299999999999</v>
      </c>
      <c r="I27">
        <v>0.14718999999999999</v>
      </c>
      <c r="J27">
        <v>1</v>
      </c>
      <c r="K27">
        <v>0</v>
      </c>
    </row>
    <row r="28" spans="1:11" x14ac:dyDescent="0.25">
      <c r="A28" t="s">
        <v>34</v>
      </c>
      <c r="B28">
        <v>10255.4</v>
      </c>
      <c r="C28">
        <v>10186.200000000001</v>
      </c>
      <c r="D28">
        <v>10105.6</v>
      </c>
      <c r="E28">
        <v>9632.44</v>
      </c>
      <c r="F28">
        <v>453.67500000000001</v>
      </c>
      <c r="G28">
        <v>0</v>
      </c>
      <c r="H28">
        <v>453.67500000000001</v>
      </c>
      <c r="I28">
        <v>0.14718899999999999</v>
      </c>
      <c r="J28">
        <v>1</v>
      </c>
      <c r="K28">
        <v>0</v>
      </c>
    </row>
    <row r="29" spans="1:11" x14ac:dyDescent="0.25">
      <c r="A29" t="s">
        <v>34</v>
      </c>
      <c r="B29">
        <v>10246.6</v>
      </c>
      <c r="C29">
        <v>10179.200000000001</v>
      </c>
      <c r="D29">
        <v>10103.6</v>
      </c>
      <c r="E29">
        <v>9632.32</v>
      </c>
      <c r="F29">
        <v>453.60599999999999</v>
      </c>
      <c r="G29">
        <v>0</v>
      </c>
      <c r="H29">
        <v>453.60599999999999</v>
      </c>
      <c r="I29">
        <v>2.1505600000000001E-3</v>
      </c>
      <c r="J29">
        <v>1</v>
      </c>
      <c r="K29">
        <v>0</v>
      </c>
    </row>
    <row r="30" spans="1:11" x14ac:dyDescent="0.25">
      <c r="A30" t="s">
        <v>34</v>
      </c>
      <c r="B30">
        <v>10248</v>
      </c>
      <c r="C30">
        <v>10180.5</v>
      </c>
      <c r="D30">
        <v>10104.799999999999</v>
      </c>
      <c r="E30">
        <v>9633.1299999999992</v>
      </c>
      <c r="F30">
        <v>453.66899999999998</v>
      </c>
      <c r="G30">
        <v>0</v>
      </c>
      <c r="H30">
        <v>453.66899999999998</v>
      </c>
      <c r="I30">
        <v>5.0243600000000003E-3</v>
      </c>
      <c r="J30">
        <v>1</v>
      </c>
      <c r="K30">
        <v>0</v>
      </c>
    </row>
    <row r="31" spans="1:11" x14ac:dyDescent="0.25">
      <c r="A31" t="s">
        <v>34</v>
      </c>
      <c r="B31">
        <v>10240.799999999999</v>
      </c>
      <c r="C31">
        <v>10170.799999999999</v>
      </c>
      <c r="D31">
        <v>10106.200000000001</v>
      </c>
      <c r="E31">
        <v>9632.49</v>
      </c>
      <c r="F31">
        <v>453.76600000000002</v>
      </c>
      <c r="G31">
        <v>0</v>
      </c>
      <c r="H31">
        <v>453.76600000000002</v>
      </c>
      <c r="I31">
        <v>1.0891700000000001E-2</v>
      </c>
      <c r="J31">
        <v>1</v>
      </c>
      <c r="K31">
        <v>0</v>
      </c>
    </row>
    <row r="32" spans="1:11" x14ac:dyDescent="0.25">
      <c r="A32" t="s">
        <v>34</v>
      </c>
      <c r="B32">
        <v>10246.200000000001</v>
      </c>
      <c r="C32">
        <v>10176.799999999999</v>
      </c>
      <c r="D32">
        <v>10107</v>
      </c>
      <c r="E32">
        <v>9632.65</v>
      </c>
      <c r="F32">
        <v>453.71199999999999</v>
      </c>
      <c r="G32">
        <v>0</v>
      </c>
      <c r="H32">
        <v>453.71199999999999</v>
      </c>
      <c r="I32">
        <v>0.14718899999999999</v>
      </c>
      <c r="J32">
        <v>1</v>
      </c>
      <c r="K32">
        <v>0</v>
      </c>
    </row>
    <row r="33" spans="1:11" x14ac:dyDescent="0.25">
      <c r="A33" t="s">
        <v>34</v>
      </c>
      <c r="B33">
        <v>10269.299999999999</v>
      </c>
      <c r="C33">
        <v>10197.299999999999</v>
      </c>
      <c r="D33">
        <v>10110.799999999999</v>
      </c>
      <c r="E33">
        <v>9633.09</v>
      </c>
      <c r="F33">
        <v>453.68700000000001</v>
      </c>
      <c r="G33">
        <v>0</v>
      </c>
      <c r="H33">
        <v>453.68700000000001</v>
      </c>
      <c r="I33">
        <v>6.3867500000000001E-3</v>
      </c>
      <c r="J33">
        <v>1</v>
      </c>
      <c r="K33">
        <v>0</v>
      </c>
    </row>
    <row r="34" spans="1:11" x14ac:dyDescent="0.25">
      <c r="A34" t="s">
        <v>34</v>
      </c>
      <c r="B34">
        <v>10261.299999999999</v>
      </c>
      <c r="C34">
        <v>10194.4</v>
      </c>
      <c r="D34">
        <v>10110.200000000001</v>
      </c>
      <c r="E34">
        <v>9632.43</v>
      </c>
      <c r="F34">
        <v>453.66899999999998</v>
      </c>
      <c r="G34">
        <v>0</v>
      </c>
      <c r="H34">
        <v>453.66899999999998</v>
      </c>
      <c r="I34">
        <v>0.14718899999999999</v>
      </c>
      <c r="J34">
        <v>1</v>
      </c>
      <c r="K34">
        <v>0</v>
      </c>
    </row>
    <row r="35" spans="1:11" x14ac:dyDescent="0.25">
      <c r="A35" t="s">
        <v>34</v>
      </c>
      <c r="B35">
        <v>10266.799999999999</v>
      </c>
      <c r="C35">
        <v>10197.4</v>
      </c>
      <c r="D35">
        <v>10107.700000000001</v>
      </c>
      <c r="E35">
        <v>9631.98</v>
      </c>
      <c r="F35">
        <v>453.79300000000001</v>
      </c>
      <c r="G35">
        <v>0</v>
      </c>
      <c r="H35">
        <v>453.79300000000001</v>
      </c>
      <c r="I35">
        <v>7.4320399999999995E-2</v>
      </c>
      <c r="J35">
        <v>1</v>
      </c>
      <c r="K35">
        <v>0</v>
      </c>
    </row>
    <row r="36" spans="1:11" x14ac:dyDescent="0.25">
      <c r="A36" t="s">
        <v>34</v>
      </c>
      <c r="B36">
        <v>10265.200000000001</v>
      </c>
      <c r="C36">
        <v>10196.700000000001</v>
      </c>
      <c r="D36">
        <v>10109.700000000001</v>
      </c>
      <c r="E36">
        <v>9632.2999999999993</v>
      </c>
      <c r="F36">
        <v>453.85700000000003</v>
      </c>
      <c r="G36">
        <v>0</v>
      </c>
      <c r="H36">
        <v>453.85700000000003</v>
      </c>
      <c r="I36">
        <v>3.4096999999999999E-3</v>
      </c>
      <c r="J36">
        <v>1</v>
      </c>
      <c r="K36">
        <v>0</v>
      </c>
    </row>
    <row r="37" spans="1:11" x14ac:dyDescent="0.25">
      <c r="A37" t="s">
        <v>34</v>
      </c>
      <c r="B37">
        <v>10256.799999999999</v>
      </c>
      <c r="C37">
        <v>10188.4</v>
      </c>
      <c r="D37">
        <v>10109.5</v>
      </c>
      <c r="E37">
        <v>9632.58</v>
      </c>
      <c r="F37">
        <v>453.78100000000001</v>
      </c>
      <c r="G37">
        <v>0</v>
      </c>
      <c r="H37">
        <v>453.78100000000001</v>
      </c>
      <c r="I37">
        <v>0.14718899999999999</v>
      </c>
      <c r="J37">
        <v>1</v>
      </c>
      <c r="K37">
        <v>0</v>
      </c>
    </row>
    <row r="38" spans="1:11" x14ac:dyDescent="0.25">
      <c r="A38" t="s">
        <v>34</v>
      </c>
      <c r="B38">
        <v>10259.299999999999</v>
      </c>
      <c r="C38">
        <v>10188.4</v>
      </c>
      <c r="D38">
        <v>10110.1</v>
      </c>
      <c r="E38">
        <v>9632.7000000000007</v>
      </c>
      <c r="F38">
        <v>453.74700000000001</v>
      </c>
      <c r="G38">
        <v>0</v>
      </c>
      <c r="H38" s="11">
        <v>453.74700000000001</v>
      </c>
      <c r="I38">
        <v>5.1261399999999999E-2</v>
      </c>
      <c r="J38">
        <v>1</v>
      </c>
      <c r="K38">
        <v>0</v>
      </c>
    </row>
    <row r="39" spans="1:11" x14ac:dyDescent="0.25">
      <c r="A39" t="s">
        <v>34</v>
      </c>
      <c r="B39">
        <v>10253.1</v>
      </c>
      <c r="C39">
        <v>10183</v>
      </c>
      <c r="D39">
        <v>10107.799999999999</v>
      </c>
      <c r="E39">
        <v>9632.3700000000008</v>
      </c>
      <c r="F39">
        <v>453.892</v>
      </c>
      <c r="G39">
        <v>0</v>
      </c>
      <c r="H39">
        <v>453.892</v>
      </c>
      <c r="I39">
        <v>0.14718899999999999</v>
      </c>
      <c r="J39">
        <v>1</v>
      </c>
      <c r="K39">
        <v>0</v>
      </c>
    </row>
    <row r="40" spans="1:11" x14ac:dyDescent="0.25">
      <c r="A40" t="s">
        <v>34</v>
      </c>
      <c r="B40">
        <v>10253.4</v>
      </c>
      <c r="C40">
        <v>10182.799999999999</v>
      </c>
      <c r="D40">
        <v>10107.5</v>
      </c>
      <c r="E40">
        <v>9631.92</v>
      </c>
      <c r="F40">
        <v>453.78800000000001</v>
      </c>
      <c r="G40">
        <v>0</v>
      </c>
      <c r="H40">
        <v>453.78800000000001</v>
      </c>
      <c r="I40">
        <v>0.14718899999999999</v>
      </c>
      <c r="J40">
        <v>1</v>
      </c>
      <c r="K40">
        <v>0</v>
      </c>
    </row>
    <row r="41" spans="1:11" x14ac:dyDescent="0.25">
      <c r="A41" t="s">
        <v>34</v>
      </c>
      <c r="B41">
        <v>10256</v>
      </c>
      <c r="C41">
        <v>10186.299999999999</v>
      </c>
      <c r="D41">
        <v>10109.4</v>
      </c>
      <c r="E41">
        <v>9632.76</v>
      </c>
      <c r="F41">
        <v>453.66500000000002</v>
      </c>
      <c r="G41">
        <v>0</v>
      </c>
      <c r="H41">
        <v>453.66500000000002</v>
      </c>
      <c r="I41">
        <v>0.14718899999999999</v>
      </c>
      <c r="J41">
        <v>1</v>
      </c>
      <c r="K41">
        <v>0</v>
      </c>
    </row>
    <row r="42" spans="1:11" x14ac:dyDescent="0.25">
      <c r="A42" t="s">
        <v>34</v>
      </c>
      <c r="B42">
        <v>10255.299999999999</v>
      </c>
      <c r="C42">
        <v>10187.799999999999</v>
      </c>
      <c r="D42">
        <v>10109.9</v>
      </c>
      <c r="E42">
        <v>9632.84</v>
      </c>
      <c r="F42">
        <v>453.78</v>
      </c>
      <c r="G42">
        <v>0</v>
      </c>
      <c r="H42" s="11">
        <v>453.78</v>
      </c>
      <c r="I42">
        <v>8.6374999999999993E-2</v>
      </c>
      <c r="J42">
        <v>1</v>
      </c>
      <c r="K42">
        <v>0</v>
      </c>
    </row>
    <row r="43" spans="1:11" x14ac:dyDescent="0.25">
      <c r="A43" t="s">
        <v>34</v>
      </c>
      <c r="B43">
        <v>10257.6</v>
      </c>
      <c r="C43">
        <v>10187.799999999999</v>
      </c>
      <c r="D43">
        <v>10109.799999999999</v>
      </c>
      <c r="E43">
        <v>9632.51</v>
      </c>
      <c r="F43">
        <v>453.79</v>
      </c>
      <c r="G43">
        <v>0</v>
      </c>
      <c r="H43">
        <v>453.79</v>
      </c>
      <c r="I43">
        <v>7.5675000000000006E-2</v>
      </c>
      <c r="J43">
        <v>1</v>
      </c>
      <c r="K43">
        <v>0</v>
      </c>
    </row>
    <row r="44" spans="1:11" x14ac:dyDescent="0.25">
      <c r="A44" t="s">
        <v>34</v>
      </c>
      <c r="B44">
        <v>10246.6</v>
      </c>
      <c r="C44">
        <v>10175.5</v>
      </c>
      <c r="D44">
        <v>10106.9</v>
      </c>
      <c r="E44">
        <v>9632.57</v>
      </c>
      <c r="F44">
        <v>453.70400000000001</v>
      </c>
      <c r="G44">
        <v>0</v>
      </c>
      <c r="H44">
        <v>453.70400000000001</v>
      </c>
      <c r="I44">
        <v>0.115831</v>
      </c>
      <c r="J44">
        <v>1</v>
      </c>
      <c r="K44">
        <v>0</v>
      </c>
    </row>
    <row r="45" spans="1:11" x14ac:dyDescent="0.25">
      <c r="A45" t="s">
        <v>34</v>
      </c>
      <c r="B45">
        <v>10243</v>
      </c>
      <c r="C45">
        <v>10172.6</v>
      </c>
      <c r="D45">
        <v>10106.299999999999</v>
      </c>
      <c r="E45">
        <v>9632.5300000000007</v>
      </c>
      <c r="F45">
        <v>453.73700000000002</v>
      </c>
      <c r="G45">
        <v>0</v>
      </c>
      <c r="H45" s="11">
        <v>453.73700000000002</v>
      </c>
      <c r="I45">
        <v>6.9998400000000002E-2</v>
      </c>
      <c r="J45">
        <v>1</v>
      </c>
      <c r="K45">
        <v>0</v>
      </c>
    </row>
    <row r="46" spans="1:11" x14ac:dyDescent="0.25">
      <c r="A46" t="s">
        <v>34</v>
      </c>
      <c r="B46">
        <v>10254.200000000001</v>
      </c>
      <c r="C46">
        <v>10182.299999999999</v>
      </c>
      <c r="D46">
        <v>10106.799999999999</v>
      </c>
      <c r="E46">
        <v>9632.43</v>
      </c>
      <c r="F46">
        <v>453.67599999999999</v>
      </c>
      <c r="G46">
        <v>0</v>
      </c>
      <c r="H46" s="11">
        <v>453.67599999999999</v>
      </c>
      <c r="I46">
        <v>1.3403499999999999E-3</v>
      </c>
      <c r="J46">
        <v>1</v>
      </c>
      <c r="K46">
        <v>0</v>
      </c>
    </row>
    <row r="47" spans="1:11" x14ac:dyDescent="0.25">
      <c r="A47" t="s">
        <v>34</v>
      </c>
      <c r="B47">
        <v>10246.9</v>
      </c>
      <c r="C47">
        <v>10176.299999999999</v>
      </c>
      <c r="D47">
        <v>10107.200000000001</v>
      </c>
      <c r="E47">
        <v>9632.42</v>
      </c>
      <c r="F47">
        <v>453.779</v>
      </c>
      <c r="G47">
        <v>0</v>
      </c>
      <c r="H47">
        <v>453.779</v>
      </c>
      <c r="I47">
        <v>0.14718899999999999</v>
      </c>
      <c r="J47">
        <v>1</v>
      </c>
      <c r="K47">
        <v>0</v>
      </c>
    </row>
    <row r="48" spans="1:11" x14ac:dyDescent="0.25">
      <c r="A48" t="s">
        <v>34</v>
      </c>
      <c r="B48">
        <v>10239.5</v>
      </c>
      <c r="C48">
        <v>10168.700000000001</v>
      </c>
      <c r="D48">
        <v>10106.200000000001</v>
      </c>
      <c r="E48">
        <v>9632.9500000000007</v>
      </c>
      <c r="F48">
        <v>453.858</v>
      </c>
      <c r="G48">
        <v>0</v>
      </c>
      <c r="H48" s="11">
        <v>453.858</v>
      </c>
      <c r="I48">
        <v>0.14718899999999999</v>
      </c>
      <c r="J48">
        <v>1</v>
      </c>
      <c r="K48">
        <v>0</v>
      </c>
    </row>
    <row r="49" spans="1:25" x14ac:dyDescent="0.25">
      <c r="A49" t="s">
        <v>34</v>
      </c>
      <c r="B49">
        <v>10237.6</v>
      </c>
      <c r="C49">
        <v>10168.299999999999</v>
      </c>
      <c r="D49">
        <v>10105.700000000001</v>
      </c>
      <c r="E49">
        <v>9632.43</v>
      </c>
      <c r="F49">
        <v>453.67500000000001</v>
      </c>
      <c r="G49">
        <v>0</v>
      </c>
      <c r="H49">
        <v>453.67500000000001</v>
      </c>
      <c r="I49">
        <v>0.14718899999999999</v>
      </c>
      <c r="J49">
        <v>1</v>
      </c>
      <c r="K49">
        <v>0</v>
      </c>
    </row>
    <row r="50" spans="1:25" x14ac:dyDescent="0.25">
      <c r="A50" t="s">
        <v>34</v>
      </c>
      <c r="B50">
        <v>10243.9</v>
      </c>
      <c r="C50">
        <v>10174.9</v>
      </c>
      <c r="D50">
        <v>10106.5</v>
      </c>
      <c r="E50">
        <v>9632.25</v>
      </c>
      <c r="F50">
        <v>453.661</v>
      </c>
      <c r="G50">
        <v>0</v>
      </c>
      <c r="H50">
        <v>453.661</v>
      </c>
      <c r="I50">
        <v>0.14718899999999999</v>
      </c>
      <c r="J50">
        <v>1</v>
      </c>
      <c r="K50">
        <v>0</v>
      </c>
    </row>
    <row r="51" spans="1:25" x14ac:dyDescent="0.25">
      <c r="A51" t="s">
        <v>34</v>
      </c>
      <c r="B51">
        <v>10246.1</v>
      </c>
      <c r="C51">
        <v>10176.5</v>
      </c>
      <c r="D51">
        <v>10107</v>
      </c>
      <c r="E51">
        <v>9632.4599999999991</v>
      </c>
      <c r="F51">
        <v>453.71199999999999</v>
      </c>
      <c r="G51">
        <v>0</v>
      </c>
      <c r="H51">
        <v>453.71199999999999</v>
      </c>
      <c r="I51">
        <v>0.14718899999999999</v>
      </c>
      <c r="J51">
        <v>1</v>
      </c>
      <c r="K51">
        <v>0</v>
      </c>
    </row>
    <row r="52" spans="1:25" x14ac:dyDescent="0.25">
      <c r="A52" t="s">
        <v>34</v>
      </c>
      <c r="B52">
        <v>10254.799999999999</v>
      </c>
      <c r="C52">
        <v>10183.9</v>
      </c>
      <c r="D52">
        <v>10107.6</v>
      </c>
      <c r="E52">
        <v>9631.92</v>
      </c>
      <c r="F52">
        <v>453.78699999999998</v>
      </c>
      <c r="G52">
        <v>0</v>
      </c>
      <c r="H52">
        <v>453.78699999999998</v>
      </c>
      <c r="I52">
        <v>0.14718899999999999</v>
      </c>
      <c r="J52">
        <v>1</v>
      </c>
      <c r="K52">
        <v>0</v>
      </c>
    </row>
    <row r="53" spans="1:25" x14ac:dyDescent="0.25">
      <c r="A53" t="s">
        <v>34</v>
      </c>
      <c r="B53">
        <v>10247.299999999999</v>
      </c>
      <c r="C53">
        <v>10175.299999999999</v>
      </c>
      <c r="D53">
        <v>10106.799999999999</v>
      </c>
      <c r="E53">
        <v>9632.27</v>
      </c>
      <c r="F53">
        <v>453.661</v>
      </c>
      <c r="G53">
        <v>0</v>
      </c>
      <c r="H53" s="11">
        <v>453.661</v>
      </c>
      <c r="I53">
        <v>0.14718899999999999</v>
      </c>
      <c r="J53">
        <v>1</v>
      </c>
      <c r="K53">
        <v>0</v>
      </c>
    </row>
    <row r="54" spans="1:25" x14ac:dyDescent="0.25">
      <c r="A54" t="s">
        <v>34</v>
      </c>
      <c r="B54">
        <v>10253.200000000001</v>
      </c>
      <c r="C54">
        <v>10182</v>
      </c>
      <c r="D54">
        <v>10107.6</v>
      </c>
      <c r="E54">
        <v>9632.14</v>
      </c>
      <c r="F54">
        <v>453.67</v>
      </c>
      <c r="G54">
        <v>0</v>
      </c>
      <c r="H54">
        <v>453.67</v>
      </c>
      <c r="I54">
        <v>3.5995699999999999E-2</v>
      </c>
      <c r="J54">
        <v>1</v>
      </c>
      <c r="K54">
        <v>0</v>
      </c>
    </row>
    <row r="55" spans="1:25" x14ac:dyDescent="0.25">
      <c r="A55" t="s">
        <v>34</v>
      </c>
      <c r="B55">
        <v>10257.700000000001</v>
      </c>
      <c r="C55">
        <v>10186.299999999999</v>
      </c>
      <c r="D55">
        <v>10108.6</v>
      </c>
      <c r="E55">
        <v>9632.5</v>
      </c>
      <c r="F55">
        <v>453.71499999999997</v>
      </c>
      <c r="G55">
        <v>0</v>
      </c>
      <c r="H55">
        <v>453.71499999999997</v>
      </c>
      <c r="I55">
        <v>0.14718899999999999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10256.700000000001</v>
      </c>
      <c r="C56">
        <v>10186.1</v>
      </c>
      <c r="D56">
        <v>10109.5</v>
      </c>
      <c r="E56">
        <v>9632.67</v>
      </c>
      <c r="F56">
        <v>453.65</v>
      </c>
      <c r="G56">
        <v>0</v>
      </c>
      <c r="H56">
        <v>453.65</v>
      </c>
      <c r="I56">
        <v>0.14718999999999999</v>
      </c>
      <c r="J56">
        <v>1</v>
      </c>
      <c r="K56">
        <v>0</v>
      </c>
      <c r="R56">
        <f>AVERAGE(B7:B56)</f>
        <v>10240.841999999999</v>
      </c>
      <c r="S56">
        <f>AVERAGE(C7:C56)</f>
        <v>10172</v>
      </c>
      <c r="U56">
        <f>_xlfn.VAR.P(B7:B56)</f>
        <v>589.25083599999789</v>
      </c>
      <c r="V56">
        <f>_xlfn.VAR.P(C7:C56)</f>
        <v>547.94200000000126</v>
      </c>
      <c r="X56">
        <f>1.96*SQRT(U56)/50</f>
        <v>0.95155998477817294</v>
      </c>
      <c r="Y56">
        <f>1.96*SQRT(V56)/50</f>
        <v>0.91759991002615182</v>
      </c>
    </row>
    <row r="57" spans="1:25" x14ac:dyDescent="0.25">
      <c r="A57" t="s">
        <v>102</v>
      </c>
      <c r="B57">
        <v>512103.38130000001</v>
      </c>
      <c r="C57" t="s">
        <v>36</v>
      </c>
    </row>
    <row r="58" spans="1:25" x14ac:dyDescent="0.25">
      <c r="A58" t="s">
        <v>35</v>
      </c>
      <c r="B58">
        <v>10265.299999999999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0.14718999999999999</v>
      </c>
      <c r="J58">
        <v>1</v>
      </c>
      <c r="K58">
        <v>0</v>
      </c>
    </row>
    <row r="59" spans="1:25" x14ac:dyDescent="0.25">
      <c r="A59" t="s">
        <v>35</v>
      </c>
      <c r="B59">
        <v>10262.6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0.14718899999999999</v>
      </c>
      <c r="J59">
        <v>1</v>
      </c>
      <c r="K59">
        <v>0</v>
      </c>
    </row>
    <row r="60" spans="1:25" x14ac:dyDescent="0.25">
      <c r="A60" t="s">
        <v>35</v>
      </c>
      <c r="B60">
        <v>10257.9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4.7003200000000002E-2</v>
      </c>
      <c r="J60">
        <v>1</v>
      </c>
      <c r="K60">
        <v>0</v>
      </c>
    </row>
    <row r="61" spans="1:25" x14ac:dyDescent="0.25">
      <c r="A61" t="s">
        <v>35</v>
      </c>
      <c r="B61">
        <v>10264.5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0.14718899999999999</v>
      </c>
      <c r="J61">
        <v>1</v>
      </c>
      <c r="K61">
        <v>0</v>
      </c>
    </row>
    <row r="62" spans="1:25" x14ac:dyDescent="0.25">
      <c r="A62" t="s">
        <v>35</v>
      </c>
      <c r="B62">
        <v>10266.4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0.14718999999999999</v>
      </c>
      <c r="J62">
        <v>1</v>
      </c>
      <c r="K62">
        <v>0</v>
      </c>
    </row>
    <row r="63" spans="1:25" x14ac:dyDescent="0.25">
      <c r="A63" t="s">
        <v>35</v>
      </c>
      <c r="B63">
        <v>10263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0.118865</v>
      </c>
      <c r="J63">
        <v>1</v>
      </c>
      <c r="K63">
        <v>0</v>
      </c>
    </row>
    <row r="64" spans="1:25" x14ac:dyDescent="0.25">
      <c r="A64" t="s">
        <v>35</v>
      </c>
      <c r="B64">
        <v>10255.700000000001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0.13684399999999999</v>
      </c>
      <c r="J64">
        <v>1</v>
      </c>
      <c r="K64">
        <v>0</v>
      </c>
    </row>
    <row r="65" spans="1:11" x14ac:dyDescent="0.25">
      <c r="A65" t="s">
        <v>35</v>
      </c>
      <c r="B65">
        <v>10252.5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0.14718899999999999</v>
      </c>
      <c r="J65">
        <v>1</v>
      </c>
      <c r="K65">
        <v>0</v>
      </c>
    </row>
    <row r="66" spans="1:11" x14ac:dyDescent="0.25">
      <c r="A66" t="s">
        <v>35</v>
      </c>
      <c r="B66">
        <v>10232.200000000001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0.14718899999999999</v>
      </c>
      <c r="J66">
        <v>1</v>
      </c>
      <c r="K66">
        <v>0</v>
      </c>
    </row>
    <row r="67" spans="1:11" x14ac:dyDescent="0.25">
      <c r="A67" t="s">
        <v>35</v>
      </c>
      <c r="B67">
        <v>10246.299999999999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0.14718899999999999</v>
      </c>
      <c r="J67">
        <v>1</v>
      </c>
      <c r="K67">
        <v>0</v>
      </c>
    </row>
    <row r="68" spans="1:11" x14ac:dyDescent="0.25">
      <c r="A68" t="s">
        <v>35</v>
      </c>
      <c r="B68">
        <v>10251.9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0.14718899999999999</v>
      </c>
      <c r="J68">
        <v>1</v>
      </c>
      <c r="K68">
        <v>0</v>
      </c>
    </row>
    <row r="69" spans="1:11" x14ac:dyDescent="0.25">
      <c r="A69" t="s">
        <v>35</v>
      </c>
      <c r="B69">
        <v>10253.700000000001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0.14718899999999999</v>
      </c>
      <c r="J69">
        <v>1</v>
      </c>
      <c r="K69">
        <v>0</v>
      </c>
    </row>
    <row r="70" spans="1:11" x14ac:dyDescent="0.25">
      <c r="A70" t="s">
        <v>35</v>
      </c>
      <c r="B70">
        <v>10241.9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1.5170100000000001E-2</v>
      </c>
      <c r="J70">
        <v>1</v>
      </c>
      <c r="K70">
        <v>0</v>
      </c>
    </row>
    <row r="71" spans="1:11" x14ac:dyDescent="0.25">
      <c r="A71" t="s">
        <v>35</v>
      </c>
      <c r="B71">
        <v>10250.9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0.14718899999999999</v>
      </c>
      <c r="J71">
        <v>1</v>
      </c>
      <c r="K71">
        <v>0</v>
      </c>
    </row>
    <row r="72" spans="1:11" x14ac:dyDescent="0.25">
      <c r="A72" t="s">
        <v>35</v>
      </c>
      <c r="B72">
        <v>10250.5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0.14718899999999999</v>
      </c>
      <c r="J72">
        <v>1</v>
      </c>
      <c r="K72">
        <v>0</v>
      </c>
    </row>
    <row r="73" spans="1:11" x14ac:dyDescent="0.25">
      <c r="A73" t="s">
        <v>35</v>
      </c>
      <c r="B73">
        <v>10252.6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0.14718899999999999</v>
      </c>
      <c r="J73">
        <v>1</v>
      </c>
      <c r="K73">
        <v>0</v>
      </c>
    </row>
    <row r="74" spans="1:11" x14ac:dyDescent="0.25">
      <c r="A74" t="s">
        <v>35</v>
      </c>
      <c r="B74">
        <v>10257.299999999999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0.14718899999999999</v>
      </c>
      <c r="J74">
        <v>1</v>
      </c>
      <c r="K74">
        <v>0</v>
      </c>
    </row>
    <row r="75" spans="1:11" x14ac:dyDescent="0.25">
      <c r="A75" t="s">
        <v>35</v>
      </c>
      <c r="B75">
        <v>10254.799999999999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0.14718899999999999</v>
      </c>
      <c r="J75">
        <v>1</v>
      </c>
      <c r="K75">
        <v>0</v>
      </c>
    </row>
    <row r="76" spans="1:11" x14ac:dyDescent="0.25">
      <c r="A76" t="s">
        <v>35</v>
      </c>
      <c r="B76">
        <v>10252.9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0.14718899999999999</v>
      </c>
      <c r="J76">
        <v>1</v>
      </c>
      <c r="K76">
        <v>0</v>
      </c>
    </row>
    <row r="77" spans="1:11" x14ac:dyDescent="0.25">
      <c r="A77" t="s">
        <v>35</v>
      </c>
      <c r="B77">
        <v>10254.9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9.1065E-3</v>
      </c>
      <c r="J77">
        <v>1</v>
      </c>
      <c r="K77">
        <v>0</v>
      </c>
    </row>
    <row r="78" spans="1:11" x14ac:dyDescent="0.25">
      <c r="A78" t="s">
        <v>35</v>
      </c>
      <c r="B78">
        <v>10254.5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0.14718899999999999</v>
      </c>
      <c r="J78">
        <v>1</v>
      </c>
      <c r="K78">
        <v>0</v>
      </c>
    </row>
    <row r="79" spans="1:11" x14ac:dyDescent="0.25">
      <c r="A79" t="s">
        <v>35</v>
      </c>
      <c r="B79">
        <v>10262.299999999999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0.14718899999999999</v>
      </c>
      <c r="J79">
        <v>1</v>
      </c>
      <c r="K79">
        <v>0</v>
      </c>
    </row>
    <row r="80" spans="1:11" x14ac:dyDescent="0.25">
      <c r="A80" t="s">
        <v>35</v>
      </c>
      <c r="B80">
        <v>10255.4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0.14718899999999999</v>
      </c>
      <c r="J80">
        <v>1</v>
      </c>
      <c r="K80">
        <v>0</v>
      </c>
    </row>
    <row r="81" spans="1:11" x14ac:dyDescent="0.25">
      <c r="A81" t="s">
        <v>35</v>
      </c>
      <c r="B81">
        <v>10263.4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7.0190699999999995E-2</v>
      </c>
      <c r="J81">
        <v>1</v>
      </c>
      <c r="K81">
        <v>0</v>
      </c>
    </row>
    <row r="82" spans="1:11" x14ac:dyDescent="0.25">
      <c r="A82" t="s">
        <v>35</v>
      </c>
      <c r="B82">
        <v>10258.4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1.30006E-3</v>
      </c>
      <c r="J82">
        <v>1</v>
      </c>
      <c r="K82">
        <v>0</v>
      </c>
    </row>
    <row r="83" spans="1:11" x14ac:dyDescent="0.25">
      <c r="A83" t="s">
        <v>35</v>
      </c>
      <c r="B83">
        <v>10259.799999999999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6.4183699999999996E-2</v>
      </c>
      <c r="J83">
        <v>1</v>
      </c>
      <c r="K83">
        <v>0</v>
      </c>
    </row>
    <row r="84" spans="1:11" x14ac:dyDescent="0.25">
      <c r="A84" t="s">
        <v>35</v>
      </c>
      <c r="B84">
        <v>10261.6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2.1439300000000001E-2</v>
      </c>
      <c r="J84">
        <v>1</v>
      </c>
      <c r="K84">
        <v>0</v>
      </c>
    </row>
    <row r="85" spans="1:11" x14ac:dyDescent="0.25">
      <c r="A85" t="s">
        <v>35</v>
      </c>
      <c r="B85">
        <v>10259.200000000001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0.14718899999999999</v>
      </c>
      <c r="J85">
        <v>1</v>
      </c>
      <c r="K85">
        <v>0</v>
      </c>
    </row>
    <row r="86" spans="1:11" x14ac:dyDescent="0.25">
      <c r="A86" t="s">
        <v>35</v>
      </c>
      <c r="B86">
        <v>10260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2.98239E-2</v>
      </c>
      <c r="J86">
        <v>1</v>
      </c>
      <c r="K86">
        <v>0</v>
      </c>
    </row>
    <row r="87" spans="1:11" x14ac:dyDescent="0.25">
      <c r="A87" t="s">
        <v>35</v>
      </c>
      <c r="B87">
        <v>10254.6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0.14718899999999999</v>
      </c>
      <c r="J87">
        <v>1</v>
      </c>
      <c r="K87">
        <v>0</v>
      </c>
    </row>
    <row r="88" spans="1:11" x14ac:dyDescent="0.25">
      <c r="A88" t="s">
        <v>35</v>
      </c>
      <c r="B88">
        <v>10258.700000000001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0.14718999999999999</v>
      </c>
      <c r="J88">
        <v>1</v>
      </c>
      <c r="K88">
        <v>0</v>
      </c>
    </row>
    <row r="89" spans="1:11" x14ac:dyDescent="0.25">
      <c r="A89" t="s">
        <v>35</v>
      </c>
      <c r="B89">
        <v>10260.700000000001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1.53268E-2</v>
      </c>
      <c r="J89">
        <v>1</v>
      </c>
      <c r="K89">
        <v>0</v>
      </c>
    </row>
    <row r="90" spans="1:11" x14ac:dyDescent="0.25">
      <c r="A90" t="s">
        <v>35</v>
      </c>
      <c r="B90">
        <v>10258.1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0.14718899999999999</v>
      </c>
      <c r="J90">
        <v>1</v>
      </c>
      <c r="K90">
        <v>0</v>
      </c>
    </row>
    <row r="91" spans="1:11" x14ac:dyDescent="0.25">
      <c r="A91" t="s">
        <v>35</v>
      </c>
      <c r="B91">
        <v>10259.9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0.14718899999999999</v>
      </c>
      <c r="J91">
        <v>1</v>
      </c>
      <c r="K91">
        <v>0</v>
      </c>
    </row>
    <row r="92" spans="1:11" x14ac:dyDescent="0.25">
      <c r="A92" t="s">
        <v>35</v>
      </c>
      <c r="B92">
        <v>10249.5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9.7950899999999994E-2</v>
      </c>
      <c r="J92">
        <v>1</v>
      </c>
      <c r="K92">
        <v>0</v>
      </c>
    </row>
    <row r="93" spans="1:11" x14ac:dyDescent="0.25">
      <c r="A93" t="s">
        <v>35</v>
      </c>
      <c r="B93">
        <v>10248.6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0.14718899999999999</v>
      </c>
      <c r="J93">
        <v>1</v>
      </c>
      <c r="K93">
        <v>0</v>
      </c>
    </row>
    <row r="94" spans="1:11" x14ac:dyDescent="0.25">
      <c r="A94" t="s">
        <v>35</v>
      </c>
      <c r="B94">
        <v>10247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2.5854799999999998E-3</v>
      </c>
      <c r="J94">
        <v>1</v>
      </c>
      <c r="K94">
        <v>0</v>
      </c>
    </row>
    <row r="95" spans="1:11" x14ac:dyDescent="0.25">
      <c r="A95" t="s">
        <v>35</v>
      </c>
      <c r="B95">
        <v>10246.200000000001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0.14718899999999999</v>
      </c>
      <c r="J95">
        <v>1</v>
      </c>
      <c r="K95">
        <v>0</v>
      </c>
    </row>
    <row r="96" spans="1:11" x14ac:dyDescent="0.25">
      <c r="A96" t="s">
        <v>35</v>
      </c>
      <c r="B96">
        <v>10243.200000000001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0.14718899999999999</v>
      </c>
      <c r="J96">
        <v>1</v>
      </c>
      <c r="K96">
        <v>0</v>
      </c>
    </row>
    <row r="97" spans="1:25" x14ac:dyDescent="0.25">
      <c r="A97" t="s">
        <v>35</v>
      </c>
      <c r="B97">
        <v>10245.4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0.14718999999999999</v>
      </c>
      <c r="J97">
        <v>1</v>
      </c>
      <c r="K97">
        <v>0</v>
      </c>
    </row>
    <row r="98" spans="1:25" x14ac:dyDescent="0.25">
      <c r="A98" t="s">
        <v>35</v>
      </c>
      <c r="B98">
        <v>10261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0.14718899999999999</v>
      </c>
      <c r="J98">
        <v>1</v>
      </c>
      <c r="K98">
        <v>0</v>
      </c>
    </row>
    <row r="99" spans="1:25" x14ac:dyDescent="0.25">
      <c r="A99" t="s">
        <v>35</v>
      </c>
      <c r="B99">
        <v>10266.6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8.3662299999999995E-2</v>
      </c>
      <c r="J99">
        <v>1</v>
      </c>
      <c r="K99">
        <v>0</v>
      </c>
    </row>
    <row r="100" spans="1:25" x14ac:dyDescent="0.25">
      <c r="A100" t="s">
        <v>35</v>
      </c>
      <c r="B100">
        <v>10254.700000000001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7.4510800000000002E-2</v>
      </c>
      <c r="J100">
        <v>1</v>
      </c>
      <c r="K100">
        <v>0</v>
      </c>
    </row>
    <row r="101" spans="1:25" x14ac:dyDescent="0.25">
      <c r="A101" t="s">
        <v>35</v>
      </c>
      <c r="B101">
        <v>10261.799999999999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0.14718999999999999</v>
      </c>
      <c r="J101">
        <v>1</v>
      </c>
      <c r="K101">
        <v>0</v>
      </c>
    </row>
    <row r="102" spans="1:25" x14ac:dyDescent="0.25">
      <c r="A102" t="s">
        <v>35</v>
      </c>
      <c r="B102">
        <v>10248.9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0.14718999999999999</v>
      </c>
      <c r="J102">
        <v>1</v>
      </c>
      <c r="K102">
        <v>0</v>
      </c>
    </row>
    <row r="103" spans="1:25" x14ac:dyDescent="0.25">
      <c r="A103" t="s">
        <v>35</v>
      </c>
      <c r="B103">
        <v>10251.200000000001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0.14718999999999999</v>
      </c>
      <c r="J103">
        <v>1</v>
      </c>
      <c r="K103">
        <v>0</v>
      </c>
    </row>
    <row r="104" spans="1:25" x14ac:dyDescent="0.25">
      <c r="A104" t="s">
        <v>35</v>
      </c>
      <c r="B104">
        <v>10261.4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1.33478E-3</v>
      </c>
      <c r="J104">
        <v>1</v>
      </c>
      <c r="K104">
        <v>0</v>
      </c>
    </row>
    <row r="105" spans="1:25" x14ac:dyDescent="0.25">
      <c r="A105" t="s">
        <v>35</v>
      </c>
      <c r="B105">
        <v>10264.299999999999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0.14718899999999999</v>
      </c>
      <c r="J105">
        <v>1</v>
      </c>
      <c r="K105">
        <v>0</v>
      </c>
    </row>
    <row r="106" spans="1:25" x14ac:dyDescent="0.25">
      <c r="A106" t="s">
        <v>35</v>
      </c>
      <c r="B106">
        <v>10263.299999999999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4.5095200000000004E-3</v>
      </c>
      <c r="J106">
        <v>1</v>
      </c>
      <c r="K106">
        <v>0</v>
      </c>
    </row>
    <row r="107" spans="1:25" x14ac:dyDescent="0.25">
      <c r="A107" t="s">
        <v>35</v>
      </c>
      <c r="B107">
        <v>10264.5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6.9342600000000004E-2</v>
      </c>
      <c r="J107">
        <v>1</v>
      </c>
      <c r="K107">
        <v>0</v>
      </c>
    </row>
    <row r="108" spans="1:25" x14ac:dyDescent="0.25">
      <c r="A108" t="s">
        <v>35</v>
      </c>
      <c r="B108">
        <v>10262.9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0.14718899999999999</v>
      </c>
      <c r="J108">
        <v>1</v>
      </c>
      <c r="K108">
        <v>0</v>
      </c>
    </row>
    <row r="109" spans="1:25" x14ac:dyDescent="0.25">
      <c r="A109" t="s">
        <v>35</v>
      </c>
      <c r="B109">
        <v>10265.700000000001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0.13666300000000001</v>
      </c>
      <c r="J109">
        <v>1</v>
      </c>
      <c r="K109">
        <v>0</v>
      </c>
    </row>
    <row r="110" spans="1:25" x14ac:dyDescent="0.25">
      <c r="A110" t="s">
        <v>35</v>
      </c>
      <c r="B110">
        <v>10265.9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5.5538699999999998E-3</v>
      </c>
      <c r="J110">
        <v>1</v>
      </c>
      <c r="K110">
        <v>0</v>
      </c>
    </row>
    <row r="111" spans="1:25" x14ac:dyDescent="0.25">
      <c r="A111" t="s">
        <v>35</v>
      </c>
      <c r="B111">
        <v>10263.200000000001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0.14718899999999999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10266.1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0.14718899999999999</v>
      </c>
      <c r="J112">
        <v>1</v>
      </c>
      <c r="K112">
        <v>0</v>
      </c>
      <c r="R112">
        <f>AVERAGE(B63:B112)</f>
        <v>10255.982</v>
      </c>
      <c r="S112">
        <f>AVERAGE(C63:C112)</f>
        <v>0</v>
      </c>
      <c r="U112">
        <f>_xlfn.VAR.P(B63:B112)</f>
        <v>53.27787599999894</v>
      </c>
      <c r="V112">
        <f>_xlfn.VAR.P(C63:C112)</f>
        <v>0</v>
      </c>
      <c r="X112">
        <f>1.96*SQRT(U112)/50</f>
        <v>0.28612744603871604</v>
      </c>
      <c r="Y112">
        <f>1.96*SQRT(V112)/50</f>
        <v>0</v>
      </c>
    </row>
    <row r="113" spans="1:9" x14ac:dyDescent="0.25">
      <c r="A113" t="s">
        <v>35</v>
      </c>
      <c r="B113">
        <v>512860.2231</v>
      </c>
      <c r="C113" t="s">
        <v>36</v>
      </c>
    </row>
    <row r="114" spans="1:9" x14ac:dyDescent="0.25">
      <c r="A114" t="s">
        <v>37</v>
      </c>
      <c r="B114">
        <v>5810.25</v>
      </c>
      <c r="C114">
        <v>5745.47</v>
      </c>
      <c r="D114">
        <v>5696.34</v>
      </c>
      <c r="E114">
        <v>5223.13</v>
      </c>
      <c r="F114">
        <v>453.45</v>
      </c>
      <c r="G114">
        <v>0.12537300000000001</v>
      </c>
      <c r="H114">
        <v>1</v>
      </c>
      <c r="I114">
        <v>0</v>
      </c>
    </row>
    <row r="115" spans="1:9" x14ac:dyDescent="0.25">
      <c r="A115" t="s">
        <v>37</v>
      </c>
      <c r="B115">
        <v>5784.88</v>
      </c>
      <c r="C115">
        <v>5721.04</v>
      </c>
      <c r="D115">
        <v>5663.13</v>
      </c>
      <c r="E115">
        <v>5187.7299999999996</v>
      </c>
      <c r="F115">
        <v>454.02600000000001</v>
      </c>
      <c r="G115">
        <v>0.14718899999999999</v>
      </c>
      <c r="H115">
        <v>1</v>
      </c>
      <c r="I115">
        <v>0</v>
      </c>
    </row>
    <row r="116" spans="1:9" x14ac:dyDescent="0.25">
      <c r="A116" t="s">
        <v>37</v>
      </c>
      <c r="B116">
        <v>5796.99</v>
      </c>
      <c r="C116">
        <v>5727.16</v>
      </c>
      <c r="D116">
        <v>5673.32</v>
      </c>
      <c r="E116">
        <v>5198.93</v>
      </c>
      <c r="F116">
        <v>450.26900000000001</v>
      </c>
      <c r="G116">
        <v>0.14718999999999999</v>
      </c>
      <c r="H116">
        <v>1</v>
      </c>
      <c r="I116">
        <v>0</v>
      </c>
    </row>
    <row r="117" spans="1:9" x14ac:dyDescent="0.25">
      <c r="A117" t="s">
        <v>37</v>
      </c>
      <c r="B117">
        <v>5802.35</v>
      </c>
      <c r="C117">
        <v>5736.43</v>
      </c>
      <c r="D117">
        <v>5682.97</v>
      </c>
      <c r="E117">
        <v>5208.45</v>
      </c>
      <c r="F117">
        <v>450.28699999999998</v>
      </c>
      <c r="G117">
        <v>0.14718999999999999</v>
      </c>
      <c r="H117">
        <v>1</v>
      </c>
      <c r="I117">
        <v>0</v>
      </c>
    </row>
    <row r="118" spans="1:9" x14ac:dyDescent="0.25">
      <c r="A118" t="s">
        <v>37</v>
      </c>
      <c r="B118">
        <v>5795.93</v>
      </c>
      <c r="C118">
        <v>5729.32</v>
      </c>
      <c r="D118">
        <v>5677.43</v>
      </c>
      <c r="E118">
        <v>5203.42</v>
      </c>
      <c r="F118">
        <v>453.58499999999998</v>
      </c>
      <c r="G118">
        <v>6.4137400000000002E-3</v>
      </c>
      <c r="H118">
        <v>1</v>
      </c>
      <c r="I118">
        <v>0</v>
      </c>
    </row>
    <row r="119" spans="1:9" x14ac:dyDescent="0.25">
      <c r="A119" t="s">
        <v>37</v>
      </c>
      <c r="B119">
        <v>5801.27</v>
      </c>
      <c r="C119">
        <v>5730.29</v>
      </c>
      <c r="D119">
        <v>5686.31</v>
      </c>
      <c r="E119">
        <v>5214.2299999999996</v>
      </c>
      <c r="F119">
        <v>453.94400000000002</v>
      </c>
      <c r="G119">
        <v>0.14718899999999999</v>
      </c>
      <c r="H119">
        <v>1</v>
      </c>
      <c r="I119">
        <v>0</v>
      </c>
    </row>
    <row r="120" spans="1:9" x14ac:dyDescent="0.25">
      <c r="A120" t="s">
        <v>37</v>
      </c>
      <c r="B120">
        <v>5780.06</v>
      </c>
      <c r="C120">
        <v>5713.93</v>
      </c>
      <c r="D120">
        <v>5671.01</v>
      </c>
      <c r="E120">
        <v>5199.2700000000004</v>
      </c>
      <c r="F120">
        <v>450.25700000000001</v>
      </c>
      <c r="G120">
        <v>0.14718999999999999</v>
      </c>
      <c r="H120">
        <v>1</v>
      </c>
      <c r="I120">
        <v>0</v>
      </c>
    </row>
    <row r="121" spans="1:9" x14ac:dyDescent="0.25">
      <c r="A121" t="s">
        <v>37</v>
      </c>
      <c r="B121">
        <v>5775.78</v>
      </c>
      <c r="C121">
        <v>5709.74</v>
      </c>
      <c r="D121">
        <v>5666.53</v>
      </c>
      <c r="E121">
        <v>5195.04</v>
      </c>
      <c r="F121">
        <v>450.41199999999998</v>
      </c>
      <c r="G121">
        <v>0.14718999999999999</v>
      </c>
      <c r="H121">
        <v>1</v>
      </c>
      <c r="I121">
        <v>0</v>
      </c>
    </row>
    <row r="122" spans="1:9" x14ac:dyDescent="0.25">
      <c r="A122" t="s">
        <v>37</v>
      </c>
      <c r="B122">
        <v>5783.92</v>
      </c>
      <c r="C122">
        <v>5716.49</v>
      </c>
      <c r="D122">
        <v>5677.46</v>
      </c>
      <c r="E122">
        <v>5206.26</v>
      </c>
      <c r="F122">
        <v>450.279</v>
      </c>
      <c r="G122">
        <v>9.4171700000000007E-3</v>
      </c>
      <c r="H122">
        <v>1</v>
      </c>
      <c r="I122">
        <v>0</v>
      </c>
    </row>
    <row r="123" spans="1:9" x14ac:dyDescent="0.25">
      <c r="A123" t="s">
        <v>37</v>
      </c>
      <c r="B123">
        <v>5762.22</v>
      </c>
      <c r="C123">
        <v>5697.58</v>
      </c>
      <c r="D123">
        <v>5658.73</v>
      </c>
      <c r="E123">
        <v>5187.97</v>
      </c>
      <c r="F123">
        <v>453.69</v>
      </c>
      <c r="G123">
        <v>3.8617199999999997E-2</v>
      </c>
      <c r="H123">
        <v>1</v>
      </c>
      <c r="I123">
        <v>0</v>
      </c>
    </row>
    <row r="124" spans="1:9" x14ac:dyDescent="0.25">
      <c r="A124" t="s">
        <v>37</v>
      </c>
      <c r="B124">
        <v>5767.32</v>
      </c>
      <c r="C124">
        <v>5701.68</v>
      </c>
      <c r="D124">
        <v>5660.89</v>
      </c>
      <c r="E124">
        <v>5189.37</v>
      </c>
      <c r="F124">
        <v>450.34199999999998</v>
      </c>
      <c r="G124">
        <v>1.2128999999999999E-2</v>
      </c>
      <c r="H124">
        <v>1</v>
      </c>
      <c r="I124">
        <v>0</v>
      </c>
    </row>
    <row r="125" spans="1:9" x14ac:dyDescent="0.25">
      <c r="A125" t="s">
        <v>37</v>
      </c>
      <c r="B125">
        <v>5810.63</v>
      </c>
      <c r="C125">
        <v>5745.2</v>
      </c>
      <c r="D125">
        <v>5699.63</v>
      </c>
      <c r="E125">
        <v>5227.38</v>
      </c>
      <c r="F125">
        <v>450.30200000000002</v>
      </c>
      <c r="G125">
        <v>0.14718999999999999</v>
      </c>
      <c r="H125">
        <v>1</v>
      </c>
      <c r="I125">
        <v>0</v>
      </c>
    </row>
    <row r="126" spans="1:9" x14ac:dyDescent="0.25">
      <c r="A126" t="s">
        <v>37</v>
      </c>
      <c r="B126">
        <v>5792.29</v>
      </c>
      <c r="C126">
        <v>5726.44</v>
      </c>
      <c r="D126">
        <v>5684.99</v>
      </c>
      <c r="E126">
        <v>5213.2700000000004</v>
      </c>
      <c r="F126">
        <v>454.029</v>
      </c>
      <c r="G126">
        <v>3.3145000000000001E-2</v>
      </c>
      <c r="H126">
        <v>1</v>
      </c>
      <c r="I126">
        <v>0</v>
      </c>
    </row>
    <row r="127" spans="1:9" x14ac:dyDescent="0.25">
      <c r="A127" t="s">
        <v>37</v>
      </c>
      <c r="B127">
        <v>5781.6</v>
      </c>
      <c r="C127">
        <v>5713.99</v>
      </c>
      <c r="D127">
        <v>5672.67</v>
      </c>
      <c r="E127">
        <v>5201.1000000000004</v>
      </c>
      <c r="F127">
        <v>450.40699999999998</v>
      </c>
      <c r="G127">
        <v>0.14718999999999999</v>
      </c>
      <c r="H127">
        <v>1</v>
      </c>
      <c r="I127">
        <v>0</v>
      </c>
    </row>
    <row r="128" spans="1:9" x14ac:dyDescent="0.25">
      <c r="A128" t="s">
        <v>37</v>
      </c>
      <c r="B128">
        <v>5784.69</v>
      </c>
      <c r="C128">
        <v>5721.91</v>
      </c>
      <c r="D128">
        <v>5677.19</v>
      </c>
      <c r="E128">
        <v>5205.34</v>
      </c>
      <c r="F128">
        <v>450.23599999999999</v>
      </c>
      <c r="G128">
        <v>0.14718999999999999</v>
      </c>
      <c r="H128">
        <v>1</v>
      </c>
      <c r="I128">
        <v>0</v>
      </c>
    </row>
    <row r="129" spans="1:9" x14ac:dyDescent="0.25">
      <c r="A129" t="s">
        <v>37</v>
      </c>
      <c r="B129">
        <v>5785.51</v>
      </c>
      <c r="C129">
        <v>5719.02</v>
      </c>
      <c r="D129">
        <v>5670.66</v>
      </c>
      <c r="E129">
        <v>5197.87</v>
      </c>
      <c r="F129">
        <v>450.31599999999997</v>
      </c>
      <c r="G129">
        <v>0.14718999999999999</v>
      </c>
      <c r="H129">
        <v>1</v>
      </c>
      <c r="I129">
        <v>0</v>
      </c>
    </row>
    <row r="130" spans="1:9" x14ac:dyDescent="0.25">
      <c r="A130" t="s">
        <v>37</v>
      </c>
      <c r="B130">
        <v>5790.73</v>
      </c>
      <c r="C130">
        <v>5724.22</v>
      </c>
      <c r="D130">
        <v>5670.06</v>
      </c>
      <c r="E130">
        <v>5195.87</v>
      </c>
      <c r="F130">
        <v>450.27800000000002</v>
      </c>
      <c r="G130">
        <v>0.14718999999999999</v>
      </c>
      <c r="H130">
        <v>1</v>
      </c>
      <c r="I130">
        <v>0</v>
      </c>
    </row>
    <row r="131" spans="1:9" x14ac:dyDescent="0.25">
      <c r="A131" t="s">
        <v>37</v>
      </c>
      <c r="B131">
        <v>5796.79</v>
      </c>
      <c r="C131">
        <v>5730.9</v>
      </c>
      <c r="D131">
        <v>5677.98</v>
      </c>
      <c r="E131">
        <v>5203.8900000000003</v>
      </c>
      <c r="F131">
        <v>450.274</v>
      </c>
      <c r="G131">
        <v>0.14718999999999999</v>
      </c>
      <c r="H131">
        <v>1</v>
      </c>
      <c r="I131">
        <v>0</v>
      </c>
    </row>
    <row r="132" spans="1:9" x14ac:dyDescent="0.25">
      <c r="A132" t="s">
        <v>37</v>
      </c>
      <c r="B132">
        <v>5756.55</v>
      </c>
      <c r="C132">
        <v>5692.89</v>
      </c>
      <c r="D132">
        <v>5647.46</v>
      </c>
      <c r="E132">
        <v>5174.8999999999996</v>
      </c>
      <c r="F132">
        <v>450.226</v>
      </c>
      <c r="G132">
        <v>0.14718999999999999</v>
      </c>
      <c r="H132">
        <v>1</v>
      </c>
      <c r="I132">
        <v>0</v>
      </c>
    </row>
    <row r="133" spans="1:9" x14ac:dyDescent="0.25">
      <c r="A133" t="s">
        <v>37</v>
      </c>
      <c r="B133">
        <v>5763.96</v>
      </c>
      <c r="C133">
        <v>5698.56</v>
      </c>
      <c r="D133">
        <v>5651.74</v>
      </c>
      <c r="E133">
        <v>5179.26</v>
      </c>
      <c r="F133">
        <v>454.08300000000003</v>
      </c>
      <c r="G133">
        <v>2.4921499999999999E-2</v>
      </c>
      <c r="H133">
        <v>1</v>
      </c>
      <c r="I133">
        <v>0</v>
      </c>
    </row>
    <row r="134" spans="1:9" x14ac:dyDescent="0.25">
      <c r="A134" t="s">
        <v>37</v>
      </c>
      <c r="B134">
        <v>5795.92</v>
      </c>
      <c r="C134">
        <v>5730.59</v>
      </c>
      <c r="D134">
        <v>5679.99</v>
      </c>
      <c r="E134">
        <v>5206.6400000000003</v>
      </c>
      <c r="F134">
        <v>450.40199999999999</v>
      </c>
      <c r="G134">
        <v>0.14718999999999999</v>
      </c>
      <c r="H134">
        <v>1</v>
      </c>
      <c r="I134">
        <v>0</v>
      </c>
    </row>
    <row r="135" spans="1:9" x14ac:dyDescent="0.25">
      <c r="A135" t="s">
        <v>37</v>
      </c>
      <c r="B135">
        <v>5754.69</v>
      </c>
      <c r="C135">
        <v>5689.51</v>
      </c>
      <c r="D135">
        <v>5645.08</v>
      </c>
      <c r="E135">
        <v>5173.08</v>
      </c>
      <c r="F135">
        <v>450.19600000000003</v>
      </c>
      <c r="G135">
        <v>0.14718999999999999</v>
      </c>
      <c r="H135">
        <v>1</v>
      </c>
      <c r="I135">
        <v>0</v>
      </c>
    </row>
    <row r="136" spans="1:9" x14ac:dyDescent="0.25">
      <c r="A136" t="s">
        <v>37</v>
      </c>
      <c r="B136">
        <v>5764.65</v>
      </c>
      <c r="C136">
        <v>5698.84</v>
      </c>
      <c r="D136">
        <v>5650.81</v>
      </c>
      <c r="E136">
        <v>5177.99</v>
      </c>
      <c r="F136">
        <v>450.28199999999998</v>
      </c>
      <c r="G136">
        <v>0.14718999999999999</v>
      </c>
      <c r="H136">
        <v>1</v>
      </c>
      <c r="I136">
        <v>0</v>
      </c>
    </row>
    <row r="137" spans="1:9" x14ac:dyDescent="0.25">
      <c r="A137" t="s">
        <v>37</v>
      </c>
      <c r="B137">
        <v>5770.45</v>
      </c>
      <c r="C137">
        <v>5705.24</v>
      </c>
      <c r="D137">
        <v>5655.29</v>
      </c>
      <c r="E137">
        <v>5182.17</v>
      </c>
      <c r="F137">
        <v>454.036</v>
      </c>
      <c r="G137">
        <v>9.2039700000000006E-3</v>
      </c>
      <c r="H137">
        <v>1</v>
      </c>
      <c r="I137">
        <v>0</v>
      </c>
    </row>
    <row r="138" spans="1:9" x14ac:dyDescent="0.25">
      <c r="A138" t="s">
        <v>37</v>
      </c>
      <c r="B138">
        <v>5759.53</v>
      </c>
      <c r="C138">
        <v>5694.17</v>
      </c>
      <c r="D138">
        <v>5648.58</v>
      </c>
      <c r="E138">
        <v>5175.8999999999996</v>
      </c>
      <c r="F138">
        <v>450.279</v>
      </c>
      <c r="G138">
        <v>0.14718999999999999</v>
      </c>
      <c r="H138">
        <v>1</v>
      </c>
      <c r="I138">
        <v>0</v>
      </c>
    </row>
    <row r="139" spans="1:9" x14ac:dyDescent="0.25">
      <c r="A139" t="s">
        <v>37</v>
      </c>
      <c r="B139">
        <v>5775.28</v>
      </c>
      <c r="C139">
        <v>5709.25</v>
      </c>
      <c r="D139">
        <v>5657.06</v>
      </c>
      <c r="E139">
        <v>5183.0200000000004</v>
      </c>
      <c r="F139">
        <v>450.23</v>
      </c>
      <c r="G139">
        <v>0.14718999999999999</v>
      </c>
      <c r="H139">
        <v>1</v>
      </c>
      <c r="I139">
        <v>0</v>
      </c>
    </row>
    <row r="140" spans="1:9" x14ac:dyDescent="0.25">
      <c r="A140" t="s">
        <v>37</v>
      </c>
      <c r="B140">
        <v>5791.86</v>
      </c>
      <c r="C140">
        <v>5725.82</v>
      </c>
      <c r="D140">
        <v>5665.64</v>
      </c>
      <c r="E140">
        <v>5190.0200000000004</v>
      </c>
      <c r="F140">
        <v>450.26900000000001</v>
      </c>
      <c r="G140">
        <v>0.14718999999999999</v>
      </c>
      <c r="H140">
        <v>1</v>
      </c>
      <c r="I140">
        <v>0</v>
      </c>
    </row>
    <row r="141" spans="1:9" x14ac:dyDescent="0.25">
      <c r="A141" t="s">
        <v>37</v>
      </c>
      <c r="B141">
        <v>5790.56</v>
      </c>
      <c r="C141">
        <v>5726.41</v>
      </c>
      <c r="D141">
        <v>5666.31</v>
      </c>
      <c r="E141">
        <v>5190.2</v>
      </c>
      <c r="F141">
        <v>450.28399999999999</v>
      </c>
      <c r="G141">
        <v>7.5196899999999997E-2</v>
      </c>
      <c r="H141">
        <v>1</v>
      </c>
      <c r="I141">
        <v>0</v>
      </c>
    </row>
    <row r="142" spans="1:9" x14ac:dyDescent="0.25">
      <c r="A142" t="s">
        <v>37</v>
      </c>
      <c r="B142">
        <v>5795.19</v>
      </c>
      <c r="C142">
        <v>5728.95</v>
      </c>
      <c r="D142">
        <v>5670.9</v>
      </c>
      <c r="E142">
        <v>5195.51</v>
      </c>
      <c r="F142">
        <v>450.25799999999998</v>
      </c>
      <c r="G142">
        <v>0.14718999999999999</v>
      </c>
      <c r="H142">
        <v>1</v>
      </c>
      <c r="I142">
        <v>0</v>
      </c>
    </row>
    <row r="143" spans="1:9" x14ac:dyDescent="0.25">
      <c r="A143" t="s">
        <v>37</v>
      </c>
      <c r="B143">
        <v>5789.3</v>
      </c>
      <c r="C143">
        <v>5722.91</v>
      </c>
      <c r="D143">
        <v>5665.49</v>
      </c>
      <c r="E143">
        <v>5190.0200000000004</v>
      </c>
      <c r="F143">
        <v>450.28</v>
      </c>
      <c r="G143">
        <v>0.14718999999999999</v>
      </c>
      <c r="H143">
        <v>1</v>
      </c>
      <c r="I143">
        <v>0</v>
      </c>
    </row>
    <row r="144" spans="1:9" x14ac:dyDescent="0.25">
      <c r="A144" t="s">
        <v>37</v>
      </c>
      <c r="B144">
        <v>5798.64</v>
      </c>
      <c r="C144">
        <v>5731.63</v>
      </c>
      <c r="D144">
        <v>5672.57</v>
      </c>
      <c r="E144">
        <v>5196.4399999999996</v>
      </c>
      <c r="F144">
        <v>454.089</v>
      </c>
      <c r="G144">
        <v>3.1947400000000001E-2</v>
      </c>
      <c r="H144">
        <v>1</v>
      </c>
      <c r="I144">
        <v>0</v>
      </c>
    </row>
    <row r="145" spans="1:9" x14ac:dyDescent="0.25">
      <c r="A145" t="s">
        <v>37</v>
      </c>
      <c r="B145">
        <v>5776.7</v>
      </c>
      <c r="C145">
        <v>5711.68</v>
      </c>
      <c r="D145">
        <v>5651.65</v>
      </c>
      <c r="E145">
        <v>5175.5200000000004</v>
      </c>
      <c r="F145">
        <v>450.322</v>
      </c>
      <c r="G145">
        <v>0.14718999999999999</v>
      </c>
      <c r="H145">
        <v>1</v>
      </c>
      <c r="I145">
        <v>0</v>
      </c>
    </row>
    <row r="146" spans="1:9" x14ac:dyDescent="0.25">
      <c r="A146" t="s">
        <v>37</v>
      </c>
      <c r="B146">
        <v>5773.87</v>
      </c>
      <c r="C146">
        <v>5708.28</v>
      </c>
      <c r="D146">
        <v>5652.82</v>
      </c>
      <c r="E146">
        <v>5177.92</v>
      </c>
      <c r="F146">
        <v>453.63400000000001</v>
      </c>
      <c r="G146">
        <v>8.9322799999999994E-2</v>
      </c>
      <c r="H146">
        <v>1</v>
      </c>
      <c r="I146">
        <v>0</v>
      </c>
    </row>
    <row r="147" spans="1:9" x14ac:dyDescent="0.25">
      <c r="A147" t="s">
        <v>37</v>
      </c>
      <c r="B147">
        <v>5799.61</v>
      </c>
      <c r="C147">
        <v>5734.18</v>
      </c>
      <c r="D147">
        <v>5683.25</v>
      </c>
      <c r="E147">
        <v>5209.6899999999996</v>
      </c>
      <c r="F147">
        <v>454.04300000000001</v>
      </c>
      <c r="G147">
        <v>0.14718899999999999</v>
      </c>
      <c r="H147">
        <v>1</v>
      </c>
      <c r="I147">
        <v>0</v>
      </c>
    </row>
    <row r="148" spans="1:9" x14ac:dyDescent="0.25">
      <c r="A148" t="s">
        <v>37</v>
      </c>
      <c r="B148">
        <v>5785.74</v>
      </c>
      <c r="C148">
        <v>5721.37</v>
      </c>
      <c r="D148">
        <v>5662.11</v>
      </c>
      <c r="E148">
        <v>5185.92</v>
      </c>
      <c r="F148">
        <v>450.29899999999998</v>
      </c>
      <c r="G148">
        <v>0.14718999999999999</v>
      </c>
      <c r="H148">
        <v>1</v>
      </c>
      <c r="I148">
        <v>0</v>
      </c>
    </row>
    <row r="149" spans="1:9" x14ac:dyDescent="0.25">
      <c r="A149" t="s">
        <v>37</v>
      </c>
      <c r="B149">
        <v>5791.52</v>
      </c>
      <c r="C149">
        <v>5727.07</v>
      </c>
      <c r="D149">
        <v>5668.23</v>
      </c>
      <c r="E149">
        <v>5192.5</v>
      </c>
      <c r="F149">
        <v>450.3</v>
      </c>
      <c r="G149">
        <v>0.14718999999999999</v>
      </c>
      <c r="H149">
        <v>1</v>
      </c>
      <c r="I149">
        <v>0</v>
      </c>
    </row>
    <row r="150" spans="1:9" x14ac:dyDescent="0.25">
      <c r="A150" t="s">
        <v>37</v>
      </c>
      <c r="B150">
        <v>5793.72</v>
      </c>
      <c r="C150">
        <v>5728.88</v>
      </c>
      <c r="D150">
        <v>5672.54</v>
      </c>
      <c r="E150">
        <v>5198.03</v>
      </c>
      <c r="F150">
        <v>450.262</v>
      </c>
      <c r="G150">
        <v>0.14718999999999999</v>
      </c>
      <c r="H150">
        <v>1</v>
      </c>
      <c r="I150">
        <v>0</v>
      </c>
    </row>
    <row r="151" spans="1:9" x14ac:dyDescent="0.25">
      <c r="A151" t="s">
        <v>37</v>
      </c>
      <c r="B151">
        <v>5804.59</v>
      </c>
      <c r="C151">
        <v>5736.62</v>
      </c>
      <c r="D151">
        <v>5678.37</v>
      </c>
      <c r="E151">
        <v>5202.5600000000004</v>
      </c>
      <c r="F151">
        <v>450.26499999999999</v>
      </c>
      <c r="G151">
        <v>0.14718999999999999</v>
      </c>
      <c r="H151">
        <v>1</v>
      </c>
      <c r="I151">
        <v>0</v>
      </c>
    </row>
    <row r="152" spans="1:9" x14ac:dyDescent="0.25">
      <c r="A152" t="s">
        <v>37</v>
      </c>
      <c r="B152">
        <v>5793.69</v>
      </c>
      <c r="C152">
        <v>5728.21</v>
      </c>
      <c r="D152">
        <v>5673.43</v>
      </c>
      <c r="E152">
        <v>5198.6000000000004</v>
      </c>
      <c r="F152">
        <v>450.21100000000001</v>
      </c>
      <c r="G152">
        <v>0.14718999999999999</v>
      </c>
      <c r="H152">
        <v>1</v>
      </c>
      <c r="I152">
        <v>0</v>
      </c>
    </row>
    <row r="153" spans="1:9" x14ac:dyDescent="0.25">
      <c r="A153" t="s">
        <v>37</v>
      </c>
      <c r="B153">
        <v>5802.79</v>
      </c>
      <c r="C153">
        <v>5736.5</v>
      </c>
      <c r="D153">
        <v>5686.24</v>
      </c>
      <c r="E153">
        <v>5213.25</v>
      </c>
      <c r="F153">
        <v>453.99599999999998</v>
      </c>
      <c r="G153">
        <v>3.9210099999999999E-3</v>
      </c>
      <c r="H153">
        <v>1</v>
      </c>
      <c r="I153">
        <v>0</v>
      </c>
    </row>
    <row r="154" spans="1:9" x14ac:dyDescent="0.25">
      <c r="A154" t="s">
        <v>37</v>
      </c>
      <c r="B154">
        <v>5784.9</v>
      </c>
      <c r="C154">
        <v>5720.61</v>
      </c>
      <c r="D154">
        <v>5661.98</v>
      </c>
      <c r="E154">
        <v>5186.3</v>
      </c>
      <c r="F154">
        <v>450.202</v>
      </c>
      <c r="G154">
        <v>0.14718999999999999</v>
      </c>
      <c r="H154">
        <v>1</v>
      </c>
      <c r="I154">
        <v>0</v>
      </c>
    </row>
    <row r="155" spans="1:9" x14ac:dyDescent="0.25">
      <c r="A155" t="s">
        <v>37</v>
      </c>
      <c r="B155">
        <v>5768.99</v>
      </c>
      <c r="C155">
        <v>5702.48</v>
      </c>
      <c r="D155">
        <v>5643.57</v>
      </c>
      <c r="E155">
        <v>5167.68</v>
      </c>
      <c r="F155">
        <v>450.38499999999999</v>
      </c>
      <c r="G155">
        <v>0.14718999999999999</v>
      </c>
      <c r="H155">
        <v>1</v>
      </c>
      <c r="I155">
        <v>0</v>
      </c>
    </row>
    <row r="156" spans="1:9" x14ac:dyDescent="0.25">
      <c r="A156" t="s">
        <v>37</v>
      </c>
      <c r="B156">
        <v>5757.56</v>
      </c>
      <c r="C156">
        <v>5692.08</v>
      </c>
      <c r="D156">
        <v>5632.35</v>
      </c>
      <c r="E156">
        <v>5156.3999999999996</v>
      </c>
      <c r="F156">
        <v>454.05500000000001</v>
      </c>
      <c r="G156">
        <v>0.12015099999999999</v>
      </c>
      <c r="H156">
        <v>1</v>
      </c>
      <c r="I156">
        <v>0</v>
      </c>
    </row>
    <row r="157" spans="1:9" x14ac:dyDescent="0.25">
      <c r="A157" t="s">
        <v>37</v>
      </c>
      <c r="B157">
        <v>5748.93</v>
      </c>
      <c r="C157">
        <v>5683.75</v>
      </c>
      <c r="D157">
        <v>5625.76</v>
      </c>
      <c r="E157">
        <v>5150.17</v>
      </c>
      <c r="F157">
        <v>450.31799999999998</v>
      </c>
      <c r="G157">
        <v>0.14718999999999999</v>
      </c>
      <c r="H157">
        <v>1</v>
      </c>
      <c r="I157">
        <v>0</v>
      </c>
    </row>
    <row r="158" spans="1:9" x14ac:dyDescent="0.25">
      <c r="A158" t="s">
        <v>37</v>
      </c>
      <c r="B158">
        <v>5755.2</v>
      </c>
      <c r="C158">
        <v>5689.66</v>
      </c>
      <c r="D158">
        <v>5633.25</v>
      </c>
      <c r="E158">
        <v>5157.6400000000003</v>
      </c>
      <c r="F158">
        <v>450.19499999999999</v>
      </c>
      <c r="G158">
        <v>0.14718999999999999</v>
      </c>
      <c r="H158">
        <v>1</v>
      </c>
      <c r="I158">
        <v>0</v>
      </c>
    </row>
    <row r="159" spans="1:9" x14ac:dyDescent="0.25">
      <c r="A159" t="s">
        <v>37</v>
      </c>
      <c r="B159">
        <v>5775.6</v>
      </c>
      <c r="C159">
        <v>5707.96</v>
      </c>
      <c r="D159">
        <v>5657.62</v>
      </c>
      <c r="E159">
        <v>5184.38</v>
      </c>
      <c r="F159">
        <v>454.01499999999999</v>
      </c>
      <c r="G159">
        <v>7.3467599999999999E-3</v>
      </c>
      <c r="H159">
        <v>1</v>
      </c>
      <c r="I159">
        <v>0</v>
      </c>
    </row>
    <row r="160" spans="1:9" x14ac:dyDescent="0.25">
      <c r="A160" t="s">
        <v>37</v>
      </c>
      <c r="B160">
        <v>5784.17</v>
      </c>
      <c r="C160">
        <v>5718.51</v>
      </c>
      <c r="D160">
        <v>5670.82</v>
      </c>
      <c r="E160">
        <v>5197.6899999999996</v>
      </c>
      <c r="F160">
        <v>450.20400000000001</v>
      </c>
      <c r="G160">
        <v>0.14718999999999999</v>
      </c>
      <c r="H160">
        <v>1</v>
      </c>
      <c r="I160">
        <v>0</v>
      </c>
    </row>
    <row r="161" spans="1:25" x14ac:dyDescent="0.25">
      <c r="A161" t="s">
        <v>37</v>
      </c>
      <c r="B161">
        <v>5762.2</v>
      </c>
      <c r="C161">
        <v>5694.04</v>
      </c>
      <c r="D161">
        <v>5652.38</v>
      </c>
      <c r="E161">
        <v>5180.7299999999996</v>
      </c>
      <c r="F161">
        <v>450.31099999999998</v>
      </c>
      <c r="G161">
        <v>0.14718999999999999</v>
      </c>
      <c r="H161">
        <v>1</v>
      </c>
      <c r="I161">
        <v>0</v>
      </c>
    </row>
    <row r="162" spans="1:25" x14ac:dyDescent="0.25">
      <c r="A162" t="s">
        <v>37</v>
      </c>
      <c r="B162">
        <v>5754.09</v>
      </c>
      <c r="C162">
        <v>5687.79</v>
      </c>
      <c r="D162">
        <v>5645.12</v>
      </c>
      <c r="E162">
        <v>5173.34</v>
      </c>
      <c r="F162">
        <v>453.59399999999999</v>
      </c>
      <c r="G162">
        <v>2.2548499999999999E-2</v>
      </c>
      <c r="H162">
        <v>1</v>
      </c>
      <c r="I162">
        <v>0</v>
      </c>
    </row>
    <row r="163" spans="1:25" x14ac:dyDescent="0.25">
      <c r="A163" t="s">
        <v>37</v>
      </c>
      <c r="B163">
        <v>5760.62</v>
      </c>
      <c r="C163">
        <v>5695.23</v>
      </c>
      <c r="D163">
        <v>5649.86</v>
      </c>
      <c r="E163">
        <v>5177.58</v>
      </c>
      <c r="F163">
        <v>453.84</v>
      </c>
      <c r="G163">
        <v>0.14718899999999999</v>
      </c>
      <c r="H163">
        <v>1</v>
      </c>
      <c r="I163">
        <v>0</v>
      </c>
    </row>
    <row r="164" spans="1:25" x14ac:dyDescent="0.25">
      <c r="A164" t="s">
        <v>37</v>
      </c>
      <c r="B164">
        <v>5755.34</v>
      </c>
      <c r="C164">
        <v>5689.15</v>
      </c>
      <c r="D164">
        <v>5647.83</v>
      </c>
      <c r="E164">
        <v>5176.32</v>
      </c>
      <c r="F164">
        <v>453.654</v>
      </c>
      <c r="G164">
        <v>5.9432600000000002E-2</v>
      </c>
      <c r="H164">
        <v>1</v>
      </c>
      <c r="I164">
        <v>0</v>
      </c>
    </row>
    <row r="165" spans="1:25" x14ac:dyDescent="0.25">
      <c r="A165" t="s">
        <v>37</v>
      </c>
      <c r="B165">
        <v>5754.92</v>
      </c>
      <c r="C165">
        <v>5689.31</v>
      </c>
      <c r="D165">
        <v>5646.67</v>
      </c>
      <c r="E165">
        <v>5174.96</v>
      </c>
      <c r="F165">
        <v>452.63299999999998</v>
      </c>
      <c r="G165">
        <v>1.1105E-2</v>
      </c>
      <c r="H165">
        <v>1</v>
      </c>
      <c r="I165">
        <v>0</v>
      </c>
    </row>
    <row r="166" spans="1:25" x14ac:dyDescent="0.25">
      <c r="A166" t="s">
        <v>37</v>
      </c>
      <c r="B166">
        <v>5751.89</v>
      </c>
      <c r="C166">
        <v>5686.39</v>
      </c>
      <c r="D166">
        <v>5644.81</v>
      </c>
      <c r="E166">
        <v>5173.3500000000004</v>
      </c>
      <c r="F166">
        <v>453.86</v>
      </c>
      <c r="G166">
        <v>4.4412E-2</v>
      </c>
      <c r="H166">
        <v>1</v>
      </c>
      <c r="I166">
        <v>0</v>
      </c>
    </row>
    <row r="167" spans="1:25" x14ac:dyDescent="0.25">
      <c r="A167" t="s">
        <v>37</v>
      </c>
      <c r="B167">
        <v>5748.11</v>
      </c>
      <c r="C167">
        <v>5681.89</v>
      </c>
      <c r="D167">
        <v>5639.84</v>
      </c>
      <c r="E167">
        <v>5168.08</v>
      </c>
      <c r="F167">
        <v>450.23099999999999</v>
      </c>
      <c r="G167">
        <v>0.14718999999999999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5752.01</v>
      </c>
      <c r="C168">
        <v>5685.01</v>
      </c>
      <c r="D168">
        <v>5642.82</v>
      </c>
      <c r="E168">
        <v>5171.34</v>
      </c>
      <c r="F168">
        <v>454.06400000000002</v>
      </c>
      <c r="G168">
        <v>1.34957E-3</v>
      </c>
      <c r="H168">
        <v>1</v>
      </c>
      <c r="I168">
        <v>0</v>
      </c>
      <c r="R168">
        <f>AVERAGE(B119:B168)</f>
        <v>5777.1230000000005</v>
      </c>
      <c r="S168">
        <f>AVERAGE(C119:C168)</f>
        <v>5711.2562000000007</v>
      </c>
      <c r="U168">
        <f>_xlfn.VAR.P(B119:B168)</f>
        <v>300.63599300000016</v>
      </c>
      <c r="V168">
        <f>_xlfn.VAR.P(C119:C168)</f>
        <v>295.22057555999811</v>
      </c>
      <c r="X168">
        <f>1.96*SQRT(U168)/50</f>
        <v>0.67968322936756365</v>
      </c>
      <c r="Y168">
        <f>1.96*SQRT(V168)/50</f>
        <v>0.67353377437847572</v>
      </c>
    </row>
    <row r="169" spans="1:25" x14ac:dyDescent="0.25">
      <c r="A169" t="s">
        <v>37</v>
      </c>
      <c r="B169">
        <v>288933.1397</v>
      </c>
      <c r="C169" t="s">
        <v>36</v>
      </c>
    </row>
    <row r="170" spans="1:25" x14ac:dyDescent="0.25">
      <c r="A170" t="s">
        <v>87</v>
      </c>
      <c r="B170">
        <v>9926.3700000000008</v>
      </c>
      <c r="C170">
        <v>9857.0400000000009</v>
      </c>
      <c r="D170">
        <v>9794.7999999999993</v>
      </c>
      <c r="E170">
        <v>9367.11</v>
      </c>
      <c r="F170">
        <v>473.964</v>
      </c>
      <c r="G170">
        <v>0.28370499999999998</v>
      </c>
      <c r="H170">
        <v>0.72681499999999999</v>
      </c>
      <c r="I170">
        <v>0</v>
      </c>
    </row>
    <row r="171" spans="1:25" x14ac:dyDescent="0.25">
      <c r="A171" t="s">
        <v>87</v>
      </c>
      <c r="B171">
        <v>9929.7199999999993</v>
      </c>
      <c r="C171">
        <v>9859.42</v>
      </c>
      <c r="D171">
        <v>9793.58</v>
      </c>
      <c r="E171">
        <v>9365.39</v>
      </c>
      <c r="F171">
        <v>474.1</v>
      </c>
      <c r="G171">
        <v>0.283078</v>
      </c>
      <c r="H171">
        <v>0.72662599999999999</v>
      </c>
      <c r="I171">
        <v>0</v>
      </c>
    </row>
    <row r="172" spans="1:25" x14ac:dyDescent="0.25">
      <c r="A172" t="s">
        <v>87</v>
      </c>
      <c r="B172">
        <v>9936.39</v>
      </c>
      <c r="C172">
        <v>9865.7999999999993</v>
      </c>
      <c r="D172">
        <v>9799.0400000000009</v>
      </c>
      <c r="E172">
        <v>9371.11</v>
      </c>
      <c r="F172">
        <v>473.94</v>
      </c>
      <c r="G172">
        <v>0.28310800000000003</v>
      </c>
      <c r="H172">
        <v>0.72122799999999998</v>
      </c>
      <c r="I172">
        <v>0</v>
      </c>
    </row>
    <row r="173" spans="1:25" x14ac:dyDescent="0.25">
      <c r="A173" t="s">
        <v>87</v>
      </c>
      <c r="B173">
        <v>9938.06</v>
      </c>
      <c r="C173">
        <v>9867.33</v>
      </c>
      <c r="D173">
        <v>9801.7900000000009</v>
      </c>
      <c r="E173">
        <v>9373.85</v>
      </c>
      <c r="F173">
        <v>474.06599999999997</v>
      </c>
      <c r="G173">
        <v>0.28308499999999998</v>
      </c>
      <c r="H173">
        <v>0.72777000000000003</v>
      </c>
      <c r="I173">
        <v>0</v>
      </c>
    </row>
    <row r="174" spans="1:25" x14ac:dyDescent="0.25">
      <c r="A174" t="s">
        <v>87</v>
      </c>
      <c r="B174">
        <v>9931.09</v>
      </c>
      <c r="C174">
        <v>9862.5</v>
      </c>
      <c r="D174">
        <v>9794.86</v>
      </c>
      <c r="E174">
        <v>9366.26</v>
      </c>
      <c r="F174">
        <v>474.12299999999999</v>
      </c>
      <c r="G174">
        <v>0.28311599999999998</v>
      </c>
      <c r="H174">
        <v>0.75067700000000004</v>
      </c>
      <c r="I174">
        <v>0</v>
      </c>
    </row>
    <row r="175" spans="1:25" x14ac:dyDescent="0.25">
      <c r="A175" t="s">
        <v>87</v>
      </c>
      <c r="B175">
        <v>9949.0499999999993</v>
      </c>
      <c r="C175">
        <v>9879.42</v>
      </c>
      <c r="D175">
        <v>9802.1</v>
      </c>
      <c r="E175">
        <v>9371.77</v>
      </c>
      <c r="F175">
        <v>473.97</v>
      </c>
      <c r="G175">
        <v>0.26662999999999998</v>
      </c>
      <c r="H175">
        <v>0.72782100000000005</v>
      </c>
      <c r="I175">
        <v>0</v>
      </c>
    </row>
    <row r="176" spans="1:25" x14ac:dyDescent="0.25">
      <c r="A176" t="s">
        <v>87</v>
      </c>
      <c r="B176">
        <v>9934.73</v>
      </c>
      <c r="C176">
        <v>9864.98</v>
      </c>
      <c r="D176">
        <v>9795.91</v>
      </c>
      <c r="E176">
        <v>9367.2000000000007</v>
      </c>
      <c r="F176">
        <v>473.87400000000002</v>
      </c>
      <c r="G176">
        <v>0.28319800000000001</v>
      </c>
      <c r="H176">
        <v>0.72773900000000002</v>
      </c>
      <c r="I176">
        <v>0</v>
      </c>
    </row>
    <row r="177" spans="1:9" x14ac:dyDescent="0.25">
      <c r="A177" t="s">
        <v>87</v>
      </c>
      <c r="B177">
        <v>9950.01</v>
      </c>
      <c r="C177">
        <v>9880.1</v>
      </c>
      <c r="D177">
        <v>9803.6299999999992</v>
      </c>
      <c r="E177">
        <v>9372.08</v>
      </c>
      <c r="F177">
        <v>474.18700000000001</v>
      </c>
      <c r="G177">
        <v>0.28309699999999999</v>
      </c>
      <c r="H177">
        <v>0.72709100000000004</v>
      </c>
      <c r="I177">
        <v>0</v>
      </c>
    </row>
    <row r="178" spans="1:9" x14ac:dyDescent="0.25">
      <c r="A178" t="s">
        <v>87</v>
      </c>
      <c r="B178">
        <v>9945.16</v>
      </c>
      <c r="C178">
        <v>9873.82</v>
      </c>
      <c r="D178">
        <v>9797.1299999999992</v>
      </c>
      <c r="E178">
        <v>9366.68</v>
      </c>
      <c r="F178">
        <v>473.88799999999998</v>
      </c>
      <c r="G178">
        <v>0.28308800000000001</v>
      </c>
      <c r="H178">
        <v>0.70652300000000001</v>
      </c>
      <c r="I178">
        <v>0</v>
      </c>
    </row>
    <row r="179" spans="1:9" x14ac:dyDescent="0.25">
      <c r="A179" t="s">
        <v>87</v>
      </c>
      <c r="B179">
        <v>9952.1299999999992</v>
      </c>
      <c r="C179">
        <v>9882.7900000000009</v>
      </c>
      <c r="D179">
        <v>9804.4</v>
      </c>
      <c r="E179">
        <v>9372.2800000000007</v>
      </c>
      <c r="F179">
        <v>473.99200000000002</v>
      </c>
      <c r="G179">
        <v>0.28310200000000002</v>
      </c>
      <c r="H179">
        <v>0.72776399999999997</v>
      </c>
      <c r="I179">
        <v>0</v>
      </c>
    </row>
    <row r="180" spans="1:9" x14ac:dyDescent="0.25">
      <c r="A180" t="s">
        <v>87</v>
      </c>
      <c r="B180">
        <v>9941.25</v>
      </c>
      <c r="C180">
        <v>9870.5300000000007</v>
      </c>
      <c r="D180">
        <v>9795.94</v>
      </c>
      <c r="E180">
        <v>9366</v>
      </c>
      <c r="F180">
        <v>473.899</v>
      </c>
      <c r="G180">
        <v>0.26521800000000001</v>
      </c>
      <c r="H180">
        <v>0.72647899999999999</v>
      </c>
      <c r="I180">
        <v>0</v>
      </c>
    </row>
    <row r="181" spans="1:9" x14ac:dyDescent="0.25">
      <c r="A181" t="s">
        <v>87</v>
      </c>
      <c r="B181">
        <v>9951.67</v>
      </c>
      <c r="C181">
        <v>9880.24</v>
      </c>
      <c r="D181">
        <v>9801.36</v>
      </c>
      <c r="E181">
        <v>9368.82</v>
      </c>
      <c r="F181">
        <v>474.13099999999997</v>
      </c>
      <c r="G181">
        <v>0.28308</v>
      </c>
      <c r="H181">
        <v>0.72787500000000005</v>
      </c>
      <c r="I181">
        <v>0</v>
      </c>
    </row>
    <row r="182" spans="1:9" x14ac:dyDescent="0.25">
      <c r="A182" t="s">
        <v>87</v>
      </c>
      <c r="B182">
        <v>9942.2800000000007</v>
      </c>
      <c r="C182">
        <v>9871.69</v>
      </c>
      <c r="D182">
        <v>9799.2000000000007</v>
      </c>
      <c r="E182">
        <v>9369.86</v>
      </c>
      <c r="F182">
        <v>473.99799999999999</v>
      </c>
      <c r="G182">
        <v>0.283082</v>
      </c>
      <c r="H182">
        <v>0.70652899999999996</v>
      </c>
      <c r="I182">
        <v>0</v>
      </c>
    </row>
    <row r="183" spans="1:9" x14ac:dyDescent="0.25">
      <c r="A183" t="s">
        <v>87</v>
      </c>
      <c r="B183">
        <v>9940.5499999999993</v>
      </c>
      <c r="C183">
        <v>9870.16</v>
      </c>
      <c r="D183">
        <v>9800.2000000000007</v>
      </c>
      <c r="E183">
        <v>9370.6299999999992</v>
      </c>
      <c r="F183">
        <v>474.149</v>
      </c>
      <c r="G183">
        <v>0.28307900000000003</v>
      </c>
      <c r="H183">
        <v>0.71603300000000003</v>
      </c>
      <c r="I183">
        <v>0</v>
      </c>
    </row>
    <row r="184" spans="1:9" x14ac:dyDescent="0.25">
      <c r="A184" t="s">
        <v>87</v>
      </c>
      <c r="B184">
        <v>9947.7800000000007</v>
      </c>
      <c r="C184">
        <v>9879.3700000000008</v>
      </c>
      <c r="D184">
        <v>9802.33</v>
      </c>
      <c r="E184">
        <v>9370.69</v>
      </c>
      <c r="F184">
        <v>473.99700000000001</v>
      </c>
      <c r="G184">
        <v>0.28310400000000002</v>
      </c>
      <c r="H184">
        <v>0.70653200000000005</v>
      </c>
      <c r="I184">
        <v>0</v>
      </c>
    </row>
    <row r="185" spans="1:9" x14ac:dyDescent="0.25">
      <c r="A185" t="s">
        <v>87</v>
      </c>
      <c r="B185">
        <v>9949.34</v>
      </c>
      <c r="C185">
        <v>9878.6200000000008</v>
      </c>
      <c r="D185">
        <v>9801.6299999999992</v>
      </c>
      <c r="E185">
        <v>9369.77</v>
      </c>
      <c r="F185">
        <v>473.863</v>
      </c>
      <c r="G185">
        <v>0.28308499999999998</v>
      </c>
      <c r="H185">
        <v>0.72064099999999998</v>
      </c>
      <c r="I185">
        <v>0</v>
      </c>
    </row>
    <row r="186" spans="1:9" x14ac:dyDescent="0.25">
      <c r="A186" t="s">
        <v>87</v>
      </c>
      <c r="B186">
        <v>9943.84</v>
      </c>
      <c r="C186">
        <v>9874.6299999999992</v>
      </c>
      <c r="D186">
        <v>9801.8700000000008</v>
      </c>
      <c r="E186">
        <v>9371.99</v>
      </c>
      <c r="F186">
        <v>474.22800000000001</v>
      </c>
      <c r="G186">
        <v>0.28309699999999999</v>
      </c>
      <c r="H186">
        <v>0.72748800000000002</v>
      </c>
      <c r="I186">
        <v>0</v>
      </c>
    </row>
    <row r="187" spans="1:9" x14ac:dyDescent="0.25">
      <c r="A187" t="s">
        <v>87</v>
      </c>
      <c r="B187">
        <v>9937.9</v>
      </c>
      <c r="C187">
        <v>9867.36</v>
      </c>
      <c r="D187">
        <v>9801.49</v>
      </c>
      <c r="E187">
        <v>9373.61</v>
      </c>
      <c r="F187">
        <v>473.88400000000001</v>
      </c>
      <c r="G187">
        <v>0.28309499999999999</v>
      </c>
      <c r="H187">
        <v>0.70653100000000002</v>
      </c>
      <c r="I187">
        <v>0</v>
      </c>
    </row>
    <row r="188" spans="1:9" x14ac:dyDescent="0.25">
      <c r="A188" t="s">
        <v>87</v>
      </c>
      <c r="B188">
        <v>9957.23</v>
      </c>
      <c r="C188">
        <v>9887.19</v>
      </c>
      <c r="D188">
        <v>9806.89</v>
      </c>
      <c r="E188">
        <v>9374.9500000000007</v>
      </c>
      <c r="F188">
        <v>473.97199999999998</v>
      </c>
      <c r="G188">
        <v>0.28344200000000003</v>
      </c>
      <c r="H188">
        <v>0.726406</v>
      </c>
      <c r="I188">
        <v>0</v>
      </c>
    </row>
    <row r="189" spans="1:9" x14ac:dyDescent="0.25">
      <c r="A189" t="s">
        <v>87</v>
      </c>
      <c r="B189">
        <v>9936.11</v>
      </c>
      <c r="C189">
        <v>9868.23</v>
      </c>
      <c r="D189">
        <v>9802.98</v>
      </c>
      <c r="E189">
        <v>9374.73</v>
      </c>
      <c r="F189">
        <v>473.887</v>
      </c>
      <c r="G189">
        <v>0.28318900000000002</v>
      </c>
      <c r="H189">
        <v>0.70652800000000004</v>
      </c>
      <c r="I189">
        <v>0</v>
      </c>
    </row>
    <row r="190" spans="1:9" x14ac:dyDescent="0.25">
      <c r="A190" t="s">
        <v>87</v>
      </c>
      <c r="B190">
        <v>9932.4500000000007</v>
      </c>
      <c r="C190">
        <v>9863.52</v>
      </c>
      <c r="D190">
        <v>9798.44</v>
      </c>
      <c r="E190">
        <v>9371.11</v>
      </c>
      <c r="F190">
        <v>474.19400000000002</v>
      </c>
      <c r="G190">
        <v>0.28319299999999997</v>
      </c>
      <c r="H190">
        <v>0.71585299999999996</v>
      </c>
      <c r="I190">
        <v>0</v>
      </c>
    </row>
    <row r="191" spans="1:9" x14ac:dyDescent="0.25">
      <c r="A191" t="s">
        <v>87</v>
      </c>
      <c r="B191">
        <v>9923.42</v>
      </c>
      <c r="C191">
        <v>9854.8700000000008</v>
      </c>
      <c r="D191">
        <v>9795.41</v>
      </c>
      <c r="E191">
        <v>9368.6</v>
      </c>
      <c r="F191">
        <v>474.10700000000003</v>
      </c>
      <c r="G191">
        <v>0.28318300000000002</v>
      </c>
      <c r="H191">
        <v>0.70652999999999999</v>
      </c>
      <c r="I191">
        <v>0</v>
      </c>
    </row>
    <row r="192" spans="1:9" x14ac:dyDescent="0.25">
      <c r="A192" t="s">
        <v>87</v>
      </c>
      <c r="B192">
        <v>9925</v>
      </c>
      <c r="C192">
        <v>9857.4</v>
      </c>
      <c r="D192">
        <v>9796.98</v>
      </c>
      <c r="E192">
        <v>9370.4699999999993</v>
      </c>
      <c r="F192">
        <v>473.97199999999998</v>
      </c>
      <c r="G192">
        <v>0.28384900000000002</v>
      </c>
      <c r="H192">
        <v>0.72702100000000003</v>
      </c>
      <c r="I192">
        <v>0</v>
      </c>
    </row>
    <row r="193" spans="1:9" x14ac:dyDescent="0.25">
      <c r="A193" t="s">
        <v>87</v>
      </c>
      <c r="B193">
        <v>9921.15</v>
      </c>
      <c r="C193">
        <v>9852.4500000000007</v>
      </c>
      <c r="D193">
        <v>9794.36</v>
      </c>
      <c r="E193">
        <v>9368.17</v>
      </c>
      <c r="F193">
        <v>474.15699999999998</v>
      </c>
      <c r="G193">
        <v>0.28310099999999999</v>
      </c>
      <c r="H193">
        <v>0.72789800000000004</v>
      </c>
      <c r="I193">
        <v>0</v>
      </c>
    </row>
    <row r="194" spans="1:9" x14ac:dyDescent="0.25">
      <c r="A194" t="s">
        <v>87</v>
      </c>
      <c r="B194">
        <v>9923.4500000000007</v>
      </c>
      <c r="C194">
        <v>9855.5300000000007</v>
      </c>
      <c r="D194">
        <v>9796.92</v>
      </c>
      <c r="E194">
        <v>9370.7099999999991</v>
      </c>
      <c r="F194">
        <v>473.85700000000003</v>
      </c>
      <c r="G194">
        <v>0.28308</v>
      </c>
      <c r="H194">
        <v>0.70939099999999999</v>
      </c>
      <c r="I194">
        <v>0</v>
      </c>
    </row>
    <row r="195" spans="1:9" x14ac:dyDescent="0.25">
      <c r="A195" t="s">
        <v>87</v>
      </c>
      <c r="B195">
        <v>9943.89</v>
      </c>
      <c r="C195">
        <v>9873.49</v>
      </c>
      <c r="D195">
        <v>9798.7000000000007</v>
      </c>
      <c r="E195">
        <v>9369.51</v>
      </c>
      <c r="F195">
        <v>473.94400000000002</v>
      </c>
      <c r="G195">
        <v>0.283078</v>
      </c>
      <c r="H195">
        <v>0.724769</v>
      </c>
      <c r="I195">
        <v>0</v>
      </c>
    </row>
    <row r="196" spans="1:9" x14ac:dyDescent="0.25">
      <c r="A196" t="s">
        <v>87</v>
      </c>
      <c r="B196">
        <v>9933.34</v>
      </c>
      <c r="C196">
        <v>9863.86</v>
      </c>
      <c r="D196">
        <v>9794.7999999999993</v>
      </c>
      <c r="E196">
        <v>9366.86</v>
      </c>
      <c r="F196">
        <v>474.07299999999998</v>
      </c>
      <c r="G196">
        <v>0.28309000000000001</v>
      </c>
      <c r="H196">
        <v>0.71023800000000004</v>
      </c>
      <c r="I196">
        <v>0</v>
      </c>
    </row>
    <row r="197" spans="1:9" x14ac:dyDescent="0.25">
      <c r="A197" t="s">
        <v>87</v>
      </c>
      <c r="B197">
        <v>9928.6</v>
      </c>
      <c r="C197">
        <v>9859.02</v>
      </c>
      <c r="D197">
        <v>9794.9599999999991</v>
      </c>
      <c r="E197">
        <v>9368.0499999999993</v>
      </c>
      <c r="F197">
        <v>474.22800000000001</v>
      </c>
      <c r="G197">
        <v>0.28312700000000002</v>
      </c>
      <c r="H197">
        <v>0.72125399999999995</v>
      </c>
      <c r="I197">
        <v>0</v>
      </c>
    </row>
    <row r="198" spans="1:9" x14ac:dyDescent="0.25">
      <c r="A198" t="s">
        <v>87</v>
      </c>
      <c r="B198">
        <v>9926.9500000000007</v>
      </c>
      <c r="C198">
        <v>9857.65</v>
      </c>
      <c r="D198">
        <v>9792.81</v>
      </c>
      <c r="E198">
        <v>9365.16</v>
      </c>
      <c r="F198">
        <v>474.22300000000001</v>
      </c>
      <c r="G198">
        <v>0.28319800000000001</v>
      </c>
      <c r="H198">
        <v>0.72772599999999998</v>
      </c>
      <c r="I198">
        <v>0</v>
      </c>
    </row>
    <row r="199" spans="1:9" x14ac:dyDescent="0.25">
      <c r="A199" t="s">
        <v>87</v>
      </c>
      <c r="B199">
        <v>9934.0300000000007</v>
      </c>
      <c r="C199">
        <v>9864.42</v>
      </c>
      <c r="D199">
        <v>9800.91</v>
      </c>
      <c r="E199">
        <v>9374.2000000000007</v>
      </c>
      <c r="F199">
        <v>474.09</v>
      </c>
      <c r="G199">
        <v>0.28434700000000002</v>
      </c>
      <c r="H199">
        <v>0.72788900000000001</v>
      </c>
      <c r="I199">
        <v>0</v>
      </c>
    </row>
    <row r="200" spans="1:9" x14ac:dyDescent="0.25">
      <c r="A200" t="s">
        <v>87</v>
      </c>
      <c r="B200">
        <v>9932.0400000000009</v>
      </c>
      <c r="C200">
        <v>9861.2000000000007</v>
      </c>
      <c r="D200">
        <v>9793.24</v>
      </c>
      <c r="E200">
        <v>9365.07</v>
      </c>
      <c r="F200">
        <v>474.18400000000003</v>
      </c>
      <c r="G200">
        <v>0.28311799999999998</v>
      </c>
      <c r="H200">
        <v>0.70653100000000002</v>
      </c>
      <c r="I200">
        <v>0</v>
      </c>
    </row>
    <row r="201" spans="1:9" x14ac:dyDescent="0.25">
      <c r="A201" t="s">
        <v>87</v>
      </c>
      <c r="B201">
        <v>9947.9500000000007</v>
      </c>
      <c r="C201">
        <v>9879.26</v>
      </c>
      <c r="D201">
        <v>9801.31</v>
      </c>
      <c r="E201">
        <v>9371.9599999999991</v>
      </c>
      <c r="F201">
        <v>474.19900000000001</v>
      </c>
      <c r="G201">
        <v>0.28309400000000001</v>
      </c>
      <c r="H201">
        <v>0.72789700000000002</v>
      </c>
      <c r="I201">
        <v>0</v>
      </c>
    </row>
    <row r="202" spans="1:9" x14ac:dyDescent="0.25">
      <c r="A202" t="s">
        <v>87</v>
      </c>
      <c r="B202">
        <v>9949.5</v>
      </c>
      <c r="C202">
        <v>9880.27</v>
      </c>
      <c r="D202">
        <v>9801.6200000000008</v>
      </c>
      <c r="E202">
        <v>9369.4</v>
      </c>
      <c r="F202">
        <v>473.96100000000001</v>
      </c>
      <c r="G202">
        <v>0.28323900000000002</v>
      </c>
      <c r="H202">
        <v>0.72724299999999997</v>
      </c>
      <c r="I202">
        <v>0</v>
      </c>
    </row>
    <row r="203" spans="1:9" x14ac:dyDescent="0.25">
      <c r="A203" t="s">
        <v>87</v>
      </c>
      <c r="B203">
        <v>9951.75</v>
      </c>
      <c r="C203">
        <v>9881.09</v>
      </c>
      <c r="D203">
        <v>9800.48</v>
      </c>
      <c r="E203">
        <v>9368.49</v>
      </c>
      <c r="F203">
        <v>474.06200000000001</v>
      </c>
      <c r="G203">
        <v>0.28311999999999998</v>
      </c>
      <c r="H203">
        <v>0.726128</v>
      </c>
      <c r="I203">
        <v>0</v>
      </c>
    </row>
    <row r="204" spans="1:9" x14ac:dyDescent="0.25">
      <c r="A204" t="s">
        <v>87</v>
      </c>
      <c r="B204">
        <v>9960.3799999999992</v>
      </c>
      <c r="C204">
        <v>9889.17</v>
      </c>
      <c r="D204">
        <v>9803.2099999999991</v>
      </c>
      <c r="E204">
        <v>9370.64</v>
      </c>
      <c r="F204">
        <v>474.25299999999999</v>
      </c>
      <c r="G204">
        <v>0.28375299999999998</v>
      </c>
      <c r="H204">
        <v>0.72736400000000001</v>
      </c>
      <c r="I204">
        <v>0</v>
      </c>
    </row>
    <row r="205" spans="1:9" x14ac:dyDescent="0.25">
      <c r="A205" t="s">
        <v>87</v>
      </c>
      <c r="B205">
        <v>9960.14</v>
      </c>
      <c r="C205">
        <v>9891.4599999999991</v>
      </c>
      <c r="D205">
        <v>9808.34</v>
      </c>
      <c r="E205">
        <v>9375.2800000000007</v>
      </c>
      <c r="F205">
        <v>473.88200000000001</v>
      </c>
      <c r="G205">
        <v>0.28328599999999998</v>
      </c>
      <c r="H205">
        <v>0.72765299999999999</v>
      </c>
      <c r="I205">
        <v>0</v>
      </c>
    </row>
    <row r="206" spans="1:9" x14ac:dyDescent="0.25">
      <c r="A206" t="s">
        <v>87</v>
      </c>
      <c r="B206">
        <v>9957.36</v>
      </c>
      <c r="C206">
        <v>9888.33</v>
      </c>
      <c r="D206">
        <v>9803.49</v>
      </c>
      <c r="E206">
        <v>9371.57</v>
      </c>
      <c r="F206">
        <v>474.13299999999998</v>
      </c>
      <c r="G206">
        <v>0.28319100000000003</v>
      </c>
      <c r="H206">
        <v>0.72780999999999996</v>
      </c>
      <c r="I206">
        <v>0</v>
      </c>
    </row>
    <row r="207" spans="1:9" x14ac:dyDescent="0.25">
      <c r="A207" t="s">
        <v>87</v>
      </c>
      <c r="B207">
        <v>9955.3700000000008</v>
      </c>
      <c r="C207">
        <v>9889.0400000000009</v>
      </c>
      <c r="D207">
        <v>9807.82</v>
      </c>
      <c r="E207">
        <v>9375.5400000000009</v>
      </c>
      <c r="F207">
        <v>473.97699999999998</v>
      </c>
      <c r="G207">
        <v>0.283078</v>
      </c>
      <c r="H207">
        <v>0.72535300000000003</v>
      </c>
      <c r="I207">
        <v>0</v>
      </c>
    </row>
    <row r="208" spans="1:9" x14ac:dyDescent="0.25">
      <c r="A208" t="s">
        <v>87</v>
      </c>
      <c r="B208">
        <v>9957.7999999999993</v>
      </c>
      <c r="C208">
        <v>9890.5400000000009</v>
      </c>
      <c r="D208">
        <v>9805.94</v>
      </c>
      <c r="E208">
        <v>9371.9599999999991</v>
      </c>
      <c r="F208">
        <v>474.11700000000002</v>
      </c>
      <c r="G208">
        <v>0.28324100000000002</v>
      </c>
      <c r="H208">
        <v>0.72782800000000003</v>
      </c>
      <c r="I208">
        <v>0</v>
      </c>
    </row>
    <row r="209" spans="1:25" x14ac:dyDescent="0.25">
      <c r="A209" t="s">
        <v>87</v>
      </c>
      <c r="B209">
        <v>9952.98</v>
      </c>
      <c r="C209">
        <v>9884.89</v>
      </c>
      <c r="D209">
        <v>9805.17</v>
      </c>
      <c r="E209">
        <v>9377.19</v>
      </c>
      <c r="F209">
        <v>474.06599999999997</v>
      </c>
      <c r="G209">
        <v>0.26119199999999998</v>
      </c>
      <c r="H209">
        <v>0.72787999999999997</v>
      </c>
      <c r="I209">
        <v>0</v>
      </c>
    </row>
    <row r="210" spans="1:25" x14ac:dyDescent="0.25">
      <c r="A210" t="s">
        <v>87</v>
      </c>
      <c r="B210">
        <v>9956.74</v>
      </c>
      <c r="C210">
        <v>9888.81</v>
      </c>
      <c r="D210">
        <v>9804.65</v>
      </c>
      <c r="E210">
        <v>9370.77</v>
      </c>
      <c r="F210">
        <v>474.15300000000002</v>
      </c>
      <c r="G210">
        <v>0.28312599999999999</v>
      </c>
      <c r="H210">
        <v>0.72591899999999998</v>
      </c>
      <c r="I210">
        <v>0</v>
      </c>
    </row>
    <row r="211" spans="1:25" x14ac:dyDescent="0.25">
      <c r="A211" t="s">
        <v>87</v>
      </c>
      <c r="B211">
        <v>9959.7999999999993</v>
      </c>
      <c r="C211">
        <v>9892.2999999999993</v>
      </c>
      <c r="D211">
        <v>9809.91</v>
      </c>
      <c r="E211">
        <v>9376.2900000000009</v>
      </c>
      <c r="F211">
        <v>474.00299999999999</v>
      </c>
      <c r="G211">
        <v>0.27013599999999999</v>
      </c>
      <c r="H211">
        <v>0.71565100000000004</v>
      </c>
      <c r="I211">
        <v>0</v>
      </c>
    </row>
    <row r="212" spans="1:25" x14ac:dyDescent="0.25">
      <c r="A212" t="s">
        <v>87</v>
      </c>
      <c r="B212">
        <v>9958.39</v>
      </c>
      <c r="C212">
        <v>9889.9599999999991</v>
      </c>
      <c r="D212">
        <v>9806.1</v>
      </c>
      <c r="E212">
        <v>9372.59</v>
      </c>
      <c r="F212">
        <v>473.87</v>
      </c>
      <c r="G212">
        <v>0.28308299999999997</v>
      </c>
      <c r="H212">
        <v>0.72484899999999997</v>
      </c>
      <c r="I212">
        <v>0</v>
      </c>
    </row>
    <row r="213" spans="1:25" x14ac:dyDescent="0.25">
      <c r="A213" t="s">
        <v>87</v>
      </c>
      <c r="B213">
        <v>9953.34</v>
      </c>
      <c r="C213">
        <v>9885.0499999999993</v>
      </c>
      <c r="D213">
        <v>9802.3700000000008</v>
      </c>
      <c r="E213">
        <v>9373.75</v>
      </c>
      <c r="F213">
        <v>474.26600000000002</v>
      </c>
      <c r="G213">
        <v>0.28319100000000003</v>
      </c>
      <c r="H213">
        <v>0.71990500000000002</v>
      </c>
      <c r="I213">
        <v>0</v>
      </c>
    </row>
    <row r="214" spans="1:25" x14ac:dyDescent="0.25">
      <c r="A214" t="s">
        <v>87</v>
      </c>
      <c r="B214">
        <v>9949.9</v>
      </c>
      <c r="C214">
        <v>9883.0499999999993</v>
      </c>
      <c r="D214">
        <v>9801.06</v>
      </c>
      <c r="E214">
        <v>9374.6200000000008</v>
      </c>
      <c r="F214">
        <v>474.19499999999999</v>
      </c>
      <c r="G214">
        <v>0.283109</v>
      </c>
      <c r="H214">
        <v>0.72785100000000003</v>
      </c>
      <c r="I214">
        <v>0</v>
      </c>
    </row>
    <row r="215" spans="1:25" x14ac:dyDescent="0.25">
      <c r="A215" t="s">
        <v>87</v>
      </c>
      <c r="B215">
        <v>9941.2000000000007</v>
      </c>
      <c r="C215">
        <v>9874.4</v>
      </c>
      <c r="D215">
        <v>9799.44</v>
      </c>
      <c r="E215">
        <v>9374.76</v>
      </c>
      <c r="F215">
        <v>474.00299999999999</v>
      </c>
      <c r="G215">
        <v>0.26445800000000003</v>
      </c>
      <c r="H215">
        <v>0.70653200000000005</v>
      </c>
      <c r="I215">
        <v>0</v>
      </c>
    </row>
    <row r="216" spans="1:25" x14ac:dyDescent="0.25">
      <c r="A216" t="s">
        <v>87</v>
      </c>
      <c r="B216">
        <v>9938.09</v>
      </c>
      <c r="C216">
        <v>9871.2999999999993</v>
      </c>
      <c r="D216">
        <v>9797.6299999999992</v>
      </c>
      <c r="E216">
        <v>9372.23</v>
      </c>
      <c r="F216">
        <v>474.10700000000003</v>
      </c>
      <c r="G216">
        <v>0.28309000000000001</v>
      </c>
      <c r="H216">
        <v>0.72758500000000004</v>
      </c>
      <c r="I216">
        <v>0</v>
      </c>
    </row>
    <row r="217" spans="1:25" x14ac:dyDescent="0.25">
      <c r="A217" t="s">
        <v>87</v>
      </c>
      <c r="B217">
        <v>9939.2000000000007</v>
      </c>
      <c r="C217">
        <v>9872.69</v>
      </c>
      <c r="D217">
        <v>9796.09</v>
      </c>
      <c r="E217">
        <v>9370.76</v>
      </c>
      <c r="F217">
        <v>473.88</v>
      </c>
      <c r="G217">
        <v>0.28313700000000003</v>
      </c>
      <c r="H217">
        <v>0.72789000000000004</v>
      </c>
      <c r="I217">
        <v>0</v>
      </c>
    </row>
    <row r="218" spans="1:25" x14ac:dyDescent="0.25">
      <c r="A218" t="s">
        <v>87</v>
      </c>
      <c r="B218">
        <v>9897.99</v>
      </c>
      <c r="C218">
        <v>9832.18</v>
      </c>
      <c r="D218">
        <v>9756.7900000000009</v>
      </c>
      <c r="E218">
        <v>9333.3700000000008</v>
      </c>
      <c r="F218">
        <v>472.428</v>
      </c>
      <c r="G218">
        <v>0.283078</v>
      </c>
      <c r="H218">
        <v>0.70653200000000005</v>
      </c>
      <c r="I218">
        <v>0</v>
      </c>
    </row>
    <row r="219" spans="1:25" x14ac:dyDescent="0.25">
      <c r="A219" t="s">
        <v>87</v>
      </c>
      <c r="B219">
        <v>9900.33</v>
      </c>
      <c r="C219">
        <v>9833.76</v>
      </c>
      <c r="D219">
        <v>9755.5499999999993</v>
      </c>
      <c r="E219">
        <v>9330.4599999999991</v>
      </c>
      <c r="F219">
        <v>472.12200000000001</v>
      </c>
      <c r="G219">
        <v>0.28328900000000001</v>
      </c>
      <c r="H219">
        <v>0.71767499999999995</v>
      </c>
      <c r="I219">
        <v>0</v>
      </c>
    </row>
    <row r="220" spans="1:25" x14ac:dyDescent="0.25">
      <c r="A220" t="s">
        <v>87</v>
      </c>
      <c r="B220">
        <v>9900.9500000000007</v>
      </c>
      <c r="C220">
        <v>9833.67</v>
      </c>
      <c r="D220">
        <v>9754.06</v>
      </c>
      <c r="E220">
        <v>9329.84</v>
      </c>
      <c r="F220">
        <v>472.31200000000001</v>
      </c>
      <c r="G220">
        <v>0.26052500000000001</v>
      </c>
      <c r="H220">
        <v>0.72026199999999996</v>
      </c>
      <c r="I220">
        <v>0</v>
      </c>
    </row>
    <row r="221" spans="1:25" x14ac:dyDescent="0.25">
      <c r="A221" t="s">
        <v>87</v>
      </c>
      <c r="B221">
        <v>9900.07</v>
      </c>
      <c r="C221">
        <v>9832.67</v>
      </c>
      <c r="D221">
        <v>9756.51</v>
      </c>
      <c r="E221">
        <v>9332.82</v>
      </c>
      <c r="F221">
        <v>472.464</v>
      </c>
      <c r="G221">
        <v>0.283084</v>
      </c>
      <c r="H221">
        <v>0.72740700000000003</v>
      </c>
      <c r="I221">
        <v>0</v>
      </c>
    </row>
    <row r="222" spans="1:25" x14ac:dyDescent="0.25">
      <c r="A222" t="s">
        <v>87</v>
      </c>
      <c r="B222">
        <v>9903.23</v>
      </c>
      <c r="C222">
        <v>9835.02</v>
      </c>
      <c r="D222">
        <v>9756.18</v>
      </c>
      <c r="E222">
        <v>9331.69</v>
      </c>
      <c r="F222">
        <v>472.15199999999999</v>
      </c>
      <c r="G222">
        <v>0.28439900000000001</v>
      </c>
      <c r="H222">
        <v>0.72649600000000003</v>
      </c>
      <c r="I222">
        <v>0</v>
      </c>
    </row>
    <row r="223" spans="1:25" x14ac:dyDescent="0.25">
      <c r="A223" t="s">
        <v>87</v>
      </c>
      <c r="B223">
        <v>9896.42</v>
      </c>
      <c r="C223">
        <v>9828.31</v>
      </c>
      <c r="D223">
        <v>9755.3799999999992</v>
      </c>
      <c r="E223">
        <v>9331.6299999999992</v>
      </c>
      <c r="F223">
        <v>472.45499999999998</v>
      </c>
      <c r="G223">
        <v>0.27580700000000002</v>
      </c>
      <c r="H223">
        <v>0.72732600000000003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9898.5400000000009</v>
      </c>
      <c r="C224">
        <v>9830.69</v>
      </c>
      <c r="D224">
        <v>9756</v>
      </c>
      <c r="E224">
        <v>9332.02</v>
      </c>
      <c r="F224">
        <v>472.34800000000001</v>
      </c>
      <c r="G224">
        <v>0.28308800000000001</v>
      </c>
      <c r="H224">
        <v>0.72789899999999996</v>
      </c>
      <c r="I224">
        <v>0</v>
      </c>
      <c r="R224">
        <f>AVERAGE(B175:B224)</f>
        <v>9937.8154000000013</v>
      </c>
      <c r="S224">
        <f>AVERAGE(C175:C224)</f>
        <v>9869.009</v>
      </c>
      <c r="U224">
        <f>_xlfn.VAR.P(B175:B224)</f>
        <v>345.35328483999501</v>
      </c>
      <c r="V224">
        <f>_xlfn.VAR.P(C175:C224)</f>
        <v>328.8745689999962</v>
      </c>
      <c r="X224">
        <f>1.96*SQRT(U224)/50</f>
        <v>0.72848038519683556</v>
      </c>
      <c r="Y224">
        <f>1.96*SQRT(V224)/50</f>
        <v>0.71088804864630706</v>
      </c>
    </row>
    <row r="225" spans="1:9" x14ac:dyDescent="0.25">
      <c r="A225" t="s">
        <v>87</v>
      </c>
      <c r="B225">
        <v>496970.48220000003</v>
      </c>
      <c r="C225" t="s">
        <v>36</v>
      </c>
    </row>
    <row r="226" spans="1:9" x14ac:dyDescent="0.25">
      <c r="A226" t="s">
        <v>103</v>
      </c>
      <c r="B226">
        <v>9587.56</v>
      </c>
      <c r="C226">
        <v>9519.14</v>
      </c>
      <c r="D226">
        <v>9437.6299999999992</v>
      </c>
      <c r="E226">
        <v>8963.7999999999993</v>
      </c>
      <c r="F226">
        <v>573.53499999999997</v>
      </c>
      <c r="G226">
        <v>0.283161</v>
      </c>
      <c r="H226">
        <v>0.72783900000000001</v>
      </c>
      <c r="I226">
        <v>0</v>
      </c>
    </row>
    <row r="227" spans="1:9" x14ac:dyDescent="0.25">
      <c r="A227" t="s">
        <v>103</v>
      </c>
      <c r="B227">
        <v>9590.75</v>
      </c>
      <c r="C227">
        <v>9522.3799999999992</v>
      </c>
      <c r="D227">
        <v>9440.02</v>
      </c>
      <c r="E227">
        <v>8963.99</v>
      </c>
      <c r="F227">
        <v>573.31500000000005</v>
      </c>
      <c r="G227">
        <v>0.28308100000000003</v>
      </c>
      <c r="H227">
        <v>0.72784599999999999</v>
      </c>
      <c r="I227">
        <v>0</v>
      </c>
    </row>
    <row r="228" spans="1:9" x14ac:dyDescent="0.25">
      <c r="A228" t="s">
        <v>103</v>
      </c>
      <c r="B228">
        <v>9591.1</v>
      </c>
      <c r="C228">
        <v>9521.61</v>
      </c>
      <c r="D228">
        <v>9440.11</v>
      </c>
      <c r="E228">
        <v>8964.3700000000008</v>
      </c>
      <c r="F228">
        <v>573.44100000000003</v>
      </c>
      <c r="G228">
        <v>0.28309000000000001</v>
      </c>
      <c r="H228">
        <v>0.72731100000000004</v>
      </c>
      <c r="I228">
        <v>0</v>
      </c>
    </row>
    <row r="229" spans="1:9" x14ac:dyDescent="0.25">
      <c r="A229" t="s">
        <v>103</v>
      </c>
      <c r="B229">
        <v>9592.9599999999991</v>
      </c>
      <c r="C229">
        <v>9524.23</v>
      </c>
      <c r="D229">
        <v>9440.06</v>
      </c>
      <c r="E229">
        <v>8964.18</v>
      </c>
      <c r="F229">
        <v>573.18200000000002</v>
      </c>
      <c r="G229">
        <v>0.28307900000000003</v>
      </c>
      <c r="H229">
        <v>0.72787599999999997</v>
      </c>
      <c r="I229">
        <v>0</v>
      </c>
    </row>
    <row r="230" spans="1:9" x14ac:dyDescent="0.25">
      <c r="A230" t="s">
        <v>103</v>
      </c>
      <c r="B230">
        <v>9592.31</v>
      </c>
      <c r="C230">
        <v>9523.85</v>
      </c>
      <c r="D230">
        <v>9439.7000000000007</v>
      </c>
      <c r="E230">
        <v>8963.99</v>
      </c>
      <c r="F230">
        <v>573.41800000000001</v>
      </c>
      <c r="G230">
        <v>0.266177</v>
      </c>
      <c r="H230">
        <v>0.72652000000000005</v>
      </c>
      <c r="I230">
        <v>0</v>
      </c>
    </row>
    <row r="231" spans="1:9" x14ac:dyDescent="0.25">
      <c r="A231" t="s">
        <v>103</v>
      </c>
      <c r="B231">
        <v>9594.17</v>
      </c>
      <c r="C231">
        <v>9525.83</v>
      </c>
      <c r="D231">
        <v>9440.0300000000007</v>
      </c>
      <c r="E231">
        <v>8964.0499999999993</v>
      </c>
      <c r="F231">
        <v>573.44100000000003</v>
      </c>
      <c r="G231">
        <v>0.28310800000000003</v>
      </c>
      <c r="H231">
        <v>0.72781899999999999</v>
      </c>
      <c r="I231">
        <v>0</v>
      </c>
    </row>
    <row r="232" spans="1:9" x14ac:dyDescent="0.25">
      <c r="A232" t="s">
        <v>103</v>
      </c>
      <c r="B232">
        <v>9593.99</v>
      </c>
      <c r="C232">
        <v>9526.98</v>
      </c>
      <c r="D232">
        <v>9441.76</v>
      </c>
      <c r="E232">
        <v>8965.3799999999992</v>
      </c>
      <c r="F232">
        <v>573.36599999999999</v>
      </c>
      <c r="G232">
        <v>0.28309600000000001</v>
      </c>
      <c r="H232">
        <v>0.72616000000000003</v>
      </c>
      <c r="I232">
        <v>0</v>
      </c>
    </row>
    <row r="233" spans="1:9" x14ac:dyDescent="0.25">
      <c r="A233" t="s">
        <v>103</v>
      </c>
      <c r="B233">
        <v>9596.5300000000007</v>
      </c>
      <c r="C233">
        <v>9525.61</v>
      </c>
      <c r="D233">
        <v>9437.86</v>
      </c>
      <c r="E233">
        <v>8965.39</v>
      </c>
      <c r="F233">
        <v>573.25699999999995</v>
      </c>
      <c r="G233">
        <v>0.283827</v>
      </c>
      <c r="H233">
        <v>0.72361900000000001</v>
      </c>
      <c r="I233">
        <v>0</v>
      </c>
    </row>
    <row r="234" spans="1:9" x14ac:dyDescent="0.25">
      <c r="A234" t="s">
        <v>103</v>
      </c>
      <c r="B234">
        <v>9593.89</v>
      </c>
      <c r="C234">
        <v>9526.5300000000007</v>
      </c>
      <c r="D234">
        <v>9443.08</v>
      </c>
      <c r="E234">
        <v>8965.2199999999993</v>
      </c>
      <c r="F234">
        <v>573.32899999999995</v>
      </c>
      <c r="G234">
        <v>0.283109</v>
      </c>
      <c r="H234">
        <v>0.72221199999999997</v>
      </c>
      <c r="I234">
        <v>0</v>
      </c>
    </row>
    <row r="235" spans="1:9" x14ac:dyDescent="0.25">
      <c r="A235" t="s">
        <v>103</v>
      </c>
      <c r="B235">
        <v>9592.64</v>
      </c>
      <c r="C235">
        <v>9523.91</v>
      </c>
      <c r="D235">
        <v>9442.7999999999993</v>
      </c>
      <c r="E235">
        <v>8965.0300000000007</v>
      </c>
      <c r="F235">
        <v>573.42700000000002</v>
      </c>
      <c r="G235">
        <v>0.28309200000000001</v>
      </c>
      <c r="H235">
        <v>0.72736100000000004</v>
      </c>
      <c r="I235">
        <v>0</v>
      </c>
    </row>
    <row r="236" spans="1:9" x14ac:dyDescent="0.25">
      <c r="A236" t="s">
        <v>103</v>
      </c>
      <c r="B236">
        <v>9591.4500000000007</v>
      </c>
      <c r="C236">
        <v>9524.32</v>
      </c>
      <c r="D236">
        <v>9442.93</v>
      </c>
      <c r="E236">
        <v>8965.3799999999992</v>
      </c>
      <c r="F236">
        <v>573.34</v>
      </c>
      <c r="G236">
        <v>0.28315000000000001</v>
      </c>
      <c r="H236">
        <v>0.71735099999999996</v>
      </c>
      <c r="I236">
        <v>0</v>
      </c>
    </row>
    <row r="237" spans="1:9" x14ac:dyDescent="0.25">
      <c r="A237" t="s">
        <v>103</v>
      </c>
      <c r="B237">
        <v>9590.57</v>
      </c>
      <c r="C237">
        <v>9522.7000000000007</v>
      </c>
      <c r="D237">
        <v>9442.34</v>
      </c>
      <c r="E237">
        <v>8965.09</v>
      </c>
      <c r="F237">
        <v>573.45699999999999</v>
      </c>
      <c r="G237">
        <v>0.266011</v>
      </c>
      <c r="H237">
        <v>0.70653200000000005</v>
      </c>
      <c r="I237">
        <v>0</v>
      </c>
    </row>
    <row r="238" spans="1:9" x14ac:dyDescent="0.25">
      <c r="A238" t="s">
        <v>103</v>
      </c>
      <c r="B238">
        <v>9591.01</v>
      </c>
      <c r="C238">
        <v>9523.01</v>
      </c>
      <c r="D238">
        <v>9441.1299999999992</v>
      </c>
      <c r="E238">
        <v>8964.5400000000009</v>
      </c>
      <c r="F238">
        <v>573.34299999999996</v>
      </c>
      <c r="G238">
        <v>0.28308499999999998</v>
      </c>
      <c r="H238">
        <v>0.70653200000000005</v>
      </c>
      <c r="I238">
        <v>0</v>
      </c>
    </row>
    <row r="239" spans="1:9" x14ac:dyDescent="0.25">
      <c r="A239" t="s">
        <v>103</v>
      </c>
      <c r="B239">
        <v>9581.84</v>
      </c>
      <c r="C239">
        <v>9511.2800000000007</v>
      </c>
      <c r="D239">
        <v>9435.2999999999993</v>
      </c>
      <c r="E239">
        <v>8964.7900000000009</v>
      </c>
      <c r="F239">
        <v>573.37800000000004</v>
      </c>
      <c r="G239">
        <v>0.26602700000000001</v>
      </c>
      <c r="H239">
        <v>0.71469000000000005</v>
      </c>
      <c r="I239">
        <v>0</v>
      </c>
    </row>
    <row r="240" spans="1:9" x14ac:dyDescent="0.25">
      <c r="A240" t="s">
        <v>103</v>
      </c>
      <c r="B240">
        <v>9581.0499999999993</v>
      </c>
      <c r="C240">
        <v>9512.0400000000009</v>
      </c>
      <c r="D240">
        <v>9434.2900000000009</v>
      </c>
      <c r="E240">
        <v>8964.2099999999991</v>
      </c>
      <c r="F240">
        <v>573.54100000000005</v>
      </c>
      <c r="G240">
        <v>0.28308299999999997</v>
      </c>
      <c r="H240">
        <v>0.726441</v>
      </c>
      <c r="I240">
        <v>0</v>
      </c>
    </row>
    <row r="241" spans="1:9" x14ac:dyDescent="0.25">
      <c r="A241" t="s">
        <v>103</v>
      </c>
      <c r="B241">
        <v>9577.14</v>
      </c>
      <c r="C241">
        <v>9509</v>
      </c>
      <c r="D241">
        <v>9433.84</v>
      </c>
      <c r="E241">
        <v>8964.5300000000007</v>
      </c>
      <c r="F241">
        <v>573.46299999999997</v>
      </c>
      <c r="G241">
        <v>0.26469599999999999</v>
      </c>
      <c r="H241">
        <v>0.70653200000000005</v>
      </c>
      <c r="I241">
        <v>0</v>
      </c>
    </row>
    <row r="242" spans="1:9" x14ac:dyDescent="0.25">
      <c r="A242" t="s">
        <v>103</v>
      </c>
      <c r="B242">
        <v>9576.61</v>
      </c>
      <c r="C242">
        <v>9509.68</v>
      </c>
      <c r="D242">
        <v>9434.43</v>
      </c>
      <c r="E242">
        <v>8964.57</v>
      </c>
      <c r="F242">
        <v>573.37599999999998</v>
      </c>
      <c r="G242">
        <v>0.28354099999999999</v>
      </c>
      <c r="H242">
        <v>0.72752600000000001</v>
      </c>
      <c r="I242">
        <v>0</v>
      </c>
    </row>
    <row r="243" spans="1:9" x14ac:dyDescent="0.25">
      <c r="A243" t="s">
        <v>103</v>
      </c>
      <c r="B243">
        <v>9579.69</v>
      </c>
      <c r="C243">
        <v>9511.61</v>
      </c>
      <c r="D243">
        <v>9435.6299999999992</v>
      </c>
      <c r="E243">
        <v>8965.31</v>
      </c>
      <c r="F243">
        <v>573.39200000000005</v>
      </c>
      <c r="G243">
        <v>0.28330100000000003</v>
      </c>
      <c r="H243">
        <v>0.71015399999999995</v>
      </c>
      <c r="I243">
        <v>0</v>
      </c>
    </row>
    <row r="244" spans="1:9" x14ac:dyDescent="0.25">
      <c r="A244" t="s">
        <v>103</v>
      </c>
      <c r="B244">
        <v>9580.1200000000008</v>
      </c>
      <c r="C244">
        <v>9513.2099999999991</v>
      </c>
      <c r="D244">
        <v>9436.93</v>
      </c>
      <c r="E244">
        <v>8966.49</v>
      </c>
      <c r="F244">
        <v>573.55700000000002</v>
      </c>
      <c r="G244">
        <v>0.28309000000000001</v>
      </c>
      <c r="H244">
        <v>0.72345599999999999</v>
      </c>
      <c r="I244">
        <v>0</v>
      </c>
    </row>
    <row r="245" spans="1:9" x14ac:dyDescent="0.25">
      <c r="A245" t="s">
        <v>103</v>
      </c>
      <c r="B245">
        <v>9581.7900000000009</v>
      </c>
      <c r="C245">
        <v>9513.23</v>
      </c>
      <c r="D245">
        <v>9435.82</v>
      </c>
      <c r="E245">
        <v>8965.27</v>
      </c>
      <c r="F245">
        <v>573.31700000000001</v>
      </c>
      <c r="G245">
        <v>0.28312500000000002</v>
      </c>
      <c r="H245">
        <v>0.72390600000000005</v>
      </c>
      <c r="I245">
        <v>0</v>
      </c>
    </row>
    <row r="246" spans="1:9" x14ac:dyDescent="0.25">
      <c r="A246" t="s">
        <v>103</v>
      </c>
      <c r="B246">
        <v>9576.3700000000008</v>
      </c>
      <c r="C246">
        <v>9509.7099999999991</v>
      </c>
      <c r="D246">
        <v>9434.92</v>
      </c>
      <c r="E246">
        <v>8965.56</v>
      </c>
      <c r="F246">
        <v>573.39400000000001</v>
      </c>
      <c r="G246">
        <v>0.28309600000000001</v>
      </c>
      <c r="H246">
        <v>0.72573600000000005</v>
      </c>
      <c r="I246">
        <v>0</v>
      </c>
    </row>
    <row r="247" spans="1:9" x14ac:dyDescent="0.25">
      <c r="A247" t="s">
        <v>103</v>
      </c>
      <c r="B247">
        <v>9581.14</v>
      </c>
      <c r="C247">
        <v>9513.06</v>
      </c>
      <c r="D247">
        <v>9436.15</v>
      </c>
      <c r="E247">
        <v>8966.14</v>
      </c>
      <c r="F247">
        <v>573.49599999999998</v>
      </c>
      <c r="G247">
        <v>0.28309200000000001</v>
      </c>
      <c r="H247">
        <v>0.71764899999999998</v>
      </c>
      <c r="I247">
        <v>0</v>
      </c>
    </row>
    <row r="248" spans="1:9" x14ac:dyDescent="0.25">
      <c r="A248" t="s">
        <v>103</v>
      </c>
      <c r="B248">
        <v>9583.1</v>
      </c>
      <c r="C248">
        <v>9514.25</v>
      </c>
      <c r="D248">
        <v>9436.59</v>
      </c>
      <c r="E248">
        <v>8965.7800000000007</v>
      </c>
      <c r="F248">
        <v>573.64400000000001</v>
      </c>
      <c r="G248">
        <v>0.28307900000000003</v>
      </c>
      <c r="H248">
        <v>0.72740199999999999</v>
      </c>
      <c r="I248">
        <v>0</v>
      </c>
    </row>
    <row r="249" spans="1:9" x14ac:dyDescent="0.25">
      <c r="A249" t="s">
        <v>103</v>
      </c>
      <c r="B249">
        <v>9584.33</v>
      </c>
      <c r="C249">
        <v>9515.84</v>
      </c>
      <c r="D249">
        <v>9436.4500000000007</v>
      </c>
      <c r="E249">
        <v>8965.66</v>
      </c>
      <c r="F249">
        <v>573.476</v>
      </c>
      <c r="G249">
        <v>0.266287</v>
      </c>
      <c r="H249">
        <v>0.72309999999999997</v>
      </c>
      <c r="I249">
        <v>0</v>
      </c>
    </row>
    <row r="250" spans="1:9" x14ac:dyDescent="0.25">
      <c r="A250" t="s">
        <v>103</v>
      </c>
      <c r="B250">
        <v>9575.7800000000007</v>
      </c>
      <c r="C250">
        <v>9508.86</v>
      </c>
      <c r="D250">
        <v>9434.7000000000007</v>
      </c>
      <c r="E250">
        <v>8965.2000000000007</v>
      </c>
      <c r="F250">
        <v>573.47</v>
      </c>
      <c r="G250">
        <v>0.28308299999999997</v>
      </c>
      <c r="H250">
        <v>0.70653100000000002</v>
      </c>
      <c r="I250">
        <v>0</v>
      </c>
    </row>
    <row r="251" spans="1:9" x14ac:dyDescent="0.25">
      <c r="A251" t="s">
        <v>103</v>
      </c>
      <c r="B251">
        <v>9590.42</v>
      </c>
      <c r="C251">
        <v>9523.0400000000009</v>
      </c>
      <c r="D251">
        <v>9440.07</v>
      </c>
      <c r="E251">
        <v>8965.3700000000008</v>
      </c>
      <c r="F251">
        <v>573.46500000000003</v>
      </c>
      <c r="G251">
        <v>0.283078</v>
      </c>
      <c r="H251">
        <v>0.72697500000000004</v>
      </c>
      <c r="I251">
        <v>0</v>
      </c>
    </row>
    <row r="252" spans="1:9" x14ac:dyDescent="0.25">
      <c r="A252" t="s">
        <v>103</v>
      </c>
      <c r="B252">
        <v>9593.1</v>
      </c>
      <c r="C252">
        <v>9525.4599999999991</v>
      </c>
      <c r="D252">
        <v>9442.49</v>
      </c>
      <c r="E252">
        <v>8965.59</v>
      </c>
      <c r="F252">
        <v>573.37699999999995</v>
      </c>
      <c r="G252">
        <v>0.283107</v>
      </c>
      <c r="H252">
        <v>0.70653200000000005</v>
      </c>
      <c r="I252">
        <v>0</v>
      </c>
    </row>
    <row r="253" spans="1:9" x14ac:dyDescent="0.25">
      <c r="A253" t="s">
        <v>103</v>
      </c>
      <c r="B253">
        <v>9590.93</v>
      </c>
      <c r="C253">
        <v>9522.93</v>
      </c>
      <c r="D253">
        <v>9441.5499999999993</v>
      </c>
      <c r="E253">
        <v>8965.34</v>
      </c>
      <c r="F253">
        <v>573.49699999999996</v>
      </c>
      <c r="G253">
        <v>0.28308499999999998</v>
      </c>
      <c r="H253">
        <v>0.72479800000000005</v>
      </c>
      <c r="I253">
        <v>0</v>
      </c>
    </row>
    <row r="254" spans="1:9" x14ac:dyDescent="0.25">
      <c r="A254" t="s">
        <v>103</v>
      </c>
      <c r="B254">
        <v>9591.92</v>
      </c>
      <c r="C254">
        <v>9524.0300000000007</v>
      </c>
      <c r="D254">
        <v>9442.57</v>
      </c>
      <c r="E254">
        <v>8965.65</v>
      </c>
      <c r="F254">
        <v>573.50099999999998</v>
      </c>
      <c r="G254">
        <v>0.28317799999999999</v>
      </c>
      <c r="H254">
        <v>0.71720300000000003</v>
      </c>
      <c r="I254">
        <v>0</v>
      </c>
    </row>
    <row r="255" spans="1:9" x14ac:dyDescent="0.25">
      <c r="A255" t="s">
        <v>103</v>
      </c>
      <c r="B255">
        <v>9592.5</v>
      </c>
      <c r="C255">
        <v>9522.76</v>
      </c>
      <c r="D255">
        <v>9441.5</v>
      </c>
      <c r="E255">
        <v>8965.4599999999991</v>
      </c>
      <c r="F255">
        <v>573.44100000000003</v>
      </c>
      <c r="G255">
        <v>0.28316599999999997</v>
      </c>
      <c r="H255">
        <v>0.727522</v>
      </c>
      <c r="I255">
        <v>0</v>
      </c>
    </row>
    <row r="256" spans="1:9" x14ac:dyDescent="0.25">
      <c r="A256" t="s">
        <v>103</v>
      </c>
      <c r="B256">
        <v>9593.86</v>
      </c>
      <c r="C256">
        <v>9525.7099999999991</v>
      </c>
      <c r="D256">
        <v>9441.81</v>
      </c>
      <c r="E256">
        <v>8964.98</v>
      </c>
      <c r="F256">
        <v>573.41800000000001</v>
      </c>
      <c r="G256">
        <v>0.28349999999999997</v>
      </c>
      <c r="H256">
        <v>0.72683799999999998</v>
      </c>
      <c r="I256">
        <v>0</v>
      </c>
    </row>
    <row r="257" spans="1:9" x14ac:dyDescent="0.25">
      <c r="A257" t="s">
        <v>103</v>
      </c>
      <c r="B257">
        <v>9586.01</v>
      </c>
      <c r="C257">
        <v>9518.93</v>
      </c>
      <c r="D257">
        <v>9436.34</v>
      </c>
      <c r="E257">
        <v>8964.26</v>
      </c>
      <c r="F257">
        <v>573.30799999999999</v>
      </c>
      <c r="G257">
        <v>0.283113</v>
      </c>
      <c r="H257">
        <v>0.72740199999999999</v>
      </c>
      <c r="I257">
        <v>0</v>
      </c>
    </row>
    <row r="258" spans="1:9" x14ac:dyDescent="0.25">
      <c r="A258" t="s">
        <v>103</v>
      </c>
      <c r="B258">
        <v>9592.16</v>
      </c>
      <c r="C258">
        <v>9523.77</v>
      </c>
      <c r="D258">
        <v>9440.25</v>
      </c>
      <c r="E258">
        <v>8963.5400000000009</v>
      </c>
      <c r="F258">
        <v>573.36199999999997</v>
      </c>
      <c r="G258">
        <v>0.28322700000000001</v>
      </c>
      <c r="H258">
        <v>0.70653200000000005</v>
      </c>
      <c r="I258">
        <v>0</v>
      </c>
    </row>
    <row r="259" spans="1:9" x14ac:dyDescent="0.25">
      <c r="A259" t="s">
        <v>103</v>
      </c>
      <c r="B259">
        <v>9591.14</v>
      </c>
      <c r="C259">
        <v>9524.24</v>
      </c>
      <c r="D259">
        <v>9441.7999999999993</v>
      </c>
      <c r="E259">
        <v>8964.23</v>
      </c>
      <c r="F259">
        <v>573.11400000000003</v>
      </c>
      <c r="G259">
        <v>0.283078</v>
      </c>
      <c r="H259">
        <v>0.70652700000000002</v>
      </c>
      <c r="I259">
        <v>0</v>
      </c>
    </row>
    <row r="260" spans="1:9" x14ac:dyDescent="0.25">
      <c r="A260" t="s">
        <v>103</v>
      </c>
      <c r="B260">
        <v>9590.16</v>
      </c>
      <c r="C260">
        <v>9522.64</v>
      </c>
      <c r="D260">
        <v>9441.93</v>
      </c>
      <c r="E260">
        <v>8964.7199999999993</v>
      </c>
      <c r="F260">
        <v>573.48699999999997</v>
      </c>
      <c r="G260">
        <v>0.283078</v>
      </c>
      <c r="H260">
        <v>0.70893300000000004</v>
      </c>
      <c r="I260">
        <v>0</v>
      </c>
    </row>
    <row r="261" spans="1:9" x14ac:dyDescent="0.25">
      <c r="A261" t="s">
        <v>103</v>
      </c>
      <c r="B261">
        <v>9589.56</v>
      </c>
      <c r="C261">
        <v>9522.4</v>
      </c>
      <c r="D261">
        <v>9441.75</v>
      </c>
      <c r="E261">
        <v>8964.5300000000007</v>
      </c>
      <c r="F261">
        <v>573.45399999999995</v>
      </c>
      <c r="G261">
        <v>0.26089499999999999</v>
      </c>
      <c r="H261">
        <v>0.71590100000000001</v>
      </c>
      <c r="I261">
        <v>0</v>
      </c>
    </row>
    <row r="262" spans="1:9" x14ac:dyDescent="0.25">
      <c r="A262" t="s">
        <v>103</v>
      </c>
      <c r="B262">
        <v>9583.91</v>
      </c>
      <c r="C262">
        <v>9516.92</v>
      </c>
      <c r="D262">
        <v>9436.7800000000007</v>
      </c>
      <c r="E262">
        <v>8964.9500000000007</v>
      </c>
      <c r="F262">
        <v>573.322</v>
      </c>
      <c r="G262">
        <v>0.28315499999999999</v>
      </c>
      <c r="H262">
        <v>0.72677000000000003</v>
      </c>
      <c r="I262">
        <v>0</v>
      </c>
    </row>
    <row r="263" spans="1:9" x14ac:dyDescent="0.25">
      <c r="A263" t="s">
        <v>103</v>
      </c>
      <c r="B263">
        <v>9595.34</v>
      </c>
      <c r="C263">
        <v>9526.73</v>
      </c>
      <c r="D263">
        <v>9442.08</v>
      </c>
      <c r="E263">
        <v>8964.61</v>
      </c>
      <c r="F263">
        <v>573.44399999999996</v>
      </c>
      <c r="G263">
        <v>0.28310999999999997</v>
      </c>
      <c r="H263">
        <v>0.72659200000000002</v>
      </c>
      <c r="I263">
        <v>0</v>
      </c>
    </row>
    <row r="264" spans="1:9" x14ac:dyDescent="0.25">
      <c r="A264" t="s">
        <v>103</v>
      </c>
      <c r="B264">
        <v>9580.2199999999993</v>
      </c>
      <c r="C264">
        <v>9513.42</v>
      </c>
      <c r="D264">
        <v>9433.93</v>
      </c>
      <c r="E264">
        <v>8963.34</v>
      </c>
      <c r="F264">
        <v>573.27800000000002</v>
      </c>
      <c r="G264">
        <v>0.28308899999999998</v>
      </c>
      <c r="H264">
        <v>0.72581300000000004</v>
      </c>
      <c r="I264">
        <v>0</v>
      </c>
    </row>
    <row r="265" spans="1:9" x14ac:dyDescent="0.25">
      <c r="A265" t="s">
        <v>103</v>
      </c>
      <c r="B265">
        <v>9574.92</v>
      </c>
      <c r="C265">
        <v>9506.86</v>
      </c>
      <c r="D265">
        <v>9432.7199999999993</v>
      </c>
      <c r="E265">
        <v>8963.33</v>
      </c>
      <c r="F265">
        <v>573.30899999999997</v>
      </c>
      <c r="G265">
        <v>0.283086</v>
      </c>
      <c r="H265">
        <v>0.72747300000000004</v>
      </c>
      <c r="I265">
        <v>0</v>
      </c>
    </row>
    <row r="266" spans="1:9" x14ac:dyDescent="0.25">
      <c r="A266" t="s">
        <v>103</v>
      </c>
      <c r="B266">
        <v>9574.68</v>
      </c>
      <c r="C266">
        <v>9506.9699999999993</v>
      </c>
      <c r="D266">
        <v>9432.93</v>
      </c>
      <c r="E266">
        <v>8963.9</v>
      </c>
      <c r="F266">
        <v>573.42700000000002</v>
      </c>
      <c r="G266">
        <v>0.28307900000000003</v>
      </c>
      <c r="H266">
        <v>0.72653299999999998</v>
      </c>
      <c r="I266">
        <v>0</v>
      </c>
    </row>
    <row r="267" spans="1:9" x14ac:dyDescent="0.25">
      <c r="A267" t="s">
        <v>103</v>
      </c>
      <c r="B267">
        <v>9575.66</v>
      </c>
      <c r="C267">
        <v>9506.5400000000009</v>
      </c>
      <c r="D267">
        <v>9433.48</v>
      </c>
      <c r="E267">
        <v>8964.24</v>
      </c>
      <c r="F267">
        <v>573.55600000000004</v>
      </c>
      <c r="G267">
        <v>0.28340700000000002</v>
      </c>
      <c r="H267">
        <v>0.72710300000000005</v>
      </c>
      <c r="I267">
        <v>0</v>
      </c>
    </row>
    <row r="268" spans="1:9" x14ac:dyDescent="0.25">
      <c r="A268" t="s">
        <v>103</v>
      </c>
      <c r="B268">
        <v>9573.7099999999991</v>
      </c>
      <c r="C268">
        <v>9506.41</v>
      </c>
      <c r="D268">
        <v>9432.83</v>
      </c>
      <c r="E268">
        <v>8964.0300000000007</v>
      </c>
      <c r="F268">
        <v>573.15899999999999</v>
      </c>
      <c r="G268">
        <v>0.283107</v>
      </c>
      <c r="H268">
        <v>0.72103600000000001</v>
      </c>
      <c r="I268">
        <v>0</v>
      </c>
    </row>
    <row r="269" spans="1:9" x14ac:dyDescent="0.25">
      <c r="A269" t="s">
        <v>103</v>
      </c>
      <c r="B269">
        <v>9581.92</v>
      </c>
      <c r="C269">
        <v>9514.2199999999993</v>
      </c>
      <c r="D269">
        <v>9435.82</v>
      </c>
      <c r="E269">
        <v>8964.94</v>
      </c>
      <c r="F269">
        <v>573.46100000000001</v>
      </c>
      <c r="G269">
        <v>0.26164199999999999</v>
      </c>
      <c r="H269">
        <v>0.72217500000000001</v>
      </c>
      <c r="I269">
        <v>0</v>
      </c>
    </row>
    <row r="270" spans="1:9" x14ac:dyDescent="0.25">
      <c r="A270" t="s">
        <v>103</v>
      </c>
      <c r="B270">
        <v>9581.7000000000007</v>
      </c>
      <c r="C270">
        <v>9514.35</v>
      </c>
      <c r="D270">
        <v>9436.27</v>
      </c>
      <c r="E270">
        <v>8965.0499999999993</v>
      </c>
      <c r="F270">
        <v>573.50400000000002</v>
      </c>
      <c r="G270">
        <v>0.28320200000000001</v>
      </c>
      <c r="H270">
        <v>0.72770400000000002</v>
      </c>
      <c r="I270">
        <v>0</v>
      </c>
    </row>
    <row r="271" spans="1:9" x14ac:dyDescent="0.25">
      <c r="A271" t="s">
        <v>103</v>
      </c>
      <c r="B271">
        <v>9582.3700000000008</v>
      </c>
      <c r="C271">
        <v>9514.1</v>
      </c>
      <c r="D271">
        <v>9433.4599999999991</v>
      </c>
      <c r="E271">
        <v>8963.66</v>
      </c>
      <c r="F271">
        <v>573.35299999999995</v>
      </c>
      <c r="G271">
        <v>0.26369799999999999</v>
      </c>
      <c r="H271">
        <v>0.72137200000000001</v>
      </c>
      <c r="I271">
        <v>0</v>
      </c>
    </row>
    <row r="272" spans="1:9" x14ac:dyDescent="0.25">
      <c r="A272" t="s">
        <v>103</v>
      </c>
      <c r="B272">
        <v>9580.6299999999992</v>
      </c>
      <c r="C272">
        <v>9513.7999999999993</v>
      </c>
      <c r="D272">
        <v>9433</v>
      </c>
      <c r="E272">
        <v>8964.23</v>
      </c>
      <c r="F272">
        <v>573.35799999999995</v>
      </c>
      <c r="G272">
        <v>0.28313899999999997</v>
      </c>
      <c r="H272">
        <v>0.72557300000000002</v>
      </c>
      <c r="I272">
        <v>0</v>
      </c>
    </row>
    <row r="273" spans="1:25" x14ac:dyDescent="0.25">
      <c r="A273" t="s">
        <v>103</v>
      </c>
      <c r="B273">
        <v>9582.33</v>
      </c>
      <c r="C273">
        <v>9515.64</v>
      </c>
      <c r="D273">
        <v>9434.43</v>
      </c>
      <c r="E273">
        <v>8964.64</v>
      </c>
      <c r="F273">
        <v>573.30100000000004</v>
      </c>
      <c r="G273">
        <v>0.28315800000000002</v>
      </c>
      <c r="H273">
        <v>0.70652499999999996</v>
      </c>
      <c r="I273">
        <v>0</v>
      </c>
    </row>
    <row r="274" spans="1:25" x14ac:dyDescent="0.25">
      <c r="A274" t="s">
        <v>103</v>
      </c>
      <c r="B274">
        <v>9579.8799999999992</v>
      </c>
      <c r="C274">
        <v>9513.0499999999993</v>
      </c>
      <c r="D274">
        <v>9434.0499999999993</v>
      </c>
      <c r="E274">
        <v>8964.7800000000007</v>
      </c>
      <c r="F274">
        <v>573.33600000000001</v>
      </c>
      <c r="G274">
        <v>0.28314299999999998</v>
      </c>
      <c r="H274">
        <v>0.72715799999999997</v>
      </c>
      <c r="I274">
        <v>0</v>
      </c>
    </row>
    <row r="275" spans="1:25" x14ac:dyDescent="0.25">
      <c r="A275" t="s">
        <v>103</v>
      </c>
      <c r="B275">
        <v>9578.2199999999993</v>
      </c>
      <c r="C275">
        <v>9512.11</v>
      </c>
      <c r="D275">
        <v>9434.14</v>
      </c>
      <c r="E275">
        <v>8964.7199999999993</v>
      </c>
      <c r="F275">
        <v>573.32799999999997</v>
      </c>
      <c r="G275">
        <v>0.28309800000000002</v>
      </c>
      <c r="H275">
        <v>0.72789700000000002</v>
      </c>
      <c r="I275">
        <v>0</v>
      </c>
    </row>
    <row r="276" spans="1:25" x14ac:dyDescent="0.25">
      <c r="A276" t="s">
        <v>103</v>
      </c>
      <c r="B276">
        <v>9585.4699999999993</v>
      </c>
      <c r="C276">
        <v>9518.23</v>
      </c>
      <c r="D276">
        <v>9437.32</v>
      </c>
      <c r="E276">
        <v>8963.84</v>
      </c>
      <c r="F276">
        <v>573.33199999999999</v>
      </c>
      <c r="G276">
        <v>0.28318399999999999</v>
      </c>
      <c r="H276">
        <v>0.72208899999999998</v>
      </c>
      <c r="I276">
        <v>0</v>
      </c>
    </row>
    <row r="277" spans="1:25" x14ac:dyDescent="0.25">
      <c r="A277" t="s">
        <v>103</v>
      </c>
      <c r="B277">
        <v>9589.4699999999993</v>
      </c>
      <c r="C277">
        <v>9522.01</v>
      </c>
      <c r="D277">
        <v>9439.73</v>
      </c>
      <c r="E277">
        <v>8963.8700000000008</v>
      </c>
      <c r="F277">
        <v>573.35500000000002</v>
      </c>
      <c r="G277">
        <v>0.28312300000000001</v>
      </c>
      <c r="H277">
        <v>0.72655000000000003</v>
      </c>
      <c r="I277">
        <v>0</v>
      </c>
    </row>
    <row r="278" spans="1:25" x14ac:dyDescent="0.25">
      <c r="A278" t="s">
        <v>103</v>
      </c>
      <c r="B278">
        <v>9589.09</v>
      </c>
      <c r="C278">
        <v>9521.02</v>
      </c>
      <c r="D278">
        <v>9440.1200000000008</v>
      </c>
      <c r="E278">
        <v>8964.2099999999991</v>
      </c>
      <c r="F278">
        <v>573.30600000000004</v>
      </c>
      <c r="G278">
        <v>0.263243</v>
      </c>
      <c r="H278">
        <v>0.70704100000000003</v>
      </c>
      <c r="I278">
        <v>0</v>
      </c>
    </row>
    <row r="279" spans="1:25" x14ac:dyDescent="0.25">
      <c r="A279" t="s">
        <v>103</v>
      </c>
      <c r="B279">
        <v>9588.8799999999992</v>
      </c>
      <c r="C279">
        <v>9521.2199999999993</v>
      </c>
      <c r="D279">
        <v>9440.5400000000009</v>
      </c>
      <c r="E279">
        <v>8964.18</v>
      </c>
      <c r="F279">
        <v>573.43799999999999</v>
      </c>
      <c r="G279">
        <v>0.270922</v>
      </c>
      <c r="H279">
        <v>0.72743000000000002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9587.48</v>
      </c>
      <c r="C280">
        <v>9520.4</v>
      </c>
      <c r="D280">
        <v>9439.93</v>
      </c>
      <c r="E280">
        <v>8963.92</v>
      </c>
      <c r="F280">
        <v>573.30100000000004</v>
      </c>
      <c r="G280">
        <v>0.283192</v>
      </c>
      <c r="H280">
        <v>0.70958900000000003</v>
      </c>
      <c r="I280">
        <v>0</v>
      </c>
      <c r="R280">
        <f>AVERAGE(B231:B280)</f>
        <v>9585.4169999999976</v>
      </c>
      <c r="S280">
        <f>AVERAGE(C231:C280)</f>
        <v>9517.6113999999961</v>
      </c>
      <c r="U280">
        <f>_xlfn.VAR.P(B231:B280)</f>
        <v>42.432236999999979</v>
      </c>
      <c r="V280">
        <f>_xlfn.VAR.P(C231:C280)</f>
        <v>40.282956039999519</v>
      </c>
      <c r="X280">
        <f>1.96*SQRT(U280)/50</f>
        <v>0.25534892336503001</v>
      </c>
      <c r="Y280">
        <f>1.96*SQRT(V280)/50</f>
        <v>0.24879791311284116</v>
      </c>
    </row>
    <row r="281" spans="1:25" x14ac:dyDescent="0.25">
      <c r="A281" t="s">
        <v>103</v>
      </c>
      <c r="B281">
        <v>479349.48680000001</v>
      </c>
      <c r="C281" t="s">
        <v>36</v>
      </c>
    </row>
    <row r="282" spans="1:25" x14ac:dyDescent="0.25">
      <c r="A282" t="s">
        <v>88</v>
      </c>
      <c r="B282">
        <v>9530.86</v>
      </c>
      <c r="C282">
        <v>9463.94</v>
      </c>
      <c r="D282">
        <v>9373.9</v>
      </c>
      <c r="E282">
        <v>8948.31</v>
      </c>
      <c r="F282">
        <v>505.14600000000002</v>
      </c>
      <c r="G282">
        <v>0.28334399999999998</v>
      </c>
      <c r="H282">
        <v>0.70653200000000005</v>
      </c>
      <c r="I282">
        <v>0</v>
      </c>
    </row>
    <row r="283" spans="1:25" x14ac:dyDescent="0.25">
      <c r="A283" t="s">
        <v>88</v>
      </c>
      <c r="B283">
        <v>9519.1</v>
      </c>
      <c r="C283">
        <v>9451.32</v>
      </c>
      <c r="D283">
        <v>9362.08</v>
      </c>
      <c r="E283">
        <v>8936.24</v>
      </c>
      <c r="F283">
        <v>505.13600000000002</v>
      </c>
      <c r="G283">
        <v>0.27582299999999998</v>
      </c>
      <c r="H283">
        <v>0.7157</v>
      </c>
      <c r="I283">
        <v>0</v>
      </c>
    </row>
    <row r="284" spans="1:25" x14ac:dyDescent="0.25">
      <c r="A284" t="s">
        <v>88</v>
      </c>
      <c r="B284">
        <v>9521.61</v>
      </c>
      <c r="C284">
        <v>9454.4500000000007</v>
      </c>
      <c r="D284">
        <v>9373.93</v>
      </c>
      <c r="E284">
        <v>8943.27</v>
      </c>
      <c r="F284">
        <v>505.101</v>
      </c>
      <c r="G284">
        <v>0.28312100000000001</v>
      </c>
      <c r="H284">
        <v>0.727885</v>
      </c>
      <c r="I284">
        <v>0</v>
      </c>
    </row>
    <row r="285" spans="1:25" x14ac:dyDescent="0.25">
      <c r="A285" t="s">
        <v>88</v>
      </c>
      <c r="B285">
        <v>9513.7800000000007</v>
      </c>
      <c r="C285">
        <v>9446.33</v>
      </c>
      <c r="D285">
        <v>9366.33</v>
      </c>
      <c r="E285">
        <v>8935.58</v>
      </c>
      <c r="F285">
        <v>505.18700000000001</v>
      </c>
      <c r="G285">
        <v>0.28320800000000002</v>
      </c>
      <c r="H285">
        <v>0.72588600000000003</v>
      </c>
      <c r="I285">
        <v>0</v>
      </c>
    </row>
    <row r="286" spans="1:25" x14ac:dyDescent="0.25">
      <c r="A286" t="s">
        <v>88</v>
      </c>
      <c r="B286">
        <v>9522.5</v>
      </c>
      <c r="C286">
        <v>9455.07</v>
      </c>
      <c r="D286">
        <v>9370.92</v>
      </c>
      <c r="E286">
        <v>8946.11</v>
      </c>
      <c r="F286">
        <v>505.08</v>
      </c>
      <c r="G286">
        <v>0.28316400000000003</v>
      </c>
      <c r="H286">
        <v>0.70848900000000004</v>
      </c>
      <c r="I286">
        <v>0</v>
      </c>
    </row>
    <row r="287" spans="1:25" x14ac:dyDescent="0.25">
      <c r="A287" t="s">
        <v>88</v>
      </c>
      <c r="B287">
        <v>9518.09</v>
      </c>
      <c r="C287">
        <v>9450.5300000000007</v>
      </c>
      <c r="D287">
        <v>9371.2999999999993</v>
      </c>
      <c r="E287">
        <v>8940.2199999999993</v>
      </c>
      <c r="F287">
        <v>505.13299999999998</v>
      </c>
      <c r="G287">
        <v>0.28307900000000003</v>
      </c>
      <c r="H287">
        <v>0.71535499999999996</v>
      </c>
      <c r="I287">
        <v>0</v>
      </c>
    </row>
    <row r="288" spans="1:25" x14ac:dyDescent="0.25">
      <c r="A288" t="s">
        <v>88</v>
      </c>
      <c r="B288">
        <v>9522.86</v>
      </c>
      <c r="C288">
        <v>9455.44</v>
      </c>
      <c r="D288">
        <v>9374.44</v>
      </c>
      <c r="E288">
        <v>8943.1</v>
      </c>
      <c r="F288">
        <v>505.1</v>
      </c>
      <c r="G288">
        <v>0.283279</v>
      </c>
      <c r="H288">
        <v>0.72542499999999999</v>
      </c>
      <c r="I288">
        <v>0</v>
      </c>
    </row>
    <row r="289" spans="1:9" x14ac:dyDescent="0.25">
      <c r="A289" t="s">
        <v>88</v>
      </c>
      <c r="B289">
        <v>9521.8799999999992</v>
      </c>
      <c r="C289">
        <v>9453.74</v>
      </c>
      <c r="D289">
        <v>9369.61</v>
      </c>
      <c r="E289">
        <v>8938.2900000000009</v>
      </c>
      <c r="F289">
        <v>505.08600000000001</v>
      </c>
      <c r="G289">
        <v>0.283138</v>
      </c>
      <c r="H289">
        <v>0.71400799999999998</v>
      </c>
      <c r="I289">
        <v>0</v>
      </c>
    </row>
    <row r="290" spans="1:9" x14ac:dyDescent="0.25">
      <c r="A290" t="s">
        <v>88</v>
      </c>
      <c r="B290">
        <v>9512.85</v>
      </c>
      <c r="C290">
        <v>9444.7800000000007</v>
      </c>
      <c r="D290">
        <v>9365.91</v>
      </c>
      <c r="E290">
        <v>8941.17</v>
      </c>
      <c r="F290">
        <v>505.10500000000002</v>
      </c>
      <c r="G290">
        <v>0.283165</v>
      </c>
      <c r="H290">
        <v>0.72779799999999994</v>
      </c>
      <c r="I290">
        <v>0</v>
      </c>
    </row>
    <row r="291" spans="1:9" x14ac:dyDescent="0.25">
      <c r="A291" t="s">
        <v>88</v>
      </c>
      <c r="B291">
        <v>9502.94</v>
      </c>
      <c r="C291">
        <v>9436.43</v>
      </c>
      <c r="D291">
        <v>9360.89</v>
      </c>
      <c r="E291">
        <v>8938.51</v>
      </c>
      <c r="F291">
        <v>505.14699999999999</v>
      </c>
      <c r="G291">
        <v>0.28307900000000003</v>
      </c>
      <c r="H291">
        <v>0.72786700000000004</v>
      </c>
      <c r="I291">
        <v>0</v>
      </c>
    </row>
    <row r="292" spans="1:9" x14ac:dyDescent="0.25">
      <c r="A292" t="s">
        <v>88</v>
      </c>
      <c r="B292">
        <v>9507.84</v>
      </c>
      <c r="C292">
        <v>9440.7900000000009</v>
      </c>
      <c r="D292">
        <v>9365.58</v>
      </c>
      <c r="E292">
        <v>8942.59</v>
      </c>
      <c r="F292">
        <v>505.10899999999998</v>
      </c>
      <c r="G292">
        <v>0.28309899999999999</v>
      </c>
      <c r="H292">
        <v>0.72789899999999996</v>
      </c>
      <c r="I292">
        <v>0</v>
      </c>
    </row>
    <row r="293" spans="1:9" x14ac:dyDescent="0.25">
      <c r="A293" t="s">
        <v>88</v>
      </c>
      <c r="B293">
        <v>9509.75</v>
      </c>
      <c r="C293">
        <v>9441.7800000000007</v>
      </c>
      <c r="D293">
        <v>9359.9500000000007</v>
      </c>
      <c r="E293">
        <v>8935.7900000000009</v>
      </c>
      <c r="F293">
        <v>505.11399999999998</v>
      </c>
      <c r="G293">
        <v>0.26080399999999998</v>
      </c>
      <c r="H293">
        <v>0.72758500000000004</v>
      </c>
      <c r="I293">
        <v>0</v>
      </c>
    </row>
    <row r="294" spans="1:9" x14ac:dyDescent="0.25">
      <c r="A294" t="s">
        <v>88</v>
      </c>
      <c r="B294">
        <v>9508.17</v>
      </c>
      <c r="C294">
        <v>9441.43</v>
      </c>
      <c r="D294">
        <v>9365.2000000000007</v>
      </c>
      <c r="E294">
        <v>8942.06</v>
      </c>
      <c r="F294">
        <v>505.108</v>
      </c>
      <c r="G294">
        <v>0.283086</v>
      </c>
      <c r="H294">
        <v>0.71840099999999996</v>
      </c>
      <c r="I294">
        <v>0</v>
      </c>
    </row>
    <row r="295" spans="1:9" x14ac:dyDescent="0.25">
      <c r="A295" t="s">
        <v>88</v>
      </c>
      <c r="B295">
        <v>9504.9599999999991</v>
      </c>
      <c r="C295">
        <v>9437.31</v>
      </c>
      <c r="D295">
        <v>9360.84</v>
      </c>
      <c r="E295">
        <v>8937.65</v>
      </c>
      <c r="F295">
        <v>505.149</v>
      </c>
      <c r="G295">
        <v>0.28429399999999999</v>
      </c>
      <c r="H295">
        <v>0.72490900000000003</v>
      </c>
      <c r="I295">
        <v>0</v>
      </c>
    </row>
    <row r="296" spans="1:9" x14ac:dyDescent="0.25">
      <c r="A296" t="s">
        <v>88</v>
      </c>
      <c r="B296">
        <v>9508.4500000000007</v>
      </c>
      <c r="C296">
        <v>9441.91</v>
      </c>
      <c r="D296">
        <v>9364.75</v>
      </c>
      <c r="E296">
        <v>8940.91</v>
      </c>
      <c r="F296">
        <v>505.12599999999998</v>
      </c>
      <c r="G296">
        <v>0.26059399999999999</v>
      </c>
      <c r="H296">
        <v>0.72784599999999999</v>
      </c>
      <c r="I296">
        <v>0</v>
      </c>
    </row>
    <row r="297" spans="1:9" x14ac:dyDescent="0.25">
      <c r="A297" t="s">
        <v>88</v>
      </c>
      <c r="B297">
        <v>9504.35</v>
      </c>
      <c r="C297">
        <v>9438.27</v>
      </c>
      <c r="D297">
        <v>9362.67</v>
      </c>
      <c r="E297">
        <v>8938.91</v>
      </c>
      <c r="F297">
        <v>505.19099999999997</v>
      </c>
      <c r="G297">
        <v>0.261046</v>
      </c>
      <c r="H297">
        <v>0.72185500000000002</v>
      </c>
      <c r="I297">
        <v>0</v>
      </c>
    </row>
    <row r="298" spans="1:9" x14ac:dyDescent="0.25">
      <c r="A298" t="s">
        <v>88</v>
      </c>
      <c r="B298">
        <v>9507.91</v>
      </c>
      <c r="C298">
        <v>9438.35</v>
      </c>
      <c r="D298">
        <v>9361.27</v>
      </c>
      <c r="E298">
        <v>8938.43</v>
      </c>
      <c r="F298">
        <v>505.11799999999999</v>
      </c>
      <c r="G298">
        <v>0.28314499999999998</v>
      </c>
      <c r="H298">
        <v>0.71798300000000004</v>
      </c>
      <c r="I298">
        <v>0</v>
      </c>
    </row>
    <row r="299" spans="1:9" x14ac:dyDescent="0.25">
      <c r="A299" t="s">
        <v>88</v>
      </c>
      <c r="B299">
        <v>9510.68</v>
      </c>
      <c r="C299">
        <v>9444.0499999999993</v>
      </c>
      <c r="D299">
        <v>9365.7999999999993</v>
      </c>
      <c r="E299">
        <v>8942.31</v>
      </c>
      <c r="F299">
        <v>505.12</v>
      </c>
      <c r="G299">
        <v>0.28328300000000001</v>
      </c>
      <c r="H299">
        <v>0.72789800000000004</v>
      </c>
      <c r="I299">
        <v>0</v>
      </c>
    </row>
    <row r="300" spans="1:9" x14ac:dyDescent="0.25">
      <c r="A300" t="s">
        <v>88</v>
      </c>
      <c r="B300">
        <v>9512.64</v>
      </c>
      <c r="C300">
        <v>9445.4599999999991</v>
      </c>
      <c r="D300">
        <v>9368.1</v>
      </c>
      <c r="E300">
        <v>8944.69</v>
      </c>
      <c r="F300">
        <v>505.12599999999998</v>
      </c>
      <c r="G300">
        <v>0.28312999999999999</v>
      </c>
      <c r="H300">
        <v>0.71947300000000003</v>
      </c>
      <c r="I300">
        <v>0</v>
      </c>
    </row>
    <row r="301" spans="1:9" x14ac:dyDescent="0.25">
      <c r="A301" t="s">
        <v>88</v>
      </c>
      <c r="B301">
        <v>9505.0300000000007</v>
      </c>
      <c r="C301">
        <v>9438.1</v>
      </c>
      <c r="D301">
        <v>9362.34</v>
      </c>
      <c r="E301">
        <v>8939.41</v>
      </c>
      <c r="F301">
        <v>505.10300000000001</v>
      </c>
      <c r="G301">
        <v>0.283086</v>
      </c>
      <c r="H301">
        <v>0.70652999999999999</v>
      </c>
      <c r="I301">
        <v>0</v>
      </c>
    </row>
    <row r="302" spans="1:9" x14ac:dyDescent="0.25">
      <c r="A302" t="s">
        <v>88</v>
      </c>
      <c r="B302">
        <v>9515.1200000000008</v>
      </c>
      <c r="C302">
        <v>9447.8700000000008</v>
      </c>
      <c r="D302">
        <v>9368.5300000000007</v>
      </c>
      <c r="E302">
        <v>8942.58</v>
      </c>
      <c r="F302">
        <v>505.12900000000002</v>
      </c>
      <c r="G302">
        <v>0.28310099999999999</v>
      </c>
      <c r="H302">
        <v>0.72709500000000005</v>
      </c>
      <c r="I302">
        <v>0</v>
      </c>
    </row>
    <row r="303" spans="1:9" x14ac:dyDescent="0.25">
      <c r="A303" t="s">
        <v>88</v>
      </c>
      <c r="B303">
        <v>9527.7800000000007</v>
      </c>
      <c r="C303">
        <v>9458.8799999999992</v>
      </c>
      <c r="D303">
        <v>9375.06</v>
      </c>
      <c r="E303">
        <v>8944.7000000000007</v>
      </c>
      <c r="F303">
        <v>505.19200000000001</v>
      </c>
      <c r="G303">
        <v>0.283134</v>
      </c>
      <c r="H303">
        <v>0.72789700000000002</v>
      </c>
      <c r="I303">
        <v>0</v>
      </c>
    </row>
    <row r="304" spans="1:9" x14ac:dyDescent="0.25">
      <c r="A304" t="s">
        <v>88</v>
      </c>
      <c r="B304">
        <v>9524.4699999999993</v>
      </c>
      <c r="C304">
        <v>9456.7000000000007</v>
      </c>
      <c r="D304">
        <v>9374.4</v>
      </c>
      <c r="E304">
        <v>8945.58</v>
      </c>
      <c r="F304">
        <v>505.12400000000002</v>
      </c>
      <c r="G304">
        <v>0.28308499999999998</v>
      </c>
      <c r="H304">
        <v>0.72447300000000003</v>
      </c>
      <c r="I304">
        <v>0</v>
      </c>
    </row>
    <row r="305" spans="1:9" x14ac:dyDescent="0.25">
      <c r="A305" t="s">
        <v>88</v>
      </c>
      <c r="B305">
        <v>9520.9</v>
      </c>
      <c r="C305">
        <v>9452.65</v>
      </c>
      <c r="D305">
        <v>9370</v>
      </c>
      <c r="E305">
        <v>8939.86</v>
      </c>
      <c r="F305">
        <v>505.15699999999998</v>
      </c>
      <c r="G305">
        <v>0.28324899999999997</v>
      </c>
      <c r="H305">
        <v>0.70653200000000005</v>
      </c>
      <c r="I305">
        <v>0</v>
      </c>
    </row>
    <row r="306" spans="1:9" x14ac:dyDescent="0.25">
      <c r="A306" t="s">
        <v>88</v>
      </c>
      <c r="B306">
        <v>9521.82</v>
      </c>
      <c r="C306">
        <v>9453.81</v>
      </c>
      <c r="D306">
        <v>9371.27</v>
      </c>
      <c r="E306">
        <v>8941.7999999999993</v>
      </c>
      <c r="F306">
        <v>505.11599999999999</v>
      </c>
      <c r="G306">
        <v>0.28307900000000003</v>
      </c>
      <c r="H306">
        <v>0.72787199999999996</v>
      </c>
      <c r="I306">
        <v>0</v>
      </c>
    </row>
    <row r="307" spans="1:9" x14ac:dyDescent="0.25">
      <c r="A307" t="s">
        <v>88</v>
      </c>
      <c r="B307">
        <v>9523.49</v>
      </c>
      <c r="C307">
        <v>9455.69</v>
      </c>
      <c r="D307">
        <v>9372.85</v>
      </c>
      <c r="E307">
        <v>8943.7000000000007</v>
      </c>
      <c r="F307">
        <v>505.161</v>
      </c>
      <c r="G307">
        <v>0.28316400000000003</v>
      </c>
      <c r="H307">
        <v>0.70653100000000002</v>
      </c>
      <c r="I307">
        <v>0</v>
      </c>
    </row>
    <row r="308" spans="1:9" x14ac:dyDescent="0.25">
      <c r="A308" t="s">
        <v>88</v>
      </c>
      <c r="B308">
        <v>9526.11</v>
      </c>
      <c r="C308">
        <v>9454.27</v>
      </c>
      <c r="D308">
        <v>9371.4</v>
      </c>
      <c r="E308">
        <v>8942.48</v>
      </c>
      <c r="F308">
        <v>505.065</v>
      </c>
      <c r="G308">
        <v>0.28307900000000003</v>
      </c>
      <c r="H308">
        <v>0.72785100000000003</v>
      </c>
      <c r="I308">
        <v>0</v>
      </c>
    </row>
    <row r="309" spans="1:9" x14ac:dyDescent="0.25">
      <c r="A309" t="s">
        <v>88</v>
      </c>
      <c r="B309">
        <v>9517.7099999999991</v>
      </c>
      <c r="C309">
        <v>9449.76</v>
      </c>
      <c r="D309">
        <v>9366.82</v>
      </c>
      <c r="E309">
        <v>8935.93</v>
      </c>
      <c r="F309">
        <v>505.101</v>
      </c>
      <c r="G309">
        <v>0.283078</v>
      </c>
      <c r="H309">
        <v>0.71700699999999995</v>
      </c>
      <c r="I309">
        <v>0</v>
      </c>
    </row>
    <row r="310" spans="1:9" x14ac:dyDescent="0.25">
      <c r="A310" t="s">
        <v>88</v>
      </c>
      <c r="B310">
        <v>9518.94</v>
      </c>
      <c r="C310">
        <v>9451.48</v>
      </c>
      <c r="D310">
        <v>9368.6</v>
      </c>
      <c r="E310">
        <v>8943.8799999999992</v>
      </c>
      <c r="F310">
        <v>505.08699999999999</v>
      </c>
      <c r="G310">
        <v>0.28308</v>
      </c>
      <c r="H310">
        <v>0.70652700000000002</v>
      </c>
      <c r="I310">
        <v>0</v>
      </c>
    </row>
    <row r="311" spans="1:9" x14ac:dyDescent="0.25">
      <c r="A311" t="s">
        <v>88</v>
      </c>
      <c r="B311">
        <v>9519.5400000000009</v>
      </c>
      <c r="C311">
        <v>9453.4599999999991</v>
      </c>
      <c r="D311">
        <v>9372.83</v>
      </c>
      <c r="E311">
        <v>8942.11</v>
      </c>
      <c r="F311">
        <v>505.12900000000002</v>
      </c>
      <c r="G311">
        <v>0.28320899999999999</v>
      </c>
      <c r="H311">
        <v>0.72284000000000004</v>
      </c>
      <c r="I311">
        <v>0</v>
      </c>
    </row>
    <row r="312" spans="1:9" x14ac:dyDescent="0.25">
      <c r="A312" t="s">
        <v>88</v>
      </c>
      <c r="B312">
        <v>9525.2099999999991</v>
      </c>
      <c r="C312">
        <v>9456.99</v>
      </c>
      <c r="D312">
        <v>9377.19</v>
      </c>
      <c r="E312">
        <v>8945.85</v>
      </c>
      <c r="F312">
        <v>505.11799999999999</v>
      </c>
      <c r="G312">
        <v>0.28322199999999997</v>
      </c>
      <c r="H312">
        <v>0.71840700000000002</v>
      </c>
      <c r="I312">
        <v>0</v>
      </c>
    </row>
    <row r="313" spans="1:9" x14ac:dyDescent="0.25">
      <c r="A313" t="s">
        <v>88</v>
      </c>
      <c r="B313">
        <v>9522.7099999999991</v>
      </c>
      <c r="C313">
        <v>9454.59</v>
      </c>
      <c r="D313">
        <v>9372.8700000000008</v>
      </c>
      <c r="E313">
        <v>8941.33</v>
      </c>
      <c r="F313">
        <v>505.06099999999998</v>
      </c>
      <c r="G313">
        <v>0.28401300000000002</v>
      </c>
      <c r="H313">
        <v>0.72505200000000003</v>
      </c>
      <c r="I313">
        <v>0</v>
      </c>
    </row>
    <row r="314" spans="1:9" x14ac:dyDescent="0.25">
      <c r="A314" t="s">
        <v>88</v>
      </c>
      <c r="B314">
        <v>9525.7999999999993</v>
      </c>
      <c r="C314">
        <v>9458.11</v>
      </c>
      <c r="D314">
        <v>9375.77</v>
      </c>
      <c r="E314">
        <v>8944.69</v>
      </c>
      <c r="F314">
        <v>505.14</v>
      </c>
      <c r="G314">
        <v>0.28341</v>
      </c>
      <c r="H314">
        <v>0.72691700000000004</v>
      </c>
      <c r="I314">
        <v>0</v>
      </c>
    </row>
    <row r="315" spans="1:9" x14ac:dyDescent="0.25">
      <c r="A315" t="s">
        <v>88</v>
      </c>
      <c r="B315">
        <v>9513.24</v>
      </c>
      <c r="C315">
        <v>9445.33</v>
      </c>
      <c r="D315">
        <v>9367</v>
      </c>
      <c r="E315">
        <v>8941.75</v>
      </c>
      <c r="F315">
        <v>505.072</v>
      </c>
      <c r="G315">
        <v>0.28322000000000003</v>
      </c>
      <c r="H315">
        <v>0.70653200000000005</v>
      </c>
      <c r="I315">
        <v>0</v>
      </c>
    </row>
    <row r="316" spans="1:9" x14ac:dyDescent="0.25">
      <c r="A316" t="s">
        <v>88</v>
      </c>
      <c r="B316">
        <v>9513.86</v>
      </c>
      <c r="C316">
        <v>9445.9500000000007</v>
      </c>
      <c r="D316">
        <v>9364.7800000000007</v>
      </c>
      <c r="E316">
        <v>8941.11</v>
      </c>
      <c r="F316">
        <v>505.14499999999998</v>
      </c>
      <c r="G316">
        <v>0.28307900000000003</v>
      </c>
      <c r="H316">
        <v>0.72484999999999999</v>
      </c>
      <c r="I316">
        <v>0</v>
      </c>
    </row>
    <row r="317" spans="1:9" x14ac:dyDescent="0.25">
      <c r="A317" t="s">
        <v>88</v>
      </c>
      <c r="B317">
        <v>9510.99</v>
      </c>
      <c r="C317">
        <v>9444.16</v>
      </c>
      <c r="D317">
        <v>9368.52</v>
      </c>
      <c r="E317">
        <v>8945.48</v>
      </c>
      <c r="F317">
        <v>505.12599999999998</v>
      </c>
      <c r="G317">
        <v>0.26370500000000002</v>
      </c>
      <c r="H317">
        <v>0.72033100000000005</v>
      </c>
      <c r="I317">
        <v>0</v>
      </c>
    </row>
    <row r="318" spans="1:9" x14ac:dyDescent="0.25">
      <c r="A318" t="s">
        <v>88</v>
      </c>
      <c r="B318">
        <v>9507.3799999999992</v>
      </c>
      <c r="C318">
        <v>9439.19</v>
      </c>
      <c r="D318">
        <v>9363.23</v>
      </c>
      <c r="E318">
        <v>8940.69</v>
      </c>
      <c r="F318">
        <v>505.18400000000003</v>
      </c>
      <c r="G318">
        <v>0.28338600000000003</v>
      </c>
      <c r="H318">
        <v>0.72450000000000003</v>
      </c>
      <c r="I318">
        <v>0</v>
      </c>
    </row>
    <row r="319" spans="1:9" x14ac:dyDescent="0.25">
      <c r="A319" t="s">
        <v>88</v>
      </c>
      <c r="B319">
        <v>9509</v>
      </c>
      <c r="C319">
        <v>9442.02</v>
      </c>
      <c r="D319">
        <v>9364.93</v>
      </c>
      <c r="E319">
        <v>8942.35</v>
      </c>
      <c r="F319">
        <v>505.11500000000001</v>
      </c>
      <c r="G319">
        <v>0.28310200000000002</v>
      </c>
      <c r="H319">
        <v>0.72268100000000002</v>
      </c>
      <c r="I319">
        <v>0</v>
      </c>
    </row>
    <row r="320" spans="1:9" x14ac:dyDescent="0.25">
      <c r="A320" t="s">
        <v>88</v>
      </c>
      <c r="B320">
        <v>9505.76</v>
      </c>
      <c r="C320">
        <v>9438.34</v>
      </c>
      <c r="D320">
        <v>9362.7000000000007</v>
      </c>
      <c r="E320">
        <v>8940.27</v>
      </c>
      <c r="F320">
        <v>505.10399999999998</v>
      </c>
      <c r="G320">
        <v>0.28314600000000001</v>
      </c>
      <c r="H320">
        <v>0.71145000000000003</v>
      </c>
      <c r="I320">
        <v>0</v>
      </c>
    </row>
    <row r="321" spans="1:25" x14ac:dyDescent="0.25">
      <c r="A321" t="s">
        <v>88</v>
      </c>
      <c r="B321">
        <v>9514.61</v>
      </c>
      <c r="C321">
        <v>9447.8799999999992</v>
      </c>
      <c r="D321">
        <v>9366.7800000000007</v>
      </c>
      <c r="E321">
        <v>8942.56</v>
      </c>
      <c r="F321">
        <v>505.14</v>
      </c>
      <c r="G321">
        <v>0.26107399999999997</v>
      </c>
      <c r="H321">
        <v>0.72789499999999996</v>
      </c>
      <c r="I321">
        <v>0</v>
      </c>
    </row>
    <row r="322" spans="1:25" x14ac:dyDescent="0.25">
      <c r="A322" t="s">
        <v>88</v>
      </c>
      <c r="B322">
        <v>9513.2900000000009</v>
      </c>
      <c r="C322">
        <v>9445.14</v>
      </c>
      <c r="D322">
        <v>9362.31</v>
      </c>
      <c r="E322">
        <v>8937.7099999999991</v>
      </c>
      <c r="F322">
        <v>505.14699999999999</v>
      </c>
      <c r="G322">
        <v>0.28307900000000003</v>
      </c>
      <c r="H322">
        <v>0.70653200000000005</v>
      </c>
      <c r="I322">
        <v>0</v>
      </c>
    </row>
    <row r="323" spans="1:25" x14ac:dyDescent="0.25">
      <c r="A323" t="s">
        <v>88</v>
      </c>
      <c r="B323">
        <v>9509.81</v>
      </c>
      <c r="C323">
        <v>9443.0499999999993</v>
      </c>
      <c r="D323">
        <v>9364.57</v>
      </c>
      <c r="E323">
        <v>8941.93</v>
      </c>
      <c r="F323">
        <v>505.09399999999999</v>
      </c>
      <c r="G323">
        <v>0.283078</v>
      </c>
      <c r="H323">
        <v>0.72578100000000001</v>
      </c>
      <c r="I323">
        <v>0</v>
      </c>
    </row>
    <row r="324" spans="1:25" x14ac:dyDescent="0.25">
      <c r="A324" t="s">
        <v>88</v>
      </c>
      <c r="B324">
        <v>9507.3700000000008</v>
      </c>
      <c r="C324">
        <v>9440.67</v>
      </c>
      <c r="D324">
        <v>9361.42</v>
      </c>
      <c r="E324">
        <v>8938.84</v>
      </c>
      <c r="F324">
        <v>505.11500000000001</v>
      </c>
      <c r="G324">
        <v>0.283082</v>
      </c>
      <c r="H324">
        <v>0.72787800000000002</v>
      </c>
      <c r="I324">
        <v>0</v>
      </c>
    </row>
    <row r="325" spans="1:25" x14ac:dyDescent="0.25">
      <c r="A325" t="s">
        <v>88</v>
      </c>
      <c r="B325">
        <v>9505.77</v>
      </c>
      <c r="C325">
        <v>9438.85</v>
      </c>
      <c r="D325">
        <v>9362.61</v>
      </c>
      <c r="E325">
        <v>8940.07</v>
      </c>
      <c r="F325">
        <v>505.17399999999998</v>
      </c>
      <c r="G325">
        <v>0.28313100000000002</v>
      </c>
      <c r="H325">
        <v>0.72779000000000005</v>
      </c>
      <c r="I325">
        <v>0</v>
      </c>
    </row>
    <row r="326" spans="1:25" x14ac:dyDescent="0.25">
      <c r="A326" t="s">
        <v>88</v>
      </c>
      <c r="B326">
        <v>9506.7099999999991</v>
      </c>
      <c r="C326">
        <v>9438.91</v>
      </c>
      <c r="D326">
        <v>9362.77</v>
      </c>
      <c r="E326">
        <v>8939.7999999999993</v>
      </c>
      <c r="F326">
        <v>505.07499999999999</v>
      </c>
      <c r="G326">
        <v>0.28309099999999998</v>
      </c>
      <c r="H326">
        <v>0.727746</v>
      </c>
      <c r="I326">
        <v>0</v>
      </c>
    </row>
    <row r="327" spans="1:25" x14ac:dyDescent="0.25">
      <c r="A327" t="s">
        <v>88</v>
      </c>
      <c r="B327">
        <v>9516.5300000000007</v>
      </c>
      <c r="C327">
        <v>9448.75</v>
      </c>
      <c r="D327">
        <v>9367.15</v>
      </c>
      <c r="E327">
        <v>8943.2199999999993</v>
      </c>
      <c r="F327">
        <v>505.08</v>
      </c>
      <c r="G327">
        <v>0.262324</v>
      </c>
      <c r="H327">
        <v>0.72703899999999999</v>
      </c>
      <c r="I327">
        <v>0</v>
      </c>
    </row>
    <row r="328" spans="1:25" x14ac:dyDescent="0.25">
      <c r="A328" t="s">
        <v>88</v>
      </c>
      <c r="B328">
        <v>9518.82</v>
      </c>
      <c r="C328">
        <v>9451.9</v>
      </c>
      <c r="D328">
        <v>9368.58</v>
      </c>
      <c r="E328">
        <v>8939.3799999999992</v>
      </c>
      <c r="F328">
        <v>505.048</v>
      </c>
      <c r="G328">
        <v>0.28308899999999998</v>
      </c>
      <c r="H328">
        <v>0.72789099999999995</v>
      </c>
      <c r="I328">
        <v>0</v>
      </c>
    </row>
    <row r="329" spans="1:25" x14ac:dyDescent="0.25">
      <c r="A329" t="s">
        <v>88</v>
      </c>
      <c r="B329">
        <v>9522.1299999999992</v>
      </c>
      <c r="C329">
        <v>9454.4500000000007</v>
      </c>
      <c r="D329">
        <v>9368.67</v>
      </c>
      <c r="E329">
        <v>8941.6</v>
      </c>
      <c r="F329">
        <v>505.12</v>
      </c>
      <c r="G329">
        <v>0.283078</v>
      </c>
      <c r="H329">
        <v>0.72444799999999998</v>
      </c>
      <c r="I329">
        <v>0</v>
      </c>
    </row>
    <row r="330" spans="1:25" x14ac:dyDescent="0.25">
      <c r="A330" t="s">
        <v>88</v>
      </c>
      <c r="B330">
        <v>9524.7000000000007</v>
      </c>
      <c r="C330">
        <v>9457.24</v>
      </c>
      <c r="D330">
        <v>9367.59</v>
      </c>
      <c r="E330">
        <v>8941.36</v>
      </c>
      <c r="F330">
        <v>505.04599999999999</v>
      </c>
      <c r="G330">
        <v>0.28313899999999997</v>
      </c>
      <c r="H330">
        <v>0.72783799999999998</v>
      </c>
      <c r="I330">
        <v>0</v>
      </c>
    </row>
    <row r="331" spans="1:25" x14ac:dyDescent="0.25">
      <c r="A331" t="s">
        <v>88</v>
      </c>
      <c r="B331">
        <v>9521.67</v>
      </c>
      <c r="C331">
        <v>9454.5400000000009</v>
      </c>
      <c r="D331">
        <v>9369.2199999999993</v>
      </c>
      <c r="E331">
        <v>8939.34</v>
      </c>
      <c r="F331">
        <v>505.14699999999999</v>
      </c>
      <c r="G331">
        <v>0.283445</v>
      </c>
      <c r="H331">
        <v>0.71538999999999997</v>
      </c>
      <c r="I331">
        <v>0</v>
      </c>
    </row>
    <row r="332" spans="1:25" x14ac:dyDescent="0.25">
      <c r="A332" t="s">
        <v>88</v>
      </c>
      <c r="B332">
        <v>9521.8700000000008</v>
      </c>
      <c r="C332">
        <v>9451.61</v>
      </c>
      <c r="D332">
        <v>9371.5</v>
      </c>
      <c r="E332">
        <v>8941.75</v>
      </c>
      <c r="F332">
        <v>505.13099999999997</v>
      </c>
      <c r="G332">
        <v>0.28332000000000002</v>
      </c>
      <c r="H332">
        <v>0.72782199999999997</v>
      </c>
      <c r="I332">
        <v>0</v>
      </c>
    </row>
    <row r="333" spans="1:25" x14ac:dyDescent="0.25">
      <c r="A333" t="s">
        <v>88</v>
      </c>
      <c r="B333">
        <v>9529.07</v>
      </c>
      <c r="C333">
        <v>9461.19</v>
      </c>
      <c r="D333">
        <v>9370.56</v>
      </c>
      <c r="E333">
        <v>8944.5400000000009</v>
      </c>
      <c r="F333">
        <v>505.12400000000002</v>
      </c>
      <c r="G333">
        <v>0.28316200000000002</v>
      </c>
      <c r="H333">
        <v>0.72520200000000001</v>
      </c>
      <c r="I333">
        <v>0</v>
      </c>
    </row>
    <row r="334" spans="1:25" x14ac:dyDescent="0.25">
      <c r="A334" t="s">
        <v>88</v>
      </c>
      <c r="B334">
        <v>9522.56</v>
      </c>
      <c r="C334">
        <v>9452.8700000000008</v>
      </c>
      <c r="D334">
        <v>9364.5300000000007</v>
      </c>
      <c r="E334">
        <v>8938.92</v>
      </c>
      <c r="F334">
        <v>505.18299999999999</v>
      </c>
      <c r="G334">
        <v>0.28319899999999998</v>
      </c>
      <c r="H334">
        <v>0.715036</v>
      </c>
      <c r="I334">
        <v>0</v>
      </c>
    </row>
    <row r="335" spans="1:25" x14ac:dyDescent="0.25">
      <c r="A335" t="s">
        <v>88</v>
      </c>
      <c r="B335">
        <v>9524.23</v>
      </c>
      <c r="C335">
        <v>9455.32</v>
      </c>
      <c r="D335">
        <v>9373.17</v>
      </c>
      <c r="E335">
        <v>8941.7199999999993</v>
      </c>
      <c r="F335">
        <v>505.11200000000002</v>
      </c>
      <c r="G335">
        <v>0.283082</v>
      </c>
      <c r="H335">
        <v>0.72786700000000004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9516.15</v>
      </c>
      <c r="C336">
        <v>9448.9</v>
      </c>
      <c r="D336">
        <v>9368.86</v>
      </c>
      <c r="E336">
        <v>8937.7800000000007</v>
      </c>
      <c r="F336">
        <v>505.15499999999997</v>
      </c>
      <c r="G336">
        <v>0.28336499999999998</v>
      </c>
      <c r="H336">
        <v>0.72787000000000002</v>
      </c>
      <c r="I336">
        <v>0</v>
      </c>
      <c r="R336">
        <f>AVERAGE(B287:B336)</f>
        <v>9515.6703999999991</v>
      </c>
      <c r="S336">
        <f>AVERAGE(C287:C336)</f>
        <v>9447.9778000000006</v>
      </c>
      <c r="U336">
        <f>_xlfn.VAR.P(B287:B336)</f>
        <v>53.873443839998629</v>
      </c>
      <c r="V336">
        <f>_xlfn.VAR.P(C287:C336)</f>
        <v>47.750949159999834</v>
      </c>
      <c r="X336">
        <f>1.96*SQRT(U336)/50</f>
        <v>0.2877222423489284</v>
      </c>
      <c r="Y336">
        <f>1.96*SQRT(V336)/50</f>
        <v>0.27088008143313558</v>
      </c>
    </row>
    <row r="337" spans="1:9" x14ac:dyDescent="0.25">
      <c r="A337" t="s">
        <v>88</v>
      </c>
      <c r="B337">
        <v>475858.70429999998</v>
      </c>
      <c r="C337" t="s">
        <v>36</v>
      </c>
    </row>
    <row r="338" spans="1:9" x14ac:dyDescent="0.25">
      <c r="A338" t="s">
        <v>107</v>
      </c>
      <c r="B338">
        <v>11584.4</v>
      </c>
      <c r="C338">
        <v>11476</v>
      </c>
      <c r="D338">
        <v>11465</v>
      </c>
      <c r="E338">
        <v>10080.799999999999</v>
      </c>
      <c r="F338">
        <v>1826.79</v>
      </c>
      <c r="G338">
        <v>0.28392299999999998</v>
      </c>
      <c r="H338">
        <v>0.72014500000000004</v>
      </c>
      <c r="I338">
        <v>0</v>
      </c>
    </row>
    <row r="339" spans="1:9" x14ac:dyDescent="0.25">
      <c r="A339" t="s">
        <v>107</v>
      </c>
      <c r="B339">
        <v>12946.4</v>
      </c>
      <c r="C339">
        <v>12840.7</v>
      </c>
      <c r="D339">
        <v>12820.6</v>
      </c>
      <c r="E339">
        <v>10817</v>
      </c>
      <c r="F339">
        <v>2630.73</v>
      </c>
      <c r="G339">
        <v>0.28465299999999999</v>
      </c>
      <c r="H339">
        <v>0.72780900000000004</v>
      </c>
      <c r="I339">
        <v>0</v>
      </c>
    </row>
    <row r="340" spans="1:9" x14ac:dyDescent="0.25">
      <c r="A340" t="s">
        <v>107</v>
      </c>
      <c r="B340">
        <v>12959.5</v>
      </c>
      <c r="C340">
        <v>12852.7</v>
      </c>
      <c r="D340">
        <v>12833.9</v>
      </c>
      <c r="E340">
        <v>10827.7</v>
      </c>
      <c r="F340">
        <v>2634.4</v>
      </c>
      <c r="G340">
        <v>0.285416</v>
      </c>
      <c r="H340">
        <v>0.72787000000000002</v>
      </c>
      <c r="I340">
        <v>0</v>
      </c>
    </row>
    <row r="341" spans="1:9" x14ac:dyDescent="0.25">
      <c r="A341" t="s">
        <v>107</v>
      </c>
      <c r="B341">
        <v>12894</v>
      </c>
      <c r="C341">
        <v>12788.3</v>
      </c>
      <c r="D341">
        <v>12777.8</v>
      </c>
      <c r="E341">
        <v>10767.1</v>
      </c>
      <c r="F341">
        <v>2642.2</v>
      </c>
      <c r="G341">
        <v>0.28307900000000003</v>
      </c>
      <c r="H341">
        <v>0.72151600000000005</v>
      </c>
      <c r="I341">
        <v>0</v>
      </c>
    </row>
    <row r="342" spans="1:9" x14ac:dyDescent="0.25">
      <c r="A342" t="s">
        <v>107</v>
      </c>
      <c r="B342">
        <v>12907.3</v>
      </c>
      <c r="C342">
        <v>12799.6</v>
      </c>
      <c r="D342">
        <v>12788.8</v>
      </c>
      <c r="E342">
        <v>10792.8</v>
      </c>
      <c r="F342">
        <v>2625.49</v>
      </c>
      <c r="G342">
        <v>0.28307900000000003</v>
      </c>
      <c r="H342">
        <v>0.72640199999999999</v>
      </c>
      <c r="I342">
        <v>0</v>
      </c>
    </row>
    <row r="343" spans="1:9" x14ac:dyDescent="0.25">
      <c r="A343" t="s">
        <v>107</v>
      </c>
      <c r="B343">
        <v>12853.6</v>
      </c>
      <c r="C343">
        <v>12751.2</v>
      </c>
      <c r="D343">
        <v>12740.8</v>
      </c>
      <c r="E343">
        <v>10740.7</v>
      </c>
      <c r="F343">
        <v>2630.05</v>
      </c>
      <c r="G343">
        <v>0.26510800000000001</v>
      </c>
      <c r="H343">
        <v>0.71226500000000004</v>
      </c>
      <c r="I343">
        <v>0</v>
      </c>
    </row>
    <row r="344" spans="1:9" x14ac:dyDescent="0.25">
      <c r="A344" t="s">
        <v>107</v>
      </c>
      <c r="B344">
        <v>12902.8</v>
      </c>
      <c r="C344">
        <v>12796.1</v>
      </c>
      <c r="D344">
        <v>12784.8</v>
      </c>
      <c r="E344">
        <v>10784</v>
      </c>
      <c r="F344">
        <v>2630.48</v>
      </c>
      <c r="G344">
        <v>0.26779799999999998</v>
      </c>
      <c r="H344">
        <v>0.70653200000000005</v>
      </c>
      <c r="I344">
        <v>0</v>
      </c>
    </row>
    <row r="345" spans="1:9" x14ac:dyDescent="0.25">
      <c r="A345" t="s">
        <v>107</v>
      </c>
      <c r="B345">
        <v>12862</v>
      </c>
      <c r="C345">
        <v>12761.4</v>
      </c>
      <c r="D345">
        <v>12749.1</v>
      </c>
      <c r="E345">
        <v>10751.8</v>
      </c>
      <c r="F345">
        <v>2625.04</v>
      </c>
      <c r="G345">
        <v>0.26144600000000001</v>
      </c>
      <c r="H345">
        <v>0.72669300000000003</v>
      </c>
      <c r="I345">
        <v>0</v>
      </c>
    </row>
    <row r="346" spans="1:9" x14ac:dyDescent="0.25">
      <c r="A346" t="s">
        <v>107</v>
      </c>
      <c r="B346">
        <v>12951.4</v>
      </c>
      <c r="C346">
        <v>12849.2</v>
      </c>
      <c r="D346">
        <v>12835.8</v>
      </c>
      <c r="E346">
        <v>10828.8</v>
      </c>
      <c r="F346">
        <v>2635.24</v>
      </c>
      <c r="G346">
        <v>0.26190999999999998</v>
      </c>
      <c r="H346">
        <v>0.72669600000000001</v>
      </c>
      <c r="I346">
        <v>0</v>
      </c>
    </row>
    <row r="347" spans="1:9" x14ac:dyDescent="0.25">
      <c r="A347" t="s">
        <v>107</v>
      </c>
      <c r="B347">
        <v>12779.6</v>
      </c>
      <c r="C347">
        <v>12674.3</v>
      </c>
      <c r="D347">
        <v>12663.3</v>
      </c>
      <c r="E347">
        <v>10678.4</v>
      </c>
      <c r="F347">
        <v>2611.8000000000002</v>
      </c>
      <c r="G347">
        <v>0.28309499999999999</v>
      </c>
      <c r="H347">
        <v>0.72755599999999998</v>
      </c>
      <c r="I347">
        <v>0</v>
      </c>
    </row>
    <row r="348" spans="1:9" x14ac:dyDescent="0.25">
      <c r="A348" t="s">
        <v>107</v>
      </c>
      <c r="B348">
        <v>12993.9</v>
      </c>
      <c r="C348">
        <v>12892.7</v>
      </c>
      <c r="D348">
        <v>12879.9</v>
      </c>
      <c r="E348">
        <v>10872.2</v>
      </c>
      <c r="F348">
        <v>2636.1</v>
      </c>
      <c r="G348">
        <v>0.283113</v>
      </c>
      <c r="H348">
        <v>0.72614100000000004</v>
      </c>
      <c r="I348">
        <v>0</v>
      </c>
    </row>
    <row r="349" spans="1:9" x14ac:dyDescent="0.25">
      <c r="A349" t="s">
        <v>107</v>
      </c>
      <c r="B349">
        <v>12797.9</v>
      </c>
      <c r="C349">
        <v>12694.3</v>
      </c>
      <c r="D349">
        <v>12682.4</v>
      </c>
      <c r="E349">
        <v>10690</v>
      </c>
      <c r="F349">
        <v>2620.5100000000002</v>
      </c>
      <c r="G349">
        <v>0.283078</v>
      </c>
      <c r="H349">
        <v>0.72789800000000004</v>
      </c>
      <c r="I349">
        <v>0</v>
      </c>
    </row>
    <row r="350" spans="1:9" x14ac:dyDescent="0.25">
      <c r="A350" t="s">
        <v>107</v>
      </c>
      <c r="B350">
        <v>13075.4</v>
      </c>
      <c r="C350">
        <v>12969.3</v>
      </c>
      <c r="D350">
        <v>12949.2</v>
      </c>
      <c r="E350">
        <v>10937.5</v>
      </c>
      <c r="F350">
        <v>2637.78</v>
      </c>
      <c r="G350">
        <v>0.28311599999999998</v>
      </c>
      <c r="H350">
        <v>0.70653200000000005</v>
      </c>
      <c r="I350">
        <v>0</v>
      </c>
    </row>
    <row r="351" spans="1:9" x14ac:dyDescent="0.25">
      <c r="A351" t="s">
        <v>107</v>
      </c>
      <c r="B351">
        <v>12958.3</v>
      </c>
      <c r="C351">
        <v>12850.6</v>
      </c>
      <c r="D351">
        <v>12831.8</v>
      </c>
      <c r="E351">
        <v>10828.5</v>
      </c>
      <c r="F351">
        <v>2629.78</v>
      </c>
      <c r="G351">
        <v>0.28330499999999997</v>
      </c>
      <c r="H351">
        <v>0.72382000000000002</v>
      </c>
      <c r="I351">
        <v>0</v>
      </c>
    </row>
    <row r="352" spans="1:9" x14ac:dyDescent="0.25">
      <c r="A352" t="s">
        <v>107</v>
      </c>
      <c r="B352">
        <v>12989.7</v>
      </c>
      <c r="C352">
        <v>12885.7</v>
      </c>
      <c r="D352">
        <v>12866.5</v>
      </c>
      <c r="E352">
        <v>10862.9</v>
      </c>
      <c r="F352">
        <v>2629.81</v>
      </c>
      <c r="G352">
        <v>0.28308299999999997</v>
      </c>
      <c r="H352">
        <v>0.72057000000000004</v>
      </c>
      <c r="I352">
        <v>0</v>
      </c>
    </row>
    <row r="353" spans="1:9" x14ac:dyDescent="0.25">
      <c r="A353" t="s">
        <v>107</v>
      </c>
      <c r="B353">
        <v>12966.8</v>
      </c>
      <c r="C353">
        <v>12858.6</v>
      </c>
      <c r="D353">
        <v>12840.4</v>
      </c>
      <c r="E353">
        <v>10837.1</v>
      </c>
      <c r="F353">
        <v>2630.22</v>
      </c>
      <c r="G353">
        <v>0.26142900000000002</v>
      </c>
      <c r="H353">
        <v>0.72586700000000004</v>
      </c>
      <c r="I353">
        <v>0</v>
      </c>
    </row>
    <row r="354" spans="1:9" x14ac:dyDescent="0.25">
      <c r="A354" t="s">
        <v>107</v>
      </c>
      <c r="B354">
        <v>13023.5</v>
      </c>
      <c r="C354">
        <v>12917.8</v>
      </c>
      <c r="D354">
        <v>12898.2</v>
      </c>
      <c r="E354">
        <v>10894</v>
      </c>
      <c r="F354">
        <v>2629.83</v>
      </c>
      <c r="G354">
        <v>0.261548</v>
      </c>
      <c r="H354">
        <v>0.72770699999999999</v>
      </c>
      <c r="I354">
        <v>0</v>
      </c>
    </row>
    <row r="355" spans="1:9" x14ac:dyDescent="0.25">
      <c r="A355" t="s">
        <v>107</v>
      </c>
      <c r="B355">
        <v>13042.3</v>
      </c>
      <c r="C355">
        <v>12935.5</v>
      </c>
      <c r="D355">
        <v>12915</v>
      </c>
      <c r="E355">
        <v>10899.5</v>
      </c>
      <c r="F355">
        <v>2641.77</v>
      </c>
      <c r="G355">
        <v>0.26365899999999998</v>
      </c>
      <c r="H355">
        <v>0.72219500000000003</v>
      </c>
      <c r="I355">
        <v>0</v>
      </c>
    </row>
    <row r="356" spans="1:9" x14ac:dyDescent="0.25">
      <c r="A356" t="s">
        <v>107</v>
      </c>
      <c r="B356">
        <v>12916</v>
      </c>
      <c r="C356">
        <v>12810.5</v>
      </c>
      <c r="D356">
        <v>12788.9</v>
      </c>
      <c r="E356">
        <v>10784.9</v>
      </c>
      <c r="F356">
        <v>2629.59</v>
      </c>
      <c r="G356">
        <v>0.27040900000000001</v>
      </c>
      <c r="H356">
        <v>0.72787500000000005</v>
      </c>
      <c r="I356">
        <v>0</v>
      </c>
    </row>
    <row r="357" spans="1:9" x14ac:dyDescent="0.25">
      <c r="A357" t="s">
        <v>107</v>
      </c>
      <c r="B357">
        <v>12937.4</v>
      </c>
      <c r="C357">
        <v>12828.6</v>
      </c>
      <c r="D357">
        <v>12807.1</v>
      </c>
      <c r="E357">
        <v>10803.4</v>
      </c>
      <c r="F357">
        <v>2629.27</v>
      </c>
      <c r="G357">
        <v>0.28395199999999998</v>
      </c>
      <c r="H357">
        <v>0.70653200000000005</v>
      </c>
      <c r="I357">
        <v>0</v>
      </c>
    </row>
    <row r="358" spans="1:9" x14ac:dyDescent="0.25">
      <c r="A358" t="s">
        <v>107</v>
      </c>
      <c r="B358">
        <v>13075.4</v>
      </c>
      <c r="C358">
        <v>12970.2</v>
      </c>
      <c r="D358">
        <v>12956.8</v>
      </c>
      <c r="E358">
        <v>10954</v>
      </c>
      <c r="F358">
        <v>2632.45</v>
      </c>
      <c r="G358">
        <v>0.28323900000000002</v>
      </c>
      <c r="H358">
        <v>0.70652999999999999</v>
      </c>
      <c r="I358">
        <v>0</v>
      </c>
    </row>
    <row r="359" spans="1:9" x14ac:dyDescent="0.25">
      <c r="A359" t="s">
        <v>107</v>
      </c>
      <c r="B359">
        <v>12933.9</v>
      </c>
      <c r="C359">
        <v>12826</v>
      </c>
      <c r="D359">
        <v>12813.2</v>
      </c>
      <c r="E359">
        <v>10820.1</v>
      </c>
      <c r="F359">
        <v>2620.4299999999998</v>
      </c>
      <c r="G359">
        <v>0.28308499999999998</v>
      </c>
      <c r="H359">
        <v>0.71175500000000003</v>
      </c>
      <c r="I359">
        <v>0</v>
      </c>
    </row>
    <row r="360" spans="1:9" x14ac:dyDescent="0.25">
      <c r="A360" t="s">
        <v>107</v>
      </c>
      <c r="B360">
        <v>12826.8</v>
      </c>
      <c r="C360">
        <v>12720.5</v>
      </c>
      <c r="D360">
        <v>12710.5</v>
      </c>
      <c r="E360">
        <v>10710.7</v>
      </c>
      <c r="F360">
        <v>2629.23</v>
      </c>
      <c r="G360">
        <v>0.28308800000000001</v>
      </c>
      <c r="H360">
        <v>0.72740199999999999</v>
      </c>
      <c r="I360">
        <v>0</v>
      </c>
    </row>
    <row r="361" spans="1:9" x14ac:dyDescent="0.25">
      <c r="A361" t="s">
        <v>107</v>
      </c>
      <c r="B361">
        <v>12908.3</v>
      </c>
      <c r="C361">
        <v>12804.3</v>
      </c>
      <c r="D361">
        <v>12794.6</v>
      </c>
      <c r="E361">
        <v>10794.9</v>
      </c>
      <c r="F361">
        <v>2629.56</v>
      </c>
      <c r="G361">
        <v>0.28314099999999998</v>
      </c>
      <c r="H361">
        <v>0.71971200000000002</v>
      </c>
      <c r="I361">
        <v>0</v>
      </c>
    </row>
    <row r="362" spans="1:9" x14ac:dyDescent="0.25">
      <c r="A362" t="s">
        <v>107</v>
      </c>
      <c r="B362">
        <v>12835.2</v>
      </c>
      <c r="C362">
        <v>12731.3</v>
      </c>
      <c r="D362">
        <v>12721.5</v>
      </c>
      <c r="E362">
        <v>10726.1</v>
      </c>
      <c r="F362">
        <v>2624.36</v>
      </c>
      <c r="G362">
        <v>0.28331600000000001</v>
      </c>
      <c r="H362">
        <v>0.72479499999999997</v>
      </c>
      <c r="I362">
        <v>0</v>
      </c>
    </row>
    <row r="363" spans="1:9" x14ac:dyDescent="0.25">
      <c r="A363" t="s">
        <v>107</v>
      </c>
      <c r="B363">
        <v>12905.5</v>
      </c>
      <c r="C363">
        <v>12800.5</v>
      </c>
      <c r="D363">
        <v>12789.5</v>
      </c>
      <c r="E363">
        <v>10789.3</v>
      </c>
      <c r="F363">
        <v>2629.98</v>
      </c>
      <c r="G363">
        <v>0.267847</v>
      </c>
      <c r="H363">
        <v>0.72777499999999995</v>
      </c>
      <c r="I363">
        <v>0</v>
      </c>
    </row>
    <row r="364" spans="1:9" x14ac:dyDescent="0.25">
      <c r="A364" t="s">
        <v>107</v>
      </c>
      <c r="B364">
        <v>12851.1</v>
      </c>
      <c r="C364">
        <v>12746.4</v>
      </c>
      <c r="D364">
        <v>12734.1</v>
      </c>
      <c r="E364">
        <v>10732.9</v>
      </c>
      <c r="F364">
        <v>2629.15</v>
      </c>
      <c r="G364">
        <v>0.28309099999999998</v>
      </c>
      <c r="H364">
        <v>0.72757799999999995</v>
      </c>
      <c r="I364">
        <v>0</v>
      </c>
    </row>
    <row r="365" spans="1:9" x14ac:dyDescent="0.25">
      <c r="A365" t="s">
        <v>107</v>
      </c>
      <c r="B365">
        <v>12799.2</v>
      </c>
      <c r="C365">
        <v>12695.1</v>
      </c>
      <c r="D365">
        <v>12684.5</v>
      </c>
      <c r="E365">
        <v>10684.4</v>
      </c>
      <c r="F365">
        <v>2630.2</v>
      </c>
      <c r="G365">
        <v>0.27466600000000002</v>
      </c>
      <c r="H365">
        <v>0.72775400000000001</v>
      </c>
      <c r="I365">
        <v>0</v>
      </c>
    </row>
    <row r="366" spans="1:9" x14ac:dyDescent="0.25">
      <c r="A366" t="s">
        <v>107</v>
      </c>
      <c r="B366">
        <v>12756</v>
      </c>
      <c r="C366">
        <v>12652.6</v>
      </c>
      <c r="D366">
        <v>12642.3</v>
      </c>
      <c r="E366">
        <v>10642.3</v>
      </c>
      <c r="F366">
        <v>2628.98</v>
      </c>
      <c r="G366">
        <v>0.28322599999999998</v>
      </c>
      <c r="H366">
        <v>0.727742</v>
      </c>
      <c r="I366">
        <v>0</v>
      </c>
    </row>
    <row r="367" spans="1:9" x14ac:dyDescent="0.25">
      <c r="A367" t="s">
        <v>107</v>
      </c>
      <c r="B367">
        <v>12953.1</v>
      </c>
      <c r="C367">
        <v>12850.7</v>
      </c>
      <c r="D367">
        <v>12837.1</v>
      </c>
      <c r="E367">
        <v>10834.8</v>
      </c>
      <c r="F367">
        <v>2629.88</v>
      </c>
      <c r="G367">
        <v>0.28329700000000002</v>
      </c>
      <c r="H367">
        <v>0.72642099999999998</v>
      </c>
      <c r="I367">
        <v>0</v>
      </c>
    </row>
    <row r="368" spans="1:9" x14ac:dyDescent="0.25">
      <c r="A368" t="s">
        <v>107</v>
      </c>
      <c r="B368">
        <v>12925.5</v>
      </c>
      <c r="C368">
        <v>12816.8</v>
      </c>
      <c r="D368">
        <v>12799.8</v>
      </c>
      <c r="E368">
        <v>10796.8</v>
      </c>
      <c r="F368">
        <v>2630.73</v>
      </c>
      <c r="G368">
        <v>0.283078</v>
      </c>
      <c r="H368">
        <v>0.72121500000000005</v>
      </c>
      <c r="I368">
        <v>0</v>
      </c>
    </row>
    <row r="369" spans="1:9" x14ac:dyDescent="0.25">
      <c r="A369" t="s">
        <v>107</v>
      </c>
      <c r="B369">
        <v>12954.2</v>
      </c>
      <c r="C369">
        <v>12848.6</v>
      </c>
      <c r="D369">
        <v>12828.8</v>
      </c>
      <c r="E369">
        <v>10824.9</v>
      </c>
      <c r="F369">
        <v>2629.14</v>
      </c>
      <c r="G369">
        <v>0.26139299999999999</v>
      </c>
      <c r="H369">
        <v>0.71497900000000003</v>
      </c>
      <c r="I369">
        <v>0</v>
      </c>
    </row>
    <row r="370" spans="1:9" x14ac:dyDescent="0.25">
      <c r="A370" t="s">
        <v>107</v>
      </c>
      <c r="B370">
        <v>12979.6</v>
      </c>
      <c r="C370">
        <v>12872.6</v>
      </c>
      <c r="D370">
        <v>12855</v>
      </c>
      <c r="E370">
        <v>10851.7</v>
      </c>
      <c r="F370">
        <v>2629.24</v>
      </c>
      <c r="G370">
        <v>0.28310200000000002</v>
      </c>
      <c r="H370">
        <v>0.71692999999999996</v>
      </c>
      <c r="I370">
        <v>0</v>
      </c>
    </row>
    <row r="371" spans="1:9" x14ac:dyDescent="0.25">
      <c r="A371" t="s">
        <v>107</v>
      </c>
      <c r="B371">
        <v>12960.9</v>
      </c>
      <c r="C371">
        <v>12856.4</v>
      </c>
      <c r="D371">
        <v>12837</v>
      </c>
      <c r="E371">
        <v>10833.6</v>
      </c>
      <c r="F371">
        <v>2629.05</v>
      </c>
      <c r="G371">
        <v>0.28104200000000001</v>
      </c>
      <c r="H371">
        <v>0.72753999999999996</v>
      </c>
      <c r="I371">
        <v>0</v>
      </c>
    </row>
    <row r="372" spans="1:9" x14ac:dyDescent="0.25">
      <c r="A372" t="s">
        <v>107</v>
      </c>
      <c r="B372">
        <v>13003.4</v>
      </c>
      <c r="C372">
        <v>12897.6</v>
      </c>
      <c r="D372">
        <v>12878.9</v>
      </c>
      <c r="E372">
        <v>10875.7</v>
      </c>
      <c r="F372">
        <v>2629.09</v>
      </c>
      <c r="G372">
        <v>0.28612900000000002</v>
      </c>
      <c r="H372">
        <v>0.72750099999999995</v>
      </c>
      <c r="I372">
        <v>0</v>
      </c>
    </row>
    <row r="373" spans="1:9" x14ac:dyDescent="0.25">
      <c r="A373" t="s">
        <v>107</v>
      </c>
      <c r="B373">
        <v>12951.4</v>
      </c>
      <c r="C373">
        <v>12847.2</v>
      </c>
      <c r="D373">
        <v>12826.3</v>
      </c>
      <c r="E373">
        <v>10822.2</v>
      </c>
      <c r="F373">
        <v>2629.25</v>
      </c>
      <c r="G373">
        <v>0.28323399999999999</v>
      </c>
      <c r="H373">
        <v>0.72433800000000004</v>
      </c>
      <c r="I373">
        <v>0</v>
      </c>
    </row>
    <row r="374" spans="1:9" x14ac:dyDescent="0.25">
      <c r="A374" t="s">
        <v>107</v>
      </c>
      <c r="B374">
        <v>12939.3</v>
      </c>
      <c r="C374">
        <v>12832.5</v>
      </c>
      <c r="D374">
        <v>12811.9</v>
      </c>
      <c r="E374">
        <v>10808.6</v>
      </c>
      <c r="F374">
        <v>2629.59</v>
      </c>
      <c r="G374">
        <v>0.283078</v>
      </c>
      <c r="H374">
        <v>0.70652999999999999</v>
      </c>
      <c r="I374">
        <v>0</v>
      </c>
    </row>
    <row r="375" spans="1:9" x14ac:dyDescent="0.25">
      <c r="A375" t="s">
        <v>107</v>
      </c>
      <c r="B375">
        <v>12951</v>
      </c>
      <c r="C375">
        <v>12847</v>
      </c>
      <c r="D375">
        <v>12824.8</v>
      </c>
      <c r="E375">
        <v>10820.1</v>
      </c>
      <c r="F375">
        <v>2629.01</v>
      </c>
      <c r="G375">
        <v>0.28309000000000001</v>
      </c>
      <c r="H375">
        <v>0.72625499999999998</v>
      </c>
      <c r="I375">
        <v>0</v>
      </c>
    </row>
    <row r="376" spans="1:9" x14ac:dyDescent="0.25">
      <c r="A376" t="s">
        <v>107</v>
      </c>
      <c r="B376">
        <v>12978</v>
      </c>
      <c r="C376">
        <v>12873.7</v>
      </c>
      <c r="D376">
        <v>12852.1</v>
      </c>
      <c r="E376">
        <v>10847.5</v>
      </c>
      <c r="F376">
        <v>2627.99</v>
      </c>
      <c r="G376">
        <v>0.26613199999999998</v>
      </c>
      <c r="H376">
        <v>0.72760400000000003</v>
      </c>
      <c r="I376">
        <v>0</v>
      </c>
    </row>
    <row r="377" spans="1:9" x14ac:dyDescent="0.25">
      <c r="A377" t="s">
        <v>107</v>
      </c>
      <c r="B377">
        <v>12991.8</v>
      </c>
      <c r="C377">
        <v>12887.5</v>
      </c>
      <c r="D377">
        <v>12869.2</v>
      </c>
      <c r="E377">
        <v>10865.8</v>
      </c>
      <c r="F377">
        <v>2629.73</v>
      </c>
      <c r="G377">
        <v>0.28309200000000001</v>
      </c>
      <c r="H377">
        <v>0.70709100000000003</v>
      </c>
      <c r="I377">
        <v>0</v>
      </c>
    </row>
    <row r="378" spans="1:9" x14ac:dyDescent="0.25">
      <c r="A378" t="s">
        <v>107</v>
      </c>
      <c r="B378">
        <v>12990.3</v>
      </c>
      <c r="C378">
        <v>12887</v>
      </c>
      <c r="D378">
        <v>12875.2</v>
      </c>
      <c r="E378">
        <v>10873.1</v>
      </c>
      <c r="F378">
        <v>2631.55</v>
      </c>
      <c r="G378">
        <v>0.264714</v>
      </c>
      <c r="H378">
        <v>0.70939300000000005</v>
      </c>
      <c r="I378">
        <v>0</v>
      </c>
    </row>
    <row r="379" spans="1:9" x14ac:dyDescent="0.25">
      <c r="A379" t="s">
        <v>107</v>
      </c>
      <c r="B379">
        <v>12813.9</v>
      </c>
      <c r="C379">
        <v>12691.7</v>
      </c>
      <c r="D379">
        <v>12680.2</v>
      </c>
      <c r="E379">
        <v>10679</v>
      </c>
      <c r="F379">
        <v>2630.29</v>
      </c>
      <c r="G379">
        <v>0.28312799999999999</v>
      </c>
      <c r="H379">
        <v>0.726823</v>
      </c>
      <c r="I379">
        <v>0</v>
      </c>
    </row>
    <row r="380" spans="1:9" x14ac:dyDescent="0.25">
      <c r="A380" t="s">
        <v>107</v>
      </c>
      <c r="B380">
        <v>12841</v>
      </c>
      <c r="C380">
        <v>12739</v>
      </c>
      <c r="D380">
        <v>12728.6</v>
      </c>
      <c r="E380">
        <v>10732.7</v>
      </c>
      <c r="F380">
        <v>2625.16</v>
      </c>
      <c r="G380">
        <v>0.28314899999999998</v>
      </c>
      <c r="H380">
        <v>0.72643899999999995</v>
      </c>
      <c r="I380">
        <v>0</v>
      </c>
    </row>
    <row r="381" spans="1:9" x14ac:dyDescent="0.25">
      <c r="A381" t="s">
        <v>107</v>
      </c>
      <c r="B381">
        <v>12841.2</v>
      </c>
      <c r="C381">
        <v>12737.3</v>
      </c>
      <c r="D381">
        <v>12727.3</v>
      </c>
      <c r="E381">
        <v>10727.6</v>
      </c>
      <c r="F381">
        <v>2629.61</v>
      </c>
      <c r="G381">
        <v>0.28308100000000003</v>
      </c>
      <c r="H381">
        <v>0.72727200000000003</v>
      </c>
      <c r="I381">
        <v>0</v>
      </c>
    </row>
    <row r="382" spans="1:9" x14ac:dyDescent="0.25">
      <c r="A382" t="s">
        <v>107</v>
      </c>
      <c r="B382">
        <v>12933.9</v>
      </c>
      <c r="C382">
        <v>12791.3</v>
      </c>
      <c r="D382">
        <v>12779.3</v>
      </c>
      <c r="E382">
        <v>10782.6</v>
      </c>
      <c r="F382">
        <v>2624.83</v>
      </c>
      <c r="G382">
        <v>0.28307900000000003</v>
      </c>
      <c r="H382">
        <v>0.72305200000000003</v>
      </c>
      <c r="I382">
        <v>0</v>
      </c>
    </row>
    <row r="383" spans="1:9" x14ac:dyDescent="0.25">
      <c r="A383" t="s">
        <v>107</v>
      </c>
      <c r="B383">
        <v>12804.3</v>
      </c>
      <c r="C383">
        <v>12700</v>
      </c>
      <c r="D383">
        <v>12688.6</v>
      </c>
      <c r="E383">
        <v>10688</v>
      </c>
      <c r="F383">
        <v>2630</v>
      </c>
      <c r="G383">
        <v>0.283111</v>
      </c>
      <c r="H383">
        <v>0.70653200000000005</v>
      </c>
      <c r="I383">
        <v>0</v>
      </c>
    </row>
    <row r="384" spans="1:9" x14ac:dyDescent="0.25">
      <c r="A384" t="s">
        <v>107</v>
      </c>
      <c r="B384">
        <v>12875.8</v>
      </c>
      <c r="C384">
        <v>12773.7</v>
      </c>
      <c r="D384">
        <v>12762.2</v>
      </c>
      <c r="E384">
        <v>10761.9</v>
      </c>
      <c r="F384">
        <v>2630.26</v>
      </c>
      <c r="G384">
        <v>0.283078</v>
      </c>
      <c r="H384">
        <v>0.72492999999999996</v>
      </c>
      <c r="I384">
        <v>0</v>
      </c>
    </row>
    <row r="385" spans="1:25" x14ac:dyDescent="0.25">
      <c r="A385" t="s">
        <v>107</v>
      </c>
      <c r="B385">
        <v>12857.4</v>
      </c>
      <c r="C385">
        <v>12747.2</v>
      </c>
      <c r="D385">
        <v>12735.2</v>
      </c>
      <c r="E385">
        <v>10740.4</v>
      </c>
      <c r="F385">
        <v>2623.1</v>
      </c>
      <c r="G385">
        <v>0.283078</v>
      </c>
      <c r="H385">
        <v>0.72769200000000001</v>
      </c>
      <c r="I385">
        <v>0</v>
      </c>
    </row>
    <row r="386" spans="1:25" x14ac:dyDescent="0.25">
      <c r="A386" t="s">
        <v>107</v>
      </c>
      <c r="B386">
        <v>12881.7</v>
      </c>
      <c r="C386">
        <v>12751.7</v>
      </c>
      <c r="D386">
        <v>12739.1</v>
      </c>
      <c r="E386">
        <v>10742.6</v>
      </c>
      <c r="F386">
        <v>2624.45</v>
      </c>
      <c r="G386">
        <v>0.26848300000000003</v>
      </c>
      <c r="H386">
        <v>0.72592800000000002</v>
      </c>
      <c r="I386">
        <v>0</v>
      </c>
    </row>
    <row r="387" spans="1:25" x14ac:dyDescent="0.25">
      <c r="A387" t="s">
        <v>107</v>
      </c>
      <c r="B387">
        <v>12990.3</v>
      </c>
      <c r="C387">
        <v>12886.8</v>
      </c>
      <c r="D387">
        <v>12869.3</v>
      </c>
      <c r="E387">
        <v>10866.2</v>
      </c>
      <c r="F387">
        <v>2629.98</v>
      </c>
      <c r="G387">
        <v>0.27843499999999999</v>
      </c>
      <c r="H387">
        <v>0.72727299999999995</v>
      </c>
      <c r="I387">
        <v>0</v>
      </c>
    </row>
    <row r="388" spans="1:25" x14ac:dyDescent="0.25">
      <c r="A388" t="s">
        <v>107</v>
      </c>
      <c r="B388">
        <v>13002.8</v>
      </c>
      <c r="C388">
        <v>12895.9</v>
      </c>
      <c r="D388">
        <v>12880.6</v>
      </c>
      <c r="E388">
        <v>10878.2</v>
      </c>
      <c r="F388">
        <v>2629.4</v>
      </c>
      <c r="G388">
        <v>0.26855299999999999</v>
      </c>
      <c r="H388">
        <v>0.72784000000000004</v>
      </c>
      <c r="I388">
        <v>0</v>
      </c>
    </row>
    <row r="389" spans="1:25" x14ac:dyDescent="0.25">
      <c r="A389" t="s">
        <v>107</v>
      </c>
      <c r="B389">
        <v>13008.1</v>
      </c>
      <c r="C389">
        <v>12877.8</v>
      </c>
      <c r="D389">
        <v>12859.7</v>
      </c>
      <c r="E389">
        <v>10856.4</v>
      </c>
      <c r="F389">
        <v>2629.68</v>
      </c>
      <c r="G389">
        <v>0.28313300000000002</v>
      </c>
      <c r="H389">
        <v>0.72756200000000004</v>
      </c>
      <c r="I389">
        <v>0</v>
      </c>
    </row>
    <row r="390" spans="1:25" x14ac:dyDescent="0.25">
      <c r="A390" t="s">
        <v>107</v>
      </c>
      <c r="B390">
        <v>12983.6</v>
      </c>
      <c r="C390">
        <v>12880.3</v>
      </c>
      <c r="D390">
        <v>12862.2</v>
      </c>
      <c r="E390">
        <v>10859.4</v>
      </c>
      <c r="F390">
        <v>2629.32</v>
      </c>
      <c r="G390">
        <v>0.28312900000000002</v>
      </c>
      <c r="H390">
        <v>0.72102500000000003</v>
      </c>
      <c r="I390">
        <v>0</v>
      </c>
    </row>
    <row r="391" spans="1:25" x14ac:dyDescent="0.25">
      <c r="A391" t="s">
        <v>107</v>
      </c>
      <c r="B391">
        <v>13018.8</v>
      </c>
      <c r="C391">
        <v>12893.7</v>
      </c>
      <c r="D391">
        <v>12875.3</v>
      </c>
      <c r="E391">
        <v>10871.6</v>
      </c>
      <c r="F391">
        <v>2630.05</v>
      </c>
      <c r="G391">
        <v>0.264096</v>
      </c>
      <c r="H391">
        <v>0.72517399999999999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107</v>
      </c>
      <c r="B392">
        <v>13034</v>
      </c>
      <c r="C392">
        <v>12888.5</v>
      </c>
      <c r="D392">
        <v>12867.5</v>
      </c>
      <c r="E392">
        <v>10862</v>
      </c>
      <c r="F392">
        <v>2630.72</v>
      </c>
      <c r="G392">
        <v>0.28312300000000001</v>
      </c>
      <c r="H392">
        <v>0.72718799999999995</v>
      </c>
      <c r="I392">
        <v>0</v>
      </c>
      <c r="R392">
        <f>AVERAGE(B343:B392)</f>
        <v>12928.146000000002</v>
      </c>
      <c r="S392">
        <f>AVERAGE(C343:C392)</f>
        <v>12819.903999999997</v>
      </c>
      <c r="U392">
        <f>_xlfn.VAR.P(B343:B392)</f>
        <v>6250.3876839999793</v>
      </c>
      <c r="V392">
        <f>_xlfn.VAR.P(C343:C392)</f>
        <v>6079.8703840000053</v>
      </c>
      <c r="X392">
        <f>1.96*SQRT(U392)/50</f>
        <v>3.0991282210876223</v>
      </c>
      <c r="Y392">
        <f>1.96*SQRT(V392)/50</f>
        <v>3.0565621254719764</v>
      </c>
    </row>
    <row r="393" spans="1:25" x14ac:dyDescent="0.25">
      <c r="A393" t="s">
        <v>108</v>
      </c>
      <c r="B393">
        <v>646524.61769999994</v>
      </c>
      <c r="C393" t="s">
        <v>36</v>
      </c>
    </row>
    <row r="394" spans="1:25" x14ac:dyDescent="0.25">
      <c r="A394" t="s">
        <v>38</v>
      </c>
      <c r="B394">
        <v>10397.6</v>
      </c>
      <c r="C394">
        <v>0</v>
      </c>
      <c r="D394">
        <v>0</v>
      </c>
      <c r="E394">
        <v>0</v>
      </c>
      <c r="F394">
        <v>0</v>
      </c>
      <c r="G394">
        <v>0.26057999999999998</v>
      </c>
      <c r="H394">
        <v>1</v>
      </c>
      <c r="I394">
        <v>0</v>
      </c>
    </row>
    <row r="395" spans="1:25" x14ac:dyDescent="0.25">
      <c r="A395" t="s">
        <v>38</v>
      </c>
      <c r="B395">
        <v>10179.1</v>
      </c>
      <c r="C395">
        <v>0</v>
      </c>
      <c r="D395">
        <v>0</v>
      </c>
      <c r="E395">
        <v>0</v>
      </c>
      <c r="F395">
        <v>0</v>
      </c>
      <c r="G395">
        <v>0.26057999999999998</v>
      </c>
      <c r="H395">
        <v>1</v>
      </c>
      <c r="I395">
        <v>0</v>
      </c>
    </row>
    <row r="396" spans="1:25" x14ac:dyDescent="0.25">
      <c r="A396" t="s">
        <v>38</v>
      </c>
      <c r="B396">
        <v>10181.6</v>
      </c>
      <c r="C396">
        <v>0</v>
      </c>
      <c r="D396">
        <v>0</v>
      </c>
      <c r="E396">
        <v>0</v>
      </c>
      <c r="F396">
        <v>0</v>
      </c>
      <c r="G396">
        <v>0.26057999999999998</v>
      </c>
      <c r="H396">
        <v>1</v>
      </c>
      <c r="I396">
        <v>0</v>
      </c>
    </row>
    <row r="397" spans="1:25" x14ac:dyDescent="0.25">
      <c r="A397" t="s">
        <v>38</v>
      </c>
      <c r="B397">
        <v>10192.200000000001</v>
      </c>
      <c r="C397">
        <v>0</v>
      </c>
      <c r="D397">
        <v>0</v>
      </c>
      <c r="E397">
        <v>0</v>
      </c>
      <c r="F397">
        <v>0</v>
      </c>
      <c r="G397">
        <v>0.26057999999999998</v>
      </c>
      <c r="H397">
        <v>1</v>
      </c>
      <c r="I397">
        <v>0</v>
      </c>
    </row>
    <row r="398" spans="1:25" x14ac:dyDescent="0.25">
      <c r="A398" t="s">
        <v>38</v>
      </c>
      <c r="B398">
        <v>10236.200000000001</v>
      </c>
      <c r="C398">
        <v>0</v>
      </c>
      <c r="D398">
        <v>0</v>
      </c>
      <c r="E398">
        <v>0</v>
      </c>
      <c r="F398">
        <v>0</v>
      </c>
      <c r="G398">
        <v>0.26057999999999998</v>
      </c>
      <c r="H398">
        <v>1</v>
      </c>
      <c r="I398">
        <v>0</v>
      </c>
    </row>
    <row r="399" spans="1:25" x14ac:dyDescent="0.25">
      <c r="A399" t="s">
        <v>38</v>
      </c>
      <c r="B399">
        <v>10230.9</v>
      </c>
      <c r="C399">
        <v>0</v>
      </c>
      <c r="D399">
        <v>0</v>
      </c>
      <c r="E399">
        <v>0</v>
      </c>
      <c r="F399">
        <v>0</v>
      </c>
      <c r="G399">
        <v>0.26057999999999998</v>
      </c>
      <c r="H399">
        <v>1</v>
      </c>
      <c r="I399">
        <v>0</v>
      </c>
    </row>
    <row r="400" spans="1:25" x14ac:dyDescent="0.25">
      <c r="A400" t="s">
        <v>38</v>
      </c>
      <c r="B400">
        <v>10227.799999999999</v>
      </c>
      <c r="C400">
        <v>0</v>
      </c>
      <c r="D400">
        <v>0</v>
      </c>
      <c r="E400">
        <v>0</v>
      </c>
      <c r="F400">
        <v>0</v>
      </c>
      <c r="G400">
        <v>0.26057999999999998</v>
      </c>
      <c r="H400">
        <v>1</v>
      </c>
      <c r="I400">
        <v>0</v>
      </c>
    </row>
    <row r="401" spans="1:9" x14ac:dyDescent="0.25">
      <c r="A401" t="s">
        <v>38</v>
      </c>
      <c r="B401">
        <v>10227.6</v>
      </c>
      <c r="C401">
        <v>0</v>
      </c>
      <c r="D401">
        <v>0</v>
      </c>
      <c r="E401">
        <v>0</v>
      </c>
      <c r="F401">
        <v>0</v>
      </c>
      <c r="G401">
        <v>0.26057999999999998</v>
      </c>
      <c r="H401">
        <v>1</v>
      </c>
      <c r="I401">
        <v>0</v>
      </c>
    </row>
    <row r="402" spans="1:9" x14ac:dyDescent="0.25">
      <c r="A402" t="s">
        <v>38</v>
      </c>
      <c r="B402">
        <v>10229.200000000001</v>
      </c>
      <c r="C402">
        <v>0</v>
      </c>
      <c r="D402">
        <v>0</v>
      </c>
      <c r="E402">
        <v>0</v>
      </c>
      <c r="F402">
        <v>0</v>
      </c>
      <c r="G402">
        <v>0.26057999999999998</v>
      </c>
      <c r="H402">
        <v>1</v>
      </c>
      <c r="I402">
        <v>0</v>
      </c>
    </row>
    <row r="403" spans="1:9" x14ac:dyDescent="0.25">
      <c r="A403" t="s">
        <v>38</v>
      </c>
      <c r="B403">
        <v>10230</v>
      </c>
      <c r="C403">
        <v>0</v>
      </c>
      <c r="D403">
        <v>0</v>
      </c>
      <c r="E403">
        <v>0</v>
      </c>
      <c r="F403">
        <v>0</v>
      </c>
      <c r="G403">
        <v>0.26057999999999998</v>
      </c>
      <c r="H403">
        <v>1</v>
      </c>
      <c r="I403">
        <v>0</v>
      </c>
    </row>
    <row r="404" spans="1:9" x14ac:dyDescent="0.25">
      <c r="A404" t="s">
        <v>38</v>
      </c>
      <c r="B404">
        <v>10265.299999999999</v>
      </c>
      <c r="C404">
        <v>0</v>
      </c>
      <c r="D404">
        <v>0</v>
      </c>
      <c r="E404">
        <v>0</v>
      </c>
      <c r="F404">
        <v>0</v>
      </c>
      <c r="G404">
        <v>0.26057999999999998</v>
      </c>
      <c r="H404">
        <v>1</v>
      </c>
      <c r="I404">
        <v>0</v>
      </c>
    </row>
    <row r="405" spans="1:9" x14ac:dyDescent="0.25">
      <c r="A405" t="s">
        <v>38</v>
      </c>
      <c r="B405">
        <v>10296</v>
      </c>
      <c r="C405">
        <v>0</v>
      </c>
      <c r="D405">
        <v>0</v>
      </c>
      <c r="E405">
        <v>0</v>
      </c>
      <c r="F405">
        <v>0</v>
      </c>
      <c r="G405">
        <v>0.26057999999999998</v>
      </c>
      <c r="H405">
        <v>1</v>
      </c>
      <c r="I405">
        <v>0</v>
      </c>
    </row>
    <row r="406" spans="1:9" x14ac:dyDescent="0.25">
      <c r="A406" t="s">
        <v>38</v>
      </c>
      <c r="B406">
        <v>10294.5</v>
      </c>
      <c r="C406">
        <v>0</v>
      </c>
      <c r="D406">
        <v>0</v>
      </c>
      <c r="E406">
        <v>0</v>
      </c>
      <c r="F406">
        <v>0</v>
      </c>
      <c r="G406">
        <v>0.26057999999999998</v>
      </c>
      <c r="H406">
        <v>1</v>
      </c>
      <c r="I406">
        <v>0</v>
      </c>
    </row>
    <row r="407" spans="1:9" x14ac:dyDescent="0.25">
      <c r="A407" t="s">
        <v>38</v>
      </c>
      <c r="B407">
        <v>10292.5</v>
      </c>
      <c r="C407">
        <v>0</v>
      </c>
      <c r="D407">
        <v>0</v>
      </c>
      <c r="E407">
        <v>0</v>
      </c>
      <c r="F407">
        <v>0</v>
      </c>
      <c r="G407">
        <v>0.26057999999999998</v>
      </c>
      <c r="H407">
        <v>1</v>
      </c>
      <c r="I407">
        <v>0</v>
      </c>
    </row>
    <row r="408" spans="1:9" x14ac:dyDescent="0.25">
      <c r="A408" t="s">
        <v>38</v>
      </c>
      <c r="B408">
        <v>10296.5</v>
      </c>
      <c r="C408">
        <v>0</v>
      </c>
      <c r="D408">
        <v>0</v>
      </c>
      <c r="E408">
        <v>0</v>
      </c>
      <c r="F408">
        <v>0</v>
      </c>
      <c r="G408">
        <v>0.26057999999999998</v>
      </c>
      <c r="H408">
        <v>1</v>
      </c>
      <c r="I408">
        <v>0</v>
      </c>
    </row>
    <row r="409" spans="1:9" x14ac:dyDescent="0.25">
      <c r="A409" t="s">
        <v>38</v>
      </c>
      <c r="B409">
        <v>10299.6</v>
      </c>
      <c r="C409">
        <v>0</v>
      </c>
      <c r="D409">
        <v>0</v>
      </c>
      <c r="E409">
        <v>0</v>
      </c>
      <c r="F409">
        <v>0</v>
      </c>
      <c r="G409">
        <v>0.26057999999999998</v>
      </c>
      <c r="H409">
        <v>1</v>
      </c>
      <c r="I409">
        <v>0</v>
      </c>
    </row>
    <row r="410" spans="1:9" x14ac:dyDescent="0.25">
      <c r="A410" t="s">
        <v>38</v>
      </c>
      <c r="B410">
        <v>10321.5</v>
      </c>
      <c r="C410">
        <v>0</v>
      </c>
      <c r="D410">
        <v>0</v>
      </c>
      <c r="E410">
        <v>0</v>
      </c>
      <c r="F410">
        <v>0</v>
      </c>
      <c r="G410">
        <v>0.26057999999999998</v>
      </c>
      <c r="H410">
        <v>1</v>
      </c>
      <c r="I410">
        <v>0</v>
      </c>
    </row>
    <row r="411" spans="1:9" x14ac:dyDescent="0.25">
      <c r="A411" t="s">
        <v>38</v>
      </c>
      <c r="B411">
        <v>10318.4</v>
      </c>
      <c r="C411">
        <v>0</v>
      </c>
      <c r="D411">
        <v>0</v>
      </c>
      <c r="E411">
        <v>0</v>
      </c>
      <c r="F411">
        <v>0</v>
      </c>
      <c r="G411">
        <v>0.26057999999999998</v>
      </c>
      <c r="H411">
        <v>1</v>
      </c>
      <c r="I411">
        <v>0</v>
      </c>
    </row>
    <row r="412" spans="1:9" x14ac:dyDescent="0.25">
      <c r="A412" t="s">
        <v>38</v>
      </c>
      <c r="B412">
        <v>10314.5</v>
      </c>
      <c r="C412">
        <v>0</v>
      </c>
      <c r="D412">
        <v>0</v>
      </c>
      <c r="E412">
        <v>0</v>
      </c>
      <c r="F412">
        <v>0</v>
      </c>
      <c r="G412">
        <v>0.26057999999999998</v>
      </c>
      <c r="H412">
        <v>1</v>
      </c>
      <c r="I412">
        <v>0</v>
      </c>
    </row>
    <row r="413" spans="1:9" x14ac:dyDescent="0.25">
      <c r="A413" t="s">
        <v>38</v>
      </c>
      <c r="B413">
        <v>10315.200000000001</v>
      </c>
      <c r="C413">
        <v>0</v>
      </c>
      <c r="D413">
        <v>0</v>
      </c>
      <c r="E413">
        <v>0</v>
      </c>
      <c r="F413">
        <v>0</v>
      </c>
      <c r="G413">
        <v>0.26057999999999998</v>
      </c>
      <c r="H413">
        <v>1</v>
      </c>
      <c r="I413">
        <v>0</v>
      </c>
    </row>
    <row r="414" spans="1:9" x14ac:dyDescent="0.25">
      <c r="A414" t="s">
        <v>38</v>
      </c>
      <c r="B414">
        <v>10314.6</v>
      </c>
      <c r="C414">
        <v>0</v>
      </c>
      <c r="D414">
        <v>0</v>
      </c>
      <c r="E414">
        <v>0</v>
      </c>
      <c r="F414">
        <v>0</v>
      </c>
      <c r="G414">
        <v>0.26057999999999998</v>
      </c>
      <c r="H414">
        <v>1</v>
      </c>
      <c r="I414">
        <v>0</v>
      </c>
    </row>
    <row r="415" spans="1:9" x14ac:dyDescent="0.25">
      <c r="A415" t="s">
        <v>38</v>
      </c>
      <c r="B415">
        <v>10314.4</v>
      </c>
      <c r="C415">
        <v>0</v>
      </c>
      <c r="D415">
        <v>0</v>
      </c>
      <c r="E415">
        <v>0</v>
      </c>
      <c r="F415">
        <v>0</v>
      </c>
      <c r="G415">
        <v>0.26057999999999998</v>
      </c>
      <c r="H415">
        <v>1</v>
      </c>
      <c r="I415">
        <v>0</v>
      </c>
    </row>
    <row r="416" spans="1:9" x14ac:dyDescent="0.25">
      <c r="A416" t="s">
        <v>38</v>
      </c>
      <c r="B416">
        <v>10307.5</v>
      </c>
      <c r="C416">
        <v>0</v>
      </c>
      <c r="D416">
        <v>0</v>
      </c>
      <c r="E416">
        <v>0</v>
      </c>
      <c r="F416">
        <v>0</v>
      </c>
      <c r="G416">
        <v>0.26057999999999998</v>
      </c>
      <c r="H416">
        <v>1</v>
      </c>
      <c r="I416">
        <v>0</v>
      </c>
    </row>
    <row r="417" spans="1:9" x14ac:dyDescent="0.25">
      <c r="A417" t="s">
        <v>38</v>
      </c>
      <c r="B417">
        <v>10319.4</v>
      </c>
      <c r="C417">
        <v>0</v>
      </c>
      <c r="D417">
        <v>0</v>
      </c>
      <c r="E417">
        <v>0</v>
      </c>
      <c r="F417">
        <v>0</v>
      </c>
      <c r="G417">
        <v>0.26057999999999998</v>
      </c>
      <c r="H417">
        <v>1</v>
      </c>
      <c r="I417">
        <v>0</v>
      </c>
    </row>
    <row r="418" spans="1:9" x14ac:dyDescent="0.25">
      <c r="A418" t="s">
        <v>38</v>
      </c>
      <c r="B418">
        <v>10305.4</v>
      </c>
      <c r="C418">
        <v>0</v>
      </c>
      <c r="D418">
        <v>0</v>
      </c>
      <c r="E418">
        <v>0</v>
      </c>
      <c r="F418">
        <v>0</v>
      </c>
      <c r="G418">
        <v>0.26057999999999998</v>
      </c>
      <c r="H418">
        <v>1</v>
      </c>
      <c r="I418">
        <v>0</v>
      </c>
    </row>
    <row r="419" spans="1:9" x14ac:dyDescent="0.25">
      <c r="A419" t="s">
        <v>38</v>
      </c>
      <c r="B419">
        <v>10318.700000000001</v>
      </c>
      <c r="C419">
        <v>0</v>
      </c>
      <c r="D419">
        <v>0</v>
      </c>
      <c r="E419">
        <v>0</v>
      </c>
      <c r="F419">
        <v>0</v>
      </c>
      <c r="G419">
        <v>0.26057999999999998</v>
      </c>
      <c r="H419">
        <v>1</v>
      </c>
      <c r="I419">
        <v>0</v>
      </c>
    </row>
    <row r="420" spans="1:9" x14ac:dyDescent="0.25">
      <c r="A420" t="s">
        <v>38</v>
      </c>
      <c r="B420">
        <v>10319.200000000001</v>
      </c>
      <c r="C420">
        <v>0</v>
      </c>
      <c r="D420">
        <v>0</v>
      </c>
      <c r="E420">
        <v>0</v>
      </c>
      <c r="F420">
        <v>0</v>
      </c>
      <c r="G420">
        <v>0.26057999999999998</v>
      </c>
      <c r="H420">
        <v>1</v>
      </c>
      <c r="I420">
        <v>0</v>
      </c>
    </row>
    <row r="421" spans="1:9" x14ac:dyDescent="0.25">
      <c r="A421" t="s">
        <v>38</v>
      </c>
      <c r="B421">
        <v>10306.299999999999</v>
      </c>
      <c r="C421">
        <v>0</v>
      </c>
      <c r="D421">
        <v>0</v>
      </c>
      <c r="E421">
        <v>0</v>
      </c>
      <c r="F421">
        <v>0</v>
      </c>
      <c r="G421">
        <v>0.26057999999999998</v>
      </c>
      <c r="H421">
        <v>1</v>
      </c>
      <c r="I421">
        <v>0</v>
      </c>
    </row>
    <row r="422" spans="1:9" x14ac:dyDescent="0.25">
      <c r="A422" t="s">
        <v>38</v>
      </c>
      <c r="B422">
        <v>10308.200000000001</v>
      </c>
      <c r="C422">
        <v>0</v>
      </c>
      <c r="D422">
        <v>0</v>
      </c>
      <c r="E422">
        <v>0</v>
      </c>
      <c r="F422">
        <v>0</v>
      </c>
      <c r="G422">
        <v>0.26057999999999998</v>
      </c>
      <c r="H422">
        <v>1</v>
      </c>
      <c r="I422">
        <v>0</v>
      </c>
    </row>
    <row r="423" spans="1:9" x14ac:dyDescent="0.25">
      <c r="A423" t="s">
        <v>38</v>
      </c>
      <c r="B423">
        <v>10292.4</v>
      </c>
      <c r="C423">
        <v>0</v>
      </c>
      <c r="D423">
        <v>0</v>
      </c>
      <c r="E423">
        <v>0</v>
      </c>
      <c r="F423">
        <v>0</v>
      </c>
      <c r="G423">
        <v>0.26057999999999998</v>
      </c>
      <c r="H423">
        <v>1</v>
      </c>
      <c r="I423">
        <v>0</v>
      </c>
    </row>
    <row r="424" spans="1:9" x14ac:dyDescent="0.25">
      <c r="A424" t="s">
        <v>38</v>
      </c>
      <c r="B424">
        <v>10291.4</v>
      </c>
      <c r="C424">
        <v>0</v>
      </c>
      <c r="D424">
        <v>0</v>
      </c>
      <c r="E424">
        <v>0</v>
      </c>
      <c r="F424">
        <v>0</v>
      </c>
      <c r="G424">
        <v>0.26057999999999998</v>
      </c>
      <c r="H424">
        <v>1</v>
      </c>
      <c r="I424">
        <v>0</v>
      </c>
    </row>
    <row r="425" spans="1:9" x14ac:dyDescent="0.25">
      <c r="A425" t="s">
        <v>38</v>
      </c>
      <c r="B425">
        <v>10296.5</v>
      </c>
      <c r="C425">
        <v>0</v>
      </c>
      <c r="D425">
        <v>0</v>
      </c>
      <c r="E425">
        <v>0</v>
      </c>
      <c r="F425">
        <v>0</v>
      </c>
      <c r="G425">
        <v>0.26057999999999998</v>
      </c>
      <c r="H425">
        <v>1</v>
      </c>
      <c r="I425">
        <v>0</v>
      </c>
    </row>
    <row r="426" spans="1:9" x14ac:dyDescent="0.25">
      <c r="A426" t="s">
        <v>38</v>
      </c>
      <c r="B426">
        <v>10295.299999999999</v>
      </c>
      <c r="C426">
        <v>0</v>
      </c>
      <c r="D426">
        <v>0</v>
      </c>
      <c r="E426">
        <v>0</v>
      </c>
      <c r="F426">
        <v>0</v>
      </c>
      <c r="G426">
        <v>0.26057999999999998</v>
      </c>
      <c r="H426">
        <v>1</v>
      </c>
      <c r="I426">
        <v>0</v>
      </c>
    </row>
    <row r="427" spans="1:9" x14ac:dyDescent="0.25">
      <c r="A427" t="s">
        <v>38</v>
      </c>
      <c r="B427">
        <v>10306.1</v>
      </c>
      <c r="C427">
        <v>0</v>
      </c>
      <c r="D427">
        <v>0</v>
      </c>
      <c r="E427">
        <v>0</v>
      </c>
      <c r="F427">
        <v>0</v>
      </c>
      <c r="G427">
        <v>0.26057999999999998</v>
      </c>
      <c r="H427">
        <v>1</v>
      </c>
      <c r="I427">
        <v>0</v>
      </c>
    </row>
    <row r="428" spans="1:9" x14ac:dyDescent="0.25">
      <c r="A428" t="s">
        <v>38</v>
      </c>
      <c r="B428">
        <v>10305.200000000001</v>
      </c>
      <c r="C428">
        <v>0</v>
      </c>
      <c r="D428">
        <v>0</v>
      </c>
      <c r="E428">
        <v>0</v>
      </c>
      <c r="F428">
        <v>0</v>
      </c>
      <c r="G428">
        <v>0.26057999999999998</v>
      </c>
      <c r="H428">
        <v>1</v>
      </c>
      <c r="I428">
        <v>0</v>
      </c>
    </row>
    <row r="429" spans="1:9" x14ac:dyDescent="0.25">
      <c r="A429" t="s">
        <v>38</v>
      </c>
      <c r="B429">
        <v>10295.200000000001</v>
      </c>
      <c r="C429">
        <v>0</v>
      </c>
      <c r="D429">
        <v>0</v>
      </c>
      <c r="E429">
        <v>0</v>
      </c>
      <c r="F429">
        <v>0</v>
      </c>
      <c r="G429">
        <v>0.26057999999999998</v>
      </c>
      <c r="H429">
        <v>1</v>
      </c>
      <c r="I429">
        <v>0</v>
      </c>
    </row>
    <row r="430" spans="1:9" x14ac:dyDescent="0.25">
      <c r="A430" t="s">
        <v>38</v>
      </c>
      <c r="B430">
        <v>10294.799999999999</v>
      </c>
      <c r="C430">
        <v>0</v>
      </c>
      <c r="D430">
        <v>0</v>
      </c>
      <c r="E430">
        <v>0</v>
      </c>
      <c r="F430">
        <v>0</v>
      </c>
      <c r="G430">
        <v>0.26057999999999998</v>
      </c>
      <c r="H430">
        <v>1</v>
      </c>
      <c r="I430">
        <v>0</v>
      </c>
    </row>
    <row r="431" spans="1:9" x14ac:dyDescent="0.25">
      <c r="A431" t="s">
        <v>38</v>
      </c>
      <c r="B431">
        <v>10303.799999999999</v>
      </c>
      <c r="C431">
        <v>0</v>
      </c>
      <c r="D431">
        <v>0</v>
      </c>
      <c r="E431">
        <v>0</v>
      </c>
      <c r="F431">
        <v>0</v>
      </c>
      <c r="G431">
        <v>0.26057999999999998</v>
      </c>
      <c r="H431">
        <v>1</v>
      </c>
      <c r="I431">
        <v>0</v>
      </c>
    </row>
    <row r="432" spans="1:9" x14ac:dyDescent="0.25">
      <c r="A432" t="s">
        <v>38</v>
      </c>
      <c r="B432">
        <v>10294.9</v>
      </c>
      <c r="C432">
        <v>0</v>
      </c>
      <c r="D432">
        <v>0</v>
      </c>
      <c r="E432">
        <v>0</v>
      </c>
      <c r="F432">
        <v>0</v>
      </c>
      <c r="G432">
        <v>0.26057999999999998</v>
      </c>
      <c r="H432">
        <v>1</v>
      </c>
      <c r="I432">
        <v>0</v>
      </c>
    </row>
    <row r="433" spans="1:25" x14ac:dyDescent="0.25">
      <c r="A433" t="s">
        <v>38</v>
      </c>
      <c r="B433">
        <v>10314.299999999999</v>
      </c>
      <c r="C433">
        <v>0</v>
      </c>
      <c r="D433">
        <v>0</v>
      </c>
      <c r="E433">
        <v>0</v>
      </c>
      <c r="F433">
        <v>0</v>
      </c>
      <c r="G433">
        <v>0.26057999999999998</v>
      </c>
      <c r="H433">
        <v>1</v>
      </c>
      <c r="I433">
        <v>0</v>
      </c>
    </row>
    <row r="434" spans="1:25" x14ac:dyDescent="0.25">
      <c r="A434" t="s">
        <v>38</v>
      </c>
      <c r="B434">
        <v>10314.299999999999</v>
      </c>
      <c r="C434">
        <v>0</v>
      </c>
      <c r="D434">
        <v>0</v>
      </c>
      <c r="E434">
        <v>0</v>
      </c>
      <c r="F434">
        <v>0</v>
      </c>
      <c r="G434">
        <v>0.26057999999999998</v>
      </c>
      <c r="H434">
        <v>1</v>
      </c>
      <c r="I434">
        <v>0</v>
      </c>
    </row>
    <row r="435" spans="1:25" x14ac:dyDescent="0.25">
      <c r="A435" t="s">
        <v>38</v>
      </c>
      <c r="B435">
        <v>10318.5</v>
      </c>
      <c r="C435">
        <v>0</v>
      </c>
      <c r="D435">
        <v>0</v>
      </c>
      <c r="E435">
        <v>0</v>
      </c>
      <c r="F435">
        <v>0</v>
      </c>
      <c r="G435">
        <v>0.26057999999999998</v>
      </c>
      <c r="H435">
        <v>1</v>
      </c>
      <c r="I435">
        <v>0</v>
      </c>
    </row>
    <row r="436" spans="1:25" x14ac:dyDescent="0.25">
      <c r="A436" t="s">
        <v>38</v>
      </c>
      <c r="B436">
        <v>10313.6</v>
      </c>
      <c r="C436">
        <v>0</v>
      </c>
      <c r="D436">
        <v>0</v>
      </c>
      <c r="E436">
        <v>0</v>
      </c>
      <c r="F436">
        <v>0</v>
      </c>
      <c r="G436">
        <v>0.26057999999999998</v>
      </c>
      <c r="H436">
        <v>1</v>
      </c>
      <c r="I436">
        <v>0</v>
      </c>
    </row>
    <row r="437" spans="1:25" x14ac:dyDescent="0.25">
      <c r="A437" t="s">
        <v>38</v>
      </c>
      <c r="B437">
        <v>10319.200000000001</v>
      </c>
      <c r="C437">
        <v>0</v>
      </c>
      <c r="D437">
        <v>0</v>
      </c>
      <c r="E437">
        <v>0</v>
      </c>
      <c r="F437">
        <v>0</v>
      </c>
      <c r="G437">
        <v>0.26057999999999998</v>
      </c>
      <c r="H437">
        <v>1</v>
      </c>
      <c r="I437">
        <v>0</v>
      </c>
    </row>
    <row r="438" spans="1:25" x14ac:dyDescent="0.25">
      <c r="A438" t="s">
        <v>38</v>
      </c>
      <c r="B438">
        <v>10315.200000000001</v>
      </c>
      <c r="C438">
        <v>0</v>
      </c>
      <c r="D438">
        <v>0</v>
      </c>
      <c r="E438">
        <v>0</v>
      </c>
      <c r="F438">
        <v>0</v>
      </c>
      <c r="G438">
        <v>0.26057999999999998</v>
      </c>
      <c r="H438">
        <v>1</v>
      </c>
      <c r="I438">
        <v>0</v>
      </c>
    </row>
    <row r="439" spans="1:25" x14ac:dyDescent="0.25">
      <c r="A439" t="s">
        <v>38</v>
      </c>
      <c r="B439">
        <v>10316</v>
      </c>
      <c r="C439">
        <v>0</v>
      </c>
      <c r="D439">
        <v>0</v>
      </c>
      <c r="E439">
        <v>0</v>
      </c>
      <c r="F439">
        <v>0</v>
      </c>
      <c r="G439">
        <v>0.26057999999999998</v>
      </c>
      <c r="H439">
        <v>1</v>
      </c>
      <c r="I439">
        <v>0</v>
      </c>
    </row>
    <row r="440" spans="1:25" x14ac:dyDescent="0.25">
      <c r="A440" t="s">
        <v>38</v>
      </c>
      <c r="B440">
        <v>10311.200000000001</v>
      </c>
      <c r="C440">
        <v>0</v>
      </c>
      <c r="D440">
        <v>0</v>
      </c>
      <c r="E440">
        <v>0</v>
      </c>
      <c r="F440">
        <v>0</v>
      </c>
      <c r="G440">
        <v>0.26057999999999998</v>
      </c>
      <c r="H440">
        <v>1</v>
      </c>
      <c r="I440">
        <v>0</v>
      </c>
    </row>
    <row r="441" spans="1:25" x14ac:dyDescent="0.25">
      <c r="A441" t="s">
        <v>38</v>
      </c>
      <c r="B441">
        <v>10319</v>
      </c>
      <c r="C441">
        <v>0</v>
      </c>
      <c r="D441">
        <v>0</v>
      </c>
      <c r="E441">
        <v>0</v>
      </c>
      <c r="F441">
        <v>0</v>
      </c>
      <c r="G441">
        <v>0.26057999999999998</v>
      </c>
      <c r="H441">
        <v>1</v>
      </c>
      <c r="I441">
        <v>0</v>
      </c>
    </row>
    <row r="442" spans="1:25" x14ac:dyDescent="0.25">
      <c r="A442" t="s">
        <v>38</v>
      </c>
      <c r="B442">
        <v>10311.200000000001</v>
      </c>
      <c r="C442">
        <v>0</v>
      </c>
      <c r="D442">
        <v>0</v>
      </c>
      <c r="E442">
        <v>0</v>
      </c>
      <c r="F442">
        <v>0</v>
      </c>
      <c r="G442">
        <v>0.26057999999999998</v>
      </c>
      <c r="H442">
        <v>1</v>
      </c>
      <c r="I442">
        <v>0</v>
      </c>
    </row>
    <row r="443" spans="1:25" x14ac:dyDescent="0.25">
      <c r="A443" t="s">
        <v>38</v>
      </c>
      <c r="B443">
        <v>10320.1</v>
      </c>
      <c r="C443">
        <v>0</v>
      </c>
      <c r="D443">
        <v>0</v>
      </c>
      <c r="E443">
        <v>0</v>
      </c>
      <c r="F443">
        <v>0</v>
      </c>
      <c r="G443">
        <v>0.26057999999999998</v>
      </c>
      <c r="H443">
        <v>1</v>
      </c>
      <c r="I443">
        <v>0</v>
      </c>
    </row>
    <row r="444" spans="1:25" x14ac:dyDescent="0.25">
      <c r="A444" t="s">
        <v>38</v>
      </c>
      <c r="B444">
        <v>10307.6</v>
      </c>
      <c r="C444">
        <v>0</v>
      </c>
      <c r="D444">
        <v>0</v>
      </c>
      <c r="E444">
        <v>0</v>
      </c>
      <c r="F444">
        <v>0</v>
      </c>
      <c r="G444">
        <v>0.26057999999999998</v>
      </c>
      <c r="H444">
        <v>1</v>
      </c>
      <c r="I444">
        <v>0</v>
      </c>
    </row>
    <row r="445" spans="1:25" x14ac:dyDescent="0.25">
      <c r="A445" t="s">
        <v>38</v>
      </c>
      <c r="B445">
        <v>10303.9</v>
      </c>
      <c r="C445">
        <v>0</v>
      </c>
      <c r="D445">
        <v>0</v>
      </c>
      <c r="E445">
        <v>0</v>
      </c>
      <c r="F445">
        <v>0</v>
      </c>
      <c r="G445">
        <v>0.26057999999999998</v>
      </c>
      <c r="H445">
        <v>1</v>
      </c>
      <c r="I445">
        <v>0</v>
      </c>
    </row>
    <row r="446" spans="1:25" x14ac:dyDescent="0.25">
      <c r="A446" t="s">
        <v>38</v>
      </c>
      <c r="B446">
        <v>10296.4</v>
      </c>
      <c r="C446">
        <v>0</v>
      </c>
      <c r="D446">
        <v>0</v>
      </c>
      <c r="E446">
        <v>0</v>
      </c>
      <c r="F446">
        <v>0</v>
      </c>
      <c r="G446">
        <v>0.26057999999999998</v>
      </c>
      <c r="H446">
        <v>1</v>
      </c>
      <c r="I446">
        <v>0</v>
      </c>
    </row>
    <row r="447" spans="1:25" x14ac:dyDescent="0.25">
      <c r="A447" t="s">
        <v>38</v>
      </c>
      <c r="B447">
        <v>10292.6</v>
      </c>
      <c r="C447">
        <v>0</v>
      </c>
      <c r="D447">
        <v>0</v>
      </c>
      <c r="E447">
        <v>0</v>
      </c>
      <c r="F447">
        <v>0</v>
      </c>
      <c r="G447">
        <v>0.26057999999999998</v>
      </c>
      <c r="H447">
        <v>1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38</v>
      </c>
      <c r="B448">
        <v>10296.299999999999</v>
      </c>
      <c r="C448">
        <v>0</v>
      </c>
      <c r="D448">
        <v>0</v>
      </c>
      <c r="E448">
        <v>0</v>
      </c>
      <c r="F448">
        <v>0</v>
      </c>
      <c r="G448">
        <v>0.26057999999999998</v>
      </c>
      <c r="H448">
        <v>1</v>
      </c>
      <c r="I448">
        <v>0</v>
      </c>
      <c r="R448">
        <f>AVERAGE(B399:B448)</f>
        <v>10298.364</v>
      </c>
      <c r="S448">
        <f>AVERAGE(C399:C448)</f>
        <v>0</v>
      </c>
      <c r="U448">
        <f>_xlfn.VAR.P(B399:B448)</f>
        <v>651.19710400000361</v>
      </c>
      <c r="V448">
        <f>_xlfn.VAR.P(C399:C448)</f>
        <v>0</v>
      </c>
      <c r="X448">
        <f>1.96*SQRT(U448)/50</f>
        <v>1.0003277052499173</v>
      </c>
      <c r="Y448">
        <f>1.96*SQRT(V448)/50</f>
        <v>0</v>
      </c>
    </row>
    <row r="449" spans="1:9" x14ac:dyDescent="0.25">
      <c r="A449" t="s">
        <v>38</v>
      </c>
      <c r="B449">
        <v>514972.98200000002</v>
      </c>
      <c r="C449" t="s">
        <v>36</v>
      </c>
    </row>
    <row r="450" spans="1:9" x14ac:dyDescent="0.25">
      <c r="A450" t="s">
        <v>39</v>
      </c>
      <c r="B450">
        <v>10287.4</v>
      </c>
      <c r="C450">
        <v>10216</v>
      </c>
      <c r="D450">
        <v>10135.799999999999</v>
      </c>
      <c r="E450">
        <v>9208.17</v>
      </c>
      <c r="F450">
        <v>0</v>
      </c>
      <c r="G450">
        <v>0.26057999999999998</v>
      </c>
      <c r="H450">
        <v>1</v>
      </c>
      <c r="I450">
        <v>0</v>
      </c>
    </row>
    <row r="451" spans="1:9" x14ac:dyDescent="0.25">
      <c r="A451" t="s">
        <v>39</v>
      </c>
      <c r="B451">
        <v>10285.1</v>
      </c>
      <c r="C451">
        <v>10217.6</v>
      </c>
      <c r="D451">
        <v>10136.200000000001</v>
      </c>
      <c r="E451">
        <v>9208.52</v>
      </c>
      <c r="F451">
        <v>0</v>
      </c>
      <c r="G451">
        <v>0.26057999999999998</v>
      </c>
      <c r="H451">
        <v>1</v>
      </c>
      <c r="I451">
        <v>0</v>
      </c>
    </row>
    <row r="452" spans="1:9" x14ac:dyDescent="0.25">
      <c r="A452" t="s">
        <v>39</v>
      </c>
      <c r="B452">
        <v>10292.5</v>
      </c>
      <c r="C452">
        <v>10220.5</v>
      </c>
      <c r="D452">
        <v>10136.299999999999</v>
      </c>
      <c r="E452">
        <v>9208.5400000000009</v>
      </c>
      <c r="F452">
        <v>0</v>
      </c>
      <c r="G452">
        <v>0.26057999999999998</v>
      </c>
      <c r="H452">
        <v>1</v>
      </c>
      <c r="I452">
        <v>0</v>
      </c>
    </row>
    <row r="453" spans="1:9" x14ac:dyDescent="0.25">
      <c r="A453" t="s">
        <v>39</v>
      </c>
      <c r="B453">
        <v>10286.700000000001</v>
      </c>
      <c r="C453">
        <v>10215.200000000001</v>
      </c>
      <c r="D453">
        <v>10134.6</v>
      </c>
      <c r="E453">
        <v>9208.41</v>
      </c>
      <c r="F453">
        <v>0</v>
      </c>
      <c r="G453">
        <v>0.26057999999999998</v>
      </c>
      <c r="H453">
        <v>1</v>
      </c>
      <c r="I453">
        <v>0</v>
      </c>
    </row>
    <row r="454" spans="1:9" x14ac:dyDescent="0.25">
      <c r="A454" t="s">
        <v>39</v>
      </c>
      <c r="B454">
        <v>10288.5</v>
      </c>
      <c r="C454">
        <v>10217.200000000001</v>
      </c>
      <c r="D454">
        <v>10135.200000000001</v>
      </c>
      <c r="E454">
        <v>9208.7199999999993</v>
      </c>
      <c r="F454">
        <v>0</v>
      </c>
      <c r="G454">
        <v>0.26057999999999998</v>
      </c>
      <c r="H454">
        <v>1</v>
      </c>
      <c r="I454">
        <v>0</v>
      </c>
    </row>
    <row r="455" spans="1:9" x14ac:dyDescent="0.25">
      <c r="A455" t="s">
        <v>39</v>
      </c>
      <c r="B455">
        <v>10292.4</v>
      </c>
      <c r="C455">
        <v>10224.200000000001</v>
      </c>
      <c r="D455">
        <v>10136.299999999999</v>
      </c>
      <c r="E455">
        <v>9208.52</v>
      </c>
      <c r="F455">
        <v>0</v>
      </c>
      <c r="G455">
        <v>0.26057999999999998</v>
      </c>
      <c r="H455">
        <v>1</v>
      </c>
      <c r="I455">
        <v>0</v>
      </c>
    </row>
    <row r="456" spans="1:9" x14ac:dyDescent="0.25">
      <c r="A456" t="s">
        <v>39</v>
      </c>
      <c r="B456">
        <v>10283.9</v>
      </c>
      <c r="C456">
        <v>10216.299999999999</v>
      </c>
      <c r="D456">
        <v>10135.1</v>
      </c>
      <c r="E456">
        <v>9208.5499999999993</v>
      </c>
      <c r="F456">
        <v>0</v>
      </c>
      <c r="G456">
        <v>0.26057999999999998</v>
      </c>
      <c r="H456">
        <v>1</v>
      </c>
      <c r="I456">
        <v>0</v>
      </c>
    </row>
    <row r="457" spans="1:9" x14ac:dyDescent="0.25">
      <c r="A457" t="s">
        <v>39</v>
      </c>
      <c r="B457">
        <v>10296.9</v>
      </c>
      <c r="C457">
        <v>10228.6</v>
      </c>
      <c r="D457">
        <v>10139</v>
      </c>
      <c r="E457">
        <v>9208.7199999999993</v>
      </c>
      <c r="F457">
        <v>0</v>
      </c>
      <c r="G457">
        <v>0.26057999999999998</v>
      </c>
      <c r="H457">
        <v>1</v>
      </c>
      <c r="I457">
        <v>0</v>
      </c>
    </row>
    <row r="458" spans="1:9" x14ac:dyDescent="0.25">
      <c r="A458" t="s">
        <v>39</v>
      </c>
      <c r="B458">
        <v>10301.200000000001</v>
      </c>
      <c r="C458">
        <v>10234</v>
      </c>
      <c r="D458">
        <v>10138.9</v>
      </c>
      <c r="E458">
        <v>9208.61</v>
      </c>
      <c r="F458">
        <v>0</v>
      </c>
      <c r="G458">
        <v>0.26057999999999998</v>
      </c>
      <c r="H458">
        <v>1</v>
      </c>
      <c r="I458">
        <v>0</v>
      </c>
    </row>
    <row r="459" spans="1:9" x14ac:dyDescent="0.25">
      <c r="A459" t="s">
        <v>39</v>
      </c>
      <c r="B459">
        <v>10297.4</v>
      </c>
      <c r="C459">
        <v>10229.5</v>
      </c>
      <c r="D459">
        <v>10138.6</v>
      </c>
      <c r="E459">
        <v>9208.7000000000007</v>
      </c>
      <c r="F459">
        <v>0</v>
      </c>
      <c r="G459">
        <v>0.26057999999999998</v>
      </c>
      <c r="H459">
        <v>1</v>
      </c>
      <c r="I459">
        <v>0</v>
      </c>
    </row>
    <row r="460" spans="1:9" x14ac:dyDescent="0.25">
      <c r="A460" t="s">
        <v>39</v>
      </c>
      <c r="B460">
        <v>10301.4</v>
      </c>
      <c r="C460">
        <v>10232.200000000001</v>
      </c>
      <c r="D460">
        <v>10138.4</v>
      </c>
      <c r="E460">
        <v>9208.4699999999993</v>
      </c>
      <c r="F460">
        <v>0</v>
      </c>
      <c r="G460">
        <v>0.26057999999999998</v>
      </c>
      <c r="H460">
        <v>1</v>
      </c>
      <c r="I460">
        <v>0</v>
      </c>
    </row>
    <row r="461" spans="1:9" x14ac:dyDescent="0.25">
      <c r="A461" t="s">
        <v>39</v>
      </c>
      <c r="B461">
        <v>10300.6</v>
      </c>
      <c r="C461">
        <v>10232.9</v>
      </c>
      <c r="D461">
        <v>10141.299999999999</v>
      </c>
      <c r="E461">
        <v>9208.3700000000008</v>
      </c>
      <c r="F461">
        <v>0</v>
      </c>
      <c r="G461">
        <v>0.26057999999999998</v>
      </c>
      <c r="H461">
        <v>1</v>
      </c>
      <c r="I461">
        <v>0</v>
      </c>
    </row>
    <row r="462" spans="1:9" x14ac:dyDescent="0.25">
      <c r="A462" t="s">
        <v>39</v>
      </c>
      <c r="B462">
        <v>10301.700000000001</v>
      </c>
      <c r="C462">
        <v>10231.299999999999</v>
      </c>
      <c r="D462">
        <v>10139</v>
      </c>
      <c r="E462">
        <v>9208.81</v>
      </c>
      <c r="F462">
        <v>0</v>
      </c>
      <c r="G462">
        <v>0.26057999999999998</v>
      </c>
      <c r="H462">
        <v>1</v>
      </c>
      <c r="I462">
        <v>0</v>
      </c>
    </row>
    <row r="463" spans="1:9" x14ac:dyDescent="0.25">
      <c r="A463" t="s">
        <v>39</v>
      </c>
      <c r="B463">
        <v>10300.200000000001</v>
      </c>
      <c r="C463">
        <v>10229.200000000001</v>
      </c>
      <c r="D463">
        <v>10138.299999999999</v>
      </c>
      <c r="E463">
        <v>9208.39</v>
      </c>
      <c r="F463">
        <v>0</v>
      </c>
      <c r="G463">
        <v>0.26057999999999998</v>
      </c>
      <c r="H463">
        <v>1</v>
      </c>
      <c r="I463">
        <v>0</v>
      </c>
    </row>
    <row r="464" spans="1:9" x14ac:dyDescent="0.25">
      <c r="A464" t="s">
        <v>39</v>
      </c>
      <c r="B464">
        <v>10305.6</v>
      </c>
      <c r="C464">
        <v>10237.700000000001</v>
      </c>
      <c r="D464">
        <v>10143.799999999999</v>
      </c>
      <c r="E464">
        <v>9208.7900000000009</v>
      </c>
      <c r="F464">
        <v>0</v>
      </c>
      <c r="G464">
        <v>0.26057999999999998</v>
      </c>
      <c r="H464">
        <v>1</v>
      </c>
      <c r="I464">
        <v>0</v>
      </c>
    </row>
    <row r="465" spans="1:9" x14ac:dyDescent="0.25">
      <c r="A465" t="s">
        <v>39</v>
      </c>
      <c r="B465">
        <v>10296</v>
      </c>
      <c r="C465">
        <v>10228.9</v>
      </c>
      <c r="D465">
        <v>10138.299999999999</v>
      </c>
      <c r="E465">
        <v>9208.74</v>
      </c>
      <c r="F465">
        <v>0</v>
      </c>
      <c r="G465">
        <v>0.26057999999999998</v>
      </c>
      <c r="H465">
        <v>1</v>
      </c>
      <c r="I465">
        <v>0</v>
      </c>
    </row>
    <row r="466" spans="1:9" x14ac:dyDescent="0.25">
      <c r="A466" t="s">
        <v>39</v>
      </c>
      <c r="B466">
        <v>10304</v>
      </c>
      <c r="C466">
        <v>10234.700000000001</v>
      </c>
      <c r="D466">
        <v>10141.4</v>
      </c>
      <c r="E466">
        <v>9208.57</v>
      </c>
      <c r="F466">
        <v>0</v>
      </c>
      <c r="G466">
        <v>0.26057999999999998</v>
      </c>
      <c r="H466">
        <v>1</v>
      </c>
      <c r="I466">
        <v>0</v>
      </c>
    </row>
    <row r="467" spans="1:9" x14ac:dyDescent="0.25">
      <c r="A467" t="s">
        <v>39</v>
      </c>
      <c r="B467">
        <v>10303</v>
      </c>
      <c r="C467">
        <v>10234.5</v>
      </c>
      <c r="D467">
        <v>10141.200000000001</v>
      </c>
      <c r="E467">
        <v>9208.44</v>
      </c>
      <c r="F467">
        <v>0</v>
      </c>
      <c r="G467">
        <v>0.26057999999999998</v>
      </c>
      <c r="H467">
        <v>1</v>
      </c>
      <c r="I467">
        <v>0</v>
      </c>
    </row>
    <row r="468" spans="1:9" x14ac:dyDescent="0.25">
      <c r="A468" t="s">
        <v>39</v>
      </c>
      <c r="B468">
        <v>10295.4</v>
      </c>
      <c r="C468">
        <v>10227.200000000001</v>
      </c>
      <c r="D468">
        <v>10138.299999999999</v>
      </c>
      <c r="E468">
        <v>9208.92</v>
      </c>
      <c r="F468">
        <v>0</v>
      </c>
      <c r="G468">
        <v>0.26057999999999998</v>
      </c>
      <c r="H468">
        <v>1</v>
      </c>
      <c r="I468">
        <v>0</v>
      </c>
    </row>
    <row r="469" spans="1:9" x14ac:dyDescent="0.25">
      <c r="A469" t="s">
        <v>39</v>
      </c>
      <c r="B469">
        <v>10285.6</v>
      </c>
      <c r="C469">
        <v>10217.9</v>
      </c>
      <c r="D469">
        <v>10136.6</v>
      </c>
      <c r="E469">
        <v>9208.5</v>
      </c>
      <c r="F469">
        <v>0</v>
      </c>
      <c r="G469">
        <v>0.26057999999999998</v>
      </c>
      <c r="H469">
        <v>1</v>
      </c>
      <c r="I469">
        <v>0</v>
      </c>
    </row>
    <row r="470" spans="1:9" x14ac:dyDescent="0.25">
      <c r="A470" t="s">
        <v>39</v>
      </c>
      <c r="B470">
        <v>10281</v>
      </c>
      <c r="C470">
        <v>10213.299999999999</v>
      </c>
      <c r="D470">
        <v>10135.299999999999</v>
      </c>
      <c r="E470">
        <v>9208.94</v>
      </c>
      <c r="F470">
        <v>0</v>
      </c>
      <c r="G470">
        <v>0.26057999999999998</v>
      </c>
      <c r="H470">
        <v>1</v>
      </c>
      <c r="I470">
        <v>0</v>
      </c>
    </row>
    <row r="471" spans="1:9" x14ac:dyDescent="0.25">
      <c r="A471" t="s">
        <v>39</v>
      </c>
      <c r="B471">
        <v>10287</v>
      </c>
      <c r="C471">
        <v>10216.1</v>
      </c>
      <c r="D471">
        <v>10136.200000000001</v>
      </c>
      <c r="E471">
        <v>9208.4</v>
      </c>
      <c r="F471">
        <v>0</v>
      </c>
      <c r="G471">
        <v>0.26057999999999998</v>
      </c>
      <c r="H471">
        <v>1</v>
      </c>
      <c r="I471">
        <v>0</v>
      </c>
    </row>
    <row r="472" spans="1:9" x14ac:dyDescent="0.25">
      <c r="A472" t="s">
        <v>39</v>
      </c>
      <c r="B472">
        <v>10277.799999999999</v>
      </c>
      <c r="C472">
        <v>10209.700000000001</v>
      </c>
      <c r="D472">
        <v>10134.799999999999</v>
      </c>
      <c r="E472">
        <v>9208.49</v>
      </c>
      <c r="F472">
        <v>0</v>
      </c>
      <c r="G472">
        <v>0.26057999999999998</v>
      </c>
      <c r="H472">
        <v>1</v>
      </c>
      <c r="I472">
        <v>0</v>
      </c>
    </row>
    <row r="473" spans="1:9" x14ac:dyDescent="0.25">
      <c r="A473" t="s">
        <v>39</v>
      </c>
      <c r="B473">
        <v>10280.700000000001</v>
      </c>
      <c r="C473">
        <v>10213.1</v>
      </c>
      <c r="D473">
        <v>10135.200000000001</v>
      </c>
      <c r="E473">
        <v>9208.57</v>
      </c>
      <c r="F473">
        <v>0</v>
      </c>
      <c r="G473">
        <v>0.26057999999999998</v>
      </c>
      <c r="H473">
        <v>1</v>
      </c>
      <c r="I473">
        <v>0</v>
      </c>
    </row>
    <row r="474" spans="1:9" x14ac:dyDescent="0.25">
      <c r="A474" t="s">
        <v>39</v>
      </c>
      <c r="B474">
        <v>10282.799999999999</v>
      </c>
      <c r="C474">
        <v>10213.9</v>
      </c>
      <c r="D474">
        <v>10135.4</v>
      </c>
      <c r="E474">
        <v>9208.65</v>
      </c>
      <c r="F474">
        <v>0</v>
      </c>
      <c r="G474">
        <v>0.26057999999999998</v>
      </c>
      <c r="H474">
        <v>1</v>
      </c>
      <c r="I474">
        <v>0</v>
      </c>
    </row>
    <row r="475" spans="1:9" x14ac:dyDescent="0.25">
      <c r="A475" t="s">
        <v>39</v>
      </c>
      <c r="B475">
        <v>10286.799999999999</v>
      </c>
      <c r="C475">
        <v>10219.5</v>
      </c>
      <c r="D475">
        <v>10136.700000000001</v>
      </c>
      <c r="E475">
        <v>9208.61</v>
      </c>
      <c r="F475">
        <v>0</v>
      </c>
      <c r="G475">
        <v>0.26057999999999998</v>
      </c>
      <c r="H475">
        <v>1</v>
      </c>
      <c r="I475">
        <v>0</v>
      </c>
    </row>
    <row r="476" spans="1:9" x14ac:dyDescent="0.25">
      <c r="A476" t="s">
        <v>39</v>
      </c>
      <c r="B476">
        <v>10284.799999999999</v>
      </c>
      <c r="C476">
        <v>10216.9</v>
      </c>
      <c r="D476">
        <v>10135.799999999999</v>
      </c>
      <c r="E476">
        <v>9208.7999999999993</v>
      </c>
      <c r="F476">
        <v>0</v>
      </c>
      <c r="G476">
        <v>0.26057999999999998</v>
      </c>
      <c r="H476">
        <v>1</v>
      </c>
      <c r="I476">
        <v>0</v>
      </c>
    </row>
    <row r="477" spans="1:9" x14ac:dyDescent="0.25">
      <c r="A477" t="s">
        <v>39</v>
      </c>
      <c r="B477">
        <v>10278.6</v>
      </c>
      <c r="C477">
        <v>10210.299999999999</v>
      </c>
      <c r="D477">
        <v>10134.4</v>
      </c>
      <c r="E477">
        <v>9208.3799999999992</v>
      </c>
      <c r="F477">
        <v>0</v>
      </c>
      <c r="G477">
        <v>0.26057999999999998</v>
      </c>
      <c r="H477">
        <v>1</v>
      </c>
      <c r="I477">
        <v>0</v>
      </c>
    </row>
    <row r="478" spans="1:9" x14ac:dyDescent="0.25">
      <c r="A478" t="s">
        <v>39</v>
      </c>
      <c r="B478">
        <v>10286.1</v>
      </c>
      <c r="C478">
        <v>10216</v>
      </c>
      <c r="D478">
        <v>10135.6</v>
      </c>
      <c r="E478">
        <v>9208.9599999999991</v>
      </c>
      <c r="F478">
        <v>0</v>
      </c>
      <c r="G478">
        <v>0.26057999999999998</v>
      </c>
      <c r="H478">
        <v>1</v>
      </c>
      <c r="I478">
        <v>0</v>
      </c>
    </row>
    <row r="479" spans="1:9" x14ac:dyDescent="0.25">
      <c r="A479" t="s">
        <v>39</v>
      </c>
      <c r="B479">
        <v>10280.799999999999</v>
      </c>
      <c r="C479">
        <v>10213.1</v>
      </c>
      <c r="D479">
        <v>10134.6</v>
      </c>
      <c r="E479">
        <v>9208.25</v>
      </c>
      <c r="F479">
        <v>0</v>
      </c>
      <c r="G479">
        <v>0.26057999999999998</v>
      </c>
      <c r="H479">
        <v>1</v>
      </c>
      <c r="I479">
        <v>0</v>
      </c>
    </row>
    <row r="480" spans="1:9" x14ac:dyDescent="0.25">
      <c r="A480" t="s">
        <v>39</v>
      </c>
      <c r="B480">
        <v>10289.5</v>
      </c>
      <c r="C480">
        <v>10221.5</v>
      </c>
      <c r="D480">
        <v>10136.799999999999</v>
      </c>
      <c r="E480">
        <v>9208.1299999999992</v>
      </c>
      <c r="F480">
        <v>0</v>
      </c>
      <c r="G480">
        <v>0.26057999999999998</v>
      </c>
      <c r="H480">
        <v>1</v>
      </c>
      <c r="I480">
        <v>0</v>
      </c>
    </row>
    <row r="481" spans="1:9" x14ac:dyDescent="0.25">
      <c r="A481" t="s">
        <v>39</v>
      </c>
      <c r="B481">
        <v>10301.299999999999</v>
      </c>
      <c r="C481">
        <v>10230.4</v>
      </c>
      <c r="D481">
        <v>10139.299999999999</v>
      </c>
      <c r="E481">
        <v>9208.65</v>
      </c>
      <c r="F481">
        <v>0</v>
      </c>
      <c r="G481">
        <v>0.26057999999999998</v>
      </c>
      <c r="H481">
        <v>1</v>
      </c>
      <c r="I481">
        <v>0</v>
      </c>
    </row>
    <row r="482" spans="1:9" x14ac:dyDescent="0.25">
      <c r="A482" t="s">
        <v>39</v>
      </c>
      <c r="B482">
        <v>10303.6</v>
      </c>
      <c r="C482">
        <v>10235.299999999999</v>
      </c>
      <c r="D482">
        <v>10143.200000000001</v>
      </c>
      <c r="E482">
        <v>9208.15</v>
      </c>
      <c r="F482">
        <v>0</v>
      </c>
      <c r="G482">
        <v>0.26057999999999998</v>
      </c>
      <c r="H482">
        <v>1</v>
      </c>
      <c r="I482">
        <v>0</v>
      </c>
    </row>
    <row r="483" spans="1:9" x14ac:dyDescent="0.25">
      <c r="A483" t="s">
        <v>39</v>
      </c>
      <c r="B483">
        <v>10295.4</v>
      </c>
      <c r="C483">
        <v>10227.799999999999</v>
      </c>
      <c r="D483">
        <v>10138.4</v>
      </c>
      <c r="E483">
        <v>9208.5300000000007</v>
      </c>
      <c r="F483">
        <v>0</v>
      </c>
      <c r="G483">
        <v>0.26057999999999998</v>
      </c>
      <c r="H483">
        <v>1</v>
      </c>
      <c r="I483">
        <v>0</v>
      </c>
    </row>
    <row r="484" spans="1:9" x14ac:dyDescent="0.25">
      <c r="A484" t="s">
        <v>39</v>
      </c>
      <c r="B484">
        <v>10297.200000000001</v>
      </c>
      <c r="C484">
        <v>10229.799999999999</v>
      </c>
      <c r="D484">
        <v>10139.200000000001</v>
      </c>
      <c r="E484">
        <v>9208.69</v>
      </c>
      <c r="F484">
        <v>0</v>
      </c>
      <c r="G484">
        <v>0.26057999999999998</v>
      </c>
      <c r="H484">
        <v>1</v>
      </c>
      <c r="I484">
        <v>0</v>
      </c>
    </row>
    <row r="485" spans="1:9" x14ac:dyDescent="0.25">
      <c r="A485" t="s">
        <v>39</v>
      </c>
      <c r="B485">
        <v>10305.6</v>
      </c>
      <c r="C485">
        <v>10235.700000000001</v>
      </c>
      <c r="D485">
        <v>10143.299999999999</v>
      </c>
      <c r="E485">
        <v>9208.57</v>
      </c>
      <c r="F485">
        <v>0</v>
      </c>
      <c r="G485">
        <v>0.26057999999999998</v>
      </c>
      <c r="H485">
        <v>1</v>
      </c>
      <c r="I485">
        <v>0</v>
      </c>
    </row>
    <row r="486" spans="1:9" x14ac:dyDescent="0.25">
      <c r="A486" t="s">
        <v>39</v>
      </c>
      <c r="B486">
        <v>10300.799999999999</v>
      </c>
      <c r="C486">
        <v>10233.1</v>
      </c>
      <c r="D486">
        <v>10143.6</v>
      </c>
      <c r="E486">
        <v>9209.07</v>
      </c>
      <c r="F486">
        <v>0</v>
      </c>
      <c r="G486">
        <v>0.26057999999999998</v>
      </c>
      <c r="H486">
        <v>1</v>
      </c>
      <c r="I486">
        <v>0</v>
      </c>
    </row>
    <row r="487" spans="1:9" x14ac:dyDescent="0.25">
      <c r="A487" t="s">
        <v>39</v>
      </c>
      <c r="B487">
        <v>10298.4</v>
      </c>
      <c r="C487">
        <v>10227</v>
      </c>
      <c r="D487">
        <v>10138.5</v>
      </c>
      <c r="E487">
        <v>9208.61</v>
      </c>
      <c r="F487">
        <v>0</v>
      </c>
      <c r="G487">
        <v>0.26057999999999998</v>
      </c>
      <c r="H487">
        <v>1</v>
      </c>
      <c r="I487">
        <v>0</v>
      </c>
    </row>
    <row r="488" spans="1:9" x14ac:dyDescent="0.25">
      <c r="A488" t="s">
        <v>39</v>
      </c>
      <c r="B488">
        <v>10305.799999999999</v>
      </c>
      <c r="C488">
        <v>10238.200000000001</v>
      </c>
      <c r="D488">
        <v>10144.1</v>
      </c>
      <c r="E488">
        <v>9208.7800000000007</v>
      </c>
      <c r="F488">
        <v>0</v>
      </c>
      <c r="G488">
        <v>0.26057999999999998</v>
      </c>
      <c r="H488">
        <v>1</v>
      </c>
      <c r="I488">
        <v>0</v>
      </c>
    </row>
    <row r="489" spans="1:9" x14ac:dyDescent="0.25">
      <c r="A489" t="s">
        <v>39</v>
      </c>
      <c r="B489">
        <v>10302.200000000001</v>
      </c>
      <c r="C489">
        <v>10234.6</v>
      </c>
      <c r="D489">
        <v>10143.4</v>
      </c>
      <c r="E489">
        <v>9208.44</v>
      </c>
      <c r="F489">
        <v>0</v>
      </c>
      <c r="G489">
        <v>0.26057999999999998</v>
      </c>
      <c r="H489">
        <v>1</v>
      </c>
      <c r="I489">
        <v>0</v>
      </c>
    </row>
    <row r="490" spans="1:9" x14ac:dyDescent="0.25">
      <c r="A490" t="s">
        <v>39</v>
      </c>
      <c r="B490">
        <v>10293.200000000001</v>
      </c>
      <c r="C490">
        <v>10224.299999999999</v>
      </c>
      <c r="D490">
        <v>10137.5</v>
      </c>
      <c r="E490">
        <v>9208.5300000000007</v>
      </c>
      <c r="F490">
        <v>0</v>
      </c>
      <c r="G490">
        <v>0.26057999999999998</v>
      </c>
      <c r="H490">
        <v>1</v>
      </c>
      <c r="I490">
        <v>0</v>
      </c>
    </row>
    <row r="491" spans="1:9" x14ac:dyDescent="0.25">
      <c r="A491" t="s">
        <v>39</v>
      </c>
      <c r="B491">
        <v>10292.700000000001</v>
      </c>
      <c r="C491">
        <v>10224</v>
      </c>
      <c r="D491">
        <v>10137.5</v>
      </c>
      <c r="E491">
        <v>9208.76</v>
      </c>
      <c r="F491">
        <v>0</v>
      </c>
      <c r="G491">
        <v>0.26057999999999998</v>
      </c>
      <c r="H491">
        <v>1</v>
      </c>
      <c r="I491">
        <v>0</v>
      </c>
    </row>
    <row r="492" spans="1:9" x14ac:dyDescent="0.25">
      <c r="A492" t="s">
        <v>39</v>
      </c>
      <c r="B492">
        <v>10299.1</v>
      </c>
      <c r="C492">
        <v>10230.6</v>
      </c>
      <c r="D492">
        <v>10139.799999999999</v>
      </c>
      <c r="E492">
        <v>9208.43</v>
      </c>
      <c r="F492">
        <v>0</v>
      </c>
      <c r="G492">
        <v>0.26057999999999998</v>
      </c>
      <c r="H492">
        <v>1</v>
      </c>
      <c r="I492">
        <v>0</v>
      </c>
    </row>
    <row r="493" spans="1:9" x14ac:dyDescent="0.25">
      <c r="A493" t="s">
        <v>39</v>
      </c>
      <c r="B493">
        <v>10281.799999999999</v>
      </c>
      <c r="C493">
        <v>10213.1</v>
      </c>
      <c r="D493">
        <v>10135.200000000001</v>
      </c>
      <c r="E493">
        <v>9208.75</v>
      </c>
      <c r="F493">
        <v>0</v>
      </c>
      <c r="G493">
        <v>0.26057999999999998</v>
      </c>
      <c r="H493">
        <v>1</v>
      </c>
      <c r="I493">
        <v>0</v>
      </c>
    </row>
    <row r="494" spans="1:9" x14ac:dyDescent="0.25">
      <c r="A494" t="s">
        <v>39</v>
      </c>
      <c r="B494">
        <v>10283.700000000001</v>
      </c>
      <c r="C494">
        <v>10216.200000000001</v>
      </c>
      <c r="D494">
        <v>10135.4</v>
      </c>
      <c r="E494">
        <v>9208.86</v>
      </c>
      <c r="F494">
        <v>0</v>
      </c>
      <c r="G494">
        <v>0.26057999999999998</v>
      </c>
      <c r="H494">
        <v>1</v>
      </c>
      <c r="I494">
        <v>0</v>
      </c>
    </row>
    <row r="495" spans="1:9" x14ac:dyDescent="0.25">
      <c r="A495" t="s">
        <v>39</v>
      </c>
      <c r="B495">
        <v>10283.4</v>
      </c>
      <c r="C495">
        <v>10216.1</v>
      </c>
      <c r="D495">
        <v>10135.299999999999</v>
      </c>
      <c r="E495">
        <v>9208.7199999999993</v>
      </c>
      <c r="F495">
        <v>0</v>
      </c>
      <c r="G495">
        <v>0.26057999999999998</v>
      </c>
      <c r="H495">
        <v>1</v>
      </c>
      <c r="I495">
        <v>0</v>
      </c>
    </row>
    <row r="496" spans="1:9" x14ac:dyDescent="0.25">
      <c r="A496" t="s">
        <v>39</v>
      </c>
      <c r="B496">
        <v>10281</v>
      </c>
      <c r="C496">
        <v>10214.4</v>
      </c>
      <c r="D496">
        <v>10135.5</v>
      </c>
      <c r="E496">
        <v>9208.7199999999993</v>
      </c>
      <c r="F496">
        <v>0</v>
      </c>
      <c r="G496">
        <v>0.26057999999999998</v>
      </c>
      <c r="H496">
        <v>1</v>
      </c>
      <c r="I496">
        <v>0</v>
      </c>
    </row>
    <row r="497" spans="1:25" x14ac:dyDescent="0.25">
      <c r="A497" t="s">
        <v>39</v>
      </c>
      <c r="B497">
        <v>10284.700000000001</v>
      </c>
      <c r="C497">
        <v>10217</v>
      </c>
      <c r="D497">
        <v>10135.200000000001</v>
      </c>
      <c r="E497">
        <v>9208.39</v>
      </c>
      <c r="F497">
        <v>0</v>
      </c>
      <c r="G497">
        <v>0.26057999999999998</v>
      </c>
      <c r="H497">
        <v>1</v>
      </c>
      <c r="I497">
        <v>0</v>
      </c>
    </row>
    <row r="498" spans="1:25" x14ac:dyDescent="0.25">
      <c r="A498" t="s">
        <v>39</v>
      </c>
      <c r="B498">
        <v>10287.5</v>
      </c>
      <c r="C498">
        <v>10220.5</v>
      </c>
      <c r="D498">
        <v>10136.200000000001</v>
      </c>
      <c r="E498">
        <v>9208.41</v>
      </c>
      <c r="F498">
        <v>0</v>
      </c>
      <c r="G498">
        <v>0.26057999999999998</v>
      </c>
      <c r="H498">
        <v>1</v>
      </c>
      <c r="I498">
        <v>0</v>
      </c>
    </row>
    <row r="499" spans="1:25" x14ac:dyDescent="0.25">
      <c r="A499" t="s">
        <v>39</v>
      </c>
      <c r="B499">
        <v>10303.200000000001</v>
      </c>
      <c r="C499">
        <v>10230.700000000001</v>
      </c>
      <c r="D499">
        <v>10137.700000000001</v>
      </c>
      <c r="E499">
        <v>9208.7099999999991</v>
      </c>
      <c r="F499">
        <v>0</v>
      </c>
      <c r="G499">
        <v>0.26057999999999998</v>
      </c>
      <c r="H499">
        <v>1</v>
      </c>
      <c r="I499">
        <v>0</v>
      </c>
    </row>
    <row r="500" spans="1:25" x14ac:dyDescent="0.25">
      <c r="A500" t="s">
        <v>39</v>
      </c>
      <c r="B500">
        <v>10286.1</v>
      </c>
      <c r="C500">
        <v>10217.9</v>
      </c>
      <c r="D500">
        <v>10135.799999999999</v>
      </c>
      <c r="E500">
        <v>9208.56</v>
      </c>
      <c r="F500">
        <v>0</v>
      </c>
      <c r="G500">
        <v>0.26057999999999998</v>
      </c>
      <c r="H500">
        <v>1</v>
      </c>
      <c r="I500">
        <v>0</v>
      </c>
    </row>
    <row r="501" spans="1:25" x14ac:dyDescent="0.25">
      <c r="A501" t="s">
        <v>39</v>
      </c>
      <c r="B501">
        <v>10288.799999999999</v>
      </c>
      <c r="C501">
        <v>10220.9</v>
      </c>
      <c r="D501">
        <v>10136</v>
      </c>
      <c r="E501">
        <v>9208.48</v>
      </c>
      <c r="F501">
        <v>0</v>
      </c>
      <c r="G501">
        <v>0.26057999999999998</v>
      </c>
      <c r="H501">
        <v>1</v>
      </c>
      <c r="I501">
        <v>0</v>
      </c>
    </row>
    <row r="502" spans="1:25" x14ac:dyDescent="0.25">
      <c r="A502" t="s">
        <v>39</v>
      </c>
      <c r="B502">
        <v>10288.6</v>
      </c>
      <c r="C502">
        <v>10220.700000000001</v>
      </c>
      <c r="D502">
        <v>10136.1</v>
      </c>
      <c r="E502">
        <v>9208.69</v>
      </c>
      <c r="F502">
        <v>0</v>
      </c>
      <c r="G502">
        <v>0.26057999999999998</v>
      </c>
      <c r="H502">
        <v>1</v>
      </c>
      <c r="I502">
        <v>0</v>
      </c>
    </row>
    <row r="503" spans="1:25" x14ac:dyDescent="0.25">
      <c r="A503" t="s">
        <v>39</v>
      </c>
      <c r="B503">
        <v>10285.299999999999</v>
      </c>
      <c r="C503">
        <v>10216.9</v>
      </c>
      <c r="D503">
        <v>10134.9</v>
      </c>
      <c r="E503">
        <v>9208.36</v>
      </c>
      <c r="F503">
        <v>0</v>
      </c>
      <c r="G503">
        <v>0.26057999999999998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39</v>
      </c>
      <c r="B504">
        <v>10302.5</v>
      </c>
      <c r="C504">
        <v>10235.299999999999</v>
      </c>
      <c r="D504">
        <v>10139.6</v>
      </c>
      <c r="E504">
        <v>9208.7000000000007</v>
      </c>
      <c r="F504">
        <v>0</v>
      </c>
      <c r="G504">
        <v>0.26057999999999998</v>
      </c>
      <c r="H504">
        <v>1</v>
      </c>
      <c r="I504">
        <v>0</v>
      </c>
      <c r="R504">
        <f>AVERAGE(B455:B504)</f>
        <v>10292.661999999998</v>
      </c>
      <c r="S504">
        <f>AVERAGE(C455:C504)</f>
        <v>10224.26</v>
      </c>
      <c r="U504">
        <f>_xlfn.VAR.P(B455:B504)</f>
        <v>73.943156000001878</v>
      </c>
      <c r="V504">
        <f>_xlfn.VAR.P(C455:C504)</f>
        <v>68.938000000001352</v>
      </c>
      <c r="X504">
        <f>1.96*SQRT(U504)/50</f>
        <v>0.33708160916288932</v>
      </c>
      <c r="Y504">
        <f>1.96*SQRT(V504)/50</f>
        <v>0.32547332966005377</v>
      </c>
    </row>
    <row r="505" spans="1:25" x14ac:dyDescent="0.25">
      <c r="A505" t="s">
        <v>38</v>
      </c>
      <c r="B505">
        <v>514701.48229999997</v>
      </c>
      <c r="C505" t="s">
        <v>36</v>
      </c>
    </row>
    <row r="506" spans="1:25" x14ac:dyDescent="0.25">
      <c r="A506" t="s">
        <v>40</v>
      </c>
      <c r="B506">
        <v>4022.3</v>
      </c>
      <c r="C506">
        <v>3957.16</v>
      </c>
      <c r="D506">
        <v>3893.41</v>
      </c>
      <c r="E506">
        <v>2961.78</v>
      </c>
      <c r="F506">
        <v>0</v>
      </c>
      <c r="G506">
        <v>0.23791499999999999</v>
      </c>
      <c r="H506">
        <v>1</v>
      </c>
      <c r="I506">
        <v>0</v>
      </c>
    </row>
    <row r="507" spans="1:25" x14ac:dyDescent="0.25">
      <c r="A507" t="s">
        <v>40</v>
      </c>
      <c r="B507">
        <v>4019.55</v>
      </c>
      <c r="C507">
        <v>3957.67</v>
      </c>
      <c r="D507">
        <v>3894.71</v>
      </c>
      <c r="E507">
        <v>2962.1</v>
      </c>
      <c r="F507">
        <v>0</v>
      </c>
      <c r="G507">
        <v>0.26060100000000003</v>
      </c>
      <c r="H507">
        <v>1</v>
      </c>
      <c r="I507">
        <v>0</v>
      </c>
    </row>
    <row r="508" spans="1:25" x14ac:dyDescent="0.25">
      <c r="A508" t="s">
        <v>40</v>
      </c>
      <c r="B508">
        <v>4019.37</v>
      </c>
      <c r="C508">
        <v>3956.92</v>
      </c>
      <c r="D508">
        <v>3894.11</v>
      </c>
      <c r="E508">
        <v>2962.17</v>
      </c>
      <c r="F508">
        <v>0</v>
      </c>
      <c r="G508">
        <v>0.23944199999999999</v>
      </c>
      <c r="H508">
        <v>1</v>
      </c>
      <c r="I508">
        <v>0</v>
      </c>
    </row>
    <row r="509" spans="1:25" x14ac:dyDescent="0.25">
      <c r="A509" t="s">
        <v>40</v>
      </c>
      <c r="B509">
        <v>4017.61</v>
      </c>
      <c r="C509">
        <v>3955.4</v>
      </c>
      <c r="D509">
        <v>3893.68</v>
      </c>
      <c r="E509">
        <v>2961.97</v>
      </c>
      <c r="F509">
        <v>0</v>
      </c>
      <c r="G509">
        <v>0.26053199999999999</v>
      </c>
      <c r="H509">
        <v>1</v>
      </c>
      <c r="I509">
        <v>0</v>
      </c>
    </row>
    <row r="510" spans="1:25" x14ac:dyDescent="0.25">
      <c r="A510" t="s">
        <v>40</v>
      </c>
      <c r="B510">
        <v>4018.17</v>
      </c>
      <c r="C510">
        <v>3952.77</v>
      </c>
      <c r="D510">
        <v>3892.6</v>
      </c>
      <c r="E510">
        <v>2962.06</v>
      </c>
      <c r="F510">
        <v>0</v>
      </c>
      <c r="G510">
        <v>0.26053199999999999</v>
      </c>
      <c r="H510">
        <v>1</v>
      </c>
      <c r="I510">
        <v>0</v>
      </c>
    </row>
    <row r="511" spans="1:25" x14ac:dyDescent="0.25">
      <c r="A511" t="s">
        <v>40</v>
      </c>
      <c r="B511">
        <v>4021.81</v>
      </c>
      <c r="C511">
        <v>3959.96</v>
      </c>
      <c r="D511">
        <v>3894.75</v>
      </c>
      <c r="E511">
        <v>2962.08</v>
      </c>
      <c r="F511">
        <v>0</v>
      </c>
      <c r="G511">
        <v>0.26061000000000001</v>
      </c>
      <c r="H511">
        <v>1</v>
      </c>
      <c r="I511">
        <v>0</v>
      </c>
    </row>
    <row r="512" spans="1:25" x14ac:dyDescent="0.25">
      <c r="A512" t="s">
        <v>40</v>
      </c>
      <c r="B512">
        <v>4021.18</v>
      </c>
      <c r="C512">
        <v>3954.37</v>
      </c>
      <c r="D512">
        <v>3893.43</v>
      </c>
      <c r="E512">
        <v>2962.09</v>
      </c>
      <c r="F512">
        <v>0</v>
      </c>
      <c r="G512">
        <v>0.26061000000000001</v>
      </c>
      <c r="H512">
        <v>1</v>
      </c>
      <c r="I512">
        <v>0</v>
      </c>
    </row>
    <row r="513" spans="1:9" x14ac:dyDescent="0.25">
      <c r="A513" t="s">
        <v>40</v>
      </c>
      <c r="B513">
        <v>4018.63</v>
      </c>
      <c r="C513">
        <v>3952.76</v>
      </c>
      <c r="D513">
        <v>3893.46</v>
      </c>
      <c r="E513">
        <v>2962.21</v>
      </c>
      <c r="F513">
        <v>0</v>
      </c>
      <c r="G513">
        <v>0.26061000000000001</v>
      </c>
      <c r="H513">
        <v>1</v>
      </c>
      <c r="I513">
        <v>0</v>
      </c>
    </row>
    <row r="514" spans="1:9" x14ac:dyDescent="0.25">
      <c r="A514" t="s">
        <v>40</v>
      </c>
      <c r="B514">
        <v>4015.57</v>
      </c>
      <c r="C514">
        <v>3952.87</v>
      </c>
      <c r="D514">
        <v>3892.32</v>
      </c>
      <c r="E514">
        <v>2962.11</v>
      </c>
      <c r="F514">
        <v>0</v>
      </c>
      <c r="G514">
        <v>0.26053799999999999</v>
      </c>
      <c r="H514">
        <v>1</v>
      </c>
      <c r="I514">
        <v>0</v>
      </c>
    </row>
    <row r="515" spans="1:9" x14ac:dyDescent="0.25">
      <c r="A515" t="s">
        <v>40</v>
      </c>
      <c r="B515">
        <v>4016.61</v>
      </c>
      <c r="C515">
        <v>3953.88</v>
      </c>
      <c r="D515">
        <v>3892.84</v>
      </c>
      <c r="E515">
        <v>2961.98</v>
      </c>
      <c r="F515">
        <v>0</v>
      </c>
      <c r="G515">
        <v>0.26053700000000002</v>
      </c>
      <c r="H515">
        <v>1</v>
      </c>
      <c r="I515">
        <v>0</v>
      </c>
    </row>
    <row r="516" spans="1:9" x14ac:dyDescent="0.25">
      <c r="A516" t="s">
        <v>40</v>
      </c>
      <c r="B516">
        <v>4017.7</v>
      </c>
      <c r="C516">
        <v>3953.26</v>
      </c>
      <c r="D516">
        <v>3893.13</v>
      </c>
      <c r="E516">
        <v>2962.07</v>
      </c>
      <c r="F516">
        <v>0</v>
      </c>
      <c r="G516">
        <v>0.26057599999999997</v>
      </c>
      <c r="H516">
        <v>1</v>
      </c>
      <c r="I516">
        <v>0</v>
      </c>
    </row>
    <row r="517" spans="1:9" x14ac:dyDescent="0.25">
      <c r="A517" t="s">
        <v>40</v>
      </c>
      <c r="B517">
        <v>4017.08</v>
      </c>
      <c r="C517">
        <v>3955.73</v>
      </c>
      <c r="D517">
        <v>3892.9</v>
      </c>
      <c r="E517">
        <v>2961.94</v>
      </c>
      <c r="F517">
        <v>0</v>
      </c>
      <c r="G517">
        <v>0.23871800000000001</v>
      </c>
      <c r="H517">
        <v>1</v>
      </c>
      <c r="I517">
        <v>0</v>
      </c>
    </row>
    <row r="518" spans="1:9" x14ac:dyDescent="0.25">
      <c r="A518" t="s">
        <v>40</v>
      </c>
      <c r="B518">
        <v>4018.85</v>
      </c>
      <c r="C518">
        <v>3956.24</v>
      </c>
      <c r="D518">
        <v>3893.8</v>
      </c>
      <c r="E518">
        <v>2962.17</v>
      </c>
      <c r="F518">
        <v>0</v>
      </c>
      <c r="G518">
        <v>0.239513</v>
      </c>
      <c r="H518">
        <v>1</v>
      </c>
      <c r="I518">
        <v>0</v>
      </c>
    </row>
    <row r="519" spans="1:9" x14ac:dyDescent="0.25">
      <c r="A519" t="s">
        <v>40</v>
      </c>
      <c r="B519">
        <v>4023.72</v>
      </c>
      <c r="C519">
        <v>3959.86</v>
      </c>
      <c r="D519">
        <v>3894.53</v>
      </c>
      <c r="E519">
        <v>2962.23</v>
      </c>
      <c r="F519">
        <v>0</v>
      </c>
      <c r="G519">
        <v>0.260571</v>
      </c>
      <c r="H519">
        <v>1</v>
      </c>
      <c r="I519">
        <v>0</v>
      </c>
    </row>
    <row r="520" spans="1:9" x14ac:dyDescent="0.25">
      <c r="A520" t="s">
        <v>40</v>
      </c>
      <c r="B520">
        <v>4008.12</v>
      </c>
      <c r="C520">
        <v>3943.74</v>
      </c>
      <c r="D520">
        <v>3889.75</v>
      </c>
      <c r="E520">
        <v>2962.18</v>
      </c>
      <c r="F520">
        <v>0</v>
      </c>
      <c r="G520">
        <v>0.260571</v>
      </c>
      <c r="H520">
        <v>1</v>
      </c>
      <c r="I520">
        <v>0</v>
      </c>
    </row>
    <row r="521" spans="1:9" x14ac:dyDescent="0.25">
      <c r="A521" t="s">
        <v>40</v>
      </c>
      <c r="B521">
        <v>4024.35</v>
      </c>
      <c r="C521">
        <v>3961.4</v>
      </c>
      <c r="D521">
        <v>3894.7</v>
      </c>
      <c r="E521">
        <v>2962.16</v>
      </c>
      <c r="F521">
        <v>0</v>
      </c>
      <c r="G521">
        <v>0.24102000000000001</v>
      </c>
      <c r="H521">
        <v>1</v>
      </c>
      <c r="I521">
        <v>0</v>
      </c>
    </row>
    <row r="522" spans="1:9" x14ac:dyDescent="0.25">
      <c r="A522" t="s">
        <v>40</v>
      </c>
      <c r="B522">
        <v>4026.67</v>
      </c>
      <c r="C522">
        <v>3961.69</v>
      </c>
      <c r="D522">
        <v>3895.31</v>
      </c>
      <c r="E522">
        <v>2961.56</v>
      </c>
      <c r="F522">
        <v>0</v>
      </c>
      <c r="G522">
        <v>0.26052999999999998</v>
      </c>
      <c r="H522">
        <v>1</v>
      </c>
      <c r="I522">
        <v>0</v>
      </c>
    </row>
    <row r="523" spans="1:9" x14ac:dyDescent="0.25">
      <c r="A523" t="s">
        <v>40</v>
      </c>
      <c r="B523">
        <v>4021.38</v>
      </c>
      <c r="C523">
        <v>3958.45</v>
      </c>
      <c r="D523">
        <v>3894.78</v>
      </c>
      <c r="E523">
        <v>2961.92</v>
      </c>
      <c r="F523">
        <v>0</v>
      </c>
      <c r="G523">
        <v>0.26052999999999998</v>
      </c>
      <c r="H523">
        <v>1</v>
      </c>
      <c r="I523">
        <v>0</v>
      </c>
    </row>
    <row r="524" spans="1:9" x14ac:dyDescent="0.25">
      <c r="A524" t="s">
        <v>40</v>
      </c>
      <c r="B524">
        <v>4026.85</v>
      </c>
      <c r="C524">
        <v>3962.66</v>
      </c>
      <c r="D524">
        <v>3896.2</v>
      </c>
      <c r="E524">
        <v>2962.02</v>
      </c>
      <c r="F524">
        <v>0</v>
      </c>
      <c r="G524">
        <v>0.25036799999999998</v>
      </c>
      <c r="H524">
        <v>1</v>
      </c>
      <c r="I524">
        <v>0</v>
      </c>
    </row>
    <row r="525" spans="1:9" x14ac:dyDescent="0.25">
      <c r="A525" t="s">
        <v>40</v>
      </c>
      <c r="B525">
        <v>4028.36</v>
      </c>
      <c r="C525">
        <v>3962.78</v>
      </c>
      <c r="D525">
        <v>3898.48</v>
      </c>
      <c r="E525">
        <v>2964.15</v>
      </c>
      <c r="F525">
        <v>0</v>
      </c>
      <c r="G525">
        <v>0.24771699999999999</v>
      </c>
      <c r="H525">
        <v>1</v>
      </c>
      <c r="I525">
        <v>0</v>
      </c>
    </row>
    <row r="526" spans="1:9" x14ac:dyDescent="0.25">
      <c r="A526" t="s">
        <v>40</v>
      </c>
      <c r="B526">
        <v>4038.25</v>
      </c>
      <c r="C526">
        <v>3971.68</v>
      </c>
      <c r="D526">
        <v>3907.65</v>
      </c>
      <c r="E526">
        <v>2971.44</v>
      </c>
      <c r="F526">
        <v>0</v>
      </c>
      <c r="G526">
        <v>0.26053100000000001</v>
      </c>
      <c r="H526">
        <v>1</v>
      </c>
      <c r="I526">
        <v>0</v>
      </c>
    </row>
    <row r="527" spans="1:9" x14ac:dyDescent="0.25">
      <c r="A527" t="s">
        <v>40</v>
      </c>
      <c r="B527">
        <v>4037.1</v>
      </c>
      <c r="C527">
        <v>3973.47</v>
      </c>
      <c r="D527">
        <v>3908.22</v>
      </c>
      <c r="E527">
        <v>2971.6</v>
      </c>
      <c r="F527">
        <v>0</v>
      </c>
      <c r="G527">
        <v>0.26052999999999998</v>
      </c>
      <c r="H527">
        <v>1</v>
      </c>
      <c r="I527">
        <v>0</v>
      </c>
    </row>
    <row r="528" spans="1:9" x14ac:dyDescent="0.25">
      <c r="A528" t="s">
        <v>40</v>
      </c>
      <c r="B528">
        <v>4033.2</v>
      </c>
      <c r="C528">
        <v>3968.47</v>
      </c>
      <c r="D528">
        <v>3906.53</v>
      </c>
      <c r="E528">
        <v>2971.76</v>
      </c>
      <c r="F528">
        <v>0</v>
      </c>
      <c r="G528">
        <v>0.25197599999999998</v>
      </c>
      <c r="H528">
        <v>1</v>
      </c>
      <c r="I528">
        <v>0</v>
      </c>
    </row>
    <row r="529" spans="1:9" x14ac:dyDescent="0.25">
      <c r="A529" t="s">
        <v>40</v>
      </c>
      <c r="B529">
        <v>4037.56</v>
      </c>
      <c r="C529">
        <v>3974.68</v>
      </c>
      <c r="D529">
        <v>3908.81</v>
      </c>
      <c r="E529">
        <v>2971.89</v>
      </c>
      <c r="F529">
        <v>0</v>
      </c>
      <c r="G529">
        <v>0.24648300000000001</v>
      </c>
      <c r="H529">
        <v>1</v>
      </c>
      <c r="I529">
        <v>0</v>
      </c>
    </row>
    <row r="530" spans="1:9" x14ac:dyDescent="0.25">
      <c r="A530" t="s">
        <v>40</v>
      </c>
      <c r="B530">
        <v>4038.98</v>
      </c>
      <c r="C530">
        <v>3974.61</v>
      </c>
      <c r="D530">
        <v>3908.61</v>
      </c>
      <c r="E530">
        <v>2971.73</v>
      </c>
      <c r="F530">
        <v>0</v>
      </c>
      <c r="G530">
        <v>0.24846299999999999</v>
      </c>
      <c r="H530">
        <v>1</v>
      </c>
      <c r="I530">
        <v>0</v>
      </c>
    </row>
    <row r="531" spans="1:9" x14ac:dyDescent="0.25">
      <c r="A531" t="s">
        <v>40</v>
      </c>
      <c r="B531">
        <v>4037.83</v>
      </c>
      <c r="C531">
        <v>3974.82</v>
      </c>
      <c r="D531">
        <v>3908.68</v>
      </c>
      <c r="E531">
        <v>2972.07</v>
      </c>
      <c r="F531">
        <v>0</v>
      </c>
      <c r="G531">
        <v>0.26053799999999999</v>
      </c>
      <c r="H531">
        <v>1</v>
      </c>
      <c r="I531">
        <v>0</v>
      </c>
    </row>
    <row r="532" spans="1:9" x14ac:dyDescent="0.25">
      <c r="A532" t="s">
        <v>40</v>
      </c>
      <c r="B532">
        <v>4039.72</v>
      </c>
      <c r="C532">
        <v>3976.2</v>
      </c>
      <c r="D532">
        <v>3908.79</v>
      </c>
      <c r="E532">
        <v>2971.93</v>
      </c>
      <c r="F532">
        <v>0</v>
      </c>
      <c r="G532">
        <v>0.26053799999999999</v>
      </c>
      <c r="H532">
        <v>1</v>
      </c>
      <c r="I532">
        <v>0</v>
      </c>
    </row>
    <row r="533" spans="1:9" x14ac:dyDescent="0.25">
      <c r="A533" t="s">
        <v>40</v>
      </c>
      <c r="B533">
        <v>4031.32</v>
      </c>
      <c r="C533">
        <v>3960.17</v>
      </c>
      <c r="D533">
        <v>3904.89</v>
      </c>
      <c r="E533">
        <v>2971.89</v>
      </c>
      <c r="F533">
        <v>0</v>
      </c>
      <c r="G533">
        <v>0.23644999999999999</v>
      </c>
      <c r="H533">
        <v>1</v>
      </c>
      <c r="I533">
        <v>0</v>
      </c>
    </row>
    <row r="534" spans="1:9" x14ac:dyDescent="0.25">
      <c r="A534" t="s">
        <v>40</v>
      </c>
      <c r="B534">
        <v>4015.81</v>
      </c>
      <c r="C534">
        <v>3951.47</v>
      </c>
      <c r="D534">
        <v>3901.91</v>
      </c>
      <c r="E534">
        <v>2972.09</v>
      </c>
      <c r="F534">
        <v>0</v>
      </c>
      <c r="G534">
        <v>0.23611799999999999</v>
      </c>
      <c r="H534">
        <v>1</v>
      </c>
      <c r="I534">
        <v>0</v>
      </c>
    </row>
    <row r="535" spans="1:9" x14ac:dyDescent="0.25">
      <c r="A535" t="s">
        <v>40</v>
      </c>
      <c r="B535">
        <v>4013.41</v>
      </c>
      <c r="C535">
        <v>3949.7</v>
      </c>
      <c r="D535">
        <v>3901.85</v>
      </c>
      <c r="E535">
        <v>2971.66</v>
      </c>
      <c r="F535">
        <v>0</v>
      </c>
      <c r="G535">
        <v>0.24498600000000001</v>
      </c>
      <c r="H535">
        <v>1</v>
      </c>
      <c r="I535">
        <v>0</v>
      </c>
    </row>
    <row r="536" spans="1:9" x14ac:dyDescent="0.25">
      <c r="A536" t="s">
        <v>40</v>
      </c>
      <c r="B536">
        <v>4013.56</v>
      </c>
      <c r="C536">
        <v>3947.29</v>
      </c>
      <c r="D536">
        <v>3901.45</v>
      </c>
      <c r="E536">
        <v>2972.08</v>
      </c>
      <c r="F536">
        <v>0</v>
      </c>
      <c r="G536">
        <v>0.26054300000000002</v>
      </c>
      <c r="H536">
        <v>1</v>
      </c>
      <c r="I536">
        <v>0</v>
      </c>
    </row>
    <row r="537" spans="1:9" x14ac:dyDescent="0.25">
      <c r="A537" t="s">
        <v>40</v>
      </c>
      <c r="B537">
        <v>4011.68</v>
      </c>
      <c r="C537">
        <v>3946.61</v>
      </c>
      <c r="D537">
        <v>3900.74</v>
      </c>
      <c r="E537">
        <v>2971.79</v>
      </c>
      <c r="F537">
        <v>0</v>
      </c>
      <c r="G537">
        <v>0.26054300000000002</v>
      </c>
      <c r="H537">
        <v>1</v>
      </c>
      <c r="I537">
        <v>0</v>
      </c>
    </row>
    <row r="538" spans="1:9" x14ac:dyDescent="0.25">
      <c r="A538" t="s">
        <v>40</v>
      </c>
      <c r="B538">
        <v>4012.59</v>
      </c>
      <c r="C538">
        <v>3948.07</v>
      </c>
      <c r="D538">
        <v>3901.15</v>
      </c>
      <c r="E538">
        <v>2971.97</v>
      </c>
      <c r="F538">
        <v>0</v>
      </c>
      <c r="G538">
        <v>0.26054300000000002</v>
      </c>
      <c r="H538">
        <v>1</v>
      </c>
      <c r="I538">
        <v>0</v>
      </c>
    </row>
    <row r="539" spans="1:9" x14ac:dyDescent="0.25">
      <c r="A539" t="s">
        <v>40</v>
      </c>
      <c r="B539">
        <v>4011</v>
      </c>
      <c r="C539">
        <v>3947.3</v>
      </c>
      <c r="D539">
        <v>3901.1</v>
      </c>
      <c r="E539">
        <v>2971.77</v>
      </c>
      <c r="F539">
        <v>0</v>
      </c>
      <c r="G539">
        <v>0.23890500000000001</v>
      </c>
      <c r="H539">
        <v>1</v>
      </c>
      <c r="I539">
        <v>0</v>
      </c>
    </row>
    <row r="540" spans="1:9" x14ac:dyDescent="0.25">
      <c r="A540" t="s">
        <v>40</v>
      </c>
      <c r="B540">
        <v>4018.34</v>
      </c>
      <c r="C540">
        <v>3952.04</v>
      </c>
      <c r="D540">
        <v>3902.02</v>
      </c>
      <c r="E540">
        <v>2971.96</v>
      </c>
      <c r="F540">
        <v>0</v>
      </c>
      <c r="G540">
        <v>0.241697</v>
      </c>
      <c r="H540">
        <v>1</v>
      </c>
      <c r="I540">
        <v>0</v>
      </c>
    </row>
    <row r="541" spans="1:9" x14ac:dyDescent="0.25">
      <c r="A541" t="s">
        <v>40</v>
      </c>
      <c r="B541">
        <v>4014.97</v>
      </c>
      <c r="C541">
        <v>3950.32</v>
      </c>
      <c r="D541">
        <v>3901.75</v>
      </c>
      <c r="E541">
        <v>2971.86</v>
      </c>
      <c r="F541">
        <v>0</v>
      </c>
      <c r="G541">
        <v>0.25311400000000001</v>
      </c>
      <c r="H541">
        <v>1</v>
      </c>
      <c r="I541">
        <v>0</v>
      </c>
    </row>
    <row r="542" spans="1:9" x14ac:dyDescent="0.25">
      <c r="A542" t="s">
        <v>40</v>
      </c>
      <c r="B542">
        <v>4008.26</v>
      </c>
      <c r="C542">
        <v>3945.03</v>
      </c>
      <c r="D542">
        <v>3900.68</v>
      </c>
      <c r="E542">
        <v>2971.87</v>
      </c>
      <c r="F542">
        <v>0</v>
      </c>
      <c r="G542">
        <v>0.26053300000000001</v>
      </c>
      <c r="H542">
        <v>1</v>
      </c>
      <c r="I542">
        <v>0</v>
      </c>
    </row>
    <row r="543" spans="1:9" x14ac:dyDescent="0.25">
      <c r="A543" t="s">
        <v>40</v>
      </c>
      <c r="B543">
        <v>4014.89</v>
      </c>
      <c r="C543">
        <v>3948.8</v>
      </c>
      <c r="D543">
        <v>3901.54</v>
      </c>
      <c r="E543">
        <v>2972.02</v>
      </c>
      <c r="F543">
        <v>0</v>
      </c>
      <c r="G543">
        <v>0.26053300000000001</v>
      </c>
      <c r="H543">
        <v>1</v>
      </c>
      <c r="I543">
        <v>0</v>
      </c>
    </row>
    <row r="544" spans="1:9" x14ac:dyDescent="0.25">
      <c r="A544" t="s">
        <v>40</v>
      </c>
      <c r="B544">
        <v>4014.37</v>
      </c>
      <c r="C544">
        <v>3948.75</v>
      </c>
      <c r="D544">
        <v>3901.34</v>
      </c>
      <c r="E544">
        <v>2971.66</v>
      </c>
      <c r="F544">
        <v>0</v>
      </c>
      <c r="G544">
        <v>0.25067200000000001</v>
      </c>
      <c r="H544">
        <v>1</v>
      </c>
      <c r="I544">
        <v>0</v>
      </c>
    </row>
    <row r="545" spans="1:25" x14ac:dyDescent="0.25">
      <c r="A545" t="s">
        <v>40</v>
      </c>
      <c r="B545">
        <v>4013.25</v>
      </c>
      <c r="C545">
        <v>3947.48</v>
      </c>
      <c r="D545">
        <v>3900.82</v>
      </c>
      <c r="E545">
        <v>2971.35</v>
      </c>
      <c r="F545">
        <v>0</v>
      </c>
      <c r="G545">
        <v>0.26050800000000002</v>
      </c>
      <c r="H545">
        <v>1</v>
      </c>
      <c r="I545">
        <v>0</v>
      </c>
    </row>
    <row r="546" spans="1:25" x14ac:dyDescent="0.25">
      <c r="A546" t="s">
        <v>40</v>
      </c>
      <c r="B546">
        <v>4009.4</v>
      </c>
      <c r="C546">
        <v>3945.74</v>
      </c>
      <c r="D546">
        <v>3900.85</v>
      </c>
      <c r="E546">
        <v>2971.68</v>
      </c>
      <c r="F546">
        <v>0</v>
      </c>
      <c r="G546">
        <v>0.25851400000000002</v>
      </c>
      <c r="H546">
        <v>1</v>
      </c>
      <c r="I546">
        <v>0</v>
      </c>
    </row>
    <row r="547" spans="1:25" x14ac:dyDescent="0.25">
      <c r="A547" t="s">
        <v>40</v>
      </c>
      <c r="B547">
        <v>4012.51</v>
      </c>
      <c r="C547">
        <v>3946.57</v>
      </c>
      <c r="D547">
        <v>3900.91</v>
      </c>
      <c r="E547">
        <v>2971.65</v>
      </c>
      <c r="F547">
        <v>0</v>
      </c>
      <c r="G547">
        <v>0.26052999999999998</v>
      </c>
      <c r="H547">
        <v>1</v>
      </c>
      <c r="I547">
        <v>0</v>
      </c>
    </row>
    <row r="548" spans="1:25" x14ac:dyDescent="0.25">
      <c r="A548" t="s">
        <v>40</v>
      </c>
      <c r="B548">
        <v>4011.94</v>
      </c>
      <c r="C548">
        <v>3946.71</v>
      </c>
      <c r="D548">
        <v>3901.03</v>
      </c>
      <c r="E548">
        <v>2971.98</v>
      </c>
      <c r="F548">
        <v>0</v>
      </c>
      <c r="G548">
        <v>0.26053599999999999</v>
      </c>
      <c r="H548">
        <v>1</v>
      </c>
      <c r="I548">
        <v>0</v>
      </c>
    </row>
    <row r="549" spans="1:25" x14ac:dyDescent="0.25">
      <c r="A549" t="s">
        <v>40</v>
      </c>
      <c r="B549">
        <v>4021.43</v>
      </c>
      <c r="C549">
        <v>3954.19</v>
      </c>
      <c r="D549">
        <v>3901.39</v>
      </c>
      <c r="E549">
        <v>2971.27</v>
      </c>
      <c r="F549">
        <v>0</v>
      </c>
      <c r="G549">
        <v>0.24665599999999999</v>
      </c>
      <c r="H549">
        <v>1</v>
      </c>
      <c r="I549">
        <v>0</v>
      </c>
    </row>
    <row r="550" spans="1:25" x14ac:dyDescent="0.25">
      <c r="A550" t="s">
        <v>40</v>
      </c>
      <c r="B550">
        <v>4020.26</v>
      </c>
      <c r="C550">
        <v>3953.78</v>
      </c>
      <c r="D550">
        <v>3902.05</v>
      </c>
      <c r="E550">
        <v>2971.52</v>
      </c>
      <c r="F550">
        <v>0</v>
      </c>
      <c r="G550">
        <v>0.26058999999999999</v>
      </c>
      <c r="H550">
        <v>1</v>
      </c>
      <c r="I550">
        <v>0</v>
      </c>
    </row>
    <row r="551" spans="1:25" x14ac:dyDescent="0.25">
      <c r="A551" t="s">
        <v>40</v>
      </c>
      <c r="B551">
        <v>4014.08</v>
      </c>
      <c r="C551">
        <v>3949.84</v>
      </c>
      <c r="D551">
        <v>3901.66</v>
      </c>
      <c r="E551">
        <v>2971.84</v>
      </c>
      <c r="F551">
        <v>0</v>
      </c>
      <c r="G551">
        <v>0.26058999999999999</v>
      </c>
      <c r="H551">
        <v>1</v>
      </c>
      <c r="I551">
        <v>0</v>
      </c>
    </row>
    <row r="552" spans="1:25" x14ac:dyDescent="0.25">
      <c r="A552" t="s">
        <v>40</v>
      </c>
      <c r="B552">
        <v>4015.28</v>
      </c>
      <c r="C552">
        <v>3950.21</v>
      </c>
      <c r="D552">
        <v>3901.57</v>
      </c>
      <c r="E552">
        <v>2972.01</v>
      </c>
      <c r="F552">
        <v>0</v>
      </c>
      <c r="G552">
        <v>0.26052999999999998</v>
      </c>
      <c r="H552">
        <v>1</v>
      </c>
      <c r="I552">
        <v>0</v>
      </c>
    </row>
    <row r="553" spans="1:25" x14ac:dyDescent="0.25">
      <c r="A553" t="s">
        <v>40</v>
      </c>
      <c r="B553">
        <v>4014.64</v>
      </c>
      <c r="C553">
        <v>3948.01</v>
      </c>
      <c r="D553">
        <v>3901.31</v>
      </c>
      <c r="E553">
        <v>2971.97</v>
      </c>
      <c r="F553">
        <v>0</v>
      </c>
      <c r="G553">
        <v>0.26053799999999999</v>
      </c>
      <c r="H553">
        <v>1</v>
      </c>
      <c r="I553">
        <v>0</v>
      </c>
    </row>
    <row r="554" spans="1:25" x14ac:dyDescent="0.25">
      <c r="A554" t="s">
        <v>40</v>
      </c>
      <c r="B554">
        <v>4016.41</v>
      </c>
      <c r="C554">
        <v>3949.91</v>
      </c>
      <c r="D554">
        <v>3901.52</v>
      </c>
      <c r="E554">
        <v>2972.06</v>
      </c>
      <c r="F554">
        <v>0</v>
      </c>
      <c r="G554">
        <v>0.26053799999999999</v>
      </c>
      <c r="H554">
        <v>1</v>
      </c>
      <c r="I554">
        <v>0</v>
      </c>
    </row>
    <row r="555" spans="1:25" x14ac:dyDescent="0.25">
      <c r="A555" t="s">
        <v>40</v>
      </c>
      <c r="B555">
        <v>4017.39</v>
      </c>
      <c r="C555">
        <v>3950.48</v>
      </c>
      <c r="D555">
        <v>3901.52</v>
      </c>
      <c r="E555">
        <v>2971.95</v>
      </c>
      <c r="F555">
        <v>0</v>
      </c>
      <c r="G555">
        <v>0.26053199999999999</v>
      </c>
      <c r="H555">
        <v>1</v>
      </c>
      <c r="I555">
        <v>0</v>
      </c>
    </row>
    <row r="556" spans="1:25" x14ac:dyDescent="0.25">
      <c r="A556" t="s">
        <v>40</v>
      </c>
      <c r="B556">
        <v>4016.02</v>
      </c>
      <c r="C556">
        <v>3950.34</v>
      </c>
      <c r="D556">
        <v>3901.23</v>
      </c>
      <c r="E556">
        <v>2971.96</v>
      </c>
      <c r="F556">
        <v>0</v>
      </c>
      <c r="G556">
        <v>0.235709</v>
      </c>
      <c r="H556">
        <v>1</v>
      </c>
      <c r="I556">
        <v>0</v>
      </c>
    </row>
    <row r="557" spans="1:25" x14ac:dyDescent="0.25">
      <c r="A557" t="s">
        <v>40</v>
      </c>
      <c r="B557">
        <v>4012.92</v>
      </c>
      <c r="C557">
        <v>3948.79</v>
      </c>
      <c r="D557">
        <v>3900.97</v>
      </c>
      <c r="E557">
        <v>2971.96</v>
      </c>
      <c r="F557">
        <v>0</v>
      </c>
      <c r="G557">
        <v>0.26053199999999999</v>
      </c>
      <c r="H557">
        <v>1</v>
      </c>
      <c r="I557">
        <v>0</v>
      </c>
    </row>
    <row r="558" spans="1:25" x14ac:dyDescent="0.25">
      <c r="A558" t="s">
        <v>40</v>
      </c>
      <c r="B558">
        <v>4016.6</v>
      </c>
      <c r="C558">
        <v>3949.94</v>
      </c>
      <c r="D558">
        <v>3901.41</v>
      </c>
      <c r="E558">
        <v>2972.17</v>
      </c>
      <c r="F558">
        <v>0</v>
      </c>
      <c r="G558">
        <v>0.26056299999999999</v>
      </c>
      <c r="H558">
        <v>1</v>
      </c>
      <c r="I558">
        <v>0</v>
      </c>
    </row>
    <row r="559" spans="1:25" x14ac:dyDescent="0.25">
      <c r="A559" t="s">
        <v>40</v>
      </c>
      <c r="B559">
        <v>4016.48</v>
      </c>
      <c r="C559">
        <v>3950.58</v>
      </c>
      <c r="D559">
        <v>3901.58</v>
      </c>
      <c r="E559">
        <v>2971.97</v>
      </c>
      <c r="F559">
        <v>0</v>
      </c>
      <c r="G559">
        <v>0.26056299999999999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40</v>
      </c>
      <c r="B560">
        <v>4016.14</v>
      </c>
      <c r="C560">
        <v>3949.79</v>
      </c>
      <c r="D560">
        <v>3901.07</v>
      </c>
      <c r="E560">
        <v>2971.98</v>
      </c>
      <c r="F560">
        <v>0</v>
      </c>
      <c r="G560">
        <v>0.25767600000000002</v>
      </c>
      <c r="H560">
        <v>1</v>
      </c>
      <c r="I560">
        <v>0</v>
      </c>
      <c r="R560">
        <f>AVERAGE(B511:B560)</f>
        <v>4019.8894000000005</v>
      </c>
      <c r="S560">
        <f>AVERAGE(C511:C560)</f>
        <v>3955.0298000000003</v>
      </c>
      <c r="U560">
        <f>_xlfn.VAR.P(B511:B560)</f>
        <v>74.309561639999671</v>
      </c>
      <c r="V560">
        <f>_xlfn.VAR.P(C511:C560)</f>
        <v>77.931677959999405</v>
      </c>
      <c r="X560">
        <f>1.96*SQRT(U560)/50</f>
        <v>0.33791573623980442</v>
      </c>
      <c r="Y560">
        <f>1.96*SQRT(V560)/50</f>
        <v>0.34605336816805221</v>
      </c>
    </row>
    <row r="561" spans="1:9" x14ac:dyDescent="0.25">
      <c r="A561" t="s">
        <v>40</v>
      </c>
      <c r="B561">
        <v>201069.09039999999</v>
      </c>
      <c r="C561" t="s">
        <v>36</v>
      </c>
    </row>
    <row r="562" spans="1:9" x14ac:dyDescent="0.25">
      <c r="A562" t="s">
        <v>89</v>
      </c>
      <c r="B562">
        <v>10017.6</v>
      </c>
      <c r="C562">
        <v>9944.51</v>
      </c>
      <c r="D562">
        <v>9863</v>
      </c>
      <c r="E562">
        <v>8963.08</v>
      </c>
      <c r="F562">
        <v>0</v>
      </c>
      <c r="G562">
        <v>0.28315099999999999</v>
      </c>
      <c r="H562">
        <v>0.71284099999999995</v>
      </c>
      <c r="I562">
        <v>0</v>
      </c>
    </row>
    <row r="563" spans="1:9" x14ac:dyDescent="0.25">
      <c r="A563" t="s">
        <v>89</v>
      </c>
      <c r="B563">
        <v>9991.49</v>
      </c>
      <c r="C563">
        <v>9920.56</v>
      </c>
      <c r="D563">
        <v>9828.23</v>
      </c>
      <c r="E563">
        <v>8925.98</v>
      </c>
      <c r="F563">
        <v>0</v>
      </c>
      <c r="G563">
        <v>0.28328300000000001</v>
      </c>
      <c r="H563">
        <v>0.72693399999999997</v>
      </c>
      <c r="I563">
        <v>0</v>
      </c>
    </row>
    <row r="564" spans="1:9" x14ac:dyDescent="0.25">
      <c r="A564" t="s">
        <v>89</v>
      </c>
      <c r="B564">
        <v>9987.69</v>
      </c>
      <c r="C564">
        <v>9919.66</v>
      </c>
      <c r="D564">
        <v>9823.41</v>
      </c>
      <c r="E564">
        <v>8923.9</v>
      </c>
      <c r="F564">
        <v>0</v>
      </c>
      <c r="G564">
        <v>0.27978399999999998</v>
      </c>
      <c r="H564">
        <v>0.72501700000000002</v>
      </c>
      <c r="I564">
        <v>0</v>
      </c>
    </row>
    <row r="565" spans="1:9" x14ac:dyDescent="0.25">
      <c r="A565" t="s">
        <v>89</v>
      </c>
      <c r="B565">
        <v>9989.4599999999991</v>
      </c>
      <c r="C565">
        <v>9921.14</v>
      </c>
      <c r="D565">
        <v>9825.4500000000007</v>
      </c>
      <c r="E565">
        <v>8926.39</v>
      </c>
      <c r="F565">
        <v>0</v>
      </c>
      <c r="G565">
        <v>0.28308</v>
      </c>
      <c r="H565">
        <v>0.72529999999999994</v>
      </c>
      <c r="I565">
        <v>0</v>
      </c>
    </row>
    <row r="566" spans="1:9" x14ac:dyDescent="0.25">
      <c r="A566" t="s">
        <v>89</v>
      </c>
      <c r="B566">
        <v>9990.08</v>
      </c>
      <c r="C566">
        <v>9922.2099999999991</v>
      </c>
      <c r="D566">
        <v>9823.82</v>
      </c>
      <c r="E566">
        <v>8924.48</v>
      </c>
      <c r="F566">
        <v>0</v>
      </c>
      <c r="G566">
        <v>0.28310800000000003</v>
      </c>
      <c r="H566">
        <v>0.72455400000000003</v>
      </c>
      <c r="I566">
        <v>0</v>
      </c>
    </row>
    <row r="567" spans="1:9" x14ac:dyDescent="0.25">
      <c r="A567" t="s">
        <v>89</v>
      </c>
      <c r="B567">
        <v>9980.42</v>
      </c>
      <c r="C567">
        <v>9912.14</v>
      </c>
      <c r="D567">
        <v>9820.6200000000008</v>
      </c>
      <c r="E567">
        <v>8921.65</v>
      </c>
      <c r="F567">
        <v>0</v>
      </c>
      <c r="G567">
        <v>0.28315299999999999</v>
      </c>
      <c r="H567">
        <v>0.72237600000000002</v>
      </c>
      <c r="I567">
        <v>0</v>
      </c>
    </row>
    <row r="568" spans="1:9" x14ac:dyDescent="0.25">
      <c r="A568" t="s">
        <v>89</v>
      </c>
      <c r="B568">
        <v>9985.07</v>
      </c>
      <c r="C568">
        <v>9915.6299999999992</v>
      </c>
      <c r="D568">
        <v>9824.67</v>
      </c>
      <c r="E568">
        <v>8922.9599999999991</v>
      </c>
      <c r="F568">
        <v>0</v>
      </c>
      <c r="G568">
        <v>0.28308100000000003</v>
      </c>
      <c r="H568">
        <v>0.70652700000000002</v>
      </c>
      <c r="I568">
        <v>0</v>
      </c>
    </row>
    <row r="569" spans="1:9" x14ac:dyDescent="0.25">
      <c r="A569" t="s">
        <v>89</v>
      </c>
      <c r="B569">
        <v>9985.68</v>
      </c>
      <c r="C569">
        <v>9918.34</v>
      </c>
      <c r="D569">
        <v>9824.6299999999992</v>
      </c>
      <c r="E569">
        <v>8921.8799999999992</v>
      </c>
      <c r="F569">
        <v>0</v>
      </c>
      <c r="G569">
        <v>0.28320400000000001</v>
      </c>
      <c r="H569">
        <v>0.72681399999999996</v>
      </c>
      <c r="I569">
        <v>0</v>
      </c>
    </row>
    <row r="570" spans="1:9" x14ac:dyDescent="0.25">
      <c r="A570" t="s">
        <v>89</v>
      </c>
      <c r="B570">
        <v>9984.85</v>
      </c>
      <c r="C570">
        <v>9917.9599999999991</v>
      </c>
      <c r="D570">
        <v>9826.76</v>
      </c>
      <c r="E570">
        <v>8924.1200000000008</v>
      </c>
      <c r="F570">
        <v>0</v>
      </c>
      <c r="G570">
        <v>0.28309800000000002</v>
      </c>
      <c r="H570">
        <v>0.72782999999999998</v>
      </c>
      <c r="I570">
        <v>0</v>
      </c>
    </row>
    <row r="571" spans="1:9" x14ac:dyDescent="0.25">
      <c r="A571" t="s">
        <v>89</v>
      </c>
      <c r="B571">
        <v>9972.3799999999992</v>
      </c>
      <c r="C571">
        <v>9905.33</v>
      </c>
      <c r="D571">
        <v>9821.15</v>
      </c>
      <c r="E571">
        <v>8923.33</v>
      </c>
      <c r="F571">
        <v>0</v>
      </c>
      <c r="G571">
        <v>0.28403600000000001</v>
      </c>
      <c r="H571">
        <v>0.72667400000000004</v>
      </c>
      <c r="I571">
        <v>0</v>
      </c>
    </row>
    <row r="572" spans="1:9" x14ac:dyDescent="0.25">
      <c r="A572" t="s">
        <v>89</v>
      </c>
      <c r="B572">
        <v>9985.89</v>
      </c>
      <c r="C572">
        <v>9918.84</v>
      </c>
      <c r="D572">
        <v>9826.83</v>
      </c>
      <c r="E572">
        <v>8923.5300000000007</v>
      </c>
      <c r="F572">
        <v>0</v>
      </c>
      <c r="G572">
        <v>0.28308499999999998</v>
      </c>
      <c r="H572">
        <v>0.70652800000000004</v>
      </c>
      <c r="I572">
        <v>0</v>
      </c>
    </row>
    <row r="573" spans="1:9" x14ac:dyDescent="0.25">
      <c r="A573" t="s">
        <v>89</v>
      </c>
      <c r="B573">
        <v>9971.26</v>
      </c>
      <c r="C573">
        <v>9903.32</v>
      </c>
      <c r="D573">
        <v>9822.75</v>
      </c>
      <c r="E573">
        <v>8925.52</v>
      </c>
      <c r="F573">
        <v>0</v>
      </c>
      <c r="G573">
        <v>0.28205200000000002</v>
      </c>
      <c r="H573">
        <v>0.72275400000000001</v>
      </c>
      <c r="I573">
        <v>0</v>
      </c>
    </row>
    <row r="574" spans="1:9" x14ac:dyDescent="0.25">
      <c r="A574" t="s">
        <v>89</v>
      </c>
      <c r="B574">
        <v>9978.0400000000009</v>
      </c>
      <c r="C574">
        <v>9909.27</v>
      </c>
      <c r="D574">
        <v>9821.94</v>
      </c>
      <c r="E574">
        <v>8924.08</v>
      </c>
      <c r="F574">
        <v>0</v>
      </c>
      <c r="G574">
        <v>0.28333999999999998</v>
      </c>
      <c r="H574">
        <v>0.71699500000000005</v>
      </c>
      <c r="I574">
        <v>0</v>
      </c>
    </row>
    <row r="575" spans="1:9" x14ac:dyDescent="0.25">
      <c r="A575" t="s">
        <v>89</v>
      </c>
      <c r="B575">
        <v>9968.9500000000007</v>
      </c>
      <c r="C575">
        <v>9900.0300000000007</v>
      </c>
      <c r="D575">
        <v>9821.41</v>
      </c>
      <c r="E575">
        <v>8925.9699999999993</v>
      </c>
      <c r="F575">
        <v>0</v>
      </c>
      <c r="G575">
        <v>0.28311700000000001</v>
      </c>
      <c r="H575">
        <v>0.72204999999999997</v>
      </c>
      <c r="I575">
        <v>0</v>
      </c>
    </row>
    <row r="576" spans="1:9" x14ac:dyDescent="0.25">
      <c r="A576" t="s">
        <v>89</v>
      </c>
      <c r="B576">
        <v>9967.56</v>
      </c>
      <c r="C576">
        <v>9900.5499999999993</v>
      </c>
      <c r="D576">
        <v>9821.23</v>
      </c>
      <c r="E576">
        <v>8925.64</v>
      </c>
      <c r="F576">
        <v>0</v>
      </c>
      <c r="G576">
        <v>0.28312700000000002</v>
      </c>
      <c r="H576">
        <v>0.71874899999999997</v>
      </c>
      <c r="I576">
        <v>0</v>
      </c>
    </row>
    <row r="577" spans="1:9" x14ac:dyDescent="0.25">
      <c r="A577" t="s">
        <v>89</v>
      </c>
      <c r="B577">
        <v>9968.35</v>
      </c>
      <c r="C577">
        <v>9899.74</v>
      </c>
      <c r="D577">
        <v>9819.0400000000009</v>
      </c>
      <c r="E577">
        <v>8922.81</v>
      </c>
      <c r="F577">
        <v>0</v>
      </c>
      <c r="G577">
        <v>0.28309099999999998</v>
      </c>
      <c r="H577">
        <v>0.72777400000000003</v>
      </c>
      <c r="I577">
        <v>0</v>
      </c>
    </row>
    <row r="578" spans="1:9" x14ac:dyDescent="0.25">
      <c r="A578" t="s">
        <v>89</v>
      </c>
      <c r="B578">
        <v>9968.24</v>
      </c>
      <c r="C578">
        <v>9901.8700000000008</v>
      </c>
      <c r="D578">
        <v>9821.5400000000009</v>
      </c>
      <c r="E578">
        <v>8925.68</v>
      </c>
      <c r="F578">
        <v>0</v>
      </c>
      <c r="G578">
        <v>0.28317300000000001</v>
      </c>
      <c r="H578">
        <v>0.727657</v>
      </c>
      <c r="I578">
        <v>0</v>
      </c>
    </row>
    <row r="579" spans="1:9" x14ac:dyDescent="0.25">
      <c r="A579" t="s">
        <v>89</v>
      </c>
      <c r="B579">
        <v>9968.93</v>
      </c>
      <c r="C579">
        <v>9900.36</v>
      </c>
      <c r="D579">
        <v>9820.77</v>
      </c>
      <c r="E579">
        <v>8925.3799999999992</v>
      </c>
      <c r="F579">
        <v>0</v>
      </c>
      <c r="G579">
        <v>0.283138</v>
      </c>
      <c r="H579">
        <v>0.70652999999999999</v>
      </c>
      <c r="I579">
        <v>0</v>
      </c>
    </row>
    <row r="580" spans="1:9" x14ac:dyDescent="0.25">
      <c r="A580" t="s">
        <v>89</v>
      </c>
      <c r="B580">
        <v>9971.34</v>
      </c>
      <c r="C580">
        <v>9903.14</v>
      </c>
      <c r="D580">
        <v>9821.19</v>
      </c>
      <c r="E580">
        <v>8924.36</v>
      </c>
      <c r="F580">
        <v>0</v>
      </c>
      <c r="G580">
        <v>0.283078</v>
      </c>
      <c r="H580">
        <v>0.70653100000000002</v>
      </c>
      <c r="I580">
        <v>0</v>
      </c>
    </row>
    <row r="581" spans="1:9" x14ac:dyDescent="0.25">
      <c r="A581" t="s">
        <v>89</v>
      </c>
      <c r="B581">
        <v>9980.91</v>
      </c>
      <c r="C581">
        <v>9911.11</v>
      </c>
      <c r="D581">
        <v>9822.42</v>
      </c>
      <c r="E581">
        <v>8924.7900000000009</v>
      </c>
      <c r="F581">
        <v>0</v>
      </c>
      <c r="G581">
        <v>0.28307900000000003</v>
      </c>
      <c r="H581">
        <v>0.72320300000000004</v>
      </c>
      <c r="I581">
        <v>0</v>
      </c>
    </row>
    <row r="582" spans="1:9" x14ac:dyDescent="0.25">
      <c r="A582" t="s">
        <v>89</v>
      </c>
      <c r="B582">
        <v>9974.15</v>
      </c>
      <c r="C582">
        <v>9905.75</v>
      </c>
      <c r="D582">
        <v>9819.76</v>
      </c>
      <c r="E582">
        <v>8923.2000000000007</v>
      </c>
      <c r="F582">
        <v>0</v>
      </c>
      <c r="G582">
        <v>0.283078</v>
      </c>
      <c r="H582">
        <v>0.72194700000000001</v>
      </c>
      <c r="I582">
        <v>0</v>
      </c>
    </row>
    <row r="583" spans="1:9" x14ac:dyDescent="0.25">
      <c r="A583" t="s">
        <v>89</v>
      </c>
      <c r="B583">
        <v>9972.59</v>
      </c>
      <c r="C583">
        <v>9904.51</v>
      </c>
      <c r="D583">
        <v>9821.0499999999993</v>
      </c>
      <c r="E583">
        <v>8924.6</v>
      </c>
      <c r="F583">
        <v>0</v>
      </c>
      <c r="G583">
        <v>0.283078</v>
      </c>
      <c r="H583">
        <v>0.72625200000000001</v>
      </c>
      <c r="I583">
        <v>0</v>
      </c>
    </row>
    <row r="584" spans="1:9" x14ac:dyDescent="0.25">
      <c r="A584" t="s">
        <v>89</v>
      </c>
      <c r="B584">
        <v>9967.33</v>
      </c>
      <c r="C584">
        <v>9898.85</v>
      </c>
      <c r="D584">
        <v>9817.9599999999991</v>
      </c>
      <c r="E584">
        <v>8922.6</v>
      </c>
      <c r="F584">
        <v>0</v>
      </c>
      <c r="G584">
        <v>0.28313199999999999</v>
      </c>
      <c r="H584">
        <v>0.70956399999999997</v>
      </c>
      <c r="I584">
        <v>0</v>
      </c>
    </row>
    <row r="585" spans="1:9" x14ac:dyDescent="0.25">
      <c r="A585" t="s">
        <v>89</v>
      </c>
      <c r="B585">
        <v>9971.67</v>
      </c>
      <c r="C585">
        <v>9903.49</v>
      </c>
      <c r="D585">
        <v>9821.6299999999992</v>
      </c>
      <c r="E585">
        <v>8925.73</v>
      </c>
      <c r="F585">
        <v>0</v>
      </c>
      <c r="G585">
        <v>0.26327200000000001</v>
      </c>
      <c r="H585">
        <v>0.71408400000000005</v>
      </c>
      <c r="I585">
        <v>0</v>
      </c>
    </row>
    <row r="586" spans="1:9" x14ac:dyDescent="0.25">
      <c r="A586" t="s">
        <v>89</v>
      </c>
      <c r="B586">
        <v>9970.68</v>
      </c>
      <c r="C586">
        <v>9903.76</v>
      </c>
      <c r="D586">
        <v>9822.4500000000007</v>
      </c>
      <c r="E586">
        <v>8926.82</v>
      </c>
      <c r="F586">
        <v>0</v>
      </c>
      <c r="G586">
        <v>0.28313899999999997</v>
      </c>
      <c r="H586">
        <v>0.71526900000000004</v>
      </c>
      <c r="I586">
        <v>0</v>
      </c>
    </row>
    <row r="587" spans="1:9" x14ac:dyDescent="0.25">
      <c r="A587" t="s">
        <v>89</v>
      </c>
      <c r="B587">
        <v>9994.7800000000007</v>
      </c>
      <c r="C587">
        <v>9925.83</v>
      </c>
      <c r="D587">
        <v>9828.23</v>
      </c>
      <c r="E587">
        <v>8928.24</v>
      </c>
      <c r="F587">
        <v>0</v>
      </c>
      <c r="G587">
        <v>0.28326600000000002</v>
      </c>
      <c r="H587">
        <v>0.70652199999999998</v>
      </c>
      <c r="I587">
        <v>0</v>
      </c>
    </row>
    <row r="588" spans="1:9" x14ac:dyDescent="0.25">
      <c r="A588" t="s">
        <v>89</v>
      </c>
      <c r="B588">
        <v>9991.7999999999993</v>
      </c>
      <c r="C588">
        <v>9923.42</v>
      </c>
      <c r="D588">
        <v>9825.8799999999992</v>
      </c>
      <c r="E588">
        <v>8926.01</v>
      </c>
      <c r="F588">
        <v>0</v>
      </c>
      <c r="G588">
        <v>0.28368700000000002</v>
      </c>
      <c r="H588">
        <v>0.71693799999999996</v>
      </c>
      <c r="I588">
        <v>0</v>
      </c>
    </row>
    <row r="589" spans="1:9" x14ac:dyDescent="0.25">
      <c r="A589" t="s">
        <v>89</v>
      </c>
      <c r="B589">
        <v>9985.0499999999993</v>
      </c>
      <c r="C589">
        <v>9916.6</v>
      </c>
      <c r="D589">
        <v>9826.17</v>
      </c>
      <c r="E589">
        <v>8923.9</v>
      </c>
      <c r="F589">
        <v>0</v>
      </c>
      <c r="G589">
        <v>0.28318500000000002</v>
      </c>
      <c r="H589">
        <v>0.70652999999999999</v>
      </c>
      <c r="I589">
        <v>0</v>
      </c>
    </row>
    <row r="590" spans="1:9" x14ac:dyDescent="0.25">
      <c r="A590" t="s">
        <v>89</v>
      </c>
      <c r="B590">
        <v>9986.35</v>
      </c>
      <c r="C590">
        <v>9917.2199999999993</v>
      </c>
      <c r="D590">
        <v>9825.7999999999993</v>
      </c>
      <c r="E590">
        <v>8923.61</v>
      </c>
      <c r="F590">
        <v>0</v>
      </c>
      <c r="G590">
        <v>0.28334900000000002</v>
      </c>
      <c r="H590">
        <v>0.70651799999999998</v>
      </c>
      <c r="I590">
        <v>0</v>
      </c>
    </row>
    <row r="591" spans="1:9" x14ac:dyDescent="0.25">
      <c r="A591" t="s">
        <v>89</v>
      </c>
      <c r="B591">
        <v>9987.16</v>
      </c>
      <c r="C591">
        <v>9918.2199999999993</v>
      </c>
      <c r="D591">
        <v>9826.1299999999992</v>
      </c>
      <c r="E591">
        <v>8924.17</v>
      </c>
      <c r="F591">
        <v>0</v>
      </c>
      <c r="G591">
        <v>0.28310299999999999</v>
      </c>
      <c r="H591">
        <v>0.713256</v>
      </c>
      <c r="I591">
        <v>0</v>
      </c>
    </row>
    <row r="592" spans="1:9" x14ac:dyDescent="0.25">
      <c r="A592" t="s">
        <v>89</v>
      </c>
      <c r="B592">
        <v>9984.01</v>
      </c>
      <c r="C592">
        <v>9915.4</v>
      </c>
      <c r="D592">
        <v>9822.65</v>
      </c>
      <c r="E592">
        <v>8923.7999999999993</v>
      </c>
      <c r="F592">
        <v>0</v>
      </c>
      <c r="G592">
        <v>0.28313899999999997</v>
      </c>
      <c r="H592">
        <v>0.72588799999999998</v>
      </c>
      <c r="I592">
        <v>0</v>
      </c>
    </row>
    <row r="593" spans="1:9" x14ac:dyDescent="0.25">
      <c r="A593" t="s">
        <v>89</v>
      </c>
      <c r="B593">
        <v>9973.99</v>
      </c>
      <c r="C593">
        <v>9905.92</v>
      </c>
      <c r="D593">
        <v>9819.8700000000008</v>
      </c>
      <c r="E593">
        <v>8921.86</v>
      </c>
      <c r="F593">
        <v>0</v>
      </c>
      <c r="G593">
        <v>0.28315299999999999</v>
      </c>
      <c r="H593">
        <v>0.72681700000000005</v>
      </c>
      <c r="I593">
        <v>0</v>
      </c>
    </row>
    <row r="594" spans="1:9" x14ac:dyDescent="0.25">
      <c r="A594" t="s">
        <v>89</v>
      </c>
      <c r="B594">
        <v>9973.66</v>
      </c>
      <c r="C594">
        <v>9905.65</v>
      </c>
      <c r="D594">
        <v>9822.1</v>
      </c>
      <c r="E594">
        <v>8924.41</v>
      </c>
      <c r="F594">
        <v>0</v>
      </c>
      <c r="G594">
        <v>0.27391199999999999</v>
      </c>
      <c r="H594">
        <v>0.70653100000000002</v>
      </c>
      <c r="I594">
        <v>0</v>
      </c>
    </row>
    <row r="595" spans="1:9" x14ac:dyDescent="0.25">
      <c r="A595" t="s">
        <v>89</v>
      </c>
      <c r="B595">
        <v>9984.93</v>
      </c>
      <c r="C595">
        <v>9918.26</v>
      </c>
      <c r="D595">
        <v>9825.7000000000007</v>
      </c>
      <c r="E595">
        <v>8922.32</v>
      </c>
      <c r="F595">
        <v>0</v>
      </c>
      <c r="G595">
        <v>0.28309099999999998</v>
      </c>
      <c r="H595">
        <v>0.72346999999999995</v>
      </c>
      <c r="I595">
        <v>0</v>
      </c>
    </row>
    <row r="596" spans="1:9" x14ac:dyDescent="0.25">
      <c r="A596" t="s">
        <v>89</v>
      </c>
      <c r="B596">
        <v>9971.4500000000007</v>
      </c>
      <c r="C596">
        <v>9903.76</v>
      </c>
      <c r="D596">
        <v>9822.24</v>
      </c>
      <c r="E596">
        <v>8925.18</v>
      </c>
      <c r="F596">
        <v>0</v>
      </c>
      <c r="G596">
        <v>0.28325</v>
      </c>
      <c r="H596">
        <v>0.72716899999999995</v>
      </c>
      <c r="I596">
        <v>0</v>
      </c>
    </row>
    <row r="597" spans="1:9" x14ac:dyDescent="0.25">
      <c r="A597" t="s">
        <v>89</v>
      </c>
      <c r="B597">
        <v>9968.81</v>
      </c>
      <c r="C597">
        <v>9901</v>
      </c>
      <c r="D597">
        <v>9820.43</v>
      </c>
      <c r="E597">
        <v>8923.23</v>
      </c>
      <c r="F597">
        <v>0</v>
      </c>
      <c r="G597">
        <v>0.28309600000000001</v>
      </c>
      <c r="H597">
        <v>0.72712299999999996</v>
      </c>
      <c r="I597">
        <v>0</v>
      </c>
    </row>
    <row r="598" spans="1:9" x14ac:dyDescent="0.25">
      <c r="A598" t="s">
        <v>89</v>
      </c>
      <c r="B598">
        <v>9991.5499999999993</v>
      </c>
      <c r="C598">
        <v>9923.08</v>
      </c>
      <c r="D598">
        <v>9828.99</v>
      </c>
      <c r="E598">
        <v>8924.9</v>
      </c>
      <c r="F598">
        <v>0</v>
      </c>
      <c r="G598">
        <v>0.28326699999999999</v>
      </c>
      <c r="H598">
        <v>0.72784199999999999</v>
      </c>
      <c r="I598">
        <v>0</v>
      </c>
    </row>
    <row r="599" spans="1:9" x14ac:dyDescent="0.25">
      <c r="A599" t="s">
        <v>89</v>
      </c>
      <c r="B599">
        <v>9970.7900000000009</v>
      </c>
      <c r="C599">
        <v>9901.73</v>
      </c>
      <c r="D599">
        <v>9819.3799999999992</v>
      </c>
      <c r="E599">
        <v>8922.82</v>
      </c>
      <c r="F599">
        <v>0</v>
      </c>
      <c r="G599">
        <v>0.283086</v>
      </c>
      <c r="H599">
        <v>0.72789499999999996</v>
      </c>
      <c r="I599">
        <v>0</v>
      </c>
    </row>
    <row r="600" spans="1:9" x14ac:dyDescent="0.25">
      <c r="A600" t="s">
        <v>89</v>
      </c>
      <c r="B600">
        <v>9965.58</v>
      </c>
      <c r="C600">
        <v>9897.5400000000009</v>
      </c>
      <c r="D600">
        <v>9817.98</v>
      </c>
      <c r="E600">
        <v>8922.65</v>
      </c>
      <c r="F600">
        <v>0</v>
      </c>
      <c r="G600">
        <v>0.28352899999999998</v>
      </c>
      <c r="H600">
        <v>0.70653100000000002</v>
      </c>
      <c r="I600">
        <v>0</v>
      </c>
    </row>
    <row r="601" spans="1:9" x14ac:dyDescent="0.25">
      <c r="A601" t="s">
        <v>89</v>
      </c>
      <c r="B601">
        <v>9970.56</v>
      </c>
      <c r="C601">
        <v>9902.58</v>
      </c>
      <c r="D601">
        <v>9819.7199999999993</v>
      </c>
      <c r="E601">
        <v>8924.7999999999993</v>
      </c>
      <c r="F601">
        <v>0</v>
      </c>
      <c r="G601">
        <v>0.28315699999999999</v>
      </c>
      <c r="H601">
        <v>0.71045400000000003</v>
      </c>
      <c r="I601">
        <v>0</v>
      </c>
    </row>
    <row r="602" spans="1:9" x14ac:dyDescent="0.25">
      <c r="A602" t="s">
        <v>89</v>
      </c>
      <c r="B602">
        <v>9976.33</v>
      </c>
      <c r="C602">
        <v>9909.42</v>
      </c>
      <c r="D602">
        <v>9820.19</v>
      </c>
      <c r="E602">
        <v>8924.23</v>
      </c>
      <c r="F602">
        <v>0</v>
      </c>
      <c r="G602">
        <v>0.28342000000000001</v>
      </c>
      <c r="H602">
        <v>0.72715700000000005</v>
      </c>
      <c r="I602">
        <v>0</v>
      </c>
    </row>
    <row r="603" spans="1:9" x14ac:dyDescent="0.25">
      <c r="A603" t="s">
        <v>89</v>
      </c>
      <c r="B603">
        <v>9972.9699999999993</v>
      </c>
      <c r="C603">
        <v>9906.17</v>
      </c>
      <c r="D603">
        <v>9820.85</v>
      </c>
      <c r="E603">
        <v>8924.83</v>
      </c>
      <c r="F603">
        <v>0</v>
      </c>
      <c r="G603">
        <v>0.283078</v>
      </c>
      <c r="H603">
        <v>0.72285699999999997</v>
      </c>
      <c r="I603">
        <v>0</v>
      </c>
    </row>
    <row r="604" spans="1:9" x14ac:dyDescent="0.25">
      <c r="A604" t="s">
        <v>89</v>
      </c>
      <c r="B604">
        <v>9973.0499999999993</v>
      </c>
      <c r="C604">
        <v>9905.85</v>
      </c>
      <c r="D604">
        <v>9821.89</v>
      </c>
      <c r="E604">
        <v>8926.16</v>
      </c>
      <c r="F604">
        <v>0</v>
      </c>
      <c r="G604">
        <v>0.28311999999999998</v>
      </c>
      <c r="H604">
        <v>0.714453</v>
      </c>
      <c r="I604">
        <v>0</v>
      </c>
    </row>
    <row r="605" spans="1:9" x14ac:dyDescent="0.25">
      <c r="A605" t="s">
        <v>89</v>
      </c>
      <c r="B605">
        <v>9969.15</v>
      </c>
      <c r="C605">
        <v>9902.93</v>
      </c>
      <c r="D605">
        <v>9821.86</v>
      </c>
      <c r="E605">
        <v>8926.23</v>
      </c>
      <c r="F605">
        <v>0</v>
      </c>
      <c r="G605">
        <v>0.28309299999999998</v>
      </c>
      <c r="H605">
        <v>0.72753800000000002</v>
      </c>
      <c r="I605">
        <v>0</v>
      </c>
    </row>
    <row r="606" spans="1:9" x14ac:dyDescent="0.25">
      <c r="A606" t="s">
        <v>89</v>
      </c>
      <c r="B606">
        <v>9969.56</v>
      </c>
      <c r="C606">
        <v>9902.36</v>
      </c>
      <c r="D606">
        <v>9822.4500000000007</v>
      </c>
      <c r="E606">
        <v>8926.7000000000007</v>
      </c>
      <c r="F606">
        <v>0</v>
      </c>
      <c r="G606">
        <v>0.28309899999999999</v>
      </c>
      <c r="H606">
        <v>0.71875800000000001</v>
      </c>
      <c r="I606">
        <v>0</v>
      </c>
    </row>
    <row r="607" spans="1:9" x14ac:dyDescent="0.25">
      <c r="A607" t="s">
        <v>89</v>
      </c>
      <c r="B607">
        <v>9963.36</v>
      </c>
      <c r="C607">
        <v>9896.3799999999992</v>
      </c>
      <c r="D607">
        <v>9820.07</v>
      </c>
      <c r="E607">
        <v>8924.9500000000007</v>
      </c>
      <c r="F607">
        <v>0</v>
      </c>
      <c r="G607">
        <v>0.28328100000000001</v>
      </c>
      <c r="H607">
        <v>0.72775500000000004</v>
      </c>
      <c r="I607">
        <v>0</v>
      </c>
    </row>
    <row r="608" spans="1:9" x14ac:dyDescent="0.25">
      <c r="A608" t="s">
        <v>89</v>
      </c>
      <c r="B608">
        <v>9895.02</v>
      </c>
      <c r="C608">
        <v>9827.17</v>
      </c>
      <c r="D608">
        <v>9741.99</v>
      </c>
      <c r="E608">
        <v>8851.99</v>
      </c>
      <c r="F608">
        <v>0</v>
      </c>
      <c r="G608">
        <v>0.283078</v>
      </c>
      <c r="H608">
        <v>0.70900099999999999</v>
      </c>
      <c r="I608">
        <v>0</v>
      </c>
    </row>
    <row r="609" spans="1:25" x14ac:dyDescent="0.25">
      <c r="A609" t="s">
        <v>89</v>
      </c>
      <c r="B609">
        <v>9888.31</v>
      </c>
      <c r="C609">
        <v>9820.65</v>
      </c>
      <c r="D609">
        <v>9741.91</v>
      </c>
      <c r="E609">
        <v>8852.69</v>
      </c>
      <c r="F609">
        <v>0</v>
      </c>
      <c r="G609">
        <v>0.28310099999999999</v>
      </c>
      <c r="H609">
        <v>0.71826400000000001</v>
      </c>
      <c r="I609">
        <v>0</v>
      </c>
    </row>
    <row r="610" spans="1:25" x14ac:dyDescent="0.25">
      <c r="A610" t="s">
        <v>89</v>
      </c>
      <c r="B610">
        <v>9891.6200000000008</v>
      </c>
      <c r="C610">
        <v>9823.5400000000009</v>
      </c>
      <c r="D610">
        <v>9743.5</v>
      </c>
      <c r="E610">
        <v>8854.5</v>
      </c>
      <c r="F610">
        <v>0</v>
      </c>
      <c r="G610">
        <v>0.28319299999999997</v>
      </c>
      <c r="H610">
        <v>0.71324500000000002</v>
      </c>
      <c r="I610">
        <v>0</v>
      </c>
    </row>
    <row r="611" spans="1:25" x14ac:dyDescent="0.25">
      <c r="A611" t="s">
        <v>89</v>
      </c>
      <c r="B611">
        <v>9900.07</v>
      </c>
      <c r="C611">
        <v>9832.58</v>
      </c>
      <c r="D611">
        <v>9746.14</v>
      </c>
      <c r="E611">
        <v>8851.6200000000008</v>
      </c>
      <c r="F611">
        <v>0</v>
      </c>
      <c r="G611">
        <v>0.283082</v>
      </c>
      <c r="H611">
        <v>0.72036100000000003</v>
      </c>
      <c r="I611">
        <v>0</v>
      </c>
    </row>
    <row r="612" spans="1:25" x14ac:dyDescent="0.25">
      <c r="A612" t="s">
        <v>89</v>
      </c>
      <c r="B612">
        <v>9903.52</v>
      </c>
      <c r="C612">
        <v>9836.66</v>
      </c>
      <c r="D612">
        <v>9746.94</v>
      </c>
      <c r="E612">
        <v>8851.7999999999993</v>
      </c>
      <c r="F612">
        <v>0</v>
      </c>
      <c r="G612">
        <v>0.283389</v>
      </c>
      <c r="H612">
        <v>0.70645199999999997</v>
      </c>
      <c r="I612">
        <v>0</v>
      </c>
    </row>
    <row r="613" spans="1:25" x14ac:dyDescent="0.25">
      <c r="A613" t="s">
        <v>89</v>
      </c>
      <c r="B613">
        <v>9911.15</v>
      </c>
      <c r="C613">
        <v>9841.82</v>
      </c>
      <c r="D613">
        <v>9748.77</v>
      </c>
      <c r="E613">
        <v>8852.69</v>
      </c>
      <c r="F613">
        <v>0</v>
      </c>
      <c r="G613">
        <v>0.28312700000000002</v>
      </c>
      <c r="H613">
        <v>0.72686300000000004</v>
      </c>
      <c r="I613">
        <v>0</v>
      </c>
    </row>
    <row r="614" spans="1:25" x14ac:dyDescent="0.25">
      <c r="A614" t="s">
        <v>89</v>
      </c>
      <c r="B614">
        <v>9902.93</v>
      </c>
      <c r="C614">
        <v>9834.83</v>
      </c>
      <c r="D614">
        <v>9745.4699999999993</v>
      </c>
      <c r="E614">
        <v>8853.51</v>
      </c>
      <c r="F614">
        <v>0</v>
      </c>
      <c r="G614">
        <v>0.28321800000000003</v>
      </c>
      <c r="H614">
        <v>0.71643199999999996</v>
      </c>
      <c r="I614">
        <v>0</v>
      </c>
    </row>
    <row r="615" spans="1:25" x14ac:dyDescent="0.25">
      <c r="A615" t="s">
        <v>89</v>
      </c>
      <c r="B615">
        <v>9901.41</v>
      </c>
      <c r="C615">
        <v>9834.1200000000008</v>
      </c>
      <c r="D615">
        <v>9744.11</v>
      </c>
      <c r="E615">
        <v>8851.25</v>
      </c>
      <c r="F615">
        <v>0</v>
      </c>
      <c r="G615">
        <v>0.283248</v>
      </c>
      <c r="H615">
        <v>0.72781799999999996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89</v>
      </c>
      <c r="B616">
        <v>9905.6200000000008</v>
      </c>
      <c r="C616">
        <v>9837.23</v>
      </c>
      <c r="D616">
        <v>9745.98</v>
      </c>
      <c r="E616">
        <v>8852.84</v>
      </c>
      <c r="F616">
        <v>0</v>
      </c>
      <c r="G616">
        <v>0.283082</v>
      </c>
      <c r="H616">
        <v>0.70653200000000005</v>
      </c>
      <c r="I616">
        <v>0</v>
      </c>
      <c r="R616">
        <f>AVERAGE(B567:B616)</f>
        <v>9962.3765999999996</v>
      </c>
      <c r="S616">
        <f>AVERAGE(C567:C616)</f>
        <v>9894.4381999999987</v>
      </c>
      <c r="U616">
        <f>_xlfn.VAR.P(B567:B616)</f>
        <v>917.34050243999502</v>
      </c>
      <c r="V616">
        <f>_xlfn.VAR.P(C567:C616)</f>
        <v>912.56256675999714</v>
      </c>
      <c r="X616">
        <f>1.96*SQRT(U616)/50</f>
        <v>1.1872750775070593</v>
      </c>
      <c r="Y616">
        <f>1.96*SQRT(V616)/50</f>
        <v>1.1841791007217117</v>
      </c>
    </row>
    <row r="617" spans="1:25" x14ac:dyDescent="0.25">
      <c r="A617" t="s">
        <v>89</v>
      </c>
      <c r="B617">
        <v>498194.43959999998</v>
      </c>
      <c r="C617" t="s">
        <v>36</v>
      </c>
    </row>
    <row r="618" spans="1:25" x14ac:dyDescent="0.25">
      <c r="A618" t="s">
        <v>90</v>
      </c>
      <c r="B618">
        <v>9487.5300000000007</v>
      </c>
      <c r="C618">
        <v>9419.64</v>
      </c>
      <c r="D618">
        <v>9334.51</v>
      </c>
      <c r="E618">
        <v>8409.18</v>
      </c>
      <c r="F618">
        <v>0</v>
      </c>
      <c r="G618">
        <v>0.28350399999999998</v>
      </c>
      <c r="H618">
        <v>0.72113899999999997</v>
      </c>
      <c r="I618">
        <v>0</v>
      </c>
    </row>
    <row r="619" spans="1:25" x14ac:dyDescent="0.25">
      <c r="A619" t="s">
        <v>90</v>
      </c>
      <c r="B619">
        <v>9497.6200000000008</v>
      </c>
      <c r="C619">
        <v>9429.19</v>
      </c>
      <c r="D619">
        <v>9340.02</v>
      </c>
      <c r="E619">
        <v>8409.66</v>
      </c>
      <c r="F619">
        <v>0</v>
      </c>
      <c r="G619">
        <v>0.28364600000000001</v>
      </c>
      <c r="H619">
        <v>0.71568900000000002</v>
      </c>
      <c r="I619">
        <v>0</v>
      </c>
    </row>
    <row r="620" spans="1:25" x14ac:dyDescent="0.25">
      <c r="A620" t="s">
        <v>90</v>
      </c>
      <c r="B620">
        <v>9497</v>
      </c>
      <c r="C620">
        <v>9427.57</v>
      </c>
      <c r="D620">
        <v>9339.98</v>
      </c>
      <c r="E620">
        <v>8408.73</v>
      </c>
      <c r="F620">
        <v>0</v>
      </c>
      <c r="G620">
        <v>0.28307900000000003</v>
      </c>
      <c r="H620">
        <v>0.72712900000000003</v>
      </c>
      <c r="I620">
        <v>0</v>
      </c>
    </row>
    <row r="621" spans="1:25" x14ac:dyDescent="0.25">
      <c r="A621" t="s">
        <v>90</v>
      </c>
      <c r="B621">
        <v>9498.0300000000007</v>
      </c>
      <c r="C621">
        <v>9430.4</v>
      </c>
      <c r="D621">
        <v>9340.85</v>
      </c>
      <c r="E621">
        <v>8410.6200000000008</v>
      </c>
      <c r="F621">
        <v>0</v>
      </c>
      <c r="G621">
        <v>0.26374599999999998</v>
      </c>
      <c r="H621">
        <v>0.70653200000000005</v>
      </c>
      <c r="I621">
        <v>0</v>
      </c>
    </row>
    <row r="622" spans="1:25" x14ac:dyDescent="0.25">
      <c r="A622" t="s">
        <v>90</v>
      </c>
      <c r="B622">
        <v>9484.33</v>
      </c>
      <c r="C622">
        <v>9416.2900000000009</v>
      </c>
      <c r="D622">
        <v>9333.6</v>
      </c>
      <c r="E622">
        <v>8409</v>
      </c>
      <c r="F622">
        <v>0</v>
      </c>
      <c r="G622">
        <v>0.28326000000000001</v>
      </c>
      <c r="H622">
        <v>0.71743100000000004</v>
      </c>
      <c r="I622">
        <v>0</v>
      </c>
    </row>
    <row r="623" spans="1:25" x14ac:dyDescent="0.25">
      <c r="A623" t="s">
        <v>90</v>
      </c>
      <c r="B623">
        <v>9484.2099999999991</v>
      </c>
      <c r="C623">
        <v>9415.34</v>
      </c>
      <c r="D623">
        <v>9332.32</v>
      </c>
      <c r="E623">
        <v>8408.2999999999993</v>
      </c>
      <c r="F623">
        <v>0</v>
      </c>
      <c r="G623">
        <v>0.28347899999999998</v>
      </c>
      <c r="H623">
        <v>0.72789499999999996</v>
      </c>
      <c r="I623">
        <v>0</v>
      </c>
    </row>
    <row r="624" spans="1:25" x14ac:dyDescent="0.25">
      <c r="A624" t="s">
        <v>90</v>
      </c>
      <c r="B624">
        <v>9485.1299999999992</v>
      </c>
      <c r="C624">
        <v>9418.01</v>
      </c>
      <c r="D624">
        <v>9334.2900000000009</v>
      </c>
      <c r="E624">
        <v>8408.57</v>
      </c>
      <c r="F624">
        <v>0</v>
      </c>
      <c r="G624">
        <v>0.26134000000000002</v>
      </c>
      <c r="H624">
        <v>0.72783200000000003</v>
      </c>
      <c r="I624">
        <v>0</v>
      </c>
    </row>
    <row r="625" spans="1:9" x14ac:dyDescent="0.25">
      <c r="A625" t="s">
        <v>90</v>
      </c>
      <c r="B625">
        <v>9481.65</v>
      </c>
      <c r="C625">
        <v>9413.94</v>
      </c>
      <c r="D625">
        <v>9332.39</v>
      </c>
      <c r="E625">
        <v>8408.73</v>
      </c>
      <c r="F625">
        <v>0</v>
      </c>
      <c r="G625">
        <v>0.28352899999999998</v>
      </c>
      <c r="H625">
        <v>0.71632600000000002</v>
      </c>
      <c r="I625">
        <v>0</v>
      </c>
    </row>
    <row r="626" spans="1:9" x14ac:dyDescent="0.25">
      <c r="A626" t="s">
        <v>90</v>
      </c>
      <c r="B626">
        <v>9485.83</v>
      </c>
      <c r="C626">
        <v>9415.89</v>
      </c>
      <c r="D626">
        <v>9331.9699999999993</v>
      </c>
      <c r="E626">
        <v>8408.68</v>
      </c>
      <c r="F626">
        <v>0</v>
      </c>
      <c r="G626">
        <v>0.28307900000000003</v>
      </c>
      <c r="H626">
        <v>0.72782000000000002</v>
      </c>
      <c r="I626">
        <v>0</v>
      </c>
    </row>
    <row r="627" spans="1:9" x14ac:dyDescent="0.25">
      <c r="A627" t="s">
        <v>90</v>
      </c>
      <c r="B627">
        <v>9479.8700000000008</v>
      </c>
      <c r="C627">
        <v>9412.14</v>
      </c>
      <c r="D627">
        <v>9333.52</v>
      </c>
      <c r="E627">
        <v>8410.5300000000007</v>
      </c>
      <c r="F627">
        <v>0</v>
      </c>
      <c r="G627">
        <v>0.28396199999999999</v>
      </c>
      <c r="H627">
        <v>0.70653100000000002</v>
      </c>
      <c r="I627">
        <v>0</v>
      </c>
    </row>
    <row r="628" spans="1:9" x14ac:dyDescent="0.25">
      <c r="A628" t="s">
        <v>90</v>
      </c>
      <c r="B628">
        <v>9483.57</v>
      </c>
      <c r="C628">
        <v>9416.25</v>
      </c>
      <c r="D628">
        <v>9334.5400000000009</v>
      </c>
      <c r="E628">
        <v>8410.19</v>
      </c>
      <c r="F628">
        <v>0</v>
      </c>
      <c r="G628">
        <v>0.28360600000000002</v>
      </c>
      <c r="H628">
        <v>0.72619699999999998</v>
      </c>
      <c r="I628">
        <v>0</v>
      </c>
    </row>
    <row r="629" spans="1:9" x14ac:dyDescent="0.25">
      <c r="A629" t="s">
        <v>90</v>
      </c>
      <c r="B629">
        <v>9477.8799999999992</v>
      </c>
      <c r="C629">
        <v>9409.42</v>
      </c>
      <c r="D629">
        <v>9331.65</v>
      </c>
      <c r="E629">
        <v>8408.8700000000008</v>
      </c>
      <c r="F629">
        <v>0</v>
      </c>
      <c r="G629">
        <v>0.26055099999999998</v>
      </c>
      <c r="H629">
        <v>0.72263299999999997</v>
      </c>
      <c r="I629">
        <v>0</v>
      </c>
    </row>
    <row r="630" spans="1:9" x14ac:dyDescent="0.25">
      <c r="A630" t="s">
        <v>90</v>
      </c>
      <c r="B630">
        <v>9473.57</v>
      </c>
      <c r="C630">
        <v>9406.3799999999992</v>
      </c>
      <c r="D630">
        <v>9328.06</v>
      </c>
      <c r="E630">
        <v>8405.7099999999991</v>
      </c>
      <c r="F630">
        <v>0</v>
      </c>
      <c r="G630">
        <v>0.28331600000000001</v>
      </c>
      <c r="H630">
        <v>0.70653200000000005</v>
      </c>
      <c r="I630">
        <v>0</v>
      </c>
    </row>
    <row r="631" spans="1:9" x14ac:dyDescent="0.25">
      <c r="A631" t="s">
        <v>90</v>
      </c>
      <c r="B631">
        <v>9485.83</v>
      </c>
      <c r="C631">
        <v>9417.57</v>
      </c>
      <c r="D631">
        <v>9333.83</v>
      </c>
      <c r="E631">
        <v>8410.02</v>
      </c>
      <c r="F631">
        <v>0</v>
      </c>
      <c r="G631">
        <v>0.283078</v>
      </c>
      <c r="H631">
        <v>0.72117799999999999</v>
      </c>
      <c r="I631">
        <v>0</v>
      </c>
    </row>
    <row r="632" spans="1:9" x14ac:dyDescent="0.25">
      <c r="A632" t="s">
        <v>90</v>
      </c>
      <c r="B632">
        <v>9482.01</v>
      </c>
      <c r="C632">
        <v>9414.33</v>
      </c>
      <c r="D632">
        <v>9335.26</v>
      </c>
      <c r="E632">
        <v>8411.84</v>
      </c>
      <c r="F632">
        <v>0</v>
      </c>
      <c r="G632">
        <v>0.28332000000000002</v>
      </c>
      <c r="H632">
        <v>0.72622600000000004</v>
      </c>
      <c r="I632">
        <v>0</v>
      </c>
    </row>
    <row r="633" spans="1:9" x14ac:dyDescent="0.25">
      <c r="A633" t="s">
        <v>90</v>
      </c>
      <c r="B633">
        <v>9481.2900000000009</v>
      </c>
      <c r="C633">
        <v>9412.81</v>
      </c>
      <c r="D633">
        <v>9332.41</v>
      </c>
      <c r="E633">
        <v>8409.2000000000007</v>
      </c>
      <c r="F633">
        <v>0</v>
      </c>
      <c r="G633">
        <v>0.28428399999999998</v>
      </c>
      <c r="H633">
        <v>0.71901599999999999</v>
      </c>
      <c r="I633">
        <v>0</v>
      </c>
    </row>
    <row r="634" spans="1:9" x14ac:dyDescent="0.25">
      <c r="A634" t="s">
        <v>90</v>
      </c>
      <c r="B634">
        <v>9479.08</v>
      </c>
      <c r="C634">
        <v>9411.68</v>
      </c>
      <c r="D634">
        <v>9332.92</v>
      </c>
      <c r="E634">
        <v>8410.1</v>
      </c>
      <c r="F634">
        <v>0</v>
      </c>
      <c r="G634">
        <v>0.28309099999999998</v>
      </c>
      <c r="H634">
        <v>0.72190299999999996</v>
      </c>
      <c r="I634">
        <v>0</v>
      </c>
    </row>
    <row r="635" spans="1:9" x14ac:dyDescent="0.25">
      <c r="A635" t="s">
        <v>90</v>
      </c>
      <c r="B635">
        <v>9476.1299999999992</v>
      </c>
      <c r="C635">
        <v>9408.26</v>
      </c>
      <c r="D635">
        <v>9329.7900000000009</v>
      </c>
      <c r="E635">
        <v>8407.51</v>
      </c>
      <c r="F635">
        <v>0</v>
      </c>
      <c r="G635">
        <v>0.28310099999999999</v>
      </c>
      <c r="H635">
        <v>0.70652899999999996</v>
      </c>
      <c r="I635">
        <v>0</v>
      </c>
    </row>
    <row r="636" spans="1:9" x14ac:dyDescent="0.25">
      <c r="A636" t="s">
        <v>90</v>
      </c>
      <c r="B636">
        <v>9485.3799999999992</v>
      </c>
      <c r="C636">
        <v>9416.81</v>
      </c>
      <c r="D636">
        <v>9333.67</v>
      </c>
      <c r="E636">
        <v>8410.5400000000009</v>
      </c>
      <c r="F636">
        <v>0</v>
      </c>
      <c r="G636">
        <v>0.28307900000000003</v>
      </c>
      <c r="H636">
        <v>0.72778699999999996</v>
      </c>
      <c r="I636">
        <v>0</v>
      </c>
    </row>
    <row r="637" spans="1:9" x14ac:dyDescent="0.25">
      <c r="A637" t="s">
        <v>90</v>
      </c>
      <c r="B637">
        <v>9498.2800000000007</v>
      </c>
      <c r="C637">
        <v>9430.2199999999993</v>
      </c>
      <c r="D637">
        <v>9337.5300000000007</v>
      </c>
      <c r="E637">
        <v>8411.6200000000008</v>
      </c>
      <c r="F637">
        <v>0</v>
      </c>
      <c r="G637">
        <v>0.26833499999999999</v>
      </c>
      <c r="H637">
        <v>0.70653200000000005</v>
      </c>
      <c r="I637">
        <v>0</v>
      </c>
    </row>
    <row r="638" spans="1:9" x14ac:dyDescent="0.25">
      <c r="A638" t="s">
        <v>90</v>
      </c>
      <c r="B638">
        <v>9490.4699999999993</v>
      </c>
      <c r="C638">
        <v>9422.61</v>
      </c>
      <c r="D638">
        <v>9333.7800000000007</v>
      </c>
      <c r="E638">
        <v>8408.1299999999992</v>
      </c>
      <c r="F638">
        <v>0</v>
      </c>
      <c r="G638">
        <v>0.28308899999999998</v>
      </c>
      <c r="H638">
        <v>0.72789700000000002</v>
      </c>
      <c r="I638">
        <v>0</v>
      </c>
    </row>
    <row r="639" spans="1:9" x14ac:dyDescent="0.25">
      <c r="A639" t="s">
        <v>90</v>
      </c>
      <c r="B639">
        <v>9494.3799999999992</v>
      </c>
      <c r="C639">
        <v>9426.42</v>
      </c>
      <c r="D639">
        <v>9337.31</v>
      </c>
      <c r="E639">
        <v>8409.42</v>
      </c>
      <c r="F639">
        <v>0</v>
      </c>
      <c r="G639">
        <v>0.28308100000000003</v>
      </c>
      <c r="H639">
        <v>0.70804699999999998</v>
      </c>
      <c r="I639">
        <v>0</v>
      </c>
    </row>
    <row r="640" spans="1:9" x14ac:dyDescent="0.25">
      <c r="A640" t="s">
        <v>90</v>
      </c>
      <c r="B640">
        <v>9487.73</v>
      </c>
      <c r="C640">
        <v>9421.18</v>
      </c>
      <c r="D640">
        <v>9332.14</v>
      </c>
      <c r="E640">
        <v>8406.5400000000009</v>
      </c>
      <c r="F640">
        <v>0</v>
      </c>
      <c r="G640">
        <v>0.27081100000000002</v>
      </c>
      <c r="H640">
        <v>0.70652800000000004</v>
      </c>
      <c r="I640">
        <v>0</v>
      </c>
    </row>
    <row r="641" spans="1:9" x14ac:dyDescent="0.25">
      <c r="A641" t="s">
        <v>90</v>
      </c>
      <c r="B641">
        <v>9495.5499999999993</v>
      </c>
      <c r="C641">
        <v>9427.77</v>
      </c>
      <c r="D641">
        <v>9337.49</v>
      </c>
      <c r="E641">
        <v>8411.74</v>
      </c>
      <c r="F641">
        <v>0</v>
      </c>
      <c r="G641">
        <v>0.28569600000000001</v>
      </c>
      <c r="H641">
        <v>0.72395799999999999</v>
      </c>
      <c r="I641">
        <v>0</v>
      </c>
    </row>
    <row r="642" spans="1:9" x14ac:dyDescent="0.25">
      <c r="A642" t="s">
        <v>90</v>
      </c>
      <c r="B642">
        <v>9500.77</v>
      </c>
      <c r="C642">
        <v>9432.83</v>
      </c>
      <c r="D642">
        <v>9341.6200000000008</v>
      </c>
      <c r="E642">
        <v>8412.23</v>
      </c>
      <c r="F642">
        <v>0</v>
      </c>
      <c r="G642">
        <v>0.28311799999999998</v>
      </c>
      <c r="H642">
        <v>0.72614400000000001</v>
      </c>
      <c r="I642">
        <v>0</v>
      </c>
    </row>
    <row r="643" spans="1:9" x14ac:dyDescent="0.25">
      <c r="A643" t="s">
        <v>90</v>
      </c>
      <c r="B643">
        <v>9499.76</v>
      </c>
      <c r="C643">
        <v>9430.86</v>
      </c>
      <c r="D643">
        <v>9339.6299999999992</v>
      </c>
      <c r="E643">
        <v>8410.91</v>
      </c>
      <c r="F643">
        <v>0</v>
      </c>
      <c r="G643">
        <v>0.260521</v>
      </c>
      <c r="H643">
        <v>0.72780699999999998</v>
      </c>
      <c r="I643">
        <v>0</v>
      </c>
    </row>
    <row r="644" spans="1:9" x14ac:dyDescent="0.25">
      <c r="A644" t="s">
        <v>90</v>
      </c>
      <c r="B644">
        <v>9498.94</v>
      </c>
      <c r="C644">
        <v>9430.33</v>
      </c>
      <c r="D644">
        <v>9339.3700000000008</v>
      </c>
      <c r="E644">
        <v>8408.0499999999993</v>
      </c>
      <c r="F644">
        <v>0</v>
      </c>
      <c r="G644">
        <v>0.28312700000000002</v>
      </c>
      <c r="H644">
        <v>0.70652199999999998</v>
      </c>
      <c r="I644">
        <v>0</v>
      </c>
    </row>
    <row r="645" spans="1:9" x14ac:dyDescent="0.25">
      <c r="A645" t="s">
        <v>90</v>
      </c>
      <c r="B645">
        <v>9497.65</v>
      </c>
      <c r="C645">
        <v>9430.14</v>
      </c>
      <c r="D645">
        <v>9339.5400000000009</v>
      </c>
      <c r="E645">
        <v>8408.9699999999993</v>
      </c>
      <c r="F645">
        <v>0</v>
      </c>
      <c r="G645">
        <v>0.28319499999999997</v>
      </c>
      <c r="H645">
        <v>0.72779400000000005</v>
      </c>
      <c r="I645">
        <v>0</v>
      </c>
    </row>
    <row r="646" spans="1:9" x14ac:dyDescent="0.25">
      <c r="A646" t="s">
        <v>90</v>
      </c>
      <c r="B646">
        <v>9485.94</v>
      </c>
      <c r="C646">
        <v>9417.8700000000008</v>
      </c>
      <c r="D646">
        <v>9333.76</v>
      </c>
      <c r="E646">
        <v>8408.32</v>
      </c>
      <c r="F646">
        <v>0</v>
      </c>
      <c r="G646">
        <v>0.26650200000000002</v>
      </c>
      <c r="H646">
        <v>0.72708300000000003</v>
      </c>
      <c r="I646">
        <v>0</v>
      </c>
    </row>
    <row r="647" spans="1:9" x14ac:dyDescent="0.25">
      <c r="A647" t="s">
        <v>90</v>
      </c>
      <c r="B647">
        <v>9501.98</v>
      </c>
      <c r="C647">
        <v>9433.5499999999993</v>
      </c>
      <c r="D647">
        <v>9343.01</v>
      </c>
      <c r="E647">
        <v>8412.02</v>
      </c>
      <c r="F647">
        <v>0</v>
      </c>
      <c r="G647">
        <v>0.28329199999999999</v>
      </c>
      <c r="H647">
        <v>0.72789899999999996</v>
      </c>
      <c r="I647">
        <v>0</v>
      </c>
    </row>
    <row r="648" spans="1:9" x14ac:dyDescent="0.25">
      <c r="A648" t="s">
        <v>90</v>
      </c>
      <c r="B648">
        <v>9486.52</v>
      </c>
      <c r="C648">
        <v>9417.32</v>
      </c>
      <c r="D648">
        <v>9335.73</v>
      </c>
      <c r="E648">
        <v>8410.91</v>
      </c>
      <c r="F648">
        <v>0</v>
      </c>
      <c r="G648">
        <v>0.284028</v>
      </c>
      <c r="H648">
        <v>0.72289700000000001</v>
      </c>
      <c r="I648">
        <v>0</v>
      </c>
    </row>
    <row r="649" spans="1:9" x14ac:dyDescent="0.25">
      <c r="A649" t="s">
        <v>90</v>
      </c>
      <c r="B649">
        <v>9487.61</v>
      </c>
      <c r="C649">
        <v>9418.5400000000009</v>
      </c>
      <c r="D649">
        <v>9336.39</v>
      </c>
      <c r="E649">
        <v>8411.2000000000007</v>
      </c>
      <c r="F649">
        <v>0</v>
      </c>
      <c r="G649">
        <v>0.28312300000000001</v>
      </c>
      <c r="H649">
        <v>0.70653200000000005</v>
      </c>
      <c r="I649">
        <v>0</v>
      </c>
    </row>
    <row r="650" spans="1:9" x14ac:dyDescent="0.25">
      <c r="A650" t="s">
        <v>90</v>
      </c>
      <c r="B650">
        <v>9478.49</v>
      </c>
      <c r="C650">
        <v>9411.92</v>
      </c>
      <c r="D650">
        <v>9334.09</v>
      </c>
      <c r="E650">
        <v>8410</v>
      </c>
      <c r="F650">
        <v>0</v>
      </c>
      <c r="G650">
        <v>0.28308100000000003</v>
      </c>
      <c r="H650">
        <v>0.71881899999999999</v>
      </c>
      <c r="I650">
        <v>0</v>
      </c>
    </row>
    <row r="651" spans="1:9" x14ac:dyDescent="0.25">
      <c r="A651" t="s">
        <v>90</v>
      </c>
      <c r="B651">
        <v>9482.08</v>
      </c>
      <c r="C651">
        <v>9413.67</v>
      </c>
      <c r="D651">
        <v>9330.82</v>
      </c>
      <c r="E651">
        <v>8406.61</v>
      </c>
      <c r="F651">
        <v>0</v>
      </c>
      <c r="G651">
        <v>0.28320899999999999</v>
      </c>
      <c r="H651">
        <v>0.70653100000000002</v>
      </c>
      <c r="I651">
        <v>0</v>
      </c>
    </row>
    <row r="652" spans="1:9" x14ac:dyDescent="0.25">
      <c r="A652" t="s">
        <v>90</v>
      </c>
      <c r="B652">
        <v>9473.4599999999991</v>
      </c>
      <c r="C652">
        <v>9406.4699999999993</v>
      </c>
      <c r="D652">
        <v>9328.6299999999992</v>
      </c>
      <c r="E652">
        <v>8406.09</v>
      </c>
      <c r="F652">
        <v>0</v>
      </c>
      <c r="G652">
        <v>0.28322799999999998</v>
      </c>
      <c r="H652">
        <v>0.72258500000000003</v>
      </c>
      <c r="I652">
        <v>0</v>
      </c>
    </row>
    <row r="653" spans="1:9" x14ac:dyDescent="0.25">
      <c r="A653" t="s">
        <v>90</v>
      </c>
      <c r="B653">
        <v>9481.0300000000007</v>
      </c>
      <c r="C653">
        <v>9413.49</v>
      </c>
      <c r="D653">
        <v>9333.6</v>
      </c>
      <c r="E653">
        <v>8411.06</v>
      </c>
      <c r="F653">
        <v>0</v>
      </c>
      <c r="G653">
        <v>0.27008799999999999</v>
      </c>
      <c r="H653">
        <v>0.72671699999999995</v>
      </c>
      <c r="I653">
        <v>0</v>
      </c>
    </row>
    <row r="654" spans="1:9" x14ac:dyDescent="0.25">
      <c r="A654" t="s">
        <v>90</v>
      </c>
      <c r="B654">
        <v>9476.52</v>
      </c>
      <c r="C654">
        <v>9409.42</v>
      </c>
      <c r="D654">
        <v>9332.14</v>
      </c>
      <c r="E654">
        <v>8409.8700000000008</v>
      </c>
      <c r="F654">
        <v>0</v>
      </c>
      <c r="G654">
        <v>0.28307900000000003</v>
      </c>
      <c r="H654">
        <v>0.70930599999999999</v>
      </c>
      <c r="I654">
        <v>0</v>
      </c>
    </row>
    <row r="655" spans="1:9" x14ac:dyDescent="0.25">
      <c r="A655" t="s">
        <v>90</v>
      </c>
      <c r="B655">
        <v>9481.67</v>
      </c>
      <c r="C655">
        <v>9414.41</v>
      </c>
      <c r="D655">
        <v>9334.92</v>
      </c>
      <c r="E655">
        <v>8411.0499999999993</v>
      </c>
      <c r="F655">
        <v>0</v>
      </c>
      <c r="G655">
        <v>0.283134</v>
      </c>
      <c r="H655">
        <v>0.72787800000000002</v>
      </c>
      <c r="I655">
        <v>0</v>
      </c>
    </row>
    <row r="656" spans="1:9" x14ac:dyDescent="0.25">
      <c r="A656" t="s">
        <v>90</v>
      </c>
      <c r="B656">
        <v>9489.85</v>
      </c>
      <c r="C656">
        <v>9421.65</v>
      </c>
      <c r="D656">
        <v>9336.01</v>
      </c>
      <c r="E656">
        <v>8410.74</v>
      </c>
      <c r="F656">
        <v>0</v>
      </c>
      <c r="G656">
        <v>0.28328500000000001</v>
      </c>
      <c r="H656">
        <v>0.70693799999999996</v>
      </c>
      <c r="I656">
        <v>0</v>
      </c>
    </row>
    <row r="657" spans="1:25" x14ac:dyDescent="0.25">
      <c r="A657" t="s">
        <v>90</v>
      </c>
      <c r="B657">
        <v>9482.7999999999993</v>
      </c>
      <c r="C657">
        <v>9415.61</v>
      </c>
      <c r="D657">
        <v>9333.83</v>
      </c>
      <c r="E657">
        <v>8410.66</v>
      </c>
      <c r="F657">
        <v>0</v>
      </c>
      <c r="G657">
        <v>0.26091700000000001</v>
      </c>
      <c r="H657">
        <v>0.72789499999999996</v>
      </c>
      <c r="I657">
        <v>0</v>
      </c>
    </row>
    <row r="658" spans="1:25" x14ac:dyDescent="0.25">
      <c r="A658" t="s">
        <v>90</v>
      </c>
      <c r="B658">
        <v>9486.81</v>
      </c>
      <c r="C658">
        <v>9419.39</v>
      </c>
      <c r="D658">
        <v>9335.27</v>
      </c>
      <c r="E658">
        <v>8411.32</v>
      </c>
      <c r="F658">
        <v>0</v>
      </c>
      <c r="G658">
        <v>0.26336900000000002</v>
      </c>
      <c r="H658">
        <v>0.70653200000000005</v>
      </c>
      <c r="I658">
        <v>0</v>
      </c>
    </row>
    <row r="659" spans="1:25" x14ac:dyDescent="0.25">
      <c r="A659" t="s">
        <v>90</v>
      </c>
      <c r="B659">
        <v>9476.49</v>
      </c>
      <c r="C659">
        <v>9409.06</v>
      </c>
      <c r="D659">
        <v>9329.57</v>
      </c>
      <c r="E659">
        <v>8407.17</v>
      </c>
      <c r="F659">
        <v>0</v>
      </c>
      <c r="G659">
        <v>0.28309600000000001</v>
      </c>
      <c r="H659">
        <v>0.72748199999999996</v>
      </c>
      <c r="I659">
        <v>0</v>
      </c>
    </row>
    <row r="660" spans="1:25" x14ac:dyDescent="0.25">
      <c r="A660" t="s">
        <v>90</v>
      </c>
      <c r="B660">
        <v>9478.15</v>
      </c>
      <c r="C660">
        <v>9409.5</v>
      </c>
      <c r="D660">
        <v>9331.6299999999992</v>
      </c>
      <c r="E660">
        <v>8409.3700000000008</v>
      </c>
      <c r="F660">
        <v>0</v>
      </c>
      <c r="G660">
        <v>0.2833</v>
      </c>
      <c r="H660">
        <v>0.72599400000000003</v>
      </c>
      <c r="I660">
        <v>0</v>
      </c>
    </row>
    <row r="661" spans="1:25" x14ac:dyDescent="0.25">
      <c r="A661" t="s">
        <v>90</v>
      </c>
      <c r="B661">
        <v>9476.57</v>
      </c>
      <c r="C661">
        <v>9409.09</v>
      </c>
      <c r="D661">
        <v>9329.61</v>
      </c>
      <c r="E661">
        <v>8406.99</v>
      </c>
      <c r="F661">
        <v>0</v>
      </c>
      <c r="G661">
        <v>0.283165</v>
      </c>
      <c r="H661">
        <v>0.71882199999999996</v>
      </c>
      <c r="I661">
        <v>0</v>
      </c>
    </row>
    <row r="662" spans="1:25" x14ac:dyDescent="0.25">
      <c r="A662" t="s">
        <v>90</v>
      </c>
      <c r="B662">
        <v>9487.69</v>
      </c>
      <c r="C662">
        <v>9419.2900000000009</v>
      </c>
      <c r="D662">
        <v>9333.6200000000008</v>
      </c>
      <c r="E662">
        <v>8407.24</v>
      </c>
      <c r="F662">
        <v>0</v>
      </c>
      <c r="G662">
        <v>0.28321800000000003</v>
      </c>
      <c r="H662">
        <v>0.72355800000000003</v>
      </c>
      <c r="I662">
        <v>0</v>
      </c>
    </row>
    <row r="663" spans="1:25" x14ac:dyDescent="0.25">
      <c r="A663" t="s">
        <v>90</v>
      </c>
      <c r="B663">
        <v>9496.36</v>
      </c>
      <c r="C663">
        <v>9428.7999999999993</v>
      </c>
      <c r="D663">
        <v>9335.73</v>
      </c>
      <c r="E663">
        <v>8409.57</v>
      </c>
      <c r="F663">
        <v>0</v>
      </c>
      <c r="G663">
        <v>0.28338400000000002</v>
      </c>
      <c r="H663">
        <v>0.71958599999999995</v>
      </c>
      <c r="I663">
        <v>0</v>
      </c>
    </row>
    <row r="664" spans="1:25" x14ac:dyDescent="0.25">
      <c r="A664" t="s">
        <v>90</v>
      </c>
      <c r="B664">
        <v>9496.58</v>
      </c>
      <c r="C664">
        <v>9428.0300000000007</v>
      </c>
      <c r="D664">
        <v>9336.82</v>
      </c>
      <c r="E664">
        <v>8408.32</v>
      </c>
      <c r="F664">
        <v>0</v>
      </c>
      <c r="G664">
        <v>0.28322900000000001</v>
      </c>
      <c r="H664">
        <v>0.72488399999999997</v>
      </c>
      <c r="I664">
        <v>0</v>
      </c>
    </row>
    <row r="665" spans="1:25" x14ac:dyDescent="0.25">
      <c r="A665" t="s">
        <v>90</v>
      </c>
      <c r="B665">
        <v>9495.5</v>
      </c>
      <c r="C665">
        <v>9428.3799999999992</v>
      </c>
      <c r="D665">
        <v>9338.2900000000009</v>
      </c>
      <c r="E665">
        <v>8407.84</v>
      </c>
      <c r="F665">
        <v>0</v>
      </c>
      <c r="G665">
        <v>0.28351199999999999</v>
      </c>
      <c r="H665">
        <v>0.70653200000000005</v>
      </c>
      <c r="I665">
        <v>0</v>
      </c>
    </row>
    <row r="666" spans="1:25" x14ac:dyDescent="0.25">
      <c r="A666" t="s">
        <v>90</v>
      </c>
      <c r="B666">
        <v>9494.06</v>
      </c>
      <c r="C666">
        <v>9426.7800000000007</v>
      </c>
      <c r="D666">
        <v>9333.74</v>
      </c>
      <c r="E666">
        <v>8407.09</v>
      </c>
      <c r="F666">
        <v>0</v>
      </c>
      <c r="G666">
        <v>0.28308</v>
      </c>
      <c r="H666">
        <v>0.73775900000000005</v>
      </c>
      <c r="I666">
        <v>0</v>
      </c>
    </row>
    <row r="667" spans="1:25" x14ac:dyDescent="0.25">
      <c r="A667" t="s">
        <v>90</v>
      </c>
      <c r="B667">
        <v>9494.2199999999993</v>
      </c>
      <c r="C667">
        <v>9425.4</v>
      </c>
      <c r="D667">
        <v>9333.91</v>
      </c>
      <c r="E667">
        <v>8407.7099999999991</v>
      </c>
      <c r="F667">
        <v>0</v>
      </c>
      <c r="G667">
        <v>0.28326899999999999</v>
      </c>
      <c r="H667">
        <v>0.72745800000000005</v>
      </c>
      <c r="I667">
        <v>0</v>
      </c>
    </row>
    <row r="668" spans="1:25" x14ac:dyDescent="0.25">
      <c r="A668" t="s">
        <v>90</v>
      </c>
      <c r="B668">
        <v>9498.0499999999993</v>
      </c>
      <c r="C668">
        <v>9429.89</v>
      </c>
      <c r="D668">
        <v>9338.2000000000007</v>
      </c>
      <c r="E668">
        <v>8407.76</v>
      </c>
      <c r="F668">
        <v>0</v>
      </c>
      <c r="G668">
        <v>0.28309099999999998</v>
      </c>
      <c r="H668">
        <v>0.72544200000000003</v>
      </c>
      <c r="I668">
        <v>0</v>
      </c>
    </row>
    <row r="669" spans="1:25" x14ac:dyDescent="0.25">
      <c r="A669" t="s">
        <v>90</v>
      </c>
      <c r="B669">
        <v>9499.19</v>
      </c>
      <c r="C669">
        <v>9431.9599999999991</v>
      </c>
      <c r="D669">
        <v>9338.27</v>
      </c>
      <c r="E669">
        <v>8408.51</v>
      </c>
      <c r="F669">
        <v>0</v>
      </c>
      <c r="G669">
        <v>0.28309200000000001</v>
      </c>
      <c r="H669">
        <v>0.71899299999999999</v>
      </c>
      <c r="I669">
        <v>0</v>
      </c>
    </row>
    <row r="670" spans="1:25" x14ac:dyDescent="0.25">
      <c r="A670" t="s">
        <v>90</v>
      </c>
      <c r="B670">
        <v>9475.43</v>
      </c>
      <c r="C670">
        <v>9407.9</v>
      </c>
      <c r="D670">
        <v>9328.6299999999992</v>
      </c>
      <c r="E670">
        <v>8404.81</v>
      </c>
      <c r="F670">
        <v>0</v>
      </c>
      <c r="G670">
        <v>0.28309000000000001</v>
      </c>
      <c r="H670">
        <v>0.72624500000000003</v>
      </c>
      <c r="I670">
        <v>0</v>
      </c>
    </row>
    <row r="671" spans="1:25" x14ac:dyDescent="0.25">
      <c r="A671" t="s">
        <v>90</v>
      </c>
      <c r="B671">
        <v>9497.08</v>
      </c>
      <c r="C671">
        <v>9429.09</v>
      </c>
      <c r="D671">
        <v>9337.7099999999991</v>
      </c>
      <c r="E671">
        <v>8406.5400000000009</v>
      </c>
      <c r="F671">
        <v>0</v>
      </c>
      <c r="G671">
        <v>0.28312999999999999</v>
      </c>
      <c r="H671">
        <v>0.72655499999999995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90</v>
      </c>
      <c r="B672">
        <v>9497.7000000000007</v>
      </c>
      <c r="C672">
        <v>9430.3700000000008</v>
      </c>
      <c r="D672">
        <v>9338.14</v>
      </c>
      <c r="E672">
        <v>8407.15</v>
      </c>
      <c r="F672">
        <v>0</v>
      </c>
      <c r="G672">
        <v>0.283078</v>
      </c>
      <c r="H672">
        <v>0.71602100000000002</v>
      </c>
      <c r="I672">
        <v>0</v>
      </c>
      <c r="R672">
        <f>AVERAGE(B623:B672)</f>
        <v>9487.2558000000008</v>
      </c>
      <c r="S672">
        <f>AVERAGE(C623:C672)</f>
        <v>9419.3608000000022</v>
      </c>
      <c r="U672">
        <f>_xlfn.VAR.P(B623:B672)</f>
        <v>69.207864360001253</v>
      </c>
      <c r="V672">
        <f>_xlfn.VAR.P(C623:C672)</f>
        <v>67.068195360000018</v>
      </c>
      <c r="X672">
        <f>1.96*SQRT(U672)/50</f>
        <v>0.32610975558874705</v>
      </c>
      <c r="Y672">
        <f>1.96*SQRT(V672)/50</f>
        <v>0.32102908235546268</v>
      </c>
    </row>
    <row r="673" spans="1:9" x14ac:dyDescent="0.25">
      <c r="A673" t="s">
        <v>90</v>
      </c>
      <c r="B673">
        <v>474434.72749999998</v>
      </c>
      <c r="C673" t="s">
        <v>36</v>
      </c>
    </row>
    <row r="674" spans="1:9" x14ac:dyDescent="0.25">
      <c r="A674" t="s">
        <v>109</v>
      </c>
      <c r="B674">
        <v>9585.94</v>
      </c>
      <c r="C674">
        <v>9518.2999999999993</v>
      </c>
      <c r="D674">
        <v>9436.23</v>
      </c>
      <c r="E674">
        <v>8393.92</v>
      </c>
      <c r="F674">
        <v>0</v>
      </c>
      <c r="G674">
        <v>0.283078</v>
      </c>
      <c r="H674">
        <v>0.72608600000000001</v>
      </c>
      <c r="I674">
        <v>0</v>
      </c>
    </row>
    <row r="675" spans="1:9" x14ac:dyDescent="0.25">
      <c r="A675" t="s">
        <v>109</v>
      </c>
      <c r="B675">
        <v>9589.4500000000007</v>
      </c>
      <c r="C675">
        <v>9521.7000000000007</v>
      </c>
      <c r="D675">
        <v>9436.7900000000009</v>
      </c>
      <c r="E675">
        <v>8394.49</v>
      </c>
      <c r="F675">
        <v>0</v>
      </c>
      <c r="G675">
        <v>0.28484399999999999</v>
      </c>
      <c r="H675">
        <v>0.70653200000000005</v>
      </c>
      <c r="I675">
        <v>0</v>
      </c>
    </row>
    <row r="676" spans="1:9" x14ac:dyDescent="0.25">
      <c r="A676" t="s">
        <v>109</v>
      </c>
      <c r="B676">
        <v>9583.69</v>
      </c>
      <c r="C676">
        <v>9513.64</v>
      </c>
      <c r="D676">
        <v>9433.14</v>
      </c>
      <c r="E676">
        <v>8393.7800000000007</v>
      </c>
      <c r="F676">
        <v>0</v>
      </c>
      <c r="G676">
        <v>0.28319</v>
      </c>
      <c r="H676">
        <v>0.70652999999999999</v>
      </c>
      <c r="I676">
        <v>0</v>
      </c>
    </row>
    <row r="677" spans="1:9" x14ac:dyDescent="0.25">
      <c r="A677" t="s">
        <v>109</v>
      </c>
      <c r="B677">
        <v>9578.9599999999991</v>
      </c>
      <c r="C677">
        <v>9511.02</v>
      </c>
      <c r="D677">
        <v>9432.73</v>
      </c>
      <c r="E677">
        <v>8393.6200000000008</v>
      </c>
      <c r="F677">
        <v>0</v>
      </c>
      <c r="G677">
        <v>0.28366400000000003</v>
      </c>
      <c r="H677">
        <v>0.72456600000000004</v>
      </c>
      <c r="I677">
        <v>0</v>
      </c>
    </row>
    <row r="678" spans="1:9" x14ac:dyDescent="0.25">
      <c r="A678" t="s">
        <v>109</v>
      </c>
      <c r="B678">
        <v>9575.43</v>
      </c>
      <c r="C678">
        <v>9507.01</v>
      </c>
      <c r="D678">
        <v>9431.65</v>
      </c>
      <c r="E678">
        <v>8392.9599999999991</v>
      </c>
      <c r="F678">
        <v>0</v>
      </c>
      <c r="G678">
        <v>0.28308</v>
      </c>
      <c r="H678">
        <v>0.70661399999999996</v>
      </c>
      <c r="I678">
        <v>0</v>
      </c>
    </row>
    <row r="679" spans="1:9" x14ac:dyDescent="0.25">
      <c r="A679" t="s">
        <v>109</v>
      </c>
      <c r="B679">
        <v>9583.4699999999993</v>
      </c>
      <c r="C679">
        <v>9514.93</v>
      </c>
      <c r="D679">
        <v>9432.68</v>
      </c>
      <c r="E679">
        <v>8393.07</v>
      </c>
      <c r="F679">
        <v>0</v>
      </c>
      <c r="G679">
        <v>0.28314600000000001</v>
      </c>
      <c r="H679">
        <v>0.72713399999999995</v>
      </c>
      <c r="I679">
        <v>0</v>
      </c>
    </row>
    <row r="680" spans="1:9" x14ac:dyDescent="0.25">
      <c r="A680" t="s">
        <v>109</v>
      </c>
      <c r="B680">
        <v>9578.48</v>
      </c>
      <c r="C680">
        <v>9511.27</v>
      </c>
      <c r="D680">
        <v>9431.84</v>
      </c>
      <c r="E680">
        <v>8392.99</v>
      </c>
      <c r="F680">
        <v>0</v>
      </c>
      <c r="G680">
        <v>0.28318599999999999</v>
      </c>
      <c r="H680">
        <v>0.72555400000000003</v>
      </c>
      <c r="I680">
        <v>0</v>
      </c>
    </row>
    <row r="681" spans="1:9" x14ac:dyDescent="0.25">
      <c r="A681" t="s">
        <v>109</v>
      </c>
      <c r="B681">
        <v>9580.51</v>
      </c>
      <c r="C681">
        <v>9513.7199999999993</v>
      </c>
      <c r="D681">
        <v>9434.08</v>
      </c>
      <c r="E681">
        <v>8393.85</v>
      </c>
      <c r="F681">
        <v>0</v>
      </c>
      <c r="G681">
        <v>0.28309099999999998</v>
      </c>
      <c r="H681">
        <v>0.72550199999999998</v>
      </c>
      <c r="I681">
        <v>0</v>
      </c>
    </row>
    <row r="682" spans="1:9" x14ac:dyDescent="0.25">
      <c r="A682" t="s">
        <v>109</v>
      </c>
      <c r="B682">
        <v>9583.3700000000008</v>
      </c>
      <c r="C682">
        <v>9516.39</v>
      </c>
      <c r="D682">
        <v>9434</v>
      </c>
      <c r="E682">
        <v>8393.74</v>
      </c>
      <c r="F682">
        <v>0</v>
      </c>
      <c r="G682">
        <v>0.283084</v>
      </c>
      <c r="H682">
        <v>0.71609999999999996</v>
      </c>
      <c r="I682">
        <v>0</v>
      </c>
    </row>
    <row r="683" spans="1:9" x14ac:dyDescent="0.25">
      <c r="A683" t="s">
        <v>109</v>
      </c>
      <c r="B683">
        <v>9590.15</v>
      </c>
      <c r="C683">
        <v>9522.2199999999993</v>
      </c>
      <c r="D683">
        <v>9434.7099999999991</v>
      </c>
      <c r="E683">
        <v>8393.6200000000008</v>
      </c>
      <c r="F683">
        <v>0</v>
      </c>
      <c r="G683">
        <v>0.28635300000000002</v>
      </c>
      <c r="H683">
        <v>0.72747200000000001</v>
      </c>
      <c r="I683">
        <v>0</v>
      </c>
    </row>
    <row r="684" spans="1:9" x14ac:dyDescent="0.25">
      <c r="A684" t="s">
        <v>109</v>
      </c>
      <c r="B684">
        <v>9588.89</v>
      </c>
      <c r="C684">
        <v>9520.77</v>
      </c>
      <c r="D684">
        <v>9433.99</v>
      </c>
      <c r="E684">
        <v>8393.32</v>
      </c>
      <c r="F684">
        <v>0</v>
      </c>
      <c r="G684">
        <v>0.283082</v>
      </c>
      <c r="H684">
        <v>0.72076600000000002</v>
      </c>
      <c r="I684">
        <v>0</v>
      </c>
    </row>
    <row r="685" spans="1:9" x14ac:dyDescent="0.25">
      <c r="A685" t="s">
        <v>109</v>
      </c>
      <c r="B685">
        <v>9584.52</v>
      </c>
      <c r="C685">
        <v>9516.11</v>
      </c>
      <c r="D685">
        <v>9433.69</v>
      </c>
      <c r="E685">
        <v>8393.61</v>
      </c>
      <c r="F685">
        <v>0</v>
      </c>
      <c r="G685">
        <v>0.26539299999999999</v>
      </c>
      <c r="H685">
        <v>0.70653200000000005</v>
      </c>
      <c r="I685">
        <v>0</v>
      </c>
    </row>
    <row r="686" spans="1:9" x14ac:dyDescent="0.25">
      <c r="A686" t="s">
        <v>109</v>
      </c>
      <c r="B686">
        <v>9578.34</v>
      </c>
      <c r="C686">
        <v>9511.36</v>
      </c>
      <c r="D686">
        <v>9432.16</v>
      </c>
      <c r="E686">
        <v>8393.14</v>
      </c>
      <c r="F686">
        <v>0</v>
      </c>
      <c r="G686">
        <v>0.28320099999999998</v>
      </c>
      <c r="H686">
        <v>0.72558800000000001</v>
      </c>
      <c r="I686">
        <v>0</v>
      </c>
    </row>
    <row r="687" spans="1:9" x14ac:dyDescent="0.25">
      <c r="A687" t="s">
        <v>109</v>
      </c>
      <c r="B687">
        <v>9588.7800000000007</v>
      </c>
      <c r="C687">
        <v>9515.24</v>
      </c>
      <c r="D687">
        <v>9432.5300000000007</v>
      </c>
      <c r="E687">
        <v>8393.56</v>
      </c>
      <c r="F687">
        <v>0</v>
      </c>
      <c r="G687">
        <v>0.28311799999999998</v>
      </c>
      <c r="H687">
        <v>0.727356</v>
      </c>
      <c r="I687">
        <v>0</v>
      </c>
    </row>
    <row r="688" spans="1:9" x14ac:dyDescent="0.25">
      <c r="A688" t="s">
        <v>109</v>
      </c>
      <c r="B688">
        <v>9589.83</v>
      </c>
      <c r="C688">
        <v>9522.57</v>
      </c>
      <c r="D688">
        <v>9434.5300000000007</v>
      </c>
      <c r="E688">
        <v>8394.07</v>
      </c>
      <c r="F688">
        <v>0</v>
      </c>
      <c r="G688">
        <v>0.28325699999999998</v>
      </c>
      <c r="H688">
        <v>0.72670100000000004</v>
      </c>
      <c r="I688">
        <v>0</v>
      </c>
    </row>
    <row r="689" spans="1:9" x14ac:dyDescent="0.25">
      <c r="A689" t="s">
        <v>109</v>
      </c>
      <c r="B689">
        <v>9598.5</v>
      </c>
      <c r="C689">
        <v>9531.09</v>
      </c>
      <c r="D689">
        <v>9440.4599999999991</v>
      </c>
      <c r="E689">
        <v>8395.2099999999991</v>
      </c>
      <c r="F689">
        <v>0</v>
      </c>
      <c r="G689">
        <v>0.283555</v>
      </c>
      <c r="H689">
        <v>0.70653200000000005</v>
      </c>
      <c r="I689">
        <v>0</v>
      </c>
    </row>
    <row r="690" spans="1:9" x14ac:dyDescent="0.25">
      <c r="A690" t="s">
        <v>109</v>
      </c>
      <c r="B690">
        <v>9596.2000000000007</v>
      </c>
      <c r="C690">
        <v>9529.2900000000009</v>
      </c>
      <c r="D690">
        <v>9440.41</v>
      </c>
      <c r="E690">
        <v>8395.52</v>
      </c>
      <c r="F690">
        <v>0</v>
      </c>
      <c r="G690">
        <v>0.283082</v>
      </c>
      <c r="H690">
        <v>0.70652999999999999</v>
      </c>
      <c r="I690">
        <v>0</v>
      </c>
    </row>
    <row r="691" spans="1:9" x14ac:dyDescent="0.25">
      <c r="A691" t="s">
        <v>109</v>
      </c>
      <c r="B691">
        <v>9597.07</v>
      </c>
      <c r="C691">
        <v>9528.18</v>
      </c>
      <c r="D691">
        <v>9439.76</v>
      </c>
      <c r="E691">
        <v>8395.49</v>
      </c>
      <c r="F691">
        <v>0</v>
      </c>
      <c r="G691">
        <v>0.28323500000000001</v>
      </c>
      <c r="H691">
        <v>0.727688</v>
      </c>
      <c r="I691">
        <v>0</v>
      </c>
    </row>
    <row r="692" spans="1:9" x14ac:dyDescent="0.25">
      <c r="A692" t="s">
        <v>109</v>
      </c>
      <c r="B692">
        <v>9596.01</v>
      </c>
      <c r="C692">
        <v>9528.7800000000007</v>
      </c>
      <c r="D692">
        <v>9438.89</v>
      </c>
      <c r="E692">
        <v>8394.7999999999993</v>
      </c>
      <c r="F692">
        <v>0</v>
      </c>
      <c r="G692">
        <v>0.28345100000000001</v>
      </c>
      <c r="H692">
        <v>0.72156200000000004</v>
      </c>
      <c r="I692">
        <v>0</v>
      </c>
    </row>
    <row r="693" spans="1:9" x14ac:dyDescent="0.25">
      <c r="A693" t="s">
        <v>109</v>
      </c>
      <c r="B693">
        <v>9601.83</v>
      </c>
      <c r="C693">
        <v>9532.9500000000007</v>
      </c>
      <c r="D693">
        <v>9437.94</v>
      </c>
      <c r="E693">
        <v>8394.89</v>
      </c>
      <c r="F693">
        <v>0</v>
      </c>
      <c r="G693">
        <v>0.283142</v>
      </c>
      <c r="H693">
        <v>0.70652300000000001</v>
      </c>
      <c r="I693">
        <v>0</v>
      </c>
    </row>
    <row r="694" spans="1:9" x14ac:dyDescent="0.25">
      <c r="A694" t="s">
        <v>109</v>
      </c>
      <c r="B694">
        <v>9600.9500000000007</v>
      </c>
      <c r="C694">
        <v>9533.65</v>
      </c>
      <c r="D694">
        <v>9437.4599999999991</v>
      </c>
      <c r="E694">
        <v>8394.92</v>
      </c>
      <c r="F694">
        <v>0</v>
      </c>
      <c r="G694">
        <v>0.28308</v>
      </c>
      <c r="H694">
        <v>0.72148599999999996</v>
      </c>
      <c r="I694">
        <v>0</v>
      </c>
    </row>
    <row r="695" spans="1:9" x14ac:dyDescent="0.25">
      <c r="A695" t="s">
        <v>109</v>
      </c>
      <c r="B695">
        <v>9597.99</v>
      </c>
      <c r="C695">
        <v>9531.24</v>
      </c>
      <c r="D695">
        <v>9440.18</v>
      </c>
      <c r="E695">
        <v>8394.25</v>
      </c>
      <c r="F695">
        <v>0</v>
      </c>
      <c r="G695">
        <v>0.28319299999999997</v>
      </c>
      <c r="H695">
        <v>0.72278900000000001</v>
      </c>
      <c r="I695">
        <v>0</v>
      </c>
    </row>
    <row r="696" spans="1:9" x14ac:dyDescent="0.25">
      <c r="A696" t="s">
        <v>109</v>
      </c>
      <c r="B696">
        <v>9592.48</v>
      </c>
      <c r="C696">
        <v>9524.58</v>
      </c>
      <c r="D696">
        <v>9437.2900000000009</v>
      </c>
      <c r="E696">
        <v>8395.24</v>
      </c>
      <c r="F696">
        <v>0</v>
      </c>
      <c r="G696">
        <v>0.28311999999999998</v>
      </c>
      <c r="H696">
        <v>0.70652700000000002</v>
      </c>
      <c r="I696">
        <v>0</v>
      </c>
    </row>
    <row r="697" spans="1:9" x14ac:dyDescent="0.25">
      <c r="A697" t="s">
        <v>109</v>
      </c>
      <c r="B697">
        <v>9591.14</v>
      </c>
      <c r="C697">
        <v>9524.64</v>
      </c>
      <c r="D697">
        <v>9437.7099999999991</v>
      </c>
      <c r="E697">
        <v>8395.36</v>
      </c>
      <c r="F697">
        <v>0</v>
      </c>
      <c r="G697">
        <v>0.28338799999999997</v>
      </c>
      <c r="H697">
        <v>0.70726999999999995</v>
      </c>
      <c r="I697">
        <v>0</v>
      </c>
    </row>
    <row r="698" spans="1:9" x14ac:dyDescent="0.25">
      <c r="A698" t="s">
        <v>109</v>
      </c>
      <c r="B698">
        <v>9585.83</v>
      </c>
      <c r="C698">
        <v>9518.26</v>
      </c>
      <c r="D698">
        <v>9436.83</v>
      </c>
      <c r="E698">
        <v>8395.5499999999993</v>
      </c>
      <c r="F698">
        <v>0</v>
      </c>
      <c r="G698">
        <v>0.283078</v>
      </c>
      <c r="H698">
        <v>0.72295299999999996</v>
      </c>
      <c r="I698">
        <v>0</v>
      </c>
    </row>
    <row r="699" spans="1:9" x14ac:dyDescent="0.25">
      <c r="A699" t="s">
        <v>109</v>
      </c>
      <c r="B699">
        <v>9581.16</v>
      </c>
      <c r="C699">
        <v>9514.4</v>
      </c>
      <c r="D699">
        <v>9436.18</v>
      </c>
      <c r="E699">
        <v>8395.2900000000009</v>
      </c>
      <c r="F699">
        <v>0</v>
      </c>
      <c r="G699">
        <v>0.28312599999999999</v>
      </c>
      <c r="H699">
        <v>0.72354200000000002</v>
      </c>
      <c r="I699">
        <v>0</v>
      </c>
    </row>
    <row r="700" spans="1:9" x14ac:dyDescent="0.25">
      <c r="A700" t="s">
        <v>109</v>
      </c>
      <c r="B700">
        <v>9587.82</v>
      </c>
      <c r="C700">
        <v>9521.09</v>
      </c>
      <c r="D700">
        <v>9437.58</v>
      </c>
      <c r="E700">
        <v>8395.8799999999992</v>
      </c>
      <c r="F700">
        <v>0</v>
      </c>
      <c r="G700">
        <v>0.283194</v>
      </c>
      <c r="H700">
        <v>0.70653200000000005</v>
      </c>
      <c r="I700">
        <v>0</v>
      </c>
    </row>
    <row r="701" spans="1:9" x14ac:dyDescent="0.25">
      <c r="A701" t="s">
        <v>109</v>
      </c>
      <c r="B701">
        <v>9587.02</v>
      </c>
      <c r="C701">
        <v>9519.25</v>
      </c>
      <c r="D701">
        <v>9436.2999999999993</v>
      </c>
      <c r="E701">
        <v>8395.2199999999993</v>
      </c>
      <c r="F701">
        <v>0</v>
      </c>
      <c r="G701">
        <v>0.28310299999999999</v>
      </c>
      <c r="H701">
        <v>0.72510600000000003</v>
      </c>
      <c r="I701">
        <v>0</v>
      </c>
    </row>
    <row r="702" spans="1:9" x14ac:dyDescent="0.25">
      <c r="A702" t="s">
        <v>109</v>
      </c>
      <c r="B702">
        <v>9581.48</v>
      </c>
      <c r="C702">
        <v>9514.1200000000008</v>
      </c>
      <c r="D702">
        <v>9434.69</v>
      </c>
      <c r="E702">
        <v>8395.07</v>
      </c>
      <c r="F702">
        <v>0</v>
      </c>
      <c r="G702">
        <v>0.28307900000000003</v>
      </c>
      <c r="H702">
        <v>0.71256699999999995</v>
      </c>
      <c r="I702">
        <v>0</v>
      </c>
    </row>
    <row r="703" spans="1:9" x14ac:dyDescent="0.25">
      <c r="A703" t="s">
        <v>109</v>
      </c>
      <c r="B703">
        <v>9580.61</v>
      </c>
      <c r="C703">
        <v>9513.11</v>
      </c>
      <c r="D703">
        <v>9434.9699999999993</v>
      </c>
      <c r="E703">
        <v>8394.41</v>
      </c>
      <c r="F703">
        <v>0</v>
      </c>
      <c r="G703">
        <v>0.27870099999999998</v>
      </c>
      <c r="H703">
        <v>0.70652999999999999</v>
      </c>
      <c r="I703">
        <v>0</v>
      </c>
    </row>
    <row r="704" spans="1:9" x14ac:dyDescent="0.25">
      <c r="A704" t="s">
        <v>109</v>
      </c>
      <c r="B704">
        <v>9579.4500000000007</v>
      </c>
      <c r="C704">
        <v>9510.94</v>
      </c>
      <c r="D704">
        <v>9434.4500000000007</v>
      </c>
      <c r="E704">
        <v>8394.33</v>
      </c>
      <c r="F704">
        <v>0</v>
      </c>
      <c r="G704">
        <v>0.28308100000000003</v>
      </c>
      <c r="H704">
        <v>0.70669300000000002</v>
      </c>
      <c r="I704">
        <v>0</v>
      </c>
    </row>
    <row r="705" spans="1:9" x14ac:dyDescent="0.25">
      <c r="A705" t="s">
        <v>109</v>
      </c>
      <c r="B705">
        <v>9578.2199999999993</v>
      </c>
      <c r="C705">
        <v>9511.8799999999992</v>
      </c>
      <c r="D705">
        <v>9434.09</v>
      </c>
      <c r="E705">
        <v>8394.8700000000008</v>
      </c>
      <c r="F705">
        <v>0</v>
      </c>
      <c r="G705">
        <v>0.27043600000000001</v>
      </c>
      <c r="H705">
        <v>0.72761900000000002</v>
      </c>
      <c r="I705">
        <v>0</v>
      </c>
    </row>
    <row r="706" spans="1:9" x14ac:dyDescent="0.25">
      <c r="A706" t="s">
        <v>109</v>
      </c>
      <c r="B706">
        <v>9579.4</v>
      </c>
      <c r="C706">
        <v>9511.2000000000007</v>
      </c>
      <c r="D706">
        <v>9433.5300000000007</v>
      </c>
      <c r="E706">
        <v>8394.51</v>
      </c>
      <c r="F706">
        <v>0</v>
      </c>
      <c r="G706">
        <v>0.28339199999999998</v>
      </c>
      <c r="H706">
        <v>0.72530300000000003</v>
      </c>
      <c r="I706">
        <v>0</v>
      </c>
    </row>
    <row r="707" spans="1:9" x14ac:dyDescent="0.25">
      <c r="A707" t="s">
        <v>109</v>
      </c>
      <c r="B707">
        <v>9583.7099999999991</v>
      </c>
      <c r="C707">
        <v>9516.27</v>
      </c>
      <c r="D707">
        <v>9434.65</v>
      </c>
      <c r="E707">
        <v>8394.6</v>
      </c>
      <c r="F707">
        <v>0</v>
      </c>
      <c r="G707">
        <v>0.28350199999999998</v>
      </c>
      <c r="H707">
        <v>0.72619100000000003</v>
      </c>
      <c r="I707">
        <v>0</v>
      </c>
    </row>
    <row r="708" spans="1:9" x14ac:dyDescent="0.25">
      <c r="A708" t="s">
        <v>109</v>
      </c>
      <c r="B708">
        <v>9580.4599999999991</v>
      </c>
      <c r="C708">
        <v>9512.85</v>
      </c>
      <c r="D708">
        <v>9433.84</v>
      </c>
      <c r="E708">
        <v>8394.39</v>
      </c>
      <c r="F708">
        <v>0</v>
      </c>
      <c r="G708">
        <v>0.283086</v>
      </c>
      <c r="H708">
        <v>0.70653200000000005</v>
      </c>
      <c r="I708">
        <v>0</v>
      </c>
    </row>
    <row r="709" spans="1:9" x14ac:dyDescent="0.25">
      <c r="A709" t="s">
        <v>109</v>
      </c>
      <c r="B709">
        <v>9587.06</v>
      </c>
      <c r="C709">
        <v>9519.33</v>
      </c>
      <c r="D709">
        <v>9435.39</v>
      </c>
      <c r="E709">
        <v>8394.5300000000007</v>
      </c>
      <c r="F709">
        <v>0</v>
      </c>
      <c r="G709">
        <v>0.28309800000000002</v>
      </c>
      <c r="H709">
        <v>0.72774899999999998</v>
      </c>
      <c r="I709">
        <v>0</v>
      </c>
    </row>
    <row r="710" spans="1:9" x14ac:dyDescent="0.25">
      <c r="A710" t="s">
        <v>109</v>
      </c>
      <c r="B710">
        <v>9586.0300000000007</v>
      </c>
      <c r="C710">
        <v>9516.69</v>
      </c>
      <c r="D710">
        <v>9434.75</v>
      </c>
      <c r="E710">
        <v>8394.48</v>
      </c>
      <c r="F710">
        <v>0</v>
      </c>
      <c r="G710">
        <v>0.283165</v>
      </c>
      <c r="H710">
        <v>0.71306199999999997</v>
      </c>
      <c r="I710">
        <v>0</v>
      </c>
    </row>
    <row r="711" spans="1:9" x14ac:dyDescent="0.25">
      <c r="A711" t="s">
        <v>109</v>
      </c>
      <c r="B711">
        <v>9579.14</v>
      </c>
      <c r="C711">
        <v>9512.02</v>
      </c>
      <c r="D711">
        <v>9433.6</v>
      </c>
      <c r="E711">
        <v>8395.0499999999993</v>
      </c>
      <c r="F711">
        <v>0</v>
      </c>
      <c r="G711">
        <v>0.28307900000000003</v>
      </c>
      <c r="H711">
        <v>0.72602800000000001</v>
      </c>
      <c r="I711">
        <v>0</v>
      </c>
    </row>
    <row r="712" spans="1:9" x14ac:dyDescent="0.25">
      <c r="A712" t="s">
        <v>109</v>
      </c>
      <c r="B712">
        <v>9580.85</v>
      </c>
      <c r="C712">
        <v>9513.43</v>
      </c>
      <c r="D712">
        <v>9433.49</v>
      </c>
      <c r="E712">
        <v>8394.27</v>
      </c>
      <c r="F712">
        <v>0</v>
      </c>
      <c r="G712">
        <v>0.28308299999999997</v>
      </c>
      <c r="H712">
        <v>0.71590600000000004</v>
      </c>
      <c r="I712">
        <v>0</v>
      </c>
    </row>
    <row r="713" spans="1:9" x14ac:dyDescent="0.25">
      <c r="A713" t="s">
        <v>109</v>
      </c>
      <c r="B713">
        <v>9593.43</v>
      </c>
      <c r="C713">
        <v>9526.08</v>
      </c>
      <c r="D713">
        <v>9437.74</v>
      </c>
      <c r="E713">
        <v>8395.49</v>
      </c>
      <c r="F713">
        <v>0</v>
      </c>
      <c r="G713">
        <v>0.283082</v>
      </c>
      <c r="H713">
        <v>0.72679000000000005</v>
      </c>
      <c r="I713">
        <v>0</v>
      </c>
    </row>
    <row r="714" spans="1:9" x14ac:dyDescent="0.25">
      <c r="A714" t="s">
        <v>109</v>
      </c>
      <c r="B714">
        <v>9602.86</v>
      </c>
      <c r="C714">
        <v>9533.77</v>
      </c>
      <c r="D714">
        <v>9441.2900000000009</v>
      </c>
      <c r="E714">
        <v>8395.26</v>
      </c>
      <c r="F714">
        <v>0</v>
      </c>
      <c r="G714">
        <v>0.26439200000000002</v>
      </c>
      <c r="H714">
        <v>0.70962499999999995</v>
      </c>
      <c r="I714">
        <v>0</v>
      </c>
    </row>
    <row r="715" spans="1:9" x14ac:dyDescent="0.25">
      <c r="A715" t="s">
        <v>109</v>
      </c>
      <c r="B715">
        <v>9600.42</v>
      </c>
      <c r="C715">
        <v>9531.9699999999993</v>
      </c>
      <c r="D715">
        <v>9438.64</v>
      </c>
      <c r="E715">
        <v>8394.76</v>
      </c>
      <c r="F715">
        <v>0</v>
      </c>
      <c r="G715">
        <v>0.28309899999999999</v>
      </c>
      <c r="H715">
        <v>0.72500699999999996</v>
      </c>
      <c r="I715">
        <v>0</v>
      </c>
    </row>
    <row r="716" spans="1:9" x14ac:dyDescent="0.25">
      <c r="A716" t="s">
        <v>109</v>
      </c>
      <c r="B716">
        <v>9599.4599999999991</v>
      </c>
      <c r="C716">
        <v>9531.89</v>
      </c>
      <c r="D716">
        <v>9438.5499999999993</v>
      </c>
      <c r="E716">
        <v>8395</v>
      </c>
      <c r="F716">
        <v>0</v>
      </c>
      <c r="G716">
        <v>0.28325400000000001</v>
      </c>
      <c r="H716">
        <v>0.71494999999999997</v>
      </c>
      <c r="I716">
        <v>0</v>
      </c>
    </row>
    <row r="717" spans="1:9" x14ac:dyDescent="0.25">
      <c r="A717" t="s">
        <v>109</v>
      </c>
      <c r="B717">
        <v>9601.64</v>
      </c>
      <c r="C717">
        <v>9532.94</v>
      </c>
      <c r="D717">
        <v>9439.2800000000007</v>
      </c>
      <c r="E717">
        <v>8394.94</v>
      </c>
      <c r="F717">
        <v>0</v>
      </c>
      <c r="G717">
        <v>0.283468</v>
      </c>
      <c r="H717">
        <v>0.72094599999999998</v>
      </c>
      <c r="I717">
        <v>0</v>
      </c>
    </row>
    <row r="718" spans="1:9" x14ac:dyDescent="0.25">
      <c r="A718" t="s">
        <v>109</v>
      </c>
      <c r="B718">
        <v>9603.6299999999992</v>
      </c>
      <c r="C718">
        <v>9535.1200000000008</v>
      </c>
      <c r="D718">
        <v>9440.92</v>
      </c>
      <c r="E718">
        <v>8394.49</v>
      </c>
      <c r="F718">
        <v>0</v>
      </c>
      <c r="G718">
        <v>0.28309899999999999</v>
      </c>
      <c r="H718">
        <v>0.72744399999999998</v>
      </c>
      <c r="I718">
        <v>0</v>
      </c>
    </row>
    <row r="719" spans="1:9" x14ac:dyDescent="0.25">
      <c r="A719" t="s">
        <v>109</v>
      </c>
      <c r="B719">
        <v>9600.8799999999992</v>
      </c>
      <c r="C719">
        <v>9531.9500000000007</v>
      </c>
      <c r="D719">
        <v>9438.51</v>
      </c>
      <c r="E719">
        <v>8394.7800000000007</v>
      </c>
      <c r="F719">
        <v>0</v>
      </c>
      <c r="G719">
        <v>0.28322700000000001</v>
      </c>
      <c r="H719">
        <v>0.72759099999999999</v>
      </c>
      <c r="I719">
        <v>0</v>
      </c>
    </row>
    <row r="720" spans="1:9" x14ac:dyDescent="0.25">
      <c r="A720" t="s">
        <v>109</v>
      </c>
      <c r="B720">
        <v>9598.5400000000009</v>
      </c>
      <c r="C720">
        <v>9530.91</v>
      </c>
      <c r="D720">
        <v>9440.6200000000008</v>
      </c>
      <c r="E720">
        <v>8394.7199999999993</v>
      </c>
      <c r="F720">
        <v>0</v>
      </c>
      <c r="G720">
        <v>0.283163</v>
      </c>
      <c r="H720">
        <v>0.72560599999999997</v>
      </c>
      <c r="I720">
        <v>0</v>
      </c>
    </row>
    <row r="721" spans="1:25" x14ac:dyDescent="0.25">
      <c r="A721" t="s">
        <v>109</v>
      </c>
      <c r="B721">
        <v>9602.41</v>
      </c>
      <c r="C721">
        <v>9533.4699999999993</v>
      </c>
      <c r="D721">
        <v>9441.52</v>
      </c>
      <c r="E721">
        <v>8394.7900000000009</v>
      </c>
      <c r="F721">
        <v>0</v>
      </c>
      <c r="G721">
        <v>0.28334900000000002</v>
      </c>
      <c r="H721">
        <v>0.71652000000000005</v>
      </c>
      <c r="I721">
        <v>0</v>
      </c>
    </row>
    <row r="722" spans="1:25" x14ac:dyDescent="0.25">
      <c r="A722" t="s">
        <v>109</v>
      </c>
      <c r="B722">
        <v>9595.1</v>
      </c>
      <c r="C722">
        <v>9524.89</v>
      </c>
      <c r="D722">
        <v>9436.99</v>
      </c>
      <c r="E722">
        <v>8395.35</v>
      </c>
      <c r="F722">
        <v>0</v>
      </c>
      <c r="G722">
        <v>0.28308100000000003</v>
      </c>
      <c r="H722">
        <v>0.72126900000000005</v>
      </c>
      <c r="I722">
        <v>0</v>
      </c>
    </row>
    <row r="723" spans="1:25" x14ac:dyDescent="0.25">
      <c r="A723" t="s">
        <v>109</v>
      </c>
      <c r="B723">
        <v>9588.4699999999993</v>
      </c>
      <c r="C723">
        <v>9520.4</v>
      </c>
      <c r="D723">
        <v>9436.86</v>
      </c>
      <c r="E723">
        <v>8394.7900000000009</v>
      </c>
      <c r="F723">
        <v>0</v>
      </c>
      <c r="G723">
        <v>0.28414699999999998</v>
      </c>
      <c r="H723">
        <v>0.72589999999999999</v>
      </c>
      <c r="I723">
        <v>0</v>
      </c>
    </row>
    <row r="724" spans="1:25" x14ac:dyDescent="0.25">
      <c r="A724" t="s">
        <v>109</v>
      </c>
      <c r="B724">
        <v>9585.19</v>
      </c>
      <c r="C724">
        <v>9517.44</v>
      </c>
      <c r="D724">
        <v>9436.06</v>
      </c>
      <c r="E724">
        <v>8394.82</v>
      </c>
      <c r="F724">
        <v>0</v>
      </c>
      <c r="G724">
        <v>0.283165</v>
      </c>
      <c r="H724">
        <v>0.72546100000000002</v>
      </c>
      <c r="I724">
        <v>0</v>
      </c>
    </row>
    <row r="725" spans="1:25" x14ac:dyDescent="0.25">
      <c r="A725" t="s">
        <v>109</v>
      </c>
      <c r="B725">
        <v>9599.9500000000007</v>
      </c>
      <c r="C725">
        <v>9531.57</v>
      </c>
      <c r="D725">
        <v>9440.6299999999992</v>
      </c>
      <c r="E725">
        <v>8394.0300000000007</v>
      </c>
      <c r="F725">
        <v>0</v>
      </c>
      <c r="G725">
        <v>0.28330300000000003</v>
      </c>
      <c r="H725">
        <v>0.70652999999999999</v>
      </c>
      <c r="I725">
        <v>0</v>
      </c>
    </row>
    <row r="726" spans="1:25" x14ac:dyDescent="0.25">
      <c r="A726" t="s">
        <v>109</v>
      </c>
      <c r="B726">
        <v>9581.59</v>
      </c>
      <c r="C726">
        <v>9513.17</v>
      </c>
      <c r="D726">
        <v>9434.44</v>
      </c>
      <c r="E726">
        <v>8394.1200000000008</v>
      </c>
      <c r="F726">
        <v>0</v>
      </c>
      <c r="G726">
        <v>0.26193899999999998</v>
      </c>
      <c r="H726">
        <v>0.72376700000000005</v>
      </c>
      <c r="I726">
        <v>0</v>
      </c>
    </row>
    <row r="727" spans="1:25" x14ac:dyDescent="0.25">
      <c r="A727" t="s">
        <v>109</v>
      </c>
      <c r="B727">
        <v>9575.92</v>
      </c>
      <c r="C727">
        <v>9508.99</v>
      </c>
      <c r="D727">
        <v>9433.4500000000007</v>
      </c>
      <c r="E727">
        <v>8394.43</v>
      </c>
      <c r="F727">
        <v>0</v>
      </c>
      <c r="G727">
        <v>0.283472</v>
      </c>
      <c r="H727">
        <v>0.725387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109</v>
      </c>
      <c r="B728">
        <v>9581.94</v>
      </c>
      <c r="C728">
        <v>9514.77</v>
      </c>
      <c r="D728">
        <v>9434.6</v>
      </c>
      <c r="E728">
        <v>8394.4599999999991</v>
      </c>
      <c r="F728">
        <v>0</v>
      </c>
      <c r="G728">
        <v>0.28308899999999998</v>
      </c>
      <c r="H728">
        <v>0.726831</v>
      </c>
      <c r="I728">
        <v>0</v>
      </c>
      <c r="R728">
        <f>AVERAGE(B679:B728)</f>
        <v>9589.3636000000006</v>
      </c>
      <c r="S728">
        <f>AVERAGE(C679:C728)</f>
        <v>9521.4629999999997</v>
      </c>
      <c r="U728">
        <f>_xlfn.VAR.P(B679:B728)</f>
        <v>70.020723040000178</v>
      </c>
      <c r="V728">
        <f>_xlfn.VAR.P(C679:C728)</f>
        <v>65.705992999999168</v>
      </c>
      <c r="X728">
        <f>1.96*SQRT(U728)/50</f>
        <v>0.32801927359864974</v>
      </c>
      <c r="Y728">
        <f>1.96*SQRT(V728)/50</f>
        <v>0.31775219445901348</v>
      </c>
    </row>
    <row r="729" spans="1:25" x14ac:dyDescent="0.25">
      <c r="A729" t="s">
        <v>109</v>
      </c>
      <c r="B729">
        <v>479544.52850000001</v>
      </c>
      <c r="C729" t="s">
        <v>36</v>
      </c>
      <c r="U729" t="s">
        <v>75</v>
      </c>
    </row>
    <row r="730" spans="1:25" x14ac:dyDescent="0.25">
      <c r="A730" t="s">
        <v>41</v>
      </c>
      <c r="B730">
        <v>8563.86</v>
      </c>
      <c r="C730">
        <v>8419.1</v>
      </c>
      <c r="D730">
        <v>8418.84</v>
      </c>
      <c r="E730">
        <v>8268.56</v>
      </c>
      <c r="F730">
        <v>467.34500000000003</v>
      </c>
      <c r="G730">
        <v>406.80599999999998</v>
      </c>
      <c r="H730">
        <v>116.19499999999999</v>
      </c>
      <c r="I730">
        <v>104.245</v>
      </c>
      <c r="J730">
        <v>159.36799999999999</v>
      </c>
      <c r="K730">
        <v>7372.99</v>
      </c>
      <c r="L730">
        <v>0.28309299999999998</v>
      </c>
      <c r="M730">
        <v>0.72784099999999996</v>
      </c>
      <c r="N730">
        <v>0</v>
      </c>
      <c r="O730" t="s">
        <v>42</v>
      </c>
      <c r="U730">
        <f>_xlfn.STDEV.P(B679:B728)</f>
        <v>8.3678386122104538</v>
      </c>
      <c r="V730">
        <f>_xlfn.STDEV.P(C679:C728)</f>
        <v>8.1059233280360576</v>
      </c>
    </row>
    <row r="731" spans="1:25" x14ac:dyDescent="0.25">
      <c r="A731" t="s">
        <v>41</v>
      </c>
      <c r="B731">
        <v>8526.2099999999991</v>
      </c>
      <c r="C731">
        <v>8376.75</v>
      </c>
      <c r="D731">
        <v>8376.52</v>
      </c>
      <c r="E731">
        <v>8226.33</v>
      </c>
      <c r="F731">
        <v>442.726</v>
      </c>
      <c r="G731">
        <v>408.411</v>
      </c>
      <c r="H731">
        <v>115.352</v>
      </c>
      <c r="I731">
        <v>106.123</v>
      </c>
      <c r="J731">
        <v>159.72499999999999</v>
      </c>
      <c r="K731">
        <v>7353.04</v>
      </c>
      <c r="L731">
        <v>0.283078</v>
      </c>
      <c r="M731">
        <v>0.72764399999999996</v>
      </c>
      <c r="N731">
        <v>0</v>
      </c>
      <c r="O731" t="s">
        <v>42</v>
      </c>
    </row>
    <row r="732" spans="1:25" x14ac:dyDescent="0.25">
      <c r="A732" t="s">
        <v>41</v>
      </c>
      <c r="B732">
        <v>8287.91</v>
      </c>
      <c r="C732">
        <v>8149.21</v>
      </c>
      <c r="D732">
        <v>8148.99</v>
      </c>
      <c r="E732">
        <v>8002.29</v>
      </c>
      <c r="F732">
        <v>439.09399999999999</v>
      </c>
      <c r="G732">
        <v>400.73099999999999</v>
      </c>
      <c r="H732">
        <v>112.892</v>
      </c>
      <c r="I732">
        <v>104.04</v>
      </c>
      <c r="J732">
        <v>157.21600000000001</v>
      </c>
      <c r="K732">
        <v>7141.55</v>
      </c>
      <c r="L732">
        <v>0.28308699999999998</v>
      </c>
      <c r="M732">
        <v>0.72608700000000004</v>
      </c>
      <c r="N732">
        <v>0</v>
      </c>
      <c r="O732" t="s">
        <v>42</v>
      </c>
    </row>
    <row r="733" spans="1:25" x14ac:dyDescent="0.25">
      <c r="A733" t="s">
        <v>41</v>
      </c>
      <c r="B733">
        <v>8146.26</v>
      </c>
      <c r="C733">
        <v>8024.4</v>
      </c>
      <c r="D733">
        <v>8024.18</v>
      </c>
      <c r="E733">
        <v>7881.17</v>
      </c>
      <c r="F733">
        <v>431.685</v>
      </c>
      <c r="G733">
        <v>395.89600000000002</v>
      </c>
      <c r="H733">
        <v>110.904</v>
      </c>
      <c r="I733">
        <v>102.583</v>
      </c>
      <c r="J733">
        <v>155.97499999999999</v>
      </c>
      <c r="K733">
        <v>7032.62</v>
      </c>
      <c r="L733">
        <v>0.28309800000000002</v>
      </c>
      <c r="M733">
        <v>0.72711999999999999</v>
      </c>
      <c r="N733">
        <v>0</v>
      </c>
      <c r="O733" t="s">
        <v>42</v>
      </c>
    </row>
    <row r="734" spans="1:25" x14ac:dyDescent="0.25">
      <c r="A734" t="s">
        <v>41</v>
      </c>
      <c r="B734">
        <v>8123.45</v>
      </c>
      <c r="C734">
        <v>7987.79</v>
      </c>
      <c r="D734">
        <v>7987.55</v>
      </c>
      <c r="E734">
        <v>7844.46</v>
      </c>
      <c r="F734">
        <v>444.43299999999999</v>
      </c>
      <c r="G734">
        <v>392.85</v>
      </c>
      <c r="H734">
        <v>110.93899999999999</v>
      </c>
      <c r="I734">
        <v>100.82299999999999</v>
      </c>
      <c r="J734">
        <v>154.86000000000001</v>
      </c>
      <c r="K734">
        <v>6986.72</v>
      </c>
      <c r="L734">
        <v>0.28309099999999998</v>
      </c>
      <c r="M734">
        <v>0.72600200000000004</v>
      </c>
      <c r="N734">
        <v>0</v>
      </c>
      <c r="O734" t="s">
        <v>42</v>
      </c>
    </row>
    <row r="735" spans="1:25" x14ac:dyDescent="0.25">
      <c r="A735" t="s">
        <v>41</v>
      </c>
      <c r="B735">
        <v>8015.41</v>
      </c>
      <c r="C735">
        <v>7879.87</v>
      </c>
      <c r="D735">
        <v>7879.67</v>
      </c>
      <c r="E735">
        <v>7738.36</v>
      </c>
      <c r="F735">
        <v>420.00099999999998</v>
      </c>
      <c r="G735">
        <v>389.45699999999999</v>
      </c>
      <c r="H735">
        <v>109.233</v>
      </c>
      <c r="I735">
        <v>100.723</v>
      </c>
      <c r="J735">
        <v>153.483</v>
      </c>
      <c r="K735">
        <v>6908.39</v>
      </c>
      <c r="L735">
        <v>0.28309200000000001</v>
      </c>
      <c r="M735">
        <v>0.70652999999999999</v>
      </c>
      <c r="N735">
        <v>0</v>
      </c>
      <c r="O735" t="s">
        <v>42</v>
      </c>
    </row>
    <row r="736" spans="1:25" x14ac:dyDescent="0.25">
      <c r="A736" t="s">
        <v>41</v>
      </c>
      <c r="B736">
        <v>8018.73</v>
      </c>
      <c r="C736">
        <v>7899.63</v>
      </c>
      <c r="D736">
        <v>7899.42</v>
      </c>
      <c r="E736">
        <v>7758.26</v>
      </c>
      <c r="F736">
        <v>428.18200000000002</v>
      </c>
      <c r="G736">
        <v>389.63900000000001</v>
      </c>
      <c r="H736">
        <v>109.373</v>
      </c>
      <c r="I736">
        <v>100.45099999999999</v>
      </c>
      <c r="J736">
        <v>153.54499999999999</v>
      </c>
      <c r="K736">
        <v>6920.34</v>
      </c>
      <c r="L736">
        <v>0.28309000000000001</v>
      </c>
      <c r="M736">
        <v>0.72284099999999996</v>
      </c>
      <c r="N736">
        <v>0</v>
      </c>
      <c r="O736" t="s">
        <v>42</v>
      </c>
    </row>
    <row r="737" spans="1:15" x14ac:dyDescent="0.25">
      <c r="A737" t="s">
        <v>41</v>
      </c>
      <c r="B737">
        <v>7977.08</v>
      </c>
      <c r="C737">
        <v>7856.31</v>
      </c>
      <c r="D737">
        <v>7856.09</v>
      </c>
      <c r="E737">
        <v>7715.17</v>
      </c>
      <c r="F737">
        <v>421.553</v>
      </c>
      <c r="G737">
        <v>387.267</v>
      </c>
      <c r="H737">
        <v>108.47499999999999</v>
      </c>
      <c r="I737">
        <v>99.756299999999996</v>
      </c>
      <c r="J737">
        <v>152.91800000000001</v>
      </c>
      <c r="K737">
        <v>6886.14</v>
      </c>
      <c r="L737">
        <v>0.283078</v>
      </c>
      <c r="M737">
        <v>0.72571399999999997</v>
      </c>
      <c r="N737">
        <v>0</v>
      </c>
      <c r="O737" t="s">
        <v>42</v>
      </c>
    </row>
    <row r="738" spans="1:15" x14ac:dyDescent="0.25">
      <c r="A738" t="s">
        <v>41</v>
      </c>
      <c r="B738">
        <v>7970.22</v>
      </c>
      <c r="C738">
        <v>7850.76</v>
      </c>
      <c r="D738">
        <v>7850.56</v>
      </c>
      <c r="E738">
        <v>7710.55</v>
      </c>
      <c r="F738">
        <v>416.23500000000001</v>
      </c>
      <c r="G738">
        <v>386.75299999999999</v>
      </c>
      <c r="H738">
        <v>108.036</v>
      </c>
      <c r="I738">
        <v>100.349</v>
      </c>
      <c r="J738">
        <v>152.392</v>
      </c>
      <c r="K738">
        <v>6887.57</v>
      </c>
      <c r="L738">
        <v>0.28309899999999999</v>
      </c>
      <c r="M738">
        <v>0.72718300000000002</v>
      </c>
      <c r="N738">
        <v>0</v>
      </c>
      <c r="O738" t="s">
        <v>42</v>
      </c>
    </row>
    <row r="739" spans="1:15" x14ac:dyDescent="0.25">
      <c r="A739" t="s">
        <v>41</v>
      </c>
      <c r="B739">
        <v>7893.71</v>
      </c>
      <c r="C739">
        <v>7775.29</v>
      </c>
      <c r="D739">
        <v>7775.09</v>
      </c>
      <c r="E739">
        <v>7635.39</v>
      </c>
      <c r="F739">
        <v>409.68599999999998</v>
      </c>
      <c r="G739">
        <v>386.50299999999999</v>
      </c>
      <c r="H739">
        <v>107.623</v>
      </c>
      <c r="I739">
        <v>100.258</v>
      </c>
      <c r="J739">
        <v>152.48500000000001</v>
      </c>
      <c r="K739">
        <v>6818.97</v>
      </c>
      <c r="L739">
        <v>0.28315899999999999</v>
      </c>
      <c r="M739">
        <v>0.72548900000000005</v>
      </c>
      <c r="N739">
        <v>0</v>
      </c>
      <c r="O739" t="s">
        <v>42</v>
      </c>
    </row>
    <row r="740" spans="1:15" x14ac:dyDescent="0.25">
      <c r="A740" t="s">
        <v>41</v>
      </c>
      <c r="B740">
        <v>8011.62</v>
      </c>
      <c r="C740">
        <v>7891.88</v>
      </c>
      <c r="D740">
        <v>7891.67</v>
      </c>
      <c r="E740">
        <v>7751.47</v>
      </c>
      <c r="F740">
        <v>426.92500000000001</v>
      </c>
      <c r="G740">
        <v>388.28199999999998</v>
      </c>
      <c r="H740">
        <v>108.63</v>
      </c>
      <c r="I740">
        <v>100.056</v>
      </c>
      <c r="J740">
        <v>153.291</v>
      </c>
      <c r="K740">
        <v>6915.94</v>
      </c>
      <c r="L740">
        <v>0.28312799999999999</v>
      </c>
      <c r="M740">
        <v>0.72055199999999997</v>
      </c>
      <c r="N740">
        <v>0</v>
      </c>
      <c r="O740" t="s">
        <v>42</v>
      </c>
    </row>
    <row r="741" spans="1:15" x14ac:dyDescent="0.25">
      <c r="A741" t="s">
        <v>41</v>
      </c>
      <c r="B741">
        <v>8114.77</v>
      </c>
      <c r="C741">
        <v>7988.44</v>
      </c>
      <c r="D741">
        <v>7988.21</v>
      </c>
      <c r="E741">
        <v>7845.92</v>
      </c>
      <c r="F741">
        <v>448.16899999999998</v>
      </c>
      <c r="G741">
        <v>392.95</v>
      </c>
      <c r="H741">
        <v>111.09699999999999</v>
      </c>
      <c r="I741">
        <v>100.419</v>
      </c>
      <c r="J741">
        <v>155.29400000000001</v>
      </c>
      <c r="K741">
        <v>6983.81</v>
      </c>
      <c r="L741">
        <v>0.28328700000000001</v>
      </c>
      <c r="M741">
        <v>0.727881</v>
      </c>
      <c r="N741">
        <v>0</v>
      </c>
      <c r="O741" t="s">
        <v>42</v>
      </c>
    </row>
    <row r="742" spans="1:15" x14ac:dyDescent="0.25">
      <c r="A742" t="s">
        <v>41</v>
      </c>
      <c r="B742">
        <v>8169.3</v>
      </c>
      <c r="C742">
        <v>8049.44</v>
      </c>
      <c r="D742">
        <v>8049.19</v>
      </c>
      <c r="E742">
        <v>7906.41</v>
      </c>
      <c r="F742">
        <v>445.03</v>
      </c>
      <c r="G742">
        <v>391.70699999999999</v>
      </c>
      <c r="H742">
        <v>111.851</v>
      </c>
      <c r="I742">
        <v>99.697299999999998</v>
      </c>
      <c r="J742">
        <v>154.19499999999999</v>
      </c>
      <c r="K742">
        <v>7049.39</v>
      </c>
      <c r="L742">
        <v>0.28348800000000002</v>
      </c>
      <c r="M742">
        <v>0.724827</v>
      </c>
      <c r="N742">
        <v>0</v>
      </c>
      <c r="O742" t="s">
        <v>42</v>
      </c>
    </row>
    <row r="743" spans="1:15" x14ac:dyDescent="0.25">
      <c r="A743" t="s">
        <v>41</v>
      </c>
      <c r="B743">
        <v>8173.76</v>
      </c>
      <c r="C743">
        <v>8051.18</v>
      </c>
      <c r="D743">
        <v>8050.94</v>
      </c>
      <c r="E743">
        <v>7908.68</v>
      </c>
      <c r="F743">
        <v>446.77699999999999</v>
      </c>
      <c r="G743">
        <v>393.476</v>
      </c>
      <c r="H743">
        <v>112.726</v>
      </c>
      <c r="I743">
        <v>99.544200000000004</v>
      </c>
      <c r="J743">
        <v>154.98500000000001</v>
      </c>
      <c r="K743">
        <v>7047.7</v>
      </c>
      <c r="L743">
        <v>0.28323700000000002</v>
      </c>
      <c r="M743">
        <v>0.72167700000000001</v>
      </c>
      <c r="N743">
        <v>0</v>
      </c>
      <c r="O743" t="s">
        <v>42</v>
      </c>
    </row>
    <row r="744" spans="1:15" x14ac:dyDescent="0.25">
      <c r="A744" t="s">
        <v>41</v>
      </c>
      <c r="B744">
        <v>8165.67</v>
      </c>
      <c r="C744">
        <v>8042.79</v>
      </c>
      <c r="D744">
        <v>8042.54</v>
      </c>
      <c r="E744">
        <v>7899.86</v>
      </c>
      <c r="F744">
        <v>443.928</v>
      </c>
      <c r="G744">
        <v>394.65300000000002</v>
      </c>
      <c r="H744">
        <v>111.843</v>
      </c>
      <c r="I744">
        <v>100.497</v>
      </c>
      <c r="J744">
        <v>155.24299999999999</v>
      </c>
      <c r="K744">
        <v>7040.96</v>
      </c>
      <c r="L744">
        <v>0.28329399999999999</v>
      </c>
      <c r="M744">
        <v>0.72514900000000004</v>
      </c>
      <c r="N744">
        <v>0</v>
      </c>
      <c r="O744" t="s">
        <v>42</v>
      </c>
    </row>
    <row r="745" spans="1:15" x14ac:dyDescent="0.25">
      <c r="A745" t="s">
        <v>41</v>
      </c>
      <c r="B745">
        <v>8027.61</v>
      </c>
      <c r="C745">
        <v>7907.45</v>
      </c>
      <c r="D745">
        <v>7907.22</v>
      </c>
      <c r="E745">
        <v>7765.51</v>
      </c>
      <c r="F745">
        <v>425.93200000000002</v>
      </c>
      <c r="G745">
        <v>389.70100000000002</v>
      </c>
      <c r="H745">
        <v>110.24299999999999</v>
      </c>
      <c r="I745">
        <v>99.773200000000003</v>
      </c>
      <c r="J745">
        <v>153.65299999999999</v>
      </c>
      <c r="K745">
        <v>6928.92</v>
      </c>
      <c r="L745">
        <v>0.283078</v>
      </c>
      <c r="M745">
        <v>0.72374099999999997</v>
      </c>
      <c r="N745">
        <v>0</v>
      </c>
      <c r="O745" t="s">
        <v>42</v>
      </c>
    </row>
    <row r="746" spans="1:15" x14ac:dyDescent="0.25">
      <c r="A746" t="s">
        <v>41</v>
      </c>
      <c r="B746">
        <v>8189.93</v>
      </c>
      <c r="C746">
        <v>8068.13</v>
      </c>
      <c r="D746">
        <v>8067.82</v>
      </c>
      <c r="E746">
        <v>7924.04</v>
      </c>
      <c r="F746">
        <v>446.99400000000003</v>
      </c>
      <c r="G746">
        <v>393.72300000000001</v>
      </c>
      <c r="H746">
        <v>111.556</v>
      </c>
      <c r="I746">
        <v>100.72799999999999</v>
      </c>
      <c r="J746">
        <v>155.31</v>
      </c>
      <c r="K746">
        <v>7062.51</v>
      </c>
      <c r="L746">
        <v>0.28311599999999998</v>
      </c>
      <c r="M746">
        <v>0.72768699999999997</v>
      </c>
      <c r="N746">
        <v>0</v>
      </c>
      <c r="O746" t="s">
        <v>42</v>
      </c>
    </row>
    <row r="747" spans="1:15" x14ac:dyDescent="0.25">
      <c r="A747" t="s">
        <v>41</v>
      </c>
      <c r="B747">
        <v>8139.02</v>
      </c>
      <c r="C747">
        <v>8014.42</v>
      </c>
      <c r="D747">
        <v>8014.16</v>
      </c>
      <c r="E747">
        <v>7871.66</v>
      </c>
      <c r="F747">
        <v>443.59800000000001</v>
      </c>
      <c r="G747">
        <v>393.71199999999999</v>
      </c>
      <c r="H747">
        <v>111.28700000000001</v>
      </c>
      <c r="I747">
        <v>100.52200000000001</v>
      </c>
      <c r="J747">
        <v>155.376</v>
      </c>
      <c r="K747">
        <v>7013.01</v>
      </c>
      <c r="L747">
        <v>0.283082</v>
      </c>
      <c r="M747">
        <v>0.72585999999999995</v>
      </c>
      <c r="N747">
        <v>0</v>
      </c>
      <c r="O747" t="s">
        <v>42</v>
      </c>
    </row>
    <row r="748" spans="1:15" x14ac:dyDescent="0.25">
      <c r="A748" t="s">
        <v>41</v>
      </c>
      <c r="B748">
        <v>8108.6</v>
      </c>
      <c r="C748">
        <v>7983.75</v>
      </c>
      <c r="D748">
        <v>7983.49</v>
      </c>
      <c r="E748">
        <v>7840.18</v>
      </c>
      <c r="F748">
        <v>440.96699999999998</v>
      </c>
      <c r="G748">
        <v>391.238</v>
      </c>
      <c r="H748">
        <v>111.053</v>
      </c>
      <c r="I748">
        <v>99.397499999999994</v>
      </c>
      <c r="J748">
        <v>154.428</v>
      </c>
      <c r="K748">
        <v>6987.31</v>
      </c>
      <c r="L748">
        <v>0.28314499999999998</v>
      </c>
      <c r="M748">
        <v>0.72616400000000003</v>
      </c>
      <c r="N748">
        <v>0</v>
      </c>
      <c r="O748" t="s">
        <v>42</v>
      </c>
    </row>
    <row r="749" spans="1:15" x14ac:dyDescent="0.25">
      <c r="A749" t="s">
        <v>41</v>
      </c>
      <c r="B749">
        <v>8140.3</v>
      </c>
      <c r="C749">
        <v>8019.03</v>
      </c>
      <c r="D749">
        <v>8018.77</v>
      </c>
      <c r="E749">
        <v>7876.08</v>
      </c>
      <c r="F749">
        <v>448.32600000000002</v>
      </c>
      <c r="G749">
        <v>394.40699999999998</v>
      </c>
      <c r="H749">
        <v>111.795</v>
      </c>
      <c r="I749">
        <v>100.44799999999999</v>
      </c>
      <c r="J749">
        <v>155.81700000000001</v>
      </c>
      <c r="K749">
        <v>7011.99</v>
      </c>
      <c r="L749">
        <v>0.28312500000000002</v>
      </c>
      <c r="M749">
        <v>0.71763999999999994</v>
      </c>
      <c r="N749">
        <v>0</v>
      </c>
      <c r="O749" t="s">
        <v>42</v>
      </c>
    </row>
    <row r="750" spans="1:15" x14ac:dyDescent="0.25">
      <c r="A750" t="s">
        <v>41</v>
      </c>
      <c r="B750">
        <v>8143.66</v>
      </c>
      <c r="C750">
        <v>8023.64</v>
      </c>
      <c r="D750">
        <v>8023.37</v>
      </c>
      <c r="E750">
        <v>7881.19</v>
      </c>
      <c r="F750">
        <v>439.33300000000003</v>
      </c>
      <c r="G750">
        <v>391.83</v>
      </c>
      <c r="H750">
        <v>111.55500000000001</v>
      </c>
      <c r="I750">
        <v>100.336</v>
      </c>
      <c r="J750">
        <v>153.93899999999999</v>
      </c>
      <c r="K750">
        <v>7029.77</v>
      </c>
      <c r="L750">
        <v>0.28346500000000002</v>
      </c>
      <c r="M750">
        <v>0.71240800000000004</v>
      </c>
      <c r="N750">
        <v>0</v>
      </c>
      <c r="O750" t="s">
        <v>42</v>
      </c>
    </row>
    <row r="751" spans="1:15" x14ac:dyDescent="0.25">
      <c r="A751" t="s">
        <v>41</v>
      </c>
      <c r="B751">
        <v>8175.61</v>
      </c>
      <c r="C751">
        <v>8049.52</v>
      </c>
      <c r="D751">
        <v>8049.26</v>
      </c>
      <c r="E751">
        <v>7906.24</v>
      </c>
      <c r="F751">
        <v>450.16199999999998</v>
      </c>
      <c r="G751">
        <v>391.37200000000001</v>
      </c>
      <c r="H751">
        <v>111.306</v>
      </c>
      <c r="I751">
        <v>99.293599999999998</v>
      </c>
      <c r="J751">
        <v>154.559</v>
      </c>
      <c r="K751">
        <v>7044.02</v>
      </c>
      <c r="L751">
        <v>0.283084</v>
      </c>
      <c r="M751">
        <v>0.70711500000000005</v>
      </c>
      <c r="N751">
        <v>0</v>
      </c>
      <c r="O751" t="s">
        <v>42</v>
      </c>
    </row>
    <row r="752" spans="1:15" x14ac:dyDescent="0.25">
      <c r="A752" t="s">
        <v>41</v>
      </c>
      <c r="B752">
        <v>8150.71</v>
      </c>
      <c r="C752">
        <v>8028.41</v>
      </c>
      <c r="D752">
        <v>8028.18</v>
      </c>
      <c r="E752">
        <v>7885.07</v>
      </c>
      <c r="F752">
        <v>442.02800000000002</v>
      </c>
      <c r="G752">
        <v>391.07299999999998</v>
      </c>
      <c r="H752">
        <v>111.652</v>
      </c>
      <c r="I752">
        <v>99.624700000000004</v>
      </c>
      <c r="J752">
        <v>153.649</v>
      </c>
      <c r="K752">
        <v>7031.6</v>
      </c>
      <c r="L752">
        <v>0.28320600000000001</v>
      </c>
      <c r="M752">
        <v>0.70652599999999999</v>
      </c>
      <c r="N752">
        <v>0</v>
      </c>
      <c r="O752" t="s">
        <v>42</v>
      </c>
    </row>
    <row r="753" spans="1:15" x14ac:dyDescent="0.25">
      <c r="A753" t="s">
        <v>41</v>
      </c>
      <c r="B753">
        <v>8109.15</v>
      </c>
      <c r="C753">
        <v>7990.22</v>
      </c>
      <c r="D753">
        <v>7989.97</v>
      </c>
      <c r="E753">
        <v>7848</v>
      </c>
      <c r="F753">
        <v>440.053</v>
      </c>
      <c r="G753">
        <v>392.47300000000001</v>
      </c>
      <c r="H753">
        <v>111.578</v>
      </c>
      <c r="I753">
        <v>99.352400000000003</v>
      </c>
      <c r="J753">
        <v>155.33699999999999</v>
      </c>
      <c r="K753">
        <v>6994.81</v>
      </c>
      <c r="L753">
        <v>0.28308699999999998</v>
      </c>
      <c r="M753">
        <v>0.72758400000000001</v>
      </c>
      <c r="N753">
        <v>0</v>
      </c>
      <c r="O753" t="s">
        <v>42</v>
      </c>
    </row>
    <row r="754" spans="1:15" x14ac:dyDescent="0.25">
      <c r="A754" t="s">
        <v>41</v>
      </c>
      <c r="B754">
        <v>8133.31</v>
      </c>
      <c r="C754">
        <v>8011.24</v>
      </c>
      <c r="D754">
        <v>8010.96</v>
      </c>
      <c r="E754">
        <v>7867.71</v>
      </c>
      <c r="F754">
        <v>448.67200000000003</v>
      </c>
      <c r="G754">
        <v>391.27800000000002</v>
      </c>
      <c r="H754">
        <v>110.68</v>
      </c>
      <c r="I754">
        <v>99.878399999999999</v>
      </c>
      <c r="J754">
        <v>154.53200000000001</v>
      </c>
      <c r="K754">
        <v>7007.21</v>
      </c>
      <c r="L754">
        <v>0.283078</v>
      </c>
      <c r="M754">
        <v>0.72789400000000004</v>
      </c>
      <c r="N754">
        <v>0</v>
      </c>
      <c r="O754" t="s">
        <v>42</v>
      </c>
    </row>
    <row r="755" spans="1:15" x14ac:dyDescent="0.25">
      <c r="A755" t="s">
        <v>41</v>
      </c>
      <c r="B755">
        <v>8138.59</v>
      </c>
      <c r="C755">
        <v>8015.56</v>
      </c>
      <c r="D755">
        <v>8015.31</v>
      </c>
      <c r="E755">
        <v>7872.82</v>
      </c>
      <c r="F755">
        <v>446.02600000000001</v>
      </c>
      <c r="G755">
        <v>394.61900000000003</v>
      </c>
      <c r="H755">
        <v>111.199</v>
      </c>
      <c r="I755">
        <v>101.098</v>
      </c>
      <c r="J755">
        <v>155.96</v>
      </c>
      <c r="K755">
        <v>7011.34</v>
      </c>
      <c r="L755">
        <v>0.283082</v>
      </c>
      <c r="M755">
        <v>0.72563999999999995</v>
      </c>
      <c r="N755">
        <v>0</v>
      </c>
      <c r="O755" t="s">
        <v>42</v>
      </c>
    </row>
    <row r="756" spans="1:15" x14ac:dyDescent="0.25">
      <c r="A756" t="s">
        <v>41</v>
      </c>
      <c r="B756">
        <v>8208.06</v>
      </c>
      <c r="C756">
        <v>8081.77</v>
      </c>
      <c r="D756">
        <v>8081.52</v>
      </c>
      <c r="E756">
        <v>7937.78</v>
      </c>
      <c r="F756">
        <v>457.685</v>
      </c>
      <c r="G756">
        <v>398.74099999999999</v>
      </c>
      <c r="H756">
        <v>111.749</v>
      </c>
      <c r="I756">
        <v>100.98</v>
      </c>
      <c r="J756">
        <v>159.733</v>
      </c>
      <c r="K756">
        <v>7060.88</v>
      </c>
      <c r="L756">
        <v>0.28309899999999999</v>
      </c>
      <c r="M756">
        <v>0.72494400000000003</v>
      </c>
      <c r="N756">
        <v>0</v>
      </c>
      <c r="O756" t="s">
        <v>42</v>
      </c>
    </row>
    <row r="757" spans="1:15" x14ac:dyDescent="0.25">
      <c r="A757" t="s">
        <v>41</v>
      </c>
      <c r="B757">
        <v>8084.29</v>
      </c>
      <c r="C757">
        <v>7961.33</v>
      </c>
      <c r="D757">
        <v>7961.09</v>
      </c>
      <c r="E757">
        <v>7819.24</v>
      </c>
      <c r="F757">
        <v>435.69099999999997</v>
      </c>
      <c r="G757">
        <v>392.37099999999998</v>
      </c>
      <c r="H757">
        <v>110.16800000000001</v>
      </c>
      <c r="I757">
        <v>101.47799999999999</v>
      </c>
      <c r="J757">
        <v>154.792</v>
      </c>
      <c r="K757">
        <v>6970.58</v>
      </c>
      <c r="L757">
        <v>0.26897500000000002</v>
      </c>
      <c r="M757">
        <v>0.72753299999999999</v>
      </c>
      <c r="N757">
        <v>0</v>
      </c>
      <c r="O757" t="s">
        <v>42</v>
      </c>
    </row>
    <row r="758" spans="1:15" x14ac:dyDescent="0.25">
      <c r="A758" t="s">
        <v>41</v>
      </c>
      <c r="B758">
        <v>8008.3</v>
      </c>
      <c r="C758">
        <v>7877.06</v>
      </c>
      <c r="D758">
        <v>7876.86</v>
      </c>
      <c r="E758">
        <v>7735.97</v>
      </c>
      <c r="F758">
        <v>410.12900000000002</v>
      </c>
      <c r="G758">
        <v>386.37599999999998</v>
      </c>
      <c r="H758">
        <v>109.086</v>
      </c>
      <c r="I758">
        <v>99.141199999999998</v>
      </c>
      <c r="J758">
        <v>152.09899999999999</v>
      </c>
      <c r="K758">
        <v>6919.72</v>
      </c>
      <c r="L758">
        <v>0.28315800000000002</v>
      </c>
      <c r="M758">
        <v>0.72374000000000005</v>
      </c>
      <c r="N758">
        <v>0</v>
      </c>
      <c r="O758" t="s">
        <v>42</v>
      </c>
    </row>
    <row r="759" spans="1:15" x14ac:dyDescent="0.25">
      <c r="A759" t="s">
        <v>41</v>
      </c>
      <c r="B759">
        <v>7935.58</v>
      </c>
      <c r="C759">
        <v>7818.02</v>
      </c>
      <c r="D759">
        <v>7817.83</v>
      </c>
      <c r="E759">
        <v>7677.63</v>
      </c>
      <c r="F759">
        <v>395.137</v>
      </c>
      <c r="G759">
        <v>384.81799999999998</v>
      </c>
      <c r="H759">
        <v>107.97499999999999</v>
      </c>
      <c r="I759">
        <v>99.428799999999995</v>
      </c>
      <c r="J759">
        <v>151.47499999999999</v>
      </c>
      <c r="K759">
        <v>6877.56</v>
      </c>
      <c r="L759">
        <v>0.283078</v>
      </c>
      <c r="M759">
        <v>0.72748800000000002</v>
      </c>
      <c r="N759">
        <v>0</v>
      </c>
      <c r="O759" t="s">
        <v>42</v>
      </c>
    </row>
    <row r="760" spans="1:15" x14ac:dyDescent="0.25">
      <c r="A760" t="s">
        <v>41</v>
      </c>
      <c r="B760">
        <v>7943.59</v>
      </c>
      <c r="C760">
        <v>7823.05</v>
      </c>
      <c r="D760">
        <v>7822.89</v>
      </c>
      <c r="E760">
        <v>7683.22</v>
      </c>
      <c r="F760">
        <v>389.75700000000001</v>
      </c>
      <c r="G760">
        <v>390.49599999999998</v>
      </c>
      <c r="H760">
        <v>107.172</v>
      </c>
      <c r="I760">
        <v>103.36</v>
      </c>
      <c r="J760">
        <v>154.227</v>
      </c>
      <c r="K760">
        <v>6883.37</v>
      </c>
      <c r="L760">
        <v>0.28382600000000002</v>
      </c>
      <c r="M760">
        <v>0.72789899999999996</v>
      </c>
      <c r="N760">
        <v>0</v>
      </c>
      <c r="O760" t="s">
        <v>42</v>
      </c>
    </row>
    <row r="761" spans="1:15" x14ac:dyDescent="0.25">
      <c r="A761" t="s">
        <v>41</v>
      </c>
      <c r="B761">
        <v>7955.08</v>
      </c>
      <c r="C761">
        <v>7840.17</v>
      </c>
      <c r="D761">
        <v>7840</v>
      </c>
      <c r="E761">
        <v>7700.56</v>
      </c>
      <c r="F761">
        <v>392.91199999999998</v>
      </c>
      <c r="G761">
        <v>386.48700000000002</v>
      </c>
      <c r="H761">
        <v>107.011</v>
      </c>
      <c r="I761">
        <v>101.307</v>
      </c>
      <c r="J761">
        <v>152.376</v>
      </c>
      <c r="K761">
        <v>6901.54</v>
      </c>
      <c r="L761">
        <v>0.283082</v>
      </c>
      <c r="M761">
        <v>0.72643999999999997</v>
      </c>
      <c r="N761">
        <v>0</v>
      </c>
      <c r="O761" t="s">
        <v>42</v>
      </c>
    </row>
    <row r="762" spans="1:15" x14ac:dyDescent="0.25">
      <c r="A762" t="s">
        <v>41</v>
      </c>
      <c r="B762">
        <v>8003</v>
      </c>
      <c r="C762">
        <v>7884.67</v>
      </c>
      <c r="D762">
        <v>7884.49</v>
      </c>
      <c r="E762">
        <v>7744.43</v>
      </c>
      <c r="F762">
        <v>404.86399999999998</v>
      </c>
      <c r="G762">
        <v>384.58600000000001</v>
      </c>
      <c r="H762">
        <v>109.164</v>
      </c>
      <c r="I762">
        <v>99.183700000000002</v>
      </c>
      <c r="J762">
        <v>150.38800000000001</v>
      </c>
      <c r="K762">
        <v>6935.39</v>
      </c>
      <c r="L762">
        <v>0.26065500000000003</v>
      </c>
      <c r="M762">
        <v>0.72674700000000003</v>
      </c>
      <c r="N762">
        <v>0</v>
      </c>
      <c r="O762" t="s">
        <v>42</v>
      </c>
    </row>
    <row r="763" spans="1:15" x14ac:dyDescent="0.25">
      <c r="A763" t="s">
        <v>41</v>
      </c>
      <c r="B763">
        <v>7976.82</v>
      </c>
      <c r="C763">
        <v>7859.96</v>
      </c>
      <c r="D763">
        <v>7859.78</v>
      </c>
      <c r="E763">
        <v>7719.88</v>
      </c>
      <c r="F763">
        <v>402.23599999999999</v>
      </c>
      <c r="G763">
        <v>384.596</v>
      </c>
      <c r="H763">
        <v>108.938</v>
      </c>
      <c r="I763">
        <v>99.132300000000001</v>
      </c>
      <c r="J763">
        <v>150.80600000000001</v>
      </c>
      <c r="K763">
        <v>6912.61</v>
      </c>
      <c r="L763">
        <v>0.28315200000000001</v>
      </c>
      <c r="M763">
        <v>0.71839699999999995</v>
      </c>
      <c r="N763">
        <v>0</v>
      </c>
      <c r="O763" t="s">
        <v>42</v>
      </c>
    </row>
    <row r="764" spans="1:15" x14ac:dyDescent="0.25">
      <c r="A764" t="s">
        <v>41</v>
      </c>
      <c r="B764">
        <v>7936.72</v>
      </c>
      <c r="C764">
        <v>7810.2</v>
      </c>
      <c r="D764">
        <v>7810.01</v>
      </c>
      <c r="E764">
        <v>7670.47</v>
      </c>
      <c r="F764">
        <v>401.05799999999999</v>
      </c>
      <c r="G764">
        <v>383.50900000000001</v>
      </c>
      <c r="H764">
        <v>107.611</v>
      </c>
      <c r="I764">
        <v>99.175399999999996</v>
      </c>
      <c r="J764">
        <v>150.828</v>
      </c>
      <c r="K764">
        <v>6866.27</v>
      </c>
      <c r="L764">
        <v>0.28313700000000003</v>
      </c>
      <c r="M764">
        <v>0.723109</v>
      </c>
      <c r="N764">
        <v>0</v>
      </c>
      <c r="O764" t="s">
        <v>42</v>
      </c>
    </row>
    <row r="765" spans="1:15" x14ac:dyDescent="0.25">
      <c r="A765" t="s">
        <v>41</v>
      </c>
      <c r="B765">
        <v>7915.99</v>
      </c>
      <c r="C765">
        <v>7797.75</v>
      </c>
      <c r="D765">
        <v>7797.6</v>
      </c>
      <c r="E765">
        <v>7658.46</v>
      </c>
      <c r="F765">
        <v>385.82299999999998</v>
      </c>
      <c r="G765">
        <v>393.92899999999997</v>
      </c>
      <c r="H765">
        <v>106.706</v>
      </c>
      <c r="I765">
        <v>105.59099999999999</v>
      </c>
      <c r="J765">
        <v>156.42599999999999</v>
      </c>
      <c r="K765">
        <v>6858.87</v>
      </c>
      <c r="L765">
        <v>0.28338200000000002</v>
      </c>
      <c r="M765">
        <v>0.72191099999999997</v>
      </c>
      <c r="N765">
        <v>0</v>
      </c>
      <c r="O765" t="s">
        <v>42</v>
      </c>
    </row>
    <row r="766" spans="1:15" x14ac:dyDescent="0.25">
      <c r="A766" t="s">
        <v>41</v>
      </c>
      <c r="B766">
        <v>7900.4</v>
      </c>
      <c r="C766">
        <v>7781.18</v>
      </c>
      <c r="D766">
        <v>7781.01</v>
      </c>
      <c r="E766">
        <v>7639.87</v>
      </c>
      <c r="F766">
        <v>392.46899999999999</v>
      </c>
      <c r="G766">
        <v>389.67</v>
      </c>
      <c r="H766">
        <v>107.13200000000001</v>
      </c>
      <c r="I766">
        <v>103.16</v>
      </c>
      <c r="J766">
        <v>153.65700000000001</v>
      </c>
      <c r="K766">
        <v>6837.98</v>
      </c>
      <c r="L766">
        <v>0.28309000000000001</v>
      </c>
      <c r="M766">
        <v>0.70653200000000005</v>
      </c>
      <c r="N766">
        <v>0</v>
      </c>
      <c r="O766" t="s">
        <v>42</v>
      </c>
    </row>
    <row r="767" spans="1:15" x14ac:dyDescent="0.25">
      <c r="A767" t="s">
        <v>41</v>
      </c>
      <c r="B767">
        <v>7868.94</v>
      </c>
      <c r="C767">
        <v>7740.87</v>
      </c>
      <c r="D767">
        <v>7740.71</v>
      </c>
      <c r="E767">
        <v>7601.6</v>
      </c>
      <c r="F767">
        <v>382.16800000000001</v>
      </c>
      <c r="G767">
        <v>381.63299999999998</v>
      </c>
      <c r="H767">
        <v>106.63200000000001</v>
      </c>
      <c r="I767">
        <v>99.147800000000004</v>
      </c>
      <c r="J767">
        <v>149.61799999999999</v>
      </c>
      <c r="K767">
        <v>6818.17</v>
      </c>
      <c r="L767">
        <v>0.28308800000000001</v>
      </c>
      <c r="M767">
        <v>0.72500200000000004</v>
      </c>
      <c r="N767">
        <v>0</v>
      </c>
      <c r="O767" t="s">
        <v>42</v>
      </c>
    </row>
    <row r="768" spans="1:15" x14ac:dyDescent="0.25">
      <c r="A768" t="s">
        <v>41</v>
      </c>
      <c r="B768">
        <v>7851.97</v>
      </c>
      <c r="C768">
        <v>7735.17</v>
      </c>
      <c r="D768">
        <v>7735.02</v>
      </c>
      <c r="E768">
        <v>7596.12</v>
      </c>
      <c r="F768">
        <v>384.779</v>
      </c>
      <c r="G768">
        <v>382.93400000000003</v>
      </c>
      <c r="H768">
        <v>107.129</v>
      </c>
      <c r="I768">
        <v>99.912999999999997</v>
      </c>
      <c r="J768">
        <v>149.99100000000001</v>
      </c>
      <c r="K768">
        <v>6808.78</v>
      </c>
      <c r="L768">
        <v>0.27425300000000002</v>
      </c>
      <c r="M768">
        <v>0.72603399999999996</v>
      </c>
      <c r="N768">
        <v>0</v>
      </c>
      <c r="O768" t="s">
        <v>42</v>
      </c>
    </row>
    <row r="769" spans="1:25" x14ac:dyDescent="0.25">
      <c r="A769" t="s">
        <v>41</v>
      </c>
      <c r="B769">
        <v>7908.78</v>
      </c>
      <c r="C769">
        <v>7791.43</v>
      </c>
      <c r="D769">
        <v>7791.26</v>
      </c>
      <c r="E769">
        <v>7652.19</v>
      </c>
      <c r="F769">
        <v>389.00799999999998</v>
      </c>
      <c r="G769">
        <v>384.04300000000001</v>
      </c>
      <c r="H769">
        <v>107.298</v>
      </c>
      <c r="I769">
        <v>99.766900000000007</v>
      </c>
      <c r="J769">
        <v>151.10499999999999</v>
      </c>
      <c r="K769">
        <v>6859.28</v>
      </c>
      <c r="L769">
        <v>0.27992400000000001</v>
      </c>
      <c r="M769">
        <v>0.72411599999999998</v>
      </c>
      <c r="N769">
        <v>0</v>
      </c>
      <c r="O769" t="s">
        <v>42</v>
      </c>
    </row>
    <row r="770" spans="1:25" x14ac:dyDescent="0.25">
      <c r="A770" t="s">
        <v>41</v>
      </c>
      <c r="B770">
        <v>7899.73</v>
      </c>
      <c r="C770">
        <v>7781.94</v>
      </c>
      <c r="D770">
        <v>7781.77</v>
      </c>
      <c r="E770">
        <v>7641.87</v>
      </c>
      <c r="F770">
        <v>393.54599999999999</v>
      </c>
      <c r="G770">
        <v>384.83300000000003</v>
      </c>
      <c r="H770">
        <v>108.014</v>
      </c>
      <c r="I770">
        <v>100.084</v>
      </c>
      <c r="J770">
        <v>150.84299999999999</v>
      </c>
      <c r="K770">
        <v>6843.7</v>
      </c>
      <c r="L770">
        <v>0.28351100000000001</v>
      </c>
      <c r="M770">
        <v>0.70653200000000005</v>
      </c>
      <c r="N770">
        <v>0</v>
      </c>
      <c r="O770" t="s">
        <v>42</v>
      </c>
    </row>
    <row r="771" spans="1:25" x14ac:dyDescent="0.25">
      <c r="A771" t="s">
        <v>41</v>
      </c>
      <c r="B771">
        <v>8077.29</v>
      </c>
      <c r="C771">
        <v>7956.33</v>
      </c>
      <c r="D771">
        <v>7956.1</v>
      </c>
      <c r="E771">
        <v>7813.6</v>
      </c>
      <c r="F771">
        <v>415.98099999999999</v>
      </c>
      <c r="G771">
        <v>387.779</v>
      </c>
      <c r="H771">
        <v>109.49</v>
      </c>
      <c r="I771">
        <v>99.9041</v>
      </c>
      <c r="J771">
        <v>152.49</v>
      </c>
      <c r="K771">
        <v>6989.51</v>
      </c>
      <c r="L771">
        <v>0.28310200000000002</v>
      </c>
      <c r="M771">
        <v>0.72718000000000005</v>
      </c>
      <c r="N771">
        <v>0</v>
      </c>
      <c r="O771" t="s">
        <v>42</v>
      </c>
    </row>
    <row r="772" spans="1:25" x14ac:dyDescent="0.25">
      <c r="A772" t="s">
        <v>41</v>
      </c>
      <c r="B772">
        <v>8063.56</v>
      </c>
      <c r="C772">
        <v>7944.46</v>
      </c>
      <c r="D772">
        <v>7944.23</v>
      </c>
      <c r="E772">
        <v>7803.21</v>
      </c>
      <c r="F772">
        <v>405.63400000000001</v>
      </c>
      <c r="G772">
        <v>386.69400000000002</v>
      </c>
      <c r="H772">
        <v>110.538</v>
      </c>
      <c r="I772">
        <v>98.850800000000007</v>
      </c>
      <c r="J772">
        <v>151.52099999999999</v>
      </c>
      <c r="K772">
        <v>6991.17</v>
      </c>
      <c r="L772">
        <v>0.283111</v>
      </c>
      <c r="M772">
        <v>0.71207900000000002</v>
      </c>
      <c r="N772">
        <v>0</v>
      </c>
      <c r="O772" t="s">
        <v>42</v>
      </c>
    </row>
    <row r="773" spans="1:25" x14ac:dyDescent="0.25">
      <c r="A773" t="s">
        <v>41</v>
      </c>
      <c r="B773">
        <v>8090.56</v>
      </c>
      <c r="C773">
        <v>7973.79</v>
      </c>
      <c r="D773">
        <v>7973.57</v>
      </c>
      <c r="E773">
        <v>7832.58</v>
      </c>
      <c r="F773">
        <v>412.86599999999999</v>
      </c>
      <c r="G773">
        <v>386.06900000000002</v>
      </c>
      <c r="H773">
        <v>109.83199999999999</v>
      </c>
      <c r="I773">
        <v>98.479299999999995</v>
      </c>
      <c r="J773">
        <v>151.577</v>
      </c>
      <c r="K773">
        <v>7013.34</v>
      </c>
      <c r="L773">
        <v>0.28307900000000003</v>
      </c>
      <c r="M773">
        <v>0.71902699999999997</v>
      </c>
      <c r="N773">
        <v>0</v>
      </c>
      <c r="O773" t="s">
        <v>42</v>
      </c>
    </row>
    <row r="774" spans="1:25" x14ac:dyDescent="0.25">
      <c r="A774" t="s">
        <v>41</v>
      </c>
      <c r="B774">
        <v>8063.75</v>
      </c>
      <c r="C774">
        <v>7946.47</v>
      </c>
      <c r="D774">
        <v>7946.26</v>
      </c>
      <c r="E774">
        <v>7805.69</v>
      </c>
      <c r="F774">
        <v>408.06400000000002</v>
      </c>
      <c r="G774">
        <v>385.31299999999999</v>
      </c>
      <c r="H774">
        <v>109.568</v>
      </c>
      <c r="I774">
        <v>98.496200000000002</v>
      </c>
      <c r="J774">
        <v>151.24</v>
      </c>
      <c r="K774">
        <v>6992.37</v>
      </c>
      <c r="L774">
        <v>0.283078</v>
      </c>
      <c r="M774">
        <v>0.72774099999999997</v>
      </c>
      <c r="N774">
        <v>0</v>
      </c>
      <c r="O774" t="s">
        <v>42</v>
      </c>
    </row>
    <row r="775" spans="1:25" x14ac:dyDescent="0.25">
      <c r="A775" t="s">
        <v>41</v>
      </c>
      <c r="B775">
        <v>8046.86</v>
      </c>
      <c r="C775">
        <v>7927.05</v>
      </c>
      <c r="D775">
        <v>7926.85</v>
      </c>
      <c r="E775">
        <v>7786.31</v>
      </c>
      <c r="F775">
        <v>401.649</v>
      </c>
      <c r="G775">
        <v>385.83499999999998</v>
      </c>
      <c r="H775">
        <v>109.938</v>
      </c>
      <c r="I775">
        <v>99.014399999999995</v>
      </c>
      <c r="J775">
        <v>151.19999999999999</v>
      </c>
      <c r="K775">
        <v>6978.27</v>
      </c>
      <c r="L775">
        <v>0.283113</v>
      </c>
      <c r="M775">
        <v>0.72737300000000005</v>
      </c>
      <c r="N775">
        <v>0</v>
      </c>
      <c r="O775" t="s">
        <v>42</v>
      </c>
    </row>
    <row r="776" spans="1:25" x14ac:dyDescent="0.25">
      <c r="A776" t="s">
        <v>41</v>
      </c>
      <c r="B776">
        <v>8043.77</v>
      </c>
      <c r="C776">
        <v>7920.57</v>
      </c>
      <c r="D776">
        <v>7920.38</v>
      </c>
      <c r="E776">
        <v>7779.62</v>
      </c>
      <c r="F776">
        <v>401.63</v>
      </c>
      <c r="G776">
        <v>388.35500000000002</v>
      </c>
      <c r="H776">
        <v>109.965</v>
      </c>
      <c r="I776">
        <v>100.684</v>
      </c>
      <c r="J776">
        <v>151.97900000000001</v>
      </c>
      <c r="K776">
        <v>6968.92</v>
      </c>
      <c r="L776">
        <v>0.28309400000000001</v>
      </c>
      <c r="M776">
        <v>0.727858</v>
      </c>
      <c r="N776">
        <v>0</v>
      </c>
      <c r="O776" t="s">
        <v>42</v>
      </c>
    </row>
    <row r="777" spans="1:25" x14ac:dyDescent="0.25">
      <c r="A777" t="s">
        <v>41</v>
      </c>
      <c r="B777">
        <v>8069.22</v>
      </c>
      <c r="C777">
        <v>7951.87</v>
      </c>
      <c r="D777">
        <v>7951.68</v>
      </c>
      <c r="E777">
        <v>7810.65</v>
      </c>
      <c r="F777">
        <v>405.452</v>
      </c>
      <c r="G777">
        <v>385.50599999999997</v>
      </c>
      <c r="H777">
        <v>110.402</v>
      </c>
      <c r="I777">
        <v>98.354299999999995</v>
      </c>
      <c r="J777">
        <v>150.541</v>
      </c>
      <c r="K777">
        <v>6999</v>
      </c>
      <c r="L777">
        <v>0.28317399999999998</v>
      </c>
      <c r="M777">
        <v>0.72783299999999995</v>
      </c>
      <c r="N777">
        <v>0</v>
      </c>
      <c r="O777" t="s">
        <v>42</v>
      </c>
    </row>
    <row r="778" spans="1:25" x14ac:dyDescent="0.25">
      <c r="A778" t="s">
        <v>41</v>
      </c>
      <c r="B778">
        <v>8096.78</v>
      </c>
      <c r="C778">
        <v>7978.46</v>
      </c>
      <c r="D778">
        <v>7978.23</v>
      </c>
      <c r="E778">
        <v>7836.52</v>
      </c>
      <c r="F778">
        <v>417.10300000000001</v>
      </c>
      <c r="G778">
        <v>387.81299999999999</v>
      </c>
      <c r="H778">
        <v>110.105</v>
      </c>
      <c r="I778">
        <v>99.814899999999994</v>
      </c>
      <c r="J778">
        <v>151.76400000000001</v>
      </c>
      <c r="K778">
        <v>7011.24</v>
      </c>
      <c r="L778">
        <v>0.28311199999999997</v>
      </c>
      <c r="M778">
        <v>0.70652999999999999</v>
      </c>
      <c r="N778">
        <v>0</v>
      </c>
      <c r="O778" t="s">
        <v>42</v>
      </c>
    </row>
    <row r="779" spans="1:25" x14ac:dyDescent="0.25">
      <c r="A779" t="s">
        <v>41</v>
      </c>
      <c r="B779">
        <v>8066.45</v>
      </c>
      <c r="C779">
        <v>7944.63</v>
      </c>
      <c r="D779">
        <v>7944.41</v>
      </c>
      <c r="E779">
        <v>7803.5</v>
      </c>
      <c r="F779">
        <v>410.43700000000001</v>
      </c>
      <c r="G779">
        <v>387.709</v>
      </c>
      <c r="H779">
        <v>109.307</v>
      </c>
      <c r="I779">
        <v>99.382400000000004</v>
      </c>
      <c r="J779">
        <v>153.13</v>
      </c>
      <c r="K779">
        <v>6985.28</v>
      </c>
      <c r="L779">
        <v>0.28310400000000002</v>
      </c>
      <c r="M779">
        <v>0.72083799999999998</v>
      </c>
      <c r="N779">
        <v>0</v>
      </c>
      <c r="O779" t="s">
        <v>42</v>
      </c>
    </row>
    <row r="780" spans="1:25" x14ac:dyDescent="0.25">
      <c r="A780" t="s">
        <v>41</v>
      </c>
      <c r="B780">
        <v>8034.74</v>
      </c>
      <c r="C780">
        <v>7917.95</v>
      </c>
      <c r="D780">
        <v>7917.75</v>
      </c>
      <c r="E780">
        <v>7775.9</v>
      </c>
      <c r="F780">
        <v>397.57499999999999</v>
      </c>
      <c r="G780">
        <v>384.27</v>
      </c>
      <c r="H780">
        <v>109.485</v>
      </c>
      <c r="I780">
        <v>98.552999999999997</v>
      </c>
      <c r="J780">
        <v>150.262</v>
      </c>
      <c r="K780">
        <v>6974.43</v>
      </c>
      <c r="L780">
        <v>0.28344399999999997</v>
      </c>
      <c r="M780">
        <v>0.70652300000000001</v>
      </c>
      <c r="N780">
        <v>0</v>
      </c>
      <c r="O780" t="s">
        <v>42</v>
      </c>
    </row>
    <row r="781" spans="1:25" x14ac:dyDescent="0.25">
      <c r="A781" t="s">
        <v>41</v>
      </c>
      <c r="B781">
        <v>8078.64</v>
      </c>
      <c r="C781">
        <v>7957.79</v>
      </c>
      <c r="D781">
        <v>7957.57</v>
      </c>
      <c r="E781">
        <v>7816.8</v>
      </c>
      <c r="F781">
        <v>406.142</v>
      </c>
      <c r="G781">
        <v>387.63299999999998</v>
      </c>
      <c r="H781">
        <v>109.782</v>
      </c>
      <c r="I781">
        <v>99.242500000000007</v>
      </c>
      <c r="J781">
        <v>152.5</v>
      </c>
      <c r="K781">
        <v>7002.78</v>
      </c>
      <c r="L781">
        <v>0.28323799999999999</v>
      </c>
      <c r="M781">
        <v>0.72487400000000002</v>
      </c>
      <c r="N781">
        <v>0</v>
      </c>
      <c r="O781" t="s">
        <v>42</v>
      </c>
    </row>
    <row r="782" spans="1:25" x14ac:dyDescent="0.25">
      <c r="A782" t="s">
        <v>41</v>
      </c>
      <c r="B782">
        <v>8097</v>
      </c>
      <c r="C782">
        <v>7978.32</v>
      </c>
      <c r="D782">
        <v>7978.12</v>
      </c>
      <c r="E782">
        <v>7837.13</v>
      </c>
      <c r="F782">
        <v>411.20499999999998</v>
      </c>
      <c r="G782">
        <v>385.53300000000002</v>
      </c>
      <c r="H782">
        <v>109.71299999999999</v>
      </c>
      <c r="I782">
        <v>99.097200000000001</v>
      </c>
      <c r="J782">
        <v>150.65600000000001</v>
      </c>
      <c r="K782">
        <v>7020.38</v>
      </c>
      <c r="L782">
        <v>0.28318500000000002</v>
      </c>
      <c r="M782">
        <v>0.70769599999999999</v>
      </c>
      <c r="N782">
        <v>0</v>
      </c>
      <c r="O782" t="s">
        <v>42</v>
      </c>
    </row>
    <row r="783" spans="1:25" x14ac:dyDescent="0.25">
      <c r="A783" t="s">
        <v>41</v>
      </c>
      <c r="B783">
        <v>8087.73</v>
      </c>
      <c r="C783">
        <v>7969.94</v>
      </c>
      <c r="D783">
        <v>7969.76</v>
      </c>
      <c r="E783">
        <v>7829.02</v>
      </c>
      <c r="F783">
        <v>413.255</v>
      </c>
      <c r="G783">
        <v>387.685</v>
      </c>
      <c r="H783">
        <v>110.054</v>
      </c>
      <c r="I783">
        <v>100.411</v>
      </c>
      <c r="J783">
        <v>151.285</v>
      </c>
      <c r="K783">
        <v>7007.81</v>
      </c>
      <c r="L783">
        <v>0.28309299999999998</v>
      </c>
      <c r="M783">
        <v>0.72789499999999996</v>
      </c>
      <c r="N783">
        <v>0</v>
      </c>
      <c r="O783" t="s">
        <v>42</v>
      </c>
      <c r="R783" t="s">
        <v>67</v>
      </c>
      <c r="U783" t="s">
        <v>66</v>
      </c>
      <c r="X783" t="s">
        <v>64</v>
      </c>
    </row>
    <row r="784" spans="1:25" x14ac:dyDescent="0.25">
      <c r="A784" t="s">
        <v>41</v>
      </c>
      <c r="B784">
        <v>8073.23</v>
      </c>
      <c r="C784">
        <v>7954.21</v>
      </c>
      <c r="D784">
        <v>7953.99</v>
      </c>
      <c r="E784">
        <v>7811.48</v>
      </c>
      <c r="F784">
        <v>412.53</v>
      </c>
      <c r="G784">
        <v>386.91699999999997</v>
      </c>
      <c r="H784">
        <v>109.52200000000001</v>
      </c>
      <c r="I784">
        <v>99.728099999999998</v>
      </c>
      <c r="J784">
        <v>151.48699999999999</v>
      </c>
      <c r="K784">
        <v>6991.8</v>
      </c>
      <c r="L784">
        <v>0.28308499999999998</v>
      </c>
      <c r="M784">
        <v>0.72508099999999998</v>
      </c>
      <c r="N784">
        <v>0</v>
      </c>
      <c r="O784" t="s">
        <v>42</v>
      </c>
      <c r="R784">
        <f>AVERAGE(B735:B784)</f>
        <v>8047.071799999997</v>
      </c>
      <c r="S784">
        <f>AVERAGE(C735:C784)</f>
        <v>7926.0673999999999</v>
      </c>
      <c r="U784">
        <f>_xlfn.VAR.P(B735:B784)</f>
        <v>8529.4267147600112</v>
      </c>
      <c r="V784">
        <f>_xlfn.VAR.P(C735:C784)</f>
        <v>8379.8664272399983</v>
      </c>
      <c r="X784">
        <f>1.96*SQRT(U784)/50</f>
        <v>3.6203119018903362</v>
      </c>
      <c r="Y784">
        <f>1.96*SQRT(V784)/50</f>
        <v>3.5884311260987118</v>
      </c>
    </row>
    <row r="785" spans="1:14" x14ac:dyDescent="0.25">
      <c r="A785" t="s">
        <v>43</v>
      </c>
      <c r="B785">
        <v>402489.0637</v>
      </c>
      <c r="C785" t="s">
        <v>36</v>
      </c>
    </row>
    <row r="786" spans="1:14" x14ac:dyDescent="0.25">
      <c r="A786" t="s">
        <v>44</v>
      </c>
      <c r="B786">
        <v>8019.43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0.272312</v>
      </c>
      <c r="L786">
        <v>0.70653100000000002</v>
      </c>
      <c r="M786">
        <v>0</v>
      </c>
      <c r="N786" t="s">
        <v>42</v>
      </c>
    </row>
    <row r="787" spans="1:14" x14ac:dyDescent="0.25">
      <c r="A787" t="s">
        <v>44</v>
      </c>
      <c r="B787">
        <v>7945.41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0.28438200000000002</v>
      </c>
      <c r="L787">
        <v>0.72779300000000002</v>
      </c>
      <c r="M787">
        <v>0</v>
      </c>
      <c r="N787" t="s">
        <v>42</v>
      </c>
    </row>
    <row r="788" spans="1:14" x14ac:dyDescent="0.25">
      <c r="A788" t="s">
        <v>44</v>
      </c>
      <c r="B788">
        <v>7921.01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0.28307900000000003</v>
      </c>
      <c r="L788">
        <v>0.72742200000000001</v>
      </c>
      <c r="M788">
        <v>0</v>
      </c>
      <c r="N788" t="s">
        <v>42</v>
      </c>
    </row>
    <row r="789" spans="1:14" x14ac:dyDescent="0.25">
      <c r="A789" t="s">
        <v>44</v>
      </c>
      <c r="B789">
        <v>7866.65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0.283078</v>
      </c>
      <c r="L789">
        <v>0.72763900000000004</v>
      </c>
      <c r="M789">
        <v>0</v>
      </c>
      <c r="N789" t="s">
        <v>42</v>
      </c>
    </row>
    <row r="790" spans="1:14" x14ac:dyDescent="0.25">
      <c r="A790" t="s">
        <v>44</v>
      </c>
      <c r="B790">
        <v>7874.79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0.26414399999999999</v>
      </c>
      <c r="L790">
        <v>0.72755700000000001</v>
      </c>
      <c r="M790">
        <v>0</v>
      </c>
      <c r="N790" t="s">
        <v>42</v>
      </c>
    </row>
    <row r="791" spans="1:14" x14ac:dyDescent="0.25">
      <c r="A791" t="s">
        <v>44</v>
      </c>
      <c r="B791">
        <v>7813.73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0.283333</v>
      </c>
      <c r="L791">
        <v>0.71578600000000003</v>
      </c>
      <c r="M791">
        <v>0</v>
      </c>
      <c r="N791" t="s">
        <v>42</v>
      </c>
    </row>
    <row r="792" spans="1:14" x14ac:dyDescent="0.25">
      <c r="A792" t="s">
        <v>44</v>
      </c>
      <c r="B792">
        <v>7876.63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0.27549200000000001</v>
      </c>
      <c r="L792">
        <v>0.71466099999999999</v>
      </c>
      <c r="M792">
        <v>0</v>
      </c>
      <c r="N792" t="s">
        <v>42</v>
      </c>
    </row>
    <row r="793" spans="1:14" x14ac:dyDescent="0.25">
      <c r="A793" t="s">
        <v>44</v>
      </c>
      <c r="B793">
        <v>7904.24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0.283078</v>
      </c>
      <c r="L793">
        <v>0.70652999999999999</v>
      </c>
      <c r="M793">
        <v>0</v>
      </c>
      <c r="N793" t="s">
        <v>42</v>
      </c>
    </row>
    <row r="794" spans="1:14" x14ac:dyDescent="0.25">
      <c r="A794" t="s">
        <v>44</v>
      </c>
      <c r="B794">
        <v>7883.95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0.28309699999999999</v>
      </c>
      <c r="L794">
        <v>0.725773</v>
      </c>
      <c r="M794">
        <v>0</v>
      </c>
      <c r="N794" t="s">
        <v>42</v>
      </c>
    </row>
    <row r="795" spans="1:14" x14ac:dyDescent="0.25">
      <c r="A795" t="s">
        <v>44</v>
      </c>
      <c r="B795">
        <v>7955.98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0.27779900000000002</v>
      </c>
      <c r="L795">
        <v>0.72788799999999998</v>
      </c>
      <c r="M795">
        <v>0</v>
      </c>
      <c r="N795" t="s">
        <v>42</v>
      </c>
    </row>
    <row r="796" spans="1:14" x14ac:dyDescent="0.25">
      <c r="A796" t="s">
        <v>44</v>
      </c>
      <c r="B796">
        <v>7874.94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0.283105</v>
      </c>
      <c r="L796">
        <v>0.72787800000000002</v>
      </c>
      <c r="M796">
        <v>0</v>
      </c>
      <c r="N796" t="s">
        <v>42</v>
      </c>
    </row>
    <row r="797" spans="1:14" x14ac:dyDescent="0.25">
      <c r="A797" t="s">
        <v>44</v>
      </c>
      <c r="B797">
        <v>7879.07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0.27165600000000001</v>
      </c>
      <c r="L797">
        <v>0.72780900000000004</v>
      </c>
      <c r="M797">
        <v>0</v>
      </c>
      <c r="N797" t="s">
        <v>42</v>
      </c>
    </row>
    <row r="798" spans="1:14" x14ac:dyDescent="0.25">
      <c r="A798" t="s">
        <v>44</v>
      </c>
      <c r="B798">
        <v>7842.51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0.26052199999999998</v>
      </c>
      <c r="L798">
        <v>0.71757199999999999</v>
      </c>
      <c r="M798">
        <v>0</v>
      </c>
      <c r="N798" t="s">
        <v>42</v>
      </c>
    </row>
    <row r="799" spans="1:14" x14ac:dyDescent="0.25">
      <c r="A799" t="s">
        <v>44</v>
      </c>
      <c r="B799">
        <v>7787.51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0.28311900000000001</v>
      </c>
      <c r="L799">
        <v>0.72710799999999998</v>
      </c>
      <c r="M799">
        <v>0</v>
      </c>
      <c r="N799" t="s">
        <v>42</v>
      </c>
    </row>
    <row r="800" spans="1:14" x14ac:dyDescent="0.25">
      <c r="A800" t="s">
        <v>44</v>
      </c>
      <c r="B800">
        <v>7884.76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0.28312500000000002</v>
      </c>
      <c r="L800">
        <v>0.72532399999999997</v>
      </c>
      <c r="M800">
        <v>0</v>
      </c>
      <c r="N800" t="s">
        <v>42</v>
      </c>
    </row>
    <row r="801" spans="1:14" x14ac:dyDescent="0.25">
      <c r="A801" t="s">
        <v>44</v>
      </c>
      <c r="B801">
        <v>7856.21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0.26544600000000002</v>
      </c>
      <c r="L801">
        <v>0.72554700000000005</v>
      </c>
      <c r="M801">
        <v>0</v>
      </c>
      <c r="N801" t="s">
        <v>42</v>
      </c>
    </row>
    <row r="802" spans="1:14" x14ac:dyDescent="0.25">
      <c r="A802" t="s">
        <v>44</v>
      </c>
      <c r="B802">
        <v>7994.99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0.28383000000000003</v>
      </c>
      <c r="L802">
        <v>0.72774700000000003</v>
      </c>
      <c r="M802">
        <v>0</v>
      </c>
      <c r="N802" t="s">
        <v>42</v>
      </c>
    </row>
    <row r="803" spans="1:14" x14ac:dyDescent="0.25">
      <c r="A803" t="s">
        <v>44</v>
      </c>
      <c r="B803">
        <v>8050.14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0.26158900000000002</v>
      </c>
      <c r="L803">
        <v>0.72765999999999997</v>
      </c>
      <c r="M803">
        <v>0</v>
      </c>
      <c r="N803" t="s">
        <v>42</v>
      </c>
    </row>
    <row r="804" spans="1:14" x14ac:dyDescent="0.25">
      <c r="A804" t="s">
        <v>44</v>
      </c>
      <c r="B804">
        <v>8003.47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0.28314899999999998</v>
      </c>
      <c r="L804">
        <v>0.72422600000000004</v>
      </c>
      <c r="M804">
        <v>0</v>
      </c>
      <c r="N804" t="s">
        <v>42</v>
      </c>
    </row>
    <row r="805" spans="1:14" x14ac:dyDescent="0.25">
      <c r="A805" t="s">
        <v>44</v>
      </c>
      <c r="B805">
        <v>8078.89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0.26673599999999997</v>
      </c>
      <c r="L805">
        <v>0.70651900000000001</v>
      </c>
      <c r="M805">
        <v>0</v>
      </c>
      <c r="N805" t="s">
        <v>42</v>
      </c>
    </row>
    <row r="806" spans="1:14" x14ac:dyDescent="0.25">
      <c r="A806" t="s">
        <v>44</v>
      </c>
      <c r="B806">
        <v>8047.9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0.28309899999999999</v>
      </c>
      <c r="L806">
        <v>0.71171499999999999</v>
      </c>
      <c r="M806">
        <v>0</v>
      </c>
      <c r="N806" t="s">
        <v>42</v>
      </c>
    </row>
    <row r="807" spans="1:14" x14ac:dyDescent="0.25">
      <c r="A807" t="s">
        <v>44</v>
      </c>
      <c r="B807">
        <v>8038.23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0.28310200000000002</v>
      </c>
      <c r="L807">
        <v>0.72465599999999997</v>
      </c>
      <c r="M807">
        <v>0</v>
      </c>
      <c r="N807" t="s">
        <v>42</v>
      </c>
    </row>
    <row r="808" spans="1:14" x14ac:dyDescent="0.25">
      <c r="A808" t="s">
        <v>44</v>
      </c>
      <c r="B808">
        <v>8084.14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0.28308699999999998</v>
      </c>
      <c r="L808">
        <v>0.72006800000000004</v>
      </c>
      <c r="M808">
        <v>0</v>
      </c>
      <c r="N808" t="s">
        <v>42</v>
      </c>
    </row>
    <row r="809" spans="1:14" x14ac:dyDescent="0.25">
      <c r="A809" t="s">
        <v>44</v>
      </c>
      <c r="B809">
        <v>8084.1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0.28308499999999998</v>
      </c>
      <c r="L809">
        <v>0.72671799999999998</v>
      </c>
      <c r="M809">
        <v>0</v>
      </c>
      <c r="N809" t="s">
        <v>42</v>
      </c>
    </row>
    <row r="810" spans="1:14" x14ac:dyDescent="0.25">
      <c r="A810" t="s">
        <v>44</v>
      </c>
      <c r="B810">
        <v>8099.41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0.28308100000000003</v>
      </c>
      <c r="L810">
        <v>0.72631100000000004</v>
      </c>
      <c r="M810">
        <v>0</v>
      </c>
      <c r="N810" t="s">
        <v>42</v>
      </c>
    </row>
    <row r="811" spans="1:14" x14ac:dyDescent="0.25">
      <c r="A811" t="s">
        <v>44</v>
      </c>
      <c r="B811">
        <v>8007.05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0.26054300000000002</v>
      </c>
      <c r="L811">
        <v>0.71560100000000004</v>
      </c>
      <c r="M811">
        <v>0</v>
      </c>
      <c r="N811" t="s">
        <v>42</v>
      </c>
    </row>
    <row r="812" spans="1:14" x14ac:dyDescent="0.25">
      <c r="A812" t="s">
        <v>44</v>
      </c>
      <c r="B812">
        <v>8080.18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0.28337200000000001</v>
      </c>
      <c r="L812">
        <v>0.72761900000000002</v>
      </c>
      <c r="M812">
        <v>0</v>
      </c>
      <c r="N812" t="s">
        <v>42</v>
      </c>
    </row>
    <row r="813" spans="1:14" x14ac:dyDescent="0.25">
      <c r="A813" t="s">
        <v>44</v>
      </c>
      <c r="B813">
        <v>8056.41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0.28310000000000002</v>
      </c>
      <c r="L813">
        <v>0.72332399999999997</v>
      </c>
      <c r="M813">
        <v>0</v>
      </c>
      <c r="N813" t="s">
        <v>42</v>
      </c>
    </row>
    <row r="814" spans="1:14" x14ac:dyDescent="0.25">
      <c r="A814" t="s">
        <v>44</v>
      </c>
      <c r="B814">
        <v>7990.48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0.278252</v>
      </c>
      <c r="L814">
        <v>0.72778900000000002</v>
      </c>
      <c r="M814">
        <v>0</v>
      </c>
      <c r="N814" t="s">
        <v>42</v>
      </c>
    </row>
    <row r="815" spans="1:14" x14ac:dyDescent="0.25">
      <c r="A815" t="s">
        <v>44</v>
      </c>
      <c r="B815">
        <v>7987.75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0.28309299999999998</v>
      </c>
      <c r="L815">
        <v>0.72749399999999997</v>
      </c>
      <c r="M815">
        <v>0</v>
      </c>
      <c r="N815" t="s">
        <v>42</v>
      </c>
    </row>
    <row r="816" spans="1:14" x14ac:dyDescent="0.25">
      <c r="A816" t="s">
        <v>44</v>
      </c>
      <c r="B816">
        <v>8034.7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0.28309400000000001</v>
      </c>
      <c r="L816">
        <v>0.72250899999999996</v>
      </c>
      <c r="M816">
        <v>0</v>
      </c>
      <c r="N816" t="s">
        <v>42</v>
      </c>
    </row>
    <row r="817" spans="1:14" x14ac:dyDescent="0.25">
      <c r="A817" t="s">
        <v>44</v>
      </c>
      <c r="B817">
        <v>7986.12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0.26234000000000002</v>
      </c>
      <c r="L817">
        <v>0.70652700000000002</v>
      </c>
      <c r="M817">
        <v>0</v>
      </c>
      <c r="N817" t="s">
        <v>42</v>
      </c>
    </row>
    <row r="818" spans="1:14" x14ac:dyDescent="0.25">
      <c r="A818" t="s">
        <v>44</v>
      </c>
      <c r="B818">
        <v>7893.43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0.28307900000000003</v>
      </c>
      <c r="L818">
        <v>0.72719999999999996</v>
      </c>
      <c r="M818">
        <v>0</v>
      </c>
      <c r="N818" t="s">
        <v>42</v>
      </c>
    </row>
    <row r="819" spans="1:14" x14ac:dyDescent="0.25">
      <c r="A819" t="s">
        <v>44</v>
      </c>
      <c r="B819">
        <v>7867.34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0.28323500000000001</v>
      </c>
      <c r="L819">
        <v>0.72789400000000004</v>
      </c>
      <c r="M819">
        <v>0</v>
      </c>
      <c r="N819" t="s">
        <v>42</v>
      </c>
    </row>
    <row r="820" spans="1:14" x14ac:dyDescent="0.25">
      <c r="A820" t="s">
        <v>44</v>
      </c>
      <c r="B820">
        <v>7950.7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0.28322700000000001</v>
      </c>
      <c r="L820">
        <v>0.70652700000000002</v>
      </c>
      <c r="M820">
        <v>0</v>
      </c>
      <c r="N820" t="s">
        <v>42</v>
      </c>
    </row>
    <row r="821" spans="1:14" x14ac:dyDescent="0.25">
      <c r="A821" t="s">
        <v>44</v>
      </c>
      <c r="B821">
        <v>7915.72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0.28312399999999999</v>
      </c>
      <c r="L821">
        <v>0.727877</v>
      </c>
      <c r="M821">
        <v>0</v>
      </c>
      <c r="N821" t="s">
        <v>42</v>
      </c>
    </row>
    <row r="822" spans="1:14" x14ac:dyDescent="0.25">
      <c r="A822" t="s">
        <v>44</v>
      </c>
      <c r="B822">
        <v>7905.24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0.28312900000000002</v>
      </c>
      <c r="L822">
        <v>0.70653200000000005</v>
      </c>
      <c r="M822">
        <v>0</v>
      </c>
      <c r="N822" t="s">
        <v>42</v>
      </c>
    </row>
    <row r="823" spans="1:14" x14ac:dyDescent="0.25">
      <c r="A823" t="s">
        <v>44</v>
      </c>
      <c r="B823">
        <v>7939.78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0.28320800000000002</v>
      </c>
      <c r="L823">
        <v>0.72729999999999995</v>
      </c>
      <c r="M823">
        <v>0</v>
      </c>
      <c r="N823" t="s">
        <v>42</v>
      </c>
    </row>
    <row r="824" spans="1:14" x14ac:dyDescent="0.25">
      <c r="A824" t="s">
        <v>44</v>
      </c>
      <c r="B824">
        <v>7969.96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0.28309600000000001</v>
      </c>
      <c r="L824">
        <v>0.71838900000000006</v>
      </c>
      <c r="M824">
        <v>0</v>
      </c>
      <c r="N824" t="s">
        <v>42</v>
      </c>
    </row>
    <row r="825" spans="1:14" x14ac:dyDescent="0.25">
      <c r="A825" t="s">
        <v>44</v>
      </c>
      <c r="B825">
        <v>7919.8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0.283304</v>
      </c>
      <c r="L825">
        <v>0.72787299999999999</v>
      </c>
      <c r="M825">
        <v>0</v>
      </c>
      <c r="N825" t="s">
        <v>42</v>
      </c>
    </row>
    <row r="826" spans="1:14" x14ac:dyDescent="0.25">
      <c r="A826" t="s">
        <v>44</v>
      </c>
      <c r="B826">
        <v>7842.65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0.283134</v>
      </c>
      <c r="L826">
        <v>0.72787599999999997</v>
      </c>
      <c r="M826">
        <v>0</v>
      </c>
      <c r="N826" t="s">
        <v>42</v>
      </c>
    </row>
    <row r="827" spans="1:14" x14ac:dyDescent="0.25">
      <c r="A827" t="s">
        <v>44</v>
      </c>
      <c r="B827">
        <v>7913.95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0.26452100000000001</v>
      </c>
      <c r="L827">
        <v>0.727186</v>
      </c>
      <c r="M827">
        <v>0</v>
      </c>
      <c r="N827" t="s">
        <v>42</v>
      </c>
    </row>
    <row r="828" spans="1:14" x14ac:dyDescent="0.25">
      <c r="A828" t="s">
        <v>44</v>
      </c>
      <c r="B828">
        <v>7881.93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0.28349299999999999</v>
      </c>
      <c r="L828">
        <v>0.70651699999999995</v>
      </c>
      <c r="M828">
        <v>0</v>
      </c>
      <c r="N828" t="s">
        <v>42</v>
      </c>
    </row>
    <row r="829" spans="1:14" x14ac:dyDescent="0.25">
      <c r="A829" t="s">
        <v>44</v>
      </c>
      <c r="B829">
        <v>7825.66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0.28323100000000001</v>
      </c>
      <c r="L829">
        <v>0.71554200000000001</v>
      </c>
      <c r="M829">
        <v>0</v>
      </c>
      <c r="N829" t="s">
        <v>42</v>
      </c>
    </row>
    <row r="830" spans="1:14" x14ac:dyDescent="0.25">
      <c r="A830" t="s">
        <v>44</v>
      </c>
      <c r="B830">
        <v>7836.87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0.28313899999999997</v>
      </c>
      <c r="L830">
        <v>0.72601599999999999</v>
      </c>
      <c r="M830">
        <v>0</v>
      </c>
      <c r="N830" t="s">
        <v>42</v>
      </c>
    </row>
    <row r="831" spans="1:14" x14ac:dyDescent="0.25">
      <c r="A831" t="s">
        <v>44</v>
      </c>
      <c r="B831">
        <v>7870.04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0.28342899999999999</v>
      </c>
      <c r="L831">
        <v>0.72754399999999997</v>
      </c>
      <c r="M831">
        <v>0</v>
      </c>
      <c r="N831" t="s">
        <v>42</v>
      </c>
    </row>
    <row r="832" spans="1:14" x14ac:dyDescent="0.25">
      <c r="A832" t="s">
        <v>44</v>
      </c>
      <c r="B832">
        <v>8002.86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0.283078</v>
      </c>
      <c r="L832">
        <v>0.738398</v>
      </c>
      <c r="M832">
        <v>0</v>
      </c>
      <c r="N832" t="s">
        <v>42</v>
      </c>
    </row>
    <row r="833" spans="1:25" x14ac:dyDescent="0.25">
      <c r="A833" t="s">
        <v>44</v>
      </c>
      <c r="B833">
        <v>8003.07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0.26534799999999997</v>
      </c>
      <c r="L833">
        <v>0.72555800000000004</v>
      </c>
      <c r="M833">
        <v>0</v>
      </c>
      <c r="N833" t="s">
        <v>42</v>
      </c>
    </row>
    <row r="834" spans="1:25" x14ac:dyDescent="0.25">
      <c r="A834" t="s">
        <v>44</v>
      </c>
      <c r="B834">
        <v>8050.62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0.28318399999999999</v>
      </c>
      <c r="L834">
        <v>0.72544500000000001</v>
      </c>
      <c r="M834">
        <v>0</v>
      </c>
      <c r="N834" t="s">
        <v>42</v>
      </c>
    </row>
    <row r="835" spans="1:25" x14ac:dyDescent="0.25">
      <c r="A835" t="s">
        <v>44</v>
      </c>
      <c r="B835">
        <v>8044.08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0.261245</v>
      </c>
      <c r="L835">
        <v>0.74737200000000004</v>
      </c>
      <c r="M835">
        <v>0</v>
      </c>
      <c r="N835" t="s">
        <v>42</v>
      </c>
    </row>
    <row r="836" spans="1:25" x14ac:dyDescent="0.25">
      <c r="A836" t="s">
        <v>44</v>
      </c>
      <c r="B836">
        <v>8053.56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0.27053500000000003</v>
      </c>
      <c r="L836">
        <v>0.726128</v>
      </c>
      <c r="M836">
        <v>0</v>
      </c>
      <c r="N836" t="s">
        <v>42</v>
      </c>
    </row>
    <row r="837" spans="1:25" x14ac:dyDescent="0.25">
      <c r="A837" t="s">
        <v>44</v>
      </c>
      <c r="B837">
        <v>8032.15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0.28312399999999999</v>
      </c>
      <c r="L837">
        <v>0.72296700000000003</v>
      </c>
      <c r="M837">
        <v>0</v>
      </c>
      <c r="N837" t="s">
        <v>42</v>
      </c>
    </row>
    <row r="838" spans="1:25" x14ac:dyDescent="0.25">
      <c r="A838" t="s">
        <v>44</v>
      </c>
      <c r="B838">
        <v>8049.23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0.28308499999999998</v>
      </c>
      <c r="L838">
        <v>0.70653200000000005</v>
      </c>
      <c r="M838">
        <v>0</v>
      </c>
      <c r="N838" t="s">
        <v>42</v>
      </c>
    </row>
    <row r="839" spans="1:25" x14ac:dyDescent="0.25">
      <c r="A839" t="s">
        <v>44</v>
      </c>
      <c r="B839">
        <v>8066.86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0.26116499999999998</v>
      </c>
      <c r="L839">
        <v>0.70653100000000002</v>
      </c>
      <c r="M839">
        <v>0</v>
      </c>
      <c r="N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44</v>
      </c>
      <c r="B840">
        <v>8058.63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0.28326899999999999</v>
      </c>
      <c r="L840">
        <v>0.72549300000000005</v>
      </c>
      <c r="M840">
        <v>0</v>
      </c>
      <c r="N840" t="s">
        <v>42</v>
      </c>
      <c r="R840">
        <f>AVERAGE(B791:B840)</f>
        <v>7961.5523999999996</v>
      </c>
      <c r="S840">
        <f>AVERAGE(C791:C840)</f>
        <v>0</v>
      </c>
      <c r="U840">
        <f>_xlfn.VAR.P(B791:B840)</f>
        <v>7596.1127662399995</v>
      </c>
      <c r="V840">
        <f>_xlfn.VAR.P(C791:C840)</f>
        <v>0</v>
      </c>
      <c r="X840">
        <f>1.96*SQRT(U840)/50</f>
        <v>3.4165027032207997</v>
      </c>
      <c r="Y840">
        <f>1.96*SQRT(V840)/50</f>
        <v>0</v>
      </c>
    </row>
    <row r="841" spans="1:25" x14ac:dyDescent="0.25">
      <c r="A841" t="s">
        <v>45</v>
      </c>
      <c r="B841">
        <v>398175.5735</v>
      </c>
      <c r="C841" t="s">
        <v>36</v>
      </c>
    </row>
    <row r="842" spans="1:25" x14ac:dyDescent="0.25">
      <c r="A842" t="s">
        <v>46</v>
      </c>
      <c r="B842">
        <v>6865.75</v>
      </c>
      <c r="C842">
        <v>6808.01</v>
      </c>
      <c r="D842">
        <v>6807.86</v>
      </c>
      <c r="E842">
        <v>6666.13</v>
      </c>
      <c r="F842">
        <v>400.387</v>
      </c>
      <c r="G842">
        <v>0</v>
      </c>
      <c r="H842">
        <v>109.791</v>
      </c>
      <c r="I842">
        <v>0</v>
      </c>
      <c r="J842">
        <v>0.28308100000000003</v>
      </c>
      <c r="K842">
        <v>0.72784099999999996</v>
      </c>
      <c r="L842">
        <v>0</v>
      </c>
      <c r="M842" t="s">
        <v>42</v>
      </c>
    </row>
    <row r="843" spans="1:25" x14ac:dyDescent="0.25">
      <c r="A843" t="s">
        <v>46</v>
      </c>
      <c r="B843">
        <v>6886.83</v>
      </c>
      <c r="C843">
        <v>6829.02</v>
      </c>
      <c r="D843">
        <v>6828.84</v>
      </c>
      <c r="E843">
        <v>6687.61</v>
      </c>
      <c r="F843">
        <v>402.15600000000001</v>
      </c>
      <c r="G843">
        <v>0</v>
      </c>
      <c r="H843">
        <v>110.155</v>
      </c>
      <c r="I843">
        <v>0</v>
      </c>
      <c r="J843">
        <v>0.28323300000000001</v>
      </c>
      <c r="K843">
        <v>0.72617900000000002</v>
      </c>
      <c r="L843">
        <v>0</v>
      </c>
      <c r="M843" t="s">
        <v>42</v>
      </c>
    </row>
    <row r="844" spans="1:25" x14ac:dyDescent="0.25">
      <c r="A844" t="s">
        <v>46</v>
      </c>
      <c r="B844">
        <v>6852.86</v>
      </c>
      <c r="C844">
        <v>6794.9</v>
      </c>
      <c r="D844">
        <v>6794.75</v>
      </c>
      <c r="E844">
        <v>6654.05</v>
      </c>
      <c r="F844">
        <v>399.07400000000001</v>
      </c>
      <c r="G844">
        <v>0</v>
      </c>
      <c r="H844">
        <v>108.72199999999999</v>
      </c>
      <c r="I844">
        <v>0</v>
      </c>
      <c r="J844">
        <v>0.26112200000000002</v>
      </c>
      <c r="K844">
        <v>0.72363900000000003</v>
      </c>
      <c r="L844">
        <v>0</v>
      </c>
      <c r="M844" t="s">
        <v>42</v>
      </c>
    </row>
    <row r="845" spans="1:25" x14ac:dyDescent="0.25">
      <c r="A845" t="s">
        <v>46</v>
      </c>
      <c r="B845">
        <v>6831.75</v>
      </c>
      <c r="C845">
        <v>6772.81</v>
      </c>
      <c r="D845">
        <v>6772.65</v>
      </c>
      <c r="E845">
        <v>6632.68</v>
      </c>
      <c r="F845">
        <v>395.82400000000001</v>
      </c>
      <c r="G845">
        <v>0</v>
      </c>
      <c r="H845">
        <v>108.92</v>
      </c>
      <c r="I845">
        <v>0</v>
      </c>
      <c r="J845">
        <v>0.28309499999999999</v>
      </c>
      <c r="K845">
        <v>0.72603200000000001</v>
      </c>
      <c r="L845">
        <v>0</v>
      </c>
      <c r="M845" t="s">
        <v>42</v>
      </c>
    </row>
    <row r="846" spans="1:25" x14ac:dyDescent="0.25">
      <c r="A846" t="s">
        <v>46</v>
      </c>
      <c r="B846">
        <v>6800.19</v>
      </c>
      <c r="C846">
        <v>6741.74</v>
      </c>
      <c r="D846">
        <v>6741.59</v>
      </c>
      <c r="E846">
        <v>6601.09</v>
      </c>
      <c r="F846">
        <v>390.19299999999998</v>
      </c>
      <c r="G846">
        <v>0</v>
      </c>
      <c r="H846">
        <v>108.556</v>
      </c>
      <c r="I846">
        <v>0</v>
      </c>
      <c r="J846">
        <v>0.26118999999999998</v>
      </c>
      <c r="K846">
        <v>0.72308300000000003</v>
      </c>
      <c r="L846">
        <v>0</v>
      </c>
      <c r="M846" t="s">
        <v>42</v>
      </c>
    </row>
    <row r="847" spans="1:25" x14ac:dyDescent="0.25">
      <c r="A847" t="s">
        <v>46</v>
      </c>
      <c r="B847">
        <v>6876.57</v>
      </c>
      <c r="C847">
        <v>6818.76</v>
      </c>
      <c r="D847">
        <v>6818.6</v>
      </c>
      <c r="E847">
        <v>6677.58</v>
      </c>
      <c r="F847">
        <v>401.80799999999999</v>
      </c>
      <c r="G847">
        <v>0</v>
      </c>
      <c r="H847">
        <v>109.63800000000001</v>
      </c>
      <c r="I847">
        <v>0</v>
      </c>
      <c r="J847">
        <v>0.26380599999999998</v>
      </c>
      <c r="K847">
        <v>0.72742200000000001</v>
      </c>
      <c r="L847">
        <v>0</v>
      </c>
      <c r="M847" t="s">
        <v>42</v>
      </c>
    </row>
    <row r="848" spans="1:25" x14ac:dyDescent="0.25">
      <c r="A848" t="s">
        <v>46</v>
      </c>
      <c r="B848">
        <v>6851.5</v>
      </c>
      <c r="C848">
        <v>6793.88</v>
      </c>
      <c r="D848">
        <v>6793.72</v>
      </c>
      <c r="E848">
        <v>6652.76</v>
      </c>
      <c r="F848">
        <v>398.89400000000001</v>
      </c>
      <c r="G848">
        <v>0</v>
      </c>
      <c r="H848">
        <v>109.17</v>
      </c>
      <c r="I848">
        <v>0</v>
      </c>
      <c r="J848">
        <v>0.28326000000000001</v>
      </c>
      <c r="K848">
        <v>0.71113999999999999</v>
      </c>
      <c r="L848">
        <v>0</v>
      </c>
      <c r="M848" t="s">
        <v>42</v>
      </c>
    </row>
    <row r="849" spans="1:13" x14ac:dyDescent="0.25">
      <c r="A849" t="s">
        <v>46</v>
      </c>
      <c r="B849">
        <v>6858.57</v>
      </c>
      <c r="C849">
        <v>6792.93</v>
      </c>
      <c r="D849">
        <v>6792.76</v>
      </c>
      <c r="E849">
        <v>6651.67</v>
      </c>
      <c r="F849">
        <v>401.27699999999999</v>
      </c>
      <c r="G849">
        <v>0</v>
      </c>
      <c r="H849">
        <v>108.989</v>
      </c>
      <c r="I849">
        <v>0</v>
      </c>
      <c r="J849">
        <v>0.28309299999999998</v>
      </c>
      <c r="K849">
        <v>0.72697900000000004</v>
      </c>
      <c r="L849">
        <v>0</v>
      </c>
      <c r="M849" t="s">
        <v>42</v>
      </c>
    </row>
    <row r="850" spans="1:13" x14ac:dyDescent="0.25">
      <c r="A850" t="s">
        <v>46</v>
      </c>
      <c r="B850">
        <v>6750.03</v>
      </c>
      <c r="C850">
        <v>6692.19</v>
      </c>
      <c r="D850">
        <v>6692.06</v>
      </c>
      <c r="E850">
        <v>6552.82</v>
      </c>
      <c r="F850">
        <v>386.43900000000002</v>
      </c>
      <c r="G850">
        <v>0</v>
      </c>
      <c r="H850">
        <v>107.395</v>
      </c>
      <c r="I850">
        <v>0</v>
      </c>
      <c r="J850">
        <v>0.28309400000000001</v>
      </c>
      <c r="K850">
        <v>0.72526500000000005</v>
      </c>
      <c r="L850">
        <v>0</v>
      </c>
      <c r="M850" t="s">
        <v>42</v>
      </c>
    </row>
    <row r="851" spans="1:13" x14ac:dyDescent="0.25">
      <c r="A851" t="s">
        <v>46</v>
      </c>
      <c r="B851">
        <v>6750.23</v>
      </c>
      <c r="C851">
        <v>6693.23</v>
      </c>
      <c r="D851">
        <v>6693.09</v>
      </c>
      <c r="E851">
        <v>6553.91</v>
      </c>
      <c r="F851">
        <v>386.02100000000002</v>
      </c>
      <c r="G851">
        <v>0</v>
      </c>
      <c r="H851">
        <v>107.39700000000001</v>
      </c>
      <c r="I851">
        <v>0</v>
      </c>
      <c r="J851">
        <v>0.283086</v>
      </c>
      <c r="K851">
        <v>0.73506099999999996</v>
      </c>
      <c r="L851">
        <v>0</v>
      </c>
      <c r="M851" t="s">
        <v>42</v>
      </c>
    </row>
    <row r="852" spans="1:13" x14ac:dyDescent="0.25">
      <c r="A852" t="s">
        <v>46</v>
      </c>
      <c r="B852">
        <v>6731.48</v>
      </c>
      <c r="C852">
        <v>6673.83</v>
      </c>
      <c r="D852">
        <v>6673.69</v>
      </c>
      <c r="E852">
        <v>6534.6</v>
      </c>
      <c r="F852">
        <v>384.49700000000001</v>
      </c>
      <c r="G852">
        <v>0</v>
      </c>
      <c r="H852">
        <v>107.175</v>
      </c>
      <c r="I852">
        <v>0</v>
      </c>
      <c r="J852">
        <v>0.28317700000000001</v>
      </c>
      <c r="K852">
        <v>0.72392800000000002</v>
      </c>
      <c r="L852">
        <v>0</v>
      </c>
      <c r="M852" t="s">
        <v>42</v>
      </c>
    </row>
    <row r="853" spans="1:13" x14ac:dyDescent="0.25">
      <c r="A853" t="s">
        <v>46</v>
      </c>
      <c r="B853">
        <v>6728.98</v>
      </c>
      <c r="C853">
        <v>6671.39</v>
      </c>
      <c r="D853">
        <v>6671.25</v>
      </c>
      <c r="E853">
        <v>6532.23</v>
      </c>
      <c r="F853">
        <v>384.90600000000001</v>
      </c>
      <c r="G853">
        <v>0</v>
      </c>
      <c r="H853">
        <v>106.893</v>
      </c>
      <c r="I853">
        <v>0</v>
      </c>
      <c r="J853">
        <v>0.28316200000000002</v>
      </c>
      <c r="K853">
        <v>0.72588299999999994</v>
      </c>
      <c r="L853">
        <v>0</v>
      </c>
      <c r="M853" t="s">
        <v>42</v>
      </c>
    </row>
    <row r="854" spans="1:13" x14ac:dyDescent="0.25">
      <c r="A854" t="s">
        <v>46</v>
      </c>
      <c r="B854">
        <v>6735.11</v>
      </c>
      <c r="C854">
        <v>6677.68</v>
      </c>
      <c r="D854">
        <v>6677.55</v>
      </c>
      <c r="E854">
        <v>6538.47</v>
      </c>
      <c r="F854">
        <v>383.2</v>
      </c>
      <c r="G854">
        <v>0</v>
      </c>
      <c r="H854">
        <v>106.911</v>
      </c>
      <c r="I854">
        <v>0</v>
      </c>
      <c r="J854">
        <v>0.28314699999999998</v>
      </c>
      <c r="K854">
        <v>0.72617299999999996</v>
      </c>
      <c r="L854">
        <v>0</v>
      </c>
      <c r="M854" t="s">
        <v>42</v>
      </c>
    </row>
    <row r="855" spans="1:13" x14ac:dyDescent="0.25">
      <c r="A855" t="s">
        <v>46</v>
      </c>
      <c r="B855">
        <v>6756.1</v>
      </c>
      <c r="C855">
        <v>6698.86</v>
      </c>
      <c r="D855">
        <v>6698.72</v>
      </c>
      <c r="E855">
        <v>6559.59</v>
      </c>
      <c r="F855">
        <v>387.50299999999999</v>
      </c>
      <c r="G855">
        <v>0</v>
      </c>
      <c r="H855">
        <v>107.551</v>
      </c>
      <c r="I855">
        <v>0</v>
      </c>
      <c r="J855">
        <v>0.28309899999999999</v>
      </c>
      <c r="K855">
        <v>0.70653200000000005</v>
      </c>
      <c r="L855">
        <v>0</v>
      </c>
      <c r="M855" t="s">
        <v>42</v>
      </c>
    </row>
    <row r="856" spans="1:13" x14ac:dyDescent="0.25">
      <c r="A856" t="s">
        <v>46</v>
      </c>
      <c r="B856">
        <v>6730.02</v>
      </c>
      <c r="C856">
        <v>6672.1</v>
      </c>
      <c r="D856">
        <v>6671.96</v>
      </c>
      <c r="E856">
        <v>6532.81</v>
      </c>
      <c r="F856">
        <v>387.55700000000002</v>
      </c>
      <c r="G856">
        <v>0</v>
      </c>
      <c r="H856">
        <v>107.131</v>
      </c>
      <c r="I856">
        <v>0</v>
      </c>
      <c r="J856">
        <v>0.28339599999999998</v>
      </c>
      <c r="K856">
        <v>0.72769399999999995</v>
      </c>
      <c r="L856">
        <v>0</v>
      </c>
      <c r="M856" t="s">
        <v>42</v>
      </c>
    </row>
    <row r="857" spans="1:13" x14ac:dyDescent="0.25">
      <c r="A857" t="s">
        <v>46</v>
      </c>
      <c r="B857">
        <v>6742.24</v>
      </c>
      <c r="C857">
        <v>6685.06</v>
      </c>
      <c r="D857">
        <v>6684.92</v>
      </c>
      <c r="E857">
        <v>6545.91</v>
      </c>
      <c r="F857">
        <v>385.435</v>
      </c>
      <c r="G857">
        <v>0</v>
      </c>
      <c r="H857">
        <v>107.086</v>
      </c>
      <c r="I857">
        <v>0</v>
      </c>
      <c r="J857">
        <v>0.28346100000000002</v>
      </c>
      <c r="K857">
        <v>0.71912100000000001</v>
      </c>
      <c r="L857">
        <v>0</v>
      </c>
      <c r="M857" t="s">
        <v>42</v>
      </c>
    </row>
    <row r="858" spans="1:13" x14ac:dyDescent="0.25">
      <c r="A858" t="s">
        <v>46</v>
      </c>
      <c r="B858">
        <v>6796.6</v>
      </c>
      <c r="C858">
        <v>6739.12</v>
      </c>
      <c r="D858">
        <v>6738.96</v>
      </c>
      <c r="E858">
        <v>6598.95</v>
      </c>
      <c r="F858">
        <v>400.09899999999999</v>
      </c>
      <c r="G858">
        <v>0</v>
      </c>
      <c r="H858">
        <v>108.223</v>
      </c>
      <c r="I858">
        <v>0</v>
      </c>
      <c r="J858">
        <v>0.283078</v>
      </c>
      <c r="K858">
        <v>0.71337200000000001</v>
      </c>
      <c r="L858">
        <v>0</v>
      </c>
      <c r="M858" t="s">
        <v>42</v>
      </c>
    </row>
    <row r="859" spans="1:13" x14ac:dyDescent="0.25">
      <c r="A859" t="s">
        <v>46</v>
      </c>
      <c r="B859">
        <v>6733.87</v>
      </c>
      <c r="C859">
        <v>6675.94</v>
      </c>
      <c r="D859">
        <v>6675.81</v>
      </c>
      <c r="E859">
        <v>6536.38</v>
      </c>
      <c r="F859">
        <v>387.49900000000002</v>
      </c>
      <c r="G859">
        <v>0</v>
      </c>
      <c r="H859">
        <v>107.30800000000001</v>
      </c>
      <c r="I859">
        <v>0</v>
      </c>
      <c r="J859">
        <v>0.28309899999999999</v>
      </c>
      <c r="K859">
        <v>0.72328000000000003</v>
      </c>
      <c r="L859">
        <v>0</v>
      </c>
      <c r="M859" t="s">
        <v>42</v>
      </c>
    </row>
    <row r="860" spans="1:13" x14ac:dyDescent="0.25">
      <c r="A860" t="s">
        <v>46</v>
      </c>
      <c r="B860">
        <v>6739.29</v>
      </c>
      <c r="C860">
        <v>6681.31</v>
      </c>
      <c r="D860">
        <v>6681.18</v>
      </c>
      <c r="E860">
        <v>6542.28</v>
      </c>
      <c r="F860">
        <v>383.78800000000001</v>
      </c>
      <c r="G860">
        <v>0</v>
      </c>
      <c r="H860">
        <v>107.12</v>
      </c>
      <c r="I860">
        <v>0</v>
      </c>
      <c r="J860">
        <v>0.28323900000000002</v>
      </c>
      <c r="K860">
        <v>0.72768299999999997</v>
      </c>
      <c r="L860">
        <v>0</v>
      </c>
      <c r="M860" t="s">
        <v>42</v>
      </c>
    </row>
    <row r="861" spans="1:13" x14ac:dyDescent="0.25">
      <c r="A861" t="s">
        <v>46</v>
      </c>
      <c r="B861">
        <v>6831.35</v>
      </c>
      <c r="C861">
        <v>6773.65</v>
      </c>
      <c r="D861">
        <v>6773.51</v>
      </c>
      <c r="E861">
        <v>6634.23</v>
      </c>
      <c r="F861">
        <v>387.90899999999999</v>
      </c>
      <c r="G861">
        <v>0</v>
      </c>
      <c r="H861">
        <v>107.002</v>
      </c>
      <c r="I861">
        <v>0</v>
      </c>
      <c r="J861">
        <v>0.283078</v>
      </c>
      <c r="K861">
        <v>0.70653200000000005</v>
      </c>
      <c r="L861">
        <v>0</v>
      </c>
      <c r="M861" t="s">
        <v>42</v>
      </c>
    </row>
    <row r="862" spans="1:13" x14ac:dyDescent="0.25">
      <c r="A862" t="s">
        <v>46</v>
      </c>
      <c r="B862">
        <v>6682.04</v>
      </c>
      <c r="C862">
        <v>6624.08</v>
      </c>
      <c r="D862">
        <v>6623.94</v>
      </c>
      <c r="E862">
        <v>6485.42</v>
      </c>
      <c r="F862">
        <v>380.072</v>
      </c>
      <c r="G862">
        <v>0</v>
      </c>
      <c r="H862">
        <v>106.29300000000001</v>
      </c>
      <c r="I862">
        <v>0</v>
      </c>
      <c r="J862">
        <v>0.26429200000000003</v>
      </c>
      <c r="K862">
        <v>0.72550599999999998</v>
      </c>
      <c r="L862">
        <v>0</v>
      </c>
      <c r="M862" t="s">
        <v>42</v>
      </c>
    </row>
    <row r="863" spans="1:13" x14ac:dyDescent="0.25">
      <c r="A863" t="s">
        <v>46</v>
      </c>
      <c r="B863">
        <v>6700.99</v>
      </c>
      <c r="C863">
        <v>6642.98</v>
      </c>
      <c r="D863">
        <v>6642.85</v>
      </c>
      <c r="E863">
        <v>6504.31</v>
      </c>
      <c r="F863">
        <v>380.54300000000001</v>
      </c>
      <c r="G863">
        <v>0</v>
      </c>
      <c r="H863">
        <v>106.271</v>
      </c>
      <c r="I863">
        <v>0</v>
      </c>
      <c r="J863">
        <v>0.283084</v>
      </c>
      <c r="K863">
        <v>0.72688900000000001</v>
      </c>
      <c r="L863">
        <v>0</v>
      </c>
      <c r="M863" t="s">
        <v>42</v>
      </c>
    </row>
    <row r="864" spans="1:13" x14ac:dyDescent="0.25">
      <c r="A864" t="s">
        <v>46</v>
      </c>
      <c r="B864">
        <v>6684.53</v>
      </c>
      <c r="C864">
        <v>6626.23</v>
      </c>
      <c r="D864">
        <v>6626.11</v>
      </c>
      <c r="E864">
        <v>6487.61</v>
      </c>
      <c r="F864">
        <v>378.01400000000001</v>
      </c>
      <c r="G864">
        <v>0</v>
      </c>
      <c r="H864">
        <v>106.41500000000001</v>
      </c>
      <c r="I864">
        <v>0</v>
      </c>
      <c r="J864">
        <v>0.28312100000000001</v>
      </c>
      <c r="K864">
        <v>0.70653200000000005</v>
      </c>
      <c r="L864">
        <v>0</v>
      </c>
      <c r="M864" t="s">
        <v>42</v>
      </c>
    </row>
    <row r="865" spans="1:13" x14ac:dyDescent="0.25">
      <c r="A865" t="s">
        <v>46</v>
      </c>
      <c r="B865">
        <v>6723.59</v>
      </c>
      <c r="C865">
        <v>6664.71</v>
      </c>
      <c r="D865">
        <v>6664.56</v>
      </c>
      <c r="E865">
        <v>6525.48</v>
      </c>
      <c r="F865">
        <v>385.01799999999997</v>
      </c>
      <c r="G865">
        <v>0</v>
      </c>
      <c r="H865">
        <v>106.76300000000001</v>
      </c>
      <c r="I865">
        <v>0</v>
      </c>
      <c r="J865">
        <v>0.26439800000000002</v>
      </c>
      <c r="K865">
        <v>0.72776600000000002</v>
      </c>
      <c r="L865">
        <v>0</v>
      </c>
      <c r="M865" t="s">
        <v>42</v>
      </c>
    </row>
    <row r="866" spans="1:13" x14ac:dyDescent="0.25">
      <c r="A866" t="s">
        <v>46</v>
      </c>
      <c r="B866">
        <v>6715</v>
      </c>
      <c r="C866">
        <v>6656.18</v>
      </c>
      <c r="D866">
        <v>6656.05</v>
      </c>
      <c r="E866">
        <v>6517.21</v>
      </c>
      <c r="F866">
        <v>383.49099999999999</v>
      </c>
      <c r="G866">
        <v>0</v>
      </c>
      <c r="H866">
        <v>106.812</v>
      </c>
      <c r="I866">
        <v>0</v>
      </c>
      <c r="J866">
        <v>0.28309200000000001</v>
      </c>
      <c r="K866">
        <v>0.72777400000000003</v>
      </c>
      <c r="L866">
        <v>0</v>
      </c>
      <c r="M866" t="s">
        <v>42</v>
      </c>
    </row>
    <row r="867" spans="1:13" x14ac:dyDescent="0.25">
      <c r="A867" t="s">
        <v>46</v>
      </c>
      <c r="B867">
        <v>6879.54</v>
      </c>
      <c r="C867">
        <v>6821.13</v>
      </c>
      <c r="D867">
        <v>6820.95</v>
      </c>
      <c r="E867">
        <v>6679.97</v>
      </c>
      <c r="F867">
        <v>404.536</v>
      </c>
      <c r="G867">
        <v>0</v>
      </c>
      <c r="H867">
        <v>109.173</v>
      </c>
      <c r="I867">
        <v>0</v>
      </c>
      <c r="J867">
        <v>0.28353800000000001</v>
      </c>
      <c r="K867">
        <v>0.727827</v>
      </c>
      <c r="L867">
        <v>0</v>
      </c>
      <c r="M867" t="s">
        <v>42</v>
      </c>
    </row>
    <row r="868" spans="1:13" x14ac:dyDescent="0.25">
      <c r="A868" t="s">
        <v>46</v>
      </c>
      <c r="B868">
        <v>6885.71</v>
      </c>
      <c r="C868">
        <v>6828.59</v>
      </c>
      <c r="D868">
        <v>6828.41</v>
      </c>
      <c r="E868">
        <v>6686.94</v>
      </c>
      <c r="F868">
        <v>403.767</v>
      </c>
      <c r="G868">
        <v>0</v>
      </c>
      <c r="H868">
        <v>109.715</v>
      </c>
      <c r="I868">
        <v>0</v>
      </c>
      <c r="J868">
        <v>0.28308100000000003</v>
      </c>
      <c r="K868">
        <v>0.72759600000000002</v>
      </c>
      <c r="L868">
        <v>0</v>
      </c>
      <c r="M868" t="s">
        <v>42</v>
      </c>
    </row>
    <row r="869" spans="1:13" x14ac:dyDescent="0.25">
      <c r="A869" t="s">
        <v>46</v>
      </c>
      <c r="B869">
        <v>6901.26</v>
      </c>
      <c r="C869">
        <v>6843.82</v>
      </c>
      <c r="D869">
        <v>6843.66</v>
      </c>
      <c r="E869">
        <v>6702.64</v>
      </c>
      <c r="F869">
        <v>402.93700000000001</v>
      </c>
      <c r="G869">
        <v>0</v>
      </c>
      <c r="H869">
        <v>109.465</v>
      </c>
      <c r="I869">
        <v>0</v>
      </c>
      <c r="J869">
        <v>0.28309000000000001</v>
      </c>
      <c r="K869">
        <v>0.72060500000000005</v>
      </c>
      <c r="L869">
        <v>0</v>
      </c>
      <c r="M869" t="s">
        <v>42</v>
      </c>
    </row>
    <row r="870" spans="1:13" x14ac:dyDescent="0.25">
      <c r="A870" t="s">
        <v>46</v>
      </c>
      <c r="B870">
        <v>6880.98</v>
      </c>
      <c r="C870">
        <v>6823.28</v>
      </c>
      <c r="D870">
        <v>6823.12</v>
      </c>
      <c r="E870">
        <v>6682.11</v>
      </c>
      <c r="F870">
        <v>401.23500000000001</v>
      </c>
      <c r="G870">
        <v>0</v>
      </c>
      <c r="H870">
        <v>109.569</v>
      </c>
      <c r="I870">
        <v>0</v>
      </c>
      <c r="J870">
        <v>0.28307900000000003</v>
      </c>
      <c r="K870">
        <v>0.71044300000000005</v>
      </c>
      <c r="L870">
        <v>0</v>
      </c>
      <c r="M870" t="s">
        <v>42</v>
      </c>
    </row>
    <row r="871" spans="1:13" x14ac:dyDescent="0.25">
      <c r="A871" t="s">
        <v>46</v>
      </c>
      <c r="B871">
        <v>6840.24</v>
      </c>
      <c r="C871">
        <v>6782.2</v>
      </c>
      <c r="D871">
        <v>6782.05</v>
      </c>
      <c r="E871">
        <v>6641.49</v>
      </c>
      <c r="F871">
        <v>394.339</v>
      </c>
      <c r="G871">
        <v>0</v>
      </c>
      <c r="H871">
        <v>109.539</v>
      </c>
      <c r="I871">
        <v>0</v>
      </c>
      <c r="J871">
        <v>0.28312700000000002</v>
      </c>
      <c r="K871">
        <v>0.72422699999999995</v>
      </c>
      <c r="L871">
        <v>0</v>
      </c>
      <c r="M871" t="s">
        <v>42</v>
      </c>
    </row>
    <row r="872" spans="1:13" x14ac:dyDescent="0.25">
      <c r="A872" t="s">
        <v>46</v>
      </c>
      <c r="B872">
        <v>6882.68</v>
      </c>
      <c r="C872">
        <v>6824.71</v>
      </c>
      <c r="D872">
        <v>6824.54</v>
      </c>
      <c r="E872">
        <v>6684.16</v>
      </c>
      <c r="F872">
        <v>403.35500000000002</v>
      </c>
      <c r="G872">
        <v>0</v>
      </c>
      <c r="H872">
        <v>109.465</v>
      </c>
      <c r="I872">
        <v>0</v>
      </c>
      <c r="J872">
        <v>0.28310400000000002</v>
      </c>
      <c r="K872">
        <v>0.71097600000000005</v>
      </c>
      <c r="L872">
        <v>0</v>
      </c>
      <c r="M872" t="s">
        <v>42</v>
      </c>
    </row>
    <row r="873" spans="1:13" x14ac:dyDescent="0.25">
      <c r="A873" t="s">
        <v>46</v>
      </c>
      <c r="B873">
        <v>6869.08</v>
      </c>
      <c r="C873">
        <v>6809.49</v>
      </c>
      <c r="D873">
        <v>6809.33</v>
      </c>
      <c r="E873">
        <v>6668.7</v>
      </c>
      <c r="F873">
        <v>395.56799999999998</v>
      </c>
      <c r="G873">
        <v>0</v>
      </c>
      <c r="H873">
        <v>109.18899999999999</v>
      </c>
      <c r="I873">
        <v>0</v>
      </c>
      <c r="J873">
        <v>0.27468300000000001</v>
      </c>
      <c r="K873">
        <v>0.72489800000000004</v>
      </c>
      <c r="L873">
        <v>0</v>
      </c>
      <c r="M873" t="s">
        <v>42</v>
      </c>
    </row>
    <row r="874" spans="1:13" x14ac:dyDescent="0.25">
      <c r="A874" t="s">
        <v>46</v>
      </c>
      <c r="B874">
        <v>6896.62</v>
      </c>
      <c r="C874">
        <v>6838.77</v>
      </c>
      <c r="D874">
        <v>6838.6</v>
      </c>
      <c r="E874">
        <v>6697.9</v>
      </c>
      <c r="F874">
        <v>408.464</v>
      </c>
      <c r="G874">
        <v>0</v>
      </c>
      <c r="H874">
        <v>110.09</v>
      </c>
      <c r="I874">
        <v>0</v>
      </c>
      <c r="J874">
        <v>0.26069500000000001</v>
      </c>
      <c r="K874">
        <v>0.72787999999999997</v>
      </c>
      <c r="L874">
        <v>0</v>
      </c>
      <c r="M874" t="s">
        <v>42</v>
      </c>
    </row>
    <row r="875" spans="1:13" x14ac:dyDescent="0.25">
      <c r="A875" t="s">
        <v>46</v>
      </c>
      <c r="B875">
        <v>6894.41</v>
      </c>
      <c r="C875">
        <v>6835.92</v>
      </c>
      <c r="D875">
        <v>6835.77</v>
      </c>
      <c r="E875">
        <v>6694.81</v>
      </c>
      <c r="F875">
        <v>402.83600000000001</v>
      </c>
      <c r="G875">
        <v>0</v>
      </c>
      <c r="H875">
        <v>110.15</v>
      </c>
      <c r="I875">
        <v>0</v>
      </c>
      <c r="J875">
        <v>0.283134</v>
      </c>
      <c r="K875">
        <v>0.72779000000000005</v>
      </c>
      <c r="L875">
        <v>0</v>
      </c>
      <c r="M875" t="s">
        <v>42</v>
      </c>
    </row>
    <row r="876" spans="1:13" x14ac:dyDescent="0.25">
      <c r="A876" t="s">
        <v>46</v>
      </c>
      <c r="B876">
        <v>6955.54</v>
      </c>
      <c r="C876">
        <v>6898.08</v>
      </c>
      <c r="D876">
        <v>6897.89</v>
      </c>
      <c r="E876">
        <v>6756.07</v>
      </c>
      <c r="F876">
        <v>416.10399999999998</v>
      </c>
      <c r="G876">
        <v>0</v>
      </c>
      <c r="H876">
        <v>110.14700000000001</v>
      </c>
      <c r="I876">
        <v>0</v>
      </c>
      <c r="J876">
        <v>0.28312100000000001</v>
      </c>
      <c r="K876">
        <v>0.72314599999999996</v>
      </c>
      <c r="L876">
        <v>0</v>
      </c>
      <c r="M876" t="s">
        <v>42</v>
      </c>
    </row>
    <row r="877" spans="1:13" x14ac:dyDescent="0.25">
      <c r="A877" t="s">
        <v>46</v>
      </c>
      <c r="B877">
        <v>6865.15</v>
      </c>
      <c r="C877">
        <v>6807.34</v>
      </c>
      <c r="D877">
        <v>6807.16</v>
      </c>
      <c r="E877">
        <v>6666.89</v>
      </c>
      <c r="F877">
        <v>399.92500000000001</v>
      </c>
      <c r="G877">
        <v>0</v>
      </c>
      <c r="H877">
        <v>109.86499999999999</v>
      </c>
      <c r="I877">
        <v>0</v>
      </c>
      <c r="J877">
        <v>0.28326499999999999</v>
      </c>
      <c r="K877">
        <v>0.72762700000000002</v>
      </c>
      <c r="L877">
        <v>0</v>
      </c>
      <c r="M877" t="s">
        <v>42</v>
      </c>
    </row>
    <row r="878" spans="1:13" x14ac:dyDescent="0.25">
      <c r="A878" t="s">
        <v>46</v>
      </c>
      <c r="B878">
        <v>6900.64</v>
      </c>
      <c r="C878">
        <v>6842.96</v>
      </c>
      <c r="D878">
        <v>6842.79</v>
      </c>
      <c r="E878">
        <v>6701.42</v>
      </c>
      <c r="F878">
        <v>398.96899999999999</v>
      </c>
      <c r="G878">
        <v>0</v>
      </c>
      <c r="H878">
        <v>109.819</v>
      </c>
      <c r="I878">
        <v>0</v>
      </c>
      <c r="J878">
        <v>0.28314299999999998</v>
      </c>
      <c r="K878">
        <v>0.75039699999999998</v>
      </c>
      <c r="L878">
        <v>0</v>
      </c>
      <c r="M878" t="s">
        <v>42</v>
      </c>
    </row>
    <row r="879" spans="1:13" x14ac:dyDescent="0.25">
      <c r="A879" t="s">
        <v>46</v>
      </c>
      <c r="B879">
        <v>6863.52</v>
      </c>
      <c r="C879">
        <v>6805.72</v>
      </c>
      <c r="D879">
        <v>6805.56</v>
      </c>
      <c r="E879">
        <v>6664.58</v>
      </c>
      <c r="F879">
        <v>396.601</v>
      </c>
      <c r="G879">
        <v>0</v>
      </c>
      <c r="H879">
        <v>109.706</v>
      </c>
      <c r="I879">
        <v>0</v>
      </c>
      <c r="J879">
        <v>0.26536199999999999</v>
      </c>
      <c r="K879">
        <v>0.70653200000000005</v>
      </c>
      <c r="L879">
        <v>0</v>
      </c>
      <c r="M879" t="s">
        <v>42</v>
      </c>
    </row>
    <row r="880" spans="1:13" x14ac:dyDescent="0.25">
      <c r="A880" t="s">
        <v>46</v>
      </c>
      <c r="B880">
        <v>6847.89</v>
      </c>
      <c r="C880">
        <v>6789.41</v>
      </c>
      <c r="D880">
        <v>6789.24</v>
      </c>
      <c r="E880">
        <v>6648.61</v>
      </c>
      <c r="F880">
        <v>397.34699999999998</v>
      </c>
      <c r="G880">
        <v>0</v>
      </c>
      <c r="H880">
        <v>108.863</v>
      </c>
      <c r="I880">
        <v>0</v>
      </c>
      <c r="J880">
        <v>0.28338000000000002</v>
      </c>
      <c r="K880">
        <v>0.72565500000000005</v>
      </c>
      <c r="L880">
        <v>0</v>
      </c>
      <c r="M880" t="s">
        <v>42</v>
      </c>
    </row>
    <row r="881" spans="1:25" x14ac:dyDescent="0.25">
      <c r="A881" t="s">
        <v>46</v>
      </c>
      <c r="B881">
        <v>6838.35</v>
      </c>
      <c r="C881">
        <v>6779.77</v>
      </c>
      <c r="D881">
        <v>6779.59</v>
      </c>
      <c r="E881">
        <v>6638.72</v>
      </c>
      <c r="F881">
        <v>396.24900000000002</v>
      </c>
      <c r="G881">
        <v>0</v>
      </c>
      <c r="H881">
        <v>109.295</v>
      </c>
      <c r="I881">
        <v>0</v>
      </c>
      <c r="J881">
        <v>0.28317100000000001</v>
      </c>
      <c r="K881">
        <v>0.72162599999999999</v>
      </c>
      <c r="L881">
        <v>0</v>
      </c>
      <c r="M881" t="s">
        <v>42</v>
      </c>
    </row>
    <row r="882" spans="1:25" x14ac:dyDescent="0.25">
      <c r="A882" t="s">
        <v>46</v>
      </c>
      <c r="B882">
        <v>6848.28</v>
      </c>
      <c r="C882">
        <v>6790.75</v>
      </c>
      <c r="D882">
        <v>6790.56</v>
      </c>
      <c r="E882">
        <v>6650.43</v>
      </c>
      <c r="F882">
        <v>397.76799999999997</v>
      </c>
      <c r="G882">
        <v>0</v>
      </c>
      <c r="H882">
        <v>109.304</v>
      </c>
      <c r="I882">
        <v>0</v>
      </c>
      <c r="J882">
        <v>0.28312799999999999</v>
      </c>
      <c r="K882">
        <v>0.71974300000000002</v>
      </c>
      <c r="L882">
        <v>0</v>
      </c>
      <c r="M882" t="s">
        <v>42</v>
      </c>
    </row>
    <row r="883" spans="1:25" x14ac:dyDescent="0.25">
      <c r="A883" t="s">
        <v>46</v>
      </c>
      <c r="B883">
        <v>6854.4</v>
      </c>
      <c r="C883">
        <v>6796.8</v>
      </c>
      <c r="D883">
        <v>6796.62</v>
      </c>
      <c r="E883">
        <v>6656.6</v>
      </c>
      <c r="F883">
        <v>399.10399999999998</v>
      </c>
      <c r="G883">
        <v>0</v>
      </c>
      <c r="H883">
        <v>109.291</v>
      </c>
      <c r="I883">
        <v>0</v>
      </c>
      <c r="J883">
        <v>0.28314099999999998</v>
      </c>
      <c r="K883">
        <v>0.70939300000000005</v>
      </c>
      <c r="L883">
        <v>0</v>
      </c>
      <c r="M883" t="s">
        <v>42</v>
      </c>
    </row>
    <row r="884" spans="1:25" x14ac:dyDescent="0.25">
      <c r="A884" t="s">
        <v>46</v>
      </c>
      <c r="B884">
        <v>6806.33</v>
      </c>
      <c r="C884">
        <v>6748.88</v>
      </c>
      <c r="D884">
        <v>6748.7</v>
      </c>
      <c r="E884">
        <v>6608.54</v>
      </c>
      <c r="F884">
        <v>395.52199999999999</v>
      </c>
      <c r="G884">
        <v>0</v>
      </c>
      <c r="H884">
        <v>108.553</v>
      </c>
      <c r="I884">
        <v>0</v>
      </c>
      <c r="J884">
        <v>0.28309499999999999</v>
      </c>
      <c r="K884">
        <v>0.72775699999999999</v>
      </c>
      <c r="L884">
        <v>0</v>
      </c>
      <c r="M884" t="s">
        <v>42</v>
      </c>
    </row>
    <row r="885" spans="1:25" x14ac:dyDescent="0.25">
      <c r="A885" t="s">
        <v>46</v>
      </c>
      <c r="B885">
        <v>6805.41</v>
      </c>
      <c r="C885">
        <v>6747.5</v>
      </c>
      <c r="D885">
        <v>6747.33</v>
      </c>
      <c r="E885">
        <v>6607.15</v>
      </c>
      <c r="F885">
        <v>396.56299999999999</v>
      </c>
      <c r="G885">
        <v>0</v>
      </c>
      <c r="H885">
        <v>107.959</v>
      </c>
      <c r="I885">
        <v>0</v>
      </c>
      <c r="J885">
        <v>0.283078</v>
      </c>
      <c r="K885">
        <v>0.70808599999999999</v>
      </c>
      <c r="L885">
        <v>0</v>
      </c>
      <c r="M885" t="s">
        <v>42</v>
      </c>
    </row>
    <row r="886" spans="1:25" x14ac:dyDescent="0.25">
      <c r="A886" t="s">
        <v>46</v>
      </c>
      <c r="B886">
        <v>6709.69</v>
      </c>
      <c r="C886">
        <v>6651.54</v>
      </c>
      <c r="D886">
        <v>6651.41</v>
      </c>
      <c r="E886">
        <v>6512.29</v>
      </c>
      <c r="F886">
        <v>385.77600000000001</v>
      </c>
      <c r="G886">
        <v>0</v>
      </c>
      <c r="H886">
        <v>106.815</v>
      </c>
      <c r="I886">
        <v>0</v>
      </c>
      <c r="J886">
        <v>0.28307900000000003</v>
      </c>
      <c r="K886">
        <v>0.70662000000000003</v>
      </c>
      <c r="L886">
        <v>0</v>
      </c>
      <c r="M886" t="s">
        <v>42</v>
      </c>
    </row>
    <row r="887" spans="1:25" x14ac:dyDescent="0.25">
      <c r="A887" t="s">
        <v>46</v>
      </c>
      <c r="B887">
        <v>6707.92</v>
      </c>
      <c r="C887">
        <v>6650.88</v>
      </c>
      <c r="D887">
        <v>6650.74</v>
      </c>
      <c r="E887">
        <v>6511.83</v>
      </c>
      <c r="F887">
        <v>385.28899999999999</v>
      </c>
      <c r="G887">
        <v>0</v>
      </c>
      <c r="H887">
        <v>106.631</v>
      </c>
      <c r="I887">
        <v>0</v>
      </c>
      <c r="J887">
        <v>0.263851</v>
      </c>
      <c r="K887">
        <v>0.72759399999999996</v>
      </c>
      <c r="L887">
        <v>0</v>
      </c>
      <c r="M887" t="s">
        <v>42</v>
      </c>
    </row>
    <row r="888" spans="1:25" x14ac:dyDescent="0.25">
      <c r="A888" t="s">
        <v>46</v>
      </c>
      <c r="B888">
        <v>6760.71</v>
      </c>
      <c r="C888">
        <v>6703.37</v>
      </c>
      <c r="D888">
        <v>6703.22</v>
      </c>
      <c r="E888">
        <v>6563.48</v>
      </c>
      <c r="F888">
        <v>390.65499999999997</v>
      </c>
      <c r="G888">
        <v>0</v>
      </c>
      <c r="H888">
        <v>107.584</v>
      </c>
      <c r="I888">
        <v>0</v>
      </c>
      <c r="J888">
        <v>0.28314400000000001</v>
      </c>
      <c r="K888">
        <v>0.70652700000000002</v>
      </c>
      <c r="L888">
        <v>0</v>
      </c>
      <c r="M888" t="s">
        <v>42</v>
      </c>
    </row>
    <row r="889" spans="1:25" x14ac:dyDescent="0.25">
      <c r="A889" t="s">
        <v>46</v>
      </c>
      <c r="B889">
        <v>6726.05</v>
      </c>
      <c r="C889">
        <v>6668.19</v>
      </c>
      <c r="D889">
        <v>6668.05</v>
      </c>
      <c r="E889">
        <v>6529.06</v>
      </c>
      <c r="F889">
        <v>385.45100000000002</v>
      </c>
      <c r="G889">
        <v>0</v>
      </c>
      <c r="H889">
        <v>107.18300000000001</v>
      </c>
      <c r="I889">
        <v>0</v>
      </c>
      <c r="J889">
        <v>0.28312900000000002</v>
      </c>
      <c r="K889">
        <v>0.715588</v>
      </c>
      <c r="L889">
        <v>0</v>
      </c>
      <c r="M889" t="s">
        <v>42</v>
      </c>
    </row>
    <row r="890" spans="1:25" x14ac:dyDescent="0.25">
      <c r="A890" t="s">
        <v>46</v>
      </c>
      <c r="B890">
        <v>6700.5</v>
      </c>
      <c r="C890">
        <v>6643.03</v>
      </c>
      <c r="D890">
        <v>6642.91</v>
      </c>
      <c r="E890">
        <v>6504.04</v>
      </c>
      <c r="F890">
        <v>380.23500000000001</v>
      </c>
      <c r="G890">
        <v>0</v>
      </c>
      <c r="H890">
        <v>106.479</v>
      </c>
      <c r="I890">
        <v>0</v>
      </c>
      <c r="J890">
        <v>0.28324700000000003</v>
      </c>
      <c r="K890">
        <v>0.72530600000000001</v>
      </c>
      <c r="L890">
        <v>0</v>
      </c>
      <c r="M890" t="s">
        <v>42</v>
      </c>
    </row>
    <row r="891" spans="1:25" x14ac:dyDescent="0.25">
      <c r="A891" t="s">
        <v>46</v>
      </c>
      <c r="B891">
        <v>6739.35</v>
      </c>
      <c r="C891">
        <v>6682.08</v>
      </c>
      <c r="D891">
        <v>6681.96</v>
      </c>
      <c r="E891">
        <v>6543.02</v>
      </c>
      <c r="F891">
        <v>382.435</v>
      </c>
      <c r="G891">
        <v>0</v>
      </c>
      <c r="H891">
        <v>106.622</v>
      </c>
      <c r="I891">
        <v>0</v>
      </c>
      <c r="J891">
        <v>0.283111</v>
      </c>
      <c r="K891">
        <v>0.726244</v>
      </c>
      <c r="L891">
        <v>0</v>
      </c>
      <c r="M891" t="s">
        <v>42</v>
      </c>
    </row>
    <row r="892" spans="1:25" x14ac:dyDescent="0.25">
      <c r="A892" t="s">
        <v>46</v>
      </c>
      <c r="B892">
        <v>6747.86</v>
      </c>
      <c r="C892">
        <v>6690.76</v>
      </c>
      <c r="D892">
        <v>6690.63</v>
      </c>
      <c r="E892">
        <v>6551.48</v>
      </c>
      <c r="F892">
        <v>390.983</v>
      </c>
      <c r="G892">
        <v>0</v>
      </c>
      <c r="H892">
        <v>107.39700000000001</v>
      </c>
      <c r="I892">
        <v>0</v>
      </c>
      <c r="J892">
        <v>0.28307900000000003</v>
      </c>
      <c r="K892">
        <v>0.71052999999999999</v>
      </c>
      <c r="L892">
        <v>0</v>
      </c>
      <c r="M892" t="s">
        <v>42</v>
      </c>
    </row>
    <row r="893" spans="1:25" x14ac:dyDescent="0.25">
      <c r="A893" t="s">
        <v>46</v>
      </c>
      <c r="B893">
        <v>6790.88</v>
      </c>
      <c r="C893">
        <v>6732.92</v>
      </c>
      <c r="D893">
        <v>6732.79</v>
      </c>
      <c r="E893">
        <v>6592.7</v>
      </c>
      <c r="F893">
        <v>392.68099999999998</v>
      </c>
      <c r="G893">
        <v>0</v>
      </c>
      <c r="H893">
        <v>108.212</v>
      </c>
      <c r="I893">
        <v>0</v>
      </c>
      <c r="J893">
        <v>0.28309699999999999</v>
      </c>
      <c r="K893">
        <v>0.72604999999999997</v>
      </c>
      <c r="L893">
        <v>0</v>
      </c>
      <c r="M893" t="s">
        <v>42</v>
      </c>
    </row>
    <row r="894" spans="1:25" x14ac:dyDescent="0.25">
      <c r="A894" t="s">
        <v>46</v>
      </c>
      <c r="B894">
        <v>6759.62</v>
      </c>
      <c r="C894">
        <v>6698.34</v>
      </c>
      <c r="D894">
        <v>6698.21</v>
      </c>
      <c r="E894">
        <v>6558.36</v>
      </c>
      <c r="F894">
        <v>394.51900000000001</v>
      </c>
      <c r="G894">
        <v>0</v>
      </c>
      <c r="H894">
        <v>107.282</v>
      </c>
      <c r="I894">
        <v>0</v>
      </c>
      <c r="J894">
        <v>0.277252</v>
      </c>
      <c r="K894">
        <v>0.72260999999999997</v>
      </c>
      <c r="L894">
        <v>0</v>
      </c>
      <c r="M894" t="s">
        <v>42</v>
      </c>
    </row>
    <row r="895" spans="1:25" x14ac:dyDescent="0.25">
      <c r="A895" t="s">
        <v>46</v>
      </c>
      <c r="B895">
        <v>6750.97</v>
      </c>
      <c r="C895">
        <v>6692.99</v>
      </c>
      <c r="D895">
        <v>6692.87</v>
      </c>
      <c r="E895">
        <v>6553.39</v>
      </c>
      <c r="F895">
        <v>386.55799999999999</v>
      </c>
      <c r="G895">
        <v>0</v>
      </c>
      <c r="H895">
        <v>107.53</v>
      </c>
      <c r="I895">
        <v>0</v>
      </c>
      <c r="J895">
        <v>0.283466</v>
      </c>
      <c r="K895">
        <v>0.72717299999999996</v>
      </c>
      <c r="L895">
        <v>0</v>
      </c>
      <c r="M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46</v>
      </c>
      <c r="B896">
        <v>6757.37</v>
      </c>
      <c r="C896">
        <v>6699.62</v>
      </c>
      <c r="D896">
        <v>6699.5</v>
      </c>
      <c r="E896">
        <v>6560.1</v>
      </c>
      <c r="F896">
        <v>386.82900000000001</v>
      </c>
      <c r="G896">
        <v>0</v>
      </c>
      <c r="H896">
        <v>107.43600000000001</v>
      </c>
      <c r="I896">
        <v>0</v>
      </c>
      <c r="J896">
        <v>0.28367700000000001</v>
      </c>
      <c r="K896">
        <v>0.72037899999999999</v>
      </c>
      <c r="L896">
        <v>0</v>
      </c>
      <c r="M896" t="s">
        <v>42</v>
      </c>
      <c r="R896">
        <f>AVERAGE(B847:B896)</f>
        <v>6795.7007999999969</v>
      </c>
      <c r="S896">
        <f>AVERAGE(C847:C896)</f>
        <v>6737.6590000000006</v>
      </c>
      <c r="U896">
        <f>_xlfn.VAR.P(B847:B896)</f>
        <v>5176.7373433600042</v>
      </c>
      <c r="V896">
        <f>_xlfn.VAR.P(C847:C896)</f>
        <v>5158.6388170000064</v>
      </c>
      <c r="X896">
        <f>1.96*SQRT(U896)/50</f>
        <v>2.8204222505328373</v>
      </c>
      <c r="Y896">
        <f>1.96*SQRT(V896)/50</f>
        <v>2.8154876578942574</v>
      </c>
    </row>
    <row r="897" spans="1:12" x14ac:dyDescent="0.25">
      <c r="A897" t="s">
        <v>46</v>
      </c>
      <c r="B897">
        <v>339885.13280000002</v>
      </c>
      <c r="C897" t="s">
        <v>36</v>
      </c>
    </row>
    <row r="898" spans="1:12" x14ac:dyDescent="0.25">
      <c r="A898" t="s">
        <v>47</v>
      </c>
      <c r="B898">
        <v>172236</v>
      </c>
      <c r="C898">
        <v>166953</v>
      </c>
      <c r="D898">
        <v>166864</v>
      </c>
      <c r="E898">
        <v>166535</v>
      </c>
      <c r="F898">
        <v>1177.9100000000001</v>
      </c>
      <c r="G898">
        <v>1316.13</v>
      </c>
      <c r="H898">
        <v>780.86699999999996</v>
      </c>
      <c r="I898">
        <v>0.28375099999999998</v>
      </c>
      <c r="J898">
        <v>0.70652800000000004</v>
      </c>
      <c r="K898">
        <v>0</v>
      </c>
      <c r="L898" t="s">
        <v>42</v>
      </c>
    </row>
    <row r="899" spans="1:12" x14ac:dyDescent="0.25">
      <c r="A899" t="s">
        <v>47</v>
      </c>
      <c r="B899">
        <v>171195</v>
      </c>
      <c r="C899">
        <v>166213</v>
      </c>
      <c r="D899">
        <v>166114</v>
      </c>
      <c r="E899">
        <v>165795</v>
      </c>
      <c r="F899">
        <v>1140.8900000000001</v>
      </c>
      <c r="G899">
        <v>1266.3800000000001</v>
      </c>
      <c r="H899">
        <v>739.45899999999995</v>
      </c>
      <c r="I899">
        <v>0.28333900000000001</v>
      </c>
      <c r="J899">
        <v>0.71393899999999999</v>
      </c>
      <c r="K899">
        <v>0</v>
      </c>
      <c r="L899" t="s">
        <v>42</v>
      </c>
    </row>
    <row r="900" spans="1:12" x14ac:dyDescent="0.25">
      <c r="A900" t="s">
        <v>47</v>
      </c>
      <c r="B900">
        <v>171262</v>
      </c>
      <c r="C900">
        <v>166471</v>
      </c>
      <c r="D900">
        <v>166363</v>
      </c>
      <c r="E900">
        <v>166043</v>
      </c>
      <c r="F900">
        <v>1145.77</v>
      </c>
      <c r="G900">
        <v>1290.49</v>
      </c>
      <c r="H900">
        <v>751.21699999999998</v>
      </c>
      <c r="I900">
        <v>0.283078</v>
      </c>
      <c r="J900">
        <v>0.72299599999999997</v>
      </c>
      <c r="K900">
        <v>0</v>
      </c>
      <c r="L900" t="s">
        <v>42</v>
      </c>
    </row>
    <row r="901" spans="1:12" x14ac:dyDescent="0.25">
      <c r="A901" t="s">
        <v>47</v>
      </c>
      <c r="B901">
        <v>171696</v>
      </c>
      <c r="C901">
        <v>166904</v>
      </c>
      <c r="D901">
        <v>166785</v>
      </c>
      <c r="E901">
        <v>166462</v>
      </c>
      <c r="F901">
        <v>1162.1199999999999</v>
      </c>
      <c r="G901">
        <v>1309.22</v>
      </c>
      <c r="H901">
        <v>760.01800000000003</v>
      </c>
      <c r="I901">
        <v>0.283078</v>
      </c>
      <c r="J901">
        <v>0.71959399999999996</v>
      </c>
      <c r="K901">
        <v>0</v>
      </c>
      <c r="L901" t="s">
        <v>42</v>
      </c>
    </row>
    <row r="902" spans="1:12" x14ac:dyDescent="0.25">
      <c r="A902" t="s">
        <v>47</v>
      </c>
      <c r="B902">
        <v>171684</v>
      </c>
      <c r="C902">
        <v>166890</v>
      </c>
      <c r="D902">
        <v>166756</v>
      </c>
      <c r="E902">
        <v>166435</v>
      </c>
      <c r="F902">
        <v>1160.1199999999999</v>
      </c>
      <c r="G902">
        <v>1312.99</v>
      </c>
      <c r="H902">
        <v>756.26900000000001</v>
      </c>
      <c r="I902">
        <v>0.28414</v>
      </c>
      <c r="J902">
        <v>0.71454799999999996</v>
      </c>
      <c r="K902">
        <v>0</v>
      </c>
      <c r="L902" t="s">
        <v>42</v>
      </c>
    </row>
    <row r="903" spans="1:12" x14ac:dyDescent="0.25">
      <c r="A903" t="s">
        <v>47</v>
      </c>
      <c r="B903">
        <v>171603</v>
      </c>
      <c r="C903">
        <v>166794</v>
      </c>
      <c r="D903">
        <v>166645</v>
      </c>
      <c r="E903">
        <v>166326</v>
      </c>
      <c r="F903">
        <v>1164.68</v>
      </c>
      <c r="G903">
        <v>1317.22</v>
      </c>
      <c r="H903">
        <v>763.96500000000003</v>
      </c>
      <c r="I903">
        <v>0.28309499999999999</v>
      </c>
      <c r="J903">
        <v>0.72786099999999998</v>
      </c>
      <c r="K903">
        <v>0</v>
      </c>
      <c r="L903" t="s">
        <v>42</v>
      </c>
    </row>
    <row r="904" spans="1:12" x14ac:dyDescent="0.25">
      <c r="A904" t="s">
        <v>47</v>
      </c>
      <c r="B904">
        <v>171812</v>
      </c>
      <c r="C904">
        <v>167061</v>
      </c>
      <c r="D904">
        <v>166910</v>
      </c>
      <c r="E904">
        <v>166586</v>
      </c>
      <c r="F904">
        <v>1175.58</v>
      </c>
      <c r="G904">
        <v>1336.59</v>
      </c>
      <c r="H904">
        <v>771.09100000000001</v>
      </c>
      <c r="I904">
        <v>0.26776699999999998</v>
      </c>
      <c r="J904">
        <v>0.72784800000000005</v>
      </c>
      <c r="K904">
        <v>0</v>
      </c>
      <c r="L904" t="s">
        <v>42</v>
      </c>
    </row>
    <row r="905" spans="1:12" x14ac:dyDescent="0.25">
      <c r="A905" t="s">
        <v>47</v>
      </c>
      <c r="B905">
        <v>172084</v>
      </c>
      <c r="C905">
        <v>167282</v>
      </c>
      <c r="D905">
        <v>167122</v>
      </c>
      <c r="E905">
        <v>166800</v>
      </c>
      <c r="F905">
        <v>1157.19</v>
      </c>
      <c r="G905">
        <v>1339.2</v>
      </c>
      <c r="H905">
        <v>763.90099999999995</v>
      </c>
      <c r="I905">
        <v>0.28314400000000001</v>
      </c>
      <c r="J905">
        <v>0.72536500000000004</v>
      </c>
      <c r="K905">
        <v>0</v>
      </c>
      <c r="L905" t="s">
        <v>42</v>
      </c>
    </row>
    <row r="906" spans="1:12" x14ac:dyDescent="0.25">
      <c r="A906" t="s">
        <v>47</v>
      </c>
      <c r="B906">
        <v>171680</v>
      </c>
      <c r="C906">
        <v>166942</v>
      </c>
      <c r="D906">
        <v>166780</v>
      </c>
      <c r="E906">
        <v>166461</v>
      </c>
      <c r="F906">
        <v>1149.57</v>
      </c>
      <c r="G906">
        <v>1319.77</v>
      </c>
      <c r="H906">
        <v>747.21500000000003</v>
      </c>
      <c r="I906">
        <v>0.28307900000000003</v>
      </c>
      <c r="J906">
        <v>0.70653100000000002</v>
      </c>
      <c r="K906">
        <v>0</v>
      </c>
      <c r="L906" t="s">
        <v>42</v>
      </c>
    </row>
    <row r="907" spans="1:12" x14ac:dyDescent="0.25">
      <c r="A907" t="s">
        <v>47</v>
      </c>
      <c r="B907">
        <v>171377</v>
      </c>
      <c r="C907">
        <v>166546</v>
      </c>
      <c r="D907">
        <v>166385</v>
      </c>
      <c r="E907">
        <v>166065</v>
      </c>
      <c r="F907">
        <v>1148.32</v>
      </c>
      <c r="G907">
        <v>1321.74</v>
      </c>
      <c r="H907">
        <v>754.35299999999995</v>
      </c>
      <c r="I907">
        <v>0.28320699999999999</v>
      </c>
      <c r="J907">
        <v>0.72744900000000001</v>
      </c>
      <c r="K907">
        <v>0</v>
      </c>
      <c r="L907" t="s">
        <v>42</v>
      </c>
    </row>
    <row r="908" spans="1:12" x14ac:dyDescent="0.25">
      <c r="A908" t="s">
        <v>47</v>
      </c>
      <c r="B908">
        <v>172092</v>
      </c>
      <c r="C908">
        <v>167293</v>
      </c>
      <c r="D908">
        <v>167119</v>
      </c>
      <c r="E908">
        <v>166794</v>
      </c>
      <c r="F908">
        <v>1163.26</v>
      </c>
      <c r="G908">
        <v>1345.58</v>
      </c>
      <c r="H908">
        <v>767.64099999999996</v>
      </c>
      <c r="I908">
        <v>0.28314099999999998</v>
      </c>
      <c r="J908">
        <v>0.70653200000000005</v>
      </c>
      <c r="K908">
        <v>0</v>
      </c>
      <c r="L908" t="s">
        <v>42</v>
      </c>
    </row>
    <row r="909" spans="1:12" x14ac:dyDescent="0.25">
      <c r="A909" t="s">
        <v>47</v>
      </c>
      <c r="B909">
        <v>171844</v>
      </c>
      <c r="C909">
        <v>166991</v>
      </c>
      <c r="D909">
        <v>166818</v>
      </c>
      <c r="E909">
        <v>166498</v>
      </c>
      <c r="F909">
        <v>1153.79</v>
      </c>
      <c r="G909">
        <v>1332.23</v>
      </c>
      <c r="H909">
        <v>753.84500000000003</v>
      </c>
      <c r="I909">
        <v>0.28308</v>
      </c>
      <c r="J909">
        <v>0.72691499999999998</v>
      </c>
      <c r="K909">
        <v>0</v>
      </c>
      <c r="L909" t="s">
        <v>42</v>
      </c>
    </row>
    <row r="910" spans="1:12" x14ac:dyDescent="0.25">
      <c r="A910" t="s">
        <v>47</v>
      </c>
      <c r="B910">
        <v>171597</v>
      </c>
      <c r="C910">
        <v>166759</v>
      </c>
      <c r="D910">
        <v>166583</v>
      </c>
      <c r="E910">
        <v>166264</v>
      </c>
      <c r="F910">
        <v>1155.54</v>
      </c>
      <c r="G910">
        <v>1320.31</v>
      </c>
      <c r="H910">
        <v>753.85400000000004</v>
      </c>
      <c r="I910">
        <v>0.28312799999999999</v>
      </c>
      <c r="J910">
        <v>0.72733000000000003</v>
      </c>
      <c r="K910">
        <v>0</v>
      </c>
      <c r="L910" t="s">
        <v>42</v>
      </c>
    </row>
    <row r="911" spans="1:12" x14ac:dyDescent="0.25">
      <c r="A911" t="s">
        <v>47</v>
      </c>
      <c r="B911">
        <v>171949</v>
      </c>
      <c r="C911">
        <v>167096</v>
      </c>
      <c r="D911">
        <v>166919</v>
      </c>
      <c r="E911">
        <v>166597</v>
      </c>
      <c r="F911">
        <v>1162.8800000000001</v>
      </c>
      <c r="G911">
        <v>1338.84</v>
      </c>
      <c r="H911">
        <v>764.34400000000005</v>
      </c>
      <c r="I911">
        <v>0.28308</v>
      </c>
      <c r="J911">
        <v>0.72728000000000004</v>
      </c>
      <c r="K911">
        <v>0</v>
      </c>
      <c r="L911" t="s">
        <v>42</v>
      </c>
    </row>
    <row r="912" spans="1:12" x14ac:dyDescent="0.25">
      <c r="A912" t="s">
        <v>47</v>
      </c>
      <c r="B912">
        <v>172279</v>
      </c>
      <c r="C912">
        <v>167400</v>
      </c>
      <c r="D912">
        <v>167221</v>
      </c>
      <c r="E912">
        <v>166899</v>
      </c>
      <c r="F912">
        <v>1162.3499999999999</v>
      </c>
      <c r="G912">
        <v>1350.02</v>
      </c>
      <c r="H912">
        <v>763.625</v>
      </c>
      <c r="I912">
        <v>0.28309699999999999</v>
      </c>
      <c r="J912">
        <v>0.72788699999999995</v>
      </c>
      <c r="K912">
        <v>0</v>
      </c>
      <c r="L912" t="s">
        <v>42</v>
      </c>
    </row>
    <row r="913" spans="1:12" x14ac:dyDescent="0.25">
      <c r="A913" t="s">
        <v>47</v>
      </c>
      <c r="B913">
        <v>171638</v>
      </c>
      <c r="C913">
        <v>166887</v>
      </c>
      <c r="D913">
        <v>166705</v>
      </c>
      <c r="E913">
        <v>166383</v>
      </c>
      <c r="F913">
        <v>1152.6400000000001</v>
      </c>
      <c r="G913">
        <v>1327.15</v>
      </c>
      <c r="H913">
        <v>753.31</v>
      </c>
      <c r="I913">
        <v>0.26111699999999999</v>
      </c>
      <c r="J913">
        <v>0.70653200000000005</v>
      </c>
      <c r="K913">
        <v>0</v>
      </c>
      <c r="L913" t="s">
        <v>42</v>
      </c>
    </row>
    <row r="914" spans="1:12" x14ac:dyDescent="0.25">
      <c r="A914" t="s">
        <v>47</v>
      </c>
      <c r="B914">
        <v>171626</v>
      </c>
      <c r="C914">
        <v>166779</v>
      </c>
      <c r="D914">
        <v>166599</v>
      </c>
      <c r="E914">
        <v>166281</v>
      </c>
      <c r="F914">
        <v>1143.1199999999999</v>
      </c>
      <c r="G914">
        <v>1321.37</v>
      </c>
      <c r="H914">
        <v>748.82799999999997</v>
      </c>
      <c r="I914">
        <v>0.28308899999999998</v>
      </c>
      <c r="J914">
        <v>0.70652800000000004</v>
      </c>
      <c r="K914">
        <v>0</v>
      </c>
      <c r="L914" t="s">
        <v>42</v>
      </c>
    </row>
    <row r="915" spans="1:12" x14ac:dyDescent="0.25">
      <c r="A915" t="s">
        <v>47</v>
      </c>
      <c r="B915">
        <v>172104</v>
      </c>
      <c r="C915">
        <v>167189</v>
      </c>
      <c r="D915">
        <v>166997</v>
      </c>
      <c r="E915">
        <v>166673</v>
      </c>
      <c r="F915">
        <v>1173.01</v>
      </c>
      <c r="G915">
        <v>1345.36</v>
      </c>
      <c r="H915">
        <v>767.86099999999999</v>
      </c>
      <c r="I915">
        <v>0.28310200000000002</v>
      </c>
      <c r="J915">
        <v>0.70652999999999999</v>
      </c>
      <c r="K915">
        <v>0</v>
      </c>
      <c r="L915" t="s">
        <v>42</v>
      </c>
    </row>
    <row r="916" spans="1:12" x14ac:dyDescent="0.25">
      <c r="A916" t="s">
        <v>47</v>
      </c>
      <c r="B916">
        <v>172123</v>
      </c>
      <c r="C916">
        <v>167335</v>
      </c>
      <c r="D916">
        <v>167149</v>
      </c>
      <c r="E916">
        <v>166828</v>
      </c>
      <c r="F916">
        <v>1163.03</v>
      </c>
      <c r="G916">
        <v>1354.27</v>
      </c>
      <c r="H916">
        <v>770.15499999999997</v>
      </c>
      <c r="I916">
        <v>0.26707700000000001</v>
      </c>
      <c r="J916">
        <v>0.72598099999999999</v>
      </c>
      <c r="K916">
        <v>0</v>
      </c>
      <c r="L916" t="s">
        <v>42</v>
      </c>
    </row>
    <row r="917" spans="1:12" x14ac:dyDescent="0.25">
      <c r="A917" t="s">
        <v>47</v>
      </c>
      <c r="B917">
        <v>171622</v>
      </c>
      <c r="C917">
        <v>166818</v>
      </c>
      <c r="D917">
        <v>166631</v>
      </c>
      <c r="E917">
        <v>166310</v>
      </c>
      <c r="F917">
        <v>1149.8599999999999</v>
      </c>
      <c r="G917">
        <v>1328.53</v>
      </c>
      <c r="H917">
        <v>749.98599999999999</v>
      </c>
      <c r="I917">
        <v>0.283107</v>
      </c>
      <c r="J917">
        <v>0.70652700000000002</v>
      </c>
      <c r="K917">
        <v>0</v>
      </c>
      <c r="L917" t="s">
        <v>42</v>
      </c>
    </row>
    <row r="918" spans="1:12" x14ac:dyDescent="0.25">
      <c r="A918" t="s">
        <v>47</v>
      </c>
      <c r="B918">
        <v>171917</v>
      </c>
      <c r="C918">
        <v>167113</v>
      </c>
      <c r="D918">
        <v>166927</v>
      </c>
      <c r="E918">
        <v>166607</v>
      </c>
      <c r="F918">
        <v>1159</v>
      </c>
      <c r="G918">
        <v>1345.03</v>
      </c>
      <c r="H918">
        <v>762.37300000000005</v>
      </c>
      <c r="I918">
        <v>0.28337699999999999</v>
      </c>
      <c r="J918">
        <v>0.74891700000000005</v>
      </c>
      <c r="K918">
        <v>0</v>
      </c>
      <c r="L918" t="s">
        <v>42</v>
      </c>
    </row>
    <row r="919" spans="1:12" x14ac:dyDescent="0.25">
      <c r="A919" t="s">
        <v>47</v>
      </c>
      <c r="B919">
        <v>172257</v>
      </c>
      <c r="C919">
        <v>167359</v>
      </c>
      <c r="D919">
        <v>167170</v>
      </c>
      <c r="E919">
        <v>166848</v>
      </c>
      <c r="F919">
        <v>1155.49</v>
      </c>
      <c r="G919">
        <v>1341.75</v>
      </c>
      <c r="H919">
        <v>760.61800000000005</v>
      </c>
      <c r="I919">
        <v>0.283078</v>
      </c>
      <c r="J919">
        <v>0.71190399999999998</v>
      </c>
      <c r="K919">
        <v>0</v>
      </c>
      <c r="L919" t="s">
        <v>42</v>
      </c>
    </row>
    <row r="920" spans="1:12" x14ac:dyDescent="0.25">
      <c r="A920" t="s">
        <v>47</v>
      </c>
      <c r="B920">
        <v>171926</v>
      </c>
      <c r="C920">
        <v>167147</v>
      </c>
      <c r="D920">
        <v>166955</v>
      </c>
      <c r="E920">
        <v>166634</v>
      </c>
      <c r="F920">
        <v>1160.21</v>
      </c>
      <c r="G920">
        <v>1351.36</v>
      </c>
      <c r="H920">
        <v>763.02099999999996</v>
      </c>
      <c r="I920">
        <v>0.28310999999999997</v>
      </c>
      <c r="J920">
        <v>0.72722500000000001</v>
      </c>
      <c r="K920">
        <v>0</v>
      </c>
      <c r="L920" t="s">
        <v>42</v>
      </c>
    </row>
    <row r="921" spans="1:12" x14ac:dyDescent="0.25">
      <c r="A921" t="s">
        <v>47</v>
      </c>
      <c r="B921">
        <v>171881</v>
      </c>
      <c r="C921">
        <v>166937</v>
      </c>
      <c r="D921">
        <v>166742</v>
      </c>
      <c r="E921">
        <v>166422</v>
      </c>
      <c r="F921">
        <v>1150.19</v>
      </c>
      <c r="G921">
        <v>1332.05</v>
      </c>
      <c r="H921">
        <v>749.55499999999995</v>
      </c>
      <c r="I921">
        <v>0.28325800000000001</v>
      </c>
      <c r="J921">
        <v>0.72600900000000002</v>
      </c>
      <c r="K921">
        <v>0</v>
      </c>
      <c r="L921" t="s">
        <v>42</v>
      </c>
    </row>
    <row r="922" spans="1:12" x14ac:dyDescent="0.25">
      <c r="A922" t="s">
        <v>47</v>
      </c>
      <c r="B922">
        <v>172095</v>
      </c>
      <c r="C922">
        <v>167167</v>
      </c>
      <c r="D922">
        <v>166973</v>
      </c>
      <c r="E922">
        <v>166652</v>
      </c>
      <c r="F922">
        <v>1159.47</v>
      </c>
      <c r="G922">
        <v>1349.6</v>
      </c>
      <c r="H922">
        <v>765.37400000000002</v>
      </c>
      <c r="I922">
        <v>0.28307900000000003</v>
      </c>
      <c r="J922">
        <v>0.74272899999999997</v>
      </c>
      <c r="K922">
        <v>0</v>
      </c>
      <c r="L922" t="s">
        <v>42</v>
      </c>
    </row>
    <row r="923" spans="1:12" x14ac:dyDescent="0.25">
      <c r="A923" t="s">
        <v>47</v>
      </c>
      <c r="B923">
        <v>172091</v>
      </c>
      <c r="C923">
        <v>167296</v>
      </c>
      <c r="D923">
        <v>167105</v>
      </c>
      <c r="E923">
        <v>166784</v>
      </c>
      <c r="F923">
        <v>1151.1099999999999</v>
      </c>
      <c r="G923">
        <v>1351.05</v>
      </c>
      <c r="H923">
        <v>759.32799999999997</v>
      </c>
      <c r="I923">
        <v>0.26095400000000002</v>
      </c>
      <c r="J923">
        <v>0.72779300000000002</v>
      </c>
      <c r="K923">
        <v>0</v>
      </c>
      <c r="L923" t="s">
        <v>42</v>
      </c>
    </row>
    <row r="924" spans="1:12" x14ac:dyDescent="0.25">
      <c r="A924" t="s">
        <v>47</v>
      </c>
      <c r="B924">
        <v>171410</v>
      </c>
      <c r="C924">
        <v>166575</v>
      </c>
      <c r="D924">
        <v>166383</v>
      </c>
      <c r="E924">
        <v>166062</v>
      </c>
      <c r="F924">
        <v>1151.71</v>
      </c>
      <c r="G924">
        <v>1324.75</v>
      </c>
      <c r="H924">
        <v>751.846</v>
      </c>
      <c r="I924">
        <v>0.28307900000000003</v>
      </c>
      <c r="J924">
        <v>0.72693399999999997</v>
      </c>
      <c r="K924">
        <v>0</v>
      </c>
      <c r="L924" t="s">
        <v>42</v>
      </c>
    </row>
    <row r="925" spans="1:12" x14ac:dyDescent="0.25">
      <c r="A925" t="s">
        <v>47</v>
      </c>
      <c r="B925">
        <v>171836</v>
      </c>
      <c r="C925">
        <v>166961</v>
      </c>
      <c r="D925">
        <v>166771</v>
      </c>
      <c r="E925">
        <v>166450</v>
      </c>
      <c r="F925">
        <v>1149.4100000000001</v>
      </c>
      <c r="G925">
        <v>1340.49</v>
      </c>
      <c r="H925">
        <v>755.90099999999995</v>
      </c>
      <c r="I925">
        <v>0.26053599999999999</v>
      </c>
      <c r="J925">
        <v>0.72745199999999999</v>
      </c>
      <c r="K925">
        <v>0</v>
      </c>
      <c r="L925" t="s">
        <v>42</v>
      </c>
    </row>
    <row r="926" spans="1:12" x14ac:dyDescent="0.25">
      <c r="A926" t="s">
        <v>47</v>
      </c>
      <c r="B926">
        <v>172295</v>
      </c>
      <c r="C926">
        <v>167393</v>
      </c>
      <c r="D926">
        <v>167203</v>
      </c>
      <c r="E926">
        <v>166880</v>
      </c>
      <c r="F926">
        <v>1155.2</v>
      </c>
      <c r="G926">
        <v>1354.76</v>
      </c>
      <c r="H926">
        <v>764.726</v>
      </c>
      <c r="I926">
        <v>0.28362500000000002</v>
      </c>
      <c r="J926">
        <v>0.72667400000000004</v>
      </c>
      <c r="K926">
        <v>0</v>
      </c>
      <c r="L926" t="s">
        <v>42</v>
      </c>
    </row>
    <row r="927" spans="1:12" x14ac:dyDescent="0.25">
      <c r="A927" t="s">
        <v>47</v>
      </c>
      <c r="B927">
        <v>171859</v>
      </c>
      <c r="C927">
        <v>167063</v>
      </c>
      <c r="D927">
        <v>166864</v>
      </c>
      <c r="E927">
        <v>166544</v>
      </c>
      <c r="F927">
        <v>1151.81</v>
      </c>
      <c r="G927">
        <v>1333.54</v>
      </c>
      <c r="H927">
        <v>752.37300000000005</v>
      </c>
      <c r="I927">
        <v>0.28315200000000001</v>
      </c>
      <c r="J927">
        <v>0.70797200000000005</v>
      </c>
      <c r="K927">
        <v>0</v>
      </c>
      <c r="L927" t="s">
        <v>42</v>
      </c>
    </row>
    <row r="928" spans="1:12" x14ac:dyDescent="0.25">
      <c r="A928" t="s">
        <v>47</v>
      </c>
      <c r="B928">
        <v>171900</v>
      </c>
      <c r="C928">
        <v>166993</v>
      </c>
      <c r="D928">
        <v>166798</v>
      </c>
      <c r="E928">
        <v>166477</v>
      </c>
      <c r="F928">
        <v>1148.23</v>
      </c>
      <c r="G928">
        <v>1337.54</v>
      </c>
      <c r="H928">
        <v>754.19100000000003</v>
      </c>
      <c r="I928">
        <v>0.28315699999999999</v>
      </c>
      <c r="J928">
        <v>0.72290500000000002</v>
      </c>
      <c r="K928">
        <v>0</v>
      </c>
      <c r="L928" t="s">
        <v>42</v>
      </c>
    </row>
    <row r="929" spans="1:12" x14ac:dyDescent="0.25">
      <c r="A929" t="s">
        <v>47</v>
      </c>
      <c r="B929">
        <v>172231</v>
      </c>
      <c r="C929">
        <v>167258</v>
      </c>
      <c r="D929">
        <v>167063</v>
      </c>
      <c r="E929">
        <v>166743</v>
      </c>
      <c r="F929">
        <v>1152.17</v>
      </c>
      <c r="G929">
        <v>1349.28</v>
      </c>
      <c r="H929">
        <v>763.59699999999998</v>
      </c>
      <c r="I929">
        <v>0.283086</v>
      </c>
      <c r="J929">
        <v>0.72524500000000003</v>
      </c>
      <c r="K929">
        <v>0</v>
      </c>
      <c r="L929" t="s">
        <v>42</v>
      </c>
    </row>
    <row r="930" spans="1:12" x14ac:dyDescent="0.25">
      <c r="A930" t="s">
        <v>47</v>
      </c>
      <c r="B930">
        <v>172204</v>
      </c>
      <c r="C930">
        <v>167346</v>
      </c>
      <c r="D930">
        <v>167146</v>
      </c>
      <c r="E930">
        <v>166825</v>
      </c>
      <c r="F930">
        <v>1152.8800000000001</v>
      </c>
      <c r="G930">
        <v>1348.31</v>
      </c>
      <c r="H930">
        <v>757.89700000000005</v>
      </c>
      <c r="I930">
        <v>0.28326499999999999</v>
      </c>
      <c r="J930">
        <v>0.727885</v>
      </c>
      <c r="K930">
        <v>0</v>
      </c>
      <c r="L930" t="s">
        <v>42</v>
      </c>
    </row>
    <row r="931" spans="1:12" x14ac:dyDescent="0.25">
      <c r="A931" t="s">
        <v>47</v>
      </c>
      <c r="B931">
        <v>172036</v>
      </c>
      <c r="C931">
        <v>167119</v>
      </c>
      <c r="D931">
        <v>166920</v>
      </c>
      <c r="E931">
        <v>166599</v>
      </c>
      <c r="F931">
        <v>1154.49</v>
      </c>
      <c r="G931">
        <v>1344.9</v>
      </c>
      <c r="H931">
        <v>757.26700000000005</v>
      </c>
      <c r="I931">
        <v>0.283329</v>
      </c>
      <c r="J931">
        <v>0.72581899999999999</v>
      </c>
      <c r="K931">
        <v>0</v>
      </c>
      <c r="L931" t="s">
        <v>42</v>
      </c>
    </row>
    <row r="932" spans="1:12" x14ac:dyDescent="0.25">
      <c r="A932" t="s">
        <v>47</v>
      </c>
      <c r="B932">
        <v>172076</v>
      </c>
      <c r="C932">
        <v>167072</v>
      </c>
      <c r="D932">
        <v>166870</v>
      </c>
      <c r="E932">
        <v>166549</v>
      </c>
      <c r="F932">
        <v>1155.5899999999999</v>
      </c>
      <c r="G932">
        <v>1344.04</v>
      </c>
      <c r="H932">
        <v>759.28</v>
      </c>
      <c r="I932">
        <v>0.28373500000000001</v>
      </c>
      <c r="J932">
        <v>0.71606000000000003</v>
      </c>
      <c r="K932">
        <v>0</v>
      </c>
      <c r="L932" t="s">
        <v>42</v>
      </c>
    </row>
    <row r="933" spans="1:12" x14ac:dyDescent="0.25">
      <c r="A933" t="s">
        <v>47</v>
      </c>
      <c r="B933">
        <v>172599</v>
      </c>
      <c r="C933">
        <v>167627</v>
      </c>
      <c r="D933">
        <v>167426</v>
      </c>
      <c r="E933">
        <v>167102</v>
      </c>
      <c r="F933">
        <v>1177.94</v>
      </c>
      <c r="G933">
        <v>1371.18</v>
      </c>
      <c r="H933">
        <v>782.29499999999996</v>
      </c>
      <c r="I933">
        <v>0.28309499999999999</v>
      </c>
      <c r="J933">
        <v>0.72501700000000002</v>
      </c>
      <c r="K933">
        <v>0</v>
      </c>
      <c r="L933" t="s">
        <v>42</v>
      </c>
    </row>
    <row r="934" spans="1:12" x14ac:dyDescent="0.25">
      <c r="A934" t="s">
        <v>47</v>
      </c>
      <c r="B934">
        <v>171891</v>
      </c>
      <c r="C934">
        <v>167086</v>
      </c>
      <c r="D934">
        <v>166888</v>
      </c>
      <c r="E934">
        <v>166567</v>
      </c>
      <c r="F934">
        <v>1149.8399999999999</v>
      </c>
      <c r="G934">
        <v>1337.15</v>
      </c>
      <c r="H934">
        <v>752.35</v>
      </c>
      <c r="I934">
        <v>0.283086</v>
      </c>
      <c r="J934">
        <v>0.70652700000000002</v>
      </c>
      <c r="K934">
        <v>0</v>
      </c>
      <c r="L934" t="s">
        <v>42</v>
      </c>
    </row>
    <row r="935" spans="1:12" x14ac:dyDescent="0.25">
      <c r="A935" t="s">
        <v>47</v>
      </c>
      <c r="B935">
        <v>171715</v>
      </c>
      <c r="C935">
        <v>166802</v>
      </c>
      <c r="D935">
        <v>166599</v>
      </c>
      <c r="E935">
        <v>166279</v>
      </c>
      <c r="F935">
        <v>1149.79</v>
      </c>
      <c r="G935">
        <v>1329.51</v>
      </c>
      <c r="H935">
        <v>747.60699999999997</v>
      </c>
      <c r="I935">
        <v>0.28307900000000003</v>
      </c>
      <c r="J935">
        <v>0.70652199999999998</v>
      </c>
      <c r="K935">
        <v>0</v>
      </c>
      <c r="L935" t="s">
        <v>42</v>
      </c>
    </row>
    <row r="936" spans="1:12" x14ac:dyDescent="0.25">
      <c r="A936" t="s">
        <v>47</v>
      </c>
      <c r="B936">
        <v>172270</v>
      </c>
      <c r="C936">
        <v>167278</v>
      </c>
      <c r="D936">
        <v>167069</v>
      </c>
      <c r="E936">
        <v>166745</v>
      </c>
      <c r="F936">
        <v>1156.9000000000001</v>
      </c>
      <c r="G936">
        <v>1350.64</v>
      </c>
      <c r="H936">
        <v>761.53099999999995</v>
      </c>
      <c r="I936">
        <v>0.28314800000000001</v>
      </c>
      <c r="J936">
        <v>0.72734399999999999</v>
      </c>
      <c r="K936">
        <v>0</v>
      </c>
      <c r="L936" t="s">
        <v>42</v>
      </c>
    </row>
    <row r="937" spans="1:12" x14ac:dyDescent="0.25">
      <c r="A937" t="s">
        <v>47</v>
      </c>
      <c r="B937">
        <v>172172</v>
      </c>
      <c r="C937">
        <v>167339</v>
      </c>
      <c r="D937">
        <v>167129</v>
      </c>
      <c r="E937">
        <v>166805</v>
      </c>
      <c r="F937">
        <v>1150.3399999999999</v>
      </c>
      <c r="G937">
        <v>1351.38</v>
      </c>
      <c r="H937">
        <v>761.14099999999996</v>
      </c>
      <c r="I937">
        <v>0.28117500000000001</v>
      </c>
      <c r="J937">
        <v>0.72736999999999996</v>
      </c>
      <c r="K937">
        <v>0</v>
      </c>
      <c r="L937" t="s">
        <v>42</v>
      </c>
    </row>
    <row r="938" spans="1:12" x14ac:dyDescent="0.25">
      <c r="A938" t="s">
        <v>47</v>
      </c>
      <c r="B938">
        <v>172219</v>
      </c>
      <c r="C938">
        <v>167181</v>
      </c>
      <c r="D938">
        <v>166971</v>
      </c>
      <c r="E938">
        <v>166648</v>
      </c>
      <c r="F938">
        <v>1168.01</v>
      </c>
      <c r="G938">
        <v>1362.82</v>
      </c>
      <c r="H938">
        <v>770.81700000000001</v>
      </c>
      <c r="I938">
        <v>0.26053500000000002</v>
      </c>
      <c r="J938">
        <v>0.72730300000000003</v>
      </c>
      <c r="K938">
        <v>0</v>
      </c>
      <c r="L938" t="s">
        <v>42</v>
      </c>
    </row>
    <row r="939" spans="1:12" x14ac:dyDescent="0.25">
      <c r="A939" t="s">
        <v>47</v>
      </c>
      <c r="B939">
        <v>172357</v>
      </c>
      <c r="C939">
        <v>167433</v>
      </c>
      <c r="D939">
        <v>167223</v>
      </c>
      <c r="E939">
        <v>166901</v>
      </c>
      <c r="F939">
        <v>1159.1300000000001</v>
      </c>
      <c r="G939">
        <v>1340.75</v>
      </c>
      <c r="H939">
        <v>759.11199999999997</v>
      </c>
      <c r="I939">
        <v>0.262295</v>
      </c>
      <c r="J939">
        <v>0.72523499999999996</v>
      </c>
      <c r="K939">
        <v>0</v>
      </c>
      <c r="L939" t="s">
        <v>42</v>
      </c>
    </row>
    <row r="940" spans="1:12" x14ac:dyDescent="0.25">
      <c r="A940" t="s">
        <v>47</v>
      </c>
      <c r="B940">
        <v>172281</v>
      </c>
      <c r="C940">
        <v>167314</v>
      </c>
      <c r="D940">
        <v>167105</v>
      </c>
      <c r="E940">
        <v>166781</v>
      </c>
      <c r="F940">
        <v>1160.7</v>
      </c>
      <c r="G940">
        <v>1359.86</v>
      </c>
      <c r="H940">
        <v>772.57799999999997</v>
      </c>
      <c r="I940">
        <v>0.28377999999999998</v>
      </c>
      <c r="J940">
        <v>0.72706800000000005</v>
      </c>
      <c r="K940">
        <v>0</v>
      </c>
      <c r="L940" t="s">
        <v>42</v>
      </c>
    </row>
    <row r="941" spans="1:12" x14ac:dyDescent="0.25">
      <c r="A941" t="s">
        <v>47</v>
      </c>
      <c r="B941">
        <v>172244</v>
      </c>
      <c r="C941">
        <v>167239</v>
      </c>
      <c r="D941">
        <v>167034</v>
      </c>
      <c r="E941">
        <v>166711</v>
      </c>
      <c r="F941">
        <v>1168.03</v>
      </c>
      <c r="G941">
        <v>1355.31</v>
      </c>
      <c r="H941">
        <v>767.94899999999996</v>
      </c>
      <c r="I941">
        <v>0.28346199999999999</v>
      </c>
      <c r="J941">
        <v>0.71422600000000003</v>
      </c>
      <c r="K941">
        <v>0</v>
      </c>
      <c r="L941" t="s">
        <v>42</v>
      </c>
    </row>
    <row r="942" spans="1:12" x14ac:dyDescent="0.25">
      <c r="A942" t="s">
        <v>47</v>
      </c>
      <c r="B942">
        <v>171747</v>
      </c>
      <c r="C942">
        <v>166803</v>
      </c>
      <c r="D942">
        <v>166595</v>
      </c>
      <c r="E942">
        <v>166274</v>
      </c>
      <c r="F942">
        <v>1151.99</v>
      </c>
      <c r="G942">
        <v>1343.75</v>
      </c>
      <c r="H942">
        <v>758.76700000000005</v>
      </c>
      <c r="I942">
        <v>0.28315899999999999</v>
      </c>
      <c r="J942">
        <v>0.72728700000000002</v>
      </c>
      <c r="K942">
        <v>0</v>
      </c>
      <c r="L942" t="s">
        <v>42</v>
      </c>
    </row>
    <row r="943" spans="1:12" x14ac:dyDescent="0.25">
      <c r="A943" t="s">
        <v>47</v>
      </c>
      <c r="B943">
        <v>172321</v>
      </c>
      <c r="C943">
        <v>167304</v>
      </c>
      <c r="D943">
        <v>167094</v>
      </c>
      <c r="E943">
        <v>166772</v>
      </c>
      <c r="F943">
        <v>1159.03</v>
      </c>
      <c r="G943">
        <v>1356.76</v>
      </c>
      <c r="H943">
        <v>763.03899999999999</v>
      </c>
      <c r="I943">
        <v>0.28308299999999997</v>
      </c>
      <c r="J943">
        <v>0.72560800000000003</v>
      </c>
      <c r="K943">
        <v>0</v>
      </c>
      <c r="L943" t="s">
        <v>42</v>
      </c>
    </row>
    <row r="944" spans="1:12" x14ac:dyDescent="0.25">
      <c r="A944" t="s">
        <v>47</v>
      </c>
      <c r="B944">
        <v>172245</v>
      </c>
      <c r="C944">
        <v>167434</v>
      </c>
      <c r="D944">
        <v>167223</v>
      </c>
      <c r="E944">
        <v>166901</v>
      </c>
      <c r="F944">
        <v>1162.1300000000001</v>
      </c>
      <c r="G944">
        <v>1362.77</v>
      </c>
      <c r="H944">
        <v>771.49300000000005</v>
      </c>
      <c r="I944">
        <v>0.28309699999999999</v>
      </c>
      <c r="J944">
        <v>0.72194000000000003</v>
      </c>
      <c r="K944">
        <v>0</v>
      </c>
      <c r="L944" t="s">
        <v>42</v>
      </c>
    </row>
    <row r="945" spans="1:25" x14ac:dyDescent="0.25">
      <c r="A945" t="s">
        <v>47</v>
      </c>
      <c r="B945">
        <v>171758</v>
      </c>
      <c r="C945">
        <v>166829</v>
      </c>
      <c r="D945">
        <v>166625</v>
      </c>
      <c r="E945">
        <v>166304</v>
      </c>
      <c r="F945">
        <v>1148.3699999999999</v>
      </c>
      <c r="G945">
        <v>1345.9</v>
      </c>
      <c r="H945">
        <v>754.32</v>
      </c>
      <c r="I945">
        <v>0.27695999999999998</v>
      </c>
      <c r="J945">
        <v>0.71526599999999996</v>
      </c>
      <c r="K945">
        <v>0</v>
      </c>
      <c r="L945" t="s">
        <v>42</v>
      </c>
    </row>
    <row r="946" spans="1:25" x14ac:dyDescent="0.25">
      <c r="A946" t="s">
        <v>47</v>
      </c>
      <c r="B946">
        <v>171980</v>
      </c>
      <c r="C946">
        <v>166946</v>
      </c>
      <c r="D946">
        <v>166733</v>
      </c>
      <c r="E946">
        <v>166412</v>
      </c>
      <c r="F946">
        <v>1157.99</v>
      </c>
      <c r="G946">
        <v>1341.53</v>
      </c>
      <c r="H946">
        <v>747.48400000000004</v>
      </c>
      <c r="I946">
        <v>0.26062000000000002</v>
      </c>
      <c r="J946">
        <v>0.71628700000000001</v>
      </c>
      <c r="K946">
        <v>0</v>
      </c>
      <c r="L946" t="s">
        <v>42</v>
      </c>
    </row>
    <row r="947" spans="1:25" x14ac:dyDescent="0.25">
      <c r="A947" t="s">
        <v>47</v>
      </c>
      <c r="B947">
        <v>172577</v>
      </c>
      <c r="C947">
        <v>167538</v>
      </c>
      <c r="D947">
        <v>167322</v>
      </c>
      <c r="E947">
        <v>166998</v>
      </c>
      <c r="F947">
        <v>1173.3699999999999</v>
      </c>
      <c r="G947">
        <v>1384.54</v>
      </c>
      <c r="H947">
        <v>769.80600000000004</v>
      </c>
      <c r="I947">
        <v>0.28327999999999998</v>
      </c>
      <c r="J947">
        <v>0.72784499999999996</v>
      </c>
      <c r="K947">
        <v>0</v>
      </c>
      <c r="L947" t="s">
        <v>42</v>
      </c>
    </row>
    <row r="948" spans="1:25" x14ac:dyDescent="0.25">
      <c r="A948" t="s">
        <v>47</v>
      </c>
      <c r="B948">
        <v>172153</v>
      </c>
      <c r="C948">
        <v>167297</v>
      </c>
      <c r="D948">
        <v>167077</v>
      </c>
      <c r="E948">
        <v>166755</v>
      </c>
      <c r="F948">
        <v>1155.17</v>
      </c>
      <c r="G948">
        <v>1362.75</v>
      </c>
      <c r="H948">
        <v>760.91800000000001</v>
      </c>
      <c r="I948">
        <v>0.283078</v>
      </c>
      <c r="J948">
        <v>0.70653100000000002</v>
      </c>
      <c r="K948">
        <v>0</v>
      </c>
      <c r="L948" t="s">
        <v>42</v>
      </c>
    </row>
    <row r="949" spans="1:25" x14ac:dyDescent="0.25">
      <c r="A949" t="s">
        <v>47</v>
      </c>
      <c r="B949">
        <v>171848</v>
      </c>
      <c r="C949">
        <v>166864</v>
      </c>
      <c r="D949">
        <v>166644</v>
      </c>
      <c r="E949">
        <v>166322</v>
      </c>
      <c r="F949">
        <v>1153.95</v>
      </c>
      <c r="G949">
        <v>1342.59</v>
      </c>
      <c r="H949">
        <v>746.27200000000005</v>
      </c>
      <c r="I949">
        <v>0.28364499999999998</v>
      </c>
      <c r="J949">
        <v>0.72695600000000005</v>
      </c>
      <c r="K949">
        <v>0</v>
      </c>
      <c r="L949" t="s">
        <v>42</v>
      </c>
    </row>
    <row r="950" spans="1:25" x14ac:dyDescent="0.25">
      <c r="A950" t="s">
        <v>47</v>
      </c>
      <c r="B950">
        <v>172321</v>
      </c>
      <c r="C950">
        <v>167314</v>
      </c>
      <c r="D950">
        <v>167105</v>
      </c>
      <c r="E950">
        <v>166783</v>
      </c>
      <c r="F950">
        <v>1149.9000000000001</v>
      </c>
      <c r="G950">
        <v>1362.85</v>
      </c>
      <c r="H950">
        <v>754.22</v>
      </c>
      <c r="I950">
        <v>0.28308299999999997</v>
      </c>
      <c r="J950">
        <v>0.72315200000000002</v>
      </c>
      <c r="K950">
        <v>0</v>
      </c>
      <c r="L950" t="s">
        <v>42</v>
      </c>
    </row>
    <row r="951" spans="1:25" x14ac:dyDescent="0.25">
      <c r="A951" t="s">
        <v>47</v>
      </c>
      <c r="B951">
        <v>172320</v>
      </c>
      <c r="C951">
        <v>167483</v>
      </c>
      <c r="D951">
        <v>167268</v>
      </c>
      <c r="E951">
        <v>166945</v>
      </c>
      <c r="F951">
        <v>1156.5899999999999</v>
      </c>
      <c r="G951">
        <v>1370.08</v>
      </c>
      <c r="H951">
        <v>765.13699999999994</v>
      </c>
      <c r="I951">
        <v>0.26061200000000001</v>
      </c>
      <c r="J951">
        <v>0.70653200000000005</v>
      </c>
      <c r="K951">
        <v>0</v>
      </c>
      <c r="L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47</v>
      </c>
      <c r="B952">
        <v>171760</v>
      </c>
      <c r="C952">
        <v>166895</v>
      </c>
      <c r="D952">
        <v>166679</v>
      </c>
      <c r="E952">
        <v>166359</v>
      </c>
      <c r="F952">
        <v>1148.1300000000001</v>
      </c>
      <c r="G952">
        <v>1349.17</v>
      </c>
      <c r="H952">
        <v>749.38900000000001</v>
      </c>
      <c r="I952">
        <v>0.28309499999999999</v>
      </c>
      <c r="J952">
        <v>0.71836</v>
      </c>
      <c r="K952">
        <v>0</v>
      </c>
      <c r="L952" t="s">
        <v>42</v>
      </c>
      <c r="R952">
        <f>AVERAGE(B903:B952)</f>
        <v>172004.44</v>
      </c>
      <c r="S952">
        <f>AVERAGE(C903:C952)</f>
        <v>167119.54</v>
      </c>
      <c r="U952">
        <f>_xlfn.VAR.P(B903:B952)</f>
        <v>78112.086400000015</v>
      </c>
      <c r="V952">
        <f>_xlfn.VAR.P(C903:C952)</f>
        <v>62084.928399999997</v>
      </c>
      <c r="X952">
        <f>1.96*SQRT(U952)/50</f>
        <v>10.955827510767774</v>
      </c>
      <c r="Y952">
        <f>1.96*SQRT(V952)/50</f>
        <v>9.7674041780084018</v>
      </c>
    </row>
    <row r="953" spans="1:25" x14ac:dyDescent="0.25">
      <c r="A953" t="s">
        <v>48</v>
      </c>
      <c r="B953">
        <v>8600645.0828000009</v>
      </c>
      <c r="C953" t="s">
        <v>36</v>
      </c>
    </row>
    <row r="954" spans="1:25" x14ac:dyDescent="0.25">
      <c r="A954" t="s">
        <v>49</v>
      </c>
      <c r="B954">
        <v>165483</v>
      </c>
      <c r="C954">
        <v>165410</v>
      </c>
      <c r="D954">
        <v>165321</v>
      </c>
      <c r="E954">
        <v>165001</v>
      </c>
      <c r="F954">
        <v>1161.71</v>
      </c>
      <c r="G954">
        <v>0</v>
      </c>
      <c r="H954">
        <v>762.49300000000005</v>
      </c>
      <c r="I954">
        <v>0.27562599999999998</v>
      </c>
      <c r="J954">
        <v>0.74093900000000001</v>
      </c>
      <c r="K954">
        <v>0</v>
      </c>
      <c r="L954" t="s">
        <v>42</v>
      </c>
    </row>
    <row r="955" spans="1:25" x14ac:dyDescent="0.25">
      <c r="A955" t="s">
        <v>49</v>
      </c>
      <c r="B955">
        <v>166322</v>
      </c>
      <c r="C955">
        <v>166248</v>
      </c>
      <c r="D955">
        <v>166162</v>
      </c>
      <c r="E955">
        <v>165836</v>
      </c>
      <c r="F955">
        <v>1169.4000000000001</v>
      </c>
      <c r="G955">
        <v>0</v>
      </c>
      <c r="H955">
        <v>776.43200000000002</v>
      </c>
      <c r="I955">
        <v>0.26069700000000001</v>
      </c>
      <c r="J955">
        <v>0.71110799999999996</v>
      </c>
      <c r="K955">
        <v>0</v>
      </c>
      <c r="L955" t="s">
        <v>42</v>
      </c>
    </row>
    <row r="956" spans="1:25" x14ac:dyDescent="0.25">
      <c r="A956" t="s">
        <v>49</v>
      </c>
      <c r="B956">
        <v>166079</v>
      </c>
      <c r="C956">
        <v>166004</v>
      </c>
      <c r="D956">
        <v>165919</v>
      </c>
      <c r="E956">
        <v>165594</v>
      </c>
      <c r="F956">
        <v>1166.6199999999999</v>
      </c>
      <c r="G956">
        <v>0</v>
      </c>
      <c r="H956">
        <v>777.45600000000002</v>
      </c>
      <c r="I956">
        <v>0.28317599999999998</v>
      </c>
      <c r="J956">
        <v>0.72789499999999996</v>
      </c>
      <c r="K956">
        <v>0</v>
      </c>
      <c r="L956" t="s">
        <v>42</v>
      </c>
    </row>
    <row r="957" spans="1:25" x14ac:dyDescent="0.25">
      <c r="A957" t="s">
        <v>49</v>
      </c>
      <c r="B957">
        <v>165477</v>
      </c>
      <c r="C957">
        <v>165403</v>
      </c>
      <c r="D957">
        <v>165320</v>
      </c>
      <c r="E957">
        <v>165001</v>
      </c>
      <c r="F957">
        <v>1140.23</v>
      </c>
      <c r="G957">
        <v>0</v>
      </c>
      <c r="H957">
        <v>752.98500000000001</v>
      </c>
      <c r="I957">
        <v>0.28313100000000002</v>
      </c>
      <c r="J957">
        <v>0.726325</v>
      </c>
      <c r="K957">
        <v>0</v>
      </c>
      <c r="L957" t="s">
        <v>42</v>
      </c>
    </row>
    <row r="958" spans="1:25" x14ac:dyDescent="0.25">
      <c r="A958" t="s">
        <v>49</v>
      </c>
      <c r="B958">
        <v>166106</v>
      </c>
      <c r="C958">
        <v>166032</v>
      </c>
      <c r="D958">
        <v>165946</v>
      </c>
      <c r="E958">
        <v>165622</v>
      </c>
      <c r="F958">
        <v>1163.43</v>
      </c>
      <c r="G958">
        <v>0</v>
      </c>
      <c r="H958">
        <v>783.65499999999997</v>
      </c>
      <c r="I958">
        <v>0.283167</v>
      </c>
      <c r="J958">
        <v>0.72734799999999999</v>
      </c>
      <c r="K958">
        <v>0</v>
      </c>
      <c r="L958" t="s">
        <v>42</v>
      </c>
    </row>
    <row r="959" spans="1:25" x14ac:dyDescent="0.25">
      <c r="A959" t="s">
        <v>49</v>
      </c>
      <c r="B959">
        <v>165967</v>
      </c>
      <c r="C959">
        <v>165895</v>
      </c>
      <c r="D959">
        <v>165810</v>
      </c>
      <c r="E959">
        <v>165486</v>
      </c>
      <c r="F959">
        <v>1153.3599999999999</v>
      </c>
      <c r="G959">
        <v>0</v>
      </c>
      <c r="H959">
        <v>764.86</v>
      </c>
      <c r="I959">
        <v>0.283078</v>
      </c>
      <c r="J959">
        <v>0.72560400000000003</v>
      </c>
      <c r="K959">
        <v>0</v>
      </c>
      <c r="L959" t="s">
        <v>42</v>
      </c>
    </row>
    <row r="960" spans="1:25" x14ac:dyDescent="0.25">
      <c r="A960" t="s">
        <v>49</v>
      </c>
      <c r="B960">
        <v>165617</v>
      </c>
      <c r="C960">
        <v>165543</v>
      </c>
      <c r="D960">
        <v>165460</v>
      </c>
      <c r="E960">
        <v>165139</v>
      </c>
      <c r="F960">
        <v>1146.08</v>
      </c>
      <c r="G960">
        <v>0</v>
      </c>
      <c r="H960">
        <v>759.72500000000002</v>
      </c>
      <c r="I960">
        <v>0.28328199999999998</v>
      </c>
      <c r="J960">
        <v>0.72393099999999999</v>
      </c>
      <c r="K960">
        <v>0</v>
      </c>
      <c r="L960" t="s">
        <v>42</v>
      </c>
    </row>
    <row r="961" spans="1:12" x14ac:dyDescent="0.25">
      <c r="A961" t="s">
        <v>49</v>
      </c>
      <c r="B961">
        <v>165954</v>
      </c>
      <c r="C961">
        <v>165880</v>
      </c>
      <c r="D961">
        <v>165796</v>
      </c>
      <c r="E961">
        <v>165473</v>
      </c>
      <c r="F961">
        <v>1154.8399999999999</v>
      </c>
      <c r="G961">
        <v>0</v>
      </c>
      <c r="H961">
        <v>765.38900000000001</v>
      </c>
      <c r="I961">
        <v>0.28314</v>
      </c>
      <c r="J961">
        <v>0.72733000000000003</v>
      </c>
      <c r="K961">
        <v>0</v>
      </c>
      <c r="L961" t="s">
        <v>42</v>
      </c>
    </row>
    <row r="962" spans="1:12" x14ac:dyDescent="0.25">
      <c r="A962" t="s">
        <v>49</v>
      </c>
      <c r="B962">
        <v>166004</v>
      </c>
      <c r="C962">
        <v>165931</v>
      </c>
      <c r="D962">
        <v>165846</v>
      </c>
      <c r="E962">
        <v>165522</v>
      </c>
      <c r="F962">
        <v>1158.81</v>
      </c>
      <c r="G962">
        <v>0</v>
      </c>
      <c r="H962">
        <v>775.31100000000004</v>
      </c>
      <c r="I962">
        <v>0.283086</v>
      </c>
      <c r="J962">
        <v>0.726302</v>
      </c>
      <c r="K962">
        <v>0</v>
      </c>
      <c r="L962" t="s">
        <v>42</v>
      </c>
    </row>
    <row r="963" spans="1:12" x14ac:dyDescent="0.25">
      <c r="A963" t="s">
        <v>49</v>
      </c>
      <c r="B963">
        <v>165510</v>
      </c>
      <c r="C963">
        <v>165437</v>
      </c>
      <c r="D963">
        <v>165353</v>
      </c>
      <c r="E963">
        <v>165032</v>
      </c>
      <c r="F963">
        <v>1144.79</v>
      </c>
      <c r="G963">
        <v>0</v>
      </c>
      <c r="H963">
        <v>757.70699999999999</v>
      </c>
      <c r="I963">
        <v>0.283078</v>
      </c>
      <c r="J963">
        <v>0.72787900000000005</v>
      </c>
      <c r="K963">
        <v>0</v>
      </c>
      <c r="L963" t="s">
        <v>42</v>
      </c>
    </row>
    <row r="964" spans="1:12" x14ac:dyDescent="0.25">
      <c r="A964" t="s">
        <v>49</v>
      </c>
      <c r="B964">
        <v>165869</v>
      </c>
      <c r="C964">
        <v>165797</v>
      </c>
      <c r="D964">
        <v>165713</v>
      </c>
      <c r="E964">
        <v>165391</v>
      </c>
      <c r="F964">
        <v>1145.53</v>
      </c>
      <c r="G964">
        <v>0</v>
      </c>
      <c r="H964">
        <v>767.04399999999998</v>
      </c>
      <c r="I964">
        <v>0.28371800000000003</v>
      </c>
      <c r="J964">
        <v>0.71636900000000003</v>
      </c>
      <c r="K964">
        <v>0</v>
      </c>
      <c r="L964" t="s">
        <v>42</v>
      </c>
    </row>
    <row r="965" spans="1:12" x14ac:dyDescent="0.25">
      <c r="A965" t="s">
        <v>49</v>
      </c>
      <c r="B965">
        <v>166166</v>
      </c>
      <c r="C965">
        <v>166094</v>
      </c>
      <c r="D965">
        <v>166008</v>
      </c>
      <c r="E965">
        <v>165684</v>
      </c>
      <c r="F965">
        <v>1158.32</v>
      </c>
      <c r="G965">
        <v>0</v>
      </c>
      <c r="H965">
        <v>774.96</v>
      </c>
      <c r="I965">
        <v>0.28309400000000001</v>
      </c>
      <c r="J965">
        <v>0.72787100000000005</v>
      </c>
      <c r="K965">
        <v>0</v>
      </c>
      <c r="L965" t="s">
        <v>42</v>
      </c>
    </row>
    <row r="966" spans="1:12" x14ac:dyDescent="0.25">
      <c r="A966" t="s">
        <v>49</v>
      </c>
      <c r="B966">
        <v>165375</v>
      </c>
      <c r="C966">
        <v>165302</v>
      </c>
      <c r="D966">
        <v>165217</v>
      </c>
      <c r="E966">
        <v>164895</v>
      </c>
      <c r="F966">
        <v>1148.02</v>
      </c>
      <c r="G966">
        <v>0</v>
      </c>
      <c r="H966">
        <v>762.29100000000005</v>
      </c>
      <c r="I966">
        <v>0.28312599999999999</v>
      </c>
      <c r="J966">
        <v>0.71747099999999997</v>
      </c>
      <c r="K966">
        <v>0</v>
      </c>
      <c r="L966" t="s">
        <v>42</v>
      </c>
    </row>
    <row r="967" spans="1:12" x14ac:dyDescent="0.25">
      <c r="A967" t="s">
        <v>49</v>
      </c>
      <c r="B967">
        <v>165673</v>
      </c>
      <c r="C967">
        <v>165599</v>
      </c>
      <c r="D967">
        <v>165514</v>
      </c>
      <c r="E967">
        <v>165195</v>
      </c>
      <c r="F967">
        <v>1147.0999999999999</v>
      </c>
      <c r="G967">
        <v>0</v>
      </c>
      <c r="H967">
        <v>761.26</v>
      </c>
      <c r="I967">
        <v>0.28314800000000001</v>
      </c>
      <c r="J967">
        <v>0.70838599999999996</v>
      </c>
      <c r="K967">
        <v>0</v>
      </c>
      <c r="L967" t="s">
        <v>42</v>
      </c>
    </row>
    <row r="968" spans="1:12" x14ac:dyDescent="0.25">
      <c r="A968" t="s">
        <v>49</v>
      </c>
      <c r="B968">
        <v>166080</v>
      </c>
      <c r="C968">
        <v>166007</v>
      </c>
      <c r="D968">
        <v>165923</v>
      </c>
      <c r="E968">
        <v>165600</v>
      </c>
      <c r="F968">
        <v>1155.5899999999999</v>
      </c>
      <c r="G968">
        <v>0</v>
      </c>
      <c r="H968">
        <v>771.94399999999996</v>
      </c>
      <c r="I968">
        <v>0.28311199999999997</v>
      </c>
      <c r="J968">
        <v>0.72788299999999995</v>
      </c>
      <c r="K968">
        <v>0</v>
      </c>
      <c r="L968" t="s">
        <v>42</v>
      </c>
    </row>
    <row r="969" spans="1:12" x14ac:dyDescent="0.25">
      <c r="A969" t="s">
        <v>49</v>
      </c>
      <c r="B969">
        <v>165721</v>
      </c>
      <c r="C969">
        <v>165649</v>
      </c>
      <c r="D969">
        <v>165565</v>
      </c>
      <c r="E969">
        <v>165244</v>
      </c>
      <c r="F969">
        <v>1143.24</v>
      </c>
      <c r="G969">
        <v>0</v>
      </c>
      <c r="H969">
        <v>757.72400000000005</v>
      </c>
      <c r="I969">
        <v>0.28308699999999998</v>
      </c>
      <c r="J969">
        <v>0.70653200000000005</v>
      </c>
      <c r="K969">
        <v>0</v>
      </c>
      <c r="L969" t="s">
        <v>42</v>
      </c>
    </row>
    <row r="970" spans="1:12" x14ac:dyDescent="0.25">
      <c r="A970" t="s">
        <v>49</v>
      </c>
      <c r="B970">
        <v>165683</v>
      </c>
      <c r="C970">
        <v>165610</v>
      </c>
      <c r="D970">
        <v>165526</v>
      </c>
      <c r="E970">
        <v>165206</v>
      </c>
      <c r="F970">
        <v>1144.81</v>
      </c>
      <c r="G970">
        <v>0</v>
      </c>
      <c r="H970">
        <v>763.96500000000003</v>
      </c>
      <c r="I970">
        <v>0.283078</v>
      </c>
      <c r="J970">
        <v>0.70652800000000004</v>
      </c>
      <c r="K970">
        <v>0</v>
      </c>
      <c r="L970" t="s">
        <v>42</v>
      </c>
    </row>
    <row r="971" spans="1:12" x14ac:dyDescent="0.25">
      <c r="A971" t="s">
        <v>49</v>
      </c>
      <c r="B971">
        <v>166159</v>
      </c>
      <c r="C971">
        <v>166085</v>
      </c>
      <c r="D971">
        <v>166000</v>
      </c>
      <c r="E971">
        <v>165676</v>
      </c>
      <c r="F971">
        <v>1164.06</v>
      </c>
      <c r="G971">
        <v>0</v>
      </c>
      <c r="H971">
        <v>772.97400000000005</v>
      </c>
      <c r="I971">
        <v>0.28311999999999998</v>
      </c>
      <c r="J971">
        <v>0.72687100000000004</v>
      </c>
      <c r="K971">
        <v>0</v>
      </c>
      <c r="L971" t="s">
        <v>42</v>
      </c>
    </row>
    <row r="972" spans="1:12" x14ac:dyDescent="0.25">
      <c r="A972" t="s">
        <v>49</v>
      </c>
      <c r="B972">
        <v>166005</v>
      </c>
      <c r="C972">
        <v>165932</v>
      </c>
      <c r="D972">
        <v>165849</v>
      </c>
      <c r="E972">
        <v>165527</v>
      </c>
      <c r="F972">
        <v>1151.5899999999999</v>
      </c>
      <c r="G972">
        <v>0</v>
      </c>
      <c r="H972">
        <v>769.00900000000001</v>
      </c>
      <c r="I972">
        <v>0.28307900000000003</v>
      </c>
      <c r="J972">
        <v>0.72789899999999996</v>
      </c>
      <c r="K972">
        <v>0</v>
      </c>
      <c r="L972" t="s">
        <v>42</v>
      </c>
    </row>
    <row r="973" spans="1:12" x14ac:dyDescent="0.25">
      <c r="A973" t="s">
        <v>49</v>
      </c>
      <c r="B973">
        <v>165637</v>
      </c>
      <c r="C973">
        <v>165564</v>
      </c>
      <c r="D973">
        <v>165479</v>
      </c>
      <c r="E973">
        <v>165157</v>
      </c>
      <c r="F973">
        <v>1148.1500000000001</v>
      </c>
      <c r="G973">
        <v>0</v>
      </c>
      <c r="H973">
        <v>757.42600000000004</v>
      </c>
      <c r="I973">
        <v>0.28310200000000002</v>
      </c>
      <c r="J973">
        <v>0.72536699999999998</v>
      </c>
      <c r="K973">
        <v>0</v>
      </c>
      <c r="L973" t="s">
        <v>42</v>
      </c>
    </row>
    <row r="974" spans="1:12" x14ac:dyDescent="0.25">
      <c r="A974" t="s">
        <v>49</v>
      </c>
      <c r="B974">
        <v>166006</v>
      </c>
      <c r="C974">
        <v>165933</v>
      </c>
      <c r="D974">
        <v>165847</v>
      </c>
      <c r="E974">
        <v>165524</v>
      </c>
      <c r="F974">
        <v>1161.77</v>
      </c>
      <c r="G974">
        <v>0</v>
      </c>
      <c r="H974">
        <v>777.85799999999995</v>
      </c>
      <c r="I974">
        <v>0.28307900000000003</v>
      </c>
      <c r="J974">
        <v>0.72731699999999999</v>
      </c>
      <c r="K974">
        <v>0</v>
      </c>
      <c r="L974" t="s">
        <v>42</v>
      </c>
    </row>
    <row r="975" spans="1:12" x14ac:dyDescent="0.25">
      <c r="A975" t="s">
        <v>49</v>
      </c>
      <c r="B975">
        <v>166085</v>
      </c>
      <c r="C975">
        <v>166012</v>
      </c>
      <c r="D975">
        <v>165927</v>
      </c>
      <c r="E975">
        <v>165603</v>
      </c>
      <c r="F975">
        <v>1155.5899999999999</v>
      </c>
      <c r="G975">
        <v>0</v>
      </c>
      <c r="H975">
        <v>768.69200000000001</v>
      </c>
      <c r="I975">
        <v>0.283358</v>
      </c>
      <c r="J975">
        <v>0.72789700000000002</v>
      </c>
      <c r="K975">
        <v>0</v>
      </c>
      <c r="L975" t="s">
        <v>42</v>
      </c>
    </row>
    <row r="976" spans="1:12" x14ac:dyDescent="0.25">
      <c r="A976" t="s">
        <v>49</v>
      </c>
      <c r="B976">
        <v>165584</v>
      </c>
      <c r="C976">
        <v>165511</v>
      </c>
      <c r="D976">
        <v>165426</v>
      </c>
      <c r="E976">
        <v>165104</v>
      </c>
      <c r="F976">
        <v>1149.03</v>
      </c>
      <c r="G976">
        <v>0</v>
      </c>
      <c r="H976">
        <v>760.89800000000002</v>
      </c>
      <c r="I976">
        <v>0.283082</v>
      </c>
      <c r="J976">
        <v>0.72739900000000002</v>
      </c>
      <c r="K976">
        <v>0</v>
      </c>
      <c r="L976" t="s">
        <v>42</v>
      </c>
    </row>
    <row r="977" spans="1:12" x14ac:dyDescent="0.25">
      <c r="A977" t="s">
        <v>49</v>
      </c>
      <c r="B977">
        <v>165930</v>
      </c>
      <c r="C977">
        <v>165857</v>
      </c>
      <c r="D977">
        <v>165773</v>
      </c>
      <c r="E977">
        <v>165452</v>
      </c>
      <c r="F977">
        <v>1153.3399999999999</v>
      </c>
      <c r="G977">
        <v>0</v>
      </c>
      <c r="H977">
        <v>765.44299999999998</v>
      </c>
      <c r="I977">
        <v>0.28307900000000003</v>
      </c>
      <c r="J977">
        <v>0.72328800000000004</v>
      </c>
      <c r="K977">
        <v>0</v>
      </c>
      <c r="L977" t="s">
        <v>42</v>
      </c>
    </row>
    <row r="978" spans="1:12" x14ac:dyDescent="0.25">
      <c r="A978" t="s">
        <v>49</v>
      </c>
      <c r="B978">
        <v>166230</v>
      </c>
      <c r="C978">
        <v>166158</v>
      </c>
      <c r="D978">
        <v>166073</v>
      </c>
      <c r="E978">
        <v>165751</v>
      </c>
      <c r="F978">
        <v>1157.1199999999999</v>
      </c>
      <c r="G978">
        <v>0</v>
      </c>
      <c r="H978">
        <v>776.90499999999997</v>
      </c>
      <c r="I978">
        <v>0.28314499999999998</v>
      </c>
      <c r="J978">
        <v>0.72782400000000003</v>
      </c>
      <c r="K978">
        <v>0</v>
      </c>
      <c r="L978" t="s">
        <v>42</v>
      </c>
    </row>
    <row r="979" spans="1:12" x14ac:dyDescent="0.25">
      <c r="A979" t="s">
        <v>49</v>
      </c>
      <c r="B979">
        <v>165542</v>
      </c>
      <c r="C979">
        <v>165467</v>
      </c>
      <c r="D979">
        <v>165383</v>
      </c>
      <c r="E979">
        <v>165063</v>
      </c>
      <c r="F979">
        <v>1140.68</v>
      </c>
      <c r="G979">
        <v>0</v>
      </c>
      <c r="H979">
        <v>752.19100000000003</v>
      </c>
      <c r="I979">
        <v>0.28319100000000003</v>
      </c>
      <c r="J979">
        <v>0.72709199999999996</v>
      </c>
      <c r="K979">
        <v>0</v>
      </c>
      <c r="L979" t="s">
        <v>42</v>
      </c>
    </row>
    <row r="980" spans="1:12" x14ac:dyDescent="0.25">
      <c r="A980" t="s">
        <v>49</v>
      </c>
      <c r="B980">
        <v>165738</v>
      </c>
      <c r="C980">
        <v>165666</v>
      </c>
      <c r="D980">
        <v>165581</v>
      </c>
      <c r="E980">
        <v>165260</v>
      </c>
      <c r="F980">
        <v>1151.68</v>
      </c>
      <c r="G980">
        <v>0</v>
      </c>
      <c r="H980">
        <v>761.59900000000005</v>
      </c>
      <c r="I980">
        <v>0.283082</v>
      </c>
      <c r="J980">
        <v>0.72785599999999995</v>
      </c>
      <c r="K980">
        <v>0</v>
      </c>
      <c r="L980" t="s">
        <v>42</v>
      </c>
    </row>
    <row r="981" spans="1:12" x14ac:dyDescent="0.25">
      <c r="A981" t="s">
        <v>49</v>
      </c>
      <c r="B981">
        <v>166069</v>
      </c>
      <c r="C981">
        <v>165996</v>
      </c>
      <c r="D981">
        <v>165910</v>
      </c>
      <c r="E981">
        <v>165587</v>
      </c>
      <c r="F981">
        <v>1157.6400000000001</v>
      </c>
      <c r="G981">
        <v>0</v>
      </c>
      <c r="H981">
        <v>772.09</v>
      </c>
      <c r="I981">
        <v>0.27258300000000002</v>
      </c>
      <c r="J981">
        <v>0.71901999999999999</v>
      </c>
      <c r="K981">
        <v>0</v>
      </c>
      <c r="L981" t="s">
        <v>42</v>
      </c>
    </row>
    <row r="982" spans="1:12" x14ac:dyDescent="0.25">
      <c r="A982" t="s">
        <v>49</v>
      </c>
      <c r="B982">
        <v>165747</v>
      </c>
      <c r="C982">
        <v>165673</v>
      </c>
      <c r="D982">
        <v>165588</v>
      </c>
      <c r="E982">
        <v>165266</v>
      </c>
      <c r="F982">
        <v>1149.83</v>
      </c>
      <c r="G982">
        <v>0</v>
      </c>
      <c r="H982">
        <v>769.00199999999995</v>
      </c>
      <c r="I982">
        <v>0.28309400000000001</v>
      </c>
      <c r="J982">
        <v>0.70653200000000005</v>
      </c>
      <c r="K982">
        <v>0</v>
      </c>
      <c r="L982" t="s">
        <v>42</v>
      </c>
    </row>
    <row r="983" spans="1:12" x14ac:dyDescent="0.25">
      <c r="A983" t="s">
        <v>49</v>
      </c>
      <c r="B983">
        <v>165470</v>
      </c>
      <c r="C983">
        <v>165396</v>
      </c>
      <c r="D983">
        <v>165312</v>
      </c>
      <c r="E983">
        <v>164991</v>
      </c>
      <c r="F983">
        <v>1142.3499999999999</v>
      </c>
      <c r="G983">
        <v>0</v>
      </c>
      <c r="H983">
        <v>753.40899999999999</v>
      </c>
      <c r="I983">
        <v>0.28308</v>
      </c>
      <c r="J983">
        <v>0.72603799999999996</v>
      </c>
      <c r="K983">
        <v>0</v>
      </c>
      <c r="L983" t="s">
        <v>42</v>
      </c>
    </row>
    <row r="984" spans="1:12" x14ac:dyDescent="0.25">
      <c r="A984" t="s">
        <v>49</v>
      </c>
      <c r="B984">
        <v>166167</v>
      </c>
      <c r="C984">
        <v>166095</v>
      </c>
      <c r="D984">
        <v>166010</v>
      </c>
      <c r="E984">
        <v>165685</v>
      </c>
      <c r="F984">
        <v>1163.53</v>
      </c>
      <c r="G984">
        <v>0</v>
      </c>
      <c r="H984">
        <v>771.33799999999997</v>
      </c>
      <c r="I984">
        <v>0.262403</v>
      </c>
      <c r="J984">
        <v>0.71405099999999999</v>
      </c>
      <c r="K984">
        <v>0</v>
      </c>
      <c r="L984" t="s">
        <v>42</v>
      </c>
    </row>
    <row r="985" spans="1:12" x14ac:dyDescent="0.25">
      <c r="A985" t="s">
        <v>49</v>
      </c>
      <c r="B985">
        <v>166004</v>
      </c>
      <c r="C985">
        <v>165931</v>
      </c>
      <c r="D985">
        <v>165845</v>
      </c>
      <c r="E985">
        <v>165522</v>
      </c>
      <c r="F985">
        <v>1157.02</v>
      </c>
      <c r="G985">
        <v>0</v>
      </c>
      <c r="H985">
        <v>764.44500000000005</v>
      </c>
      <c r="I985">
        <v>0.28329599999999999</v>
      </c>
      <c r="J985">
        <v>0.70653100000000002</v>
      </c>
      <c r="K985">
        <v>0</v>
      </c>
      <c r="L985" t="s">
        <v>42</v>
      </c>
    </row>
    <row r="986" spans="1:12" x14ac:dyDescent="0.25">
      <c r="A986" t="s">
        <v>49</v>
      </c>
      <c r="B986">
        <v>165597</v>
      </c>
      <c r="C986">
        <v>165523</v>
      </c>
      <c r="D986">
        <v>165438</v>
      </c>
      <c r="E986">
        <v>165118</v>
      </c>
      <c r="F986">
        <v>1149.2</v>
      </c>
      <c r="G986">
        <v>0</v>
      </c>
      <c r="H986">
        <v>763.68899999999996</v>
      </c>
      <c r="I986">
        <v>0.28323799999999999</v>
      </c>
      <c r="J986">
        <v>0.72335700000000003</v>
      </c>
      <c r="K986">
        <v>0</v>
      </c>
      <c r="L986" t="s">
        <v>42</v>
      </c>
    </row>
    <row r="987" spans="1:12" x14ac:dyDescent="0.25">
      <c r="A987" t="s">
        <v>49</v>
      </c>
      <c r="B987">
        <v>165998</v>
      </c>
      <c r="C987">
        <v>165925</v>
      </c>
      <c r="D987">
        <v>165840</v>
      </c>
      <c r="E987">
        <v>165516</v>
      </c>
      <c r="F987">
        <v>1159.0999999999999</v>
      </c>
      <c r="G987">
        <v>0</v>
      </c>
      <c r="H987">
        <v>769.57299999999998</v>
      </c>
      <c r="I987">
        <v>0.28354400000000002</v>
      </c>
      <c r="J987">
        <v>0.71795600000000004</v>
      </c>
      <c r="K987">
        <v>0</v>
      </c>
      <c r="L987" t="s">
        <v>42</v>
      </c>
    </row>
    <row r="988" spans="1:12" x14ac:dyDescent="0.25">
      <c r="A988" t="s">
        <v>49</v>
      </c>
      <c r="B988">
        <v>165931</v>
      </c>
      <c r="C988">
        <v>165858</v>
      </c>
      <c r="D988">
        <v>165772</v>
      </c>
      <c r="E988">
        <v>165447</v>
      </c>
      <c r="F988">
        <v>1158.07</v>
      </c>
      <c r="G988">
        <v>0</v>
      </c>
      <c r="H988">
        <v>771.73400000000004</v>
      </c>
      <c r="I988">
        <v>0.28309499999999999</v>
      </c>
      <c r="J988">
        <v>0.70652800000000004</v>
      </c>
      <c r="K988">
        <v>0</v>
      </c>
      <c r="L988" t="s">
        <v>42</v>
      </c>
    </row>
    <row r="989" spans="1:12" x14ac:dyDescent="0.25">
      <c r="A989" t="s">
        <v>49</v>
      </c>
      <c r="B989">
        <v>165499</v>
      </c>
      <c r="C989">
        <v>165426</v>
      </c>
      <c r="D989">
        <v>165341</v>
      </c>
      <c r="E989">
        <v>165021</v>
      </c>
      <c r="F989">
        <v>1145.22</v>
      </c>
      <c r="G989">
        <v>0</v>
      </c>
      <c r="H989">
        <v>754.75400000000002</v>
      </c>
      <c r="I989">
        <v>0.28336099999999997</v>
      </c>
      <c r="J989">
        <v>0.72446200000000005</v>
      </c>
      <c r="K989">
        <v>0</v>
      </c>
      <c r="L989" t="s">
        <v>42</v>
      </c>
    </row>
    <row r="990" spans="1:12" x14ac:dyDescent="0.25">
      <c r="A990" t="s">
        <v>49</v>
      </c>
      <c r="B990">
        <v>165960</v>
      </c>
      <c r="C990">
        <v>165887</v>
      </c>
      <c r="D990">
        <v>165802</v>
      </c>
      <c r="E990">
        <v>165480</v>
      </c>
      <c r="F990">
        <v>1157.95</v>
      </c>
      <c r="G990">
        <v>0</v>
      </c>
      <c r="H990">
        <v>777.16800000000001</v>
      </c>
      <c r="I990">
        <v>0.28307900000000003</v>
      </c>
      <c r="J990">
        <v>0.72756399999999999</v>
      </c>
      <c r="K990">
        <v>0</v>
      </c>
      <c r="L990" t="s">
        <v>42</v>
      </c>
    </row>
    <row r="991" spans="1:12" x14ac:dyDescent="0.25">
      <c r="A991" t="s">
        <v>49</v>
      </c>
      <c r="B991">
        <v>166086</v>
      </c>
      <c r="C991">
        <v>166013</v>
      </c>
      <c r="D991">
        <v>165928</v>
      </c>
      <c r="E991">
        <v>165604</v>
      </c>
      <c r="F991">
        <v>1163.72</v>
      </c>
      <c r="G991">
        <v>0</v>
      </c>
      <c r="H991">
        <v>769.56</v>
      </c>
      <c r="I991">
        <v>0.28451700000000002</v>
      </c>
      <c r="J991">
        <v>0.72229900000000002</v>
      </c>
      <c r="K991">
        <v>0</v>
      </c>
      <c r="L991" t="s">
        <v>42</v>
      </c>
    </row>
    <row r="992" spans="1:12" x14ac:dyDescent="0.25">
      <c r="A992" t="s">
        <v>49</v>
      </c>
      <c r="B992">
        <v>165500</v>
      </c>
      <c r="C992">
        <v>165427</v>
      </c>
      <c r="D992">
        <v>165343</v>
      </c>
      <c r="E992">
        <v>165022</v>
      </c>
      <c r="F992">
        <v>1151.8699999999999</v>
      </c>
      <c r="G992">
        <v>0</v>
      </c>
      <c r="H992">
        <v>761.99699999999996</v>
      </c>
      <c r="I992">
        <v>0.283078</v>
      </c>
      <c r="J992">
        <v>0.72444799999999998</v>
      </c>
      <c r="K992">
        <v>0</v>
      </c>
      <c r="L992" t="s">
        <v>42</v>
      </c>
    </row>
    <row r="993" spans="1:25" x14ac:dyDescent="0.25">
      <c r="A993" t="s">
        <v>49</v>
      </c>
      <c r="B993">
        <v>165806</v>
      </c>
      <c r="C993">
        <v>165733</v>
      </c>
      <c r="D993">
        <v>165648</v>
      </c>
      <c r="E993">
        <v>165325</v>
      </c>
      <c r="F993">
        <v>1156.1400000000001</v>
      </c>
      <c r="G993">
        <v>0</v>
      </c>
      <c r="H993">
        <v>762.85500000000002</v>
      </c>
      <c r="I993">
        <v>0.26052399999999998</v>
      </c>
      <c r="J993">
        <v>0.72417600000000004</v>
      </c>
      <c r="K993">
        <v>0</v>
      </c>
      <c r="L993" t="s">
        <v>42</v>
      </c>
    </row>
    <row r="994" spans="1:25" x14ac:dyDescent="0.25">
      <c r="A994" t="s">
        <v>49</v>
      </c>
      <c r="B994">
        <v>166204</v>
      </c>
      <c r="C994">
        <v>166131</v>
      </c>
      <c r="D994">
        <v>166045</v>
      </c>
      <c r="E994">
        <v>165721</v>
      </c>
      <c r="F994">
        <v>1165.18</v>
      </c>
      <c r="G994">
        <v>0</v>
      </c>
      <c r="H994">
        <v>784.61500000000001</v>
      </c>
      <c r="I994">
        <v>0.28504800000000002</v>
      </c>
      <c r="J994">
        <v>0.70653200000000005</v>
      </c>
      <c r="K994">
        <v>0</v>
      </c>
      <c r="L994" t="s">
        <v>42</v>
      </c>
    </row>
    <row r="995" spans="1:25" x14ac:dyDescent="0.25">
      <c r="A995" t="s">
        <v>49</v>
      </c>
      <c r="B995">
        <v>165781</v>
      </c>
      <c r="C995">
        <v>165708</v>
      </c>
      <c r="D995">
        <v>165623</v>
      </c>
      <c r="E995">
        <v>165302</v>
      </c>
      <c r="F995">
        <v>1150.9100000000001</v>
      </c>
      <c r="G995">
        <v>0</v>
      </c>
      <c r="H995">
        <v>760.26300000000003</v>
      </c>
      <c r="I995">
        <v>0.283078</v>
      </c>
      <c r="J995">
        <v>0.72336400000000001</v>
      </c>
      <c r="K995">
        <v>0</v>
      </c>
      <c r="L995" t="s">
        <v>42</v>
      </c>
    </row>
    <row r="996" spans="1:25" x14ac:dyDescent="0.25">
      <c r="A996" t="s">
        <v>49</v>
      </c>
      <c r="B996">
        <v>165622</v>
      </c>
      <c r="C996">
        <v>165550</v>
      </c>
      <c r="D996">
        <v>165464</v>
      </c>
      <c r="E996">
        <v>165143</v>
      </c>
      <c r="F996">
        <v>1153.4000000000001</v>
      </c>
      <c r="G996">
        <v>0</v>
      </c>
      <c r="H996">
        <v>758.83799999999997</v>
      </c>
      <c r="I996">
        <v>0.28309899999999999</v>
      </c>
      <c r="J996">
        <v>0.72558800000000001</v>
      </c>
      <c r="K996">
        <v>0</v>
      </c>
      <c r="L996" t="s">
        <v>42</v>
      </c>
    </row>
    <row r="997" spans="1:25" x14ac:dyDescent="0.25">
      <c r="A997" t="s">
        <v>49</v>
      </c>
      <c r="B997">
        <v>166213</v>
      </c>
      <c r="C997">
        <v>166141</v>
      </c>
      <c r="D997">
        <v>166055</v>
      </c>
      <c r="E997">
        <v>165731</v>
      </c>
      <c r="F997">
        <v>1161.43</v>
      </c>
      <c r="G997">
        <v>0</v>
      </c>
      <c r="H997">
        <v>770.43</v>
      </c>
      <c r="I997">
        <v>0.28309000000000001</v>
      </c>
      <c r="J997">
        <v>0.70653200000000005</v>
      </c>
      <c r="K997">
        <v>0</v>
      </c>
      <c r="L997" t="s">
        <v>42</v>
      </c>
    </row>
    <row r="998" spans="1:25" x14ac:dyDescent="0.25">
      <c r="A998" t="s">
        <v>49</v>
      </c>
      <c r="B998">
        <v>165924</v>
      </c>
      <c r="C998">
        <v>165852</v>
      </c>
      <c r="D998">
        <v>165767</v>
      </c>
      <c r="E998">
        <v>165445</v>
      </c>
      <c r="F998">
        <v>1152.1199999999999</v>
      </c>
      <c r="G998">
        <v>0</v>
      </c>
      <c r="H998">
        <v>771.93</v>
      </c>
      <c r="I998">
        <v>0.26349899999999998</v>
      </c>
      <c r="J998">
        <v>0.722271</v>
      </c>
      <c r="K998">
        <v>0</v>
      </c>
      <c r="L998" t="s">
        <v>42</v>
      </c>
    </row>
    <row r="999" spans="1:25" x14ac:dyDescent="0.25">
      <c r="A999" t="s">
        <v>49</v>
      </c>
      <c r="B999">
        <v>165693</v>
      </c>
      <c r="C999">
        <v>165620</v>
      </c>
      <c r="D999">
        <v>165535</v>
      </c>
      <c r="E999">
        <v>165214</v>
      </c>
      <c r="F999">
        <v>1152.4100000000001</v>
      </c>
      <c r="G999">
        <v>0</v>
      </c>
      <c r="H999">
        <v>757.76599999999996</v>
      </c>
      <c r="I999">
        <v>0.283167</v>
      </c>
      <c r="J999">
        <v>0.71733499999999994</v>
      </c>
      <c r="K999">
        <v>0</v>
      </c>
      <c r="L999" t="s">
        <v>42</v>
      </c>
    </row>
    <row r="1000" spans="1:25" x14ac:dyDescent="0.25">
      <c r="A1000" t="s">
        <v>49</v>
      </c>
      <c r="B1000">
        <v>166116</v>
      </c>
      <c r="C1000">
        <v>166043</v>
      </c>
      <c r="D1000">
        <v>165958</v>
      </c>
      <c r="E1000">
        <v>165635</v>
      </c>
      <c r="F1000">
        <v>1160.43</v>
      </c>
      <c r="G1000">
        <v>0</v>
      </c>
      <c r="H1000">
        <v>776.92100000000005</v>
      </c>
      <c r="I1000">
        <v>0.28431800000000002</v>
      </c>
      <c r="J1000">
        <v>0.70718800000000004</v>
      </c>
      <c r="K1000">
        <v>0</v>
      </c>
      <c r="L1000" t="s">
        <v>42</v>
      </c>
    </row>
    <row r="1001" spans="1:25" x14ac:dyDescent="0.25">
      <c r="A1001" t="s">
        <v>49</v>
      </c>
      <c r="B1001">
        <v>166060</v>
      </c>
      <c r="C1001">
        <v>165987</v>
      </c>
      <c r="D1001">
        <v>165902</v>
      </c>
      <c r="E1001">
        <v>165576</v>
      </c>
      <c r="F1001">
        <v>1158.67</v>
      </c>
      <c r="G1001">
        <v>0</v>
      </c>
      <c r="H1001">
        <v>764.35400000000004</v>
      </c>
      <c r="I1001">
        <v>0.283078</v>
      </c>
      <c r="J1001">
        <v>0.72116599999999997</v>
      </c>
      <c r="K1001">
        <v>0</v>
      </c>
      <c r="L1001" t="s">
        <v>42</v>
      </c>
    </row>
    <row r="1002" spans="1:25" x14ac:dyDescent="0.25">
      <c r="A1002" t="s">
        <v>49</v>
      </c>
      <c r="B1002">
        <v>165533</v>
      </c>
      <c r="C1002">
        <v>165461</v>
      </c>
      <c r="D1002">
        <v>165375</v>
      </c>
      <c r="E1002">
        <v>165054</v>
      </c>
      <c r="F1002">
        <v>1152.1300000000001</v>
      </c>
      <c r="G1002">
        <v>0</v>
      </c>
      <c r="H1002">
        <v>763.505</v>
      </c>
      <c r="I1002">
        <v>0.28319299999999997</v>
      </c>
      <c r="J1002">
        <v>0.72550599999999998</v>
      </c>
      <c r="K1002">
        <v>0</v>
      </c>
      <c r="L1002" t="s">
        <v>42</v>
      </c>
    </row>
    <row r="1003" spans="1:25" x14ac:dyDescent="0.25">
      <c r="A1003" t="s">
        <v>49</v>
      </c>
      <c r="B1003">
        <v>166077</v>
      </c>
      <c r="C1003">
        <v>166004</v>
      </c>
      <c r="D1003">
        <v>165919</v>
      </c>
      <c r="E1003">
        <v>165594</v>
      </c>
      <c r="F1003">
        <v>1160.8</v>
      </c>
      <c r="G1003">
        <v>0</v>
      </c>
      <c r="H1003">
        <v>765.54200000000003</v>
      </c>
      <c r="I1003">
        <v>0.28313899999999997</v>
      </c>
      <c r="J1003">
        <v>0.70653200000000005</v>
      </c>
      <c r="K1003">
        <v>0</v>
      </c>
      <c r="L1003" t="s">
        <v>42</v>
      </c>
    </row>
    <row r="1004" spans="1:25" x14ac:dyDescent="0.25">
      <c r="A1004" t="s">
        <v>49</v>
      </c>
      <c r="B1004">
        <v>166142</v>
      </c>
      <c r="C1004">
        <v>166069</v>
      </c>
      <c r="D1004">
        <v>165983</v>
      </c>
      <c r="E1004">
        <v>165658</v>
      </c>
      <c r="F1004">
        <v>1159</v>
      </c>
      <c r="G1004">
        <v>0</v>
      </c>
      <c r="H1004">
        <v>776.43299999999999</v>
      </c>
      <c r="I1004">
        <v>0.283167</v>
      </c>
      <c r="J1004">
        <v>0.72319900000000004</v>
      </c>
      <c r="K1004">
        <v>0</v>
      </c>
      <c r="L1004" t="s">
        <v>42</v>
      </c>
    </row>
    <row r="1005" spans="1:25" x14ac:dyDescent="0.25">
      <c r="A1005" t="s">
        <v>49</v>
      </c>
      <c r="B1005">
        <v>165583</v>
      </c>
      <c r="C1005">
        <v>165511</v>
      </c>
      <c r="D1005">
        <v>165427</v>
      </c>
      <c r="E1005">
        <v>165105</v>
      </c>
      <c r="F1005">
        <v>1144.71</v>
      </c>
      <c r="G1005">
        <v>0</v>
      </c>
      <c r="H1005">
        <v>751.68600000000004</v>
      </c>
      <c r="I1005">
        <v>0.28315099999999999</v>
      </c>
      <c r="J1005">
        <v>0.72711199999999998</v>
      </c>
      <c r="K1005">
        <v>0</v>
      </c>
      <c r="L1005" t="s">
        <v>42</v>
      </c>
    </row>
    <row r="1006" spans="1:25" x14ac:dyDescent="0.25">
      <c r="A1006" t="s">
        <v>49</v>
      </c>
      <c r="B1006">
        <v>165859</v>
      </c>
      <c r="C1006">
        <v>165786</v>
      </c>
      <c r="D1006">
        <v>165699</v>
      </c>
      <c r="E1006">
        <v>165378</v>
      </c>
      <c r="F1006">
        <v>1156.3900000000001</v>
      </c>
      <c r="G1006">
        <v>0</v>
      </c>
      <c r="H1006">
        <v>770.654</v>
      </c>
      <c r="I1006">
        <v>0.28346399999999999</v>
      </c>
      <c r="J1006">
        <v>0.71092900000000003</v>
      </c>
      <c r="K1006">
        <v>0</v>
      </c>
      <c r="L1006" t="s">
        <v>42</v>
      </c>
    </row>
    <row r="1007" spans="1:25" x14ac:dyDescent="0.25">
      <c r="A1007" t="s">
        <v>49</v>
      </c>
      <c r="B1007">
        <v>166135</v>
      </c>
      <c r="C1007">
        <v>166063</v>
      </c>
      <c r="D1007">
        <v>165978</v>
      </c>
      <c r="E1007">
        <v>165652</v>
      </c>
      <c r="F1007">
        <v>1154.6400000000001</v>
      </c>
      <c r="G1007">
        <v>0</v>
      </c>
      <c r="H1007">
        <v>772.34799999999996</v>
      </c>
      <c r="I1007">
        <v>0.283078</v>
      </c>
      <c r="J1007">
        <v>0.72714900000000005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49</v>
      </c>
      <c r="B1008">
        <v>165702</v>
      </c>
      <c r="C1008">
        <v>165631</v>
      </c>
      <c r="D1008">
        <v>165545</v>
      </c>
      <c r="E1008">
        <v>165226</v>
      </c>
      <c r="F1008">
        <v>1150.57</v>
      </c>
      <c r="G1008">
        <v>0</v>
      </c>
      <c r="H1008">
        <v>761.00900000000001</v>
      </c>
      <c r="I1008">
        <v>0.28311999999999998</v>
      </c>
      <c r="J1008">
        <v>0.72488900000000001</v>
      </c>
      <c r="K1008">
        <v>0</v>
      </c>
      <c r="L1008" t="s">
        <v>42</v>
      </c>
      <c r="R1008">
        <f>AVERAGE(B959:B1008)</f>
        <v>165860.26</v>
      </c>
      <c r="S1008">
        <f>AVERAGE(C959:C1008)</f>
        <v>165787.38</v>
      </c>
      <c r="U1008">
        <f>_xlfn.VAR.P(B959:B1008)</f>
        <v>56930.43240000002</v>
      </c>
      <c r="V1008">
        <f>_xlfn.VAR.P(C959:C1008)</f>
        <v>57003.355600000024</v>
      </c>
      <c r="X1008">
        <f>1.96*SQRT(U1008)/50</f>
        <v>9.353158805619417</v>
      </c>
      <c r="Y1008">
        <f>1.96*SQRT(V1008)/50</f>
        <v>9.3591472020256212</v>
      </c>
    </row>
    <row r="1009" spans="1:12" x14ac:dyDescent="0.25">
      <c r="A1009" t="s">
        <v>50</v>
      </c>
      <c r="B1009">
        <v>8293115.2002999997</v>
      </c>
      <c r="C1009" t="s">
        <v>36</v>
      </c>
    </row>
    <row r="1010" spans="1:12" x14ac:dyDescent="0.25">
      <c r="A1010" t="s">
        <v>51</v>
      </c>
      <c r="B1010">
        <v>8026.45</v>
      </c>
      <c r="C1010">
        <v>7909.66</v>
      </c>
      <c r="D1010">
        <v>7909.46</v>
      </c>
      <c r="E1010">
        <v>7769.16</v>
      </c>
      <c r="F1010">
        <v>415.15</v>
      </c>
      <c r="G1010">
        <v>366.642</v>
      </c>
      <c r="H1010">
        <v>110.31699999999999</v>
      </c>
      <c r="I1010">
        <v>0.28326600000000002</v>
      </c>
      <c r="J1010">
        <v>0.72518000000000005</v>
      </c>
      <c r="K1010">
        <v>0</v>
      </c>
      <c r="L1010" t="s">
        <v>42</v>
      </c>
    </row>
    <row r="1011" spans="1:12" x14ac:dyDescent="0.25">
      <c r="A1011" t="s">
        <v>51</v>
      </c>
      <c r="B1011">
        <v>8013.42</v>
      </c>
      <c r="C1011">
        <v>7891.72</v>
      </c>
      <c r="D1011">
        <v>7891.52</v>
      </c>
      <c r="E1011">
        <v>7751.09</v>
      </c>
      <c r="F1011">
        <v>420.24799999999999</v>
      </c>
      <c r="G1011">
        <v>366.24400000000003</v>
      </c>
      <c r="H1011">
        <v>109.881</v>
      </c>
      <c r="I1011">
        <v>0.283078</v>
      </c>
      <c r="J1011">
        <v>0.72146100000000002</v>
      </c>
      <c r="K1011">
        <v>0</v>
      </c>
      <c r="L1011" t="s">
        <v>42</v>
      </c>
    </row>
    <row r="1012" spans="1:12" x14ac:dyDescent="0.25">
      <c r="A1012" t="s">
        <v>51</v>
      </c>
      <c r="B1012">
        <v>8023.19</v>
      </c>
      <c r="C1012">
        <v>7903.65</v>
      </c>
      <c r="D1012">
        <v>7903.45</v>
      </c>
      <c r="E1012">
        <v>7763.55</v>
      </c>
      <c r="F1012">
        <v>416.161</v>
      </c>
      <c r="G1012">
        <v>366.51499999999999</v>
      </c>
      <c r="H1012">
        <v>109.184</v>
      </c>
      <c r="I1012">
        <v>0.28320299999999998</v>
      </c>
      <c r="J1012">
        <v>0.72629500000000002</v>
      </c>
      <c r="K1012">
        <v>0</v>
      </c>
      <c r="L1012" t="s">
        <v>42</v>
      </c>
    </row>
    <row r="1013" spans="1:12" x14ac:dyDescent="0.25">
      <c r="A1013" t="s">
        <v>51</v>
      </c>
      <c r="B1013">
        <v>7985.29</v>
      </c>
      <c r="C1013">
        <v>7870.27</v>
      </c>
      <c r="D1013">
        <v>7870.08</v>
      </c>
      <c r="E1013">
        <v>7730.86</v>
      </c>
      <c r="F1013">
        <v>410.029</v>
      </c>
      <c r="G1013">
        <v>365.31599999999997</v>
      </c>
      <c r="H1013">
        <v>109.02200000000001</v>
      </c>
      <c r="I1013">
        <v>0.28315899999999999</v>
      </c>
      <c r="J1013">
        <v>0.72722299999999995</v>
      </c>
      <c r="K1013">
        <v>0</v>
      </c>
      <c r="L1013" t="s">
        <v>42</v>
      </c>
    </row>
    <row r="1014" spans="1:12" x14ac:dyDescent="0.25">
      <c r="A1014" t="s">
        <v>51</v>
      </c>
      <c r="B1014">
        <v>8007.39</v>
      </c>
      <c r="C1014">
        <v>7888.97</v>
      </c>
      <c r="D1014">
        <v>7888.8</v>
      </c>
      <c r="E1014">
        <v>7749.29</v>
      </c>
      <c r="F1014">
        <v>414.22</v>
      </c>
      <c r="G1014">
        <v>366.98700000000002</v>
      </c>
      <c r="H1014">
        <v>109.386</v>
      </c>
      <c r="I1014">
        <v>0.27732899999999999</v>
      </c>
      <c r="J1014">
        <v>0.72788799999999998</v>
      </c>
      <c r="K1014">
        <v>0</v>
      </c>
      <c r="L1014" t="s">
        <v>42</v>
      </c>
    </row>
    <row r="1015" spans="1:12" x14ac:dyDescent="0.25">
      <c r="A1015" t="s">
        <v>51</v>
      </c>
      <c r="B1015">
        <v>8024.51</v>
      </c>
      <c r="C1015">
        <v>7904.89</v>
      </c>
      <c r="D1015">
        <v>7904.71</v>
      </c>
      <c r="E1015">
        <v>7765.54</v>
      </c>
      <c r="F1015">
        <v>413.28699999999998</v>
      </c>
      <c r="G1015">
        <v>365.56700000000001</v>
      </c>
      <c r="H1015">
        <v>108.967</v>
      </c>
      <c r="I1015">
        <v>0.28310099999999999</v>
      </c>
      <c r="J1015">
        <v>0.74345499999999998</v>
      </c>
      <c r="K1015">
        <v>0</v>
      </c>
      <c r="L1015" t="s">
        <v>42</v>
      </c>
    </row>
    <row r="1016" spans="1:12" x14ac:dyDescent="0.25">
      <c r="A1016" t="s">
        <v>51</v>
      </c>
      <c r="B1016">
        <v>8039.43</v>
      </c>
      <c r="C1016">
        <v>7922.71</v>
      </c>
      <c r="D1016">
        <v>7922.53</v>
      </c>
      <c r="E1016">
        <v>7783</v>
      </c>
      <c r="F1016">
        <v>414.24</v>
      </c>
      <c r="G1016">
        <v>365.49900000000002</v>
      </c>
      <c r="H1016">
        <v>109.246</v>
      </c>
      <c r="I1016">
        <v>0.27457999999999999</v>
      </c>
      <c r="J1016">
        <v>0.72789800000000004</v>
      </c>
      <c r="K1016">
        <v>0</v>
      </c>
      <c r="L1016" t="s">
        <v>42</v>
      </c>
    </row>
    <row r="1017" spans="1:12" x14ac:dyDescent="0.25">
      <c r="A1017" t="s">
        <v>51</v>
      </c>
      <c r="B1017">
        <v>8017.43</v>
      </c>
      <c r="C1017">
        <v>7897.9</v>
      </c>
      <c r="D1017">
        <v>7897.72</v>
      </c>
      <c r="E1017">
        <v>7758</v>
      </c>
      <c r="F1017">
        <v>413.83100000000002</v>
      </c>
      <c r="G1017">
        <v>365.76100000000002</v>
      </c>
      <c r="H1017">
        <v>108.789</v>
      </c>
      <c r="I1017">
        <v>0.28309400000000001</v>
      </c>
      <c r="J1017">
        <v>0.72702800000000001</v>
      </c>
      <c r="K1017">
        <v>0</v>
      </c>
      <c r="L1017" t="s">
        <v>42</v>
      </c>
    </row>
    <row r="1018" spans="1:12" x14ac:dyDescent="0.25">
      <c r="A1018" t="s">
        <v>51</v>
      </c>
      <c r="B1018">
        <v>7906.93</v>
      </c>
      <c r="C1018">
        <v>7787.59</v>
      </c>
      <c r="D1018">
        <v>7787.45</v>
      </c>
      <c r="E1018">
        <v>7648.65</v>
      </c>
      <c r="F1018">
        <v>393.83100000000002</v>
      </c>
      <c r="G1018">
        <v>368.47</v>
      </c>
      <c r="H1018">
        <v>107.26</v>
      </c>
      <c r="I1018">
        <v>0.283078</v>
      </c>
      <c r="J1018">
        <v>0.72282299999999999</v>
      </c>
      <c r="K1018">
        <v>0</v>
      </c>
      <c r="L1018" t="s">
        <v>42</v>
      </c>
    </row>
    <row r="1019" spans="1:12" x14ac:dyDescent="0.25">
      <c r="A1019" t="s">
        <v>51</v>
      </c>
      <c r="B1019">
        <v>8010.9</v>
      </c>
      <c r="C1019">
        <v>7894.06</v>
      </c>
      <c r="D1019">
        <v>7893.92</v>
      </c>
      <c r="E1019">
        <v>7755.07</v>
      </c>
      <c r="F1019">
        <v>401.14600000000002</v>
      </c>
      <c r="G1019">
        <v>373.56</v>
      </c>
      <c r="H1019">
        <v>108.256</v>
      </c>
      <c r="I1019">
        <v>0.28311199999999997</v>
      </c>
      <c r="J1019">
        <v>0.72784199999999999</v>
      </c>
      <c r="K1019">
        <v>0</v>
      </c>
      <c r="L1019" t="s">
        <v>42</v>
      </c>
    </row>
    <row r="1020" spans="1:12" x14ac:dyDescent="0.25">
      <c r="A1020" t="s">
        <v>51</v>
      </c>
      <c r="B1020">
        <v>7864.25</v>
      </c>
      <c r="C1020">
        <v>7745.22</v>
      </c>
      <c r="D1020">
        <v>7745.07</v>
      </c>
      <c r="E1020">
        <v>7606.7</v>
      </c>
      <c r="F1020">
        <v>391.51400000000001</v>
      </c>
      <c r="G1020">
        <v>361.18</v>
      </c>
      <c r="H1020">
        <v>106.84099999999999</v>
      </c>
      <c r="I1020">
        <v>0.28309800000000002</v>
      </c>
      <c r="J1020">
        <v>0.72124299999999997</v>
      </c>
      <c r="K1020">
        <v>0</v>
      </c>
      <c r="L1020" t="s">
        <v>42</v>
      </c>
    </row>
    <row r="1021" spans="1:12" x14ac:dyDescent="0.25">
      <c r="A1021" t="s">
        <v>51</v>
      </c>
      <c r="B1021">
        <v>7918.49</v>
      </c>
      <c r="C1021">
        <v>7801.9</v>
      </c>
      <c r="D1021">
        <v>7801.76</v>
      </c>
      <c r="E1021">
        <v>7663.44</v>
      </c>
      <c r="F1021">
        <v>391.53800000000001</v>
      </c>
      <c r="G1021">
        <v>366.31099999999998</v>
      </c>
      <c r="H1021">
        <v>107.49</v>
      </c>
      <c r="I1021">
        <v>0.28308699999999998</v>
      </c>
      <c r="J1021">
        <v>0.70923800000000004</v>
      </c>
      <c r="K1021">
        <v>0</v>
      </c>
      <c r="L1021" t="s">
        <v>42</v>
      </c>
    </row>
    <row r="1022" spans="1:12" x14ac:dyDescent="0.25">
      <c r="A1022" t="s">
        <v>51</v>
      </c>
      <c r="B1022">
        <v>7878.42</v>
      </c>
      <c r="C1022">
        <v>7762.9</v>
      </c>
      <c r="D1022">
        <v>7762.77</v>
      </c>
      <c r="E1022">
        <v>7623.95</v>
      </c>
      <c r="F1022">
        <v>392.30799999999999</v>
      </c>
      <c r="G1022">
        <v>361.226</v>
      </c>
      <c r="H1022">
        <v>107.414</v>
      </c>
      <c r="I1022">
        <v>0.28307900000000003</v>
      </c>
      <c r="J1022">
        <v>0.72206999999999999</v>
      </c>
      <c r="K1022">
        <v>0</v>
      </c>
      <c r="L1022" t="s">
        <v>42</v>
      </c>
    </row>
    <row r="1023" spans="1:12" x14ac:dyDescent="0.25">
      <c r="A1023" t="s">
        <v>51</v>
      </c>
      <c r="B1023">
        <v>8029.41</v>
      </c>
      <c r="C1023">
        <v>7911.12</v>
      </c>
      <c r="D1023">
        <v>7910.97</v>
      </c>
      <c r="E1023">
        <v>7771.73</v>
      </c>
      <c r="F1023">
        <v>411.35599999999999</v>
      </c>
      <c r="G1023">
        <v>363.75400000000002</v>
      </c>
      <c r="H1023">
        <v>108.714</v>
      </c>
      <c r="I1023">
        <v>0.28309699999999999</v>
      </c>
      <c r="J1023">
        <v>0.72780800000000001</v>
      </c>
      <c r="K1023">
        <v>0</v>
      </c>
      <c r="L1023" t="s">
        <v>42</v>
      </c>
    </row>
    <row r="1024" spans="1:12" x14ac:dyDescent="0.25">
      <c r="A1024" t="s">
        <v>51</v>
      </c>
      <c r="B1024">
        <v>7925.31</v>
      </c>
      <c r="C1024">
        <v>7806</v>
      </c>
      <c r="D1024">
        <v>7805.84</v>
      </c>
      <c r="E1024">
        <v>7667.4</v>
      </c>
      <c r="F1024">
        <v>408.10500000000002</v>
      </c>
      <c r="G1024">
        <v>364.601</v>
      </c>
      <c r="H1024">
        <v>107.708</v>
      </c>
      <c r="I1024">
        <v>0.28311500000000001</v>
      </c>
      <c r="J1024">
        <v>0.709816</v>
      </c>
      <c r="K1024">
        <v>0</v>
      </c>
      <c r="L1024" t="s">
        <v>42</v>
      </c>
    </row>
    <row r="1025" spans="1:12" x14ac:dyDescent="0.25">
      <c r="A1025" t="s">
        <v>51</v>
      </c>
      <c r="B1025">
        <v>7857.69</v>
      </c>
      <c r="C1025">
        <v>7740.14</v>
      </c>
      <c r="D1025">
        <v>7740.01</v>
      </c>
      <c r="E1025">
        <v>7601.62</v>
      </c>
      <c r="F1025">
        <v>400.38900000000001</v>
      </c>
      <c r="G1025">
        <v>362.51799999999997</v>
      </c>
      <c r="H1025">
        <v>107.46599999999999</v>
      </c>
      <c r="I1025">
        <v>0.28311799999999998</v>
      </c>
      <c r="J1025">
        <v>0.72672099999999995</v>
      </c>
      <c r="K1025">
        <v>0</v>
      </c>
      <c r="L1025" t="s">
        <v>42</v>
      </c>
    </row>
    <row r="1026" spans="1:12" x14ac:dyDescent="0.25">
      <c r="A1026" t="s">
        <v>51</v>
      </c>
      <c r="B1026">
        <v>7879.69</v>
      </c>
      <c r="C1026">
        <v>7762.63</v>
      </c>
      <c r="D1026">
        <v>7762.49</v>
      </c>
      <c r="E1026">
        <v>7623.66</v>
      </c>
      <c r="F1026">
        <v>392.92599999999999</v>
      </c>
      <c r="G1026">
        <v>361.49</v>
      </c>
      <c r="H1026">
        <v>107.06</v>
      </c>
      <c r="I1026">
        <v>0.28309200000000001</v>
      </c>
      <c r="J1026">
        <v>0.722916</v>
      </c>
      <c r="K1026">
        <v>0</v>
      </c>
      <c r="L1026" t="s">
        <v>42</v>
      </c>
    </row>
    <row r="1027" spans="1:12" x14ac:dyDescent="0.25">
      <c r="A1027" t="s">
        <v>51</v>
      </c>
      <c r="B1027">
        <v>7951.4</v>
      </c>
      <c r="C1027">
        <v>7834.32</v>
      </c>
      <c r="D1027">
        <v>7834.17</v>
      </c>
      <c r="E1027">
        <v>7695.4</v>
      </c>
      <c r="F1027">
        <v>407.02199999999999</v>
      </c>
      <c r="G1027">
        <v>365.09699999999998</v>
      </c>
      <c r="H1027">
        <v>108.667</v>
      </c>
      <c r="I1027">
        <v>0.28276899999999999</v>
      </c>
      <c r="J1027">
        <v>0.72746599999999995</v>
      </c>
      <c r="K1027">
        <v>0</v>
      </c>
      <c r="L1027" t="s">
        <v>42</v>
      </c>
    </row>
    <row r="1028" spans="1:12" x14ac:dyDescent="0.25">
      <c r="A1028" t="s">
        <v>51</v>
      </c>
      <c r="B1028">
        <v>7891.92</v>
      </c>
      <c r="C1028">
        <v>7775.67</v>
      </c>
      <c r="D1028">
        <v>7775.54</v>
      </c>
      <c r="E1028">
        <v>7637.08</v>
      </c>
      <c r="F1028">
        <v>397.24799999999999</v>
      </c>
      <c r="G1028">
        <v>362.04899999999998</v>
      </c>
      <c r="H1028">
        <v>107.605</v>
      </c>
      <c r="I1028">
        <v>0.28310400000000002</v>
      </c>
      <c r="J1028">
        <v>0.70652899999999996</v>
      </c>
      <c r="K1028">
        <v>0</v>
      </c>
      <c r="L1028" t="s">
        <v>42</v>
      </c>
    </row>
    <row r="1029" spans="1:12" x14ac:dyDescent="0.25">
      <c r="A1029" t="s">
        <v>51</v>
      </c>
      <c r="B1029">
        <v>7955.68</v>
      </c>
      <c r="C1029">
        <v>7839.92</v>
      </c>
      <c r="D1029">
        <v>7839.78</v>
      </c>
      <c r="E1029">
        <v>7700.81</v>
      </c>
      <c r="F1029">
        <v>401.61200000000002</v>
      </c>
      <c r="G1029">
        <v>362.863</v>
      </c>
      <c r="H1029">
        <v>108.355</v>
      </c>
      <c r="I1029">
        <v>0.28309600000000001</v>
      </c>
      <c r="J1029">
        <v>0.70653200000000005</v>
      </c>
      <c r="K1029">
        <v>0</v>
      </c>
      <c r="L1029" t="s">
        <v>42</v>
      </c>
    </row>
    <row r="1030" spans="1:12" x14ac:dyDescent="0.25">
      <c r="A1030" t="s">
        <v>51</v>
      </c>
      <c r="B1030">
        <v>7884.42</v>
      </c>
      <c r="C1030">
        <v>7767.25</v>
      </c>
      <c r="D1030">
        <v>7767.11</v>
      </c>
      <c r="E1030">
        <v>7629.22</v>
      </c>
      <c r="F1030">
        <v>393.226</v>
      </c>
      <c r="G1030">
        <v>361.34800000000001</v>
      </c>
      <c r="H1030">
        <v>106.93300000000001</v>
      </c>
      <c r="I1030">
        <v>0.28340399999999999</v>
      </c>
      <c r="J1030">
        <v>0.72767499999999996</v>
      </c>
      <c r="K1030">
        <v>0</v>
      </c>
      <c r="L1030" t="s">
        <v>42</v>
      </c>
    </row>
    <row r="1031" spans="1:12" x14ac:dyDescent="0.25">
      <c r="A1031" t="s">
        <v>51</v>
      </c>
      <c r="B1031">
        <v>7885.71</v>
      </c>
      <c r="C1031">
        <v>7770.85</v>
      </c>
      <c r="D1031">
        <v>7770.7</v>
      </c>
      <c r="E1031">
        <v>7632.83</v>
      </c>
      <c r="F1031">
        <v>386.24099999999999</v>
      </c>
      <c r="G1031">
        <v>361.09800000000001</v>
      </c>
      <c r="H1031">
        <v>106.843</v>
      </c>
      <c r="I1031">
        <v>0.283078</v>
      </c>
      <c r="J1031">
        <v>0.72777899999999995</v>
      </c>
      <c r="K1031">
        <v>0</v>
      </c>
      <c r="L1031" t="s">
        <v>42</v>
      </c>
    </row>
    <row r="1032" spans="1:12" x14ac:dyDescent="0.25">
      <c r="A1032" t="s">
        <v>51</v>
      </c>
      <c r="B1032">
        <v>8069.43</v>
      </c>
      <c r="C1032">
        <v>7953.8</v>
      </c>
      <c r="D1032">
        <v>7953.6</v>
      </c>
      <c r="E1032">
        <v>7813.07</v>
      </c>
      <c r="F1032">
        <v>419.85399999999998</v>
      </c>
      <c r="G1032">
        <v>366.97500000000002</v>
      </c>
      <c r="H1032">
        <v>110.123</v>
      </c>
      <c r="I1032">
        <v>0.26053300000000001</v>
      </c>
      <c r="J1032">
        <v>0.727128</v>
      </c>
      <c r="K1032">
        <v>0</v>
      </c>
      <c r="L1032" t="s">
        <v>42</v>
      </c>
    </row>
    <row r="1033" spans="1:12" x14ac:dyDescent="0.25">
      <c r="A1033" t="s">
        <v>51</v>
      </c>
      <c r="B1033">
        <v>8068.94</v>
      </c>
      <c r="C1033">
        <v>7952.34</v>
      </c>
      <c r="D1033">
        <v>7952.17</v>
      </c>
      <c r="E1033">
        <v>7812.32</v>
      </c>
      <c r="F1033">
        <v>410.10199999999998</v>
      </c>
      <c r="G1033">
        <v>368.83600000000001</v>
      </c>
      <c r="H1033">
        <v>109.557</v>
      </c>
      <c r="I1033">
        <v>0.28311700000000001</v>
      </c>
      <c r="J1033">
        <v>0.70650500000000005</v>
      </c>
      <c r="K1033">
        <v>0</v>
      </c>
      <c r="L1033" t="s">
        <v>42</v>
      </c>
    </row>
    <row r="1034" spans="1:12" x14ac:dyDescent="0.25">
      <c r="A1034" t="s">
        <v>51</v>
      </c>
      <c r="B1034">
        <v>8028.25</v>
      </c>
      <c r="C1034">
        <v>7906.98</v>
      </c>
      <c r="D1034">
        <v>7906.79</v>
      </c>
      <c r="E1034">
        <v>7765.82</v>
      </c>
      <c r="F1034">
        <v>414.12799999999999</v>
      </c>
      <c r="G1034">
        <v>365.33</v>
      </c>
      <c r="H1034">
        <v>109.80800000000001</v>
      </c>
      <c r="I1034">
        <v>0.26200699999999999</v>
      </c>
      <c r="J1034">
        <v>0.707287</v>
      </c>
      <c r="K1034">
        <v>0</v>
      </c>
      <c r="L1034" t="s">
        <v>42</v>
      </c>
    </row>
    <row r="1035" spans="1:12" x14ac:dyDescent="0.25">
      <c r="A1035" t="s">
        <v>51</v>
      </c>
      <c r="B1035">
        <v>8081.11</v>
      </c>
      <c r="C1035">
        <v>7961.15</v>
      </c>
      <c r="D1035">
        <v>7960.95</v>
      </c>
      <c r="E1035">
        <v>7821.17</v>
      </c>
      <c r="F1035">
        <v>415.87200000000001</v>
      </c>
      <c r="G1035">
        <v>366.40899999999999</v>
      </c>
      <c r="H1035">
        <v>109.765</v>
      </c>
      <c r="I1035">
        <v>0.28312599999999999</v>
      </c>
      <c r="J1035">
        <v>0.71837099999999998</v>
      </c>
      <c r="K1035">
        <v>0</v>
      </c>
      <c r="L1035" t="s">
        <v>42</v>
      </c>
    </row>
    <row r="1036" spans="1:12" x14ac:dyDescent="0.25">
      <c r="A1036" t="s">
        <v>51</v>
      </c>
      <c r="B1036">
        <v>8045.62</v>
      </c>
      <c r="C1036">
        <v>7929.14</v>
      </c>
      <c r="D1036">
        <v>7928.97</v>
      </c>
      <c r="E1036">
        <v>7788.93</v>
      </c>
      <c r="F1036">
        <v>412.33800000000002</v>
      </c>
      <c r="G1036">
        <v>366.529</v>
      </c>
      <c r="H1036">
        <v>109.958</v>
      </c>
      <c r="I1036">
        <v>0.283082</v>
      </c>
      <c r="J1036">
        <v>0.72624699999999998</v>
      </c>
      <c r="K1036">
        <v>0</v>
      </c>
      <c r="L1036" t="s">
        <v>42</v>
      </c>
    </row>
    <row r="1037" spans="1:12" x14ac:dyDescent="0.25">
      <c r="A1037" t="s">
        <v>51</v>
      </c>
      <c r="B1037">
        <v>8043.7</v>
      </c>
      <c r="C1037">
        <v>7926.41</v>
      </c>
      <c r="D1037">
        <v>7926.23</v>
      </c>
      <c r="E1037">
        <v>7786.42</v>
      </c>
      <c r="F1037">
        <v>409.91899999999998</v>
      </c>
      <c r="G1037">
        <v>368.10700000000003</v>
      </c>
      <c r="H1037">
        <v>109.605</v>
      </c>
      <c r="I1037">
        <v>0.28499200000000002</v>
      </c>
      <c r="J1037">
        <v>0.70653200000000005</v>
      </c>
      <c r="K1037">
        <v>0</v>
      </c>
      <c r="L1037" t="s">
        <v>42</v>
      </c>
    </row>
    <row r="1038" spans="1:12" x14ac:dyDescent="0.25">
      <c r="A1038" t="s">
        <v>51</v>
      </c>
      <c r="B1038">
        <v>8039.87</v>
      </c>
      <c r="C1038">
        <v>7923.52</v>
      </c>
      <c r="D1038">
        <v>7923.34</v>
      </c>
      <c r="E1038">
        <v>7783.45</v>
      </c>
      <c r="F1038">
        <v>413.86500000000001</v>
      </c>
      <c r="G1038">
        <v>367.24400000000003</v>
      </c>
      <c r="H1038">
        <v>109.946</v>
      </c>
      <c r="I1038">
        <v>0.28308</v>
      </c>
      <c r="J1038">
        <v>0.72725399999999996</v>
      </c>
      <c r="K1038">
        <v>0</v>
      </c>
      <c r="L1038" t="s">
        <v>42</v>
      </c>
    </row>
    <row r="1039" spans="1:12" x14ac:dyDescent="0.25">
      <c r="A1039" t="s">
        <v>51</v>
      </c>
      <c r="B1039">
        <v>8070.1</v>
      </c>
      <c r="C1039">
        <v>7952.82</v>
      </c>
      <c r="D1039">
        <v>7952.6</v>
      </c>
      <c r="E1039">
        <v>7811.52</v>
      </c>
      <c r="F1039">
        <v>433.85399999999998</v>
      </c>
      <c r="G1039">
        <v>370.18099999999998</v>
      </c>
      <c r="H1039">
        <v>110.07899999999999</v>
      </c>
      <c r="I1039">
        <v>0.28335100000000002</v>
      </c>
      <c r="J1039">
        <v>0.71949799999999997</v>
      </c>
      <c r="K1039">
        <v>0</v>
      </c>
      <c r="L1039" t="s">
        <v>42</v>
      </c>
    </row>
    <row r="1040" spans="1:12" x14ac:dyDescent="0.25">
      <c r="A1040" t="s">
        <v>51</v>
      </c>
      <c r="B1040">
        <v>8028.71</v>
      </c>
      <c r="C1040">
        <v>7909.58</v>
      </c>
      <c r="D1040">
        <v>7909.4</v>
      </c>
      <c r="E1040">
        <v>7769.07</v>
      </c>
      <c r="F1040">
        <v>413.43599999999998</v>
      </c>
      <c r="G1040">
        <v>366.45100000000002</v>
      </c>
      <c r="H1040">
        <v>109.176</v>
      </c>
      <c r="I1040">
        <v>0.28340199999999999</v>
      </c>
      <c r="J1040">
        <v>0.72773500000000002</v>
      </c>
      <c r="K1040">
        <v>0</v>
      </c>
      <c r="L1040" t="s">
        <v>42</v>
      </c>
    </row>
    <row r="1041" spans="1:12" x14ac:dyDescent="0.25">
      <c r="A1041" t="s">
        <v>51</v>
      </c>
      <c r="B1041">
        <v>8022.81</v>
      </c>
      <c r="C1041">
        <v>7901.9</v>
      </c>
      <c r="D1041">
        <v>7901.72</v>
      </c>
      <c r="E1041">
        <v>7760.62</v>
      </c>
      <c r="F1041">
        <v>415.32600000000002</v>
      </c>
      <c r="G1041">
        <v>365.56900000000002</v>
      </c>
      <c r="H1041">
        <v>109.152</v>
      </c>
      <c r="I1041">
        <v>0.28310000000000002</v>
      </c>
      <c r="J1041">
        <v>0.72778900000000002</v>
      </c>
      <c r="K1041">
        <v>0</v>
      </c>
      <c r="L1041" t="s">
        <v>42</v>
      </c>
    </row>
    <row r="1042" spans="1:12" x14ac:dyDescent="0.25">
      <c r="A1042" t="s">
        <v>51</v>
      </c>
      <c r="B1042">
        <v>8079.72</v>
      </c>
      <c r="C1042">
        <v>7958.43</v>
      </c>
      <c r="D1042">
        <v>7958.24</v>
      </c>
      <c r="E1042">
        <v>7817.52</v>
      </c>
      <c r="F1042">
        <v>422.71100000000001</v>
      </c>
      <c r="G1042">
        <v>366.74900000000002</v>
      </c>
      <c r="H1042">
        <v>109.616</v>
      </c>
      <c r="I1042">
        <v>0.28310800000000003</v>
      </c>
      <c r="J1042">
        <v>0.72783900000000001</v>
      </c>
      <c r="K1042">
        <v>0</v>
      </c>
      <c r="L1042" t="s">
        <v>42</v>
      </c>
    </row>
    <row r="1043" spans="1:12" x14ac:dyDescent="0.25">
      <c r="A1043" t="s">
        <v>51</v>
      </c>
      <c r="B1043">
        <v>8051.92</v>
      </c>
      <c r="C1043">
        <v>7930.34</v>
      </c>
      <c r="D1043">
        <v>7930.16</v>
      </c>
      <c r="E1043">
        <v>7790.04</v>
      </c>
      <c r="F1043">
        <v>415.53100000000001</v>
      </c>
      <c r="G1043">
        <v>368.99400000000003</v>
      </c>
      <c r="H1043">
        <v>110.389</v>
      </c>
      <c r="I1043">
        <v>0.28311500000000001</v>
      </c>
      <c r="J1043">
        <v>0.72718099999999997</v>
      </c>
      <c r="K1043">
        <v>0</v>
      </c>
      <c r="L1043" t="s">
        <v>42</v>
      </c>
    </row>
    <row r="1044" spans="1:12" x14ac:dyDescent="0.25">
      <c r="A1044" t="s">
        <v>51</v>
      </c>
      <c r="B1044">
        <v>8062.96</v>
      </c>
      <c r="C1044">
        <v>7946.43</v>
      </c>
      <c r="D1044">
        <v>7946.22</v>
      </c>
      <c r="E1044">
        <v>7806.11</v>
      </c>
      <c r="F1044">
        <v>415.61900000000003</v>
      </c>
      <c r="G1044">
        <v>368.89499999999998</v>
      </c>
      <c r="H1044">
        <v>109.788</v>
      </c>
      <c r="I1044">
        <v>0.283078</v>
      </c>
      <c r="J1044">
        <v>0.72539900000000002</v>
      </c>
      <c r="K1044">
        <v>0</v>
      </c>
      <c r="L1044" t="s">
        <v>42</v>
      </c>
    </row>
    <row r="1045" spans="1:12" x14ac:dyDescent="0.25">
      <c r="A1045" t="s">
        <v>51</v>
      </c>
      <c r="B1045">
        <v>7977</v>
      </c>
      <c r="C1045">
        <v>7857.25</v>
      </c>
      <c r="D1045">
        <v>7857.08</v>
      </c>
      <c r="E1045">
        <v>7717.35</v>
      </c>
      <c r="F1045">
        <v>412.26499999999999</v>
      </c>
      <c r="G1045">
        <v>364.80900000000003</v>
      </c>
      <c r="H1045">
        <v>108.57899999999999</v>
      </c>
      <c r="I1045">
        <v>0.28309099999999998</v>
      </c>
      <c r="J1045">
        <v>0.72784300000000002</v>
      </c>
      <c r="K1045">
        <v>0</v>
      </c>
      <c r="L1045" t="s">
        <v>42</v>
      </c>
    </row>
    <row r="1046" spans="1:12" x14ac:dyDescent="0.25">
      <c r="A1046" t="s">
        <v>51</v>
      </c>
      <c r="B1046">
        <v>7982.85</v>
      </c>
      <c r="C1046">
        <v>7864.63</v>
      </c>
      <c r="D1046">
        <v>7864.46</v>
      </c>
      <c r="E1046">
        <v>7725.2</v>
      </c>
      <c r="F1046">
        <v>405.61900000000003</v>
      </c>
      <c r="G1046">
        <v>365.46300000000002</v>
      </c>
      <c r="H1046">
        <v>108.608</v>
      </c>
      <c r="I1046">
        <v>0.283084</v>
      </c>
      <c r="J1046">
        <v>0.70653100000000002</v>
      </c>
      <c r="K1046">
        <v>0</v>
      </c>
      <c r="L1046" t="s">
        <v>42</v>
      </c>
    </row>
    <row r="1047" spans="1:12" x14ac:dyDescent="0.25">
      <c r="A1047" t="s">
        <v>51</v>
      </c>
      <c r="B1047">
        <v>7986.44</v>
      </c>
      <c r="C1047">
        <v>7869.97</v>
      </c>
      <c r="D1047">
        <v>7869.8</v>
      </c>
      <c r="E1047">
        <v>7730.36</v>
      </c>
      <c r="F1047">
        <v>409.66800000000001</v>
      </c>
      <c r="G1047">
        <v>365.21199999999999</v>
      </c>
      <c r="H1047">
        <v>108.533</v>
      </c>
      <c r="I1047">
        <v>0.26064700000000002</v>
      </c>
      <c r="J1047">
        <v>0.72265900000000005</v>
      </c>
      <c r="K1047">
        <v>0</v>
      </c>
      <c r="L1047" t="s">
        <v>42</v>
      </c>
    </row>
    <row r="1048" spans="1:12" x14ac:dyDescent="0.25">
      <c r="A1048" t="s">
        <v>51</v>
      </c>
      <c r="B1048">
        <v>7947.39</v>
      </c>
      <c r="C1048">
        <v>7828.03</v>
      </c>
      <c r="D1048">
        <v>7827.88</v>
      </c>
      <c r="E1048">
        <v>7689.16</v>
      </c>
      <c r="F1048">
        <v>394.01400000000001</v>
      </c>
      <c r="G1048">
        <v>360.512</v>
      </c>
      <c r="H1048">
        <v>107.48699999999999</v>
      </c>
      <c r="I1048">
        <v>0.28315400000000002</v>
      </c>
      <c r="J1048">
        <v>0.72789099999999995</v>
      </c>
      <c r="K1048">
        <v>0</v>
      </c>
      <c r="L1048" t="s">
        <v>42</v>
      </c>
    </row>
    <row r="1049" spans="1:12" x14ac:dyDescent="0.25">
      <c r="A1049" t="s">
        <v>51</v>
      </c>
      <c r="B1049">
        <v>7935.31</v>
      </c>
      <c r="C1049">
        <v>7816.59</v>
      </c>
      <c r="D1049">
        <v>7816.46</v>
      </c>
      <c r="E1049">
        <v>7678.09</v>
      </c>
      <c r="F1049">
        <v>394.91399999999999</v>
      </c>
      <c r="G1049">
        <v>367.625</v>
      </c>
      <c r="H1049">
        <v>107.45</v>
      </c>
      <c r="I1049">
        <v>0.283111</v>
      </c>
      <c r="J1049">
        <v>0.72250199999999998</v>
      </c>
      <c r="K1049">
        <v>0</v>
      </c>
      <c r="L1049" t="s">
        <v>42</v>
      </c>
    </row>
    <row r="1050" spans="1:12" x14ac:dyDescent="0.25">
      <c r="A1050" t="s">
        <v>51</v>
      </c>
      <c r="B1050">
        <v>7856.01</v>
      </c>
      <c r="C1050">
        <v>7737.83</v>
      </c>
      <c r="D1050">
        <v>7737.69</v>
      </c>
      <c r="E1050">
        <v>7599</v>
      </c>
      <c r="F1050">
        <v>391.91199999999998</v>
      </c>
      <c r="G1050">
        <v>360.827</v>
      </c>
      <c r="H1050">
        <v>107.026</v>
      </c>
      <c r="I1050">
        <v>0.283078</v>
      </c>
      <c r="J1050">
        <v>0.72653199999999996</v>
      </c>
      <c r="K1050">
        <v>0</v>
      </c>
      <c r="L1050" t="s">
        <v>42</v>
      </c>
    </row>
    <row r="1051" spans="1:12" x14ac:dyDescent="0.25">
      <c r="A1051" t="s">
        <v>51</v>
      </c>
      <c r="B1051">
        <v>7840.02</v>
      </c>
      <c r="C1051">
        <v>7722.78</v>
      </c>
      <c r="D1051">
        <v>7722.63</v>
      </c>
      <c r="E1051">
        <v>7584.88</v>
      </c>
      <c r="F1051">
        <v>388.709</v>
      </c>
      <c r="G1051">
        <v>359.70499999999998</v>
      </c>
      <c r="H1051">
        <v>107.10899999999999</v>
      </c>
      <c r="I1051">
        <v>0.28320499999999998</v>
      </c>
      <c r="J1051">
        <v>0.75012199999999996</v>
      </c>
      <c r="K1051">
        <v>0</v>
      </c>
      <c r="L1051" t="s">
        <v>42</v>
      </c>
    </row>
    <row r="1052" spans="1:12" x14ac:dyDescent="0.25">
      <c r="A1052" t="s">
        <v>51</v>
      </c>
      <c r="B1052">
        <v>7858.59</v>
      </c>
      <c r="C1052">
        <v>7740.79</v>
      </c>
      <c r="D1052">
        <v>7740.65</v>
      </c>
      <c r="E1052">
        <v>7602.4</v>
      </c>
      <c r="F1052">
        <v>396.17399999999998</v>
      </c>
      <c r="G1052">
        <v>361.26299999999998</v>
      </c>
      <c r="H1052">
        <v>107.086</v>
      </c>
      <c r="I1052">
        <v>0.283078</v>
      </c>
      <c r="J1052">
        <v>0.72787999999999997</v>
      </c>
      <c r="K1052">
        <v>0</v>
      </c>
      <c r="L1052" t="s">
        <v>42</v>
      </c>
    </row>
    <row r="1053" spans="1:12" x14ac:dyDescent="0.25">
      <c r="A1053" t="s">
        <v>51</v>
      </c>
      <c r="B1053">
        <v>7918.1</v>
      </c>
      <c r="C1053">
        <v>7798.19</v>
      </c>
      <c r="D1053">
        <v>7798.05</v>
      </c>
      <c r="E1053">
        <v>7659.87</v>
      </c>
      <c r="F1053">
        <v>395.76</v>
      </c>
      <c r="G1053">
        <v>368.42700000000002</v>
      </c>
      <c r="H1053">
        <v>107.57299999999999</v>
      </c>
      <c r="I1053">
        <v>0.283078</v>
      </c>
      <c r="J1053">
        <v>0.72777700000000001</v>
      </c>
      <c r="K1053">
        <v>0</v>
      </c>
      <c r="L1053" t="s">
        <v>42</v>
      </c>
    </row>
    <row r="1054" spans="1:12" x14ac:dyDescent="0.25">
      <c r="A1054" t="s">
        <v>51</v>
      </c>
      <c r="B1054">
        <v>7886.97</v>
      </c>
      <c r="C1054">
        <v>7768.88</v>
      </c>
      <c r="D1054">
        <v>7768.72</v>
      </c>
      <c r="E1054">
        <v>7629.97</v>
      </c>
      <c r="F1054">
        <v>399.53100000000001</v>
      </c>
      <c r="G1054">
        <v>363.06400000000002</v>
      </c>
      <c r="H1054">
        <v>107.848</v>
      </c>
      <c r="I1054">
        <v>0.283078</v>
      </c>
      <c r="J1054">
        <v>0.70820099999999997</v>
      </c>
      <c r="K1054">
        <v>0</v>
      </c>
      <c r="L1054" t="s">
        <v>42</v>
      </c>
    </row>
    <row r="1055" spans="1:12" x14ac:dyDescent="0.25">
      <c r="A1055" t="s">
        <v>51</v>
      </c>
      <c r="B1055">
        <v>7901.11</v>
      </c>
      <c r="C1055">
        <v>7784.3</v>
      </c>
      <c r="D1055">
        <v>7784.15</v>
      </c>
      <c r="E1055">
        <v>7645.88</v>
      </c>
      <c r="F1055">
        <v>395.70499999999998</v>
      </c>
      <c r="G1055">
        <v>361.24200000000002</v>
      </c>
      <c r="H1055">
        <v>107.208</v>
      </c>
      <c r="I1055">
        <v>0.28401199999999999</v>
      </c>
      <c r="J1055">
        <v>0.72537300000000005</v>
      </c>
      <c r="K1055">
        <v>0</v>
      </c>
      <c r="L1055" t="s">
        <v>42</v>
      </c>
    </row>
    <row r="1056" spans="1:12" x14ac:dyDescent="0.25">
      <c r="A1056" t="s">
        <v>51</v>
      </c>
      <c r="B1056">
        <v>7845.55</v>
      </c>
      <c r="C1056">
        <v>7728.92</v>
      </c>
      <c r="D1056">
        <v>7728.78</v>
      </c>
      <c r="E1056">
        <v>7591.02</v>
      </c>
      <c r="F1056">
        <v>390.64800000000002</v>
      </c>
      <c r="G1056">
        <v>361.35199999999998</v>
      </c>
      <c r="H1056">
        <v>106.771</v>
      </c>
      <c r="I1056">
        <v>0.26406000000000002</v>
      </c>
      <c r="J1056">
        <v>0.72655499999999995</v>
      </c>
      <c r="K1056">
        <v>0</v>
      </c>
      <c r="L1056" t="s">
        <v>42</v>
      </c>
    </row>
    <row r="1057" spans="1:25" x14ac:dyDescent="0.25">
      <c r="A1057" t="s">
        <v>51</v>
      </c>
      <c r="B1057">
        <v>7868.8</v>
      </c>
      <c r="C1057">
        <v>7750.79</v>
      </c>
      <c r="D1057">
        <v>7750.64</v>
      </c>
      <c r="E1057">
        <v>7611.9</v>
      </c>
      <c r="F1057">
        <v>391.392</v>
      </c>
      <c r="G1057">
        <v>361.42200000000003</v>
      </c>
      <c r="H1057">
        <v>107.13200000000001</v>
      </c>
      <c r="I1057">
        <v>0.28309299999999998</v>
      </c>
      <c r="J1057">
        <v>0.72549300000000005</v>
      </c>
      <c r="K1057">
        <v>0</v>
      </c>
      <c r="L1057" t="s">
        <v>42</v>
      </c>
    </row>
    <row r="1058" spans="1:25" x14ac:dyDescent="0.25">
      <c r="A1058" t="s">
        <v>51</v>
      </c>
      <c r="B1058">
        <v>7818.73</v>
      </c>
      <c r="C1058">
        <v>7701.78</v>
      </c>
      <c r="D1058">
        <v>7701.63</v>
      </c>
      <c r="E1058">
        <v>7563.82</v>
      </c>
      <c r="F1058">
        <v>388.41800000000001</v>
      </c>
      <c r="G1058">
        <v>361.572</v>
      </c>
      <c r="H1058">
        <v>106.682</v>
      </c>
      <c r="I1058">
        <v>0.28327799999999997</v>
      </c>
      <c r="J1058">
        <v>0.72766399999999998</v>
      </c>
      <c r="K1058">
        <v>0</v>
      </c>
      <c r="L1058" t="s">
        <v>42</v>
      </c>
    </row>
    <row r="1059" spans="1:25" x14ac:dyDescent="0.25">
      <c r="A1059" t="s">
        <v>51</v>
      </c>
      <c r="B1059">
        <v>7850.39</v>
      </c>
      <c r="C1059">
        <v>7734.54</v>
      </c>
      <c r="D1059">
        <v>7734.4</v>
      </c>
      <c r="E1059">
        <v>7596.44</v>
      </c>
      <c r="F1059">
        <v>390.20800000000003</v>
      </c>
      <c r="G1059">
        <v>360.92200000000003</v>
      </c>
      <c r="H1059">
        <v>106.72199999999999</v>
      </c>
      <c r="I1059">
        <v>0.283084</v>
      </c>
      <c r="J1059">
        <v>0.72780900000000004</v>
      </c>
      <c r="K1059">
        <v>0</v>
      </c>
      <c r="L1059" t="s">
        <v>42</v>
      </c>
    </row>
    <row r="1060" spans="1:25" x14ac:dyDescent="0.25">
      <c r="A1060" t="s">
        <v>51</v>
      </c>
      <c r="B1060">
        <v>7828.1</v>
      </c>
      <c r="C1060">
        <v>7712.43</v>
      </c>
      <c r="D1060">
        <v>7712.29</v>
      </c>
      <c r="E1060">
        <v>7574.24</v>
      </c>
      <c r="F1060">
        <v>390.99900000000002</v>
      </c>
      <c r="G1060">
        <v>360.60899999999998</v>
      </c>
      <c r="H1060">
        <v>106.901</v>
      </c>
      <c r="I1060">
        <v>0.26084400000000002</v>
      </c>
      <c r="J1060">
        <v>0.72691700000000004</v>
      </c>
      <c r="K1060">
        <v>0</v>
      </c>
      <c r="L1060" t="s">
        <v>42</v>
      </c>
    </row>
    <row r="1061" spans="1:25" x14ac:dyDescent="0.25">
      <c r="A1061" t="s">
        <v>51</v>
      </c>
      <c r="B1061">
        <v>7843.78</v>
      </c>
      <c r="C1061">
        <v>7728.34</v>
      </c>
      <c r="D1061">
        <v>7728.21</v>
      </c>
      <c r="E1061">
        <v>7589.29</v>
      </c>
      <c r="F1061">
        <v>389.291</v>
      </c>
      <c r="G1061">
        <v>361.82</v>
      </c>
      <c r="H1061">
        <v>107.015</v>
      </c>
      <c r="I1061">
        <v>0.283078</v>
      </c>
      <c r="J1061">
        <v>0.72789300000000001</v>
      </c>
      <c r="K1061">
        <v>0</v>
      </c>
      <c r="L1061" t="s">
        <v>42</v>
      </c>
    </row>
    <row r="1062" spans="1:25" x14ac:dyDescent="0.25">
      <c r="A1062" t="s">
        <v>51</v>
      </c>
      <c r="B1062">
        <v>8099.63</v>
      </c>
      <c r="C1062">
        <v>7984.19</v>
      </c>
      <c r="D1062">
        <v>7983.94</v>
      </c>
      <c r="E1062">
        <v>7842.85</v>
      </c>
      <c r="F1062">
        <v>424.36700000000002</v>
      </c>
      <c r="G1062">
        <v>369.79500000000002</v>
      </c>
      <c r="H1062">
        <v>109.833</v>
      </c>
      <c r="I1062">
        <v>0.283078</v>
      </c>
      <c r="J1062">
        <v>0.71220099999999997</v>
      </c>
      <c r="K1062">
        <v>0</v>
      </c>
      <c r="L1062" t="s">
        <v>42</v>
      </c>
    </row>
    <row r="1063" spans="1:25" x14ac:dyDescent="0.25">
      <c r="A1063" t="s">
        <v>51</v>
      </c>
      <c r="B1063">
        <v>8003.88</v>
      </c>
      <c r="C1063">
        <v>7888.09</v>
      </c>
      <c r="D1063">
        <v>7887.91</v>
      </c>
      <c r="E1063">
        <v>7747.84</v>
      </c>
      <c r="F1063">
        <v>412.82900000000001</v>
      </c>
      <c r="G1063">
        <v>366.32400000000001</v>
      </c>
      <c r="H1063">
        <v>108.90600000000001</v>
      </c>
      <c r="I1063">
        <v>0.28312700000000002</v>
      </c>
      <c r="J1063">
        <v>0.72719500000000004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51</v>
      </c>
      <c r="B1064">
        <v>7959.57</v>
      </c>
      <c r="C1064">
        <v>7844.04</v>
      </c>
      <c r="D1064">
        <v>7843.86</v>
      </c>
      <c r="E1064">
        <v>7704.48</v>
      </c>
      <c r="F1064">
        <v>409.68200000000002</v>
      </c>
      <c r="G1064">
        <v>365.327</v>
      </c>
      <c r="H1064">
        <v>109.283</v>
      </c>
      <c r="I1064">
        <v>0.283225</v>
      </c>
      <c r="J1064">
        <v>0.72765899999999994</v>
      </c>
      <c r="K1064">
        <v>0</v>
      </c>
      <c r="L1064" t="s">
        <v>42</v>
      </c>
      <c r="R1064">
        <f>AVERAGE(B1015:B1064)</f>
        <v>7956.4589999999989</v>
      </c>
      <c r="S1064">
        <f>AVERAGE(C1015:C1064)</f>
        <v>7838.8054000000002</v>
      </c>
      <c r="U1064">
        <f>_xlfn.VAR.P(B1015:B1064)</f>
        <v>6941.8316889999978</v>
      </c>
      <c r="V1064">
        <f>_xlfn.VAR.P(C1015:C1064)</f>
        <v>6872.9271048399996</v>
      </c>
      <c r="X1064">
        <f>1.96*SQRT(U1064)/50</f>
        <v>3.2660520887739919</v>
      </c>
      <c r="Y1064">
        <f>1.96*SQRT(V1064)/50</f>
        <v>3.249802256504438</v>
      </c>
    </row>
    <row r="1065" spans="1:25" x14ac:dyDescent="0.25">
      <c r="A1065" t="s">
        <v>51</v>
      </c>
      <c r="B1065">
        <v>397949.72820000001</v>
      </c>
      <c r="C1065" t="s">
        <v>36</v>
      </c>
    </row>
    <row r="1066" spans="1:25" x14ac:dyDescent="0.25">
      <c r="A1066" t="s">
        <v>70</v>
      </c>
      <c r="B1066">
        <v>7065.73</v>
      </c>
      <c r="C1066">
        <v>7008.02</v>
      </c>
      <c r="D1066">
        <v>7007.83</v>
      </c>
      <c r="E1066">
        <v>6867.91</v>
      </c>
      <c r="F1066">
        <v>406.42599999999999</v>
      </c>
      <c r="G1066">
        <v>0</v>
      </c>
      <c r="H1066">
        <v>109.404</v>
      </c>
      <c r="I1066">
        <v>0.28308299999999997</v>
      </c>
      <c r="J1066">
        <v>0.72718499999999997</v>
      </c>
      <c r="K1066">
        <v>0</v>
      </c>
      <c r="L1066" t="s">
        <v>42</v>
      </c>
    </row>
    <row r="1067" spans="1:25" x14ac:dyDescent="0.25">
      <c r="A1067" t="s">
        <v>70</v>
      </c>
      <c r="B1067">
        <v>6964.72</v>
      </c>
      <c r="C1067">
        <v>6906.67</v>
      </c>
      <c r="D1067">
        <v>6906.49</v>
      </c>
      <c r="E1067">
        <v>6766.94</v>
      </c>
      <c r="F1067">
        <v>394.40899999999999</v>
      </c>
      <c r="G1067">
        <v>0</v>
      </c>
      <c r="H1067">
        <v>108.518</v>
      </c>
      <c r="I1067">
        <v>0.28308299999999997</v>
      </c>
      <c r="J1067">
        <v>0.71095200000000003</v>
      </c>
      <c r="K1067">
        <v>0</v>
      </c>
      <c r="L1067" t="s">
        <v>42</v>
      </c>
    </row>
    <row r="1068" spans="1:25" x14ac:dyDescent="0.25">
      <c r="A1068" t="s">
        <v>70</v>
      </c>
      <c r="B1068">
        <v>6952.56</v>
      </c>
      <c r="C1068">
        <v>6894.34</v>
      </c>
      <c r="D1068">
        <v>6894.16</v>
      </c>
      <c r="E1068">
        <v>6755.18</v>
      </c>
      <c r="F1068">
        <v>392.44200000000001</v>
      </c>
      <c r="G1068">
        <v>0</v>
      </c>
      <c r="H1068">
        <v>108.34399999999999</v>
      </c>
      <c r="I1068">
        <v>0.28405999999999998</v>
      </c>
      <c r="J1068">
        <v>0.727016</v>
      </c>
      <c r="K1068">
        <v>0</v>
      </c>
      <c r="L1068" t="s">
        <v>42</v>
      </c>
    </row>
    <row r="1069" spans="1:25" x14ac:dyDescent="0.25">
      <c r="A1069" t="s">
        <v>70</v>
      </c>
      <c r="B1069">
        <v>6953.05</v>
      </c>
      <c r="C1069">
        <v>6895.45</v>
      </c>
      <c r="D1069">
        <v>6895.25</v>
      </c>
      <c r="E1069">
        <v>6756.24</v>
      </c>
      <c r="F1069">
        <v>398.02300000000002</v>
      </c>
      <c r="G1069">
        <v>0</v>
      </c>
      <c r="H1069">
        <v>108.613</v>
      </c>
      <c r="I1069">
        <v>0.28321800000000003</v>
      </c>
      <c r="J1069">
        <v>0.72448699999999999</v>
      </c>
      <c r="K1069">
        <v>0</v>
      </c>
      <c r="L1069" t="s">
        <v>42</v>
      </c>
    </row>
    <row r="1070" spans="1:25" x14ac:dyDescent="0.25">
      <c r="A1070" t="s">
        <v>70</v>
      </c>
      <c r="B1070">
        <v>6931.46</v>
      </c>
      <c r="C1070">
        <v>6873.39</v>
      </c>
      <c r="D1070">
        <v>6873.21</v>
      </c>
      <c r="E1070">
        <v>6734.03</v>
      </c>
      <c r="F1070">
        <v>393.27499999999998</v>
      </c>
      <c r="G1070">
        <v>0</v>
      </c>
      <c r="H1070">
        <v>108.88500000000001</v>
      </c>
      <c r="I1070">
        <v>0.26903100000000002</v>
      </c>
      <c r="J1070">
        <v>0.71501899999999996</v>
      </c>
      <c r="K1070">
        <v>0</v>
      </c>
      <c r="L1070" t="s">
        <v>42</v>
      </c>
    </row>
    <row r="1071" spans="1:25" x14ac:dyDescent="0.25">
      <c r="A1071" t="s">
        <v>70</v>
      </c>
      <c r="B1071">
        <v>7062.18</v>
      </c>
      <c r="C1071">
        <v>7003.57</v>
      </c>
      <c r="D1071">
        <v>7003.36</v>
      </c>
      <c r="E1071">
        <v>6863.01</v>
      </c>
      <c r="F1071">
        <v>412.81700000000001</v>
      </c>
      <c r="G1071">
        <v>0</v>
      </c>
      <c r="H1071">
        <v>109.754</v>
      </c>
      <c r="I1071">
        <v>0.28309699999999999</v>
      </c>
      <c r="J1071">
        <v>0.72714299999999998</v>
      </c>
      <c r="K1071">
        <v>0</v>
      </c>
      <c r="L1071" t="s">
        <v>42</v>
      </c>
    </row>
    <row r="1072" spans="1:25" x14ac:dyDescent="0.25">
      <c r="A1072" t="s">
        <v>70</v>
      </c>
      <c r="B1072">
        <v>6996.55</v>
      </c>
      <c r="C1072">
        <v>6938.18</v>
      </c>
      <c r="D1072">
        <v>6938.01</v>
      </c>
      <c r="E1072">
        <v>6798.02</v>
      </c>
      <c r="F1072">
        <v>399.18299999999999</v>
      </c>
      <c r="G1072">
        <v>0</v>
      </c>
      <c r="H1072">
        <v>108.672</v>
      </c>
      <c r="I1072">
        <v>0.28310200000000002</v>
      </c>
      <c r="J1072">
        <v>0.72282500000000005</v>
      </c>
      <c r="K1072">
        <v>0</v>
      </c>
      <c r="L1072" t="s">
        <v>42</v>
      </c>
    </row>
    <row r="1073" spans="1:12" x14ac:dyDescent="0.25">
      <c r="A1073" t="s">
        <v>70</v>
      </c>
      <c r="B1073">
        <v>7007.67</v>
      </c>
      <c r="C1073">
        <v>6949.62</v>
      </c>
      <c r="D1073">
        <v>6949.44</v>
      </c>
      <c r="E1073">
        <v>6810.17</v>
      </c>
      <c r="F1073">
        <v>396.642</v>
      </c>
      <c r="G1073">
        <v>0</v>
      </c>
      <c r="H1073">
        <v>108.54600000000001</v>
      </c>
      <c r="I1073">
        <v>0.28364200000000001</v>
      </c>
      <c r="J1073">
        <v>0.72572000000000003</v>
      </c>
      <c r="K1073">
        <v>0</v>
      </c>
      <c r="L1073" t="s">
        <v>42</v>
      </c>
    </row>
    <row r="1074" spans="1:12" x14ac:dyDescent="0.25">
      <c r="A1074" t="s">
        <v>70</v>
      </c>
      <c r="B1074">
        <v>7055.19</v>
      </c>
      <c r="C1074">
        <v>6996.82</v>
      </c>
      <c r="D1074">
        <v>6996.64</v>
      </c>
      <c r="E1074">
        <v>6856.53</v>
      </c>
      <c r="F1074">
        <v>406.31400000000002</v>
      </c>
      <c r="G1074">
        <v>0</v>
      </c>
      <c r="H1074">
        <v>110.17700000000001</v>
      </c>
      <c r="I1074">
        <v>0.283497</v>
      </c>
      <c r="J1074">
        <v>0.70653100000000002</v>
      </c>
      <c r="K1074">
        <v>0</v>
      </c>
      <c r="L1074" t="s">
        <v>42</v>
      </c>
    </row>
    <row r="1075" spans="1:12" x14ac:dyDescent="0.25">
      <c r="A1075" t="s">
        <v>70</v>
      </c>
      <c r="B1075">
        <v>7002.72</v>
      </c>
      <c r="C1075">
        <v>6944.03</v>
      </c>
      <c r="D1075">
        <v>6943.84</v>
      </c>
      <c r="E1075">
        <v>6803.95</v>
      </c>
      <c r="F1075">
        <v>401.12799999999999</v>
      </c>
      <c r="G1075">
        <v>0</v>
      </c>
      <c r="H1075">
        <v>109.065</v>
      </c>
      <c r="I1075">
        <v>0.28312500000000002</v>
      </c>
      <c r="J1075">
        <v>0.72408399999999995</v>
      </c>
      <c r="K1075">
        <v>0</v>
      </c>
      <c r="L1075" t="s">
        <v>42</v>
      </c>
    </row>
    <row r="1076" spans="1:12" x14ac:dyDescent="0.25">
      <c r="A1076" t="s">
        <v>70</v>
      </c>
      <c r="B1076">
        <v>7054.61</v>
      </c>
      <c r="C1076">
        <v>6996.17</v>
      </c>
      <c r="D1076">
        <v>6995.97</v>
      </c>
      <c r="E1076">
        <v>6855.52</v>
      </c>
      <c r="F1076">
        <v>408.83600000000001</v>
      </c>
      <c r="G1076">
        <v>0</v>
      </c>
      <c r="H1076">
        <v>110.333</v>
      </c>
      <c r="I1076">
        <v>0.283078</v>
      </c>
      <c r="J1076">
        <v>0.70653100000000002</v>
      </c>
      <c r="K1076">
        <v>0</v>
      </c>
      <c r="L1076" t="s">
        <v>42</v>
      </c>
    </row>
    <row r="1077" spans="1:12" x14ac:dyDescent="0.25">
      <c r="A1077" t="s">
        <v>70</v>
      </c>
      <c r="B1077">
        <v>7040.81</v>
      </c>
      <c r="C1077">
        <v>6982.54</v>
      </c>
      <c r="D1077">
        <v>6982.34</v>
      </c>
      <c r="E1077">
        <v>6842.6</v>
      </c>
      <c r="F1077">
        <v>404.274</v>
      </c>
      <c r="G1077">
        <v>0</v>
      </c>
      <c r="H1077">
        <v>109.50700000000001</v>
      </c>
      <c r="I1077">
        <v>0.283078</v>
      </c>
      <c r="J1077">
        <v>0.72789800000000004</v>
      </c>
      <c r="K1077">
        <v>0</v>
      </c>
      <c r="L1077" t="s">
        <v>42</v>
      </c>
    </row>
    <row r="1078" spans="1:12" x14ac:dyDescent="0.25">
      <c r="A1078" t="s">
        <v>70</v>
      </c>
      <c r="B1078">
        <v>7067.95</v>
      </c>
      <c r="C1078">
        <v>7009.63</v>
      </c>
      <c r="D1078">
        <v>7009.43</v>
      </c>
      <c r="E1078">
        <v>6869.63</v>
      </c>
      <c r="F1078">
        <v>412.63099999999997</v>
      </c>
      <c r="G1078">
        <v>0</v>
      </c>
      <c r="H1078">
        <v>109.699</v>
      </c>
      <c r="I1078">
        <v>0.283078</v>
      </c>
      <c r="J1078">
        <v>0.72787500000000005</v>
      </c>
      <c r="K1078">
        <v>0</v>
      </c>
      <c r="L1078" t="s">
        <v>42</v>
      </c>
    </row>
    <row r="1079" spans="1:12" x14ac:dyDescent="0.25">
      <c r="A1079" t="s">
        <v>70</v>
      </c>
      <c r="B1079">
        <v>7018.69</v>
      </c>
      <c r="C1079">
        <v>6960.84</v>
      </c>
      <c r="D1079">
        <v>6960.62</v>
      </c>
      <c r="E1079">
        <v>6819.56</v>
      </c>
      <c r="F1079">
        <v>402.09800000000001</v>
      </c>
      <c r="G1079">
        <v>0</v>
      </c>
      <c r="H1079">
        <v>108.262</v>
      </c>
      <c r="I1079">
        <v>0.28309899999999999</v>
      </c>
      <c r="J1079">
        <v>0.72632300000000005</v>
      </c>
      <c r="K1079">
        <v>0</v>
      </c>
      <c r="L1079" t="s">
        <v>42</v>
      </c>
    </row>
    <row r="1080" spans="1:12" x14ac:dyDescent="0.25">
      <c r="A1080" t="s">
        <v>70</v>
      </c>
      <c r="B1080">
        <v>7051.46</v>
      </c>
      <c r="C1080">
        <v>6993.12</v>
      </c>
      <c r="D1080">
        <v>6992.93</v>
      </c>
      <c r="E1080">
        <v>6853.19</v>
      </c>
      <c r="F1080">
        <v>410.94799999999998</v>
      </c>
      <c r="G1080">
        <v>0</v>
      </c>
      <c r="H1080">
        <v>109.36799999999999</v>
      </c>
      <c r="I1080">
        <v>0.27058599999999999</v>
      </c>
      <c r="J1080">
        <v>0.72789199999999998</v>
      </c>
      <c r="K1080">
        <v>0</v>
      </c>
      <c r="L1080" t="s">
        <v>42</v>
      </c>
    </row>
    <row r="1081" spans="1:12" x14ac:dyDescent="0.25">
      <c r="A1081" t="s">
        <v>70</v>
      </c>
      <c r="B1081">
        <v>6901.98</v>
      </c>
      <c r="C1081">
        <v>6844.07</v>
      </c>
      <c r="D1081">
        <v>6843.91</v>
      </c>
      <c r="E1081">
        <v>6706.2</v>
      </c>
      <c r="F1081">
        <v>381.834</v>
      </c>
      <c r="G1081">
        <v>0</v>
      </c>
      <c r="H1081">
        <v>106.837</v>
      </c>
      <c r="I1081">
        <v>0.28307900000000003</v>
      </c>
      <c r="J1081">
        <v>0.71620799999999996</v>
      </c>
      <c r="K1081">
        <v>0</v>
      </c>
      <c r="L1081" t="s">
        <v>42</v>
      </c>
    </row>
    <row r="1082" spans="1:12" x14ac:dyDescent="0.25">
      <c r="A1082" t="s">
        <v>70</v>
      </c>
      <c r="B1082">
        <v>6914.65</v>
      </c>
      <c r="C1082">
        <v>6856.51</v>
      </c>
      <c r="D1082">
        <v>6856.36</v>
      </c>
      <c r="E1082">
        <v>6717.97</v>
      </c>
      <c r="F1082">
        <v>390.32100000000003</v>
      </c>
      <c r="G1082">
        <v>0</v>
      </c>
      <c r="H1082">
        <v>107.626</v>
      </c>
      <c r="I1082">
        <v>0.28317700000000001</v>
      </c>
      <c r="J1082">
        <v>0.72734100000000002</v>
      </c>
      <c r="K1082">
        <v>0</v>
      </c>
      <c r="L1082" t="s">
        <v>42</v>
      </c>
    </row>
    <row r="1083" spans="1:12" x14ac:dyDescent="0.25">
      <c r="A1083" t="s">
        <v>70</v>
      </c>
      <c r="B1083">
        <v>6949.75</v>
      </c>
      <c r="C1083">
        <v>6891.56</v>
      </c>
      <c r="D1083">
        <v>6891.4</v>
      </c>
      <c r="E1083">
        <v>6752.93</v>
      </c>
      <c r="F1083">
        <v>394.09899999999999</v>
      </c>
      <c r="G1083">
        <v>0</v>
      </c>
      <c r="H1083">
        <v>108.124</v>
      </c>
      <c r="I1083">
        <v>0.27567599999999998</v>
      </c>
      <c r="J1083">
        <v>0.72652899999999998</v>
      </c>
      <c r="K1083">
        <v>0</v>
      </c>
      <c r="L1083" t="s">
        <v>42</v>
      </c>
    </row>
    <row r="1084" spans="1:12" x14ac:dyDescent="0.25">
      <c r="A1084" t="s">
        <v>70</v>
      </c>
      <c r="B1084">
        <v>6893.96</v>
      </c>
      <c r="C1084">
        <v>6836.34</v>
      </c>
      <c r="D1084">
        <v>6836.18</v>
      </c>
      <c r="E1084">
        <v>6697.92</v>
      </c>
      <c r="F1084">
        <v>386.17099999999999</v>
      </c>
      <c r="G1084">
        <v>0</v>
      </c>
      <c r="H1084">
        <v>106.952</v>
      </c>
      <c r="I1084">
        <v>0.28307900000000003</v>
      </c>
      <c r="J1084">
        <v>0.70653200000000005</v>
      </c>
      <c r="K1084">
        <v>0</v>
      </c>
      <c r="L1084" t="s">
        <v>42</v>
      </c>
    </row>
    <row r="1085" spans="1:12" x14ac:dyDescent="0.25">
      <c r="A1085" t="s">
        <v>70</v>
      </c>
      <c r="B1085">
        <v>6888.7</v>
      </c>
      <c r="C1085">
        <v>6831.04</v>
      </c>
      <c r="D1085">
        <v>6830.88</v>
      </c>
      <c r="E1085">
        <v>6692.39</v>
      </c>
      <c r="F1085">
        <v>383.255</v>
      </c>
      <c r="G1085">
        <v>0</v>
      </c>
      <c r="H1085">
        <v>107.172</v>
      </c>
      <c r="I1085">
        <v>0.28419</v>
      </c>
      <c r="J1085">
        <v>0.72786899999999999</v>
      </c>
      <c r="K1085">
        <v>0</v>
      </c>
      <c r="L1085" t="s">
        <v>42</v>
      </c>
    </row>
    <row r="1086" spans="1:12" x14ac:dyDescent="0.25">
      <c r="A1086" t="s">
        <v>70</v>
      </c>
      <c r="B1086">
        <v>6898.12</v>
      </c>
      <c r="C1086">
        <v>6840.56</v>
      </c>
      <c r="D1086">
        <v>6840.41</v>
      </c>
      <c r="E1086">
        <v>6701.93</v>
      </c>
      <c r="F1086">
        <v>386.47800000000001</v>
      </c>
      <c r="G1086">
        <v>0</v>
      </c>
      <c r="H1086">
        <v>107.004</v>
      </c>
      <c r="I1086">
        <v>0.28321600000000002</v>
      </c>
      <c r="J1086">
        <v>0.725383</v>
      </c>
      <c r="K1086">
        <v>0</v>
      </c>
      <c r="L1086" t="s">
        <v>42</v>
      </c>
    </row>
    <row r="1087" spans="1:12" x14ac:dyDescent="0.25">
      <c r="A1087" t="s">
        <v>70</v>
      </c>
      <c r="B1087">
        <v>6921.07</v>
      </c>
      <c r="C1087">
        <v>6862.79</v>
      </c>
      <c r="D1087">
        <v>6862.64</v>
      </c>
      <c r="E1087">
        <v>6724.29</v>
      </c>
      <c r="F1087">
        <v>386.46</v>
      </c>
      <c r="G1087">
        <v>0</v>
      </c>
      <c r="H1087">
        <v>107.41200000000001</v>
      </c>
      <c r="I1087">
        <v>0.28309299999999998</v>
      </c>
      <c r="J1087">
        <v>0.727406</v>
      </c>
      <c r="K1087">
        <v>0</v>
      </c>
      <c r="L1087" t="s">
        <v>42</v>
      </c>
    </row>
    <row r="1088" spans="1:12" x14ac:dyDescent="0.25">
      <c r="A1088" t="s">
        <v>70</v>
      </c>
      <c r="B1088">
        <v>6931.28</v>
      </c>
      <c r="C1088">
        <v>6872.45</v>
      </c>
      <c r="D1088">
        <v>6872.29</v>
      </c>
      <c r="E1088">
        <v>6733.57</v>
      </c>
      <c r="F1088">
        <v>388.226</v>
      </c>
      <c r="G1088">
        <v>0</v>
      </c>
      <c r="H1088">
        <v>107.679</v>
      </c>
      <c r="I1088">
        <v>0.28308499999999998</v>
      </c>
      <c r="J1088">
        <v>0.70653200000000005</v>
      </c>
      <c r="K1088">
        <v>0</v>
      </c>
      <c r="L1088" t="s">
        <v>42</v>
      </c>
    </row>
    <row r="1089" spans="1:12" x14ac:dyDescent="0.25">
      <c r="A1089" t="s">
        <v>70</v>
      </c>
      <c r="B1089">
        <v>7055.09</v>
      </c>
      <c r="C1089">
        <v>6997.39</v>
      </c>
      <c r="D1089">
        <v>6997.22</v>
      </c>
      <c r="E1089">
        <v>6858.31</v>
      </c>
      <c r="F1089">
        <v>398.017</v>
      </c>
      <c r="G1089">
        <v>0</v>
      </c>
      <c r="H1089">
        <v>108.074</v>
      </c>
      <c r="I1089">
        <v>0.28355999999999998</v>
      </c>
      <c r="J1089">
        <v>0.72146200000000005</v>
      </c>
      <c r="K1089">
        <v>0</v>
      </c>
      <c r="L1089" t="s">
        <v>42</v>
      </c>
    </row>
    <row r="1090" spans="1:12" x14ac:dyDescent="0.25">
      <c r="A1090" t="s">
        <v>70</v>
      </c>
      <c r="B1090">
        <v>6858.38</v>
      </c>
      <c r="C1090">
        <v>6800.11</v>
      </c>
      <c r="D1090">
        <v>6799.96</v>
      </c>
      <c r="E1090">
        <v>6662.28</v>
      </c>
      <c r="F1090">
        <v>382.56400000000002</v>
      </c>
      <c r="G1090">
        <v>0</v>
      </c>
      <c r="H1090">
        <v>106.589</v>
      </c>
      <c r="I1090">
        <v>0.283078</v>
      </c>
      <c r="J1090">
        <v>0.72389700000000001</v>
      </c>
      <c r="K1090">
        <v>0</v>
      </c>
      <c r="L1090" t="s">
        <v>42</v>
      </c>
    </row>
    <row r="1091" spans="1:12" x14ac:dyDescent="0.25">
      <c r="A1091" t="s">
        <v>70</v>
      </c>
      <c r="B1091">
        <v>6916.97</v>
      </c>
      <c r="C1091">
        <v>6858.83</v>
      </c>
      <c r="D1091">
        <v>6858.68</v>
      </c>
      <c r="E1091">
        <v>6720.35</v>
      </c>
      <c r="F1091">
        <v>384.767</v>
      </c>
      <c r="G1091">
        <v>0</v>
      </c>
      <c r="H1091">
        <v>107.065</v>
      </c>
      <c r="I1091">
        <v>0.28342699999999998</v>
      </c>
      <c r="J1091">
        <v>0.72709699999999999</v>
      </c>
      <c r="K1091">
        <v>0</v>
      </c>
      <c r="L1091" t="s">
        <v>42</v>
      </c>
    </row>
    <row r="1092" spans="1:12" x14ac:dyDescent="0.25">
      <c r="A1092" t="s">
        <v>70</v>
      </c>
      <c r="B1092">
        <v>6929.5</v>
      </c>
      <c r="C1092">
        <v>6871.34</v>
      </c>
      <c r="D1092">
        <v>6871.19</v>
      </c>
      <c r="E1092">
        <v>6733</v>
      </c>
      <c r="F1092">
        <v>391.54599999999999</v>
      </c>
      <c r="G1092">
        <v>0</v>
      </c>
      <c r="H1092">
        <v>107.614</v>
      </c>
      <c r="I1092">
        <v>0.281219</v>
      </c>
      <c r="J1092">
        <v>0.72789899999999996</v>
      </c>
      <c r="K1092">
        <v>0</v>
      </c>
      <c r="L1092" t="s">
        <v>42</v>
      </c>
    </row>
    <row r="1093" spans="1:12" x14ac:dyDescent="0.25">
      <c r="A1093" t="s">
        <v>70</v>
      </c>
      <c r="B1093">
        <v>6914.44</v>
      </c>
      <c r="C1093">
        <v>6856</v>
      </c>
      <c r="D1093">
        <v>6855.85</v>
      </c>
      <c r="E1093">
        <v>6717.4</v>
      </c>
      <c r="F1093">
        <v>390.166</v>
      </c>
      <c r="G1093">
        <v>0</v>
      </c>
      <c r="H1093">
        <v>107.63</v>
      </c>
      <c r="I1093">
        <v>0.28311500000000001</v>
      </c>
      <c r="J1093">
        <v>0.72313000000000005</v>
      </c>
      <c r="K1093">
        <v>0</v>
      </c>
      <c r="L1093" t="s">
        <v>42</v>
      </c>
    </row>
    <row r="1094" spans="1:12" x14ac:dyDescent="0.25">
      <c r="A1094" t="s">
        <v>70</v>
      </c>
      <c r="B1094">
        <v>6890.92</v>
      </c>
      <c r="C1094">
        <v>6832.85</v>
      </c>
      <c r="D1094">
        <v>6832.69</v>
      </c>
      <c r="E1094">
        <v>6694.93</v>
      </c>
      <c r="F1094">
        <v>382.72899999999998</v>
      </c>
      <c r="G1094">
        <v>0</v>
      </c>
      <c r="H1094">
        <v>106.661</v>
      </c>
      <c r="I1094">
        <v>0.28322999999999998</v>
      </c>
      <c r="J1094">
        <v>0.70651399999999998</v>
      </c>
      <c r="K1094">
        <v>0</v>
      </c>
      <c r="L1094" t="s">
        <v>42</v>
      </c>
    </row>
    <row r="1095" spans="1:12" x14ac:dyDescent="0.25">
      <c r="A1095" t="s">
        <v>70</v>
      </c>
      <c r="B1095">
        <v>6914.38</v>
      </c>
      <c r="C1095">
        <v>6856.05</v>
      </c>
      <c r="D1095">
        <v>6855.89</v>
      </c>
      <c r="E1095">
        <v>6716.28</v>
      </c>
      <c r="F1095">
        <v>395.18799999999999</v>
      </c>
      <c r="G1095">
        <v>0</v>
      </c>
      <c r="H1095">
        <v>107.605</v>
      </c>
      <c r="I1095">
        <v>0.283142</v>
      </c>
      <c r="J1095">
        <v>0.72670100000000004</v>
      </c>
      <c r="K1095">
        <v>0</v>
      </c>
      <c r="L1095" t="s">
        <v>42</v>
      </c>
    </row>
    <row r="1096" spans="1:12" x14ac:dyDescent="0.25">
      <c r="A1096" t="s">
        <v>70</v>
      </c>
      <c r="B1096">
        <v>6897.25</v>
      </c>
      <c r="C1096">
        <v>6838.87</v>
      </c>
      <c r="D1096">
        <v>6838.72</v>
      </c>
      <c r="E1096">
        <v>6700.72</v>
      </c>
      <c r="F1096">
        <v>386.827</v>
      </c>
      <c r="G1096">
        <v>0</v>
      </c>
      <c r="H1096">
        <v>107.039</v>
      </c>
      <c r="I1096">
        <v>0.283078</v>
      </c>
      <c r="J1096">
        <v>0.70653200000000005</v>
      </c>
      <c r="K1096">
        <v>0</v>
      </c>
      <c r="L1096" t="s">
        <v>42</v>
      </c>
    </row>
    <row r="1097" spans="1:12" x14ac:dyDescent="0.25">
      <c r="A1097" t="s">
        <v>70</v>
      </c>
      <c r="B1097">
        <v>7070.83</v>
      </c>
      <c r="C1097">
        <v>7012.47</v>
      </c>
      <c r="D1097">
        <v>7012.26</v>
      </c>
      <c r="E1097">
        <v>6871.96</v>
      </c>
      <c r="F1097">
        <v>418.815</v>
      </c>
      <c r="G1097">
        <v>0</v>
      </c>
      <c r="H1097">
        <v>110.218</v>
      </c>
      <c r="I1097">
        <v>0.28320600000000001</v>
      </c>
      <c r="J1097">
        <v>0.72517100000000001</v>
      </c>
      <c r="K1097">
        <v>0</v>
      </c>
      <c r="L1097" t="s">
        <v>42</v>
      </c>
    </row>
    <row r="1098" spans="1:12" x14ac:dyDescent="0.25">
      <c r="A1098" t="s">
        <v>70</v>
      </c>
      <c r="B1098">
        <v>7051.41</v>
      </c>
      <c r="C1098">
        <v>6993.7</v>
      </c>
      <c r="D1098">
        <v>6993.51</v>
      </c>
      <c r="E1098">
        <v>6853.06</v>
      </c>
      <c r="F1098">
        <v>401.26400000000001</v>
      </c>
      <c r="G1098">
        <v>0</v>
      </c>
      <c r="H1098">
        <v>109.721</v>
      </c>
      <c r="I1098">
        <v>0.28315099999999999</v>
      </c>
      <c r="J1098">
        <v>0.70653200000000005</v>
      </c>
      <c r="K1098">
        <v>0</v>
      </c>
      <c r="L1098" t="s">
        <v>42</v>
      </c>
    </row>
    <row r="1099" spans="1:12" x14ac:dyDescent="0.25">
      <c r="A1099" t="s">
        <v>70</v>
      </c>
      <c r="B1099">
        <v>7026.75</v>
      </c>
      <c r="C1099">
        <v>6969.02</v>
      </c>
      <c r="D1099">
        <v>6968.83</v>
      </c>
      <c r="E1099">
        <v>6829.27</v>
      </c>
      <c r="F1099">
        <v>403.42700000000002</v>
      </c>
      <c r="G1099">
        <v>0</v>
      </c>
      <c r="H1099">
        <v>109.221</v>
      </c>
      <c r="I1099">
        <v>0.28436</v>
      </c>
      <c r="J1099">
        <v>0.72789300000000001</v>
      </c>
      <c r="K1099">
        <v>0</v>
      </c>
      <c r="L1099" t="s">
        <v>42</v>
      </c>
    </row>
    <row r="1100" spans="1:12" x14ac:dyDescent="0.25">
      <c r="A1100" t="s">
        <v>70</v>
      </c>
      <c r="B1100">
        <v>7046.76</v>
      </c>
      <c r="C1100">
        <v>6987.94</v>
      </c>
      <c r="D1100">
        <v>6987.75</v>
      </c>
      <c r="E1100">
        <v>6847.49</v>
      </c>
      <c r="F1100">
        <v>409.07</v>
      </c>
      <c r="G1100">
        <v>0</v>
      </c>
      <c r="H1100">
        <v>109.986</v>
      </c>
      <c r="I1100">
        <v>0.28313700000000003</v>
      </c>
      <c r="J1100">
        <v>0.72732300000000005</v>
      </c>
      <c r="K1100">
        <v>0</v>
      </c>
      <c r="L1100" t="s">
        <v>42</v>
      </c>
    </row>
    <row r="1101" spans="1:12" x14ac:dyDescent="0.25">
      <c r="A1101" t="s">
        <v>70</v>
      </c>
      <c r="B1101">
        <v>7039.77</v>
      </c>
      <c r="C1101">
        <v>6982.08</v>
      </c>
      <c r="D1101">
        <v>6981.89</v>
      </c>
      <c r="E1101">
        <v>6842.16</v>
      </c>
      <c r="F1101">
        <v>405.42500000000001</v>
      </c>
      <c r="G1101">
        <v>0</v>
      </c>
      <c r="H1101">
        <v>110.167</v>
      </c>
      <c r="I1101">
        <v>0.28361900000000001</v>
      </c>
      <c r="J1101">
        <v>0.72786600000000001</v>
      </c>
      <c r="K1101">
        <v>0</v>
      </c>
      <c r="L1101" t="s">
        <v>42</v>
      </c>
    </row>
    <row r="1102" spans="1:12" x14ac:dyDescent="0.25">
      <c r="A1102" t="s">
        <v>70</v>
      </c>
      <c r="B1102">
        <v>7023.11</v>
      </c>
      <c r="C1102">
        <v>6964.67</v>
      </c>
      <c r="D1102">
        <v>6964.47</v>
      </c>
      <c r="E1102">
        <v>6824.73</v>
      </c>
      <c r="F1102">
        <v>402.91899999999998</v>
      </c>
      <c r="G1102">
        <v>0</v>
      </c>
      <c r="H1102">
        <v>109.221</v>
      </c>
      <c r="I1102">
        <v>0.283078</v>
      </c>
      <c r="J1102">
        <v>0.71645800000000004</v>
      </c>
      <c r="K1102">
        <v>0</v>
      </c>
      <c r="L1102" t="s">
        <v>42</v>
      </c>
    </row>
    <row r="1103" spans="1:12" x14ac:dyDescent="0.25">
      <c r="A1103" t="s">
        <v>70</v>
      </c>
      <c r="B1103">
        <v>7031.3</v>
      </c>
      <c r="C1103">
        <v>6973.81</v>
      </c>
      <c r="D1103">
        <v>6973.61</v>
      </c>
      <c r="E1103">
        <v>6833.76</v>
      </c>
      <c r="F1103">
        <v>402.68299999999999</v>
      </c>
      <c r="G1103">
        <v>0</v>
      </c>
      <c r="H1103">
        <v>109.645</v>
      </c>
      <c r="I1103">
        <v>0.283078</v>
      </c>
      <c r="J1103">
        <v>0.72695900000000002</v>
      </c>
      <c r="K1103">
        <v>0</v>
      </c>
      <c r="L1103" t="s">
        <v>42</v>
      </c>
    </row>
    <row r="1104" spans="1:12" x14ac:dyDescent="0.25">
      <c r="A1104" t="s">
        <v>70</v>
      </c>
      <c r="B1104">
        <v>7035.22</v>
      </c>
      <c r="C1104">
        <v>6977.2</v>
      </c>
      <c r="D1104">
        <v>6977.01</v>
      </c>
      <c r="E1104">
        <v>6837.48</v>
      </c>
      <c r="F1104">
        <v>405.71499999999997</v>
      </c>
      <c r="G1104">
        <v>0</v>
      </c>
      <c r="H1104">
        <v>109.271</v>
      </c>
      <c r="I1104">
        <v>0.28315200000000001</v>
      </c>
      <c r="J1104">
        <v>0.72775500000000004</v>
      </c>
      <c r="K1104">
        <v>0</v>
      </c>
      <c r="L1104" t="s">
        <v>42</v>
      </c>
    </row>
    <row r="1105" spans="1:25" x14ac:dyDescent="0.25">
      <c r="A1105" t="s">
        <v>70</v>
      </c>
      <c r="B1105">
        <v>7004.4</v>
      </c>
      <c r="C1105">
        <v>6946.33</v>
      </c>
      <c r="D1105">
        <v>6946.14</v>
      </c>
      <c r="E1105">
        <v>6806.3</v>
      </c>
      <c r="F1105">
        <v>399.827</v>
      </c>
      <c r="G1105">
        <v>0</v>
      </c>
      <c r="H1105">
        <v>110.59099999999999</v>
      </c>
      <c r="I1105">
        <v>0.283113</v>
      </c>
      <c r="J1105">
        <v>0.72789199999999998</v>
      </c>
      <c r="K1105">
        <v>0</v>
      </c>
      <c r="L1105" t="s">
        <v>42</v>
      </c>
    </row>
    <row r="1106" spans="1:25" x14ac:dyDescent="0.25">
      <c r="A1106" t="s">
        <v>70</v>
      </c>
      <c r="B1106">
        <v>7112.46</v>
      </c>
      <c r="C1106">
        <v>7053.78</v>
      </c>
      <c r="D1106">
        <v>7053.56</v>
      </c>
      <c r="E1106">
        <v>6912.72</v>
      </c>
      <c r="F1106">
        <v>423.565</v>
      </c>
      <c r="G1106">
        <v>0</v>
      </c>
      <c r="H1106">
        <v>110.541</v>
      </c>
      <c r="I1106">
        <v>0.283086</v>
      </c>
      <c r="J1106">
        <v>0.72750599999999999</v>
      </c>
      <c r="K1106">
        <v>0</v>
      </c>
      <c r="L1106" t="s">
        <v>42</v>
      </c>
    </row>
    <row r="1107" spans="1:25" x14ac:dyDescent="0.25">
      <c r="A1107" t="s">
        <v>70</v>
      </c>
      <c r="B1107">
        <v>7041.72</v>
      </c>
      <c r="C1107">
        <v>6983.61</v>
      </c>
      <c r="D1107">
        <v>6983.41</v>
      </c>
      <c r="E1107">
        <v>6843.39</v>
      </c>
      <c r="F1107">
        <v>403.25799999999998</v>
      </c>
      <c r="G1107">
        <v>0</v>
      </c>
      <c r="H1107">
        <v>109.702</v>
      </c>
      <c r="I1107">
        <v>0.283078</v>
      </c>
      <c r="J1107">
        <v>0.70653200000000005</v>
      </c>
      <c r="K1107">
        <v>0</v>
      </c>
      <c r="L1107" t="s">
        <v>42</v>
      </c>
    </row>
    <row r="1108" spans="1:25" x14ac:dyDescent="0.25">
      <c r="A1108" t="s">
        <v>70</v>
      </c>
      <c r="B1108">
        <v>7016.84</v>
      </c>
      <c r="C1108">
        <v>6956.04</v>
      </c>
      <c r="D1108">
        <v>6955.87</v>
      </c>
      <c r="E1108">
        <v>6816.49</v>
      </c>
      <c r="F1108">
        <v>402.51100000000002</v>
      </c>
      <c r="G1108">
        <v>0</v>
      </c>
      <c r="H1108">
        <v>109.017</v>
      </c>
      <c r="I1108">
        <v>0.28327400000000003</v>
      </c>
      <c r="J1108">
        <v>0.72457099999999997</v>
      </c>
      <c r="K1108">
        <v>0</v>
      </c>
      <c r="L1108" t="s">
        <v>42</v>
      </c>
    </row>
    <row r="1109" spans="1:25" x14ac:dyDescent="0.25">
      <c r="A1109" t="s">
        <v>70</v>
      </c>
      <c r="B1109">
        <v>7082.05</v>
      </c>
      <c r="C1109">
        <v>7024.11</v>
      </c>
      <c r="D1109">
        <v>7023.9</v>
      </c>
      <c r="E1109">
        <v>6883.22</v>
      </c>
      <c r="F1109">
        <v>413.1</v>
      </c>
      <c r="G1109">
        <v>0</v>
      </c>
      <c r="H1109">
        <v>110.73399999999999</v>
      </c>
      <c r="I1109">
        <v>0.28310299999999999</v>
      </c>
      <c r="J1109">
        <v>0.72450700000000001</v>
      </c>
      <c r="K1109">
        <v>0</v>
      </c>
      <c r="L1109" t="s">
        <v>42</v>
      </c>
    </row>
    <row r="1110" spans="1:25" x14ac:dyDescent="0.25">
      <c r="A1110" t="s">
        <v>70</v>
      </c>
      <c r="B1110">
        <v>7002.31</v>
      </c>
      <c r="C1110">
        <v>6944.64</v>
      </c>
      <c r="D1110">
        <v>6944.45</v>
      </c>
      <c r="E1110">
        <v>6803.37</v>
      </c>
      <c r="F1110">
        <v>402.18700000000001</v>
      </c>
      <c r="G1110">
        <v>0</v>
      </c>
      <c r="H1110">
        <v>109.354</v>
      </c>
      <c r="I1110">
        <v>0.283082</v>
      </c>
      <c r="J1110">
        <v>0.72758599999999996</v>
      </c>
      <c r="K1110">
        <v>0</v>
      </c>
      <c r="L1110" t="s">
        <v>42</v>
      </c>
    </row>
    <row r="1111" spans="1:25" x14ac:dyDescent="0.25">
      <c r="A1111" t="s">
        <v>70</v>
      </c>
      <c r="B1111">
        <v>7021.83</v>
      </c>
      <c r="C1111">
        <v>6964.38</v>
      </c>
      <c r="D1111">
        <v>6964.19</v>
      </c>
      <c r="E1111">
        <v>6824.44</v>
      </c>
      <c r="F1111">
        <v>398.84899999999999</v>
      </c>
      <c r="G1111">
        <v>0</v>
      </c>
      <c r="H1111">
        <v>109.223</v>
      </c>
      <c r="I1111">
        <v>0.28315200000000001</v>
      </c>
      <c r="J1111">
        <v>0.72746599999999995</v>
      </c>
      <c r="K1111">
        <v>0</v>
      </c>
      <c r="L1111" t="s">
        <v>42</v>
      </c>
    </row>
    <row r="1112" spans="1:25" x14ac:dyDescent="0.25">
      <c r="A1112" t="s">
        <v>70</v>
      </c>
      <c r="B1112">
        <v>7053.23</v>
      </c>
      <c r="C1112">
        <v>6995.48</v>
      </c>
      <c r="D1112">
        <v>6995.27</v>
      </c>
      <c r="E1112">
        <v>6855.59</v>
      </c>
      <c r="F1112">
        <v>405.54500000000002</v>
      </c>
      <c r="G1112">
        <v>0</v>
      </c>
      <c r="H1112">
        <v>109.637</v>
      </c>
      <c r="I1112">
        <v>0.28308</v>
      </c>
      <c r="J1112">
        <v>0.72663199999999994</v>
      </c>
      <c r="K1112">
        <v>0</v>
      </c>
      <c r="L1112" t="s">
        <v>42</v>
      </c>
    </row>
    <row r="1113" spans="1:25" x14ac:dyDescent="0.25">
      <c r="A1113" t="s">
        <v>70</v>
      </c>
      <c r="B1113">
        <v>7044.84</v>
      </c>
      <c r="C1113">
        <v>6987.07</v>
      </c>
      <c r="D1113">
        <v>6986.86</v>
      </c>
      <c r="E1113">
        <v>6847.15</v>
      </c>
      <c r="F1113">
        <v>403.45499999999998</v>
      </c>
      <c r="G1113">
        <v>0</v>
      </c>
      <c r="H1113">
        <v>109.871</v>
      </c>
      <c r="I1113">
        <v>0.28309200000000001</v>
      </c>
      <c r="J1113">
        <v>0.72318000000000005</v>
      </c>
      <c r="K1113">
        <v>0</v>
      </c>
      <c r="L1113" t="s">
        <v>42</v>
      </c>
    </row>
    <row r="1114" spans="1:25" x14ac:dyDescent="0.25">
      <c r="A1114" t="s">
        <v>70</v>
      </c>
      <c r="B1114">
        <v>6999.86</v>
      </c>
      <c r="C1114">
        <v>6938.71</v>
      </c>
      <c r="D1114">
        <v>6938.52</v>
      </c>
      <c r="E1114">
        <v>6799.13</v>
      </c>
      <c r="F1114">
        <v>408.02100000000002</v>
      </c>
      <c r="G1114">
        <v>0</v>
      </c>
      <c r="H1114">
        <v>109.246</v>
      </c>
      <c r="I1114">
        <v>0.283078</v>
      </c>
      <c r="J1114">
        <v>0.72419900000000004</v>
      </c>
      <c r="K1114">
        <v>0</v>
      </c>
      <c r="L1114" t="s">
        <v>42</v>
      </c>
    </row>
    <row r="1115" spans="1:25" x14ac:dyDescent="0.25">
      <c r="A1115" t="s">
        <v>70</v>
      </c>
      <c r="B1115">
        <v>6933.56</v>
      </c>
      <c r="C1115">
        <v>6874.89</v>
      </c>
      <c r="D1115">
        <v>6874.73</v>
      </c>
      <c r="E1115">
        <v>6736</v>
      </c>
      <c r="F1115">
        <v>392.44299999999998</v>
      </c>
      <c r="G1115">
        <v>0</v>
      </c>
      <c r="H1115">
        <v>108.11199999999999</v>
      </c>
      <c r="I1115">
        <v>0.28495500000000001</v>
      </c>
      <c r="J1115">
        <v>0.70653100000000002</v>
      </c>
      <c r="K1115">
        <v>0</v>
      </c>
      <c r="L1115" t="s">
        <v>42</v>
      </c>
    </row>
    <row r="1116" spans="1:25" x14ac:dyDescent="0.25">
      <c r="A1116" t="s">
        <v>70</v>
      </c>
      <c r="B1116">
        <v>6936.28</v>
      </c>
      <c r="C1116">
        <v>6877.89</v>
      </c>
      <c r="D1116">
        <v>6877.73</v>
      </c>
      <c r="E1116">
        <v>6739.15</v>
      </c>
      <c r="F1116">
        <v>390.096</v>
      </c>
      <c r="G1116">
        <v>0</v>
      </c>
      <c r="H1116">
        <v>107.625</v>
      </c>
      <c r="I1116">
        <v>0.28312700000000002</v>
      </c>
      <c r="J1116">
        <v>0.70653200000000005</v>
      </c>
      <c r="K1116">
        <v>0</v>
      </c>
      <c r="L1116" t="s">
        <v>42</v>
      </c>
    </row>
    <row r="1117" spans="1:25" x14ac:dyDescent="0.25">
      <c r="A1117" t="s">
        <v>70</v>
      </c>
      <c r="B1117">
        <v>6883.75</v>
      </c>
      <c r="C1117">
        <v>6826.3</v>
      </c>
      <c r="D1117">
        <v>6826.15</v>
      </c>
      <c r="E1117">
        <v>6687.99</v>
      </c>
      <c r="F1117">
        <v>386.17099999999999</v>
      </c>
      <c r="G1117">
        <v>0</v>
      </c>
      <c r="H1117">
        <v>106.995</v>
      </c>
      <c r="I1117">
        <v>0.28312399999999999</v>
      </c>
      <c r="J1117">
        <v>0.72763</v>
      </c>
      <c r="K1117">
        <v>0</v>
      </c>
      <c r="L1117" t="s">
        <v>42</v>
      </c>
    </row>
    <row r="1118" spans="1:25" x14ac:dyDescent="0.25">
      <c r="A1118" t="s">
        <v>70</v>
      </c>
      <c r="B1118">
        <v>6884.03</v>
      </c>
      <c r="C1118">
        <v>6825.62</v>
      </c>
      <c r="D1118">
        <v>6825.46</v>
      </c>
      <c r="E1118">
        <v>6687.39</v>
      </c>
      <c r="F1118">
        <v>387.41800000000001</v>
      </c>
      <c r="G1118">
        <v>0</v>
      </c>
      <c r="H1118">
        <v>106.89400000000001</v>
      </c>
      <c r="I1118">
        <v>0.28364699999999998</v>
      </c>
      <c r="J1118">
        <v>0.726522</v>
      </c>
      <c r="K1118">
        <v>0</v>
      </c>
      <c r="L1118" t="s">
        <v>42</v>
      </c>
    </row>
    <row r="1119" spans="1:25" x14ac:dyDescent="0.25">
      <c r="A1119" t="s">
        <v>70</v>
      </c>
      <c r="B1119">
        <v>6872.1</v>
      </c>
      <c r="C1119">
        <v>6814.68</v>
      </c>
      <c r="D1119">
        <v>6814.53</v>
      </c>
      <c r="E1119">
        <v>6676.57</v>
      </c>
      <c r="F1119">
        <v>382.60599999999999</v>
      </c>
      <c r="G1119">
        <v>0</v>
      </c>
      <c r="H1119">
        <v>106.98099999999999</v>
      </c>
      <c r="I1119">
        <v>0.28309400000000001</v>
      </c>
      <c r="J1119">
        <v>0.72692500000000004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70</v>
      </c>
      <c r="B1120">
        <v>6875.44</v>
      </c>
      <c r="C1120">
        <v>6817.82</v>
      </c>
      <c r="D1120">
        <v>6817.67</v>
      </c>
      <c r="E1120">
        <v>6679.68</v>
      </c>
      <c r="F1120">
        <v>386.12599999999998</v>
      </c>
      <c r="G1120">
        <v>0</v>
      </c>
      <c r="H1120">
        <v>107.139</v>
      </c>
      <c r="I1120">
        <v>0.28392099999999998</v>
      </c>
      <c r="J1120">
        <v>0.72788200000000003</v>
      </c>
      <c r="K1120">
        <v>0</v>
      </c>
      <c r="L1120" t="s">
        <v>42</v>
      </c>
      <c r="R1120">
        <f>AVERAGE(B1071:B1120)</f>
        <v>6982.4823999999999</v>
      </c>
      <c r="S1120">
        <f>AVERAGE(C1071:C1120)</f>
        <v>6924.2703999999994</v>
      </c>
      <c r="U1120">
        <f>_xlfn.VAR.P(B1071:B1120)</f>
        <v>4986.235338240007</v>
      </c>
      <c r="V1120">
        <f>_xlfn.VAR.P(C1071:C1120)</f>
        <v>4973.2183878399928</v>
      </c>
      <c r="X1120">
        <f>1.96*SQRT(U1120)/50</f>
        <v>2.7680405831839106</v>
      </c>
      <c r="Y1120">
        <f>1.96*SQRT(V1120)/50</f>
        <v>2.7644251307442653</v>
      </c>
    </row>
    <row r="1121" spans="1:15" x14ac:dyDescent="0.25">
      <c r="A1121" t="s">
        <v>70</v>
      </c>
      <c r="B1121">
        <v>349230.63880000002</v>
      </c>
      <c r="C1121" t="s">
        <v>36</v>
      </c>
    </row>
    <row r="1122" spans="1:15" x14ac:dyDescent="0.25">
      <c r="A1122" t="s">
        <v>153</v>
      </c>
      <c r="B1122">
        <v>7795.09</v>
      </c>
      <c r="C1122">
        <v>7678.12</v>
      </c>
      <c r="D1122">
        <v>7677.92</v>
      </c>
      <c r="E1122">
        <v>7500.62</v>
      </c>
      <c r="F1122">
        <v>379.48599999999999</v>
      </c>
      <c r="G1122">
        <v>377.01299999999998</v>
      </c>
      <c r="H1122">
        <v>109.81399999999999</v>
      </c>
      <c r="I1122">
        <v>94.330299999999994</v>
      </c>
      <c r="J1122">
        <v>147.28700000000001</v>
      </c>
      <c r="K1122">
        <v>6725.08</v>
      </c>
      <c r="L1122">
        <v>0.283138</v>
      </c>
      <c r="M1122">
        <v>0.727823</v>
      </c>
      <c r="N1122">
        <v>0</v>
      </c>
      <c r="O1122" t="s">
        <v>42</v>
      </c>
    </row>
    <row r="1123" spans="1:15" x14ac:dyDescent="0.25">
      <c r="A1123" t="s">
        <v>153</v>
      </c>
      <c r="B1123">
        <v>7758.83</v>
      </c>
      <c r="C1123">
        <v>7641.46</v>
      </c>
      <c r="D1123">
        <v>7641.28</v>
      </c>
      <c r="E1123">
        <v>7466.05</v>
      </c>
      <c r="F1123">
        <v>369.68900000000002</v>
      </c>
      <c r="G1123">
        <v>374.024</v>
      </c>
      <c r="H1123">
        <v>107.574</v>
      </c>
      <c r="I1123">
        <v>94.456100000000006</v>
      </c>
      <c r="J1123">
        <v>146.23599999999999</v>
      </c>
      <c r="K1123">
        <v>6703.56</v>
      </c>
      <c r="L1123">
        <v>0.261102</v>
      </c>
      <c r="M1123">
        <v>0.70653200000000005</v>
      </c>
      <c r="N1123">
        <v>0</v>
      </c>
      <c r="O1123" t="s">
        <v>42</v>
      </c>
    </row>
    <row r="1124" spans="1:15" x14ac:dyDescent="0.25">
      <c r="A1124" t="s">
        <v>153</v>
      </c>
      <c r="B1124">
        <v>7847.27</v>
      </c>
      <c r="C1124">
        <v>7726.96</v>
      </c>
      <c r="D1124">
        <v>7726.77</v>
      </c>
      <c r="E1124">
        <v>7546.53</v>
      </c>
      <c r="F1124">
        <v>373.536</v>
      </c>
      <c r="G1124">
        <v>379.94499999999999</v>
      </c>
      <c r="H1124">
        <v>107.59099999999999</v>
      </c>
      <c r="I1124">
        <v>96.567700000000002</v>
      </c>
      <c r="J1124">
        <v>149.80500000000001</v>
      </c>
      <c r="K1124">
        <v>6774.3</v>
      </c>
      <c r="L1124">
        <v>0.283082</v>
      </c>
      <c r="M1124">
        <v>0.70653200000000005</v>
      </c>
      <c r="N1124">
        <v>0</v>
      </c>
      <c r="O1124" t="s">
        <v>42</v>
      </c>
    </row>
    <row r="1125" spans="1:15" x14ac:dyDescent="0.25">
      <c r="A1125" t="s">
        <v>153</v>
      </c>
      <c r="B1125">
        <v>7773.71</v>
      </c>
      <c r="C1125">
        <v>7654.87</v>
      </c>
      <c r="D1125">
        <v>7654.69</v>
      </c>
      <c r="E1125">
        <v>7478.88</v>
      </c>
      <c r="F1125">
        <v>368.65499999999997</v>
      </c>
      <c r="G1125">
        <v>374.65699999999998</v>
      </c>
      <c r="H1125">
        <v>107.42</v>
      </c>
      <c r="I1125">
        <v>94.782300000000006</v>
      </c>
      <c r="J1125">
        <v>146.88</v>
      </c>
      <c r="K1125">
        <v>6716.36</v>
      </c>
      <c r="L1125">
        <v>0.28308</v>
      </c>
      <c r="M1125">
        <v>0.72683699999999996</v>
      </c>
      <c r="N1125">
        <v>0</v>
      </c>
      <c r="O1125" t="s">
        <v>42</v>
      </c>
    </row>
    <row r="1126" spans="1:15" x14ac:dyDescent="0.25">
      <c r="A1126" t="s">
        <v>153</v>
      </c>
      <c r="B1126">
        <v>7792.63</v>
      </c>
      <c r="C1126">
        <v>7670.78</v>
      </c>
      <c r="D1126">
        <v>7670.59</v>
      </c>
      <c r="E1126">
        <v>7496.01</v>
      </c>
      <c r="F1126">
        <v>368.52600000000001</v>
      </c>
      <c r="G1126">
        <v>379.27300000000002</v>
      </c>
      <c r="H1126">
        <v>106.845</v>
      </c>
      <c r="I1126">
        <v>97.449600000000004</v>
      </c>
      <c r="J1126">
        <v>149.21600000000001</v>
      </c>
      <c r="K1126">
        <v>6729.71</v>
      </c>
      <c r="L1126">
        <v>0.28347699999999998</v>
      </c>
      <c r="M1126">
        <v>0.71694800000000003</v>
      </c>
      <c r="N1126">
        <v>0</v>
      </c>
      <c r="O1126" t="s">
        <v>42</v>
      </c>
    </row>
    <row r="1127" spans="1:15" x14ac:dyDescent="0.25">
      <c r="A1127" t="s">
        <v>153</v>
      </c>
      <c r="B1127">
        <v>7887.19</v>
      </c>
      <c r="C1127">
        <v>7768.24</v>
      </c>
      <c r="D1127">
        <v>7768.04</v>
      </c>
      <c r="E1127">
        <v>7585.29</v>
      </c>
      <c r="F1127">
        <v>373.21100000000001</v>
      </c>
      <c r="G1127">
        <v>380.73599999999999</v>
      </c>
      <c r="H1127">
        <v>107.998</v>
      </c>
      <c r="I1127">
        <v>96.433199999999999</v>
      </c>
      <c r="J1127">
        <v>150.256</v>
      </c>
      <c r="K1127">
        <v>6811.61</v>
      </c>
      <c r="L1127">
        <v>0.28315899999999999</v>
      </c>
      <c r="M1127">
        <v>0.72265599999999997</v>
      </c>
      <c r="N1127">
        <v>0</v>
      </c>
      <c r="O1127" t="s">
        <v>42</v>
      </c>
    </row>
    <row r="1128" spans="1:15" x14ac:dyDescent="0.25">
      <c r="A1128" t="s">
        <v>153</v>
      </c>
      <c r="B1128">
        <v>7823.2</v>
      </c>
      <c r="C1128">
        <v>7703.49</v>
      </c>
      <c r="D1128">
        <v>7703.29</v>
      </c>
      <c r="E1128">
        <v>7524.77</v>
      </c>
      <c r="F1128">
        <v>370.47399999999999</v>
      </c>
      <c r="G1128">
        <v>377.30399999999997</v>
      </c>
      <c r="H1128">
        <v>107.26</v>
      </c>
      <c r="I1128">
        <v>96.080100000000002</v>
      </c>
      <c r="J1128">
        <v>148.12200000000001</v>
      </c>
      <c r="K1128">
        <v>6757.96</v>
      </c>
      <c r="L1128">
        <v>0.283078</v>
      </c>
      <c r="M1128">
        <v>0.72741299999999998</v>
      </c>
      <c r="N1128">
        <v>0</v>
      </c>
      <c r="O1128" t="s">
        <v>42</v>
      </c>
    </row>
    <row r="1129" spans="1:15" x14ac:dyDescent="0.25">
      <c r="A1129" t="s">
        <v>153</v>
      </c>
      <c r="B1129">
        <v>7770</v>
      </c>
      <c r="C1129">
        <v>7650.91</v>
      </c>
      <c r="D1129">
        <v>7650.73</v>
      </c>
      <c r="E1129">
        <v>7475.76</v>
      </c>
      <c r="F1129">
        <v>365.18099999999998</v>
      </c>
      <c r="G1129">
        <v>373.33</v>
      </c>
      <c r="H1129">
        <v>106.485</v>
      </c>
      <c r="I1129">
        <v>94.479500000000002</v>
      </c>
      <c r="J1129">
        <v>146.58699999999999</v>
      </c>
      <c r="K1129">
        <v>6718.25</v>
      </c>
      <c r="L1129">
        <v>0.28308800000000001</v>
      </c>
      <c r="M1129">
        <v>0.722661</v>
      </c>
      <c r="N1129">
        <v>0</v>
      </c>
      <c r="O1129" t="s">
        <v>42</v>
      </c>
    </row>
    <row r="1130" spans="1:15" x14ac:dyDescent="0.25">
      <c r="A1130" t="s">
        <v>153</v>
      </c>
      <c r="B1130">
        <v>7773.41</v>
      </c>
      <c r="C1130">
        <v>7656.7</v>
      </c>
      <c r="D1130">
        <v>7656.51</v>
      </c>
      <c r="E1130">
        <v>7479.83</v>
      </c>
      <c r="F1130">
        <v>370.589</v>
      </c>
      <c r="G1130">
        <v>374.233</v>
      </c>
      <c r="H1130">
        <v>107.104</v>
      </c>
      <c r="I1130">
        <v>94.365300000000005</v>
      </c>
      <c r="J1130">
        <v>146.922</v>
      </c>
      <c r="K1130">
        <v>6716.11</v>
      </c>
      <c r="L1130">
        <v>0.26189200000000001</v>
      </c>
      <c r="M1130">
        <v>0.72677599999999998</v>
      </c>
      <c r="N1130">
        <v>0</v>
      </c>
      <c r="O1130" t="s">
        <v>42</v>
      </c>
    </row>
    <row r="1131" spans="1:15" x14ac:dyDescent="0.25">
      <c r="A1131" t="s">
        <v>153</v>
      </c>
      <c r="B1131">
        <v>7850.52</v>
      </c>
      <c r="C1131">
        <v>7732.75</v>
      </c>
      <c r="D1131">
        <v>7732.53</v>
      </c>
      <c r="E1131">
        <v>7547.82</v>
      </c>
      <c r="F1131">
        <v>380.3</v>
      </c>
      <c r="G1131">
        <v>380.755</v>
      </c>
      <c r="H1131">
        <v>109.626</v>
      </c>
      <c r="I1131">
        <v>95.616600000000005</v>
      </c>
      <c r="J1131">
        <v>149.63499999999999</v>
      </c>
      <c r="K1131">
        <v>6767.29</v>
      </c>
      <c r="L1131">
        <v>0.283078</v>
      </c>
      <c r="M1131">
        <v>0.72786600000000001</v>
      </c>
      <c r="N1131">
        <v>0</v>
      </c>
      <c r="O1131" t="s">
        <v>42</v>
      </c>
    </row>
    <row r="1132" spans="1:15" x14ac:dyDescent="0.25">
      <c r="A1132" t="s">
        <v>153</v>
      </c>
      <c r="B1132">
        <v>7785.99</v>
      </c>
      <c r="C1132">
        <v>7668.99</v>
      </c>
      <c r="D1132">
        <v>7668.78</v>
      </c>
      <c r="E1132">
        <v>7488.43</v>
      </c>
      <c r="F1132">
        <v>379.76600000000002</v>
      </c>
      <c r="G1132">
        <v>378.01400000000001</v>
      </c>
      <c r="H1132">
        <v>110.04600000000001</v>
      </c>
      <c r="I1132">
        <v>94.749700000000004</v>
      </c>
      <c r="J1132">
        <v>147.44800000000001</v>
      </c>
      <c r="K1132">
        <v>6711.72</v>
      </c>
      <c r="L1132">
        <v>0.283078</v>
      </c>
      <c r="M1132">
        <v>0.72252400000000006</v>
      </c>
      <c r="N1132">
        <v>0</v>
      </c>
      <c r="O1132" t="s">
        <v>42</v>
      </c>
    </row>
    <row r="1133" spans="1:15" x14ac:dyDescent="0.25">
      <c r="A1133" t="s">
        <v>153</v>
      </c>
      <c r="B1133">
        <v>7794.36</v>
      </c>
      <c r="C1133">
        <v>7673.32</v>
      </c>
      <c r="D1133">
        <v>7673.12</v>
      </c>
      <c r="E1133">
        <v>7491.73</v>
      </c>
      <c r="F1133">
        <v>380.05200000000002</v>
      </c>
      <c r="G1133">
        <v>377.76299999999998</v>
      </c>
      <c r="H1133">
        <v>110.01600000000001</v>
      </c>
      <c r="I1133">
        <v>94.744299999999996</v>
      </c>
      <c r="J1133">
        <v>147.31100000000001</v>
      </c>
      <c r="K1133">
        <v>6714.91</v>
      </c>
      <c r="L1133">
        <v>0.26955000000000001</v>
      </c>
      <c r="M1133">
        <v>0.72675199999999995</v>
      </c>
      <c r="N1133">
        <v>0</v>
      </c>
      <c r="O1133" t="s">
        <v>42</v>
      </c>
    </row>
    <row r="1134" spans="1:15" x14ac:dyDescent="0.25">
      <c r="A1134" t="s">
        <v>153</v>
      </c>
      <c r="B1134">
        <v>7772.94</v>
      </c>
      <c r="C1134">
        <v>7652.34</v>
      </c>
      <c r="D1134">
        <v>7652.14</v>
      </c>
      <c r="E1134">
        <v>7469.99</v>
      </c>
      <c r="F1134">
        <v>380.03100000000001</v>
      </c>
      <c r="G1134">
        <v>378.28100000000001</v>
      </c>
      <c r="H1134">
        <v>110.30500000000001</v>
      </c>
      <c r="I1134">
        <v>94.520300000000006</v>
      </c>
      <c r="J1134">
        <v>147.94999999999999</v>
      </c>
      <c r="K1134">
        <v>6693</v>
      </c>
      <c r="L1134">
        <v>0.283078</v>
      </c>
      <c r="M1134">
        <v>0.713032</v>
      </c>
      <c r="N1134">
        <v>0</v>
      </c>
      <c r="O1134" t="s">
        <v>42</v>
      </c>
    </row>
    <row r="1135" spans="1:15" x14ac:dyDescent="0.25">
      <c r="A1135" t="s">
        <v>153</v>
      </c>
      <c r="B1135">
        <v>7794.66</v>
      </c>
      <c r="C1135">
        <v>7673.84</v>
      </c>
      <c r="D1135">
        <v>7673.63</v>
      </c>
      <c r="E1135">
        <v>7491.22</v>
      </c>
      <c r="F1135">
        <v>379.29599999999999</v>
      </c>
      <c r="G1135">
        <v>378.31599999999997</v>
      </c>
      <c r="H1135">
        <v>110.364</v>
      </c>
      <c r="I1135">
        <v>94.659800000000004</v>
      </c>
      <c r="J1135">
        <v>147.69</v>
      </c>
      <c r="K1135">
        <v>6714.23</v>
      </c>
      <c r="L1135">
        <v>0.28326800000000002</v>
      </c>
      <c r="M1135">
        <v>0.71348199999999995</v>
      </c>
      <c r="N1135">
        <v>0</v>
      </c>
      <c r="O1135" t="s">
        <v>42</v>
      </c>
    </row>
    <row r="1136" spans="1:15" x14ac:dyDescent="0.25">
      <c r="A1136" t="s">
        <v>153</v>
      </c>
      <c r="B1136">
        <v>7792.26</v>
      </c>
      <c r="C1136">
        <v>7675.11</v>
      </c>
      <c r="D1136">
        <v>7674.9</v>
      </c>
      <c r="E1136">
        <v>7492.98</v>
      </c>
      <c r="F1136">
        <v>379.63200000000001</v>
      </c>
      <c r="G1136">
        <v>381.88499999999999</v>
      </c>
      <c r="H1136">
        <v>110.399</v>
      </c>
      <c r="I1136">
        <v>96.587000000000003</v>
      </c>
      <c r="J1136">
        <v>149.386</v>
      </c>
      <c r="K1136">
        <v>6712.4</v>
      </c>
      <c r="L1136">
        <v>0.26064300000000001</v>
      </c>
      <c r="M1136">
        <v>0.71677900000000005</v>
      </c>
      <c r="N1136">
        <v>0</v>
      </c>
      <c r="O1136" t="s">
        <v>42</v>
      </c>
    </row>
    <row r="1137" spans="1:15" x14ac:dyDescent="0.25">
      <c r="A1137" t="s">
        <v>153</v>
      </c>
      <c r="B1137">
        <v>7794.98</v>
      </c>
      <c r="C1137">
        <v>7676.92</v>
      </c>
      <c r="D1137">
        <v>7676.71</v>
      </c>
      <c r="E1137">
        <v>7494.47</v>
      </c>
      <c r="F1137">
        <v>380.786</v>
      </c>
      <c r="G1137">
        <v>379.48</v>
      </c>
      <c r="H1137">
        <v>110.889</v>
      </c>
      <c r="I1137">
        <v>95.165000000000006</v>
      </c>
      <c r="J1137">
        <v>147.75</v>
      </c>
      <c r="K1137">
        <v>6714.9</v>
      </c>
      <c r="L1137">
        <v>0.28307900000000003</v>
      </c>
      <c r="M1137">
        <v>0.70653200000000005</v>
      </c>
      <c r="N1137">
        <v>0</v>
      </c>
      <c r="O1137" t="s">
        <v>42</v>
      </c>
    </row>
    <row r="1138" spans="1:15" x14ac:dyDescent="0.25">
      <c r="A1138" t="s">
        <v>153</v>
      </c>
      <c r="B1138">
        <v>7795.28</v>
      </c>
      <c r="C1138">
        <v>7674.49</v>
      </c>
      <c r="D1138">
        <v>7674.28</v>
      </c>
      <c r="E1138">
        <v>7491.69</v>
      </c>
      <c r="F1138">
        <v>383.05900000000003</v>
      </c>
      <c r="G1138">
        <v>380.13900000000001</v>
      </c>
      <c r="H1138">
        <v>110.727</v>
      </c>
      <c r="I1138">
        <v>95.6648</v>
      </c>
      <c r="J1138">
        <v>148.16499999999999</v>
      </c>
      <c r="K1138">
        <v>6709.04</v>
      </c>
      <c r="L1138">
        <v>0.28313500000000003</v>
      </c>
      <c r="M1138">
        <v>0.72783200000000003</v>
      </c>
      <c r="N1138">
        <v>0</v>
      </c>
      <c r="O1138" t="s">
        <v>42</v>
      </c>
    </row>
    <row r="1139" spans="1:15" x14ac:dyDescent="0.25">
      <c r="A1139" t="s">
        <v>153</v>
      </c>
      <c r="B1139">
        <v>7878.07</v>
      </c>
      <c r="C1139">
        <v>7760.83</v>
      </c>
      <c r="D1139">
        <v>7760.6</v>
      </c>
      <c r="E1139">
        <v>7571.08</v>
      </c>
      <c r="F1139">
        <v>384.63</v>
      </c>
      <c r="G1139">
        <v>380.40100000000001</v>
      </c>
      <c r="H1139">
        <v>110.246</v>
      </c>
      <c r="I1139">
        <v>95.035700000000006</v>
      </c>
      <c r="J1139">
        <v>149.24299999999999</v>
      </c>
      <c r="K1139">
        <v>6786.46</v>
      </c>
      <c r="L1139">
        <v>0.28312100000000001</v>
      </c>
      <c r="M1139">
        <v>0.72789899999999996</v>
      </c>
      <c r="N1139">
        <v>0</v>
      </c>
      <c r="O1139" t="s">
        <v>42</v>
      </c>
    </row>
    <row r="1140" spans="1:15" x14ac:dyDescent="0.25">
      <c r="A1140" t="s">
        <v>153</v>
      </c>
      <c r="B1140">
        <v>7843.05</v>
      </c>
      <c r="C1140">
        <v>7721.1</v>
      </c>
      <c r="D1140">
        <v>7720.89</v>
      </c>
      <c r="E1140">
        <v>7537.2</v>
      </c>
      <c r="F1140">
        <v>378.971</v>
      </c>
      <c r="G1140">
        <v>377.26400000000001</v>
      </c>
      <c r="H1140">
        <v>110.029</v>
      </c>
      <c r="I1140">
        <v>94.368799999999993</v>
      </c>
      <c r="J1140">
        <v>147.13</v>
      </c>
      <c r="K1140">
        <v>6761.78</v>
      </c>
      <c r="L1140">
        <v>0.283277</v>
      </c>
      <c r="M1140">
        <v>0.72722699999999996</v>
      </c>
      <c r="N1140">
        <v>0</v>
      </c>
      <c r="O1140" t="s">
        <v>42</v>
      </c>
    </row>
    <row r="1141" spans="1:15" x14ac:dyDescent="0.25">
      <c r="A1141" t="s">
        <v>153</v>
      </c>
      <c r="B1141">
        <v>7824.09</v>
      </c>
      <c r="C1141">
        <v>7704.23</v>
      </c>
      <c r="D1141">
        <v>7704.03</v>
      </c>
      <c r="E1141">
        <v>7519.72</v>
      </c>
      <c r="F1141">
        <v>377.52699999999999</v>
      </c>
      <c r="G1141">
        <v>378.92500000000001</v>
      </c>
      <c r="H1141">
        <v>109.34</v>
      </c>
      <c r="I1141">
        <v>95.301100000000005</v>
      </c>
      <c r="J1141">
        <v>148.06200000000001</v>
      </c>
      <c r="K1141">
        <v>6743.26</v>
      </c>
      <c r="L1141">
        <v>0.28310400000000002</v>
      </c>
      <c r="M1141">
        <v>0.70653200000000005</v>
      </c>
      <c r="N1141">
        <v>0</v>
      </c>
      <c r="O1141" t="s">
        <v>42</v>
      </c>
    </row>
    <row r="1142" spans="1:15" x14ac:dyDescent="0.25">
      <c r="A1142" t="s">
        <v>153</v>
      </c>
      <c r="B1142">
        <v>7863.96</v>
      </c>
      <c r="C1142">
        <v>7745.7</v>
      </c>
      <c r="D1142">
        <v>7745.48</v>
      </c>
      <c r="E1142">
        <v>7558.22</v>
      </c>
      <c r="F1142">
        <v>383.78399999999999</v>
      </c>
      <c r="G1142">
        <v>379.64800000000002</v>
      </c>
      <c r="H1142">
        <v>109.952</v>
      </c>
      <c r="I1142">
        <v>95.084400000000002</v>
      </c>
      <c r="J1142">
        <v>149.017</v>
      </c>
      <c r="K1142">
        <v>6775.28</v>
      </c>
      <c r="L1142">
        <v>0.28332600000000002</v>
      </c>
      <c r="M1142">
        <v>0.70652899999999996</v>
      </c>
      <c r="N1142">
        <v>0</v>
      </c>
      <c r="O1142" t="s">
        <v>42</v>
      </c>
    </row>
    <row r="1143" spans="1:15" x14ac:dyDescent="0.25">
      <c r="A1143" t="s">
        <v>153</v>
      </c>
      <c r="B1143">
        <v>7809.56</v>
      </c>
      <c r="C1143">
        <v>7690.45</v>
      </c>
      <c r="D1143">
        <v>7690.24</v>
      </c>
      <c r="E1143">
        <v>7506.61</v>
      </c>
      <c r="F1143">
        <v>376.71</v>
      </c>
      <c r="G1143">
        <v>377.38600000000002</v>
      </c>
      <c r="H1143">
        <v>109.357</v>
      </c>
      <c r="I1143">
        <v>94.464699999999993</v>
      </c>
      <c r="J1143">
        <v>147.892</v>
      </c>
      <c r="K1143">
        <v>6733.19</v>
      </c>
      <c r="L1143">
        <v>0.28315499999999999</v>
      </c>
      <c r="M1143">
        <v>0.72755099999999995</v>
      </c>
      <c r="N1143">
        <v>0</v>
      </c>
      <c r="O1143" t="s">
        <v>42</v>
      </c>
    </row>
    <row r="1144" spans="1:15" x14ac:dyDescent="0.25">
      <c r="A1144" t="s">
        <v>153</v>
      </c>
      <c r="B1144">
        <v>7815.45</v>
      </c>
      <c r="C1144">
        <v>7694.97</v>
      </c>
      <c r="D1144">
        <v>7694.73</v>
      </c>
      <c r="E1144">
        <v>7509.59</v>
      </c>
      <c r="F1144">
        <v>376.80799999999999</v>
      </c>
      <c r="G1144">
        <v>377.714</v>
      </c>
      <c r="H1144">
        <v>109.277</v>
      </c>
      <c r="I1144">
        <v>94.7239</v>
      </c>
      <c r="J1144">
        <v>147.80500000000001</v>
      </c>
      <c r="K1144">
        <v>6736.1</v>
      </c>
      <c r="L1144">
        <v>0.28312500000000002</v>
      </c>
      <c r="M1144">
        <v>0.71228499999999995</v>
      </c>
      <c r="N1144">
        <v>0</v>
      </c>
      <c r="O1144" t="s">
        <v>42</v>
      </c>
    </row>
    <row r="1145" spans="1:15" x14ac:dyDescent="0.25">
      <c r="A1145" t="s">
        <v>153</v>
      </c>
      <c r="B1145">
        <v>7825.82</v>
      </c>
      <c r="C1145">
        <v>7704.96</v>
      </c>
      <c r="D1145">
        <v>7704.77</v>
      </c>
      <c r="E1145">
        <v>7521.43</v>
      </c>
      <c r="F1145">
        <v>377.55700000000002</v>
      </c>
      <c r="G1145">
        <v>377.73500000000001</v>
      </c>
      <c r="H1145">
        <v>109.363</v>
      </c>
      <c r="I1145">
        <v>94.657499999999999</v>
      </c>
      <c r="J1145">
        <v>147.494</v>
      </c>
      <c r="K1145">
        <v>6747.07</v>
      </c>
      <c r="L1145">
        <v>0.28309699999999999</v>
      </c>
      <c r="M1145">
        <v>0.72711199999999998</v>
      </c>
      <c r="N1145">
        <v>0</v>
      </c>
      <c r="O1145" t="s">
        <v>42</v>
      </c>
    </row>
    <row r="1146" spans="1:15" x14ac:dyDescent="0.25">
      <c r="A1146" t="s">
        <v>153</v>
      </c>
      <c r="B1146">
        <v>7789.21</v>
      </c>
      <c r="C1146">
        <v>7668.43</v>
      </c>
      <c r="D1146">
        <v>7668.24</v>
      </c>
      <c r="E1146">
        <v>7487.56</v>
      </c>
      <c r="F1146">
        <v>374.375</v>
      </c>
      <c r="G1146">
        <v>375.45499999999998</v>
      </c>
      <c r="H1146">
        <v>108.53100000000001</v>
      </c>
      <c r="I1146">
        <v>94.59</v>
      </c>
      <c r="J1146">
        <v>146.72200000000001</v>
      </c>
      <c r="K1146">
        <v>6718.55</v>
      </c>
      <c r="L1146">
        <v>0.28307900000000003</v>
      </c>
      <c r="M1146">
        <v>0.72787599999999997</v>
      </c>
      <c r="N1146">
        <v>0</v>
      </c>
      <c r="O1146" t="s">
        <v>42</v>
      </c>
    </row>
    <row r="1147" spans="1:15" x14ac:dyDescent="0.25">
      <c r="A1147" t="s">
        <v>153</v>
      </c>
      <c r="B1147">
        <v>7846.72</v>
      </c>
      <c r="C1147">
        <v>7726.79</v>
      </c>
      <c r="D1147">
        <v>7726.59</v>
      </c>
      <c r="E1147">
        <v>7542.99</v>
      </c>
      <c r="F1147">
        <v>378.495</v>
      </c>
      <c r="G1147">
        <v>379.99</v>
      </c>
      <c r="H1147">
        <v>109.02800000000001</v>
      </c>
      <c r="I1147">
        <v>95.556700000000006</v>
      </c>
      <c r="J1147">
        <v>149.37899999999999</v>
      </c>
      <c r="K1147">
        <v>6765.28</v>
      </c>
      <c r="L1147">
        <v>0.28308800000000001</v>
      </c>
      <c r="M1147">
        <v>0.72788399999999998</v>
      </c>
      <c r="N1147">
        <v>0</v>
      </c>
      <c r="O1147" t="s">
        <v>42</v>
      </c>
    </row>
    <row r="1148" spans="1:15" x14ac:dyDescent="0.25">
      <c r="A1148" t="s">
        <v>153</v>
      </c>
      <c r="B1148">
        <v>7810.57</v>
      </c>
      <c r="C1148">
        <v>7691.92</v>
      </c>
      <c r="D1148">
        <v>7691.72</v>
      </c>
      <c r="E1148">
        <v>7513.38</v>
      </c>
      <c r="F1148">
        <v>372.702</v>
      </c>
      <c r="G1148">
        <v>375.952</v>
      </c>
      <c r="H1148">
        <v>107.872</v>
      </c>
      <c r="I1148">
        <v>94.962000000000003</v>
      </c>
      <c r="J1148">
        <v>147.398</v>
      </c>
      <c r="K1148">
        <v>6745.65</v>
      </c>
      <c r="L1148">
        <v>0.283111</v>
      </c>
      <c r="M1148">
        <v>0.70651299999999995</v>
      </c>
      <c r="N1148">
        <v>0</v>
      </c>
      <c r="O1148" t="s">
        <v>42</v>
      </c>
    </row>
    <row r="1149" spans="1:15" x14ac:dyDescent="0.25">
      <c r="A1149" t="s">
        <v>153</v>
      </c>
      <c r="B1149">
        <v>7774.8</v>
      </c>
      <c r="C1149">
        <v>7654.31</v>
      </c>
      <c r="D1149">
        <v>7654.12</v>
      </c>
      <c r="E1149">
        <v>7478.8</v>
      </c>
      <c r="F1149">
        <v>367.65</v>
      </c>
      <c r="G1149">
        <v>374.59899999999999</v>
      </c>
      <c r="H1149">
        <v>106.98099999999999</v>
      </c>
      <c r="I1149">
        <v>95.359700000000004</v>
      </c>
      <c r="J1149">
        <v>146.65100000000001</v>
      </c>
      <c r="K1149">
        <v>6717.55</v>
      </c>
      <c r="L1149">
        <v>0.283078</v>
      </c>
      <c r="M1149">
        <v>0.72786499999999998</v>
      </c>
      <c r="N1149">
        <v>0</v>
      </c>
      <c r="O1149" t="s">
        <v>42</v>
      </c>
    </row>
    <row r="1150" spans="1:15" x14ac:dyDescent="0.25">
      <c r="A1150" t="s">
        <v>153</v>
      </c>
      <c r="B1150">
        <v>7787.72</v>
      </c>
      <c r="C1150">
        <v>7669.85</v>
      </c>
      <c r="D1150">
        <v>7669.67</v>
      </c>
      <c r="E1150">
        <v>7492.2</v>
      </c>
      <c r="F1150">
        <v>374.21600000000001</v>
      </c>
      <c r="G1150">
        <v>375.25099999999998</v>
      </c>
      <c r="H1150">
        <v>108.23</v>
      </c>
      <c r="I1150">
        <v>94.630399999999995</v>
      </c>
      <c r="J1150">
        <v>146.626</v>
      </c>
      <c r="K1150">
        <v>6723.78</v>
      </c>
      <c r="L1150">
        <v>0.28309099999999998</v>
      </c>
      <c r="M1150">
        <v>0.71959300000000004</v>
      </c>
      <c r="N1150">
        <v>0</v>
      </c>
      <c r="O1150" t="s">
        <v>42</v>
      </c>
    </row>
    <row r="1151" spans="1:15" x14ac:dyDescent="0.25">
      <c r="A1151" t="s">
        <v>153</v>
      </c>
      <c r="B1151">
        <v>7794.1</v>
      </c>
      <c r="C1151">
        <v>7672.98</v>
      </c>
      <c r="D1151">
        <v>7672.8</v>
      </c>
      <c r="E1151">
        <v>7498.19</v>
      </c>
      <c r="F1151">
        <v>366.55900000000003</v>
      </c>
      <c r="G1151">
        <v>373.96600000000001</v>
      </c>
      <c r="H1151">
        <v>106.991</v>
      </c>
      <c r="I1151">
        <v>94.700299999999999</v>
      </c>
      <c r="J1151">
        <v>146.63499999999999</v>
      </c>
      <c r="K1151">
        <v>6738.83</v>
      </c>
      <c r="L1151">
        <v>0.28309899999999999</v>
      </c>
      <c r="M1151">
        <v>0.72694899999999996</v>
      </c>
      <c r="N1151">
        <v>0</v>
      </c>
      <c r="O1151" t="s">
        <v>42</v>
      </c>
    </row>
    <row r="1152" spans="1:15" x14ac:dyDescent="0.25">
      <c r="A1152" t="s">
        <v>153</v>
      </c>
      <c r="B1152">
        <v>7783.81</v>
      </c>
      <c r="C1152">
        <v>7663.96</v>
      </c>
      <c r="D1152">
        <v>7663.78</v>
      </c>
      <c r="E1152">
        <v>7489.05</v>
      </c>
      <c r="F1152">
        <v>369.62799999999999</v>
      </c>
      <c r="G1152">
        <v>373.58699999999999</v>
      </c>
      <c r="H1152">
        <v>107.10299999999999</v>
      </c>
      <c r="I1152">
        <v>94.968299999999999</v>
      </c>
      <c r="J1152">
        <v>146.054</v>
      </c>
      <c r="K1152">
        <v>6726.94</v>
      </c>
      <c r="L1152">
        <v>0.28307900000000003</v>
      </c>
      <c r="M1152">
        <v>0.71906000000000003</v>
      </c>
      <c r="N1152">
        <v>0</v>
      </c>
      <c r="O1152" t="s">
        <v>42</v>
      </c>
    </row>
    <row r="1153" spans="1:15" x14ac:dyDescent="0.25">
      <c r="A1153" t="s">
        <v>153</v>
      </c>
      <c r="B1153">
        <v>7786.43</v>
      </c>
      <c r="C1153">
        <v>7669.08</v>
      </c>
      <c r="D1153">
        <v>7668.9</v>
      </c>
      <c r="E1153">
        <v>7493.23</v>
      </c>
      <c r="F1153">
        <v>370.173</v>
      </c>
      <c r="G1153">
        <v>374.87099999999998</v>
      </c>
      <c r="H1153">
        <v>107.66200000000001</v>
      </c>
      <c r="I1153">
        <v>94.638599999999997</v>
      </c>
      <c r="J1153">
        <v>146.82300000000001</v>
      </c>
      <c r="K1153">
        <v>6729.29</v>
      </c>
      <c r="L1153">
        <v>0.283084</v>
      </c>
      <c r="M1153">
        <v>0.72736199999999995</v>
      </c>
      <c r="N1153">
        <v>0</v>
      </c>
      <c r="O1153" t="s">
        <v>42</v>
      </c>
    </row>
    <row r="1154" spans="1:15" x14ac:dyDescent="0.25">
      <c r="A1154" t="s">
        <v>153</v>
      </c>
      <c r="B1154">
        <v>7795.58</v>
      </c>
      <c r="C1154">
        <v>7675.82</v>
      </c>
      <c r="D1154">
        <v>7675.63</v>
      </c>
      <c r="E1154">
        <v>7494.11</v>
      </c>
      <c r="F1154">
        <v>376.03399999999999</v>
      </c>
      <c r="G1154">
        <v>376.97800000000001</v>
      </c>
      <c r="H1154">
        <v>108.315</v>
      </c>
      <c r="I1154">
        <v>95.109899999999996</v>
      </c>
      <c r="J1154">
        <v>147.84700000000001</v>
      </c>
      <c r="K1154">
        <v>6722.05</v>
      </c>
      <c r="L1154">
        <v>0.26274900000000001</v>
      </c>
      <c r="M1154">
        <v>0.70893099999999998</v>
      </c>
      <c r="N1154">
        <v>0</v>
      </c>
      <c r="O1154" t="s">
        <v>42</v>
      </c>
    </row>
    <row r="1155" spans="1:15" x14ac:dyDescent="0.25">
      <c r="A1155" t="s">
        <v>153</v>
      </c>
      <c r="B1155">
        <v>7771.76</v>
      </c>
      <c r="C1155">
        <v>7654.53</v>
      </c>
      <c r="D1155">
        <v>7654.35</v>
      </c>
      <c r="E1155">
        <v>7479.37</v>
      </c>
      <c r="F1155">
        <v>367.024</v>
      </c>
      <c r="G1155">
        <v>374.06200000000001</v>
      </c>
      <c r="H1155">
        <v>107.096</v>
      </c>
      <c r="I1155">
        <v>94.628100000000003</v>
      </c>
      <c r="J1155">
        <v>146.57400000000001</v>
      </c>
      <c r="K1155">
        <v>6719.48</v>
      </c>
      <c r="L1155">
        <v>0.28309400000000001</v>
      </c>
      <c r="M1155">
        <v>0.72785900000000003</v>
      </c>
      <c r="N1155">
        <v>0</v>
      </c>
      <c r="O1155" t="s">
        <v>42</v>
      </c>
    </row>
    <row r="1156" spans="1:15" x14ac:dyDescent="0.25">
      <c r="A1156" t="s">
        <v>153</v>
      </c>
      <c r="B1156">
        <v>7767.52</v>
      </c>
      <c r="C1156">
        <v>7649.35</v>
      </c>
      <c r="D1156">
        <v>7649.17</v>
      </c>
      <c r="E1156">
        <v>7474.28</v>
      </c>
      <c r="F1156">
        <v>367.27600000000001</v>
      </c>
      <c r="G1156">
        <v>373.99599999999998</v>
      </c>
      <c r="H1156">
        <v>106.834</v>
      </c>
      <c r="I1156">
        <v>94.724400000000003</v>
      </c>
      <c r="J1156">
        <v>146.47200000000001</v>
      </c>
      <c r="K1156">
        <v>6714.55</v>
      </c>
      <c r="L1156">
        <v>0.283082</v>
      </c>
      <c r="M1156">
        <v>0.70653200000000005</v>
      </c>
      <c r="N1156">
        <v>0</v>
      </c>
      <c r="O1156" t="s">
        <v>42</v>
      </c>
    </row>
    <row r="1157" spans="1:15" x14ac:dyDescent="0.25">
      <c r="A1157" t="s">
        <v>153</v>
      </c>
      <c r="B1157">
        <v>7782.26</v>
      </c>
      <c r="C1157">
        <v>7664.79</v>
      </c>
      <c r="D1157">
        <v>7664.61</v>
      </c>
      <c r="E1157">
        <v>7489.61</v>
      </c>
      <c r="F1157">
        <v>366.01400000000001</v>
      </c>
      <c r="G1157">
        <v>373.99599999999998</v>
      </c>
      <c r="H1157">
        <v>106.405</v>
      </c>
      <c r="I1157">
        <v>94.602099999999993</v>
      </c>
      <c r="J1157">
        <v>147.17699999999999</v>
      </c>
      <c r="K1157">
        <v>6730.68</v>
      </c>
      <c r="L1157">
        <v>0.28312199999999998</v>
      </c>
      <c r="M1157">
        <v>0.723553</v>
      </c>
      <c r="N1157">
        <v>0</v>
      </c>
      <c r="O1157" t="s">
        <v>42</v>
      </c>
    </row>
    <row r="1158" spans="1:15" x14ac:dyDescent="0.25">
      <c r="A1158" t="s">
        <v>153</v>
      </c>
      <c r="B1158">
        <v>7792.78</v>
      </c>
      <c r="C1158">
        <v>7673.77</v>
      </c>
      <c r="D1158">
        <v>7673.59</v>
      </c>
      <c r="E1158">
        <v>7496.52</v>
      </c>
      <c r="F1158">
        <v>369.79899999999998</v>
      </c>
      <c r="G1158">
        <v>375.12599999999998</v>
      </c>
      <c r="H1158">
        <v>107.389</v>
      </c>
      <c r="I1158">
        <v>94.751099999999994</v>
      </c>
      <c r="J1158">
        <v>147.041</v>
      </c>
      <c r="K1158">
        <v>6732.69</v>
      </c>
      <c r="L1158">
        <v>0.27640199999999998</v>
      </c>
      <c r="M1158">
        <v>0.72789499999999996</v>
      </c>
      <c r="N1158">
        <v>0</v>
      </c>
      <c r="O1158" t="s">
        <v>42</v>
      </c>
    </row>
    <row r="1159" spans="1:15" x14ac:dyDescent="0.25">
      <c r="A1159" t="s">
        <v>153</v>
      </c>
      <c r="B1159">
        <v>7758.65</v>
      </c>
      <c r="C1159">
        <v>7639.19</v>
      </c>
      <c r="D1159">
        <v>7639.02</v>
      </c>
      <c r="E1159">
        <v>7464.53</v>
      </c>
      <c r="F1159">
        <v>368.59399999999999</v>
      </c>
      <c r="G1159">
        <v>373.84199999999998</v>
      </c>
      <c r="H1159">
        <v>107.565</v>
      </c>
      <c r="I1159">
        <v>94.219300000000004</v>
      </c>
      <c r="J1159">
        <v>146.208</v>
      </c>
      <c r="K1159">
        <v>6703.23</v>
      </c>
      <c r="L1159">
        <v>0.28316200000000002</v>
      </c>
      <c r="M1159">
        <v>0.71808399999999994</v>
      </c>
      <c r="N1159">
        <v>0</v>
      </c>
      <c r="O1159" t="s">
        <v>42</v>
      </c>
    </row>
    <row r="1160" spans="1:15" x14ac:dyDescent="0.25">
      <c r="A1160" t="s">
        <v>153</v>
      </c>
      <c r="B1160">
        <v>7757.84</v>
      </c>
      <c r="C1160">
        <v>7639.45</v>
      </c>
      <c r="D1160">
        <v>7639.26</v>
      </c>
      <c r="E1160">
        <v>7464.28</v>
      </c>
      <c r="F1160">
        <v>368.65</v>
      </c>
      <c r="G1160">
        <v>373.48500000000001</v>
      </c>
      <c r="H1160">
        <v>106.90300000000001</v>
      </c>
      <c r="I1160">
        <v>94.351399999999998</v>
      </c>
      <c r="J1160">
        <v>146.53299999999999</v>
      </c>
      <c r="K1160">
        <v>6703.19</v>
      </c>
      <c r="L1160">
        <v>0.28334700000000002</v>
      </c>
      <c r="M1160">
        <v>0.71013000000000004</v>
      </c>
      <c r="N1160">
        <v>0</v>
      </c>
      <c r="O1160" t="s">
        <v>42</v>
      </c>
    </row>
    <row r="1161" spans="1:15" x14ac:dyDescent="0.25">
      <c r="A1161" t="s">
        <v>153</v>
      </c>
      <c r="B1161">
        <v>7774.01</v>
      </c>
      <c r="C1161">
        <v>7654.8</v>
      </c>
      <c r="D1161">
        <v>7654.61</v>
      </c>
      <c r="E1161">
        <v>7479.33</v>
      </c>
      <c r="F1161">
        <v>366.07799999999997</v>
      </c>
      <c r="G1161">
        <v>373.51600000000002</v>
      </c>
      <c r="H1161">
        <v>106.283</v>
      </c>
      <c r="I1161">
        <v>94.817800000000005</v>
      </c>
      <c r="J1161">
        <v>146.63399999999999</v>
      </c>
      <c r="K1161">
        <v>6720.83</v>
      </c>
      <c r="L1161">
        <v>0.28334199999999998</v>
      </c>
      <c r="M1161">
        <v>0.70795399999999997</v>
      </c>
      <c r="N1161">
        <v>0</v>
      </c>
      <c r="O1161" t="s">
        <v>42</v>
      </c>
    </row>
    <row r="1162" spans="1:15" x14ac:dyDescent="0.25">
      <c r="A1162" t="s">
        <v>153</v>
      </c>
      <c r="B1162">
        <v>7854.04</v>
      </c>
      <c r="C1162">
        <v>7737.5</v>
      </c>
      <c r="D1162">
        <v>7737.29</v>
      </c>
      <c r="E1162">
        <v>7551.51</v>
      </c>
      <c r="F1162">
        <v>378.9</v>
      </c>
      <c r="G1162">
        <v>381.20299999999997</v>
      </c>
      <c r="H1162">
        <v>109.628</v>
      </c>
      <c r="I1162">
        <v>95.944599999999994</v>
      </c>
      <c r="J1162">
        <v>149.42599999999999</v>
      </c>
      <c r="K1162">
        <v>6772.05</v>
      </c>
      <c r="L1162">
        <v>0.28308899999999998</v>
      </c>
      <c r="M1162">
        <v>0.70653100000000002</v>
      </c>
      <c r="N1162">
        <v>0</v>
      </c>
      <c r="O1162" t="s">
        <v>42</v>
      </c>
    </row>
    <row r="1163" spans="1:15" x14ac:dyDescent="0.25">
      <c r="A1163" t="s">
        <v>153</v>
      </c>
      <c r="B1163">
        <v>7781.48</v>
      </c>
      <c r="C1163">
        <v>7664.22</v>
      </c>
      <c r="D1163">
        <v>7664.01</v>
      </c>
      <c r="E1163">
        <v>7483.15</v>
      </c>
      <c r="F1163">
        <v>381.62200000000001</v>
      </c>
      <c r="G1163">
        <v>378.36</v>
      </c>
      <c r="H1163">
        <v>110.521</v>
      </c>
      <c r="I1163">
        <v>94.561700000000002</v>
      </c>
      <c r="J1163">
        <v>147.35300000000001</v>
      </c>
      <c r="K1163">
        <v>6704.09</v>
      </c>
      <c r="L1163">
        <v>0.28308</v>
      </c>
      <c r="M1163">
        <v>0.70652800000000004</v>
      </c>
      <c r="N1163">
        <v>0</v>
      </c>
      <c r="O1163" t="s">
        <v>42</v>
      </c>
    </row>
    <row r="1164" spans="1:15" x14ac:dyDescent="0.25">
      <c r="A1164" t="s">
        <v>153</v>
      </c>
      <c r="B1164">
        <v>7763.28</v>
      </c>
      <c r="C1164">
        <v>7642.08</v>
      </c>
      <c r="D1164">
        <v>7641.88</v>
      </c>
      <c r="E1164">
        <v>7460.12</v>
      </c>
      <c r="F1164">
        <v>381.54899999999998</v>
      </c>
      <c r="G1164">
        <v>378.26499999999999</v>
      </c>
      <c r="H1164">
        <v>110.322</v>
      </c>
      <c r="I1164">
        <v>95.015100000000004</v>
      </c>
      <c r="J1164">
        <v>147.24600000000001</v>
      </c>
      <c r="K1164">
        <v>6681.54</v>
      </c>
      <c r="L1164">
        <v>0.28309200000000001</v>
      </c>
      <c r="M1164">
        <v>0.70653200000000005</v>
      </c>
      <c r="N1164">
        <v>0</v>
      </c>
      <c r="O1164" t="s">
        <v>42</v>
      </c>
    </row>
    <row r="1165" spans="1:15" x14ac:dyDescent="0.25">
      <c r="A1165" t="s">
        <v>153</v>
      </c>
      <c r="B1165">
        <v>7808.93</v>
      </c>
      <c r="C1165">
        <v>7690.04</v>
      </c>
      <c r="D1165">
        <v>7689.82</v>
      </c>
      <c r="E1165">
        <v>7506.67</v>
      </c>
      <c r="F1165">
        <v>381.64400000000001</v>
      </c>
      <c r="G1165">
        <v>379.44200000000001</v>
      </c>
      <c r="H1165">
        <v>110.18600000000001</v>
      </c>
      <c r="I1165">
        <v>95.373500000000007</v>
      </c>
      <c r="J1165">
        <v>148.06100000000001</v>
      </c>
      <c r="K1165">
        <v>6726.31</v>
      </c>
      <c r="L1165">
        <v>0.28309400000000001</v>
      </c>
      <c r="M1165">
        <v>0.72686899999999999</v>
      </c>
      <c r="N1165">
        <v>0</v>
      </c>
      <c r="O1165" t="s">
        <v>42</v>
      </c>
    </row>
    <row r="1166" spans="1:15" x14ac:dyDescent="0.25">
      <c r="A1166" t="s">
        <v>153</v>
      </c>
      <c r="B1166">
        <v>7768.82</v>
      </c>
      <c r="C1166">
        <v>7649.79</v>
      </c>
      <c r="D1166">
        <v>7649.58</v>
      </c>
      <c r="E1166">
        <v>7468</v>
      </c>
      <c r="F1166">
        <v>382.55700000000002</v>
      </c>
      <c r="G1166">
        <v>377.54500000000002</v>
      </c>
      <c r="H1166">
        <v>110.623</v>
      </c>
      <c r="I1166">
        <v>94.249899999999997</v>
      </c>
      <c r="J1166">
        <v>147.08500000000001</v>
      </c>
      <c r="K1166">
        <v>6688.81</v>
      </c>
      <c r="L1166">
        <v>0.28311500000000001</v>
      </c>
      <c r="M1166">
        <v>0.725136</v>
      </c>
      <c r="N1166">
        <v>0</v>
      </c>
      <c r="O1166" t="s">
        <v>42</v>
      </c>
    </row>
    <row r="1167" spans="1:15" x14ac:dyDescent="0.25">
      <c r="A1167" t="s">
        <v>153</v>
      </c>
      <c r="B1167">
        <v>7783.86</v>
      </c>
      <c r="C1167">
        <v>7664.13</v>
      </c>
      <c r="D1167">
        <v>7663.72</v>
      </c>
      <c r="E1167">
        <v>7481.24</v>
      </c>
      <c r="F1167">
        <v>380.46800000000002</v>
      </c>
      <c r="G1167">
        <v>380.827</v>
      </c>
      <c r="H1167">
        <v>111.395</v>
      </c>
      <c r="I1167">
        <v>94.672399999999996</v>
      </c>
      <c r="J1167">
        <v>149.08000000000001</v>
      </c>
      <c r="K1167">
        <v>6700.58</v>
      </c>
      <c r="L1167">
        <v>0.283078</v>
      </c>
      <c r="M1167">
        <v>0.72628800000000004</v>
      </c>
      <c r="N1167">
        <v>0</v>
      </c>
      <c r="O1167" t="s">
        <v>42</v>
      </c>
    </row>
    <row r="1168" spans="1:15" x14ac:dyDescent="0.25">
      <c r="A1168" t="s">
        <v>153</v>
      </c>
      <c r="B1168">
        <v>7788.97</v>
      </c>
      <c r="C1168">
        <v>7670.34</v>
      </c>
      <c r="D1168">
        <v>7670.12</v>
      </c>
      <c r="E1168">
        <v>7486.06</v>
      </c>
      <c r="F1168">
        <v>382.43299999999999</v>
      </c>
      <c r="G1168">
        <v>380.505</v>
      </c>
      <c r="H1168">
        <v>111.15300000000001</v>
      </c>
      <c r="I1168">
        <v>94.900400000000005</v>
      </c>
      <c r="J1168">
        <v>148.751</v>
      </c>
      <c r="K1168">
        <v>6703.61</v>
      </c>
      <c r="L1168">
        <v>0.283082</v>
      </c>
      <c r="M1168">
        <v>0.72785699999999998</v>
      </c>
      <c r="N1168">
        <v>0</v>
      </c>
      <c r="O1168" t="s">
        <v>42</v>
      </c>
    </row>
    <row r="1169" spans="1:25" x14ac:dyDescent="0.25">
      <c r="A1169" t="s">
        <v>153</v>
      </c>
      <c r="B1169">
        <v>7817.7</v>
      </c>
      <c r="C1169">
        <v>7697.82</v>
      </c>
      <c r="D1169">
        <v>7697.62</v>
      </c>
      <c r="E1169">
        <v>7514.47</v>
      </c>
      <c r="F1169">
        <v>381.10300000000001</v>
      </c>
      <c r="G1169">
        <v>379.54</v>
      </c>
      <c r="H1169">
        <v>110.54600000000001</v>
      </c>
      <c r="I1169">
        <v>94.649100000000004</v>
      </c>
      <c r="J1169">
        <v>148.43600000000001</v>
      </c>
      <c r="K1169">
        <v>6734.21</v>
      </c>
      <c r="L1169">
        <v>0.28311199999999997</v>
      </c>
      <c r="M1169">
        <v>0.722827</v>
      </c>
      <c r="N1169">
        <v>0</v>
      </c>
      <c r="O1169" t="s">
        <v>42</v>
      </c>
    </row>
    <row r="1170" spans="1:25" x14ac:dyDescent="0.25">
      <c r="A1170" t="s">
        <v>153</v>
      </c>
      <c r="B1170">
        <v>7875.88</v>
      </c>
      <c r="C1170">
        <v>7757.09</v>
      </c>
      <c r="D1170">
        <v>7756.88</v>
      </c>
      <c r="E1170">
        <v>7567.46</v>
      </c>
      <c r="F1170">
        <v>389.66</v>
      </c>
      <c r="G1170">
        <v>382.36799999999999</v>
      </c>
      <c r="H1170">
        <v>110.94799999999999</v>
      </c>
      <c r="I1170">
        <v>96.054299999999998</v>
      </c>
      <c r="J1170">
        <v>149.86099999999999</v>
      </c>
      <c r="K1170">
        <v>6775.94</v>
      </c>
      <c r="L1170">
        <v>0.28316400000000003</v>
      </c>
      <c r="M1170">
        <v>0.71584300000000001</v>
      </c>
      <c r="N1170">
        <v>0</v>
      </c>
      <c r="O1170" t="s">
        <v>42</v>
      </c>
    </row>
    <row r="1171" spans="1:25" x14ac:dyDescent="0.25">
      <c r="A1171" t="s">
        <v>153</v>
      </c>
      <c r="B1171">
        <v>7828.55</v>
      </c>
      <c r="C1171">
        <v>7707.28</v>
      </c>
      <c r="D1171">
        <v>7707.09</v>
      </c>
      <c r="E1171">
        <v>7526.01</v>
      </c>
      <c r="F1171">
        <v>378.58100000000002</v>
      </c>
      <c r="G1171">
        <v>380.036</v>
      </c>
      <c r="H1171">
        <v>110.675</v>
      </c>
      <c r="I1171">
        <v>94.851100000000002</v>
      </c>
      <c r="J1171">
        <v>148.63300000000001</v>
      </c>
      <c r="K1171">
        <v>6748.62</v>
      </c>
      <c r="L1171">
        <v>0.283078</v>
      </c>
      <c r="M1171">
        <v>0.72788699999999995</v>
      </c>
      <c r="N1171">
        <v>0</v>
      </c>
      <c r="O1171" t="s">
        <v>42</v>
      </c>
    </row>
    <row r="1172" spans="1:25" x14ac:dyDescent="0.25">
      <c r="A1172" t="s">
        <v>153</v>
      </c>
      <c r="B1172">
        <v>7800.83</v>
      </c>
      <c r="C1172">
        <v>7683.88</v>
      </c>
      <c r="D1172">
        <v>7683.66</v>
      </c>
      <c r="E1172">
        <v>7500.96</v>
      </c>
      <c r="F1172">
        <v>383.05599999999998</v>
      </c>
      <c r="G1172">
        <v>379.30900000000003</v>
      </c>
      <c r="H1172">
        <v>110.461</v>
      </c>
      <c r="I1172">
        <v>95.0077</v>
      </c>
      <c r="J1172">
        <v>148.233</v>
      </c>
      <c r="K1172">
        <v>6719.55</v>
      </c>
      <c r="L1172">
        <v>0.28315299999999999</v>
      </c>
      <c r="M1172">
        <v>0.72789899999999996</v>
      </c>
      <c r="N1172">
        <v>0</v>
      </c>
      <c r="O1172" t="s">
        <v>42</v>
      </c>
    </row>
    <row r="1173" spans="1:25" x14ac:dyDescent="0.25">
      <c r="A1173" t="s">
        <v>153</v>
      </c>
      <c r="B1173">
        <v>7831.82</v>
      </c>
      <c r="C1173">
        <v>7712.81</v>
      </c>
      <c r="D1173">
        <v>7712.61</v>
      </c>
      <c r="E1173">
        <v>7527.38</v>
      </c>
      <c r="F1173">
        <v>382.22500000000002</v>
      </c>
      <c r="G1173">
        <v>378.62900000000002</v>
      </c>
      <c r="H1173">
        <v>110.224</v>
      </c>
      <c r="I1173">
        <v>94.605900000000005</v>
      </c>
      <c r="J1173">
        <v>147.86600000000001</v>
      </c>
      <c r="K1173">
        <v>6746.92</v>
      </c>
      <c r="L1173">
        <v>0.26052799999999998</v>
      </c>
      <c r="M1173">
        <v>0.71984400000000004</v>
      </c>
      <c r="N1173">
        <v>0</v>
      </c>
      <c r="O1173" t="s">
        <v>42</v>
      </c>
    </row>
    <row r="1174" spans="1:25" x14ac:dyDescent="0.25">
      <c r="A1174" t="s">
        <v>153</v>
      </c>
      <c r="B1174">
        <v>7813.73</v>
      </c>
      <c r="C1174">
        <v>7696.37</v>
      </c>
      <c r="D1174">
        <v>7696.17</v>
      </c>
      <c r="E1174">
        <v>7512.29</v>
      </c>
      <c r="F1174">
        <v>380.41800000000001</v>
      </c>
      <c r="G1174">
        <v>377.685</v>
      </c>
      <c r="H1174">
        <v>109.758</v>
      </c>
      <c r="I1174">
        <v>94.608999999999995</v>
      </c>
      <c r="J1174">
        <v>147.73400000000001</v>
      </c>
      <c r="K1174">
        <v>6735.31</v>
      </c>
      <c r="L1174">
        <v>0.28432000000000002</v>
      </c>
      <c r="M1174">
        <v>0.727016</v>
      </c>
      <c r="N1174">
        <v>0</v>
      </c>
      <c r="O1174" t="s">
        <v>42</v>
      </c>
    </row>
    <row r="1175" spans="1:25" x14ac:dyDescent="0.25">
      <c r="A1175" t="s">
        <v>153</v>
      </c>
      <c r="B1175">
        <v>7816.12</v>
      </c>
      <c r="C1175">
        <v>7694.76</v>
      </c>
      <c r="D1175">
        <v>7694.57</v>
      </c>
      <c r="E1175">
        <v>7511.86</v>
      </c>
      <c r="F1175">
        <v>379.15699999999998</v>
      </c>
      <c r="G1175">
        <v>379.23200000000003</v>
      </c>
      <c r="H1175">
        <v>109.959</v>
      </c>
      <c r="I1175">
        <v>95.754400000000004</v>
      </c>
      <c r="J1175">
        <v>147.626</v>
      </c>
      <c r="K1175">
        <v>6733.75</v>
      </c>
      <c r="L1175">
        <v>0.28308299999999997</v>
      </c>
      <c r="M1175">
        <v>0.72692500000000004</v>
      </c>
      <c r="N1175">
        <v>0</v>
      </c>
      <c r="O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153</v>
      </c>
      <c r="B1176">
        <v>7807.01</v>
      </c>
      <c r="C1176">
        <v>7685.84</v>
      </c>
      <c r="D1176">
        <v>7685.62</v>
      </c>
      <c r="E1176">
        <v>7502.47</v>
      </c>
      <c r="F1176">
        <v>380.66500000000002</v>
      </c>
      <c r="G1176">
        <v>378.35</v>
      </c>
      <c r="H1176">
        <v>110.455</v>
      </c>
      <c r="I1176">
        <v>94.779200000000003</v>
      </c>
      <c r="J1176">
        <v>147.499</v>
      </c>
      <c r="K1176">
        <v>6724.4</v>
      </c>
      <c r="L1176">
        <v>0.28320000000000001</v>
      </c>
      <c r="M1176">
        <v>0.72494199999999998</v>
      </c>
      <c r="N1176">
        <v>0</v>
      </c>
      <c r="O1176" t="s">
        <v>42</v>
      </c>
      <c r="R1176">
        <f>AVERAGE(B1127:B1176)</f>
        <v>7804.1913999999988</v>
      </c>
      <c r="S1176">
        <f>AVERAGE(C1127:C1176)</f>
        <v>7685.0462000000007</v>
      </c>
      <c r="U1176">
        <f>_xlfn.VAR.P(B1127:B1176)</f>
        <v>1013.1146600399994</v>
      </c>
      <c r="V1176">
        <f>_xlfn.VAR.P(C1127:C1176)</f>
        <v>1015.8861395599996</v>
      </c>
      <c r="X1176">
        <f>1.96*SQRT(U1176)/50</f>
        <v>1.2477149158376943</v>
      </c>
      <c r="Y1176">
        <f>1.96*SQRT(V1176)/50</f>
        <v>1.2494203766120824</v>
      </c>
    </row>
    <row r="1177" spans="1:25" x14ac:dyDescent="0.25">
      <c r="A1177" t="s">
        <v>154</v>
      </c>
      <c r="B1177">
        <v>390348.4032</v>
      </c>
      <c r="C1177" t="s">
        <v>36</v>
      </c>
    </row>
    <row r="1178" spans="1:25" x14ac:dyDescent="0.25">
      <c r="A1178" t="s">
        <v>155</v>
      </c>
      <c r="B1178">
        <v>8434.31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0.283362</v>
      </c>
      <c r="L1178">
        <v>0.72781099999999999</v>
      </c>
      <c r="M1178">
        <v>0</v>
      </c>
      <c r="N1178" t="s">
        <v>42</v>
      </c>
    </row>
    <row r="1179" spans="1:25" x14ac:dyDescent="0.25">
      <c r="A1179" t="s">
        <v>155</v>
      </c>
      <c r="B1179">
        <v>8285.2000000000007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0.28336099999999997</v>
      </c>
      <c r="L1179">
        <v>0.72202100000000002</v>
      </c>
      <c r="M1179">
        <v>0</v>
      </c>
      <c r="N1179" t="s">
        <v>42</v>
      </c>
    </row>
    <row r="1180" spans="1:25" x14ac:dyDescent="0.25">
      <c r="A1180" t="s">
        <v>155</v>
      </c>
      <c r="B1180">
        <v>8329.32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0.28314699999999998</v>
      </c>
      <c r="L1180">
        <v>0.71765000000000001</v>
      </c>
      <c r="M1180">
        <v>0</v>
      </c>
      <c r="N1180" t="s">
        <v>42</v>
      </c>
    </row>
    <row r="1181" spans="1:25" x14ac:dyDescent="0.25">
      <c r="A1181" t="s">
        <v>155</v>
      </c>
      <c r="B1181">
        <v>8338.82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0.28308499999999998</v>
      </c>
      <c r="L1181">
        <v>0.72432200000000002</v>
      </c>
      <c r="M1181">
        <v>0</v>
      </c>
      <c r="N1181" t="s">
        <v>42</v>
      </c>
    </row>
    <row r="1182" spans="1:25" x14ac:dyDescent="0.25">
      <c r="A1182" t="s">
        <v>155</v>
      </c>
      <c r="B1182">
        <v>8330.06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0.28471099999999999</v>
      </c>
      <c r="L1182">
        <v>0.72473900000000002</v>
      </c>
      <c r="M1182">
        <v>0</v>
      </c>
      <c r="N1182" t="s">
        <v>42</v>
      </c>
    </row>
    <row r="1183" spans="1:25" x14ac:dyDescent="0.25">
      <c r="A1183" t="s">
        <v>155</v>
      </c>
      <c r="B1183">
        <v>8326.7999999999993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0.28308299999999997</v>
      </c>
      <c r="L1183">
        <v>0.72665400000000002</v>
      </c>
      <c r="M1183">
        <v>0</v>
      </c>
      <c r="N1183" t="s">
        <v>42</v>
      </c>
    </row>
    <row r="1184" spans="1:25" x14ac:dyDescent="0.25">
      <c r="A1184" t="s">
        <v>155</v>
      </c>
      <c r="B1184">
        <v>8333.66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0.28309600000000001</v>
      </c>
      <c r="L1184">
        <v>0.70653200000000005</v>
      </c>
      <c r="M1184">
        <v>0</v>
      </c>
      <c r="N1184" t="s">
        <v>42</v>
      </c>
    </row>
    <row r="1185" spans="1:14" x14ac:dyDescent="0.25">
      <c r="A1185" t="s">
        <v>155</v>
      </c>
      <c r="B1185">
        <v>8353.32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0.28308800000000001</v>
      </c>
      <c r="L1185">
        <v>0.72602999999999995</v>
      </c>
      <c r="M1185">
        <v>0</v>
      </c>
      <c r="N1185" t="s">
        <v>42</v>
      </c>
    </row>
    <row r="1186" spans="1:14" x14ac:dyDescent="0.25">
      <c r="A1186" t="s">
        <v>155</v>
      </c>
      <c r="B1186">
        <v>8372.49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0.28309000000000001</v>
      </c>
      <c r="L1186">
        <v>0.72789700000000002</v>
      </c>
      <c r="M1186">
        <v>0</v>
      </c>
      <c r="N1186" t="s">
        <v>42</v>
      </c>
    </row>
    <row r="1187" spans="1:14" x14ac:dyDescent="0.25">
      <c r="A1187" t="s">
        <v>155</v>
      </c>
      <c r="B1187">
        <v>8325.1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0.283223</v>
      </c>
      <c r="L1187">
        <v>0.72789800000000004</v>
      </c>
      <c r="M1187">
        <v>0</v>
      </c>
      <c r="N1187" t="s">
        <v>42</v>
      </c>
    </row>
    <row r="1188" spans="1:14" x14ac:dyDescent="0.25">
      <c r="A1188" t="s">
        <v>155</v>
      </c>
      <c r="B1188">
        <v>8334.73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0.28309000000000001</v>
      </c>
      <c r="L1188">
        <v>0.70653200000000005</v>
      </c>
      <c r="M1188">
        <v>0</v>
      </c>
      <c r="N1188" t="s">
        <v>42</v>
      </c>
    </row>
    <row r="1189" spans="1:14" x14ac:dyDescent="0.25">
      <c r="A1189" t="s">
        <v>155</v>
      </c>
      <c r="B1189">
        <v>8322.1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0.28325</v>
      </c>
      <c r="L1189">
        <v>0.72544299999999995</v>
      </c>
      <c r="M1189">
        <v>0</v>
      </c>
      <c r="N1189" t="s">
        <v>42</v>
      </c>
    </row>
    <row r="1190" spans="1:14" x14ac:dyDescent="0.25">
      <c r="A1190" t="s">
        <v>155</v>
      </c>
      <c r="B1190">
        <v>8333.99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0.28322900000000001</v>
      </c>
      <c r="L1190">
        <v>0.72789899999999996</v>
      </c>
      <c r="M1190">
        <v>0</v>
      </c>
      <c r="N1190" t="s">
        <v>42</v>
      </c>
    </row>
    <row r="1191" spans="1:14" x14ac:dyDescent="0.25">
      <c r="A1191" t="s">
        <v>155</v>
      </c>
      <c r="B1191">
        <v>8326.73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0.28323199999999998</v>
      </c>
      <c r="L1191">
        <v>0.71787599999999996</v>
      </c>
      <c r="M1191">
        <v>0</v>
      </c>
      <c r="N1191" t="s">
        <v>42</v>
      </c>
    </row>
    <row r="1192" spans="1:14" x14ac:dyDescent="0.25">
      <c r="A1192" t="s">
        <v>155</v>
      </c>
      <c r="B1192">
        <v>8317.26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0.28312799999999999</v>
      </c>
      <c r="L1192">
        <v>0.72774899999999998</v>
      </c>
      <c r="M1192">
        <v>0</v>
      </c>
      <c r="N1192" t="s">
        <v>42</v>
      </c>
    </row>
    <row r="1193" spans="1:14" x14ac:dyDescent="0.25">
      <c r="A1193" t="s">
        <v>155</v>
      </c>
      <c r="B1193">
        <v>8433.7099999999991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0.283111</v>
      </c>
      <c r="L1193">
        <v>0.72042600000000001</v>
      </c>
      <c r="M1193">
        <v>0</v>
      </c>
      <c r="N1193" t="s">
        <v>42</v>
      </c>
    </row>
    <row r="1194" spans="1:14" x14ac:dyDescent="0.25">
      <c r="A1194" t="s">
        <v>155</v>
      </c>
      <c r="B1194">
        <v>8392.7099999999991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0.27543699999999999</v>
      </c>
      <c r="L1194">
        <v>0.70652099999999995</v>
      </c>
      <c r="M1194">
        <v>0</v>
      </c>
      <c r="N1194" t="s">
        <v>42</v>
      </c>
    </row>
    <row r="1195" spans="1:14" x14ac:dyDescent="0.25">
      <c r="A1195" t="s">
        <v>155</v>
      </c>
      <c r="B1195">
        <v>8401.18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0.283078</v>
      </c>
      <c r="L1195">
        <v>0.70653200000000005</v>
      </c>
      <c r="M1195">
        <v>0</v>
      </c>
      <c r="N1195" t="s">
        <v>42</v>
      </c>
    </row>
    <row r="1196" spans="1:14" x14ac:dyDescent="0.25">
      <c r="A1196" t="s">
        <v>155</v>
      </c>
      <c r="B1196">
        <v>8395.42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0.28342200000000001</v>
      </c>
      <c r="L1196">
        <v>0.72167300000000001</v>
      </c>
      <c r="M1196">
        <v>0</v>
      </c>
      <c r="N1196" t="s">
        <v>42</v>
      </c>
    </row>
    <row r="1197" spans="1:14" x14ac:dyDescent="0.25">
      <c r="A1197" t="s">
        <v>155</v>
      </c>
      <c r="B1197">
        <v>8365.94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0.283111</v>
      </c>
      <c r="L1197">
        <v>0.72474799999999995</v>
      </c>
      <c r="M1197">
        <v>0</v>
      </c>
      <c r="N1197" t="s">
        <v>42</v>
      </c>
    </row>
    <row r="1198" spans="1:14" x14ac:dyDescent="0.25">
      <c r="A1198" t="s">
        <v>155</v>
      </c>
      <c r="B1198">
        <v>8414.5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0.28309000000000001</v>
      </c>
      <c r="L1198">
        <v>0.72577800000000003</v>
      </c>
      <c r="M1198">
        <v>0</v>
      </c>
      <c r="N1198" t="s">
        <v>42</v>
      </c>
    </row>
    <row r="1199" spans="1:14" x14ac:dyDescent="0.25">
      <c r="A1199" t="s">
        <v>155</v>
      </c>
      <c r="B1199">
        <v>8351.9599999999991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0.283078</v>
      </c>
      <c r="L1199">
        <v>0.72737600000000002</v>
      </c>
      <c r="M1199">
        <v>0</v>
      </c>
      <c r="N1199" t="s">
        <v>42</v>
      </c>
    </row>
    <row r="1200" spans="1:14" x14ac:dyDescent="0.25">
      <c r="A1200" t="s">
        <v>155</v>
      </c>
      <c r="B1200">
        <v>8454.09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0.26620300000000002</v>
      </c>
      <c r="L1200">
        <v>0.72330499999999998</v>
      </c>
      <c r="M1200">
        <v>0</v>
      </c>
      <c r="N1200" t="s">
        <v>42</v>
      </c>
    </row>
    <row r="1201" spans="1:14" x14ac:dyDescent="0.25">
      <c r="A1201" t="s">
        <v>155</v>
      </c>
      <c r="B1201">
        <v>8419.7099999999991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0.283111</v>
      </c>
      <c r="L1201">
        <v>0.72789400000000004</v>
      </c>
      <c r="M1201">
        <v>0</v>
      </c>
      <c r="N1201" t="s">
        <v>42</v>
      </c>
    </row>
    <row r="1202" spans="1:14" x14ac:dyDescent="0.25">
      <c r="A1202" t="s">
        <v>155</v>
      </c>
      <c r="B1202">
        <v>8435.58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0.28381800000000001</v>
      </c>
      <c r="L1202">
        <v>0.72663699999999998</v>
      </c>
      <c r="M1202">
        <v>0</v>
      </c>
      <c r="N1202" t="s">
        <v>42</v>
      </c>
    </row>
    <row r="1203" spans="1:14" x14ac:dyDescent="0.25">
      <c r="A1203" t="s">
        <v>155</v>
      </c>
      <c r="B1203">
        <v>8423.81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0.28322399999999998</v>
      </c>
      <c r="L1203">
        <v>0.72780199999999995</v>
      </c>
      <c r="M1203">
        <v>0</v>
      </c>
      <c r="N1203" t="s">
        <v>42</v>
      </c>
    </row>
    <row r="1204" spans="1:14" x14ac:dyDescent="0.25">
      <c r="A1204" t="s">
        <v>155</v>
      </c>
      <c r="B1204">
        <v>8435.99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0.28308</v>
      </c>
      <c r="L1204">
        <v>0.72262199999999999</v>
      </c>
      <c r="M1204">
        <v>0</v>
      </c>
      <c r="N1204" t="s">
        <v>42</v>
      </c>
    </row>
    <row r="1205" spans="1:14" x14ac:dyDescent="0.25">
      <c r="A1205" t="s">
        <v>155</v>
      </c>
      <c r="B1205">
        <v>8407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0.28315600000000002</v>
      </c>
      <c r="L1205">
        <v>0.72373799999999999</v>
      </c>
      <c r="M1205">
        <v>0</v>
      </c>
      <c r="N1205" t="s">
        <v>42</v>
      </c>
    </row>
    <row r="1206" spans="1:14" x14ac:dyDescent="0.25">
      <c r="A1206" t="s">
        <v>155</v>
      </c>
      <c r="B1206">
        <v>8438.92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0.28307900000000003</v>
      </c>
      <c r="L1206">
        <v>0.72744399999999998</v>
      </c>
      <c r="M1206">
        <v>0</v>
      </c>
      <c r="N1206" t="s">
        <v>42</v>
      </c>
    </row>
    <row r="1207" spans="1:14" x14ac:dyDescent="0.25">
      <c r="A1207" t="s">
        <v>155</v>
      </c>
      <c r="B1207">
        <v>8403.83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0.283084</v>
      </c>
      <c r="L1207">
        <v>0.72719999999999996</v>
      </c>
      <c r="M1207">
        <v>0</v>
      </c>
      <c r="N1207" t="s">
        <v>42</v>
      </c>
    </row>
    <row r="1208" spans="1:14" x14ac:dyDescent="0.25">
      <c r="A1208" t="s">
        <v>155</v>
      </c>
      <c r="B1208">
        <v>8319.7900000000009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0.283078</v>
      </c>
      <c r="L1208">
        <v>0.72773399999999999</v>
      </c>
      <c r="M1208">
        <v>0</v>
      </c>
      <c r="N1208" t="s">
        <v>42</v>
      </c>
    </row>
    <row r="1209" spans="1:14" x14ac:dyDescent="0.25">
      <c r="A1209" t="s">
        <v>155</v>
      </c>
      <c r="B1209">
        <v>8320.86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0.28308699999999998</v>
      </c>
      <c r="L1209">
        <v>0.71375299999999997</v>
      </c>
      <c r="M1209">
        <v>0</v>
      </c>
      <c r="N1209" t="s">
        <v>42</v>
      </c>
    </row>
    <row r="1210" spans="1:14" x14ac:dyDescent="0.25">
      <c r="A1210" t="s">
        <v>155</v>
      </c>
      <c r="B1210">
        <v>8305.31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0.28311799999999998</v>
      </c>
      <c r="L1210">
        <v>0.72751299999999997</v>
      </c>
      <c r="M1210">
        <v>0</v>
      </c>
      <c r="N1210" t="s">
        <v>42</v>
      </c>
    </row>
    <row r="1211" spans="1:14" x14ac:dyDescent="0.25">
      <c r="A1211" t="s">
        <v>155</v>
      </c>
      <c r="B1211">
        <v>8302.34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0.27481699999999998</v>
      </c>
      <c r="L1211">
        <v>0.72635700000000003</v>
      </c>
      <c r="M1211">
        <v>0</v>
      </c>
      <c r="N1211" t="s">
        <v>42</v>
      </c>
    </row>
    <row r="1212" spans="1:14" x14ac:dyDescent="0.25">
      <c r="A1212" t="s">
        <v>155</v>
      </c>
      <c r="B1212">
        <v>8297.0300000000007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0.26421</v>
      </c>
      <c r="L1212">
        <v>0.72359600000000002</v>
      </c>
      <c r="M1212">
        <v>0</v>
      </c>
      <c r="N1212" t="s">
        <v>42</v>
      </c>
    </row>
    <row r="1213" spans="1:14" x14ac:dyDescent="0.25">
      <c r="A1213" t="s">
        <v>155</v>
      </c>
      <c r="B1213">
        <v>8314.61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0.28312900000000002</v>
      </c>
      <c r="L1213">
        <v>0.72647200000000001</v>
      </c>
      <c r="M1213">
        <v>0</v>
      </c>
      <c r="N1213" t="s">
        <v>42</v>
      </c>
    </row>
    <row r="1214" spans="1:14" x14ac:dyDescent="0.25">
      <c r="A1214" t="s">
        <v>155</v>
      </c>
      <c r="B1214">
        <v>8399.06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0.28389999999999999</v>
      </c>
      <c r="L1214">
        <v>0.72302</v>
      </c>
      <c r="M1214">
        <v>0</v>
      </c>
      <c r="N1214" t="s">
        <v>42</v>
      </c>
    </row>
    <row r="1215" spans="1:14" x14ac:dyDescent="0.25">
      <c r="A1215" t="s">
        <v>155</v>
      </c>
      <c r="B1215">
        <v>8322.09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0.28359699999999999</v>
      </c>
      <c r="L1215">
        <v>0.72774899999999998</v>
      </c>
      <c r="M1215">
        <v>0</v>
      </c>
      <c r="N1215" t="s">
        <v>42</v>
      </c>
    </row>
    <row r="1216" spans="1:14" x14ac:dyDescent="0.25">
      <c r="A1216" t="s">
        <v>155</v>
      </c>
      <c r="B1216">
        <v>8321.36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0.27894400000000003</v>
      </c>
      <c r="L1216">
        <v>0.72775199999999995</v>
      </c>
      <c r="M1216">
        <v>0</v>
      </c>
      <c r="N1216" t="s">
        <v>42</v>
      </c>
    </row>
    <row r="1217" spans="1:25" x14ac:dyDescent="0.25">
      <c r="A1217" t="s">
        <v>155</v>
      </c>
      <c r="B1217">
        <v>8336.2800000000007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0.28310600000000002</v>
      </c>
      <c r="L1217">
        <v>0.72759799999999997</v>
      </c>
      <c r="M1217">
        <v>0</v>
      </c>
      <c r="N1217" t="s">
        <v>42</v>
      </c>
    </row>
    <row r="1218" spans="1:25" x14ac:dyDescent="0.25">
      <c r="A1218" t="s">
        <v>155</v>
      </c>
      <c r="B1218">
        <v>8339.24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0.283084</v>
      </c>
      <c r="L1218">
        <v>0.72728999999999999</v>
      </c>
      <c r="M1218">
        <v>0</v>
      </c>
      <c r="N1218" t="s">
        <v>42</v>
      </c>
    </row>
    <row r="1219" spans="1:25" x14ac:dyDescent="0.25">
      <c r="A1219" t="s">
        <v>155</v>
      </c>
      <c r="B1219">
        <v>8358.0400000000009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0.283194</v>
      </c>
      <c r="L1219">
        <v>0.72708399999999995</v>
      </c>
      <c r="M1219">
        <v>0</v>
      </c>
      <c r="N1219" t="s">
        <v>42</v>
      </c>
    </row>
    <row r="1220" spans="1:25" x14ac:dyDescent="0.25">
      <c r="A1220" t="s">
        <v>155</v>
      </c>
      <c r="B1220">
        <v>8307.43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0.28308299999999997</v>
      </c>
      <c r="L1220">
        <v>0.72770000000000001</v>
      </c>
      <c r="M1220">
        <v>0</v>
      </c>
      <c r="N1220" t="s">
        <v>42</v>
      </c>
    </row>
    <row r="1221" spans="1:25" x14ac:dyDescent="0.25">
      <c r="A1221" t="s">
        <v>155</v>
      </c>
      <c r="B1221">
        <v>8420.73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0.28308100000000003</v>
      </c>
      <c r="L1221">
        <v>0.72711300000000001</v>
      </c>
      <c r="M1221">
        <v>0</v>
      </c>
      <c r="N1221" t="s">
        <v>42</v>
      </c>
    </row>
    <row r="1222" spans="1:25" x14ac:dyDescent="0.25">
      <c r="A1222" t="s">
        <v>155</v>
      </c>
      <c r="B1222">
        <v>8416.68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0.283082</v>
      </c>
      <c r="L1222">
        <v>0.72712399999999999</v>
      </c>
      <c r="M1222">
        <v>0</v>
      </c>
      <c r="N1222" t="s">
        <v>42</v>
      </c>
    </row>
    <row r="1223" spans="1:25" x14ac:dyDescent="0.25">
      <c r="A1223" t="s">
        <v>155</v>
      </c>
      <c r="B1223">
        <v>8426.14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0.28311700000000001</v>
      </c>
      <c r="L1223">
        <v>0.726823</v>
      </c>
      <c r="M1223">
        <v>0</v>
      </c>
      <c r="N1223" t="s">
        <v>42</v>
      </c>
    </row>
    <row r="1224" spans="1:25" x14ac:dyDescent="0.25">
      <c r="A1224" t="s">
        <v>155</v>
      </c>
      <c r="B1224">
        <v>8377.15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0.28309699999999999</v>
      </c>
      <c r="L1224">
        <v>0.72418199999999999</v>
      </c>
      <c r="M1224">
        <v>0</v>
      </c>
      <c r="N1224" t="s">
        <v>42</v>
      </c>
    </row>
    <row r="1225" spans="1:25" x14ac:dyDescent="0.25">
      <c r="A1225" t="s">
        <v>155</v>
      </c>
      <c r="B1225">
        <v>8424.34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0.28317999999999999</v>
      </c>
      <c r="L1225">
        <v>0.72778200000000004</v>
      </c>
      <c r="M1225">
        <v>0</v>
      </c>
      <c r="N1225" t="s">
        <v>42</v>
      </c>
    </row>
    <row r="1226" spans="1:25" x14ac:dyDescent="0.25">
      <c r="A1226" t="s">
        <v>155</v>
      </c>
      <c r="B1226">
        <v>8427.26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0.28308699999999998</v>
      </c>
      <c r="L1226">
        <v>0.72647300000000004</v>
      </c>
      <c r="M1226">
        <v>0</v>
      </c>
      <c r="N1226" t="s">
        <v>42</v>
      </c>
    </row>
    <row r="1227" spans="1:25" x14ac:dyDescent="0.25">
      <c r="A1227" t="s">
        <v>155</v>
      </c>
      <c r="B1227">
        <v>8409.9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0.28327000000000002</v>
      </c>
      <c r="L1227">
        <v>0.72756100000000001</v>
      </c>
      <c r="M1227">
        <v>0</v>
      </c>
      <c r="N1227" t="s">
        <v>42</v>
      </c>
    </row>
    <row r="1228" spans="1:25" x14ac:dyDescent="0.25">
      <c r="A1228" t="s">
        <v>155</v>
      </c>
      <c r="B1228">
        <v>8415.07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0.283389</v>
      </c>
      <c r="L1228">
        <v>0.70653200000000005</v>
      </c>
      <c r="M1228">
        <v>0</v>
      </c>
      <c r="N1228" t="s">
        <v>42</v>
      </c>
    </row>
    <row r="1229" spans="1:25" x14ac:dyDescent="0.25">
      <c r="A1229" t="s">
        <v>155</v>
      </c>
      <c r="B1229">
        <v>8448.9500000000007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0.283078</v>
      </c>
      <c r="L1229">
        <v>0.727491</v>
      </c>
      <c r="M1229">
        <v>0</v>
      </c>
      <c r="N1229" t="s">
        <v>42</v>
      </c>
    </row>
    <row r="1230" spans="1:25" x14ac:dyDescent="0.25">
      <c r="A1230" t="s">
        <v>155</v>
      </c>
      <c r="B1230">
        <v>8401.6200000000008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0.28383799999999998</v>
      </c>
      <c r="L1230">
        <v>0.72575400000000001</v>
      </c>
      <c r="M1230">
        <v>0</v>
      </c>
      <c r="N1230" t="s">
        <v>42</v>
      </c>
    </row>
    <row r="1231" spans="1:25" x14ac:dyDescent="0.25">
      <c r="A1231" t="s">
        <v>155</v>
      </c>
      <c r="B1231">
        <v>8421.01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0.26698899999999998</v>
      </c>
      <c r="L1231">
        <v>0.72771699999999995</v>
      </c>
      <c r="M1231">
        <v>0</v>
      </c>
      <c r="N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155</v>
      </c>
      <c r="B1232">
        <v>8402.5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0.26087399999999999</v>
      </c>
      <c r="L1232">
        <v>0.72515200000000002</v>
      </c>
      <c r="M1232">
        <v>0</v>
      </c>
      <c r="N1232" t="s">
        <v>42</v>
      </c>
      <c r="R1232">
        <f>AVERAGE(B1183:B1232)</f>
        <v>8375.1064000000006</v>
      </c>
      <c r="S1232">
        <f>AVERAGE(C1183:C1232)</f>
        <v>0</v>
      </c>
      <c r="U1232">
        <f>_xlfn.VAR.P(B1183:B1232)</f>
        <v>2259.6752510399897</v>
      </c>
      <c r="V1232">
        <f>_xlfn.VAR.P(C1183:C1232)</f>
        <v>0</v>
      </c>
      <c r="X1232">
        <f>1.96*SQRT(U1232)/50</f>
        <v>1.863412830737754</v>
      </c>
      <c r="Y1232">
        <f>1.96*SQRT(V1232)/50</f>
        <v>0</v>
      </c>
    </row>
    <row r="1233" spans="1:13" x14ac:dyDescent="0.25">
      <c r="A1233" t="s">
        <v>156</v>
      </c>
      <c r="B1233">
        <v>418853.5539</v>
      </c>
      <c r="C1233" t="s">
        <v>36</v>
      </c>
    </row>
    <row r="1234" spans="1:13" x14ac:dyDescent="0.25">
      <c r="A1234" t="s">
        <v>157</v>
      </c>
      <c r="B1234">
        <v>7457.28</v>
      </c>
      <c r="C1234">
        <v>7399.53</v>
      </c>
      <c r="D1234">
        <v>7399.34</v>
      </c>
      <c r="E1234">
        <v>7218.34</v>
      </c>
      <c r="F1234">
        <v>389.81700000000001</v>
      </c>
      <c r="G1234">
        <v>0</v>
      </c>
      <c r="H1234">
        <v>110.66500000000001</v>
      </c>
      <c r="I1234">
        <v>0</v>
      </c>
      <c r="J1234">
        <v>0.28313199999999999</v>
      </c>
      <c r="K1234">
        <v>0.71931800000000001</v>
      </c>
      <c r="L1234">
        <v>0</v>
      </c>
      <c r="M1234" t="s">
        <v>42</v>
      </c>
    </row>
    <row r="1235" spans="1:13" x14ac:dyDescent="0.25">
      <c r="A1235" t="s">
        <v>157</v>
      </c>
      <c r="B1235">
        <v>7443.12</v>
      </c>
      <c r="C1235">
        <v>7384.32</v>
      </c>
      <c r="D1235">
        <v>7384.11</v>
      </c>
      <c r="E1235">
        <v>7200.21</v>
      </c>
      <c r="F1235">
        <v>392.67200000000003</v>
      </c>
      <c r="G1235">
        <v>0</v>
      </c>
      <c r="H1235">
        <v>110.63500000000001</v>
      </c>
      <c r="I1235">
        <v>0</v>
      </c>
      <c r="J1235">
        <v>0.28349000000000002</v>
      </c>
      <c r="K1235">
        <v>0.72549399999999997</v>
      </c>
      <c r="L1235">
        <v>0</v>
      </c>
      <c r="M1235" t="s">
        <v>42</v>
      </c>
    </row>
    <row r="1236" spans="1:13" x14ac:dyDescent="0.25">
      <c r="A1236" t="s">
        <v>157</v>
      </c>
      <c r="B1236">
        <v>7449.12</v>
      </c>
      <c r="C1236">
        <v>7391.47</v>
      </c>
      <c r="D1236">
        <v>7391.28</v>
      </c>
      <c r="E1236">
        <v>7208.37</v>
      </c>
      <c r="F1236">
        <v>386.67200000000003</v>
      </c>
      <c r="G1236">
        <v>0</v>
      </c>
      <c r="H1236">
        <v>109.989</v>
      </c>
      <c r="I1236">
        <v>0</v>
      </c>
      <c r="J1236">
        <v>0.26769399999999999</v>
      </c>
      <c r="K1236">
        <v>0.71939200000000003</v>
      </c>
      <c r="L1236">
        <v>0</v>
      </c>
      <c r="M1236" t="s">
        <v>42</v>
      </c>
    </row>
    <row r="1237" spans="1:13" x14ac:dyDescent="0.25">
      <c r="A1237" t="s">
        <v>157</v>
      </c>
      <c r="B1237">
        <v>7437.1</v>
      </c>
      <c r="C1237">
        <v>7379.31</v>
      </c>
      <c r="D1237">
        <v>7379.14</v>
      </c>
      <c r="E1237">
        <v>7200.92</v>
      </c>
      <c r="F1237">
        <v>385.44799999999998</v>
      </c>
      <c r="G1237">
        <v>0</v>
      </c>
      <c r="H1237">
        <v>108.35899999999999</v>
      </c>
      <c r="I1237">
        <v>0</v>
      </c>
      <c r="J1237">
        <v>0.28311700000000001</v>
      </c>
      <c r="K1237">
        <v>0.70653200000000005</v>
      </c>
      <c r="L1237">
        <v>0</v>
      </c>
      <c r="M1237" t="s">
        <v>42</v>
      </c>
    </row>
    <row r="1238" spans="1:13" x14ac:dyDescent="0.25">
      <c r="A1238" t="s">
        <v>157</v>
      </c>
      <c r="B1238">
        <v>7386.43</v>
      </c>
      <c r="C1238">
        <v>7328.72</v>
      </c>
      <c r="D1238">
        <v>7328.58</v>
      </c>
      <c r="E1238">
        <v>7157.46</v>
      </c>
      <c r="F1238">
        <v>379.77600000000001</v>
      </c>
      <c r="G1238">
        <v>0</v>
      </c>
      <c r="H1238">
        <v>107.94</v>
      </c>
      <c r="I1238">
        <v>0</v>
      </c>
      <c r="J1238">
        <v>0.28307900000000003</v>
      </c>
      <c r="K1238">
        <v>0.72436100000000003</v>
      </c>
      <c r="L1238">
        <v>0</v>
      </c>
      <c r="M1238" t="s">
        <v>42</v>
      </c>
    </row>
    <row r="1239" spans="1:13" x14ac:dyDescent="0.25">
      <c r="A1239" t="s">
        <v>157</v>
      </c>
      <c r="B1239">
        <v>7374.05</v>
      </c>
      <c r="C1239">
        <v>7316.04</v>
      </c>
      <c r="D1239">
        <v>7315.89</v>
      </c>
      <c r="E1239">
        <v>7144.96</v>
      </c>
      <c r="F1239">
        <v>379.803</v>
      </c>
      <c r="G1239">
        <v>0</v>
      </c>
      <c r="H1239">
        <v>107.72</v>
      </c>
      <c r="I1239">
        <v>0</v>
      </c>
      <c r="J1239">
        <v>0.28393400000000002</v>
      </c>
      <c r="K1239">
        <v>0.72788699999999995</v>
      </c>
      <c r="L1239">
        <v>0</v>
      </c>
      <c r="M1239" t="s">
        <v>42</v>
      </c>
    </row>
    <row r="1240" spans="1:13" x14ac:dyDescent="0.25">
      <c r="A1240" t="s">
        <v>157</v>
      </c>
      <c r="B1240">
        <v>7381.11</v>
      </c>
      <c r="C1240">
        <v>7323</v>
      </c>
      <c r="D1240">
        <v>7322.86</v>
      </c>
      <c r="E1240">
        <v>7148.9</v>
      </c>
      <c r="F1240">
        <v>381.39</v>
      </c>
      <c r="G1240">
        <v>0</v>
      </c>
      <c r="H1240">
        <v>108.43899999999999</v>
      </c>
      <c r="I1240">
        <v>0</v>
      </c>
      <c r="J1240">
        <v>0.27587299999999998</v>
      </c>
      <c r="K1240">
        <v>0.70956300000000005</v>
      </c>
      <c r="L1240">
        <v>0</v>
      </c>
      <c r="M1240" t="s">
        <v>42</v>
      </c>
    </row>
    <row r="1241" spans="1:13" x14ac:dyDescent="0.25">
      <c r="A1241" t="s">
        <v>157</v>
      </c>
      <c r="B1241">
        <v>7461.57</v>
      </c>
      <c r="C1241">
        <v>7403.47</v>
      </c>
      <c r="D1241">
        <v>7403.31</v>
      </c>
      <c r="E1241">
        <v>7226.49</v>
      </c>
      <c r="F1241">
        <v>384.87900000000002</v>
      </c>
      <c r="G1241">
        <v>0</v>
      </c>
      <c r="H1241">
        <v>108.473</v>
      </c>
      <c r="I1241">
        <v>0</v>
      </c>
      <c r="J1241">
        <v>0.28309899999999999</v>
      </c>
      <c r="K1241">
        <v>0.71831699999999998</v>
      </c>
      <c r="L1241">
        <v>0</v>
      </c>
      <c r="M1241" t="s">
        <v>42</v>
      </c>
    </row>
    <row r="1242" spans="1:13" x14ac:dyDescent="0.25">
      <c r="A1242" t="s">
        <v>157</v>
      </c>
      <c r="B1242">
        <v>7462.04</v>
      </c>
      <c r="C1242">
        <v>7402.95</v>
      </c>
      <c r="D1242">
        <v>7402.79</v>
      </c>
      <c r="E1242">
        <v>7223.89</v>
      </c>
      <c r="F1242">
        <v>388.31200000000001</v>
      </c>
      <c r="G1242">
        <v>0</v>
      </c>
      <c r="H1242">
        <v>109.358</v>
      </c>
      <c r="I1242">
        <v>0</v>
      </c>
      <c r="J1242">
        <v>0.28308</v>
      </c>
      <c r="K1242">
        <v>0.72789099999999995</v>
      </c>
      <c r="L1242">
        <v>0</v>
      </c>
      <c r="M1242" t="s">
        <v>42</v>
      </c>
    </row>
    <row r="1243" spans="1:13" x14ac:dyDescent="0.25">
      <c r="A1243" t="s">
        <v>157</v>
      </c>
      <c r="B1243">
        <v>7372.27</v>
      </c>
      <c r="C1243">
        <v>7314.57</v>
      </c>
      <c r="D1243">
        <v>7314.42</v>
      </c>
      <c r="E1243">
        <v>7142.26</v>
      </c>
      <c r="F1243">
        <v>377.24799999999999</v>
      </c>
      <c r="G1243">
        <v>0</v>
      </c>
      <c r="H1243">
        <v>106.753</v>
      </c>
      <c r="I1243">
        <v>0</v>
      </c>
      <c r="J1243">
        <v>0.283111</v>
      </c>
      <c r="K1243">
        <v>0.72759300000000005</v>
      </c>
      <c r="L1243">
        <v>0</v>
      </c>
      <c r="M1243" t="s">
        <v>42</v>
      </c>
    </row>
    <row r="1244" spans="1:13" x14ac:dyDescent="0.25">
      <c r="A1244" t="s">
        <v>157</v>
      </c>
      <c r="B1244">
        <v>7380.94</v>
      </c>
      <c r="C1244">
        <v>7322.84</v>
      </c>
      <c r="D1244">
        <v>7322.7</v>
      </c>
      <c r="E1244">
        <v>7150.43</v>
      </c>
      <c r="F1244">
        <v>376.78399999999999</v>
      </c>
      <c r="G1244">
        <v>0</v>
      </c>
      <c r="H1244">
        <v>106.842</v>
      </c>
      <c r="I1244">
        <v>0</v>
      </c>
      <c r="J1244">
        <v>0.28318700000000002</v>
      </c>
      <c r="K1244">
        <v>0.72590699999999997</v>
      </c>
      <c r="L1244">
        <v>0</v>
      </c>
      <c r="M1244" t="s">
        <v>42</v>
      </c>
    </row>
    <row r="1245" spans="1:13" x14ac:dyDescent="0.25">
      <c r="A1245" t="s">
        <v>157</v>
      </c>
      <c r="B1245">
        <v>7414.83</v>
      </c>
      <c r="C1245">
        <v>7356.68</v>
      </c>
      <c r="D1245">
        <v>7356.52</v>
      </c>
      <c r="E1245">
        <v>7180.93</v>
      </c>
      <c r="F1245">
        <v>384.86</v>
      </c>
      <c r="G1245">
        <v>0</v>
      </c>
      <c r="H1245">
        <v>108.803</v>
      </c>
      <c r="I1245">
        <v>0</v>
      </c>
      <c r="J1245">
        <v>0.28307900000000003</v>
      </c>
      <c r="K1245">
        <v>0.72752700000000003</v>
      </c>
      <c r="L1245">
        <v>0</v>
      </c>
      <c r="M1245" t="s">
        <v>42</v>
      </c>
    </row>
    <row r="1246" spans="1:13" x14ac:dyDescent="0.25">
      <c r="A1246" t="s">
        <v>157</v>
      </c>
      <c r="B1246">
        <v>7369.03</v>
      </c>
      <c r="C1246">
        <v>7310.32</v>
      </c>
      <c r="D1246">
        <v>7310.17</v>
      </c>
      <c r="E1246">
        <v>7137.94</v>
      </c>
      <c r="F1246">
        <v>378.66</v>
      </c>
      <c r="G1246">
        <v>0</v>
      </c>
      <c r="H1246">
        <v>107.012</v>
      </c>
      <c r="I1246">
        <v>0</v>
      </c>
      <c r="J1246">
        <v>0.26489099999999999</v>
      </c>
      <c r="K1246">
        <v>0.72296899999999997</v>
      </c>
      <c r="L1246">
        <v>0</v>
      </c>
      <c r="M1246" t="s">
        <v>42</v>
      </c>
    </row>
    <row r="1247" spans="1:13" x14ac:dyDescent="0.25">
      <c r="A1247" t="s">
        <v>157</v>
      </c>
      <c r="B1247">
        <v>7390.68</v>
      </c>
      <c r="C1247">
        <v>7332.3</v>
      </c>
      <c r="D1247">
        <v>7332.15</v>
      </c>
      <c r="E1247">
        <v>7159.48</v>
      </c>
      <c r="F1247">
        <v>378.48099999999999</v>
      </c>
      <c r="G1247">
        <v>0</v>
      </c>
      <c r="H1247">
        <v>107.18899999999999</v>
      </c>
      <c r="I1247">
        <v>0</v>
      </c>
      <c r="J1247">
        <v>0.28309699999999999</v>
      </c>
      <c r="K1247">
        <v>0.7278</v>
      </c>
      <c r="L1247">
        <v>0</v>
      </c>
      <c r="M1247" t="s">
        <v>42</v>
      </c>
    </row>
    <row r="1248" spans="1:13" x14ac:dyDescent="0.25">
      <c r="A1248" t="s">
        <v>157</v>
      </c>
      <c r="B1248">
        <v>7406.39</v>
      </c>
      <c r="C1248">
        <v>7347.94</v>
      </c>
      <c r="D1248">
        <v>7347.77</v>
      </c>
      <c r="E1248">
        <v>7174.6</v>
      </c>
      <c r="F1248">
        <v>377.58</v>
      </c>
      <c r="G1248">
        <v>0</v>
      </c>
      <c r="H1248">
        <v>107.024</v>
      </c>
      <c r="I1248">
        <v>0</v>
      </c>
      <c r="J1248">
        <v>0.28313100000000002</v>
      </c>
      <c r="K1248">
        <v>0.72661500000000001</v>
      </c>
      <c r="L1248">
        <v>0</v>
      </c>
      <c r="M1248" t="s">
        <v>42</v>
      </c>
    </row>
    <row r="1249" spans="1:13" x14ac:dyDescent="0.25">
      <c r="A1249" t="s">
        <v>157</v>
      </c>
      <c r="B1249">
        <v>7405.2</v>
      </c>
      <c r="C1249">
        <v>7346.97</v>
      </c>
      <c r="D1249">
        <v>7346.82</v>
      </c>
      <c r="E1249">
        <v>7172.44</v>
      </c>
      <c r="F1249">
        <v>379.54399999999998</v>
      </c>
      <c r="G1249">
        <v>0</v>
      </c>
      <c r="H1249">
        <v>107.432</v>
      </c>
      <c r="I1249">
        <v>0</v>
      </c>
      <c r="J1249">
        <v>0.28308</v>
      </c>
      <c r="K1249">
        <v>0.72641800000000001</v>
      </c>
      <c r="L1249">
        <v>0</v>
      </c>
      <c r="M1249" t="s">
        <v>42</v>
      </c>
    </row>
    <row r="1250" spans="1:13" x14ac:dyDescent="0.25">
      <c r="A1250" t="s">
        <v>157</v>
      </c>
      <c r="B1250">
        <v>7384.03</v>
      </c>
      <c r="C1250">
        <v>7326.13</v>
      </c>
      <c r="D1250">
        <v>7325.95</v>
      </c>
      <c r="E1250">
        <v>7152.61</v>
      </c>
      <c r="F1250">
        <v>380.45699999999999</v>
      </c>
      <c r="G1250">
        <v>0</v>
      </c>
      <c r="H1250">
        <v>107.61199999999999</v>
      </c>
      <c r="I1250">
        <v>0</v>
      </c>
      <c r="J1250">
        <v>0.283161</v>
      </c>
      <c r="K1250">
        <v>0.72789400000000004</v>
      </c>
      <c r="L1250">
        <v>0</v>
      </c>
      <c r="M1250" t="s">
        <v>42</v>
      </c>
    </row>
    <row r="1251" spans="1:13" x14ac:dyDescent="0.25">
      <c r="A1251" t="s">
        <v>157</v>
      </c>
      <c r="B1251">
        <v>7394.64</v>
      </c>
      <c r="C1251">
        <v>7336.59</v>
      </c>
      <c r="D1251">
        <v>7336.43</v>
      </c>
      <c r="E1251">
        <v>7163.17</v>
      </c>
      <c r="F1251">
        <v>380.46300000000002</v>
      </c>
      <c r="G1251">
        <v>0</v>
      </c>
      <c r="H1251">
        <v>107.654</v>
      </c>
      <c r="I1251">
        <v>0</v>
      </c>
      <c r="J1251">
        <v>0.260521</v>
      </c>
      <c r="K1251">
        <v>0.72127699999999995</v>
      </c>
      <c r="L1251">
        <v>0</v>
      </c>
      <c r="M1251" t="s">
        <v>42</v>
      </c>
    </row>
    <row r="1252" spans="1:13" x14ac:dyDescent="0.25">
      <c r="A1252" t="s">
        <v>157</v>
      </c>
      <c r="B1252">
        <v>7386.36</v>
      </c>
      <c r="C1252">
        <v>7328.45</v>
      </c>
      <c r="D1252">
        <v>7328.29</v>
      </c>
      <c r="E1252">
        <v>7154.6</v>
      </c>
      <c r="F1252">
        <v>379.142</v>
      </c>
      <c r="G1252">
        <v>0</v>
      </c>
      <c r="H1252">
        <v>107.428</v>
      </c>
      <c r="I1252">
        <v>0</v>
      </c>
      <c r="J1252">
        <v>0.28310400000000002</v>
      </c>
      <c r="K1252">
        <v>0.70951900000000001</v>
      </c>
      <c r="L1252">
        <v>0</v>
      </c>
      <c r="M1252" t="s">
        <v>42</v>
      </c>
    </row>
    <row r="1253" spans="1:13" x14ac:dyDescent="0.25">
      <c r="A1253" t="s">
        <v>157</v>
      </c>
      <c r="B1253">
        <v>7463.7</v>
      </c>
      <c r="C1253">
        <v>7405.13</v>
      </c>
      <c r="D1253">
        <v>7404.93</v>
      </c>
      <c r="E1253">
        <v>7220.84</v>
      </c>
      <c r="F1253">
        <v>390.858</v>
      </c>
      <c r="G1253">
        <v>0</v>
      </c>
      <c r="H1253">
        <v>109.688</v>
      </c>
      <c r="I1253">
        <v>0</v>
      </c>
      <c r="J1253">
        <v>0.28309099999999998</v>
      </c>
      <c r="K1253">
        <v>0.72748199999999996</v>
      </c>
      <c r="L1253">
        <v>0</v>
      </c>
      <c r="M1253" t="s">
        <v>42</v>
      </c>
    </row>
    <row r="1254" spans="1:13" x14ac:dyDescent="0.25">
      <c r="A1254" t="s">
        <v>157</v>
      </c>
      <c r="B1254">
        <v>7432.87</v>
      </c>
      <c r="C1254">
        <v>7374.29</v>
      </c>
      <c r="D1254">
        <v>7374.1</v>
      </c>
      <c r="E1254">
        <v>7192.68</v>
      </c>
      <c r="F1254">
        <v>390.64100000000002</v>
      </c>
      <c r="G1254">
        <v>0</v>
      </c>
      <c r="H1254">
        <v>110.142</v>
      </c>
      <c r="I1254">
        <v>0</v>
      </c>
      <c r="J1254">
        <v>0.28329799999999999</v>
      </c>
      <c r="K1254">
        <v>0.72711899999999996</v>
      </c>
      <c r="L1254">
        <v>0</v>
      </c>
      <c r="M1254" t="s">
        <v>42</v>
      </c>
    </row>
    <row r="1255" spans="1:13" x14ac:dyDescent="0.25">
      <c r="A1255" t="s">
        <v>157</v>
      </c>
      <c r="B1255">
        <v>7410.92</v>
      </c>
      <c r="C1255">
        <v>7353.29</v>
      </c>
      <c r="D1255">
        <v>7353.11</v>
      </c>
      <c r="E1255">
        <v>7173.44</v>
      </c>
      <c r="F1255">
        <v>385.63</v>
      </c>
      <c r="G1255">
        <v>0</v>
      </c>
      <c r="H1255">
        <v>108.974</v>
      </c>
      <c r="I1255">
        <v>0</v>
      </c>
      <c r="J1255">
        <v>0.26307999999999998</v>
      </c>
      <c r="K1255">
        <v>0.70652700000000002</v>
      </c>
      <c r="L1255">
        <v>0</v>
      </c>
      <c r="M1255" t="s">
        <v>42</v>
      </c>
    </row>
    <row r="1256" spans="1:13" x14ac:dyDescent="0.25">
      <c r="A1256" t="s">
        <v>157</v>
      </c>
      <c r="B1256">
        <v>7422.75</v>
      </c>
      <c r="C1256">
        <v>7364.61</v>
      </c>
      <c r="D1256">
        <v>7364.42</v>
      </c>
      <c r="E1256">
        <v>7182.96</v>
      </c>
      <c r="F1256">
        <v>391.41300000000001</v>
      </c>
      <c r="G1256">
        <v>0</v>
      </c>
      <c r="H1256">
        <v>110.67700000000001</v>
      </c>
      <c r="I1256">
        <v>0</v>
      </c>
      <c r="J1256">
        <v>0.26865899999999998</v>
      </c>
      <c r="K1256">
        <v>0.71891000000000005</v>
      </c>
      <c r="L1256">
        <v>0</v>
      </c>
      <c r="M1256" t="s">
        <v>42</v>
      </c>
    </row>
    <row r="1257" spans="1:13" x14ac:dyDescent="0.25">
      <c r="A1257" t="s">
        <v>157</v>
      </c>
      <c r="B1257">
        <v>7432.45</v>
      </c>
      <c r="C1257">
        <v>7374.36</v>
      </c>
      <c r="D1257">
        <v>7374.16</v>
      </c>
      <c r="E1257">
        <v>7191.07</v>
      </c>
      <c r="F1257">
        <v>392.73500000000001</v>
      </c>
      <c r="G1257">
        <v>0</v>
      </c>
      <c r="H1257">
        <v>110.62</v>
      </c>
      <c r="I1257">
        <v>0</v>
      </c>
      <c r="J1257">
        <v>0.267702</v>
      </c>
      <c r="K1257">
        <v>0.72473699999999996</v>
      </c>
      <c r="L1257">
        <v>0</v>
      </c>
      <c r="M1257" t="s">
        <v>42</v>
      </c>
    </row>
    <row r="1258" spans="1:13" x14ac:dyDescent="0.25">
      <c r="A1258" t="s">
        <v>157</v>
      </c>
      <c r="B1258">
        <v>7414.53</v>
      </c>
      <c r="C1258">
        <v>7356.44</v>
      </c>
      <c r="D1258">
        <v>7356.25</v>
      </c>
      <c r="E1258">
        <v>7173.99</v>
      </c>
      <c r="F1258">
        <v>392.98899999999998</v>
      </c>
      <c r="G1258">
        <v>0</v>
      </c>
      <c r="H1258">
        <v>111.246</v>
      </c>
      <c r="I1258">
        <v>0</v>
      </c>
      <c r="J1258">
        <v>0.28314899999999998</v>
      </c>
      <c r="K1258">
        <v>0.72783799999999998</v>
      </c>
      <c r="L1258">
        <v>0</v>
      </c>
      <c r="M1258" t="s">
        <v>42</v>
      </c>
    </row>
    <row r="1259" spans="1:13" x14ac:dyDescent="0.25">
      <c r="A1259" t="s">
        <v>157</v>
      </c>
      <c r="B1259">
        <v>7419.66</v>
      </c>
      <c r="C1259">
        <v>7361.58</v>
      </c>
      <c r="D1259">
        <v>7361.39</v>
      </c>
      <c r="E1259">
        <v>7179.82</v>
      </c>
      <c r="F1259">
        <v>390.84899999999999</v>
      </c>
      <c r="G1259">
        <v>0</v>
      </c>
      <c r="H1259">
        <v>111.539</v>
      </c>
      <c r="I1259">
        <v>0</v>
      </c>
      <c r="J1259">
        <v>0.28311199999999997</v>
      </c>
      <c r="K1259">
        <v>0.70653200000000005</v>
      </c>
      <c r="L1259">
        <v>0</v>
      </c>
      <c r="M1259" t="s">
        <v>42</v>
      </c>
    </row>
    <row r="1260" spans="1:13" x14ac:dyDescent="0.25">
      <c r="A1260" t="s">
        <v>157</v>
      </c>
      <c r="B1260">
        <v>7434.44</v>
      </c>
      <c r="C1260">
        <v>7376.36</v>
      </c>
      <c r="D1260">
        <v>7376.16</v>
      </c>
      <c r="E1260">
        <v>7193.48</v>
      </c>
      <c r="F1260">
        <v>393.85300000000001</v>
      </c>
      <c r="G1260">
        <v>0</v>
      </c>
      <c r="H1260">
        <v>110.56399999999999</v>
      </c>
      <c r="I1260">
        <v>0</v>
      </c>
      <c r="J1260">
        <v>0.28319100000000003</v>
      </c>
      <c r="K1260">
        <v>0.71279700000000001</v>
      </c>
      <c r="L1260">
        <v>0</v>
      </c>
      <c r="M1260" t="s">
        <v>42</v>
      </c>
    </row>
    <row r="1261" spans="1:13" x14ac:dyDescent="0.25">
      <c r="A1261" t="s">
        <v>157</v>
      </c>
      <c r="B1261">
        <v>7506.47</v>
      </c>
      <c r="C1261">
        <v>7448.92</v>
      </c>
      <c r="D1261">
        <v>7448.7</v>
      </c>
      <c r="E1261">
        <v>7259.39</v>
      </c>
      <c r="F1261">
        <v>396.61500000000001</v>
      </c>
      <c r="G1261">
        <v>0</v>
      </c>
      <c r="H1261">
        <v>111.73399999999999</v>
      </c>
      <c r="I1261">
        <v>0</v>
      </c>
      <c r="J1261">
        <v>0.26944299999999999</v>
      </c>
      <c r="K1261">
        <v>0.72770400000000002</v>
      </c>
      <c r="L1261">
        <v>0</v>
      </c>
      <c r="M1261" t="s">
        <v>42</v>
      </c>
    </row>
    <row r="1262" spans="1:13" x14ac:dyDescent="0.25">
      <c r="A1262" t="s">
        <v>157</v>
      </c>
      <c r="B1262">
        <v>7480.2</v>
      </c>
      <c r="C1262">
        <v>7419.3</v>
      </c>
      <c r="D1262">
        <v>7419.1</v>
      </c>
      <c r="E1262">
        <v>7235.74</v>
      </c>
      <c r="F1262">
        <v>392.80200000000002</v>
      </c>
      <c r="G1262">
        <v>0</v>
      </c>
      <c r="H1262">
        <v>111.239</v>
      </c>
      <c r="I1262">
        <v>0</v>
      </c>
      <c r="J1262">
        <v>0.283078</v>
      </c>
      <c r="K1262">
        <v>0.72465100000000005</v>
      </c>
      <c r="L1262">
        <v>0</v>
      </c>
      <c r="M1262" t="s">
        <v>42</v>
      </c>
    </row>
    <row r="1263" spans="1:13" x14ac:dyDescent="0.25">
      <c r="A1263" t="s">
        <v>157</v>
      </c>
      <c r="B1263">
        <v>7428.54</v>
      </c>
      <c r="C1263">
        <v>7370.59</v>
      </c>
      <c r="D1263">
        <v>7370.4</v>
      </c>
      <c r="E1263">
        <v>7188.33</v>
      </c>
      <c r="F1263">
        <v>389.35700000000003</v>
      </c>
      <c r="G1263">
        <v>0</v>
      </c>
      <c r="H1263">
        <v>110.854</v>
      </c>
      <c r="I1263">
        <v>0</v>
      </c>
      <c r="J1263">
        <v>0.28314</v>
      </c>
      <c r="K1263">
        <v>0.74145799999999995</v>
      </c>
      <c r="L1263">
        <v>0</v>
      </c>
      <c r="M1263" t="s">
        <v>42</v>
      </c>
    </row>
    <row r="1264" spans="1:13" x14ac:dyDescent="0.25">
      <c r="A1264" t="s">
        <v>157</v>
      </c>
      <c r="B1264">
        <v>7460.96</v>
      </c>
      <c r="C1264">
        <v>7402.82</v>
      </c>
      <c r="D1264">
        <v>7402.62</v>
      </c>
      <c r="E1264">
        <v>7220.36</v>
      </c>
      <c r="F1264">
        <v>389.77800000000002</v>
      </c>
      <c r="G1264">
        <v>0</v>
      </c>
      <c r="H1264">
        <v>110.61499999999999</v>
      </c>
      <c r="I1264">
        <v>0</v>
      </c>
      <c r="J1264">
        <v>0.26052199999999998</v>
      </c>
      <c r="K1264">
        <v>0.72698499999999999</v>
      </c>
      <c r="L1264">
        <v>0</v>
      </c>
      <c r="M1264" t="s">
        <v>42</v>
      </c>
    </row>
    <row r="1265" spans="1:13" x14ac:dyDescent="0.25">
      <c r="A1265" t="s">
        <v>157</v>
      </c>
      <c r="B1265">
        <v>7441.78</v>
      </c>
      <c r="C1265">
        <v>7383.31</v>
      </c>
      <c r="D1265">
        <v>7383.12</v>
      </c>
      <c r="E1265">
        <v>7199.47</v>
      </c>
      <c r="F1265">
        <v>393.71199999999999</v>
      </c>
      <c r="G1265">
        <v>0</v>
      </c>
      <c r="H1265">
        <v>111.77500000000001</v>
      </c>
      <c r="I1265">
        <v>0</v>
      </c>
      <c r="J1265">
        <v>0.28308</v>
      </c>
      <c r="K1265">
        <v>0.72667499999999996</v>
      </c>
      <c r="L1265">
        <v>0</v>
      </c>
      <c r="M1265" t="s">
        <v>42</v>
      </c>
    </row>
    <row r="1266" spans="1:13" x14ac:dyDescent="0.25">
      <c r="A1266" t="s">
        <v>157</v>
      </c>
      <c r="B1266">
        <v>7476.59</v>
      </c>
      <c r="C1266">
        <v>7418.19</v>
      </c>
      <c r="D1266">
        <v>7418</v>
      </c>
      <c r="E1266">
        <v>7234.09</v>
      </c>
      <c r="F1266">
        <v>389.95299999999997</v>
      </c>
      <c r="G1266">
        <v>0</v>
      </c>
      <c r="H1266">
        <v>109.572</v>
      </c>
      <c r="I1266">
        <v>0</v>
      </c>
      <c r="J1266">
        <v>0.28315800000000002</v>
      </c>
      <c r="K1266">
        <v>0.72406300000000001</v>
      </c>
      <c r="L1266">
        <v>0</v>
      </c>
      <c r="M1266" t="s">
        <v>42</v>
      </c>
    </row>
    <row r="1267" spans="1:13" x14ac:dyDescent="0.25">
      <c r="A1267" t="s">
        <v>157</v>
      </c>
      <c r="B1267">
        <v>7469.29</v>
      </c>
      <c r="C1267">
        <v>7411.59</v>
      </c>
      <c r="D1267">
        <v>7411.39</v>
      </c>
      <c r="E1267">
        <v>7228.57</v>
      </c>
      <c r="F1267">
        <v>389.411</v>
      </c>
      <c r="G1267">
        <v>0</v>
      </c>
      <c r="H1267">
        <v>109.953</v>
      </c>
      <c r="I1267">
        <v>0</v>
      </c>
      <c r="J1267">
        <v>0.28320299999999998</v>
      </c>
      <c r="K1267">
        <v>0.72778600000000004</v>
      </c>
      <c r="L1267">
        <v>0</v>
      </c>
      <c r="M1267" t="s">
        <v>42</v>
      </c>
    </row>
    <row r="1268" spans="1:13" x14ac:dyDescent="0.25">
      <c r="A1268" t="s">
        <v>157</v>
      </c>
      <c r="B1268">
        <v>7446.58</v>
      </c>
      <c r="C1268">
        <v>7387.84</v>
      </c>
      <c r="D1268">
        <v>7387.66</v>
      </c>
      <c r="E1268">
        <v>7205.26</v>
      </c>
      <c r="F1268">
        <v>389.92</v>
      </c>
      <c r="G1268">
        <v>0</v>
      </c>
      <c r="H1268">
        <v>110.81</v>
      </c>
      <c r="I1268">
        <v>0</v>
      </c>
      <c r="J1268">
        <v>0.26708100000000001</v>
      </c>
      <c r="K1268">
        <v>0.725966</v>
      </c>
      <c r="L1268">
        <v>0</v>
      </c>
      <c r="M1268" t="s">
        <v>42</v>
      </c>
    </row>
    <row r="1269" spans="1:13" x14ac:dyDescent="0.25">
      <c r="A1269" t="s">
        <v>157</v>
      </c>
      <c r="B1269">
        <v>7468.27</v>
      </c>
      <c r="C1269">
        <v>7409.67</v>
      </c>
      <c r="D1269">
        <v>7409.48</v>
      </c>
      <c r="E1269">
        <v>7228.18</v>
      </c>
      <c r="F1269">
        <v>391.99900000000002</v>
      </c>
      <c r="G1269">
        <v>0</v>
      </c>
      <c r="H1269">
        <v>110.624</v>
      </c>
      <c r="I1269">
        <v>0</v>
      </c>
      <c r="J1269">
        <v>0.283142</v>
      </c>
      <c r="K1269">
        <v>0.72349399999999997</v>
      </c>
      <c r="L1269">
        <v>0</v>
      </c>
      <c r="M1269" t="s">
        <v>42</v>
      </c>
    </row>
    <row r="1270" spans="1:13" x14ac:dyDescent="0.25">
      <c r="A1270" t="s">
        <v>157</v>
      </c>
      <c r="B1270">
        <v>7411.67</v>
      </c>
      <c r="C1270">
        <v>7353.88</v>
      </c>
      <c r="D1270">
        <v>7353.7</v>
      </c>
      <c r="E1270">
        <v>7174.53</v>
      </c>
      <c r="F1270">
        <v>381.87900000000002</v>
      </c>
      <c r="G1270">
        <v>0</v>
      </c>
      <c r="H1270">
        <v>108.065</v>
      </c>
      <c r="I1270">
        <v>0</v>
      </c>
      <c r="J1270">
        <v>0.28308699999999998</v>
      </c>
      <c r="K1270">
        <v>0.70653200000000005</v>
      </c>
      <c r="L1270">
        <v>0</v>
      </c>
      <c r="M1270" t="s">
        <v>42</v>
      </c>
    </row>
    <row r="1271" spans="1:13" x14ac:dyDescent="0.25">
      <c r="A1271" t="s">
        <v>157</v>
      </c>
      <c r="B1271">
        <v>7374.89</v>
      </c>
      <c r="C1271">
        <v>7317.51</v>
      </c>
      <c r="D1271">
        <v>7317.36</v>
      </c>
      <c r="E1271">
        <v>7145.25</v>
      </c>
      <c r="F1271">
        <v>379.245</v>
      </c>
      <c r="G1271">
        <v>0</v>
      </c>
      <c r="H1271">
        <v>107.58199999999999</v>
      </c>
      <c r="I1271">
        <v>0</v>
      </c>
      <c r="J1271">
        <v>0.282138</v>
      </c>
      <c r="K1271">
        <v>0.72764200000000001</v>
      </c>
      <c r="L1271">
        <v>0</v>
      </c>
      <c r="M1271" t="s">
        <v>42</v>
      </c>
    </row>
    <row r="1272" spans="1:13" x14ac:dyDescent="0.25">
      <c r="A1272" t="s">
        <v>157</v>
      </c>
      <c r="B1272">
        <v>7382.8</v>
      </c>
      <c r="C1272">
        <v>7325.41</v>
      </c>
      <c r="D1272">
        <v>7325.25</v>
      </c>
      <c r="E1272">
        <v>7151.42</v>
      </c>
      <c r="F1272">
        <v>382.84100000000001</v>
      </c>
      <c r="G1272">
        <v>0</v>
      </c>
      <c r="H1272">
        <v>108.81</v>
      </c>
      <c r="I1272">
        <v>0</v>
      </c>
      <c r="J1272">
        <v>0.28792400000000001</v>
      </c>
      <c r="K1272">
        <v>0.72781600000000002</v>
      </c>
      <c r="L1272">
        <v>0</v>
      </c>
      <c r="M1272" t="s">
        <v>42</v>
      </c>
    </row>
    <row r="1273" spans="1:13" x14ac:dyDescent="0.25">
      <c r="A1273" t="s">
        <v>157</v>
      </c>
      <c r="B1273">
        <v>7407.31</v>
      </c>
      <c r="C1273">
        <v>7348.71</v>
      </c>
      <c r="D1273">
        <v>7348.56</v>
      </c>
      <c r="E1273">
        <v>7174.08</v>
      </c>
      <c r="F1273">
        <v>383.84699999999998</v>
      </c>
      <c r="G1273">
        <v>0</v>
      </c>
      <c r="H1273">
        <v>108.46</v>
      </c>
      <c r="I1273">
        <v>0</v>
      </c>
      <c r="J1273">
        <v>0.28308699999999998</v>
      </c>
      <c r="K1273">
        <v>0.72369499999999998</v>
      </c>
      <c r="L1273">
        <v>0</v>
      </c>
      <c r="M1273" t="s">
        <v>42</v>
      </c>
    </row>
    <row r="1274" spans="1:13" x14ac:dyDescent="0.25">
      <c r="A1274" t="s">
        <v>157</v>
      </c>
      <c r="B1274">
        <v>7387.89</v>
      </c>
      <c r="C1274">
        <v>7329.72</v>
      </c>
      <c r="D1274">
        <v>7329.57</v>
      </c>
      <c r="E1274">
        <v>7156.23</v>
      </c>
      <c r="F1274">
        <v>379.68799999999999</v>
      </c>
      <c r="G1274">
        <v>0</v>
      </c>
      <c r="H1274">
        <v>106.846</v>
      </c>
      <c r="I1274">
        <v>0</v>
      </c>
      <c r="J1274">
        <v>0.28313199999999999</v>
      </c>
      <c r="K1274">
        <v>0.72126599999999996</v>
      </c>
      <c r="L1274">
        <v>0</v>
      </c>
      <c r="M1274" t="s">
        <v>42</v>
      </c>
    </row>
    <row r="1275" spans="1:13" x14ac:dyDescent="0.25">
      <c r="A1275" t="s">
        <v>157</v>
      </c>
      <c r="B1275">
        <v>7360.75</v>
      </c>
      <c r="C1275">
        <v>7302.56</v>
      </c>
      <c r="D1275">
        <v>7302.41</v>
      </c>
      <c r="E1275">
        <v>7129.5</v>
      </c>
      <c r="F1275">
        <v>381.39400000000001</v>
      </c>
      <c r="G1275">
        <v>0</v>
      </c>
      <c r="H1275">
        <v>108.069</v>
      </c>
      <c r="I1275">
        <v>0</v>
      </c>
      <c r="J1275">
        <v>0.27301999999999998</v>
      </c>
      <c r="K1275">
        <v>0.72694800000000004</v>
      </c>
      <c r="L1275">
        <v>0</v>
      </c>
      <c r="M1275" t="s">
        <v>42</v>
      </c>
    </row>
    <row r="1276" spans="1:13" x14ac:dyDescent="0.25">
      <c r="A1276" t="s">
        <v>157</v>
      </c>
      <c r="B1276">
        <v>7374.16</v>
      </c>
      <c r="C1276">
        <v>7315.09</v>
      </c>
      <c r="D1276">
        <v>7314.94</v>
      </c>
      <c r="E1276">
        <v>7140.86</v>
      </c>
      <c r="F1276">
        <v>382.17099999999999</v>
      </c>
      <c r="G1276">
        <v>0</v>
      </c>
      <c r="H1276">
        <v>108.38500000000001</v>
      </c>
      <c r="I1276">
        <v>0</v>
      </c>
      <c r="J1276">
        <v>0.28309800000000002</v>
      </c>
      <c r="K1276">
        <v>0.72775100000000004</v>
      </c>
      <c r="L1276">
        <v>0</v>
      </c>
      <c r="M1276" t="s">
        <v>42</v>
      </c>
    </row>
    <row r="1277" spans="1:13" x14ac:dyDescent="0.25">
      <c r="A1277" t="s">
        <v>157</v>
      </c>
      <c r="B1277">
        <v>7438.75</v>
      </c>
      <c r="C1277">
        <v>7380.2</v>
      </c>
      <c r="D1277">
        <v>7380.04</v>
      </c>
      <c r="E1277">
        <v>7202.86</v>
      </c>
      <c r="F1277">
        <v>382.52600000000001</v>
      </c>
      <c r="G1277">
        <v>0</v>
      </c>
      <c r="H1277">
        <v>108.67400000000001</v>
      </c>
      <c r="I1277">
        <v>0</v>
      </c>
      <c r="J1277">
        <v>0.28309000000000001</v>
      </c>
      <c r="K1277">
        <v>0.70653200000000005</v>
      </c>
      <c r="L1277">
        <v>0</v>
      </c>
      <c r="M1277" t="s">
        <v>42</v>
      </c>
    </row>
    <row r="1278" spans="1:13" x14ac:dyDescent="0.25">
      <c r="A1278" t="s">
        <v>157</v>
      </c>
      <c r="B1278">
        <v>7390.16</v>
      </c>
      <c r="C1278">
        <v>7332.27</v>
      </c>
      <c r="D1278">
        <v>7332.12</v>
      </c>
      <c r="E1278">
        <v>7157.61</v>
      </c>
      <c r="F1278">
        <v>375.41199999999998</v>
      </c>
      <c r="G1278">
        <v>0</v>
      </c>
      <c r="H1278">
        <v>106.968</v>
      </c>
      <c r="I1278">
        <v>0</v>
      </c>
      <c r="J1278">
        <v>0.283078</v>
      </c>
      <c r="K1278">
        <v>0.71187</v>
      </c>
      <c r="L1278">
        <v>0</v>
      </c>
      <c r="M1278" t="s">
        <v>42</v>
      </c>
    </row>
    <row r="1279" spans="1:13" x14ac:dyDescent="0.25">
      <c r="A1279" t="s">
        <v>157</v>
      </c>
      <c r="B1279">
        <v>7373.3</v>
      </c>
      <c r="C1279">
        <v>7314.75</v>
      </c>
      <c r="D1279">
        <v>7314.59</v>
      </c>
      <c r="E1279">
        <v>7142.31</v>
      </c>
      <c r="F1279">
        <v>375.84699999999998</v>
      </c>
      <c r="G1279">
        <v>0</v>
      </c>
      <c r="H1279">
        <v>107.262</v>
      </c>
      <c r="I1279">
        <v>0</v>
      </c>
      <c r="J1279">
        <v>0.28308100000000003</v>
      </c>
      <c r="K1279">
        <v>0.726437</v>
      </c>
      <c r="L1279">
        <v>0</v>
      </c>
      <c r="M1279" t="s">
        <v>42</v>
      </c>
    </row>
    <row r="1280" spans="1:13" x14ac:dyDescent="0.25">
      <c r="A1280" t="s">
        <v>157</v>
      </c>
      <c r="B1280">
        <v>7388.6</v>
      </c>
      <c r="C1280">
        <v>7330.22</v>
      </c>
      <c r="D1280">
        <v>7330.06</v>
      </c>
      <c r="E1280">
        <v>7157.53</v>
      </c>
      <c r="F1280">
        <v>375.72199999999998</v>
      </c>
      <c r="G1280">
        <v>0</v>
      </c>
      <c r="H1280">
        <v>107.23699999999999</v>
      </c>
      <c r="I1280">
        <v>0</v>
      </c>
      <c r="J1280">
        <v>0.28310299999999999</v>
      </c>
      <c r="K1280">
        <v>0.70653100000000002</v>
      </c>
      <c r="L1280">
        <v>0</v>
      </c>
      <c r="M1280" t="s">
        <v>42</v>
      </c>
    </row>
    <row r="1281" spans="1:25" x14ac:dyDescent="0.25">
      <c r="A1281" t="s">
        <v>157</v>
      </c>
      <c r="B1281">
        <v>7390.63</v>
      </c>
      <c r="C1281">
        <v>7332.3</v>
      </c>
      <c r="D1281">
        <v>7332.13</v>
      </c>
      <c r="E1281">
        <v>7158.77</v>
      </c>
      <c r="F1281">
        <v>376.435</v>
      </c>
      <c r="G1281">
        <v>0</v>
      </c>
      <c r="H1281">
        <v>107.137</v>
      </c>
      <c r="I1281">
        <v>0</v>
      </c>
      <c r="J1281">
        <v>0.28311900000000001</v>
      </c>
      <c r="K1281">
        <v>0.72743400000000003</v>
      </c>
      <c r="L1281">
        <v>0</v>
      </c>
      <c r="M1281" t="s">
        <v>42</v>
      </c>
    </row>
    <row r="1282" spans="1:25" x14ac:dyDescent="0.25">
      <c r="A1282" t="s">
        <v>157</v>
      </c>
      <c r="B1282">
        <v>7377.94</v>
      </c>
      <c r="C1282">
        <v>7319.33</v>
      </c>
      <c r="D1282">
        <v>7319.19</v>
      </c>
      <c r="E1282">
        <v>7146.74</v>
      </c>
      <c r="F1282">
        <v>375.45100000000002</v>
      </c>
      <c r="G1282">
        <v>0</v>
      </c>
      <c r="H1282">
        <v>106.995</v>
      </c>
      <c r="I1282">
        <v>0</v>
      </c>
      <c r="J1282">
        <v>0.28308100000000003</v>
      </c>
      <c r="K1282">
        <v>0.72750899999999996</v>
      </c>
      <c r="L1282">
        <v>0</v>
      </c>
      <c r="M1282" t="s">
        <v>42</v>
      </c>
    </row>
    <row r="1283" spans="1:25" x14ac:dyDescent="0.25">
      <c r="A1283" t="s">
        <v>157</v>
      </c>
      <c r="B1283">
        <v>7399.54</v>
      </c>
      <c r="C1283">
        <v>7341.12</v>
      </c>
      <c r="D1283">
        <v>7340.96</v>
      </c>
      <c r="E1283">
        <v>7167.23</v>
      </c>
      <c r="F1283">
        <v>378.863</v>
      </c>
      <c r="G1283">
        <v>0</v>
      </c>
      <c r="H1283">
        <v>107.78700000000001</v>
      </c>
      <c r="I1283">
        <v>0</v>
      </c>
      <c r="J1283">
        <v>0.28311700000000001</v>
      </c>
      <c r="K1283">
        <v>0.72685299999999997</v>
      </c>
      <c r="L1283">
        <v>0</v>
      </c>
      <c r="M1283" t="s">
        <v>42</v>
      </c>
    </row>
    <row r="1284" spans="1:25" x14ac:dyDescent="0.25">
      <c r="A1284" t="s">
        <v>157</v>
      </c>
      <c r="B1284">
        <v>7381.98</v>
      </c>
      <c r="C1284">
        <v>7323.72</v>
      </c>
      <c r="D1284">
        <v>7323.57</v>
      </c>
      <c r="E1284">
        <v>7150.64</v>
      </c>
      <c r="F1284">
        <v>377.36599999999999</v>
      </c>
      <c r="G1284">
        <v>0</v>
      </c>
      <c r="H1284">
        <v>107.649</v>
      </c>
      <c r="I1284">
        <v>0</v>
      </c>
      <c r="J1284">
        <v>0.28310299999999999</v>
      </c>
      <c r="K1284">
        <v>0.72779499999999997</v>
      </c>
      <c r="L1284">
        <v>0</v>
      </c>
      <c r="M1284" t="s">
        <v>42</v>
      </c>
    </row>
    <row r="1285" spans="1:25" x14ac:dyDescent="0.25">
      <c r="A1285" t="s">
        <v>157</v>
      </c>
      <c r="B1285">
        <v>7390.21</v>
      </c>
      <c r="C1285">
        <v>7332.08</v>
      </c>
      <c r="D1285">
        <v>7331.87</v>
      </c>
      <c r="E1285">
        <v>7156.91</v>
      </c>
      <c r="F1285">
        <v>380.47</v>
      </c>
      <c r="G1285">
        <v>0</v>
      </c>
      <c r="H1285">
        <v>108.473</v>
      </c>
      <c r="I1285">
        <v>0</v>
      </c>
      <c r="J1285">
        <v>0.28308</v>
      </c>
      <c r="K1285">
        <v>0.70868500000000001</v>
      </c>
      <c r="L1285">
        <v>0</v>
      </c>
      <c r="M1285" t="s">
        <v>42</v>
      </c>
    </row>
    <row r="1286" spans="1:25" x14ac:dyDescent="0.25">
      <c r="A1286" t="s">
        <v>157</v>
      </c>
      <c r="B1286">
        <v>7465.93</v>
      </c>
      <c r="C1286">
        <v>7407.18</v>
      </c>
      <c r="D1286">
        <v>7406.98</v>
      </c>
      <c r="E1286">
        <v>7221.12</v>
      </c>
      <c r="F1286">
        <v>391.29700000000003</v>
      </c>
      <c r="G1286">
        <v>0</v>
      </c>
      <c r="H1286">
        <v>111.88200000000001</v>
      </c>
      <c r="I1286">
        <v>0</v>
      </c>
      <c r="J1286">
        <v>0.28308100000000003</v>
      </c>
      <c r="K1286">
        <v>0.71952099999999997</v>
      </c>
      <c r="L1286">
        <v>0</v>
      </c>
      <c r="M1286" t="s">
        <v>42</v>
      </c>
    </row>
    <row r="1287" spans="1:25" x14ac:dyDescent="0.25">
      <c r="A1287" t="s">
        <v>157</v>
      </c>
      <c r="B1287">
        <v>7421.49</v>
      </c>
      <c r="C1287">
        <v>7363.9</v>
      </c>
      <c r="D1287">
        <v>7363.69</v>
      </c>
      <c r="E1287">
        <v>7182.54</v>
      </c>
      <c r="F1287">
        <v>390.714</v>
      </c>
      <c r="G1287">
        <v>0</v>
      </c>
      <c r="H1287">
        <v>111.053</v>
      </c>
      <c r="I1287">
        <v>0</v>
      </c>
      <c r="J1287">
        <v>0.28309099999999998</v>
      </c>
      <c r="K1287">
        <v>0.70890299999999995</v>
      </c>
      <c r="L1287">
        <v>0</v>
      </c>
      <c r="M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157</v>
      </c>
      <c r="B1288">
        <v>7433.73</v>
      </c>
      <c r="C1288">
        <v>7374.1</v>
      </c>
      <c r="D1288">
        <v>7373.9</v>
      </c>
      <c r="E1288">
        <v>7192.37</v>
      </c>
      <c r="F1288">
        <v>389.65499999999997</v>
      </c>
      <c r="G1288">
        <v>0</v>
      </c>
      <c r="H1288">
        <v>110.96899999999999</v>
      </c>
      <c r="I1288">
        <v>0</v>
      </c>
      <c r="J1288">
        <v>0.28320600000000001</v>
      </c>
      <c r="K1288">
        <v>0.72726100000000005</v>
      </c>
      <c r="L1288">
        <v>0</v>
      </c>
      <c r="M1288" t="s">
        <v>42</v>
      </c>
      <c r="R1288">
        <f>AVERAGE(B1239:B1288)</f>
        <v>7414.897399999998</v>
      </c>
      <c r="S1288">
        <f>AVERAGE(C1239:C1288)</f>
        <v>7356.6117999999997</v>
      </c>
      <c r="U1288">
        <f>_xlfn.VAR.P(B1239:B1288)</f>
        <v>1270.3275592399998</v>
      </c>
      <c r="V1288">
        <f>_xlfn.VAR.P(C1239:C1288)</f>
        <v>1259.640130759999</v>
      </c>
      <c r="X1288">
        <f>1.96*SQRT(U1288)/50</f>
        <v>1.3971528694565079</v>
      </c>
      <c r="Y1288">
        <f>1.96*SQRT(V1288)/50</f>
        <v>1.391263242715427</v>
      </c>
    </row>
    <row r="1289" spans="1:25" x14ac:dyDescent="0.25">
      <c r="A1289" t="s">
        <v>158</v>
      </c>
      <c r="B1289">
        <v>370860.0649</v>
      </c>
      <c r="C1289" t="s">
        <v>36</v>
      </c>
    </row>
    <row r="1290" spans="1:25" x14ac:dyDescent="0.25">
      <c r="A1290" t="s">
        <v>172</v>
      </c>
      <c r="B1290">
        <v>8187.58</v>
      </c>
      <c r="C1290">
        <v>8067.42</v>
      </c>
      <c r="D1290">
        <v>8067.21</v>
      </c>
      <c r="E1290">
        <v>7897.34</v>
      </c>
      <c r="F1290">
        <v>421.95299999999997</v>
      </c>
      <c r="G1290">
        <v>432.46300000000002</v>
      </c>
      <c r="H1290">
        <v>148.12899999999999</v>
      </c>
      <c r="I1290">
        <v>104.125</v>
      </c>
      <c r="J1290">
        <v>154.50800000000001</v>
      </c>
      <c r="K1290">
        <v>7022.49</v>
      </c>
      <c r="L1290">
        <v>0.28350199999999998</v>
      </c>
      <c r="M1290">
        <v>0.72678399999999999</v>
      </c>
      <c r="N1290">
        <v>0</v>
      </c>
      <c r="O1290" t="s">
        <v>42</v>
      </c>
    </row>
    <row r="1291" spans="1:25" x14ac:dyDescent="0.25">
      <c r="A1291" t="s">
        <v>172</v>
      </c>
      <c r="B1291">
        <v>8205.94</v>
      </c>
      <c r="C1291">
        <v>8085.48</v>
      </c>
      <c r="D1291">
        <v>8085.26</v>
      </c>
      <c r="E1291">
        <v>7916.18</v>
      </c>
      <c r="F1291">
        <v>424.80700000000002</v>
      </c>
      <c r="G1291">
        <v>430.928</v>
      </c>
      <c r="H1291">
        <v>147.75</v>
      </c>
      <c r="I1291">
        <v>103.384</v>
      </c>
      <c r="J1291">
        <v>153.691</v>
      </c>
      <c r="K1291">
        <v>7040.02</v>
      </c>
      <c r="L1291">
        <v>0.27649800000000002</v>
      </c>
      <c r="M1291">
        <v>0.72737200000000002</v>
      </c>
      <c r="N1291">
        <v>0</v>
      </c>
      <c r="O1291" t="s">
        <v>42</v>
      </c>
    </row>
    <row r="1292" spans="1:25" x14ac:dyDescent="0.25">
      <c r="A1292" t="s">
        <v>172</v>
      </c>
      <c r="B1292">
        <v>8219.3799999999992</v>
      </c>
      <c r="C1292">
        <v>8099.24</v>
      </c>
      <c r="D1292">
        <v>8099.02</v>
      </c>
      <c r="E1292">
        <v>7929.56</v>
      </c>
      <c r="F1292">
        <v>422.85500000000002</v>
      </c>
      <c r="G1292">
        <v>432.91899999999998</v>
      </c>
      <c r="H1292">
        <v>148.27600000000001</v>
      </c>
      <c r="I1292">
        <v>105.117</v>
      </c>
      <c r="J1292">
        <v>153.80600000000001</v>
      </c>
      <c r="K1292">
        <v>7052.92</v>
      </c>
      <c r="L1292">
        <v>0.28320000000000001</v>
      </c>
      <c r="M1292">
        <v>0.72755800000000004</v>
      </c>
      <c r="N1292">
        <v>0</v>
      </c>
      <c r="O1292" t="s">
        <v>42</v>
      </c>
    </row>
    <row r="1293" spans="1:25" x14ac:dyDescent="0.25">
      <c r="A1293" t="s">
        <v>172</v>
      </c>
      <c r="B1293">
        <v>8232.33</v>
      </c>
      <c r="C1293">
        <v>8112.82</v>
      </c>
      <c r="D1293">
        <v>8112.6</v>
      </c>
      <c r="E1293">
        <v>7944.73</v>
      </c>
      <c r="F1293">
        <v>427.536</v>
      </c>
      <c r="G1293">
        <v>432.16300000000001</v>
      </c>
      <c r="H1293">
        <v>148.85599999999999</v>
      </c>
      <c r="I1293">
        <v>103.791</v>
      </c>
      <c r="J1293">
        <v>153.751</v>
      </c>
      <c r="K1293">
        <v>7064.23</v>
      </c>
      <c r="L1293">
        <v>0.28310099999999999</v>
      </c>
      <c r="M1293">
        <v>0.70653200000000005</v>
      </c>
      <c r="N1293">
        <v>0</v>
      </c>
      <c r="O1293" t="s">
        <v>42</v>
      </c>
    </row>
    <row r="1294" spans="1:25" x14ac:dyDescent="0.25">
      <c r="A1294" t="s">
        <v>172</v>
      </c>
      <c r="B1294">
        <v>8191.77</v>
      </c>
      <c r="C1294">
        <v>8072.87</v>
      </c>
      <c r="D1294">
        <v>8072.59</v>
      </c>
      <c r="E1294">
        <v>7903.19</v>
      </c>
      <c r="F1294">
        <v>434.3</v>
      </c>
      <c r="G1294">
        <v>435.60700000000003</v>
      </c>
      <c r="H1294">
        <v>149.25399999999999</v>
      </c>
      <c r="I1294">
        <v>104.489</v>
      </c>
      <c r="J1294">
        <v>155.85300000000001</v>
      </c>
      <c r="K1294">
        <v>7012.54</v>
      </c>
      <c r="L1294">
        <v>0.28328700000000001</v>
      </c>
      <c r="M1294">
        <v>0.72785599999999995</v>
      </c>
      <c r="N1294">
        <v>0</v>
      </c>
      <c r="O1294" t="s">
        <v>42</v>
      </c>
    </row>
    <row r="1295" spans="1:25" x14ac:dyDescent="0.25">
      <c r="A1295" t="s">
        <v>172</v>
      </c>
      <c r="B1295">
        <v>8171.94</v>
      </c>
      <c r="C1295">
        <v>8052.42</v>
      </c>
      <c r="D1295">
        <v>8052.2</v>
      </c>
      <c r="E1295">
        <v>7883.37</v>
      </c>
      <c r="F1295">
        <v>423.38400000000001</v>
      </c>
      <c r="G1295">
        <v>432.48599999999999</v>
      </c>
      <c r="H1295">
        <v>148.09200000000001</v>
      </c>
      <c r="I1295">
        <v>104.56100000000001</v>
      </c>
      <c r="J1295">
        <v>154.02799999999999</v>
      </c>
      <c r="K1295">
        <v>7006.7</v>
      </c>
      <c r="L1295">
        <v>0.28310800000000003</v>
      </c>
      <c r="M1295">
        <v>0.70653200000000005</v>
      </c>
      <c r="N1295">
        <v>0</v>
      </c>
      <c r="O1295" t="s">
        <v>42</v>
      </c>
    </row>
    <row r="1296" spans="1:25" x14ac:dyDescent="0.25">
      <c r="A1296" t="s">
        <v>172</v>
      </c>
      <c r="B1296">
        <v>8184.24</v>
      </c>
      <c r="C1296">
        <v>8066.29</v>
      </c>
      <c r="D1296">
        <v>8066.1</v>
      </c>
      <c r="E1296">
        <v>7897.26</v>
      </c>
      <c r="F1296">
        <v>424.65</v>
      </c>
      <c r="G1296">
        <v>432.029</v>
      </c>
      <c r="H1296">
        <v>149.33099999999999</v>
      </c>
      <c r="I1296">
        <v>102.78700000000001</v>
      </c>
      <c r="J1296">
        <v>153.87</v>
      </c>
      <c r="K1296">
        <v>7020.09</v>
      </c>
      <c r="L1296">
        <v>0.28310000000000002</v>
      </c>
      <c r="M1296">
        <v>0.72789800000000004</v>
      </c>
      <c r="N1296">
        <v>0</v>
      </c>
      <c r="O1296" t="s">
        <v>42</v>
      </c>
    </row>
    <row r="1297" spans="1:15" x14ac:dyDescent="0.25">
      <c r="A1297" t="s">
        <v>172</v>
      </c>
      <c r="B1297">
        <v>8162.36</v>
      </c>
      <c r="C1297">
        <v>8041.69</v>
      </c>
      <c r="D1297">
        <v>8041.49</v>
      </c>
      <c r="E1297">
        <v>7871.25</v>
      </c>
      <c r="F1297">
        <v>422.298</v>
      </c>
      <c r="G1297">
        <v>435.48700000000002</v>
      </c>
      <c r="H1297">
        <v>149.25700000000001</v>
      </c>
      <c r="I1297">
        <v>105.70699999999999</v>
      </c>
      <c r="J1297">
        <v>154.57400000000001</v>
      </c>
      <c r="K1297">
        <v>6992.98</v>
      </c>
      <c r="L1297">
        <v>0.26891300000000001</v>
      </c>
      <c r="M1297">
        <v>0.71840499999999996</v>
      </c>
      <c r="N1297">
        <v>0</v>
      </c>
      <c r="O1297" t="s">
        <v>42</v>
      </c>
    </row>
    <row r="1298" spans="1:15" x14ac:dyDescent="0.25">
      <c r="A1298" t="s">
        <v>172</v>
      </c>
      <c r="B1298">
        <v>8185.95</v>
      </c>
      <c r="C1298">
        <v>8066.75</v>
      </c>
      <c r="D1298">
        <v>8066.54</v>
      </c>
      <c r="E1298">
        <v>7897.23</v>
      </c>
      <c r="F1298">
        <v>413.83499999999998</v>
      </c>
      <c r="G1298">
        <v>443.02600000000001</v>
      </c>
      <c r="H1298">
        <v>148.50899999999999</v>
      </c>
      <c r="I1298">
        <v>110.15900000000001</v>
      </c>
      <c r="J1298">
        <v>158.27799999999999</v>
      </c>
      <c r="K1298">
        <v>7019.73</v>
      </c>
      <c r="L1298">
        <v>0.28314899999999998</v>
      </c>
      <c r="M1298">
        <v>0.72786700000000004</v>
      </c>
      <c r="N1298">
        <v>0</v>
      </c>
      <c r="O1298" t="s">
        <v>42</v>
      </c>
    </row>
    <row r="1299" spans="1:15" x14ac:dyDescent="0.25">
      <c r="A1299" t="s">
        <v>172</v>
      </c>
      <c r="B1299">
        <v>8149.33</v>
      </c>
      <c r="C1299">
        <v>8030.71</v>
      </c>
      <c r="D1299">
        <v>8030.51</v>
      </c>
      <c r="E1299">
        <v>7860.96</v>
      </c>
      <c r="F1299">
        <v>420.48</v>
      </c>
      <c r="G1299">
        <v>436.19</v>
      </c>
      <c r="H1299">
        <v>147.13999999999999</v>
      </c>
      <c r="I1299">
        <v>107.74299999999999</v>
      </c>
      <c r="J1299">
        <v>155.44999999999999</v>
      </c>
      <c r="K1299">
        <v>6983.87</v>
      </c>
      <c r="L1299">
        <v>0.28342699999999998</v>
      </c>
      <c r="M1299">
        <v>0.706708</v>
      </c>
      <c r="N1299">
        <v>0</v>
      </c>
      <c r="O1299" t="s">
        <v>42</v>
      </c>
    </row>
    <row r="1300" spans="1:15" x14ac:dyDescent="0.25">
      <c r="A1300" t="s">
        <v>172</v>
      </c>
      <c r="B1300">
        <v>8202.6</v>
      </c>
      <c r="C1300">
        <v>8084.65</v>
      </c>
      <c r="D1300">
        <v>8084.44</v>
      </c>
      <c r="E1300">
        <v>7914.1</v>
      </c>
      <c r="F1300">
        <v>428.99900000000002</v>
      </c>
      <c r="G1300">
        <v>433.61500000000001</v>
      </c>
      <c r="H1300">
        <v>147.44499999999999</v>
      </c>
      <c r="I1300">
        <v>105.898</v>
      </c>
      <c r="J1300">
        <v>154.672</v>
      </c>
      <c r="K1300">
        <v>7030.79</v>
      </c>
      <c r="L1300">
        <v>0.28318900000000002</v>
      </c>
      <c r="M1300">
        <v>0.70653200000000005</v>
      </c>
      <c r="N1300">
        <v>0</v>
      </c>
      <c r="O1300" t="s">
        <v>42</v>
      </c>
    </row>
    <row r="1301" spans="1:15" x14ac:dyDescent="0.25">
      <c r="A1301" t="s">
        <v>172</v>
      </c>
      <c r="B1301">
        <v>8050.27</v>
      </c>
      <c r="C1301">
        <v>7929.79</v>
      </c>
      <c r="D1301">
        <v>7929.6</v>
      </c>
      <c r="E1301">
        <v>7761.61</v>
      </c>
      <c r="F1301">
        <v>410.58100000000002</v>
      </c>
      <c r="G1301">
        <v>438.44499999999999</v>
      </c>
      <c r="H1301">
        <v>148.43700000000001</v>
      </c>
      <c r="I1301">
        <v>108.747</v>
      </c>
      <c r="J1301">
        <v>155.16499999999999</v>
      </c>
      <c r="K1301">
        <v>6891.94</v>
      </c>
      <c r="L1301">
        <v>0.28414800000000001</v>
      </c>
      <c r="M1301">
        <v>0.72726900000000005</v>
      </c>
      <c r="N1301">
        <v>0</v>
      </c>
      <c r="O1301" t="s">
        <v>42</v>
      </c>
    </row>
    <row r="1302" spans="1:15" x14ac:dyDescent="0.25">
      <c r="A1302" t="s">
        <v>172</v>
      </c>
      <c r="B1302">
        <v>8119.12</v>
      </c>
      <c r="C1302">
        <v>7998.93</v>
      </c>
      <c r="D1302">
        <v>7998.73</v>
      </c>
      <c r="E1302">
        <v>7830.4</v>
      </c>
      <c r="F1302">
        <v>421.95</v>
      </c>
      <c r="G1302">
        <v>441.971</v>
      </c>
      <c r="H1302">
        <v>149.66900000000001</v>
      </c>
      <c r="I1302">
        <v>109.45399999999999</v>
      </c>
      <c r="J1302">
        <v>156.80199999999999</v>
      </c>
      <c r="K1302">
        <v>6945.75</v>
      </c>
      <c r="L1302">
        <v>0.283084</v>
      </c>
      <c r="M1302">
        <v>0.72661900000000001</v>
      </c>
      <c r="N1302">
        <v>0</v>
      </c>
      <c r="O1302" t="s">
        <v>42</v>
      </c>
    </row>
    <row r="1303" spans="1:15" x14ac:dyDescent="0.25">
      <c r="A1303" t="s">
        <v>172</v>
      </c>
      <c r="B1303">
        <v>8026.1</v>
      </c>
      <c r="C1303">
        <v>7909.77</v>
      </c>
      <c r="D1303">
        <v>7909.59</v>
      </c>
      <c r="E1303">
        <v>7743.3</v>
      </c>
      <c r="F1303">
        <v>405.988</v>
      </c>
      <c r="G1303">
        <v>436.791</v>
      </c>
      <c r="H1303">
        <v>147.71700000000001</v>
      </c>
      <c r="I1303">
        <v>108.97199999999999</v>
      </c>
      <c r="J1303">
        <v>154.27699999999999</v>
      </c>
      <c r="K1303">
        <v>6880.14</v>
      </c>
      <c r="L1303">
        <v>0.28308</v>
      </c>
      <c r="M1303">
        <v>0.726383</v>
      </c>
      <c r="N1303">
        <v>0</v>
      </c>
      <c r="O1303" t="s">
        <v>42</v>
      </c>
    </row>
    <row r="1304" spans="1:15" x14ac:dyDescent="0.25">
      <c r="A1304" t="s">
        <v>172</v>
      </c>
      <c r="B1304">
        <v>8032.44</v>
      </c>
      <c r="C1304">
        <v>7913.35</v>
      </c>
      <c r="D1304">
        <v>7913.17</v>
      </c>
      <c r="E1304">
        <v>7746.21</v>
      </c>
      <c r="F1304">
        <v>409.23700000000002</v>
      </c>
      <c r="G1304">
        <v>437.45800000000003</v>
      </c>
      <c r="H1304">
        <v>148.892</v>
      </c>
      <c r="I1304">
        <v>108.239</v>
      </c>
      <c r="J1304">
        <v>154.327</v>
      </c>
      <c r="K1304">
        <v>6879.03</v>
      </c>
      <c r="L1304">
        <v>0.28321400000000002</v>
      </c>
      <c r="M1304">
        <v>0.72585</v>
      </c>
      <c r="N1304">
        <v>0</v>
      </c>
      <c r="O1304" t="s">
        <v>42</v>
      </c>
    </row>
    <row r="1305" spans="1:15" x14ac:dyDescent="0.25">
      <c r="A1305" t="s">
        <v>172</v>
      </c>
      <c r="B1305">
        <v>8035.16</v>
      </c>
      <c r="C1305">
        <v>7913.34</v>
      </c>
      <c r="D1305">
        <v>7913.15</v>
      </c>
      <c r="E1305">
        <v>7746.9</v>
      </c>
      <c r="F1305">
        <v>407.25200000000001</v>
      </c>
      <c r="G1305">
        <v>439.49200000000002</v>
      </c>
      <c r="H1305">
        <v>148.86600000000001</v>
      </c>
      <c r="I1305">
        <v>109.851</v>
      </c>
      <c r="J1305">
        <v>154.822</v>
      </c>
      <c r="K1305">
        <v>6879.77</v>
      </c>
      <c r="L1305">
        <v>0.26596599999999998</v>
      </c>
      <c r="M1305">
        <v>0.71863999999999995</v>
      </c>
      <c r="N1305">
        <v>0</v>
      </c>
      <c r="O1305" t="s">
        <v>42</v>
      </c>
    </row>
    <row r="1306" spans="1:15" x14ac:dyDescent="0.25">
      <c r="A1306" t="s">
        <v>172</v>
      </c>
      <c r="B1306">
        <v>8052.93</v>
      </c>
      <c r="C1306">
        <v>7932.58</v>
      </c>
      <c r="D1306">
        <v>7932.4</v>
      </c>
      <c r="E1306">
        <v>7766.03</v>
      </c>
      <c r="F1306">
        <v>407.48399999999998</v>
      </c>
      <c r="G1306">
        <v>436.22800000000001</v>
      </c>
      <c r="H1306">
        <v>148.536</v>
      </c>
      <c r="I1306">
        <v>107.765</v>
      </c>
      <c r="J1306">
        <v>154.11000000000001</v>
      </c>
      <c r="K1306">
        <v>6902.02</v>
      </c>
      <c r="L1306">
        <v>0.27934799999999999</v>
      </c>
      <c r="M1306">
        <v>0.72768699999999997</v>
      </c>
      <c r="N1306">
        <v>0</v>
      </c>
      <c r="O1306" t="s">
        <v>42</v>
      </c>
    </row>
    <row r="1307" spans="1:15" x14ac:dyDescent="0.25">
      <c r="A1307" t="s">
        <v>172</v>
      </c>
      <c r="B1307">
        <v>7998.14</v>
      </c>
      <c r="C1307">
        <v>7881.63</v>
      </c>
      <c r="D1307">
        <v>7881.46</v>
      </c>
      <c r="E1307">
        <v>7715.19</v>
      </c>
      <c r="F1307">
        <v>402.20800000000003</v>
      </c>
      <c r="G1307">
        <v>439.13200000000001</v>
      </c>
      <c r="H1307">
        <v>149.172</v>
      </c>
      <c r="I1307">
        <v>109.504</v>
      </c>
      <c r="J1307">
        <v>154.488</v>
      </c>
      <c r="K1307">
        <v>6853.42</v>
      </c>
      <c r="L1307">
        <v>0.28309699999999999</v>
      </c>
      <c r="M1307">
        <v>0.72770400000000002</v>
      </c>
      <c r="N1307">
        <v>0</v>
      </c>
      <c r="O1307" t="s">
        <v>42</v>
      </c>
    </row>
    <row r="1308" spans="1:15" x14ac:dyDescent="0.25">
      <c r="A1308" t="s">
        <v>172</v>
      </c>
      <c r="B1308">
        <v>8057.8</v>
      </c>
      <c r="C1308">
        <v>7937.02</v>
      </c>
      <c r="D1308">
        <v>7936.84</v>
      </c>
      <c r="E1308">
        <v>7769.76</v>
      </c>
      <c r="F1308">
        <v>415.1</v>
      </c>
      <c r="G1308">
        <v>439.315</v>
      </c>
      <c r="H1308">
        <v>148.72900000000001</v>
      </c>
      <c r="I1308">
        <v>109.461</v>
      </c>
      <c r="J1308">
        <v>155.21100000000001</v>
      </c>
      <c r="K1308">
        <v>6894.69</v>
      </c>
      <c r="L1308">
        <v>0.28309800000000002</v>
      </c>
      <c r="M1308">
        <v>0.72328300000000001</v>
      </c>
      <c r="N1308">
        <v>0</v>
      </c>
      <c r="O1308" t="s">
        <v>42</v>
      </c>
    </row>
    <row r="1309" spans="1:15" x14ac:dyDescent="0.25">
      <c r="A1309" t="s">
        <v>172</v>
      </c>
      <c r="B1309">
        <v>8039.59</v>
      </c>
      <c r="C1309">
        <v>7919.9</v>
      </c>
      <c r="D1309">
        <v>7919.72</v>
      </c>
      <c r="E1309">
        <v>7752.95</v>
      </c>
      <c r="F1309">
        <v>415.75799999999998</v>
      </c>
      <c r="G1309">
        <v>438.88299999999998</v>
      </c>
      <c r="H1309">
        <v>149.56299999999999</v>
      </c>
      <c r="I1309">
        <v>108.071</v>
      </c>
      <c r="J1309">
        <v>155.328</v>
      </c>
      <c r="K1309">
        <v>6877.76</v>
      </c>
      <c r="L1309">
        <v>0.28314099999999998</v>
      </c>
      <c r="M1309">
        <v>0.70653200000000005</v>
      </c>
      <c r="N1309">
        <v>0</v>
      </c>
      <c r="O1309" t="s">
        <v>42</v>
      </c>
    </row>
    <row r="1310" spans="1:15" x14ac:dyDescent="0.25">
      <c r="A1310" t="s">
        <v>172</v>
      </c>
      <c r="B1310">
        <v>7968.98</v>
      </c>
      <c r="C1310">
        <v>7851.49</v>
      </c>
      <c r="D1310">
        <v>7851.34</v>
      </c>
      <c r="E1310">
        <v>7685.54</v>
      </c>
      <c r="F1310">
        <v>398.601</v>
      </c>
      <c r="G1310">
        <v>437.27800000000002</v>
      </c>
      <c r="H1310">
        <v>148.95699999999999</v>
      </c>
      <c r="I1310">
        <v>108.538</v>
      </c>
      <c r="J1310">
        <v>154.036</v>
      </c>
      <c r="K1310">
        <v>6829.35</v>
      </c>
      <c r="L1310">
        <v>0.28322399999999998</v>
      </c>
      <c r="M1310">
        <v>0.72692299999999999</v>
      </c>
      <c r="N1310">
        <v>0</v>
      </c>
      <c r="O1310" t="s">
        <v>42</v>
      </c>
    </row>
    <row r="1311" spans="1:15" x14ac:dyDescent="0.25">
      <c r="A1311" t="s">
        <v>172</v>
      </c>
      <c r="B1311">
        <v>7983.94</v>
      </c>
      <c r="C1311">
        <v>7865.62</v>
      </c>
      <c r="D1311">
        <v>7865.45</v>
      </c>
      <c r="E1311">
        <v>7699.24</v>
      </c>
      <c r="F1311">
        <v>401.82299999999998</v>
      </c>
      <c r="G1311">
        <v>437.673</v>
      </c>
      <c r="H1311">
        <v>148.535</v>
      </c>
      <c r="I1311">
        <v>108.82599999999999</v>
      </c>
      <c r="J1311">
        <v>154.42500000000001</v>
      </c>
      <c r="K1311">
        <v>6839.63</v>
      </c>
      <c r="L1311">
        <v>0.28323700000000002</v>
      </c>
      <c r="M1311">
        <v>0.727881</v>
      </c>
      <c r="N1311">
        <v>0</v>
      </c>
      <c r="O1311" t="s">
        <v>42</v>
      </c>
    </row>
    <row r="1312" spans="1:15" x14ac:dyDescent="0.25">
      <c r="A1312" t="s">
        <v>172</v>
      </c>
      <c r="B1312">
        <v>7980.1</v>
      </c>
      <c r="C1312">
        <v>7861.63</v>
      </c>
      <c r="D1312">
        <v>7861.47</v>
      </c>
      <c r="E1312">
        <v>7695.15</v>
      </c>
      <c r="F1312">
        <v>401.36399999999998</v>
      </c>
      <c r="G1312">
        <v>437.69400000000002</v>
      </c>
      <c r="H1312">
        <v>148.399</v>
      </c>
      <c r="I1312">
        <v>108.964</v>
      </c>
      <c r="J1312">
        <v>154.41999999999999</v>
      </c>
      <c r="K1312">
        <v>6835.76</v>
      </c>
      <c r="L1312">
        <v>0.28312799999999999</v>
      </c>
      <c r="M1312">
        <v>0.72466900000000001</v>
      </c>
      <c r="N1312">
        <v>0</v>
      </c>
      <c r="O1312" t="s">
        <v>42</v>
      </c>
    </row>
    <row r="1313" spans="1:15" x14ac:dyDescent="0.25">
      <c r="A1313" t="s">
        <v>172</v>
      </c>
      <c r="B1313">
        <v>7987.56</v>
      </c>
      <c r="C1313">
        <v>7866.61</v>
      </c>
      <c r="D1313">
        <v>7866.45</v>
      </c>
      <c r="E1313">
        <v>7699.97</v>
      </c>
      <c r="F1313">
        <v>401.48500000000001</v>
      </c>
      <c r="G1313">
        <v>436.447</v>
      </c>
      <c r="H1313">
        <v>148.751</v>
      </c>
      <c r="I1313">
        <v>107.872</v>
      </c>
      <c r="J1313">
        <v>154.023</v>
      </c>
      <c r="K1313">
        <v>6841.61</v>
      </c>
      <c r="L1313">
        <v>0.28320299999999998</v>
      </c>
      <c r="M1313">
        <v>0.72784700000000002</v>
      </c>
      <c r="N1313">
        <v>0</v>
      </c>
      <c r="O1313" t="s">
        <v>42</v>
      </c>
    </row>
    <row r="1314" spans="1:15" x14ac:dyDescent="0.25">
      <c r="A1314" t="s">
        <v>172</v>
      </c>
      <c r="B1314">
        <v>8040.32</v>
      </c>
      <c r="C1314">
        <v>7922.92</v>
      </c>
      <c r="D1314">
        <v>7922.75</v>
      </c>
      <c r="E1314">
        <v>7755.79</v>
      </c>
      <c r="F1314">
        <v>404.97699999999998</v>
      </c>
      <c r="G1314">
        <v>438.85599999999999</v>
      </c>
      <c r="H1314">
        <v>148.929</v>
      </c>
      <c r="I1314">
        <v>108.776</v>
      </c>
      <c r="J1314">
        <v>155.16499999999999</v>
      </c>
      <c r="K1314">
        <v>6891.49</v>
      </c>
      <c r="L1314">
        <v>0.283078</v>
      </c>
      <c r="M1314">
        <v>0.70791300000000001</v>
      </c>
      <c r="N1314">
        <v>0</v>
      </c>
      <c r="O1314" t="s">
        <v>42</v>
      </c>
    </row>
    <row r="1315" spans="1:15" x14ac:dyDescent="0.25">
      <c r="A1315" t="s">
        <v>172</v>
      </c>
      <c r="B1315">
        <v>7983.74</v>
      </c>
      <c r="C1315">
        <v>7865.49</v>
      </c>
      <c r="D1315">
        <v>7865.33</v>
      </c>
      <c r="E1315">
        <v>7698.97</v>
      </c>
      <c r="F1315">
        <v>400.70699999999999</v>
      </c>
      <c r="G1315">
        <v>436.392</v>
      </c>
      <c r="H1315">
        <v>148.61699999999999</v>
      </c>
      <c r="I1315">
        <v>107.47499999999999</v>
      </c>
      <c r="J1315">
        <v>154.56299999999999</v>
      </c>
      <c r="K1315">
        <v>6841.62</v>
      </c>
      <c r="L1315">
        <v>0.26531399999999999</v>
      </c>
      <c r="M1315">
        <v>0.72753299999999999</v>
      </c>
      <c r="N1315">
        <v>0</v>
      </c>
      <c r="O1315" t="s">
        <v>42</v>
      </c>
    </row>
    <row r="1316" spans="1:15" x14ac:dyDescent="0.25">
      <c r="A1316" t="s">
        <v>172</v>
      </c>
      <c r="B1316">
        <v>8086.04</v>
      </c>
      <c r="C1316">
        <v>7966.2</v>
      </c>
      <c r="D1316">
        <v>7966</v>
      </c>
      <c r="E1316">
        <v>7798.45</v>
      </c>
      <c r="F1316">
        <v>415.46899999999999</v>
      </c>
      <c r="G1316">
        <v>436.40699999999998</v>
      </c>
      <c r="H1316">
        <v>148.459</v>
      </c>
      <c r="I1316">
        <v>107.227</v>
      </c>
      <c r="J1316">
        <v>154.87100000000001</v>
      </c>
      <c r="K1316">
        <v>6926.15</v>
      </c>
      <c r="L1316">
        <v>0.283078</v>
      </c>
      <c r="M1316">
        <v>0.72786600000000001</v>
      </c>
      <c r="N1316">
        <v>0</v>
      </c>
      <c r="O1316" t="s">
        <v>42</v>
      </c>
    </row>
    <row r="1317" spans="1:15" x14ac:dyDescent="0.25">
      <c r="A1317" t="s">
        <v>172</v>
      </c>
      <c r="B1317">
        <v>8237.3700000000008</v>
      </c>
      <c r="C1317">
        <v>8115.4</v>
      </c>
      <c r="D1317">
        <v>8115.19</v>
      </c>
      <c r="E1317">
        <v>7946.67</v>
      </c>
      <c r="F1317">
        <v>428.24599999999998</v>
      </c>
      <c r="G1317">
        <v>431.63200000000001</v>
      </c>
      <c r="H1317">
        <v>147.54400000000001</v>
      </c>
      <c r="I1317">
        <v>103.68899999999999</v>
      </c>
      <c r="J1317">
        <v>154.41999999999999</v>
      </c>
      <c r="K1317">
        <v>7066.19</v>
      </c>
      <c r="L1317">
        <v>0.27560499999999999</v>
      </c>
      <c r="M1317">
        <v>0.72575500000000004</v>
      </c>
      <c r="N1317">
        <v>0</v>
      </c>
      <c r="O1317" t="s">
        <v>42</v>
      </c>
    </row>
    <row r="1318" spans="1:15" x14ac:dyDescent="0.25">
      <c r="A1318" t="s">
        <v>172</v>
      </c>
      <c r="B1318">
        <v>8209.5</v>
      </c>
      <c r="C1318">
        <v>8091.6</v>
      </c>
      <c r="D1318">
        <v>8091.38</v>
      </c>
      <c r="E1318">
        <v>7922.92</v>
      </c>
      <c r="F1318">
        <v>422.78</v>
      </c>
      <c r="G1318">
        <v>431.048</v>
      </c>
      <c r="H1318">
        <v>148.291</v>
      </c>
      <c r="I1318">
        <v>103.66500000000001</v>
      </c>
      <c r="J1318">
        <v>153.30799999999999</v>
      </c>
      <c r="K1318">
        <v>7048.55</v>
      </c>
      <c r="L1318">
        <v>0.28307900000000003</v>
      </c>
      <c r="M1318">
        <v>0.72676099999999999</v>
      </c>
      <c r="N1318">
        <v>0</v>
      </c>
      <c r="O1318" t="s">
        <v>42</v>
      </c>
    </row>
    <row r="1319" spans="1:15" x14ac:dyDescent="0.25">
      <c r="A1319" t="s">
        <v>172</v>
      </c>
      <c r="B1319">
        <v>8215.51</v>
      </c>
      <c r="C1319">
        <v>8097.33</v>
      </c>
      <c r="D1319">
        <v>8097.11</v>
      </c>
      <c r="E1319">
        <v>7927.48</v>
      </c>
      <c r="F1319">
        <v>422.58100000000002</v>
      </c>
      <c r="G1319">
        <v>430.76900000000001</v>
      </c>
      <c r="H1319">
        <v>148.78</v>
      </c>
      <c r="I1319">
        <v>102.691</v>
      </c>
      <c r="J1319">
        <v>153.679</v>
      </c>
      <c r="K1319">
        <v>7053.47</v>
      </c>
      <c r="L1319">
        <v>0.28329799999999999</v>
      </c>
      <c r="M1319">
        <v>0.72758500000000004</v>
      </c>
      <c r="N1319">
        <v>0</v>
      </c>
      <c r="O1319" t="s">
        <v>42</v>
      </c>
    </row>
    <row r="1320" spans="1:15" x14ac:dyDescent="0.25">
      <c r="A1320" t="s">
        <v>172</v>
      </c>
      <c r="B1320">
        <v>8198.69</v>
      </c>
      <c r="C1320">
        <v>8079.12</v>
      </c>
      <c r="D1320">
        <v>8078.9</v>
      </c>
      <c r="E1320">
        <v>7909.53</v>
      </c>
      <c r="F1320">
        <v>427.31799999999998</v>
      </c>
      <c r="G1320">
        <v>433.36700000000002</v>
      </c>
      <c r="H1320">
        <v>148.90700000000001</v>
      </c>
      <c r="I1320">
        <v>104.294</v>
      </c>
      <c r="J1320">
        <v>154.33600000000001</v>
      </c>
      <c r="K1320">
        <v>7028.28</v>
      </c>
      <c r="L1320">
        <v>0.26913700000000002</v>
      </c>
      <c r="M1320">
        <v>0.72180900000000003</v>
      </c>
      <c r="N1320">
        <v>0</v>
      </c>
      <c r="O1320" t="s">
        <v>42</v>
      </c>
    </row>
    <row r="1321" spans="1:15" x14ac:dyDescent="0.25">
      <c r="A1321" t="s">
        <v>172</v>
      </c>
      <c r="B1321">
        <v>8227.34</v>
      </c>
      <c r="C1321">
        <v>8107.25</v>
      </c>
      <c r="D1321">
        <v>8107.04</v>
      </c>
      <c r="E1321">
        <v>7938.14</v>
      </c>
      <c r="F1321">
        <v>422.53</v>
      </c>
      <c r="G1321">
        <v>431.84199999999998</v>
      </c>
      <c r="H1321">
        <v>148.07400000000001</v>
      </c>
      <c r="I1321">
        <v>103.84099999999999</v>
      </c>
      <c r="J1321">
        <v>154.17099999999999</v>
      </c>
      <c r="K1321">
        <v>7063.03</v>
      </c>
      <c r="L1321">
        <v>0.28324100000000002</v>
      </c>
      <c r="M1321">
        <v>0.72750999999999999</v>
      </c>
      <c r="N1321">
        <v>0</v>
      </c>
      <c r="O1321" t="s">
        <v>42</v>
      </c>
    </row>
    <row r="1322" spans="1:15" x14ac:dyDescent="0.25">
      <c r="A1322" t="s">
        <v>172</v>
      </c>
      <c r="B1322">
        <v>8140.05</v>
      </c>
      <c r="C1322">
        <v>8022.26</v>
      </c>
      <c r="D1322">
        <v>8022.04</v>
      </c>
      <c r="E1322">
        <v>7853.92</v>
      </c>
      <c r="F1322">
        <v>422.69400000000002</v>
      </c>
      <c r="G1322">
        <v>432.93299999999999</v>
      </c>
      <c r="H1322">
        <v>148.41200000000001</v>
      </c>
      <c r="I1322">
        <v>104.71299999999999</v>
      </c>
      <c r="J1322">
        <v>153.99700000000001</v>
      </c>
      <c r="K1322">
        <v>6977.43</v>
      </c>
      <c r="L1322">
        <v>0.283078</v>
      </c>
      <c r="M1322">
        <v>0.70652000000000004</v>
      </c>
      <c r="N1322">
        <v>0</v>
      </c>
      <c r="O1322" t="s">
        <v>42</v>
      </c>
    </row>
    <row r="1323" spans="1:15" x14ac:dyDescent="0.25">
      <c r="A1323" t="s">
        <v>172</v>
      </c>
      <c r="B1323">
        <v>8153.26</v>
      </c>
      <c r="C1323">
        <v>8037.03</v>
      </c>
      <c r="D1323">
        <v>8036.83</v>
      </c>
      <c r="E1323">
        <v>7869.05</v>
      </c>
      <c r="F1323">
        <v>414.803</v>
      </c>
      <c r="G1323">
        <v>431.33</v>
      </c>
      <c r="H1323">
        <v>148.583</v>
      </c>
      <c r="I1323">
        <v>103.953</v>
      </c>
      <c r="J1323">
        <v>153.12700000000001</v>
      </c>
      <c r="K1323">
        <v>7002.22</v>
      </c>
      <c r="L1323">
        <v>0.283078</v>
      </c>
      <c r="M1323">
        <v>0.72786099999999998</v>
      </c>
      <c r="N1323">
        <v>0</v>
      </c>
      <c r="O1323" t="s">
        <v>42</v>
      </c>
    </row>
    <row r="1324" spans="1:15" x14ac:dyDescent="0.25">
      <c r="A1324" t="s">
        <v>172</v>
      </c>
      <c r="B1324">
        <v>8214.5</v>
      </c>
      <c r="C1324">
        <v>8097.07</v>
      </c>
      <c r="D1324">
        <v>8096.84</v>
      </c>
      <c r="E1324">
        <v>7926</v>
      </c>
      <c r="F1324">
        <v>438.85899999999998</v>
      </c>
      <c r="G1324">
        <v>438.66</v>
      </c>
      <c r="H1324">
        <v>149.33000000000001</v>
      </c>
      <c r="I1324">
        <v>106.88800000000001</v>
      </c>
      <c r="J1324">
        <v>156.036</v>
      </c>
      <c r="K1324">
        <v>7027.76</v>
      </c>
      <c r="L1324">
        <v>0.26490799999999998</v>
      </c>
      <c r="M1324">
        <v>0.72587900000000005</v>
      </c>
      <c r="N1324">
        <v>0</v>
      </c>
      <c r="O1324" t="s">
        <v>42</v>
      </c>
    </row>
    <row r="1325" spans="1:15" x14ac:dyDescent="0.25">
      <c r="A1325" t="s">
        <v>172</v>
      </c>
      <c r="B1325">
        <v>8176.75</v>
      </c>
      <c r="C1325">
        <v>8055.1</v>
      </c>
      <c r="D1325">
        <v>8054.9</v>
      </c>
      <c r="E1325">
        <v>7886.4</v>
      </c>
      <c r="F1325">
        <v>419.68099999999998</v>
      </c>
      <c r="G1325">
        <v>431.39699999999999</v>
      </c>
      <c r="H1325">
        <v>147.45099999999999</v>
      </c>
      <c r="I1325">
        <v>104.502</v>
      </c>
      <c r="J1325">
        <v>153.744</v>
      </c>
      <c r="K1325">
        <v>7014.82</v>
      </c>
      <c r="L1325">
        <v>0.28358699999999998</v>
      </c>
      <c r="M1325">
        <v>0.72850999999999999</v>
      </c>
      <c r="N1325">
        <v>0</v>
      </c>
      <c r="O1325" t="s">
        <v>42</v>
      </c>
    </row>
    <row r="1326" spans="1:15" x14ac:dyDescent="0.25">
      <c r="A1326" t="s">
        <v>172</v>
      </c>
      <c r="B1326">
        <v>8172.55</v>
      </c>
      <c r="C1326">
        <v>8051.72</v>
      </c>
      <c r="D1326">
        <v>8051.51</v>
      </c>
      <c r="E1326">
        <v>7882.46</v>
      </c>
      <c r="F1326">
        <v>419.68799999999999</v>
      </c>
      <c r="G1326">
        <v>432.483</v>
      </c>
      <c r="H1326">
        <v>148.21700000000001</v>
      </c>
      <c r="I1326">
        <v>104.374</v>
      </c>
      <c r="J1326">
        <v>154.267</v>
      </c>
      <c r="K1326">
        <v>7009.5</v>
      </c>
      <c r="L1326">
        <v>0.28309400000000001</v>
      </c>
      <c r="M1326">
        <v>0.72667000000000004</v>
      </c>
      <c r="N1326">
        <v>0</v>
      </c>
      <c r="O1326" t="s">
        <v>42</v>
      </c>
    </row>
    <row r="1327" spans="1:15" x14ac:dyDescent="0.25">
      <c r="A1327" t="s">
        <v>172</v>
      </c>
      <c r="B1327">
        <v>8116.23</v>
      </c>
      <c r="C1327">
        <v>7997.62</v>
      </c>
      <c r="D1327">
        <v>7997.41</v>
      </c>
      <c r="E1327">
        <v>7828.06</v>
      </c>
      <c r="F1327">
        <v>413.37200000000001</v>
      </c>
      <c r="G1327">
        <v>432.55200000000002</v>
      </c>
      <c r="H1327">
        <v>147.97499999999999</v>
      </c>
      <c r="I1327">
        <v>104.747</v>
      </c>
      <c r="J1327">
        <v>153.93799999999999</v>
      </c>
      <c r="K1327">
        <v>6961.39</v>
      </c>
      <c r="L1327">
        <v>0.283078</v>
      </c>
      <c r="M1327">
        <v>0.72767499999999996</v>
      </c>
      <c r="N1327">
        <v>0</v>
      </c>
      <c r="O1327" t="s">
        <v>42</v>
      </c>
    </row>
    <row r="1328" spans="1:15" x14ac:dyDescent="0.25">
      <c r="A1328" t="s">
        <v>172</v>
      </c>
      <c r="B1328">
        <v>8146.76</v>
      </c>
      <c r="C1328">
        <v>8025.2</v>
      </c>
      <c r="D1328">
        <v>8025</v>
      </c>
      <c r="E1328">
        <v>7857.15</v>
      </c>
      <c r="F1328">
        <v>419.31299999999999</v>
      </c>
      <c r="G1328">
        <v>434.54399999999998</v>
      </c>
      <c r="H1328">
        <v>148.59</v>
      </c>
      <c r="I1328">
        <v>105.863</v>
      </c>
      <c r="J1328">
        <v>154.059</v>
      </c>
      <c r="K1328">
        <v>6982.54</v>
      </c>
      <c r="L1328">
        <v>0.283078</v>
      </c>
      <c r="M1328">
        <v>0.727742</v>
      </c>
      <c r="N1328">
        <v>0</v>
      </c>
      <c r="O1328" t="s">
        <v>42</v>
      </c>
    </row>
    <row r="1329" spans="1:25" x14ac:dyDescent="0.25">
      <c r="A1329" t="s">
        <v>172</v>
      </c>
      <c r="B1329">
        <v>8185.56</v>
      </c>
      <c r="C1329">
        <v>8063.76</v>
      </c>
      <c r="D1329">
        <v>8063.53</v>
      </c>
      <c r="E1329">
        <v>7895.29</v>
      </c>
      <c r="F1329">
        <v>421.476</v>
      </c>
      <c r="G1329">
        <v>433.45100000000002</v>
      </c>
      <c r="H1329">
        <v>148.381</v>
      </c>
      <c r="I1329">
        <v>105.369</v>
      </c>
      <c r="J1329">
        <v>153.87299999999999</v>
      </c>
      <c r="K1329">
        <v>7019.91</v>
      </c>
      <c r="L1329">
        <v>0.28468500000000002</v>
      </c>
      <c r="M1329">
        <v>0.70653200000000005</v>
      </c>
      <c r="N1329">
        <v>0</v>
      </c>
      <c r="O1329" t="s">
        <v>42</v>
      </c>
    </row>
    <row r="1330" spans="1:25" x14ac:dyDescent="0.25">
      <c r="A1330" t="s">
        <v>172</v>
      </c>
      <c r="B1330">
        <v>8124.4</v>
      </c>
      <c r="C1330">
        <v>8003.92</v>
      </c>
      <c r="D1330">
        <v>8003.73</v>
      </c>
      <c r="E1330">
        <v>7835.73</v>
      </c>
      <c r="F1330">
        <v>421.45800000000003</v>
      </c>
      <c r="G1330">
        <v>435.89800000000002</v>
      </c>
      <c r="H1330">
        <v>149.32599999999999</v>
      </c>
      <c r="I1330">
        <v>105.79600000000001</v>
      </c>
      <c r="J1330">
        <v>154.93799999999999</v>
      </c>
      <c r="K1330">
        <v>6957.6</v>
      </c>
      <c r="L1330">
        <v>0.28332499999999999</v>
      </c>
      <c r="M1330">
        <v>0.72789499999999996</v>
      </c>
      <c r="N1330">
        <v>0</v>
      </c>
      <c r="O1330" t="s">
        <v>42</v>
      </c>
    </row>
    <row r="1331" spans="1:25" x14ac:dyDescent="0.25">
      <c r="A1331" t="s">
        <v>172</v>
      </c>
      <c r="B1331">
        <v>8150.42</v>
      </c>
      <c r="C1331">
        <v>8030.46</v>
      </c>
      <c r="D1331">
        <v>8030.24</v>
      </c>
      <c r="E1331">
        <v>7861.91</v>
      </c>
      <c r="F1331">
        <v>434.42200000000003</v>
      </c>
      <c r="G1331">
        <v>438.88600000000002</v>
      </c>
      <c r="H1331">
        <v>148.554</v>
      </c>
      <c r="I1331">
        <v>108.294</v>
      </c>
      <c r="J1331">
        <v>155.90799999999999</v>
      </c>
      <c r="K1331">
        <v>6968.04</v>
      </c>
      <c r="L1331">
        <v>0.28310299999999999</v>
      </c>
      <c r="M1331">
        <v>0.72605900000000001</v>
      </c>
      <c r="N1331">
        <v>0</v>
      </c>
      <c r="O1331" t="s">
        <v>42</v>
      </c>
    </row>
    <row r="1332" spans="1:25" x14ac:dyDescent="0.25">
      <c r="A1332" t="s">
        <v>172</v>
      </c>
      <c r="B1332">
        <v>7989.78</v>
      </c>
      <c r="C1332">
        <v>7873.04</v>
      </c>
      <c r="D1332">
        <v>7872.89</v>
      </c>
      <c r="E1332">
        <v>7706.62</v>
      </c>
      <c r="F1332">
        <v>402.08300000000003</v>
      </c>
      <c r="G1332">
        <v>437.77699999999999</v>
      </c>
      <c r="H1332">
        <v>148.52500000000001</v>
      </c>
      <c r="I1332">
        <v>108.78</v>
      </c>
      <c r="J1332">
        <v>154.46299999999999</v>
      </c>
      <c r="K1332">
        <v>6846.58</v>
      </c>
      <c r="L1332">
        <v>0.283219</v>
      </c>
      <c r="M1332">
        <v>0.70653100000000002</v>
      </c>
      <c r="N1332">
        <v>0</v>
      </c>
      <c r="O1332" t="s">
        <v>42</v>
      </c>
    </row>
    <row r="1333" spans="1:25" x14ac:dyDescent="0.25">
      <c r="A1333" t="s">
        <v>172</v>
      </c>
      <c r="B1333">
        <v>7999.28</v>
      </c>
      <c r="C1333">
        <v>7882.64</v>
      </c>
      <c r="D1333">
        <v>7882.46</v>
      </c>
      <c r="E1333">
        <v>7716.26</v>
      </c>
      <c r="F1333">
        <v>404.27300000000002</v>
      </c>
      <c r="G1333">
        <v>437.11</v>
      </c>
      <c r="H1333">
        <v>148.691</v>
      </c>
      <c r="I1333">
        <v>108.55</v>
      </c>
      <c r="J1333">
        <v>153.874</v>
      </c>
      <c r="K1333">
        <v>6854.55</v>
      </c>
      <c r="L1333">
        <v>0.26795799999999997</v>
      </c>
      <c r="M1333">
        <v>0.72251100000000001</v>
      </c>
      <c r="N1333">
        <v>0</v>
      </c>
      <c r="O1333" t="s">
        <v>42</v>
      </c>
    </row>
    <row r="1334" spans="1:25" x14ac:dyDescent="0.25">
      <c r="A1334" t="s">
        <v>172</v>
      </c>
      <c r="B1334">
        <v>7991.81</v>
      </c>
      <c r="C1334">
        <v>7874.06</v>
      </c>
      <c r="D1334">
        <v>7873.91</v>
      </c>
      <c r="E1334">
        <v>7707.37</v>
      </c>
      <c r="F1334">
        <v>399.654</v>
      </c>
      <c r="G1334">
        <v>437.42099999999999</v>
      </c>
      <c r="H1334">
        <v>148.27099999999999</v>
      </c>
      <c r="I1334">
        <v>109.14</v>
      </c>
      <c r="J1334">
        <v>154.09200000000001</v>
      </c>
      <c r="K1334">
        <v>6850.05</v>
      </c>
      <c r="L1334">
        <v>0.28338999999999998</v>
      </c>
      <c r="M1334">
        <v>0.724823</v>
      </c>
      <c r="N1334">
        <v>0</v>
      </c>
      <c r="O1334" t="s">
        <v>42</v>
      </c>
    </row>
    <row r="1335" spans="1:25" x14ac:dyDescent="0.25">
      <c r="A1335" t="s">
        <v>172</v>
      </c>
      <c r="B1335">
        <v>7977</v>
      </c>
      <c r="C1335">
        <v>7860.13</v>
      </c>
      <c r="D1335">
        <v>7859.96</v>
      </c>
      <c r="E1335">
        <v>7693.73</v>
      </c>
      <c r="F1335">
        <v>404.86500000000001</v>
      </c>
      <c r="G1335">
        <v>438.59</v>
      </c>
      <c r="H1335">
        <v>148.78800000000001</v>
      </c>
      <c r="I1335">
        <v>109.18600000000001</v>
      </c>
      <c r="J1335">
        <v>154.53100000000001</v>
      </c>
      <c r="K1335">
        <v>6829.96</v>
      </c>
      <c r="L1335">
        <v>0.28389500000000001</v>
      </c>
      <c r="M1335">
        <v>0.72646100000000002</v>
      </c>
      <c r="N1335">
        <v>0</v>
      </c>
      <c r="O1335" t="s">
        <v>42</v>
      </c>
    </row>
    <row r="1336" spans="1:25" x14ac:dyDescent="0.25">
      <c r="A1336" t="s">
        <v>172</v>
      </c>
      <c r="B1336">
        <v>7992.53</v>
      </c>
      <c r="C1336">
        <v>7872.27</v>
      </c>
      <c r="D1336">
        <v>7872.11</v>
      </c>
      <c r="E1336">
        <v>7705.33</v>
      </c>
      <c r="F1336">
        <v>399.92099999999999</v>
      </c>
      <c r="G1336">
        <v>440.10199999999998</v>
      </c>
      <c r="H1336">
        <v>148.39599999999999</v>
      </c>
      <c r="I1336">
        <v>110.703</v>
      </c>
      <c r="J1336">
        <v>154.983</v>
      </c>
      <c r="K1336">
        <v>6844.89</v>
      </c>
      <c r="L1336">
        <v>0.27702700000000002</v>
      </c>
      <c r="M1336">
        <v>0.70653200000000005</v>
      </c>
      <c r="N1336">
        <v>0</v>
      </c>
      <c r="O1336" t="s">
        <v>42</v>
      </c>
    </row>
    <row r="1337" spans="1:25" x14ac:dyDescent="0.25">
      <c r="A1337" t="s">
        <v>172</v>
      </c>
      <c r="B1337">
        <v>8021.99</v>
      </c>
      <c r="C1337">
        <v>7905.14</v>
      </c>
      <c r="D1337">
        <v>7904.97</v>
      </c>
      <c r="E1337">
        <v>7738.45</v>
      </c>
      <c r="F1337">
        <v>406.24200000000002</v>
      </c>
      <c r="G1337">
        <v>438.56700000000001</v>
      </c>
      <c r="H1337">
        <v>148.964</v>
      </c>
      <c r="I1337">
        <v>109.065</v>
      </c>
      <c r="J1337">
        <v>154.53700000000001</v>
      </c>
      <c r="K1337">
        <v>6873.26</v>
      </c>
      <c r="L1337">
        <v>0.283161</v>
      </c>
      <c r="M1337">
        <v>0.72560899999999995</v>
      </c>
      <c r="N1337">
        <v>0</v>
      </c>
      <c r="O1337" t="s">
        <v>42</v>
      </c>
    </row>
    <row r="1338" spans="1:25" x14ac:dyDescent="0.25">
      <c r="A1338" t="s">
        <v>172</v>
      </c>
      <c r="B1338">
        <v>8081.58</v>
      </c>
      <c r="C1338">
        <v>7963.32</v>
      </c>
      <c r="D1338">
        <v>7963.15</v>
      </c>
      <c r="E1338">
        <v>7795.96</v>
      </c>
      <c r="F1338">
        <v>411.56200000000001</v>
      </c>
      <c r="G1338">
        <v>436.63600000000002</v>
      </c>
      <c r="H1338">
        <v>148.54499999999999</v>
      </c>
      <c r="I1338">
        <v>108.209</v>
      </c>
      <c r="J1338">
        <v>154.05000000000001</v>
      </c>
      <c r="K1338">
        <v>6927.31</v>
      </c>
      <c r="L1338">
        <v>0.28316200000000002</v>
      </c>
      <c r="M1338">
        <v>0.72725700000000004</v>
      </c>
      <c r="N1338">
        <v>0</v>
      </c>
      <c r="O1338" t="s">
        <v>42</v>
      </c>
    </row>
    <row r="1339" spans="1:25" x14ac:dyDescent="0.25">
      <c r="A1339" t="s">
        <v>172</v>
      </c>
      <c r="B1339">
        <v>8171.52</v>
      </c>
      <c r="C1339">
        <v>8053.56</v>
      </c>
      <c r="D1339">
        <v>8053.38</v>
      </c>
      <c r="E1339">
        <v>7885.11</v>
      </c>
      <c r="F1339">
        <v>427.12</v>
      </c>
      <c r="G1339">
        <v>441.07499999999999</v>
      </c>
      <c r="H1339">
        <v>149.46</v>
      </c>
      <c r="I1339">
        <v>108.553</v>
      </c>
      <c r="J1339">
        <v>156.82499999999999</v>
      </c>
      <c r="K1339">
        <v>6996.3</v>
      </c>
      <c r="L1339">
        <v>0.283078</v>
      </c>
      <c r="M1339">
        <v>0.70653200000000005</v>
      </c>
      <c r="N1339">
        <v>0</v>
      </c>
      <c r="O1339" t="s">
        <v>42</v>
      </c>
    </row>
    <row r="1340" spans="1:25" x14ac:dyDescent="0.25">
      <c r="A1340" t="s">
        <v>172</v>
      </c>
      <c r="B1340">
        <v>8059.06</v>
      </c>
      <c r="C1340">
        <v>7939.56</v>
      </c>
      <c r="D1340">
        <v>7939.37</v>
      </c>
      <c r="E1340">
        <v>7772.65</v>
      </c>
      <c r="F1340">
        <v>409.589</v>
      </c>
      <c r="G1340">
        <v>435.57499999999999</v>
      </c>
      <c r="H1340">
        <v>148.34800000000001</v>
      </c>
      <c r="I1340">
        <v>107.431</v>
      </c>
      <c r="J1340">
        <v>154.03200000000001</v>
      </c>
      <c r="K1340">
        <v>6907.12</v>
      </c>
      <c r="L1340">
        <v>0.26605099999999998</v>
      </c>
      <c r="M1340">
        <v>0.72674399999999995</v>
      </c>
      <c r="N1340">
        <v>0</v>
      </c>
      <c r="O1340" t="s">
        <v>42</v>
      </c>
    </row>
    <row r="1341" spans="1:25" x14ac:dyDescent="0.25">
      <c r="A1341" t="s">
        <v>172</v>
      </c>
      <c r="B1341">
        <v>8012.65</v>
      </c>
      <c r="C1341">
        <v>7893.58</v>
      </c>
      <c r="D1341">
        <v>7893.42</v>
      </c>
      <c r="E1341">
        <v>7727.14</v>
      </c>
      <c r="F1341">
        <v>410.78199999999998</v>
      </c>
      <c r="G1341">
        <v>437.16800000000001</v>
      </c>
      <c r="H1341">
        <v>148.708</v>
      </c>
      <c r="I1341">
        <v>108.182</v>
      </c>
      <c r="J1341">
        <v>154.47900000000001</v>
      </c>
      <c r="K1341">
        <v>6858.97</v>
      </c>
      <c r="L1341">
        <v>0.28312100000000001</v>
      </c>
      <c r="M1341">
        <v>0.72517699999999996</v>
      </c>
      <c r="N1341">
        <v>0</v>
      </c>
      <c r="O1341" t="s">
        <v>42</v>
      </c>
    </row>
    <row r="1342" spans="1:25" x14ac:dyDescent="0.25">
      <c r="A1342" t="s">
        <v>172</v>
      </c>
      <c r="B1342">
        <v>7977.88</v>
      </c>
      <c r="C1342">
        <v>7857.43</v>
      </c>
      <c r="D1342">
        <v>7857.24</v>
      </c>
      <c r="E1342">
        <v>7690.87</v>
      </c>
      <c r="F1342">
        <v>397.952</v>
      </c>
      <c r="G1342">
        <v>437.71699999999998</v>
      </c>
      <c r="H1342">
        <v>148.49100000000001</v>
      </c>
      <c r="I1342">
        <v>108.52</v>
      </c>
      <c r="J1342">
        <v>154.72300000000001</v>
      </c>
      <c r="K1342">
        <v>6834.91</v>
      </c>
      <c r="L1342">
        <v>0.283078</v>
      </c>
      <c r="M1342">
        <v>0.72762700000000002</v>
      </c>
      <c r="N1342">
        <v>0</v>
      </c>
      <c r="O1342" t="s">
        <v>42</v>
      </c>
    </row>
    <row r="1343" spans="1:25" x14ac:dyDescent="0.25">
      <c r="A1343" t="s">
        <v>172</v>
      </c>
      <c r="B1343">
        <v>8035.87</v>
      </c>
      <c r="C1343">
        <v>7918.08</v>
      </c>
      <c r="D1343">
        <v>7917.91</v>
      </c>
      <c r="E1343">
        <v>7751.27</v>
      </c>
      <c r="F1343">
        <v>408.06099999999998</v>
      </c>
      <c r="G1343">
        <v>435.46</v>
      </c>
      <c r="H1343">
        <v>149.11600000000001</v>
      </c>
      <c r="I1343">
        <v>107.08799999999999</v>
      </c>
      <c r="J1343">
        <v>153.52000000000001</v>
      </c>
      <c r="K1343">
        <v>6887.43</v>
      </c>
      <c r="L1343">
        <v>0.28340199999999999</v>
      </c>
      <c r="M1343">
        <v>0.72057300000000002</v>
      </c>
      <c r="N1343">
        <v>0</v>
      </c>
      <c r="O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172</v>
      </c>
      <c r="B1344">
        <v>8000.24</v>
      </c>
      <c r="C1344">
        <v>7881.89</v>
      </c>
      <c r="D1344">
        <v>7881.73</v>
      </c>
      <c r="E1344">
        <v>7715.17</v>
      </c>
      <c r="F1344">
        <v>402.75700000000001</v>
      </c>
      <c r="G1344">
        <v>437.483</v>
      </c>
      <c r="H1344">
        <v>149.00700000000001</v>
      </c>
      <c r="I1344">
        <v>107.95699999999999</v>
      </c>
      <c r="J1344">
        <v>154.56299999999999</v>
      </c>
      <c r="K1344">
        <v>6854.74</v>
      </c>
      <c r="L1344">
        <v>0.28309600000000001</v>
      </c>
      <c r="M1344">
        <v>0.72324200000000005</v>
      </c>
      <c r="N1344">
        <v>0</v>
      </c>
      <c r="O1344" t="s">
        <v>42</v>
      </c>
      <c r="R1344">
        <f>AVERAGE(B1295:B1344)</f>
        <v>8089.5746000000017</v>
      </c>
      <c r="S1344">
        <f>AVERAGE(C1295:C1344)</f>
        <v>7970.5664000000024</v>
      </c>
      <c r="U1344">
        <f>_xlfn.VAR.P(B1295:B1344)</f>
        <v>7267.2722448400136</v>
      </c>
      <c r="V1344">
        <f>_xlfn.VAR.P(C1295:C1344)</f>
        <v>7195.775003039992</v>
      </c>
      <c r="X1344">
        <f>1.96*SQRT(U1344)/50</f>
        <v>3.3417332661825299</v>
      </c>
      <c r="Y1344">
        <f>1.96*SQRT(V1344)/50</f>
        <v>3.325254230983155</v>
      </c>
    </row>
    <row r="1345" spans="1:14" x14ac:dyDescent="0.25">
      <c r="A1345" t="s">
        <v>173</v>
      </c>
      <c r="B1345">
        <v>404613.68680000002</v>
      </c>
      <c r="C1345" t="s">
        <v>36</v>
      </c>
    </row>
    <row r="1346" spans="1:14" x14ac:dyDescent="0.25">
      <c r="A1346" t="s">
        <v>174</v>
      </c>
      <c r="B1346">
        <v>7982.99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0.27978199999999998</v>
      </c>
      <c r="L1346">
        <v>0.70653200000000005</v>
      </c>
      <c r="M1346">
        <v>0</v>
      </c>
      <c r="N1346" t="s">
        <v>42</v>
      </c>
    </row>
    <row r="1347" spans="1:14" x14ac:dyDescent="0.25">
      <c r="A1347" t="s">
        <v>174</v>
      </c>
      <c r="B1347">
        <v>8176.57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0.28317500000000001</v>
      </c>
      <c r="L1347">
        <v>0.70652999999999999</v>
      </c>
      <c r="M1347">
        <v>0</v>
      </c>
      <c r="N1347" t="s">
        <v>42</v>
      </c>
    </row>
    <row r="1348" spans="1:14" x14ac:dyDescent="0.25">
      <c r="A1348" t="s">
        <v>174</v>
      </c>
      <c r="B1348">
        <v>8163.8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0.26055499999999998</v>
      </c>
      <c r="L1348">
        <v>0.722746</v>
      </c>
      <c r="M1348">
        <v>0</v>
      </c>
      <c r="N1348" t="s">
        <v>42</v>
      </c>
    </row>
    <row r="1349" spans="1:14" x14ac:dyDescent="0.25">
      <c r="A1349" t="s">
        <v>174</v>
      </c>
      <c r="B1349">
        <v>8174.53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0.28310000000000002</v>
      </c>
      <c r="L1349">
        <v>0.72779499999999997</v>
      </c>
      <c r="M1349">
        <v>0</v>
      </c>
      <c r="N1349" t="s">
        <v>42</v>
      </c>
    </row>
    <row r="1350" spans="1:14" x14ac:dyDescent="0.25">
      <c r="A1350" t="s">
        <v>174</v>
      </c>
      <c r="B1350">
        <v>8102.76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0.28419800000000001</v>
      </c>
      <c r="L1350">
        <v>0.72787400000000002</v>
      </c>
      <c r="M1350">
        <v>0</v>
      </c>
      <c r="N1350" t="s">
        <v>42</v>
      </c>
    </row>
    <row r="1351" spans="1:14" x14ac:dyDescent="0.25">
      <c r="A1351" t="s">
        <v>174</v>
      </c>
      <c r="B1351">
        <v>8021.69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0.28311199999999997</v>
      </c>
      <c r="L1351">
        <v>0.71903700000000004</v>
      </c>
      <c r="M1351">
        <v>0</v>
      </c>
      <c r="N1351" t="s">
        <v>42</v>
      </c>
    </row>
    <row r="1352" spans="1:14" x14ac:dyDescent="0.25">
      <c r="A1352" t="s">
        <v>174</v>
      </c>
      <c r="B1352">
        <v>8044.33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0.283308</v>
      </c>
      <c r="L1352">
        <v>0.72641</v>
      </c>
      <c r="M1352">
        <v>0</v>
      </c>
      <c r="N1352" t="s">
        <v>42</v>
      </c>
    </row>
    <row r="1353" spans="1:14" x14ac:dyDescent="0.25">
      <c r="A1353" t="s">
        <v>174</v>
      </c>
      <c r="B1353">
        <v>8028.14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0.28325499999999998</v>
      </c>
      <c r="L1353">
        <v>0.72417799999999999</v>
      </c>
      <c r="M1353">
        <v>0</v>
      </c>
      <c r="N1353" t="s">
        <v>42</v>
      </c>
    </row>
    <row r="1354" spans="1:14" x14ac:dyDescent="0.25">
      <c r="A1354" t="s">
        <v>174</v>
      </c>
      <c r="B1354">
        <v>8150.68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0.28320899999999999</v>
      </c>
      <c r="L1354">
        <v>0.71520600000000001</v>
      </c>
      <c r="M1354">
        <v>0</v>
      </c>
      <c r="N1354" t="s">
        <v>42</v>
      </c>
    </row>
    <row r="1355" spans="1:14" x14ac:dyDescent="0.25">
      <c r="A1355" t="s">
        <v>174</v>
      </c>
      <c r="B1355">
        <v>8156.26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0.28319800000000001</v>
      </c>
      <c r="L1355">
        <v>0.72773699999999997</v>
      </c>
      <c r="M1355">
        <v>0</v>
      </c>
      <c r="N1355" t="s">
        <v>42</v>
      </c>
    </row>
    <row r="1356" spans="1:14" x14ac:dyDescent="0.25">
      <c r="A1356" t="s">
        <v>174</v>
      </c>
      <c r="B1356">
        <v>8200.67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0.28307900000000003</v>
      </c>
      <c r="L1356">
        <v>0.72755700000000001</v>
      </c>
      <c r="M1356">
        <v>0</v>
      </c>
      <c r="N1356" t="s">
        <v>42</v>
      </c>
    </row>
    <row r="1357" spans="1:14" x14ac:dyDescent="0.25">
      <c r="A1357" t="s">
        <v>174</v>
      </c>
      <c r="B1357">
        <v>8117.31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0.28309699999999999</v>
      </c>
      <c r="L1357">
        <v>0.72781899999999999</v>
      </c>
      <c r="M1357">
        <v>0</v>
      </c>
      <c r="N1357" t="s">
        <v>42</v>
      </c>
    </row>
    <row r="1358" spans="1:14" x14ac:dyDescent="0.25">
      <c r="A1358" t="s">
        <v>174</v>
      </c>
      <c r="B1358">
        <v>8140.02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0.28319499999999997</v>
      </c>
      <c r="L1358">
        <v>0.70653200000000005</v>
      </c>
      <c r="M1358">
        <v>0</v>
      </c>
      <c r="N1358" t="s">
        <v>42</v>
      </c>
    </row>
    <row r="1359" spans="1:14" x14ac:dyDescent="0.25">
      <c r="A1359" t="s">
        <v>174</v>
      </c>
      <c r="B1359">
        <v>8129.43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0.28451399999999999</v>
      </c>
      <c r="L1359">
        <v>0.70653200000000005</v>
      </c>
      <c r="M1359">
        <v>0</v>
      </c>
      <c r="N1359" t="s">
        <v>42</v>
      </c>
    </row>
    <row r="1360" spans="1:14" x14ac:dyDescent="0.25">
      <c r="A1360" t="s">
        <v>174</v>
      </c>
      <c r="B1360">
        <v>8157.89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0.28308299999999997</v>
      </c>
      <c r="L1360">
        <v>0.714341</v>
      </c>
      <c r="M1360">
        <v>0</v>
      </c>
      <c r="N1360" t="s">
        <v>42</v>
      </c>
    </row>
    <row r="1361" spans="1:14" x14ac:dyDescent="0.25">
      <c r="A1361" t="s">
        <v>174</v>
      </c>
      <c r="B1361">
        <v>8107.75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0.283109</v>
      </c>
      <c r="L1361">
        <v>0.72789499999999996</v>
      </c>
      <c r="M1361">
        <v>0</v>
      </c>
      <c r="N1361" t="s">
        <v>42</v>
      </c>
    </row>
    <row r="1362" spans="1:14" x14ac:dyDescent="0.25">
      <c r="A1362" t="s">
        <v>174</v>
      </c>
      <c r="B1362">
        <v>8046.4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0.28311500000000001</v>
      </c>
      <c r="L1362">
        <v>0.71128400000000003</v>
      </c>
      <c r="M1362">
        <v>0</v>
      </c>
      <c r="N1362" t="s">
        <v>42</v>
      </c>
    </row>
    <row r="1363" spans="1:14" x14ac:dyDescent="0.25">
      <c r="A1363" t="s">
        <v>174</v>
      </c>
      <c r="B1363">
        <v>8021.4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0.28307900000000003</v>
      </c>
      <c r="L1363">
        <v>0.72769499999999998</v>
      </c>
      <c r="M1363">
        <v>0</v>
      </c>
      <c r="N1363" t="s">
        <v>42</v>
      </c>
    </row>
    <row r="1364" spans="1:14" x14ac:dyDescent="0.25">
      <c r="A1364" t="s">
        <v>174</v>
      </c>
      <c r="B1364">
        <v>8016.76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0.28339399999999998</v>
      </c>
      <c r="L1364">
        <v>0.723248</v>
      </c>
      <c r="M1364">
        <v>0</v>
      </c>
      <c r="N1364" t="s">
        <v>42</v>
      </c>
    </row>
    <row r="1365" spans="1:14" x14ac:dyDescent="0.25">
      <c r="A1365" t="s">
        <v>174</v>
      </c>
      <c r="B1365">
        <v>7937.64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0.28104299999999999</v>
      </c>
      <c r="L1365">
        <v>0.72789899999999996</v>
      </c>
      <c r="M1365">
        <v>0</v>
      </c>
      <c r="N1365" t="s">
        <v>42</v>
      </c>
    </row>
    <row r="1366" spans="1:14" x14ac:dyDescent="0.25">
      <c r="A1366" t="s">
        <v>174</v>
      </c>
      <c r="B1366">
        <v>7983.4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0.279333</v>
      </c>
      <c r="L1366">
        <v>0.71508099999999997</v>
      </c>
      <c r="M1366">
        <v>0</v>
      </c>
      <c r="N1366" t="s">
        <v>42</v>
      </c>
    </row>
    <row r="1367" spans="1:14" x14ac:dyDescent="0.25">
      <c r="A1367" t="s">
        <v>174</v>
      </c>
      <c r="B1367">
        <v>7973.37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0.283078</v>
      </c>
      <c r="L1367">
        <v>0.72740700000000003</v>
      </c>
      <c r="M1367">
        <v>0</v>
      </c>
      <c r="N1367" t="s">
        <v>42</v>
      </c>
    </row>
    <row r="1368" spans="1:14" x14ac:dyDescent="0.25">
      <c r="A1368" t="s">
        <v>174</v>
      </c>
      <c r="B1368">
        <v>8000.04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0.28053400000000001</v>
      </c>
      <c r="L1368">
        <v>0.72309100000000004</v>
      </c>
      <c r="M1368">
        <v>0</v>
      </c>
      <c r="N1368" t="s">
        <v>42</v>
      </c>
    </row>
    <row r="1369" spans="1:14" x14ac:dyDescent="0.25">
      <c r="A1369" t="s">
        <v>174</v>
      </c>
      <c r="B1369">
        <v>8026.48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0.28309699999999999</v>
      </c>
      <c r="L1369">
        <v>0.72541699999999998</v>
      </c>
      <c r="M1369">
        <v>0</v>
      </c>
      <c r="N1369" t="s">
        <v>42</v>
      </c>
    </row>
    <row r="1370" spans="1:14" x14ac:dyDescent="0.25">
      <c r="A1370" t="s">
        <v>174</v>
      </c>
      <c r="B1370">
        <v>7961.86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0.28314099999999998</v>
      </c>
      <c r="L1370">
        <v>0.72463200000000005</v>
      </c>
      <c r="M1370">
        <v>0</v>
      </c>
      <c r="N1370" t="s">
        <v>42</v>
      </c>
    </row>
    <row r="1371" spans="1:14" x14ac:dyDescent="0.25">
      <c r="A1371" t="s">
        <v>174</v>
      </c>
      <c r="B1371">
        <v>7969.65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0.283078</v>
      </c>
      <c r="L1371">
        <v>0.71870800000000001</v>
      </c>
      <c r="M1371">
        <v>0</v>
      </c>
      <c r="N1371" t="s">
        <v>42</v>
      </c>
    </row>
    <row r="1372" spans="1:14" x14ac:dyDescent="0.25">
      <c r="A1372" t="s">
        <v>174</v>
      </c>
      <c r="B1372">
        <v>7992.56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0.28308</v>
      </c>
      <c r="L1372">
        <v>0.72665000000000002</v>
      </c>
      <c r="M1372">
        <v>0</v>
      </c>
      <c r="N1372" t="s">
        <v>42</v>
      </c>
    </row>
    <row r="1373" spans="1:14" x14ac:dyDescent="0.25">
      <c r="A1373" t="s">
        <v>174</v>
      </c>
      <c r="B1373">
        <v>7928.07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0.28320800000000002</v>
      </c>
      <c r="L1373">
        <v>0.72772899999999996</v>
      </c>
      <c r="M1373">
        <v>0</v>
      </c>
      <c r="N1373" t="s">
        <v>42</v>
      </c>
    </row>
    <row r="1374" spans="1:14" x14ac:dyDescent="0.25">
      <c r="A1374" t="s">
        <v>174</v>
      </c>
      <c r="B1374">
        <v>7952.81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0.28308499999999998</v>
      </c>
      <c r="L1374">
        <v>0.72781700000000005</v>
      </c>
      <c r="M1374">
        <v>0</v>
      </c>
      <c r="N1374" t="s">
        <v>42</v>
      </c>
    </row>
    <row r="1375" spans="1:14" x14ac:dyDescent="0.25">
      <c r="A1375" t="s">
        <v>174</v>
      </c>
      <c r="B1375">
        <v>7948.38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0.28317100000000001</v>
      </c>
      <c r="L1375">
        <v>0.70653200000000005</v>
      </c>
      <c r="M1375">
        <v>0</v>
      </c>
      <c r="N1375" t="s">
        <v>42</v>
      </c>
    </row>
    <row r="1376" spans="1:14" x14ac:dyDescent="0.25">
      <c r="A1376" t="s">
        <v>174</v>
      </c>
      <c r="B1376">
        <v>7993.19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0.28308</v>
      </c>
      <c r="L1376">
        <v>0.72780999999999996</v>
      </c>
      <c r="M1376">
        <v>0</v>
      </c>
      <c r="N1376" t="s">
        <v>42</v>
      </c>
    </row>
    <row r="1377" spans="1:14" x14ac:dyDescent="0.25">
      <c r="A1377" t="s">
        <v>174</v>
      </c>
      <c r="B1377">
        <v>8147.19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0.28312999999999999</v>
      </c>
      <c r="L1377">
        <v>0.72732200000000002</v>
      </c>
      <c r="M1377">
        <v>0</v>
      </c>
      <c r="N1377" t="s">
        <v>42</v>
      </c>
    </row>
    <row r="1378" spans="1:14" x14ac:dyDescent="0.25">
      <c r="A1378" t="s">
        <v>174</v>
      </c>
      <c r="B1378">
        <v>8150.02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0.28325299999999998</v>
      </c>
      <c r="L1378">
        <v>0.72661299999999995</v>
      </c>
      <c r="M1378">
        <v>0</v>
      </c>
      <c r="N1378" t="s">
        <v>42</v>
      </c>
    </row>
    <row r="1379" spans="1:14" x14ac:dyDescent="0.25">
      <c r="A1379" t="s">
        <v>174</v>
      </c>
      <c r="B1379">
        <v>8166.86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0.261409</v>
      </c>
      <c r="L1379">
        <v>0.72785699999999998</v>
      </c>
      <c r="M1379">
        <v>0</v>
      </c>
      <c r="N1379" t="s">
        <v>42</v>
      </c>
    </row>
    <row r="1380" spans="1:14" x14ac:dyDescent="0.25">
      <c r="A1380" t="s">
        <v>174</v>
      </c>
      <c r="B1380">
        <v>8155.18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0.267183</v>
      </c>
      <c r="L1380">
        <v>0.70653200000000005</v>
      </c>
      <c r="M1380">
        <v>0</v>
      </c>
      <c r="N1380" t="s">
        <v>42</v>
      </c>
    </row>
    <row r="1381" spans="1:14" x14ac:dyDescent="0.25">
      <c r="A1381" t="s">
        <v>174</v>
      </c>
      <c r="B1381">
        <v>8198.81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0.283082</v>
      </c>
      <c r="L1381">
        <v>0.72269300000000003</v>
      </c>
      <c r="M1381">
        <v>0</v>
      </c>
      <c r="N1381" t="s">
        <v>42</v>
      </c>
    </row>
    <row r="1382" spans="1:14" x14ac:dyDescent="0.25">
      <c r="A1382" t="s">
        <v>174</v>
      </c>
      <c r="B1382">
        <v>8152.81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0.28307900000000003</v>
      </c>
      <c r="L1382">
        <v>0.71185500000000002</v>
      </c>
      <c r="M1382">
        <v>0</v>
      </c>
      <c r="N1382" t="s">
        <v>42</v>
      </c>
    </row>
    <row r="1383" spans="1:14" x14ac:dyDescent="0.25">
      <c r="A1383" t="s">
        <v>174</v>
      </c>
      <c r="B1383">
        <v>8157.9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0.28308699999999998</v>
      </c>
      <c r="L1383">
        <v>0.70654399999999995</v>
      </c>
      <c r="M1383">
        <v>0</v>
      </c>
      <c r="N1383" t="s">
        <v>42</v>
      </c>
    </row>
    <row r="1384" spans="1:14" x14ac:dyDescent="0.25">
      <c r="A1384" t="s">
        <v>174</v>
      </c>
      <c r="B1384">
        <v>8190.63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0.26093899999999998</v>
      </c>
      <c r="L1384">
        <v>0.72176799999999997</v>
      </c>
      <c r="M1384">
        <v>0</v>
      </c>
      <c r="N1384" t="s">
        <v>42</v>
      </c>
    </row>
    <row r="1385" spans="1:14" x14ac:dyDescent="0.25">
      <c r="A1385" t="s">
        <v>174</v>
      </c>
      <c r="B1385">
        <v>8163.98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0.28312900000000002</v>
      </c>
      <c r="L1385">
        <v>0.72641699999999998</v>
      </c>
      <c r="M1385">
        <v>0</v>
      </c>
      <c r="N1385" t="s">
        <v>42</v>
      </c>
    </row>
    <row r="1386" spans="1:14" x14ac:dyDescent="0.25">
      <c r="A1386" t="s">
        <v>174</v>
      </c>
      <c r="B1386">
        <v>8186.09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0.283078</v>
      </c>
      <c r="L1386">
        <v>0.72725799999999996</v>
      </c>
      <c r="M1386">
        <v>0</v>
      </c>
      <c r="N1386" t="s">
        <v>42</v>
      </c>
    </row>
    <row r="1387" spans="1:14" x14ac:dyDescent="0.25">
      <c r="A1387" t="s">
        <v>174</v>
      </c>
      <c r="B1387">
        <v>8171.96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0.28310400000000002</v>
      </c>
      <c r="L1387">
        <v>0.72672899999999996</v>
      </c>
      <c r="M1387">
        <v>0</v>
      </c>
      <c r="N1387" t="s">
        <v>42</v>
      </c>
    </row>
    <row r="1388" spans="1:14" x14ac:dyDescent="0.25">
      <c r="A1388" t="s">
        <v>174</v>
      </c>
      <c r="B1388">
        <v>8109.07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0.28315600000000002</v>
      </c>
      <c r="L1388">
        <v>0.74205500000000002</v>
      </c>
      <c r="M1388">
        <v>0</v>
      </c>
      <c r="N1388" t="s">
        <v>42</v>
      </c>
    </row>
    <row r="1389" spans="1:14" x14ac:dyDescent="0.25">
      <c r="A1389" t="s">
        <v>174</v>
      </c>
      <c r="B1389">
        <v>8152.43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0.283109</v>
      </c>
      <c r="L1389">
        <v>0.72642799999999996</v>
      </c>
      <c r="M1389">
        <v>0</v>
      </c>
      <c r="N1389" t="s">
        <v>42</v>
      </c>
    </row>
    <row r="1390" spans="1:14" x14ac:dyDescent="0.25">
      <c r="A1390" t="s">
        <v>174</v>
      </c>
      <c r="B1390">
        <v>8131.45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0.283086</v>
      </c>
      <c r="L1390">
        <v>0.70653200000000005</v>
      </c>
      <c r="M1390">
        <v>0</v>
      </c>
      <c r="N1390" t="s">
        <v>42</v>
      </c>
    </row>
    <row r="1391" spans="1:14" x14ac:dyDescent="0.25">
      <c r="A1391" t="s">
        <v>174</v>
      </c>
      <c r="B1391">
        <v>8097.49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0.28308</v>
      </c>
      <c r="L1391">
        <v>0.72789499999999996</v>
      </c>
      <c r="M1391">
        <v>0</v>
      </c>
      <c r="N1391" t="s">
        <v>42</v>
      </c>
    </row>
    <row r="1392" spans="1:14" x14ac:dyDescent="0.25">
      <c r="A1392" t="s">
        <v>174</v>
      </c>
      <c r="B1392">
        <v>8026.41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0.28309600000000001</v>
      </c>
      <c r="L1392">
        <v>0.72757700000000003</v>
      </c>
      <c r="M1392">
        <v>0</v>
      </c>
      <c r="N1392" t="s">
        <v>42</v>
      </c>
    </row>
    <row r="1393" spans="1:25" x14ac:dyDescent="0.25">
      <c r="A1393" t="s">
        <v>174</v>
      </c>
      <c r="B1393">
        <v>7917.53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0.28310400000000002</v>
      </c>
      <c r="L1393">
        <v>0.72733300000000001</v>
      </c>
      <c r="M1393">
        <v>0</v>
      </c>
      <c r="N1393" t="s">
        <v>42</v>
      </c>
    </row>
    <row r="1394" spans="1:25" x14ac:dyDescent="0.25">
      <c r="A1394" t="s">
        <v>174</v>
      </c>
      <c r="B1394">
        <v>7942.1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0.28309699999999999</v>
      </c>
      <c r="L1394">
        <v>0.72578900000000002</v>
      </c>
      <c r="M1394">
        <v>0</v>
      </c>
      <c r="N1394" t="s">
        <v>42</v>
      </c>
    </row>
    <row r="1395" spans="1:25" x14ac:dyDescent="0.25">
      <c r="A1395" t="s">
        <v>174</v>
      </c>
      <c r="B1395">
        <v>7971.65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0.28312100000000001</v>
      </c>
      <c r="L1395">
        <v>0.72000699999999995</v>
      </c>
      <c r="M1395">
        <v>0</v>
      </c>
      <c r="N1395" t="s">
        <v>42</v>
      </c>
    </row>
    <row r="1396" spans="1:25" x14ac:dyDescent="0.25">
      <c r="A1396" t="s">
        <v>174</v>
      </c>
      <c r="B1396">
        <v>7984.73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0.28311900000000001</v>
      </c>
      <c r="L1396">
        <v>0.72660199999999997</v>
      </c>
      <c r="M1396">
        <v>0</v>
      </c>
      <c r="N1396" t="s">
        <v>42</v>
      </c>
    </row>
    <row r="1397" spans="1:25" x14ac:dyDescent="0.25">
      <c r="A1397" t="s">
        <v>174</v>
      </c>
      <c r="B1397">
        <v>8000.21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0.28310800000000003</v>
      </c>
      <c r="L1397">
        <v>0.70653100000000002</v>
      </c>
      <c r="M1397">
        <v>0</v>
      </c>
      <c r="N1397" t="s">
        <v>42</v>
      </c>
    </row>
    <row r="1398" spans="1:25" x14ac:dyDescent="0.25">
      <c r="A1398" t="s">
        <v>174</v>
      </c>
      <c r="B1398">
        <v>8010.02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0.283078</v>
      </c>
      <c r="L1398">
        <v>0.72738599999999998</v>
      </c>
      <c r="M1398">
        <v>0</v>
      </c>
      <c r="N1398" t="s">
        <v>42</v>
      </c>
    </row>
    <row r="1399" spans="1:25" x14ac:dyDescent="0.25">
      <c r="A1399" t="s">
        <v>174</v>
      </c>
      <c r="B1399">
        <v>7999.94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0.283078</v>
      </c>
      <c r="L1399">
        <v>0.70887199999999995</v>
      </c>
      <c r="M1399">
        <v>0</v>
      </c>
      <c r="N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174</v>
      </c>
      <c r="B1400">
        <v>7979.7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0.265185</v>
      </c>
      <c r="L1400">
        <v>0.726414</v>
      </c>
      <c r="M1400">
        <v>0</v>
      </c>
      <c r="N1400" t="s">
        <v>42</v>
      </c>
      <c r="R1400">
        <f>AVERAGE(B1351:B1400)</f>
        <v>8063.4068000000007</v>
      </c>
      <c r="S1400">
        <f>AVERAGE(C1351:C1400)</f>
        <v>0</v>
      </c>
      <c r="U1400">
        <f>_xlfn.VAR.P(B1351:B1400)</f>
        <v>7658.2292217600088</v>
      </c>
      <c r="V1400">
        <f>_xlfn.VAR.P(C1351:C1400)</f>
        <v>0</v>
      </c>
      <c r="X1400">
        <f>1.96*SQRT(U1400)/50</f>
        <v>3.4304433170255559</v>
      </c>
      <c r="Y1400">
        <f>1.96*SQRT(V1400)/50</f>
        <v>0</v>
      </c>
    </row>
    <row r="1401" spans="1:25" x14ac:dyDescent="0.25">
      <c r="A1401" t="s">
        <v>175</v>
      </c>
      <c r="B1401">
        <v>403277.76140000002</v>
      </c>
      <c r="C1401" t="s">
        <v>36</v>
      </c>
    </row>
    <row r="1402" spans="1:25" x14ac:dyDescent="0.25">
      <c r="A1402" t="s">
        <v>176</v>
      </c>
      <c r="B1402">
        <v>6838.92</v>
      </c>
      <c r="C1402">
        <v>6780.13</v>
      </c>
      <c r="D1402">
        <v>6779.98</v>
      </c>
      <c r="E1402">
        <v>6613</v>
      </c>
      <c r="F1402">
        <v>393.93299999999999</v>
      </c>
      <c r="G1402">
        <v>0</v>
      </c>
      <c r="H1402">
        <v>142.07499999999999</v>
      </c>
      <c r="I1402">
        <v>0</v>
      </c>
      <c r="J1402">
        <v>0.27782000000000001</v>
      </c>
      <c r="K1402">
        <v>0.72735499999999997</v>
      </c>
      <c r="L1402">
        <v>0</v>
      </c>
      <c r="M1402" t="s">
        <v>42</v>
      </c>
    </row>
    <row r="1403" spans="1:25" x14ac:dyDescent="0.25">
      <c r="A1403" t="s">
        <v>176</v>
      </c>
      <c r="B1403">
        <v>6803.47</v>
      </c>
      <c r="C1403">
        <v>6746.09</v>
      </c>
      <c r="D1403">
        <v>6745.94</v>
      </c>
      <c r="E1403">
        <v>6579.65</v>
      </c>
      <c r="F1403">
        <v>390.85199999999998</v>
      </c>
      <c r="G1403">
        <v>0</v>
      </c>
      <c r="H1403">
        <v>141.33600000000001</v>
      </c>
      <c r="I1403">
        <v>0</v>
      </c>
      <c r="J1403">
        <v>0.27143499999999998</v>
      </c>
      <c r="K1403">
        <v>0.72639799999999999</v>
      </c>
      <c r="L1403">
        <v>0</v>
      </c>
      <c r="M1403" t="s">
        <v>42</v>
      </c>
    </row>
    <row r="1404" spans="1:25" x14ac:dyDescent="0.25">
      <c r="A1404" t="s">
        <v>176</v>
      </c>
      <c r="B1404">
        <v>6817.78</v>
      </c>
      <c r="C1404">
        <v>6760.49</v>
      </c>
      <c r="D1404">
        <v>6760.34</v>
      </c>
      <c r="E1404">
        <v>6593.96</v>
      </c>
      <c r="F1404">
        <v>393.28100000000001</v>
      </c>
      <c r="G1404">
        <v>0</v>
      </c>
      <c r="H1404">
        <v>141.57499999999999</v>
      </c>
      <c r="I1404">
        <v>0</v>
      </c>
      <c r="J1404">
        <v>0.28346900000000003</v>
      </c>
      <c r="K1404">
        <v>0.72784199999999999</v>
      </c>
      <c r="L1404">
        <v>0</v>
      </c>
      <c r="M1404" t="s">
        <v>42</v>
      </c>
    </row>
    <row r="1405" spans="1:25" x14ac:dyDescent="0.25">
      <c r="A1405" t="s">
        <v>176</v>
      </c>
      <c r="B1405">
        <v>6851.68</v>
      </c>
      <c r="C1405">
        <v>6794.15</v>
      </c>
      <c r="D1405">
        <v>6793.99</v>
      </c>
      <c r="E1405">
        <v>6627.35</v>
      </c>
      <c r="F1405">
        <v>402.13400000000001</v>
      </c>
      <c r="G1405">
        <v>0</v>
      </c>
      <c r="H1405">
        <v>141.601</v>
      </c>
      <c r="I1405">
        <v>0</v>
      </c>
      <c r="J1405">
        <v>0.28309200000000001</v>
      </c>
      <c r="K1405">
        <v>0.70652999999999999</v>
      </c>
      <c r="L1405">
        <v>0</v>
      </c>
      <c r="M1405" t="s">
        <v>42</v>
      </c>
    </row>
    <row r="1406" spans="1:25" x14ac:dyDescent="0.25">
      <c r="A1406" t="s">
        <v>176</v>
      </c>
      <c r="B1406">
        <v>6830.46</v>
      </c>
      <c r="C1406">
        <v>6772.24</v>
      </c>
      <c r="D1406">
        <v>6772.1</v>
      </c>
      <c r="E1406">
        <v>6605.34</v>
      </c>
      <c r="F1406">
        <v>397.43700000000001</v>
      </c>
      <c r="G1406">
        <v>0</v>
      </c>
      <c r="H1406">
        <v>142.03</v>
      </c>
      <c r="I1406">
        <v>0</v>
      </c>
      <c r="J1406">
        <v>0.283078</v>
      </c>
      <c r="K1406">
        <v>0.72782400000000003</v>
      </c>
      <c r="L1406">
        <v>0</v>
      </c>
      <c r="M1406" t="s">
        <v>42</v>
      </c>
    </row>
    <row r="1407" spans="1:25" x14ac:dyDescent="0.25">
      <c r="A1407" t="s">
        <v>176</v>
      </c>
      <c r="B1407">
        <v>6839.2</v>
      </c>
      <c r="C1407">
        <v>6780.98</v>
      </c>
      <c r="D1407">
        <v>6780.82</v>
      </c>
      <c r="E1407">
        <v>6614.46</v>
      </c>
      <c r="F1407">
        <v>399.60500000000002</v>
      </c>
      <c r="G1407">
        <v>0</v>
      </c>
      <c r="H1407">
        <v>141.37</v>
      </c>
      <c r="I1407">
        <v>0</v>
      </c>
      <c r="J1407">
        <v>0.28310400000000002</v>
      </c>
      <c r="K1407">
        <v>0.72738800000000003</v>
      </c>
      <c r="L1407">
        <v>0</v>
      </c>
      <c r="M1407" t="s">
        <v>42</v>
      </c>
    </row>
    <row r="1408" spans="1:25" x14ac:dyDescent="0.25">
      <c r="A1408" t="s">
        <v>176</v>
      </c>
      <c r="B1408">
        <v>6877.79</v>
      </c>
      <c r="C1408">
        <v>6818.91</v>
      </c>
      <c r="D1408">
        <v>6818.75</v>
      </c>
      <c r="E1408">
        <v>6651.6</v>
      </c>
      <c r="F1408">
        <v>401.80200000000002</v>
      </c>
      <c r="G1408">
        <v>0</v>
      </c>
      <c r="H1408">
        <v>142.471</v>
      </c>
      <c r="I1408">
        <v>0</v>
      </c>
      <c r="J1408">
        <v>0.28253699999999998</v>
      </c>
      <c r="K1408">
        <v>0.70652400000000004</v>
      </c>
      <c r="L1408">
        <v>0</v>
      </c>
      <c r="M1408" t="s">
        <v>42</v>
      </c>
    </row>
    <row r="1409" spans="1:13" x14ac:dyDescent="0.25">
      <c r="A1409" t="s">
        <v>176</v>
      </c>
      <c r="B1409">
        <v>7017.68</v>
      </c>
      <c r="C1409">
        <v>6960.27</v>
      </c>
      <c r="D1409">
        <v>6960.07</v>
      </c>
      <c r="E1409">
        <v>6791.44</v>
      </c>
      <c r="F1409">
        <v>423.38799999999998</v>
      </c>
      <c r="G1409">
        <v>0</v>
      </c>
      <c r="H1409">
        <v>143.16</v>
      </c>
      <c r="I1409">
        <v>0</v>
      </c>
      <c r="J1409">
        <v>0.28315400000000002</v>
      </c>
      <c r="K1409">
        <v>0.72097199999999995</v>
      </c>
      <c r="L1409">
        <v>0</v>
      </c>
      <c r="M1409" t="s">
        <v>42</v>
      </c>
    </row>
    <row r="1410" spans="1:13" x14ac:dyDescent="0.25">
      <c r="A1410" t="s">
        <v>176</v>
      </c>
      <c r="B1410">
        <v>6966.1</v>
      </c>
      <c r="C1410">
        <v>6907.73</v>
      </c>
      <c r="D1410">
        <v>6907.55</v>
      </c>
      <c r="E1410">
        <v>6738.15</v>
      </c>
      <c r="F1410">
        <v>412.24299999999999</v>
      </c>
      <c r="G1410">
        <v>0</v>
      </c>
      <c r="H1410">
        <v>143.631</v>
      </c>
      <c r="I1410">
        <v>0</v>
      </c>
      <c r="J1410">
        <v>0.28320899999999999</v>
      </c>
      <c r="K1410">
        <v>0.72784099999999996</v>
      </c>
      <c r="L1410">
        <v>0</v>
      </c>
      <c r="M1410" t="s">
        <v>42</v>
      </c>
    </row>
    <row r="1411" spans="1:13" x14ac:dyDescent="0.25">
      <c r="A1411" t="s">
        <v>176</v>
      </c>
      <c r="B1411">
        <v>6996.49</v>
      </c>
      <c r="C1411">
        <v>6938.48</v>
      </c>
      <c r="D1411">
        <v>6938.28</v>
      </c>
      <c r="E1411">
        <v>6769.17</v>
      </c>
      <c r="F1411">
        <v>417.13900000000001</v>
      </c>
      <c r="G1411">
        <v>0</v>
      </c>
      <c r="H1411">
        <v>142.19200000000001</v>
      </c>
      <c r="I1411">
        <v>0</v>
      </c>
      <c r="J1411">
        <v>0.28428700000000001</v>
      </c>
      <c r="K1411">
        <v>0.71400600000000003</v>
      </c>
      <c r="L1411">
        <v>0</v>
      </c>
      <c r="M1411" t="s">
        <v>42</v>
      </c>
    </row>
    <row r="1412" spans="1:13" x14ac:dyDescent="0.25">
      <c r="A1412" t="s">
        <v>176</v>
      </c>
      <c r="B1412">
        <v>6991.71</v>
      </c>
      <c r="C1412">
        <v>6933.96</v>
      </c>
      <c r="D1412">
        <v>6933.76</v>
      </c>
      <c r="E1412">
        <v>6765.02</v>
      </c>
      <c r="F1412">
        <v>412.214</v>
      </c>
      <c r="G1412">
        <v>0</v>
      </c>
      <c r="H1412">
        <v>143.297</v>
      </c>
      <c r="I1412">
        <v>0</v>
      </c>
      <c r="J1412">
        <v>0.27548800000000001</v>
      </c>
      <c r="K1412">
        <v>0.72563800000000001</v>
      </c>
      <c r="L1412">
        <v>0</v>
      </c>
      <c r="M1412" t="s">
        <v>42</v>
      </c>
    </row>
    <row r="1413" spans="1:13" x14ac:dyDescent="0.25">
      <c r="A1413" t="s">
        <v>176</v>
      </c>
      <c r="B1413">
        <v>7006.02</v>
      </c>
      <c r="C1413">
        <v>6948.51</v>
      </c>
      <c r="D1413">
        <v>6948.32</v>
      </c>
      <c r="E1413">
        <v>6779.41</v>
      </c>
      <c r="F1413">
        <v>422.61399999999998</v>
      </c>
      <c r="G1413">
        <v>0</v>
      </c>
      <c r="H1413">
        <v>142.01499999999999</v>
      </c>
      <c r="I1413">
        <v>0</v>
      </c>
      <c r="J1413">
        <v>0.28363500000000003</v>
      </c>
      <c r="K1413">
        <v>0.72789800000000004</v>
      </c>
      <c r="L1413">
        <v>0</v>
      </c>
      <c r="M1413" t="s">
        <v>42</v>
      </c>
    </row>
    <row r="1414" spans="1:13" x14ac:dyDescent="0.25">
      <c r="A1414" t="s">
        <v>176</v>
      </c>
      <c r="B1414">
        <v>6947.24</v>
      </c>
      <c r="C1414">
        <v>6889.48</v>
      </c>
      <c r="D1414">
        <v>6889.3</v>
      </c>
      <c r="E1414">
        <v>6721.12</v>
      </c>
      <c r="F1414">
        <v>406.375</v>
      </c>
      <c r="G1414">
        <v>0</v>
      </c>
      <c r="H1414">
        <v>143.501</v>
      </c>
      <c r="I1414">
        <v>0</v>
      </c>
      <c r="J1414">
        <v>0.28309400000000001</v>
      </c>
      <c r="K1414">
        <v>0.72612100000000002</v>
      </c>
      <c r="L1414">
        <v>0</v>
      </c>
      <c r="M1414" t="s">
        <v>42</v>
      </c>
    </row>
    <row r="1415" spans="1:13" x14ac:dyDescent="0.25">
      <c r="A1415" t="s">
        <v>176</v>
      </c>
      <c r="B1415">
        <v>6966.54</v>
      </c>
      <c r="C1415">
        <v>6908.42</v>
      </c>
      <c r="D1415">
        <v>6908.23</v>
      </c>
      <c r="E1415">
        <v>6740.32</v>
      </c>
      <c r="F1415">
        <v>413.03100000000001</v>
      </c>
      <c r="G1415">
        <v>0</v>
      </c>
      <c r="H1415">
        <v>142.03299999999999</v>
      </c>
      <c r="I1415">
        <v>0</v>
      </c>
      <c r="J1415">
        <v>0.28313100000000002</v>
      </c>
      <c r="K1415">
        <v>0.72466200000000003</v>
      </c>
      <c r="L1415">
        <v>0</v>
      </c>
      <c r="M1415" t="s">
        <v>42</v>
      </c>
    </row>
    <row r="1416" spans="1:13" x14ac:dyDescent="0.25">
      <c r="A1416" t="s">
        <v>176</v>
      </c>
      <c r="B1416">
        <v>6943.95</v>
      </c>
      <c r="C1416">
        <v>6884.93</v>
      </c>
      <c r="D1416">
        <v>6884.75</v>
      </c>
      <c r="E1416">
        <v>6716.45</v>
      </c>
      <c r="F1416">
        <v>407.17200000000003</v>
      </c>
      <c r="G1416">
        <v>0</v>
      </c>
      <c r="H1416">
        <v>142.97399999999999</v>
      </c>
      <c r="I1416">
        <v>0</v>
      </c>
      <c r="J1416">
        <v>0.26172699999999999</v>
      </c>
      <c r="K1416">
        <v>0.72743100000000005</v>
      </c>
      <c r="L1416">
        <v>0</v>
      </c>
      <c r="M1416" t="s">
        <v>42</v>
      </c>
    </row>
    <row r="1417" spans="1:13" x14ac:dyDescent="0.25">
      <c r="A1417" t="s">
        <v>176</v>
      </c>
      <c r="B1417">
        <v>7045.05</v>
      </c>
      <c r="C1417">
        <v>6986.83</v>
      </c>
      <c r="D1417">
        <v>6986.61</v>
      </c>
      <c r="E1417">
        <v>6816.35</v>
      </c>
      <c r="F1417">
        <v>434.09800000000001</v>
      </c>
      <c r="G1417">
        <v>0</v>
      </c>
      <c r="H1417">
        <v>143.185</v>
      </c>
      <c r="I1417">
        <v>0</v>
      </c>
      <c r="J1417">
        <v>0.28337899999999999</v>
      </c>
      <c r="K1417">
        <v>0.71147400000000005</v>
      </c>
      <c r="L1417">
        <v>0</v>
      </c>
      <c r="M1417" t="s">
        <v>42</v>
      </c>
    </row>
    <row r="1418" spans="1:13" x14ac:dyDescent="0.25">
      <c r="A1418" t="s">
        <v>176</v>
      </c>
      <c r="B1418">
        <v>6960.4</v>
      </c>
      <c r="C1418">
        <v>6902.72</v>
      </c>
      <c r="D1418">
        <v>6902.51</v>
      </c>
      <c r="E1418">
        <v>6734.04</v>
      </c>
      <c r="F1418">
        <v>415.87</v>
      </c>
      <c r="G1418">
        <v>0</v>
      </c>
      <c r="H1418">
        <v>144.31200000000001</v>
      </c>
      <c r="I1418">
        <v>0</v>
      </c>
      <c r="J1418">
        <v>0.28325</v>
      </c>
      <c r="K1418">
        <v>0.70730400000000004</v>
      </c>
      <c r="L1418">
        <v>0</v>
      </c>
      <c r="M1418" t="s">
        <v>42</v>
      </c>
    </row>
    <row r="1419" spans="1:13" x14ac:dyDescent="0.25">
      <c r="A1419" t="s">
        <v>176</v>
      </c>
      <c r="B1419">
        <v>6975.33</v>
      </c>
      <c r="C1419">
        <v>6916.98</v>
      </c>
      <c r="D1419">
        <v>6916.79</v>
      </c>
      <c r="E1419">
        <v>6747.93</v>
      </c>
      <c r="F1419">
        <v>413.64400000000001</v>
      </c>
      <c r="G1419">
        <v>0</v>
      </c>
      <c r="H1419">
        <v>141.74199999999999</v>
      </c>
      <c r="I1419">
        <v>0</v>
      </c>
      <c r="J1419">
        <v>0.28309099999999998</v>
      </c>
      <c r="K1419">
        <v>0.72789899999999996</v>
      </c>
      <c r="L1419">
        <v>0</v>
      </c>
      <c r="M1419" t="s">
        <v>42</v>
      </c>
    </row>
    <row r="1420" spans="1:13" x14ac:dyDescent="0.25">
      <c r="A1420" t="s">
        <v>176</v>
      </c>
      <c r="B1420">
        <v>6985.61</v>
      </c>
      <c r="C1420">
        <v>6928.06</v>
      </c>
      <c r="D1420">
        <v>6927.86</v>
      </c>
      <c r="E1420">
        <v>6758.91</v>
      </c>
      <c r="F1420">
        <v>414.666</v>
      </c>
      <c r="G1420">
        <v>0</v>
      </c>
      <c r="H1420">
        <v>142.386</v>
      </c>
      <c r="I1420">
        <v>0</v>
      </c>
      <c r="J1420">
        <v>0.28319499999999997</v>
      </c>
      <c r="K1420">
        <v>0.72100399999999998</v>
      </c>
      <c r="L1420">
        <v>0</v>
      </c>
      <c r="M1420" t="s">
        <v>42</v>
      </c>
    </row>
    <row r="1421" spans="1:13" x14ac:dyDescent="0.25">
      <c r="A1421" t="s">
        <v>176</v>
      </c>
      <c r="B1421">
        <v>6936.14</v>
      </c>
      <c r="C1421">
        <v>6877.69</v>
      </c>
      <c r="D1421">
        <v>6877.48</v>
      </c>
      <c r="E1421">
        <v>6708.94</v>
      </c>
      <c r="F1421">
        <v>406.66899999999998</v>
      </c>
      <c r="G1421">
        <v>0</v>
      </c>
      <c r="H1421">
        <v>141.04900000000001</v>
      </c>
      <c r="I1421">
        <v>0</v>
      </c>
      <c r="J1421">
        <v>0.28318900000000002</v>
      </c>
      <c r="K1421">
        <v>0.72035199999999999</v>
      </c>
      <c r="L1421">
        <v>0</v>
      </c>
      <c r="M1421" t="s">
        <v>42</v>
      </c>
    </row>
    <row r="1422" spans="1:13" x14ac:dyDescent="0.25">
      <c r="A1422" t="s">
        <v>176</v>
      </c>
      <c r="B1422">
        <v>6989.1</v>
      </c>
      <c r="C1422">
        <v>6930.04</v>
      </c>
      <c r="D1422">
        <v>6929.84</v>
      </c>
      <c r="E1422">
        <v>6760.28</v>
      </c>
      <c r="F1422">
        <v>417.26799999999997</v>
      </c>
      <c r="G1422">
        <v>0</v>
      </c>
      <c r="H1422">
        <v>142.54599999999999</v>
      </c>
      <c r="I1422">
        <v>0</v>
      </c>
      <c r="J1422">
        <v>0.26116899999999998</v>
      </c>
      <c r="K1422">
        <v>0.72349699999999995</v>
      </c>
      <c r="L1422">
        <v>0</v>
      </c>
      <c r="M1422" t="s">
        <v>42</v>
      </c>
    </row>
    <row r="1423" spans="1:13" x14ac:dyDescent="0.25">
      <c r="A1423" t="s">
        <v>176</v>
      </c>
      <c r="B1423">
        <v>6966.79</v>
      </c>
      <c r="C1423">
        <v>6908.87</v>
      </c>
      <c r="D1423">
        <v>6908.68</v>
      </c>
      <c r="E1423">
        <v>6740.09</v>
      </c>
      <c r="F1423">
        <v>412.55200000000002</v>
      </c>
      <c r="G1423">
        <v>0</v>
      </c>
      <c r="H1423">
        <v>141.786</v>
      </c>
      <c r="I1423">
        <v>0</v>
      </c>
      <c r="J1423">
        <v>0.28324199999999999</v>
      </c>
      <c r="K1423">
        <v>0.72416899999999995</v>
      </c>
      <c r="L1423">
        <v>0</v>
      </c>
      <c r="M1423" t="s">
        <v>42</v>
      </c>
    </row>
    <row r="1424" spans="1:13" x14ac:dyDescent="0.25">
      <c r="A1424" t="s">
        <v>176</v>
      </c>
      <c r="B1424">
        <v>6939.57</v>
      </c>
      <c r="C1424">
        <v>6880.46</v>
      </c>
      <c r="D1424">
        <v>6880.27</v>
      </c>
      <c r="E1424">
        <v>6712.52</v>
      </c>
      <c r="F1424">
        <v>411.92200000000003</v>
      </c>
      <c r="G1424">
        <v>0</v>
      </c>
      <c r="H1424">
        <v>143.57400000000001</v>
      </c>
      <c r="I1424">
        <v>0</v>
      </c>
      <c r="J1424">
        <v>0.283105</v>
      </c>
      <c r="K1424">
        <v>0.70653200000000005</v>
      </c>
      <c r="L1424">
        <v>0</v>
      </c>
      <c r="M1424" t="s">
        <v>42</v>
      </c>
    </row>
    <row r="1425" spans="1:13" x14ac:dyDescent="0.25">
      <c r="A1425" t="s">
        <v>176</v>
      </c>
      <c r="B1425">
        <v>6938.18</v>
      </c>
      <c r="C1425">
        <v>6880.46</v>
      </c>
      <c r="D1425">
        <v>6880.27</v>
      </c>
      <c r="E1425">
        <v>6711.07</v>
      </c>
      <c r="F1425">
        <v>416.05500000000001</v>
      </c>
      <c r="G1425">
        <v>0</v>
      </c>
      <c r="H1425">
        <v>142.65600000000001</v>
      </c>
      <c r="I1425">
        <v>0</v>
      </c>
      <c r="J1425">
        <v>0.283078</v>
      </c>
      <c r="K1425">
        <v>0.72779899999999997</v>
      </c>
      <c r="L1425">
        <v>0</v>
      </c>
      <c r="M1425" t="s">
        <v>42</v>
      </c>
    </row>
    <row r="1426" spans="1:13" x14ac:dyDescent="0.25">
      <c r="A1426" t="s">
        <v>176</v>
      </c>
      <c r="B1426">
        <v>6906.36</v>
      </c>
      <c r="C1426">
        <v>6848.46</v>
      </c>
      <c r="D1426">
        <v>6848.29</v>
      </c>
      <c r="E1426">
        <v>6680.56</v>
      </c>
      <c r="F1426">
        <v>410.584</v>
      </c>
      <c r="G1426">
        <v>0</v>
      </c>
      <c r="H1426">
        <v>143.238</v>
      </c>
      <c r="I1426">
        <v>0</v>
      </c>
      <c r="J1426">
        <v>0.28308299999999997</v>
      </c>
      <c r="K1426">
        <v>0.72760999999999998</v>
      </c>
      <c r="L1426">
        <v>0</v>
      </c>
      <c r="M1426" t="s">
        <v>42</v>
      </c>
    </row>
    <row r="1427" spans="1:13" x14ac:dyDescent="0.25">
      <c r="A1427" t="s">
        <v>176</v>
      </c>
      <c r="B1427">
        <v>6831.84</v>
      </c>
      <c r="C1427">
        <v>6774.01</v>
      </c>
      <c r="D1427">
        <v>6773.86</v>
      </c>
      <c r="E1427">
        <v>6607.47</v>
      </c>
      <c r="F1427">
        <v>395.048</v>
      </c>
      <c r="G1427">
        <v>0</v>
      </c>
      <c r="H1427">
        <v>141.81800000000001</v>
      </c>
      <c r="I1427">
        <v>0</v>
      </c>
      <c r="J1427">
        <v>0.283078</v>
      </c>
      <c r="K1427">
        <v>0.72741900000000004</v>
      </c>
      <c r="L1427">
        <v>0</v>
      </c>
      <c r="M1427" t="s">
        <v>42</v>
      </c>
    </row>
    <row r="1428" spans="1:13" x14ac:dyDescent="0.25">
      <c r="A1428" t="s">
        <v>176</v>
      </c>
      <c r="B1428">
        <v>6813.12</v>
      </c>
      <c r="C1428">
        <v>6754.17</v>
      </c>
      <c r="D1428">
        <v>6754.04</v>
      </c>
      <c r="E1428">
        <v>6587.33</v>
      </c>
      <c r="F1428">
        <v>393.89400000000001</v>
      </c>
      <c r="G1428">
        <v>0</v>
      </c>
      <c r="H1428">
        <v>142.38200000000001</v>
      </c>
      <c r="I1428">
        <v>0</v>
      </c>
      <c r="J1428">
        <v>0.28318500000000002</v>
      </c>
      <c r="K1428">
        <v>0.72306199999999998</v>
      </c>
      <c r="L1428">
        <v>0</v>
      </c>
      <c r="M1428" t="s">
        <v>42</v>
      </c>
    </row>
    <row r="1429" spans="1:13" x14ac:dyDescent="0.25">
      <c r="A1429" t="s">
        <v>176</v>
      </c>
      <c r="B1429">
        <v>6819.46</v>
      </c>
      <c r="C1429">
        <v>6762.05</v>
      </c>
      <c r="D1429">
        <v>6761.9</v>
      </c>
      <c r="E1429">
        <v>6595.29</v>
      </c>
      <c r="F1429">
        <v>395.93200000000002</v>
      </c>
      <c r="G1429">
        <v>0</v>
      </c>
      <c r="H1429">
        <v>141.61099999999999</v>
      </c>
      <c r="I1429">
        <v>0</v>
      </c>
      <c r="J1429">
        <v>0.28312999999999999</v>
      </c>
      <c r="K1429">
        <v>0.72738100000000006</v>
      </c>
      <c r="L1429">
        <v>0</v>
      </c>
      <c r="M1429" t="s">
        <v>42</v>
      </c>
    </row>
    <row r="1430" spans="1:13" x14ac:dyDescent="0.25">
      <c r="A1430" t="s">
        <v>176</v>
      </c>
      <c r="B1430">
        <v>6838.28</v>
      </c>
      <c r="C1430">
        <v>6780.37</v>
      </c>
      <c r="D1430">
        <v>6780.23</v>
      </c>
      <c r="E1430">
        <v>6613.12</v>
      </c>
      <c r="F1430">
        <v>397.67</v>
      </c>
      <c r="G1430">
        <v>0</v>
      </c>
      <c r="H1430">
        <v>142.79499999999999</v>
      </c>
      <c r="I1430">
        <v>0</v>
      </c>
      <c r="J1430">
        <v>0.28327200000000002</v>
      </c>
      <c r="K1430">
        <v>0.72783200000000003</v>
      </c>
      <c r="L1430">
        <v>0</v>
      </c>
      <c r="M1430" t="s">
        <v>42</v>
      </c>
    </row>
    <row r="1431" spans="1:13" x14ac:dyDescent="0.25">
      <c r="A1431" t="s">
        <v>176</v>
      </c>
      <c r="B1431">
        <v>6856.45</v>
      </c>
      <c r="C1431">
        <v>6798.42</v>
      </c>
      <c r="D1431">
        <v>6798.27</v>
      </c>
      <c r="E1431">
        <v>6631.45</v>
      </c>
      <c r="F1431">
        <v>401.03699999999998</v>
      </c>
      <c r="G1431">
        <v>0</v>
      </c>
      <c r="H1431">
        <v>142.29900000000001</v>
      </c>
      <c r="I1431">
        <v>0</v>
      </c>
      <c r="J1431">
        <v>0.28310099999999999</v>
      </c>
      <c r="K1431">
        <v>0.71586399999999994</v>
      </c>
      <c r="L1431">
        <v>0</v>
      </c>
      <c r="M1431" t="s">
        <v>42</v>
      </c>
    </row>
    <row r="1432" spans="1:13" x14ac:dyDescent="0.25">
      <c r="A1432" t="s">
        <v>176</v>
      </c>
      <c r="B1432">
        <v>6802.17</v>
      </c>
      <c r="C1432">
        <v>6743.8</v>
      </c>
      <c r="D1432">
        <v>6743.67</v>
      </c>
      <c r="E1432">
        <v>6577.45</v>
      </c>
      <c r="F1432">
        <v>392.161</v>
      </c>
      <c r="G1432">
        <v>0</v>
      </c>
      <c r="H1432">
        <v>142.14699999999999</v>
      </c>
      <c r="I1432">
        <v>0</v>
      </c>
      <c r="J1432">
        <v>0.283078</v>
      </c>
      <c r="K1432">
        <v>0.72643199999999997</v>
      </c>
      <c r="L1432">
        <v>0</v>
      </c>
      <c r="M1432" t="s">
        <v>42</v>
      </c>
    </row>
    <row r="1433" spans="1:13" x14ac:dyDescent="0.25">
      <c r="A1433" t="s">
        <v>176</v>
      </c>
      <c r="B1433">
        <v>6834.89</v>
      </c>
      <c r="C1433">
        <v>6776.72</v>
      </c>
      <c r="D1433">
        <v>6776.57</v>
      </c>
      <c r="E1433">
        <v>6610</v>
      </c>
      <c r="F1433">
        <v>399.10399999999998</v>
      </c>
      <c r="G1433">
        <v>0</v>
      </c>
      <c r="H1433">
        <v>142.08500000000001</v>
      </c>
      <c r="I1433">
        <v>0</v>
      </c>
      <c r="J1433">
        <v>0.28308100000000003</v>
      </c>
      <c r="K1433">
        <v>0.713507</v>
      </c>
      <c r="L1433">
        <v>0</v>
      </c>
      <c r="M1433" t="s">
        <v>42</v>
      </c>
    </row>
    <row r="1434" spans="1:13" x14ac:dyDescent="0.25">
      <c r="A1434" t="s">
        <v>176</v>
      </c>
      <c r="B1434">
        <v>6800</v>
      </c>
      <c r="C1434">
        <v>6741.66</v>
      </c>
      <c r="D1434">
        <v>6741.54</v>
      </c>
      <c r="E1434">
        <v>6575.14</v>
      </c>
      <c r="F1434">
        <v>392.81599999999997</v>
      </c>
      <c r="G1434">
        <v>0</v>
      </c>
      <c r="H1434">
        <v>141.90100000000001</v>
      </c>
      <c r="I1434">
        <v>0</v>
      </c>
      <c r="J1434">
        <v>0.28349200000000002</v>
      </c>
      <c r="K1434">
        <v>0.72128800000000004</v>
      </c>
      <c r="L1434">
        <v>0</v>
      </c>
      <c r="M1434" t="s">
        <v>42</v>
      </c>
    </row>
    <row r="1435" spans="1:13" x14ac:dyDescent="0.25">
      <c r="A1435" t="s">
        <v>176</v>
      </c>
      <c r="B1435">
        <v>6862.23</v>
      </c>
      <c r="C1435">
        <v>6803.03</v>
      </c>
      <c r="D1435">
        <v>6802.85</v>
      </c>
      <c r="E1435">
        <v>6635.92</v>
      </c>
      <c r="F1435">
        <v>404.55700000000002</v>
      </c>
      <c r="G1435">
        <v>0</v>
      </c>
      <c r="H1435">
        <v>142.124</v>
      </c>
      <c r="I1435">
        <v>0</v>
      </c>
      <c r="J1435">
        <v>0.28309299999999998</v>
      </c>
      <c r="K1435">
        <v>0.71673500000000001</v>
      </c>
      <c r="L1435">
        <v>0</v>
      </c>
      <c r="M1435" t="s">
        <v>42</v>
      </c>
    </row>
    <row r="1436" spans="1:13" x14ac:dyDescent="0.25">
      <c r="A1436" t="s">
        <v>176</v>
      </c>
      <c r="B1436">
        <v>6788.92</v>
      </c>
      <c r="C1436">
        <v>6731.2</v>
      </c>
      <c r="D1436">
        <v>6731.06</v>
      </c>
      <c r="E1436">
        <v>6564.64</v>
      </c>
      <c r="F1436">
        <v>391.57600000000002</v>
      </c>
      <c r="G1436">
        <v>0</v>
      </c>
      <c r="H1436">
        <v>141.37100000000001</v>
      </c>
      <c r="I1436">
        <v>0</v>
      </c>
      <c r="J1436">
        <v>0.28310800000000003</v>
      </c>
      <c r="K1436">
        <v>0.72789800000000004</v>
      </c>
      <c r="L1436">
        <v>0</v>
      </c>
      <c r="M1436" t="s">
        <v>42</v>
      </c>
    </row>
    <row r="1437" spans="1:13" x14ac:dyDescent="0.25">
      <c r="A1437" t="s">
        <v>176</v>
      </c>
      <c r="B1437">
        <v>6784.18</v>
      </c>
      <c r="C1437">
        <v>6726.42</v>
      </c>
      <c r="D1437">
        <v>6726.28</v>
      </c>
      <c r="E1437">
        <v>6559.83</v>
      </c>
      <c r="F1437">
        <v>392.541</v>
      </c>
      <c r="G1437">
        <v>0</v>
      </c>
      <c r="H1437">
        <v>140.85300000000001</v>
      </c>
      <c r="I1437">
        <v>0</v>
      </c>
      <c r="J1437">
        <v>0.27623300000000001</v>
      </c>
      <c r="K1437">
        <v>0.71321000000000001</v>
      </c>
      <c r="L1437">
        <v>0</v>
      </c>
      <c r="M1437" t="s">
        <v>42</v>
      </c>
    </row>
    <row r="1438" spans="1:13" x14ac:dyDescent="0.25">
      <c r="A1438" t="s">
        <v>176</v>
      </c>
      <c r="B1438">
        <v>6796.37</v>
      </c>
      <c r="C1438">
        <v>6738.57</v>
      </c>
      <c r="D1438">
        <v>6738.43</v>
      </c>
      <c r="E1438">
        <v>6572.24</v>
      </c>
      <c r="F1438">
        <v>391.94200000000001</v>
      </c>
      <c r="G1438">
        <v>0</v>
      </c>
      <c r="H1438">
        <v>142.03</v>
      </c>
      <c r="I1438">
        <v>0</v>
      </c>
      <c r="J1438">
        <v>0.28309400000000001</v>
      </c>
      <c r="K1438">
        <v>0.71935800000000005</v>
      </c>
      <c r="L1438">
        <v>0</v>
      </c>
      <c r="M1438" t="s">
        <v>42</v>
      </c>
    </row>
    <row r="1439" spans="1:13" x14ac:dyDescent="0.25">
      <c r="A1439" t="s">
        <v>176</v>
      </c>
      <c r="B1439">
        <v>6820.54</v>
      </c>
      <c r="C1439">
        <v>6763</v>
      </c>
      <c r="D1439">
        <v>6762.85</v>
      </c>
      <c r="E1439">
        <v>6596.53</v>
      </c>
      <c r="F1439">
        <v>395.26600000000002</v>
      </c>
      <c r="G1439">
        <v>0</v>
      </c>
      <c r="H1439">
        <v>141.62</v>
      </c>
      <c r="I1439">
        <v>0</v>
      </c>
      <c r="J1439">
        <v>0.28316400000000003</v>
      </c>
      <c r="K1439">
        <v>0.72725799999999996</v>
      </c>
      <c r="L1439">
        <v>0</v>
      </c>
      <c r="M1439" t="s">
        <v>42</v>
      </c>
    </row>
    <row r="1440" spans="1:13" x14ac:dyDescent="0.25">
      <c r="A1440" t="s">
        <v>176</v>
      </c>
      <c r="B1440">
        <v>6833.84</v>
      </c>
      <c r="C1440">
        <v>6775.9</v>
      </c>
      <c r="D1440">
        <v>6775.76</v>
      </c>
      <c r="E1440">
        <v>6609.05</v>
      </c>
      <c r="F1440">
        <v>396.09500000000003</v>
      </c>
      <c r="G1440">
        <v>0</v>
      </c>
      <c r="H1440">
        <v>142.04400000000001</v>
      </c>
      <c r="I1440">
        <v>0</v>
      </c>
      <c r="J1440">
        <v>0.28308</v>
      </c>
      <c r="K1440">
        <v>0.72137300000000004</v>
      </c>
      <c r="L1440">
        <v>0</v>
      </c>
      <c r="M1440" t="s">
        <v>42</v>
      </c>
    </row>
    <row r="1441" spans="1:25" x14ac:dyDescent="0.25">
      <c r="A1441" t="s">
        <v>176</v>
      </c>
      <c r="B1441">
        <v>6809.96</v>
      </c>
      <c r="C1441">
        <v>6752.03</v>
      </c>
      <c r="D1441">
        <v>6751.88</v>
      </c>
      <c r="E1441">
        <v>6585.13</v>
      </c>
      <c r="F1441">
        <v>395.81200000000001</v>
      </c>
      <c r="G1441">
        <v>0</v>
      </c>
      <c r="H1441">
        <v>141.07300000000001</v>
      </c>
      <c r="I1441">
        <v>0</v>
      </c>
      <c r="J1441">
        <v>0.28310000000000002</v>
      </c>
      <c r="K1441">
        <v>0.72245999999999999</v>
      </c>
      <c r="L1441">
        <v>0</v>
      </c>
      <c r="M1441" t="s">
        <v>42</v>
      </c>
    </row>
    <row r="1442" spans="1:25" x14ac:dyDescent="0.25">
      <c r="A1442" t="s">
        <v>176</v>
      </c>
      <c r="B1442">
        <v>6808.51</v>
      </c>
      <c r="C1442">
        <v>6750.46</v>
      </c>
      <c r="D1442">
        <v>6750.32</v>
      </c>
      <c r="E1442">
        <v>6583.94</v>
      </c>
      <c r="F1442">
        <v>395.524</v>
      </c>
      <c r="G1442">
        <v>0</v>
      </c>
      <c r="H1442">
        <v>142.22300000000001</v>
      </c>
      <c r="I1442">
        <v>0</v>
      </c>
      <c r="J1442">
        <v>0.28309400000000001</v>
      </c>
      <c r="K1442">
        <v>0.72789800000000004</v>
      </c>
      <c r="L1442">
        <v>0</v>
      </c>
      <c r="M1442" t="s">
        <v>42</v>
      </c>
    </row>
    <row r="1443" spans="1:25" x14ac:dyDescent="0.25">
      <c r="A1443" t="s">
        <v>176</v>
      </c>
      <c r="B1443">
        <v>6932.52</v>
      </c>
      <c r="C1443">
        <v>6874.64</v>
      </c>
      <c r="D1443">
        <v>6874.46</v>
      </c>
      <c r="E1443">
        <v>6706.27</v>
      </c>
      <c r="F1443">
        <v>411.548</v>
      </c>
      <c r="G1443">
        <v>0</v>
      </c>
      <c r="H1443">
        <v>142.072</v>
      </c>
      <c r="I1443">
        <v>0</v>
      </c>
      <c r="J1443">
        <v>0.283078</v>
      </c>
      <c r="K1443">
        <v>0.72434299999999996</v>
      </c>
      <c r="L1443">
        <v>0</v>
      </c>
      <c r="M1443" t="s">
        <v>42</v>
      </c>
    </row>
    <row r="1444" spans="1:25" x14ac:dyDescent="0.25">
      <c r="A1444" t="s">
        <v>176</v>
      </c>
      <c r="B1444">
        <v>6984.63</v>
      </c>
      <c r="C1444">
        <v>6926.05</v>
      </c>
      <c r="D1444">
        <v>6925.87</v>
      </c>
      <c r="E1444">
        <v>6756.57</v>
      </c>
      <c r="F1444">
        <v>413.51600000000002</v>
      </c>
      <c r="G1444">
        <v>0</v>
      </c>
      <c r="H1444">
        <v>143.10300000000001</v>
      </c>
      <c r="I1444">
        <v>0</v>
      </c>
      <c r="J1444">
        <v>0.283638</v>
      </c>
      <c r="K1444">
        <v>0.72783100000000001</v>
      </c>
      <c r="L1444">
        <v>0</v>
      </c>
      <c r="M1444" t="s">
        <v>42</v>
      </c>
    </row>
    <row r="1445" spans="1:25" x14ac:dyDescent="0.25">
      <c r="A1445" t="s">
        <v>176</v>
      </c>
      <c r="B1445">
        <v>6992.77</v>
      </c>
      <c r="C1445">
        <v>6934.65</v>
      </c>
      <c r="D1445">
        <v>6934.47</v>
      </c>
      <c r="E1445">
        <v>6766.32</v>
      </c>
      <c r="F1445">
        <v>414.00099999999998</v>
      </c>
      <c r="G1445">
        <v>0</v>
      </c>
      <c r="H1445">
        <v>143.297</v>
      </c>
      <c r="I1445">
        <v>0</v>
      </c>
      <c r="J1445">
        <v>0.263571</v>
      </c>
      <c r="K1445">
        <v>0.72779000000000005</v>
      </c>
      <c r="L1445">
        <v>0</v>
      </c>
      <c r="M1445" t="s">
        <v>42</v>
      </c>
    </row>
    <row r="1446" spans="1:25" x14ac:dyDescent="0.25">
      <c r="A1446" t="s">
        <v>176</v>
      </c>
      <c r="B1446">
        <v>6982.13</v>
      </c>
      <c r="C1446">
        <v>6924.17</v>
      </c>
      <c r="D1446">
        <v>6923.97</v>
      </c>
      <c r="E1446">
        <v>6755.24</v>
      </c>
      <c r="F1446">
        <v>413.62400000000002</v>
      </c>
      <c r="G1446">
        <v>0</v>
      </c>
      <c r="H1446">
        <v>142.846</v>
      </c>
      <c r="I1446">
        <v>0</v>
      </c>
      <c r="J1446">
        <v>0.28309099999999998</v>
      </c>
      <c r="K1446">
        <v>0.70653200000000005</v>
      </c>
      <c r="L1446">
        <v>0</v>
      </c>
      <c r="M1446" t="s">
        <v>42</v>
      </c>
    </row>
    <row r="1447" spans="1:25" x14ac:dyDescent="0.25">
      <c r="A1447" t="s">
        <v>176</v>
      </c>
      <c r="B1447">
        <v>6945.62</v>
      </c>
      <c r="C1447">
        <v>6888.04</v>
      </c>
      <c r="D1447">
        <v>6887.85</v>
      </c>
      <c r="E1447">
        <v>6719.4</v>
      </c>
      <c r="F1447">
        <v>408.19099999999997</v>
      </c>
      <c r="G1447">
        <v>0</v>
      </c>
      <c r="H1447">
        <v>142.11000000000001</v>
      </c>
      <c r="I1447">
        <v>0</v>
      </c>
      <c r="J1447">
        <v>0.283078</v>
      </c>
      <c r="K1447">
        <v>0.725854</v>
      </c>
      <c r="L1447">
        <v>0</v>
      </c>
      <c r="M1447" t="s">
        <v>42</v>
      </c>
    </row>
    <row r="1448" spans="1:25" x14ac:dyDescent="0.25">
      <c r="A1448" t="s">
        <v>176</v>
      </c>
      <c r="B1448">
        <v>6922.27</v>
      </c>
      <c r="C1448">
        <v>6864.62</v>
      </c>
      <c r="D1448">
        <v>6864.43</v>
      </c>
      <c r="E1448">
        <v>6696.46</v>
      </c>
      <c r="F1448">
        <v>408.10899999999998</v>
      </c>
      <c r="G1448">
        <v>0</v>
      </c>
      <c r="H1448">
        <v>142.39500000000001</v>
      </c>
      <c r="I1448">
        <v>0</v>
      </c>
      <c r="J1448">
        <v>0.28330300000000003</v>
      </c>
      <c r="K1448">
        <v>0.70653200000000005</v>
      </c>
      <c r="L1448">
        <v>0</v>
      </c>
      <c r="M1448" t="s">
        <v>42</v>
      </c>
    </row>
    <row r="1449" spans="1:25" x14ac:dyDescent="0.25">
      <c r="A1449" t="s">
        <v>176</v>
      </c>
      <c r="B1449">
        <v>6899.75</v>
      </c>
      <c r="C1449">
        <v>6842.15</v>
      </c>
      <c r="D1449">
        <v>6841.96</v>
      </c>
      <c r="E1449">
        <v>6674.3</v>
      </c>
      <c r="F1449">
        <v>402.50599999999997</v>
      </c>
      <c r="G1449">
        <v>0</v>
      </c>
      <c r="H1449">
        <v>141.77199999999999</v>
      </c>
      <c r="I1449">
        <v>0</v>
      </c>
      <c r="J1449">
        <v>0.28314</v>
      </c>
      <c r="K1449">
        <v>0.72548800000000002</v>
      </c>
      <c r="L1449">
        <v>0</v>
      </c>
      <c r="M1449" t="s">
        <v>42</v>
      </c>
    </row>
    <row r="1450" spans="1:25" x14ac:dyDescent="0.25">
      <c r="A1450" t="s">
        <v>176</v>
      </c>
      <c r="B1450">
        <v>6899.88</v>
      </c>
      <c r="C1450">
        <v>6841.47</v>
      </c>
      <c r="D1450">
        <v>6841.29</v>
      </c>
      <c r="E1450">
        <v>6673.43</v>
      </c>
      <c r="F1450">
        <v>406.678</v>
      </c>
      <c r="G1450">
        <v>0</v>
      </c>
      <c r="H1450">
        <v>142.43700000000001</v>
      </c>
      <c r="I1450">
        <v>0</v>
      </c>
      <c r="J1450">
        <v>0.28311799999999998</v>
      </c>
      <c r="K1450">
        <v>0.72661299999999995</v>
      </c>
      <c r="L1450">
        <v>0</v>
      </c>
      <c r="M1450" t="s">
        <v>42</v>
      </c>
    </row>
    <row r="1451" spans="1:25" x14ac:dyDescent="0.25">
      <c r="A1451" t="s">
        <v>176</v>
      </c>
      <c r="B1451">
        <v>6902.44</v>
      </c>
      <c r="C1451">
        <v>6844.85</v>
      </c>
      <c r="D1451">
        <v>6844.67</v>
      </c>
      <c r="E1451">
        <v>6676.85</v>
      </c>
      <c r="F1451">
        <v>402.06900000000002</v>
      </c>
      <c r="G1451">
        <v>0</v>
      </c>
      <c r="H1451">
        <v>141.88499999999999</v>
      </c>
      <c r="I1451">
        <v>0</v>
      </c>
      <c r="J1451">
        <v>0.26070500000000002</v>
      </c>
      <c r="K1451">
        <v>0.72787500000000005</v>
      </c>
      <c r="L1451">
        <v>0</v>
      </c>
      <c r="M1451" t="s">
        <v>42</v>
      </c>
    </row>
    <row r="1452" spans="1:25" x14ac:dyDescent="0.25">
      <c r="A1452" t="s">
        <v>176</v>
      </c>
      <c r="B1452">
        <v>7070.26</v>
      </c>
      <c r="C1452">
        <v>7010.96</v>
      </c>
      <c r="D1452">
        <v>7010.76</v>
      </c>
      <c r="E1452">
        <v>6840.94</v>
      </c>
      <c r="F1452">
        <v>433.99900000000002</v>
      </c>
      <c r="G1452">
        <v>0</v>
      </c>
      <c r="H1452">
        <v>144.56800000000001</v>
      </c>
      <c r="I1452">
        <v>0</v>
      </c>
      <c r="J1452">
        <v>0.28309099999999998</v>
      </c>
      <c r="K1452">
        <v>0.71257099999999995</v>
      </c>
      <c r="L1452">
        <v>0</v>
      </c>
      <c r="M1452" t="s">
        <v>42</v>
      </c>
    </row>
    <row r="1453" spans="1:25" x14ac:dyDescent="0.25">
      <c r="A1453" t="s">
        <v>176</v>
      </c>
      <c r="B1453">
        <v>6975.6</v>
      </c>
      <c r="C1453">
        <v>6916.91</v>
      </c>
      <c r="D1453">
        <v>6916.72</v>
      </c>
      <c r="E1453">
        <v>6747.5</v>
      </c>
      <c r="F1453">
        <v>410.49700000000001</v>
      </c>
      <c r="G1453">
        <v>0</v>
      </c>
      <c r="H1453">
        <v>142.809</v>
      </c>
      <c r="I1453">
        <v>0</v>
      </c>
      <c r="J1453">
        <v>0.280279</v>
      </c>
      <c r="K1453">
        <v>0.72093499999999999</v>
      </c>
      <c r="L1453">
        <v>0</v>
      </c>
      <c r="M1453" t="s">
        <v>42</v>
      </c>
    </row>
    <row r="1454" spans="1:25" x14ac:dyDescent="0.25">
      <c r="A1454" t="s">
        <v>176</v>
      </c>
      <c r="B1454">
        <v>7017.01</v>
      </c>
      <c r="C1454">
        <v>6958.06</v>
      </c>
      <c r="D1454">
        <v>6957.87</v>
      </c>
      <c r="E1454">
        <v>6789.34</v>
      </c>
      <c r="F1454">
        <v>419.02</v>
      </c>
      <c r="G1454">
        <v>0</v>
      </c>
      <c r="H1454">
        <v>144.53200000000001</v>
      </c>
      <c r="I1454">
        <v>0</v>
      </c>
      <c r="J1454">
        <v>0.26295400000000002</v>
      </c>
      <c r="K1454">
        <v>0.727858</v>
      </c>
      <c r="L1454">
        <v>0</v>
      </c>
      <c r="M1454" t="s">
        <v>42</v>
      </c>
    </row>
    <row r="1455" spans="1:25" x14ac:dyDescent="0.25">
      <c r="A1455" t="s">
        <v>176</v>
      </c>
      <c r="B1455">
        <v>6959.11</v>
      </c>
      <c r="C1455">
        <v>6901.25</v>
      </c>
      <c r="D1455">
        <v>6901.07</v>
      </c>
      <c r="E1455">
        <v>6732.7</v>
      </c>
      <c r="F1455">
        <v>410.34399999999999</v>
      </c>
      <c r="G1455">
        <v>0</v>
      </c>
      <c r="H1455">
        <v>142.27099999999999</v>
      </c>
      <c r="I1455">
        <v>0</v>
      </c>
      <c r="J1455">
        <v>0.26746199999999998</v>
      </c>
      <c r="K1455">
        <v>0.72789700000000002</v>
      </c>
      <c r="L1455">
        <v>0</v>
      </c>
      <c r="M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176</v>
      </c>
      <c r="B1456">
        <v>6940.47</v>
      </c>
      <c r="C1456">
        <v>6881.58</v>
      </c>
      <c r="D1456">
        <v>6881.39</v>
      </c>
      <c r="E1456">
        <v>6713.21</v>
      </c>
      <c r="F1456">
        <v>409.60500000000002</v>
      </c>
      <c r="G1456">
        <v>0</v>
      </c>
      <c r="H1456">
        <v>143.84100000000001</v>
      </c>
      <c r="I1456">
        <v>0</v>
      </c>
      <c r="J1456">
        <v>0.28327999999999998</v>
      </c>
      <c r="K1456">
        <v>0.71801199999999998</v>
      </c>
      <c r="L1456">
        <v>0</v>
      </c>
      <c r="M1456" t="s">
        <v>42</v>
      </c>
      <c r="R1456">
        <f>AVERAGE(B1407:B1456)</f>
        <v>6914.4093999999996</v>
      </c>
      <c r="S1456">
        <f>AVERAGE(C1407:C1456)</f>
        <v>6856.2689999999993</v>
      </c>
      <c r="U1456">
        <f>_xlfn.VAR.P(B1407:B1456)</f>
        <v>5940.0988616400073</v>
      </c>
      <c r="V1456">
        <f>_xlfn.VAR.P(C1407:C1456)</f>
        <v>5926.7438370000054</v>
      </c>
      <c r="X1456">
        <f>1.96*SQRT(U1456)/50</f>
        <v>3.0212238438670016</v>
      </c>
      <c r="Y1456">
        <f>1.96*SQRT(V1456)/50</f>
        <v>3.0178256493190072</v>
      </c>
    </row>
    <row r="1457" spans="1:15" x14ac:dyDescent="0.25">
      <c r="A1457" t="s">
        <v>176</v>
      </c>
      <c r="B1457">
        <v>345828.95669999998</v>
      </c>
      <c r="C1457" t="s">
        <v>36</v>
      </c>
    </row>
    <row r="1458" spans="1:15" x14ac:dyDescent="0.25">
      <c r="A1458" t="s">
        <v>177</v>
      </c>
      <c r="B1458">
        <v>7198.72</v>
      </c>
      <c r="C1458">
        <v>7079.66</v>
      </c>
      <c r="D1458">
        <v>7079.45</v>
      </c>
      <c r="E1458">
        <v>6911.25</v>
      </c>
      <c r="F1458">
        <v>415.64499999999998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0.28315699999999999</v>
      </c>
      <c r="M1458">
        <v>0.72163100000000002</v>
      </c>
      <c r="N1458">
        <v>0</v>
      </c>
      <c r="O1458" t="s">
        <v>42</v>
      </c>
    </row>
    <row r="1459" spans="1:15" x14ac:dyDescent="0.25">
      <c r="A1459" t="s">
        <v>177</v>
      </c>
      <c r="B1459">
        <v>7226.89</v>
      </c>
      <c r="C1459">
        <v>7105.67</v>
      </c>
      <c r="D1459">
        <v>7105.47</v>
      </c>
      <c r="E1459">
        <v>6936.18</v>
      </c>
      <c r="F1459">
        <v>418.60399999999998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0.28315299999999999</v>
      </c>
      <c r="M1459">
        <v>0.72243599999999997</v>
      </c>
      <c r="N1459">
        <v>0</v>
      </c>
      <c r="O1459" t="s">
        <v>42</v>
      </c>
    </row>
    <row r="1460" spans="1:15" x14ac:dyDescent="0.25">
      <c r="A1460" t="s">
        <v>177</v>
      </c>
      <c r="B1460">
        <v>7185.97</v>
      </c>
      <c r="C1460">
        <v>7069.81</v>
      </c>
      <c r="D1460">
        <v>7069.61</v>
      </c>
      <c r="E1460">
        <v>6901.85</v>
      </c>
      <c r="F1460">
        <v>414.322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0.283109</v>
      </c>
      <c r="M1460">
        <v>0.72774399999999995</v>
      </c>
      <c r="N1460">
        <v>0</v>
      </c>
      <c r="O1460" t="s">
        <v>42</v>
      </c>
    </row>
    <row r="1461" spans="1:15" x14ac:dyDescent="0.25">
      <c r="A1461" t="s">
        <v>177</v>
      </c>
      <c r="B1461">
        <v>7171.91</v>
      </c>
      <c r="C1461">
        <v>7050.5</v>
      </c>
      <c r="D1461">
        <v>7050.31</v>
      </c>
      <c r="E1461">
        <v>6882.31</v>
      </c>
      <c r="F1461">
        <v>413.63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0.28308299999999997</v>
      </c>
      <c r="M1461">
        <v>0.72773100000000002</v>
      </c>
      <c r="N1461">
        <v>0</v>
      </c>
      <c r="O1461" t="s">
        <v>42</v>
      </c>
    </row>
    <row r="1462" spans="1:15" x14ac:dyDescent="0.25">
      <c r="A1462" t="s">
        <v>177</v>
      </c>
      <c r="B1462">
        <v>7154.17</v>
      </c>
      <c r="C1462">
        <v>7035.25</v>
      </c>
      <c r="D1462">
        <v>7035.07</v>
      </c>
      <c r="E1462">
        <v>6867.67</v>
      </c>
      <c r="F1462">
        <v>413.80799999999999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0.28314400000000001</v>
      </c>
      <c r="M1462">
        <v>0.70652700000000002</v>
      </c>
      <c r="N1462">
        <v>0</v>
      </c>
      <c r="O1462" t="s">
        <v>42</v>
      </c>
    </row>
    <row r="1463" spans="1:15" x14ac:dyDescent="0.25">
      <c r="A1463" t="s">
        <v>177</v>
      </c>
      <c r="B1463">
        <v>7190.12</v>
      </c>
      <c r="C1463">
        <v>7071.99</v>
      </c>
      <c r="D1463">
        <v>7071.83</v>
      </c>
      <c r="E1463">
        <v>6901.68</v>
      </c>
      <c r="F1463">
        <v>394.67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0.28313899999999997</v>
      </c>
      <c r="M1463">
        <v>0.72644200000000003</v>
      </c>
      <c r="N1463">
        <v>0</v>
      </c>
      <c r="O1463" t="s">
        <v>42</v>
      </c>
    </row>
    <row r="1464" spans="1:15" x14ac:dyDescent="0.25">
      <c r="A1464" t="s">
        <v>177</v>
      </c>
      <c r="B1464">
        <v>7194.08</v>
      </c>
      <c r="C1464">
        <v>7074.66</v>
      </c>
      <c r="D1464">
        <v>7074.5</v>
      </c>
      <c r="E1464">
        <v>6904.64</v>
      </c>
      <c r="F1464">
        <v>390.65899999999999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0.283078</v>
      </c>
      <c r="M1464">
        <v>0.72018199999999999</v>
      </c>
      <c r="N1464">
        <v>0</v>
      </c>
      <c r="O1464" t="s">
        <v>42</v>
      </c>
    </row>
    <row r="1465" spans="1:15" x14ac:dyDescent="0.25">
      <c r="A1465" t="s">
        <v>177</v>
      </c>
      <c r="B1465">
        <v>7076.84</v>
      </c>
      <c r="C1465">
        <v>6957.93</v>
      </c>
      <c r="D1465">
        <v>6957.77</v>
      </c>
      <c r="E1465">
        <v>6790.14</v>
      </c>
      <c r="F1465">
        <v>396.45800000000003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0.28309600000000001</v>
      </c>
      <c r="M1465">
        <v>0.72353699999999999</v>
      </c>
      <c r="N1465">
        <v>0</v>
      </c>
      <c r="O1465" t="s">
        <v>42</v>
      </c>
    </row>
    <row r="1466" spans="1:15" x14ac:dyDescent="0.25">
      <c r="A1466" t="s">
        <v>177</v>
      </c>
      <c r="B1466">
        <v>7119.92</v>
      </c>
      <c r="C1466">
        <v>7001.15</v>
      </c>
      <c r="D1466">
        <v>7000.99</v>
      </c>
      <c r="E1466">
        <v>6834.08</v>
      </c>
      <c r="F1466">
        <v>400.40699999999998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0.28308699999999998</v>
      </c>
      <c r="M1466">
        <v>0.72645400000000004</v>
      </c>
      <c r="N1466">
        <v>0</v>
      </c>
      <c r="O1466" t="s">
        <v>42</v>
      </c>
    </row>
    <row r="1467" spans="1:15" x14ac:dyDescent="0.25">
      <c r="A1467" t="s">
        <v>177</v>
      </c>
      <c r="B1467">
        <v>7054.75</v>
      </c>
      <c r="C1467">
        <v>6937.85</v>
      </c>
      <c r="D1467">
        <v>6937.7</v>
      </c>
      <c r="E1467">
        <v>6771.63</v>
      </c>
      <c r="F1467">
        <v>392.52600000000001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0.283082</v>
      </c>
      <c r="M1467">
        <v>0.72701099999999996</v>
      </c>
      <c r="N1467">
        <v>0</v>
      </c>
      <c r="O1467" t="s">
        <v>42</v>
      </c>
    </row>
    <row r="1468" spans="1:15" x14ac:dyDescent="0.25">
      <c r="A1468" t="s">
        <v>177</v>
      </c>
      <c r="B1468">
        <v>7090.68</v>
      </c>
      <c r="C1468">
        <v>6973.84</v>
      </c>
      <c r="D1468">
        <v>6973.68</v>
      </c>
      <c r="E1468">
        <v>6807.75</v>
      </c>
      <c r="F1468">
        <v>402.16300000000001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0.283335</v>
      </c>
      <c r="M1468">
        <v>0.72781499999999999</v>
      </c>
      <c r="N1468">
        <v>0</v>
      </c>
      <c r="O1468" t="s">
        <v>42</v>
      </c>
    </row>
    <row r="1469" spans="1:15" x14ac:dyDescent="0.25">
      <c r="A1469" t="s">
        <v>177</v>
      </c>
      <c r="B1469">
        <v>7035.01</v>
      </c>
      <c r="C1469">
        <v>6917.61</v>
      </c>
      <c r="D1469">
        <v>6917.46</v>
      </c>
      <c r="E1469">
        <v>6751.28</v>
      </c>
      <c r="F1469">
        <v>394.81299999999999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0.283078</v>
      </c>
      <c r="M1469">
        <v>0.72789899999999996</v>
      </c>
      <c r="N1469">
        <v>0</v>
      </c>
      <c r="O1469" t="s">
        <v>42</v>
      </c>
    </row>
    <row r="1470" spans="1:15" x14ac:dyDescent="0.25">
      <c r="A1470" t="s">
        <v>177</v>
      </c>
      <c r="B1470">
        <v>7102.29</v>
      </c>
      <c r="C1470">
        <v>6985.9</v>
      </c>
      <c r="D1470">
        <v>6985.73</v>
      </c>
      <c r="E1470">
        <v>6819.1</v>
      </c>
      <c r="F1470">
        <v>409.45600000000002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0.283167</v>
      </c>
      <c r="M1470">
        <v>0.72422600000000004</v>
      </c>
      <c r="N1470">
        <v>0</v>
      </c>
      <c r="O1470" t="s">
        <v>42</v>
      </c>
    </row>
    <row r="1471" spans="1:15" x14ac:dyDescent="0.25">
      <c r="A1471" t="s">
        <v>177</v>
      </c>
      <c r="B1471">
        <v>7075.42</v>
      </c>
      <c r="C1471">
        <v>6957.45</v>
      </c>
      <c r="D1471">
        <v>6957.3</v>
      </c>
      <c r="E1471">
        <v>6790.86</v>
      </c>
      <c r="F1471">
        <v>398.74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0.28308499999999998</v>
      </c>
      <c r="M1471">
        <v>0.72527699999999995</v>
      </c>
      <c r="N1471">
        <v>0</v>
      </c>
      <c r="O1471" t="s">
        <v>42</v>
      </c>
    </row>
    <row r="1472" spans="1:15" x14ac:dyDescent="0.25">
      <c r="A1472" t="s">
        <v>177</v>
      </c>
      <c r="B1472">
        <v>7046.54</v>
      </c>
      <c r="C1472">
        <v>6928.32</v>
      </c>
      <c r="D1472">
        <v>6928.18</v>
      </c>
      <c r="E1472">
        <v>6761.8</v>
      </c>
      <c r="F1472">
        <v>395.76900000000001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0.26618599999999998</v>
      </c>
      <c r="M1472">
        <v>0.71320399999999995</v>
      </c>
      <c r="N1472">
        <v>0</v>
      </c>
      <c r="O1472" t="s">
        <v>42</v>
      </c>
    </row>
    <row r="1473" spans="1:15" x14ac:dyDescent="0.25">
      <c r="A1473" t="s">
        <v>177</v>
      </c>
      <c r="B1473">
        <v>7063.64</v>
      </c>
      <c r="C1473">
        <v>6945.91</v>
      </c>
      <c r="D1473">
        <v>6945.76</v>
      </c>
      <c r="E1473">
        <v>6779.78</v>
      </c>
      <c r="F1473">
        <v>396.85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0.28343200000000002</v>
      </c>
      <c r="M1473">
        <v>0.72774000000000005</v>
      </c>
      <c r="N1473">
        <v>0</v>
      </c>
      <c r="O1473" t="s">
        <v>42</v>
      </c>
    </row>
    <row r="1474" spans="1:15" x14ac:dyDescent="0.25">
      <c r="A1474" t="s">
        <v>177</v>
      </c>
      <c r="B1474">
        <v>7042.12</v>
      </c>
      <c r="C1474">
        <v>6920.47</v>
      </c>
      <c r="D1474">
        <v>6920.32</v>
      </c>
      <c r="E1474">
        <v>6753.76</v>
      </c>
      <c r="F1474">
        <v>396.15199999999999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0.283105</v>
      </c>
      <c r="M1474">
        <v>0.72783900000000001</v>
      </c>
      <c r="N1474">
        <v>0</v>
      </c>
      <c r="O1474" t="s">
        <v>42</v>
      </c>
    </row>
    <row r="1475" spans="1:15" x14ac:dyDescent="0.25">
      <c r="A1475" t="s">
        <v>177</v>
      </c>
      <c r="B1475">
        <v>7081.28</v>
      </c>
      <c r="C1475">
        <v>6965.5</v>
      </c>
      <c r="D1475">
        <v>6965.34</v>
      </c>
      <c r="E1475">
        <v>6799.24</v>
      </c>
      <c r="F1475">
        <v>401.34199999999998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0.28307900000000003</v>
      </c>
      <c r="M1475">
        <v>0.72097199999999995</v>
      </c>
      <c r="N1475">
        <v>0</v>
      </c>
      <c r="O1475" t="s">
        <v>42</v>
      </c>
    </row>
    <row r="1476" spans="1:15" x14ac:dyDescent="0.25">
      <c r="A1476" t="s">
        <v>177</v>
      </c>
      <c r="B1476">
        <v>7037.04</v>
      </c>
      <c r="C1476">
        <v>6919.14</v>
      </c>
      <c r="D1476">
        <v>6918.98</v>
      </c>
      <c r="E1476">
        <v>6752.89</v>
      </c>
      <c r="F1476">
        <v>394.43099999999998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0.26538499999999998</v>
      </c>
      <c r="M1476">
        <v>0.72781600000000002</v>
      </c>
      <c r="N1476">
        <v>0</v>
      </c>
      <c r="O1476" t="s">
        <v>42</v>
      </c>
    </row>
    <row r="1477" spans="1:15" x14ac:dyDescent="0.25">
      <c r="A1477" t="s">
        <v>177</v>
      </c>
      <c r="B1477">
        <v>7083.19</v>
      </c>
      <c r="C1477">
        <v>6966.39</v>
      </c>
      <c r="D1477">
        <v>6966.23</v>
      </c>
      <c r="E1477">
        <v>6799.96</v>
      </c>
      <c r="F1477">
        <v>400.16300000000001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0.283078</v>
      </c>
      <c r="M1477">
        <v>0.72279499999999997</v>
      </c>
      <c r="N1477">
        <v>0</v>
      </c>
      <c r="O1477" t="s">
        <v>42</v>
      </c>
    </row>
    <row r="1478" spans="1:15" x14ac:dyDescent="0.25">
      <c r="A1478" t="s">
        <v>177</v>
      </c>
      <c r="B1478">
        <v>7146.41</v>
      </c>
      <c r="C1478">
        <v>7026.71</v>
      </c>
      <c r="D1478">
        <v>7026.53</v>
      </c>
      <c r="E1478">
        <v>6858.54</v>
      </c>
      <c r="F1478">
        <v>408.03300000000002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0.28308800000000001</v>
      </c>
      <c r="M1478">
        <v>0.72289300000000001</v>
      </c>
      <c r="N1478">
        <v>0</v>
      </c>
      <c r="O1478" t="s">
        <v>42</v>
      </c>
    </row>
    <row r="1479" spans="1:15" x14ac:dyDescent="0.25">
      <c r="A1479" t="s">
        <v>177</v>
      </c>
      <c r="B1479">
        <v>7181.6</v>
      </c>
      <c r="C1479">
        <v>7062.2</v>
      </c>
      <c r="D1479">
        <v>7062</v>
      </c>
      <c r="E1479">
        <v>6893.21</v>
      </c>
      <c r="F1479">
        <v>416.971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0.28340900000000002</v>
      </c>
      <c r="M1479">
        <v>0.72693200000000002</v>
      </c>
      <c r="N1479">
        <v>0</v>
      </c>
      <c r="O1479" t="s">
        <v>42</v>
      </c>
    </row>
    <row r="1480" spans="1:15" x14ac:dyDescent="0.25">
      <c r="A1480" t="s">
        <v>177</v>
      </c>
      <c r="B1480">
        <v>7211.95</v>
      </c>
      <c r="C1480">
        <v>7095</v>
      </c>
      <c r="D1480">
        <v>7094.79</v>
      </c>
      <c r="E1480">
        <v>6926.46</v>
      </c>
      <c r="F1480">
        <v>416.34800000000001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0.283078</v>
      </c>
      <c r="M1480">
        <v>0.724437</v>
      </c>
      <c r="N1480">
        <v>0</v>
      </c>
      <c r="O1480" t="s">
        <v>42</v>
      </c>
    </row>
    <row r="1481" spans="1:15" x14ac:dyDescent="0.25">
      <c r="A1481" t="s">
        <v>177</v>
      </c>
      <c r="B1481">
        <v>7188.7</v>
      </c>
      <c r="C1481">
        <v>7066.03</v>
      </c>
      <c r="D1481">
        <v>7065.85</v>
      </c>
      <c r="E1481">
        <v>6897.56</v>
      </c>
      <c r="F1481">
        <v>407.37599999999998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0.28310400000000002</v>
      </c>
      <c r="M1481">
        <v>0.72789199999999998</v>
      </c>
      <c r="N1481">
        <v>0</v>
      </c>
      <c r="O1481" t="s">
        <v>42</v>
      </c>
    </row>
    <row r="1482" spans="1:15" x14ac:dyDescent="0.25">
      <c r="A1482" t="s">
        <v>177</v>
      </c>
      <c r="B1482">
        <v>7206.6</v>
      </c>
      <c r="C1482">
        <v>7088.57</v>
      </c>
      <c r="D1482">
        <v>7088.38</v>
      </c>
      <c r="E1482">
        <v>6919.93</v>
      </c>
      <c r="F1482">
        <v>413.19900000000001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0.28314600000000001</v>
      </c>
      <c r="M1482">
        <v>0.72103700000000004</v>
      </c>
      <c r="N1482">
        <v>0</v>
      </c>
      <c r="O1482" t="s">
        <v>42</v>
      </c>
    </row>
    <row r="1483" spans="1:15" x14ac:dyDescent="0.25">
      <c r="A1483" t="s">
        <v>177</v>
      </c>
      <c r="B1483">
        <v>7201.92</v>
      </c>
      <c r="C1483">
        <v>7083.39</v>
      </c>
      <c r="D1483">
        <v>7083.13</v>
      </c>
      <c r="E1483">
        <v>6914.64</v>
      </c>
      <c r="F1483">
        <v>419.29399999999998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0.28322700000000001</v>
      </c>
      <c r="M1483">
        <v>0.72789700000000002</v>
      </c>
      <c r="N1483">
        <v>0</v>
      </c>
      <c r="O1483" t="s">
        <v>42</v>
      </c>
    </row>
    <row r="1484" spans="1:15" x14ac:dyDescent="0.25">
      <c r="A1484" t="s">
        <v>177</v>
      </c>
      <c r="B1484">
        <v>7296.94</v>
      </c>
      <c r="C1484">
        <v>7157.49</v>
      </c>
      <c r="D1484">
        <v>7157.27</v>
      </c>
      <c r="E1484">
        <v>6987.4</v>
      </c>
      <c r="F1484">
        <v>440.08199999999999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0.28318500000000002</v>
      </c>
      <c r="M1484">
        <v>0.72116800000000003</v>
      </c>
      <c r="N1484">
        <v>0</v>
      </c>
      <c r="O1484" t="s">
        <v>42</v>
      </c>
    </row>
    <row r="1485" spans="1:15" x14ac:dyDescent="0.25">
      <c r="A1485" t="s">
        <v>177</v>
      </c>
      <c r="B1485">
        <v>7193.53</v>
      </c>
      <c r="C1485">
        <v>7071.47</v>
      </c>
      <c r="D1485">
        <v>7071.28</v>
      </c>
      <c r="E1485">
        <v>6901.78</v>
      </c>
      <c r="F1485">
        <v>412.15699999999998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0.283356</v>
      </c>
      <c r="M1485">
        <v>0.72407900000000003</v>
      </c>
      <c r="N1485">
        <v>0</v>
      </c>
      <c r="O1485" t="s">
        <v>42</v>
      </c>
    </row>
    <row r="1486" spans="1:15" x14ac:dyDescent="0.25">
      <c r="A1486" t="s">
        <v>177</v>
      </c>
      <c r="B1486">
        <v>7205.46</v>
      </c>
      <c r="C1486">
        <v>7089.03</v>
      </c>
      <c r="D1486">
        <v>7088.81</v>
      </c>
      <c r="E1486">
        <v>6920.18</v>
      </c>
      <c r="F1486">
        <v>414.82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0.28321800000000003</v>
      </c>
      <c r="M1486">
        <v>0.70653200000000005</v>
      </c>
      <c r="N1486">
        <v>0</v>
      </c>
      <c r="O1486" t="s">
        <v>42</v>
      </c>
    </row>
    <row r="1487" spans="1:15" x14ac:dyDescent="0.25">
      <c r="A1487" t="s">
        <v>177</v>
      </c>
      <c r="B1487">
        <v>7229.69</v>
      </c>
      <c r="C1487">
        <v>7107.98</v>
      </c>
      <c r="D1487">
        <v>7107.77</v>
      </c>
      <c r="E1487">
        <v>6938.11</v>
      </c>
      <c r="F1487">
        <v>423.92399999999998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0.283078</v>
      </c>
      <c r="M1487">
        <v>0.70652800000000004</v>
      </c>
      <c r="N1487">
        <v>0</v>
      </c>
      <c r="O1487" t="s">
        <v>42</v>
      </c>
    </row>
    <row r="1488" spans="1:15" x14ac:dyDescent="0.25">
      <c r="A1488" t="s">
        <v>177</v>
      </c>
      <c r="B1488">
        <v>7250.4</v>
      </c>
      <c r="C1488">
        <v>7129.18</v>
      </c>
      <c r="D1488">
        <v>7128.97</v>
      </c>
      <c r="E1488">
        <v>6959.87</v>
      </c>
      <c r="F1488">
        <v>415.87900000000002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0.283275</v>
      </c>
      <c r="M1488">
        <v>0.72695299999999996</v>
      </c>
      <c r="N1488">
        <v>0</v>
      </c>
      <c r="O1488" t="s">
        <v>42</v>
      </c>
    </row>
    <row r="1489" spans="1:15" x14ac:dyDescent="0.25">
      <c r="A1489" t="s">
        <v>177</v>
      </c>
      <c r="B1489">
        <v>7178.6</v>
      </c>
      <c r="C1489">
        <v>7060.7</v>
      </c>
      <c r="D1489">
        <v>7060.5</v>
      </c>
      <c r="E1489">
        <v>6892.11</v>
      </c>
      <c r="F1489">
        <v>412.27699999999999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0.26785300000000001</v>
      </c>
      <c r="M1489">
        <v>0.72763999999999995</v>
      </c>
      <c r="N1489">
        <v>0</v>
      </c>
      <c r="O1489" t="s">
        <v>42</v>
      </c>
    </row>
    <row r="1490" spans="1:15" x14ac:dyDescent="0.25">
      <c r="A1490" t="s">
        <v>177</v>
      </c>
      <c r="B1490">
        <v>7122.02</v>
      </c>
      <c r="C1490">
        <v>7000.41</v>
      </c>
      <c r="D1490">
        <v>7000.11</v>
      </c>
      <c r="E1490">
        <v>6832.45</v>
      </c>
      <c r="F1490">
        <v>407.37700000000001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0.28315499999999999</v>
      </c>
      <c r="M1490">
        <v>0.72408499999999998</v>
      </c>
      <c r="N1490">
        <v>0</v>
      </c>
      <c r="O1490" t="s">
        <v>42</v>
      </c>
    </row>
    <row r="1491" spans="1:15" x14ac:dyDescent="0.25">
      <c r="A1491" t="s">
        <v>177</v>
      </c>
      <c r="B1491">
        <v>7178.43</v>
      </c>
      <c r="C1491">
        <v>7058.08</v>
      </c>
      <c r="D1491">
        <v>7057.9</v>
      </c>
      <c r="E1491">
        <v>6889.32</v>
      </c>
      <c r="F1491">
        <v>407.88799999999998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0.283084</v>
      </c>
      <c r="M1491">
        <v>0.72106000000000003</v>
      </c>
      <c r="N1491">
        <v>0</v>
      </c>
      <c r="O1491" t="s">
        <v>42</v>
      </c>
    </row>
    <row r="1492" spans="1:15" x14ac:dyDescent="0.25">
      <c r="A1492" t="s">
        <v>177</v>
      </c>
      <c r="B1492">
        <v>7175.96</v>
      </c>
      <c r="C1492">
        <v>7056.63</v>
      </c>
      <c r="D1492">
        <v>7056.45</v>
      </c>
      <c r="E1492">
        <v>6888.06</v>
      </c>
      <c r="F1492">
        <v>410.83100000000002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0.28309800000000002</v>
      </c>
      <c r="M1492">
        <v>0.70653200000000005</v>
      </c>
      <c r="N1492">
        <v>0</v>
      </c>
      <c r="O1492" t="s">
        <v>42</v>
      </c>
    </row>
    <row r="1493" spans="1:15" x14ac:dyDescent="0.25">
      <c r="A1493" t="s">
        <v>177</v>
      </c>
      <c r="B1493">
        <v>7160.94</v>
      </c>
      <c r="C1493">
        <v>7041.43</v>
      </c>
      <c r="D1493">
        <v>7041.24</v>
      </c>
      <c r="E1493">
        <v>6873.13</v>
      </c>
      <c r="F1493">
        <v>410.28100000000001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0.28310400000000002</v>
      </c>
      <c r="M1493">
        <v>0.72747399999999995</v>
      </c>
      <c r="N1493">
        <v>0</v>
      </c>
      <c r="O1493" t="s">
        <v>42</v>
      </c>
    </row>
    <row r="1494" spans="1:15" x14ac:dyDescent="0.25">
      <c r="A1494" t="s">
        <v>177</v>
      </c>
      <c r="B1494">
        <v>7211.29</v>
      </c>
      <c r="C1494">
        <v>7091.41</v>
      </c>
      <c r="D1494">
        <v>7091.22</v>
      </c>
      <c r="E1494">
        <v>6922.27</v>
      </c>
      <c r="F1494">
        <v>413.87200000000001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0.28317599999999998</v>
      </c>
      <c r="M1494">
        <v>0.72679099999999996</v>
      </c>
      <c r="N1494">
        <v>0</v>
      </c>
      <c r="O1494" t="s">
        <v>42</v>
      </c>
    </row>
    <row r="1495" spans="1:15" x14ac:dyDescent="0.25">
      <c r="A1495" t="s">
        <v>177</v>
      </c>
      <c r="B1495">
        <v>7162.13</v>
      </c>
      <c r="C1495">
        <v>7043.79</v>
      </c>
      <c r="D1495">
        <v>7043.6</v>
      </c>
      <c r="E1495">
        <v>6876.14</v>
      </c>
      <c r="F1495">
        <v>419.00799999999998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0.28308899999999998</v>
      </c>
      <c r="M1495">
        <v>0.72592000000000001</v>
      </c>
      <c r="N1495">
        <v>0</v>
      </c>
      <c r="O1495" t="s">
        <v>42</v>
      </c>
    </row>
    <row r="1496" spans="1:15" x14ac:dyDescent="0.25">
      <c r="A1496" t="s">
        <v>177</v>
      </c>
      <c r="B1496">
        <v>7071.41</v>
      </c>
      <c r="C1496">
        <v>6952.3</v>
      </c>
      <c r="D1496">
        <v>6952.15</v>
      </c>
      <c r="E1496">
        <v>6786.01</v>
      </c>
      <c r="F1496">
        <v>395.56799999999998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0.28309800000000002</v>
      </c>
      <c r="M1496">
        <v>0.72533300000000001</v>
      </c>
      <c r="N1496">
        <v>0</v>
      </c>
      <c r="O1496" t="s">
        <v>42</v>
      </c>
    </row>
    <row r="1497" spans="1:15" x14ac:dyDescent="0.25">
      <c r="A1497" t="s">
        <v>177</v>
      </c>
      <c r="B1497">
        <v>7065.59</v>
      </c>
      <c r="C1497">
        <v>6945.56</v>
      </c>
      <c r="D1497">
        <v>6945.42</v>
      </c>
      <c r="E1497">
        <v>6779.03</v>
      </c>
      <c r="F1497">
        <v>400.00400000000002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0.28312100000000001</v>
      </c>
      <c r="M1497">
        <v>0.70653200000000005</v>
      </c>
      <c r="N1497">
        <v>0</v>
      </c>
      <c r="O1497" t="s">
        <v>42</v>
      </c>
    </row>
    <row r="1498" spans="1:15" x14ac:dyDescent="0.25">
      <c r="A1498" t="s">
        <v>177</v>
      </c>
      <c r="B1498">
        <v>7197.04</v>
      </c>
      <c r="C1498">
        <v>7079.52</v>
      </c>
      <c r="D1498">
        <v>7079.38</v>
      </c>
      <c r="E1498">
        <v>6910.6</v>
      </c>
      <c r="F1498">
        <v>401.85500000000002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0.28314699999999998</v>
      </c>
      <c r="M1498">
        <v>0.72383900000000001</v>
      </c>
      <c r="N1498">
        <v>0</v>
      </c>
      <c r="O1498" t="s">
        <v>42</v>
      </c>
    </row>
    <row r="1499" spans="1:15" x14ac:dyDescent="0.25">
      <c r="A1499" t="s">
        <v>177</v>
      </c>
      <c r="B1499">
        <v>7058.69</v>
      </c>
      <c r="C1499">
        <v>6942.25</v>
      </c>
      <c r="D1499">
        <v>6942.1</v>
      </c>
      <c r="E1499">
        <v>6775.89</v>
      </c>
      <c r="F1499">
        <v>399.01600000000002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0.28323500000000001</v>
      </c>
      <c r="M1499">
        <v>0.72748000000000002</v>
      </c>
      <c r="N1499">
        <v>0</v>
      </c>
      <c r="O1499" t="s">
        <v>42</v>
      </c>
    </row>
    <row r="1500" spans="1:15" x14ac:dyDescent="0.25">
      <c r="A1500" t="s">
        <v>177</v>
      </c>
      <c r="B1500">
        <v>7060.43</v>
      </c>
      <c r="C1500">
        <v>6942.77</v>
      </c>
      <c r="D1500">
        <v>6942.61</v>
      </c>
      <c r="E1500">
        <v>6776.49</v>
      </c>
      <c r="F1500">
        <v>398.13200000000001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0.283078</v>
      </c>
      <c r="M1500">
        <v>0.72781700000000005</v>
      </c>
      <c r="N1500">
        <v>0</v>
      </c>
      <c r="O1500" t="s">
        <v>42</v>
      </c>
    </row>
    <row r="1501" spans="1:15" x14ac:dyDescent="0.25">
      <c r="A1501" t="s">
        <v>177</v>
      </c>
      <c r="B1501">
        <v>7076.64</v>
      </c>
      <c r="C1501">
        <v>6955.77</v>
      </c>
      <c r="D1501">
        <v>6955.61</v>
      </c>
      <c r="E1501">
        <v>6789.26</v>
      </c>
      <c r="F1501">
        <v>398.07600000000002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0.27229799999999998</v>
      </c>
      <c r="M1501">
        <v>0.72387599999999996</v>
      </c>
      <c r="N1501">
        <v>0</v>
      </c>
      <c r="O1501" t="s">
        <v>42</v>
      </c>
    </row>
    <row r="1502" spans="1:15" x14ac:dyDescent="0.25">
      <c r="A1502" t="s">
        <v>177</v>
      </c>
      <c r="B1502">
        <v>7094.22</v>
      </c>
      <c r="C1502">
        <v>6974.95</v>
      </c>
      <c r="D1502">
        <v>6974.8</v>
      </c>
      <c r="E1502">
        <v>6808.4</v>
      </c>
      <c r="F1502">
        <v>400.37900000000002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0.283111</v>
      </c>
      <c r="M1502">
        <v>0.72781600000000002</v>
      </c>
      <c r="N1502">
        <v>0</v>
      </c>
      <c r="O1502" t="s">
        <v>42</v>
      </c>
    </row>
    <row r="1503" spans="1:15" x14ac:dyDescent="0.25">
      <c r="A1503" t="s">
        <v>177</v>
      </c>
      <c r="B1503">
        <v>7051.11</v>
      </c>
      <c r="C1503">
        <v>6933.41</v>
      </c>
      <c r="D1503">
        <v>6933.27</v>
      </c>
      <c r="E1503">
        <v>6767.2</v>
      </c>
      <c r="F1503">
        <v>398.72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0.28308800000000001</v>
      </c>
      <c r="M1503">
        <v>0.72679400000000005</v>
      </c>
      <c r="N1503">
        <v>0</v>
      </c>
      <c r="O1503" t="s">
        <v>42</v>
      </c>
    </row>
    <row r="1504" spans="1:15" x14ac:dyDescent="0.25">
      <c r="A1504" t="s">
        <v>177</v>
      </c>
      <c r="B1504">
        <v>7120.83</v>
      </c>
      <c r="C1504">
        <v>6998.52</v>
      </c>
      <c r="D1504">
        <v>6998.34</v>
      </c>
      <c r="E1504">
        <v>6831.54</v>
      </c>
      <c r="F1504">
        <v>407.71800000000002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0.28309499999999999</v>
      </c>
      <c r="M1504">
        <v>0.72741900000000004</v>
      </c>
      <c r="N1504">
        <v>0</v>
      </c>
      <c r="O1504" t="s">
        <v>42</v>
      </c>
    </row>
    <row r="1505" spans="1:25" x14ac:dyDescent="0.25">
      <c r="A1505" t="s">
        <v>177</v>
      </c>
      <c r="B1505">
        <v>7065.09</v>
      </c>
      <c r="C1505">
        <v>6946.69</v>
      </c>
      <c r="D1505">
        <v>6946.54</v>
      </c>
      <c r="E1505">
        <v>6779.87</v>
      </c>
      <c r="F1505">
        <v>397.77100000000002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0.28309299999999998</v>
      </c>
      <c r="M1505">
        <v>0.72747499999999998</v>
      </c>
      <c r="N1505">
        <v>0</v>
      </c>
      <c r="O1505" t="s">
        <v>42</v>
      </c>
    </row>
    <row r="1506" spans="1:25" x14ac:dyDescent="0.25">
      <c r="A1506" t="s">
        <v>177</v>
      </c>
      <c r="B1506">
        <v>7047.55</v>
      </c>
      <c r="C1506">
        <v>6929.74</v>
      </c>
      <c r="D1506">
        <v>6929.6</v>
      </c>
      <c r="E1506">
        <v>6763.52</v>
      </c>
      <c r="F1506">
        <v>391.79399999999998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0.283078</v>
      </c>
      <c r="M1506">
        <v>0.72721000000000002</v>
      </c>
      <c r="N1506">
        <v>0</v>
      </c>
      <c r="O1506" t="s">
        <v>42</v>
      </c>
    </row>
    <row r="1507" spans="1:25" x14ac:dyDescent="0.25">
      <c r="A1507" t="s">
        <v>177</v>
      </c>
      <c r="B1507">
        <v>7062.36</v>
      </c>
      <c r="C1507">
        <v>6945.49</v>
      </c>
      <c r="D1507">
        <v>6945.33</v>
      </c>
      <c r="E1507">
        <v>6779.27</v>
      </c>
      <c r="F1507">
        <v>396.34800000000001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0.28308299999999997</v>
      </c>
      <c r="M1507">
        <v>0.72224699999999997</v>
      </c>
      <c r="N1507">
        <v>0</v>
      </c>
      <c r="O1507" t="s">
        <v>42</v>
      </c>
    </row>
    <row r="1508" spans="1:25" x14ac:dyDescent="0.25">
      <c r="A1508" t="s">
        <v>177</v>
      </c>
      <c r="B1508">
        <v>7044.46</v>
      </c>
      <c r="C1508">
        <v>6926.58</v>
      </c>
      <c r="D1508">
        <v>6926.44</v>
      </c>
      <c r="E1508">
        <v>6759.9</v>
      </c>
      <c r="F1508">
        <v>394.209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0.28315099999999999</v>
      </c>
      <c r="M1508">
        <v>0.72653100000000004</v>
      </c>
      <c r="N1508">
        <v>0</v>
      </c>
      <c r="O1508" t="s">
        <v>42</v>
      </c>
    </row>
    <row r="1509" spans="1:25" x14ac:dyDescent="0.25">
      <c r="A1509" t="s">
        <v>177</v>
      </c>
      <c r="B1509">
        <v>7073.4</v>
      </c>
      <c r="C1509">
        <v>6954.02</v>
      </c>
      <c r="D1509">
        <v>6953.87</v>
      </c>
      <c r="E1509">
        <v>6787.28</v>
      </c>
      <c r="F1509">
        <v>399.483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0.26424900000000001</v>
      </c>
      <c r="M1509">
        <v>0.70653200000000005</v>
      </c>
      <c r="N1509">
        <v>0</v>
      </c>
      <c r="O1509" t="s">
        <v>42</v>
      </c>
    </row>
    <row r="1510" spans="1:25" x14ac:dyDescent="0.25">
      <c r="A1510" t="s">
        <v>177</v>
      </c>
      <c r="B1510">
        <v>7085.07</v>
      </c>
      <c r="C1510">
        <v>6966.88</v>
      </c>
      <c r="D1510">
        <v>6966.71</v>
      </c>
      <c r="E1510">
        <v>6800.45</v>
      </c>
      <c r="F1510">
        <v>399.30799999999999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0.26081799999999999</v>
      </c>
      <c r="M1510">
        <v>0.72604999999999997</v>
      </c>
      <c r="N1510">
        <v>0</v>
      </c>
      <c r="O1510" t="s">
        <v>42</v>
      </c>
    </row>
    <row r="1511" spans="1:25" x14ac:dyDescent="0.25">
      <c r="A1511" t="s">
        <v>177</v>
      </c>
      <c r="B1511">
        <v>7037.08</v>
      </c>
      <c r="C1511">
        <v>6916.1</v>
      </c>
      <c r="D1511">
        <v>6915.95</v>
      </c>
      <c r="E1511">
        <v>6749.9</v>
      </c>
      <c r="F1511">
        <v>391.37200000000001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0.28308100000000003</v>
      </c>
      <c r="M1511">
        <v>0.72700699999999996</v>
      </c>
      <c r="N1511">
        <v>0</v>
      </c>
      <c r="O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177</v>
      </c>
      <c r="B1512">
        <v>7225.97</v>
      </c>
      <c r="C1512">
        <v>7105.76</v>
      </c>
      <c r="D1512">
        <v>7105.56</v>
      </c>
      <c r="E1512">
        <v>6937.7</v>
      </c>
      <c r="F1512">
        <v>420.577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0.283084</v>
      </c>
      <c r="M1512">
        <v>0.72686799999999996</v>
      </c>
      <c r="N1512">
        <v>0</v>
      </c>
      <c r="O1512" t="s">
        <v>42</v>
      </c>
      <c r="R1512">
        <f>AVERAGE(B1463:B1512)</f>
        <v>7124.6485999999995</v>
      </c>
      <c r="S1512">
        <f>AVERAGE(C1463:C1512)</f>
        <v>7005.3984000000009</v>
      </c>
      <c r="U1512">
        <f>_xlfn.VAR.P(B1463:B1512)</f>
        <v>4830.954568039997</v>
      </c>
      <c r="V1512">
        <f>_xlfn.VAR.P(C1463:C1512)</f>
        <v>4632.7174774399955</v>
      </c>
      <c r="X1512">
        <f>1.96*SQRT(U1512)/50</f>
        <v>2.7245986910796574</v>
      </c>
      <c r="Y1512">
        <f>1.96*SQRT(V1512)/50</f>
        <v>2.6681115015181422</v>
      </c>
    </row>
    <row r="1513" spans="1:25" x14ac:dyDescent="0.25">
      <c r="A1513" t="s">
        <v>178</v>
      </c>
      <c r="B1513">
        <v>356338.97450000001</v>
      </c>
      <c r="C1513" t="s">
        <v>36</v>
      </c>
    </row>
    <row r="1514" spans="1:25" x14ac:dyDescent="0.25">
      <c r="A1514" t="s">
        <v>179</v>
      </c>
      <c r="B1514">
        <v>8126.95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0.262133</v>
      </c>
      <c r="L1514">
        <v>0.727016</v>
      </c>
      <c r="M1514">
        <v>0</v>
      </c>
      <c r="N1514" t="s">
        <v>42</v>
      </c>
    </row>
    <row r="1515" spans="1:25" x14ac:dyDescent="0.25">
      <c r="A1515" t="s">
        <v>179</v>
      </c>
      <c r="B1515">
        <v>8168.35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0.28307900000000003</v>
      </c>
      <c r="L1515">
        <v>0.72693700000000006</v>
      </c>
      <c r="M1515">
        <v>0</v>
      </c>
      <c r="N1515" t="s">
        <v>42</v>
      </c>
    </row>
    <row r="1516" spans="1:25" x14ac:dyDescent="0.25">
      <c r="A1516" t="s">
        <v>179</v>
      </c>
      <c r="B1516">
        <v>8131.29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0.28318900000000002</v>
      </c>
      <c r="L1516">
        <v>0.72234600000000004</v>
      </c>
      <c r="M1516">
        <v>0</v>
      </c>
      <c r="N1516" t="s">
        <v>42</v>
      </c>
    </row>
    <row r="1517" spans="1:25" x14ac:dyDescent="0.25">
      <c r="A1517" t="s">
        <v>179</v>
      </c>
      <c r="B1517">
        <v>8127.61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0.28309699999999999</v>
      </c>
      <c r="L1517">
        <v>0.71645099999999995</v>
      </c>
      <c r="M1517">
        <v>0</v>
      </c>
      <c r="N1517" t="s">
        <v>42</v>
      </c>
    </row>
    <row r="1518" spans="1:25" x14ac:dyDescent="0.25">
      <c r="A1518" t="s">
        <v>179</v>
      </c>
      <c r="B1518">
        <v>8168.53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0.28308100000000003</v>
      </c>
      <c r="L1518">
        <v>0.72728700000000002</v>
      </c>
      <c r="M1518">
        <v>0</v>
      </c>
      <c r="N1518" t="s">
        <v>42</v>
      </c>
    </row>
    <row r="1519" spans="1:25" x14ac:dyDescent="0.25">
      <c r="A1519" t="s">
        <v>179</v>
      </c>
      <c r="B1519">
        <v>8131.25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0.28310999999999997</v>
      </c>
      <c r="L1519">
        <v>0.723414</v>
      </c>
      <c r="M1519">
        <v>0</v>
      </c>
      <c r="N1519" t="s">
        <v>42</v>
      </c>
    </row>
    <row r="1520" spans="1:25" x14ac:dyDescent="0.25">
      <c r="A1520" t="s">
        <v>179</v>
      </c>
      <c r="B1520">
        <v>8397.84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0.28309299999999998</v>
      </c>
      <c r="L1520">
        <v>0.71245499999999995</v>
      </c>
      <c r="M1520">
        <v>0</v>
      </c>
      <c r="N1520" t="s">
        <v>42</v>
      </c>
    </row>
    <row r="1521" spans="1:14" x14ac:dyDescent="0.25">
      <c r="A1521" t="s">
        <v>179</v>
      </c>
      <c r="B1521">
        <v>8492.77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0.283078</v>
      </c>
      <c r="L1521">
        <v>0.72694999999999999</v>
      </c>
      <c r="M1521">
        <v>0</v>
      </c>
      <c r="N1521" t="s">
        <v>42</v>
      </c>
    </row>
    <row r="1522" spans="1:14" x14ac:dyDescent="0.25">
      <c r="A1522" t="s">
        <v>179</v>
      </c>
      <c r="B1522">
        <v>8265.14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0.283086</v>
      </c>
      <c r="L1522">
        <v>0.726244</v>
      </c>
      <c r="M1522">
        <v>0</v>
      </c>
      <c r="N1522" t="s">
        <v>42</v>
      </c>
    </row>
    <row r="1523" spans="1:14" x14ac:dyDescent="0.25">
      <c r="A1523" t="s">
        <v>179</v>
      </c>
      <c r="B1523">
        <v>8154.51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0.28313899999999997</v>
      </c>
      <c r="L1523">
        <v>0.72726800000000003</v>
      </c>
      <c r="M1523">
        <v>0</v>
      </c>
      <c r="N1523" t="s">
        <v>42</v>
      </c>
    </row>
    <row r="1524" spans="1:14" x14ac:dyDescent="0.25">
      <c r="A1524" t="s">
        <v>179</v>
      </c>
      <c r="B1524">
        <v>8153.65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0.283078</v>
      </c>
      <c r="L1524">
        <v>0.72201300000000002</v>
      </c>
      <c r="M1524">
        <v>0</v>
      </c>
      <c r="N1524" t="s">
        <v>42</v>
      </c>
    </row>
    <row r="1525" spans="1:14" x14ac:dyDescent="0.25">
      <c r="A1525" t="s">
        <v>179</v>
      </c>
      <c r="B1525">
        <v>8082.02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0.283167</v>
      </c>
      <c r="L1525">
        <v>0.72785999999999995</v>
      </c>
      <c r="M1525">
        <v>0</v>
      </c>
      <c r="N1525" t="s">
        <v>42</v>
      </c>
    </row>
    <row r="1526" spans="1:14" x14ac:dyDescent="0.25">
      <c r="A1526" t="s">
        <v>179</v>
      </c>
      <c r="B1526">
        <v>8495.27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0.283078</v>
      </c>
      <c r="L1526">
        <v>0.72724900000000003</v>
      </c>
      <c r="M1526">
        <v>0</v>
      </c>
      <c r="N1526" t="s">
        <v>42</v>
      </c>
    </row>
    <row r="1527" spans="1:14" x14ac:dyDescent="0.25">
      <c r="A1527" t="s">
        <v>179</v>
      </c>
      <c r="B1527">
        <v>8506.42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0.28320200000000001</v>
      </c>
      <c r="L1527">
        <v>0.72783799999999998</v>
      </c>
      <c r="M1527">
        <v>0</v>
      </c>
      <c r="N1527" t="s">
        <v>42</v>
      </c>
    </row>
    <row r="1528" spans="1:14" x14ac:dyDescent="0.25">
      <c r="A1528" t="s">
        <v>179</v>
      </c>
      <c r="B1528">
        <v>8455.15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0.28314</v>
      </c>
      <c r="L1528">
        <v>0.70653200000000005</v>
      </c>
      <c r="M1528">
        <v>0</v>
      </c>
      <c r="N1528" t="s">
        <v>42</v>
      </c>
    </row>
    <row r="1529" spans="1:14" x14ac:dyDescent="0.25">
      <c r="A1529" t="s">
        <v>179</v>
      </c>
      <c r="B1529">
        <v>8238.2800000000007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0.283084</v>
      </c>
      <c r="L1529">
        <v>0.71307799999999999</v>
      </c>
      <c r="M1529">
        <v>0</v>
      </c>
      <c r="N1529" t="s">
        <v>42</v>
      </c>
    </row>
    <row r="1530" spans="1:14" x14ac:dyDescent="0.25">
      <c r="A1530" t="s">
        <v>179</v>
      </c>
      <c r="B1530">
        <v>8263.93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0.28337200000000001</v>
      </c>
      <c r="L1530">
        <v>0.70907399999999998</v>
      </c>
      <c r="M1530">
        <v>0</v>
      </c>
      <c r="N1530" t="s">
        <v>42</v>
      </c>
    </row>
    <row r="1531" spans="1:14" x14ac:dyDescent="0.25">
      <c r="A1531" t="s">
        <v>179</v>
      </c>
      <c r="B1531">
        <v>8429.2999999999993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0.28313899999999997</v>
      </c>
      <c r="L1531">
        <v>0.72786899999999999</v>
      </c>
      <c r="M1531">
        <v>0</v>
      </c>
      <c r="N1531" t="s">
        <v>42</v>
      </c>
    </row>
    <row r="1532" spans="1:14" x14ac:dyDescent="0.25">
      <c r="A1532" t="s">
        <v>179</v>
      </c>
      <c r="B1532">
        <v>8366.77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0.28312500000000002</v>
      </c>
      <c r="L1532">
        <v>0.726136</v>
      </c>
      <c r="M1532">
        <v>0</v>
      </c>
      <c r="N1532" t="s">
        <v>42</v>
      </c>
    </row>
    <row r="1533" spans="1:14" x14ac:dyDescent="0.25">
      <c r="A1533" t="s">
        <v>179</v>
      </c>
      <c r="B1533">
        <v>8370.92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0.28392299999999998</v>
      </c>
      <c r="L1533">
        <v>0.72462800000000005</v>
      </c>
      <c r="M1533">
        <v>0</v>
      </c>
      <c r="N1533" t="s">
        <v>42</v>
      </c>
    </row>
    <row r="1534" spans="1:14" x14ac:dyDescent="0.25">
      <c r="A1534" t="s">
        <v>179</v>
      </c>
      <c r="B1534">
        <v>8354.17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0.283078</v>
      </c>
      <c r="L1534">
        <v>0.70648599999999995</v>
      </c>
      <c r="M1534">
        <v>0</v>
      </c>
      <c r="N1534" t="s">
        <v>42</v>
      </c>
    </row>
    <row r="1535" spans="1:14" x14ac:dyDescent="0.25">
      <c r="A1535" t="s">
        <v>179</v>
      </c>
      <c r="B1535">
        <v>8158.73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0.28309099999999998</v>
      </c>
      <c r="L1535">
        <v>0.72377100000000005</v>
      </c>
      <c r="M1535">
        <v>0</v>
      </c>
      <c r="N1535" t="s">
        <v>42</v>
      </c>
    </row>
    <row r="1536" spans="1:14" x14ac:dyDescent="0.25">
      <c r="A1536" t="s">
        <v>179</v>
      </c>
      <c r="B1536">
        <v>7989.23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0.28308699999999998</v>
      </c>
      <c r="L1536">
        <v>0.72406300000000001</v>
      </c>
      <c r="M1536">
        <v>0</v>
      </c>
      <c r="N1536" t="s">
        <v>42</v>
      </c>
    </row>
    <row r="1537" spans="1:14" x14ac:dyDescent="0.25">
      <c r="A1537" t="s">
        <v>179</v>
      </c>
      <c r="B1537">
        <v>8006.36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0.28315899999999999</v>
      </c>
      <c r="L1537">
        <v>0.72728899999999996</v>
      </c>
      <c r="M1537">
        <v>0</v>
      </c>
      <c r="N1537" t="s">
        <v>42</v>
      </c>
    </row>
    <row r="1538" spans="1:14" x14ac:dyDescent="0.25">
      <c r="A1538" t="s">
        <v>179</v>
      </c>
      <c r="B1538">
        <v>7966.31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0.28312199999999998</v>
      </c>
      <c r="L1538">
        <v>0.72712200000000005</v>
      </c>
      <c r="M1538">
        <v>0</v>
      </c>
      <c r="N1538" t="s">
        <v>42</v>
      </c>
    </row>
    <row r="1539" spans="1:14" x14ac:dyDescent="0.25">
      <c r="A1539" t="s">
        <v>179</v>
      </c>
      <c r="B1539">
        <v>8004.31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0.28317199999999998</v>
      </c>
      <c r="L1539">
        <v>0.72216400000000003</v>
      </c>
      <c r="M1539">
        <v>0</v>
      </c>
      <c r="N1539" t="s">
        <v>42</v>
      </c>
    </row>
    <row r="1540" spans="1:14" x14ac:dyDescent="0.25">
      <c r="A1540" t="s">
        <v>179</v>
      </c>
      <c r="B1540">
        <v>8389.34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0.28314600000000001</v>
      </c>
      <c r="L1540">
        <v>0.725051</v>
      </c>
      <c r="M1540">
        <v>0</v>
      </c>
      <c r="N1540" t="s">
        <v>42</v>
      </c>
    </row>
    <row r="1541" spans="1:14" x14ac:dyDescent="0.25">
      <c r="A1541" t="s">
        <v>179</v>
      </c>
      <c r="B1541">
        <v>8025.75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0.283078</v>
      </c>
      <c r="L1541">
        <v>0.72783500000000001</v>
      </c>
      <c r="M1541">
        <v>0</v>
      </c>
      <c r="N1541" t="s">
        <v>42</v>
      </c>
    </row>
    <row r="1542" spans="1:14" x14ac:dyDescent="0.25">
      <c r="A1542" t="s">
        <v>179</v>
      </c>
      <c r="B1542">
        <v>8132.59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0.283113</v>
      </c>
      <c r="L1542">
        <v>0.72295799999999999</v>
      </c>
      <c r="M1542">
        <v>0</v>
      </c>
      <c r="N1542" t="s">
        <v>42</v>
      </c>
    </row>
    <row r="1543" spans="1:14" x14ac:dyDescent="0.25">
      <c r="A1543" t="s">
        <v>179</v>
      </c>
      <c r="B1543">
        <v>8115.18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0.28316400000000003</v>
      </c>
      <c r="L1543">
        <v>0.70652899999999996</v>
      </c>
      <c r="M1543">
        <v>0</v>
      </c>
      <c r="N1543" t="s">
        <v>42</v>
      </c>
    </row>
    <row r="1544" spans="1:14" x14ac:dyDescent="0.25">
      <c r="A1544" t="s">
        <v>179</v>
      </c>
      <c r="B1544">
        <v>8121.36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0.28323199999999998</v>
      </c>
      <c r="L1544">
        <v>0.72736000000000001</v>
      </c>
      <c r="M1544">
        <v>0</v>
      </c>
      <c r="N1544" t="s">
        <v>42</v>
      </c>
    </row>
    <row r="1545" spans="1:14" x14ac:dyDescent="0.25">
      <c r="A1545" t="s">
        <v>179</v>
      </c>
      <c r="B1545">
        <v>8141.72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0.28323999999999999</v>
      </c>
      <c r="L1545">
        <v>0.70653200000000005</v>
      </c>
      <c r="M1545">
        <v>0</v>
      </c>
      <c r="N1545" t="s">
        <v>42</v>
      </c>
    </row>
    <row r="1546" spans="1:14" x14ac:dyDescent="0.25">
      <c r="A1546" t="s">
        <v>179</v>
      </c>
      <c r="B1546">
        <v>8205.24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0.283078</v>
      </c>
      <c r="L1546">
        <v>0.727719</v>
      </c>
      <c r="M1546">
        <v>0</v>
      </c>
      <c r="N1546" t="s">
        <v>42</v>
      </c>
    </row>
    <row r="1547" spans="1:14" x14ac:dyDescent="0.25">
      <c r="A1547" t="s">
        <v>179</v>
      </c>
      <c r="B1547">
        <v>8165.99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0.28309499999999999</v>
      </c>
      <c r="L1547">
        <v>0.72676600000000002</v>
      </c>
      <c r="M1547">
        <v>0</v>
      </c>
      <c r="N1547" t="s">
        <v>42</v>
      </c>
    </row>
    <row r="1548" spans="1:14" x14ac:dyDescent="0.25">
      <c r="A1548" t="s">
        <v>179</v>
      </c>
      <c r="B1548">
        <v>8161.29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0.28308100000000003</v>
      </c>
      <c r="L1548">
        <v>0.72725399999999996</v>
      </c>
      <c r="M1548">
        <v>0</v>
      </c>
      <c r="N1548" t="s">
        <v>42</v>
      </c>
    </row>
    <row r="1549" spans="1:14" x14ac:dyDescent="0.25">
      <c r="A1549" t="s">
        <v>179</v>
      </c>
      <c r="B1549">
        <v>8117.78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0.283082</v>
      </c>
      <c r="L1549">
        <v>0.726939</v>
      </c>
      <c r="M1549">
        <v>0</v>
      </c>
      <c r="N1549" t="s">
        <v>42</v>
      </c>
    </row>
    <row r="1550" spans="1:14" x14ac:dyDescent="0.25">
      <c r="A1550" t="s">
        <v>179</v>
      </c>
      <c r="B1550">
        <v>8287.7999999999993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0.28315299999999999</v>
      </c>
      <c r="L1550">
        <v>0.72731299999999999</v>
      </c>
      <c r="M1550">
        <v>0</v>
      </c>
      <c r="N1550" t="s">
        <v>42</v>
      </c>
    </row>
    <row r="1551" spans="1:14" x14ac:dyDescent="0.25">
      <c r="A1551" t="s">
        <v>179</v>
      </c>
      <c r="B1551">
        <v>8280.65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0.28332200000000002</v>
      </c>
      <c r="L1551">
        <v>0.72428099999999995</v>
      </c>
      <c r="M1551">
        <v>0</v>
      </c>
      <c r="N1551" t="s">
        <v>42</v>
      </c>
    </row>
    <row r="1552" spans="1:14" x14ac:dyDescent="0.25">
      <c r="A1552" t="s">
        <v>179</v>
      </c>
      <c r="B1552">
        <v>8288.68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0.28308100000000003</v>
      </c>
      <c r="L1552">
        <v>0.71968100000000002</v>
      </c>
      <c r="M1552">
        <v>0</v>
      </c>
      <c r="N1552" t="s">
        <v>42</v>
      </c>
    </row>
    <row r="1553" spans="1:25" x14ac:dyDescent="0.25">
      <c r="A1553" t="s">
        <v>179</v>
      </c>
      <c r="B1553">
        <v>8289.86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0.28311700000000001</v>
      </c>
      <c r="L1553">
        <v>0.72687100000000004</v>
      </c>
      <c r="M1553">
        <v>0</v>
      </c>
      <c r="N1553" t="s">
        <v>42</v>
      </c>
    </row>
    <row r="1554" spans="1:25" x14ac:dyDescent="0.25">
      <c r="A1554" t="s">
        <v>179</v>
      </c>
      <c r="B1554">
        <v>8289.4500000000007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0.283078</v>
      </c>
      <c r="L1554">
        <v>0.72535899999999998</v>
      </c>
      <c r="M1554">
        <v>0</v>
      </c>
      <c r="N1554" t="s">
        <v>42</v>
      </c>
    </row>
    <row r="1555" spans="1:25" x14ac:dyDescent="0.25">
      <c r="A1555" t="s">
        <v>179</v>
      </c>
      <c r="B1555">
        <v>8287.98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0.283528</v>
      </c>
      <c r="L1555">
        <v>0.72751200000000005</v>
      </c>
      <c r="M1555">
        <v>0</v>
      </c>
      <c r="N1555" t="s">
        <v>42</v>
      </c>
    </row>
    <row r="1556" spans="1:25" x14ac:dyDescent="0.25">
      <c r="A1556" t="s">
        <v>179</v>
      </c>
      <c r="B1556">
        <v>8255.5499999999993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0.28319800000000001</v>
      </c>
      <c r="L1556">
        <v>0.72292999999999996</v>
      </c>
      <c r="M1556">
        <v>0</v>
      </c>
      <c r="N1556" t="s">
        <v>42</v>
      </c>
    </row>
    <row r="1557" spans="1:25" x14ac:dyDescent="0.25">
      <c r="A1557" t="s">
        <v>179</v>
      </c>
      <c r="B1557">
        <v>8229.77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0.260739</v>
      </c>
      <c r="L1557">
        <v>0.70806100000000005</v>
      </c>
      <c r="M1557">
        <v>0</v>
      </c>
      <c r="N1557" t="s">
        <v>42</v>
      </c>
    </row>
    <row r="1558" spans="1:25" x14ac:dyDescent="0.25">
      <c r="A1558" t="s">
        <v>179</v>
      </c>
      <c r="B1558">
        <v>8216.52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0.28307900000000003</v>
      </c>
      <c r="L1558">
        <v>0.727468</v>
      </c>
      <c r="M1558">
        <v>0</v>
      </c>
      <c r="N1558" t="s">
        <v>42</v>
      </c>
    </row>
    <row r="1559" spans="1:25" x14ac:dyDescent="0.25">
      <c r="A1559" t="s">
        <v>179</v>
      </c>
      <c r="B1559">
        <v>8226.2000000000007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0.28310000000000002</v>
      </c>
      <c r="L1559">
        <v>0.72788900000000001</v>
      </c>
      <c r="M1559">
        <v>0</v>
      </c>
      <c r="N1559" t="s">
        <v>42</v>
      </c>
    </row>
    <row r="1560" spans="1:25" x14ac:dyDescent="0.25">
      <c r="A1560" t="s">
        <v>179</v>
      </c>
      <c r="B1560">
        <v>8133.45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0.28307900000000003</v>
      </c>
      <c r="L1560">
        <v>0.72784899999999997</v>
      </c>
      <c r="M1560">
        <v>0</v>
      </c>
      <c r="N1560" t="s">
        <v>42</v>
      </c>
    </row>
    <row r="1561" spans="1:25" x14ac:dyDescent="0.25">
      <c r="A1561" t="s">
        <v>179</v>
      </c>
      <c r="B1561">
        <v>7994.11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0.28314400000000001</v>
      </c>
      <c r="L1561">
        <v>0.72190100000000001</v>
      </c>
      <c r="M1561">
        <v>0</v>
      </c>
      <c r="N1561" t="s">
        <v>42</v>
      </c>
    </row>
    <row r="1562" spans="1:25" x14ac:dyDescent="0.25">
      <c r="A1562" t="s">
        <v>179</v>
      </c>
      <c r="B1562">
        <v>7947.46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0.283078</v>
      </c>
      <c r="L1562">
        <v>0.72260000000000002</v>
      </c>
      <c r="M1562">
        <v>0</v>
      </c>
      <c r="N1562" t="s">
        <v>42</v>
      </c>
    </row>
    <row r="1563" spans="1:25" x14ac:dyDescent="0.25">
      <c r="A1563" t="s">
        <v>179</v>
      </c>
      <c r="B1563">
        <v>8008.02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0.28315200000000001</v>
      </c>
      <c r="L1563">
        <v>0.72730700000000004</v>
      </c>
      <c r="M1563">
        <v>0</v>
      </c>
      <c r="N1563" t="s">
        <v>42</v>
      </c>
    </row>
    <row r="1564" spans="1:25" x14ac:dyDescent="0.25">
      <c r="A1564" t="s">
        <v>179</v>
      </c>
      <c r="B1564">
        <v>8063.52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0.28336699999999998</v>
      </c>
      <c r="L1564">
        <v>0.72672099999999995</v>
      </c>
      <c r="M1564">
        <v>0</v>
      </c>
      <c r="N1564" t="s">
        <v>42</v>
      </c>
    </row>
    <row r="1565" spans="1:25" x14ac:dyDescent="0.25">
      <c r="A1565" t="s">
        <v>179</v>
      </c>
      <c r="B1565">
        <v>7992.94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0.28309299999999998</v>
      </c>
      <c r="L1565">
        <v>0.726105</v>
      </c>
      <c r="M1565">
        <v>0</v>
      </c>
      <c r="N1565" t="s">
        <v>42</v>
      </c>
    </row>
    <row r="1566" spans="1:25" x14ac:dyDescent="0.25">
      <c r="A1566" t="s">
        <v>179</v>
      </c>
      <c r="B1566">
        <v>7978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0.283356</v>
      </c>
      <c r="L1566">
        <v>0.72752399999999995</v>
      </c>
      <c r="M1566">
        <v>0</v>
      </c>
      <c r="N1566" t="s">
        <v>42</v>
      </c>
    </row>
    <row r="1567" spans="1:25" x14ac:dyDescent="0.25">
      <c r="A1567" t="s">
        <v>179</v>
      </c>
      <c r="B1567">
        <v>7948.42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0.28809000000000001</v>
      </c>
      <c r="L1567">
        <v>0.72715300000000005</v>
      </c>
      <c r="M1567">
        <v>0</v>
      </c>
      <c r="N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179</v>
      </c>
      <c r="B1568">
        <v>7947.42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0.28308299999999997</v>
      </c>
      <c r="L1568">
        <v>0.72687500000000005</v>
      </c>
      <c r="M1568">
        <v>0</v>
      </c>
      <c r="N1568" t="s">
        <v>42</v>
      </c>
      <c r="R1568">
        <f>AVERAGE(B1519:B1568)</f>
        <v>8190.4874000000009</v>
      </c>
      <c r="S1568">
        <f>AVERAGE(C1519:C1568)</f>
        <v>0</v>
      </c>
      <c r="U1568">
        <f>_xlfn.VAR.P(B1519:B1568)</f>
        <v>24843.94099924</v>
      </c>
      <c r="V1568">
        <f>_xlfn.VAR.P(C1519:C1568)</f>
        <v>0</v>
      </c>
      <c r="X1568">
        <f>1.96*SQRT(U1568)/50</f>
        <v>6.178688655133235</v>
      </c>
      <c r="Y1568">
        <f>1.96*SQRT(V1568)/50</f>
        <v>0</v>
      </c>
    </row>
    <row r="1569" spans="1:13" x14ac:dyDescent="0.25">
      <c r="A1569" t="s">
        <v>180</v>
      </c>
      <c r="B1569">
        <v>409618.29229999997</v>
      </c>
      <c r="C1569" t="s">
        <v>36</v>
      </c>
    </row>
    <row r="1570" spans="1:13" x14ac:dyDescent="0.25">
      <c r="A1570" t="s">
        <v>181</v>
      </c>
      <c r="B1570">
        <v>7048.01</v>
      </c>
      <c r="C1570">
        <v>6989.92</v>
      </c>
      <c r="D1570">
        <v>6989.75</v>
      </c>
      <c r="E1570">
        <v>6822.55</v>
      </c>
      <c r="F1570">
        <v>411.19</v>
      </c>
      <c r="G1570">
        <v>0</v>
      </c>
      <c r="H1570">
        <v>140.98500000000001</v>
      </c>
      <c r="I1570">
        <v>0</v>
      </c>
      <c r="J1570">
        <v>0.283078</v>
      </c>
      <c r="K1570">
        <v>0.70652499999999996</v>
      </c>
      <c r="L1570">
        <v>0</v>
      </c>
      <c r="M1570" t="s">
        <v>42</v>
      </c>
    </row>
    <row r="1571" spans="1:13" x14ac:dyDescent="0.25">
      <c r="A1571" t="s">
        <v>181</v>
      </c>
      <c r="B1571">
        <v>7053.81</v>
      </c>
      <c r="C1571">
        <v>6995.86</v>
      </c>
      <c r="D1571">
        <v>6995.69</v>
      </c>
      <c r="E1571">
        <v>6828.81</v>
      </c>
      <c r="F1571">
        <v>408.93599999999998</v>
      </c>
      <c r="G1571">
        <v>0</v>
      </c>
      <c r="H1571">
        <v>143.70599999999999</v>
      </c>
      <c r="I1571">
        <v>0</v>
      </c>
      <c r="J1571">
        <v>0.260716</v>
      </c>
      <c r="K1571">
        <v>0.72743500000000005</v>
      </c>
      <c r="L1571">
        <v>0</v>
      </c>
      <c r="M1571" t="s">
        <v>42</v>
      </c>
    </row>
    <row r="1572" spans="1:13" x14ac:dyDescent="0.25">
      <c r="A1572" t="s">
        <v>181</v>
      </c>
      <c r="B1572">
        <v>7032.92</v>
      </c>
      <c r="C1572">
        <v>6974.58</v>
      </c>
      <c r="D1572">
        <v>6974.41</v>
      </c>
      <c r="E1572">
        <v>6808.25</v>
      </c>
      <c r="F1572">
        <v>402.839</v>
      </c>
      <c r="G1572">
        <v>0</v>
      </c>
      <c r="H1572">
        <v>141.346</v>
      </c>
      <c r="I1572">
        <v>0</v>
      </c>
      <c r="J1572">
        <v>0.260714</v>
      </c>
      <c r="K1572">
        <v>0.72782400000000003</v>
      </c>
      <c r="L1572">
        <v>0</v>
      </c>
      <c r="M1572" t="s">
        <v>42</v>
      </c>
    </row>
    <row r="1573" spans="1:13" x14ac:dyDescent="0.25">
      <c r="A1573" t="s">
        <v>181</v>
      </c>
      <c r="B1573">
        <v>7168.2</v>
      </c>
      <c r="C1573">
        <v>7109.75</v>
      </c>
      <c r="D1573">
        <v>7109.54</v>
      </c>
      <c r="E1573">
        <v>6941.12</v>
      </c>
      <c r="F1573">
        <v>425.06299999999999</v>
      </c>
      <c r="G1573">
        <v>0</v>
      </c>
      <c r="H1573">
        <v>143.149</v>
      </c>
      <c r="I1573">
        <v>0</v>
      </c>
      <c r="J1573">
        <v>0.28308</v>
      </c>
      <c r="K1573">
        <v>0.70652800000000004</v>
      </c>
      <c r="L1573">
        <v>0</v>
      </c>
      <c r="M1573" t="s">
        <v>42</v>
      </c>
    </row>
    <row r="1574" spans="1:13" x14ac:dyDescent="0.25">
      <c r="A1574" t="s">
        <v>181</v>
      </c>
      <c r="B1574">
        <v>7129.47</v>
      </c>
      <c r="C1574">
        <v>7070.86</v>
      </c>
      <c r="D1574">
        <v>7070.67</v>
      </c>
      <c r="E1574">
        <v>6901.57</v>
      </c>
      <c r="F1574">
        <v>420.12299999999999</v>
      </c>
      <c r="G1574">
        <v>0</v>
      </c>
      <c r="H1574">
        <v>141.42400000000001</v>
      </c>
      <c r="I1574">
        <v>0</v>
      </c>
      <c r="J1574">
        <v>0.28324199999999999</v>
      </c>
      <c r="K1574">
        <v>0.72757300000000003</v>
      </c>
      <c r="L1574">
        <v>0</v>
      </c>
      <c r="M1574" t="s">
        <v>42</v>
      </c>
    </row>
    <row r="1575" spans="1:13" x14ac:dyDescent="0.25">
      <c r="A1575" t="s">
        <v>181</v>
      </c>
      <c r="B1575">
        <v>7159.35</v>
      </c>
      <c r="C1575">
        <v>7101.55</v>
      </c>
      <c r="D1575">
        <v>7101.34</v>
      </c>
      <c r="E1575">
        <v>6932.83</v>
      </c>
      <c r="F1575">
        <v>416.88900000000001</v>
      </c>
      <c r="G1575">
        <v>0</v>
      </c>
      <c r="H1575">
        <v>143.643</v>
      </c>
      <c r="I1575">
        <v>0</v>
      </c>
      <c r="J1575">
        <v>0.28307900000000003</v>
      </c>
      <c r="K1575">
        <v>0.72369799999999995</v>
      </c>
      <c r="L1575">
        <v>0</v>
      </c>
      <c r="M1575" t="s">
        <v>42</v>
      </c>
    </row>
    <row r="1576" spans="1:13" x14ac:dyDescent="0.25">
      <c r="A1576" t="s">
        <v>181</v>
      </c>
      <c r="B1576">
        <v>7179.65</v>
      </c>
      <c r="C1576">
        <v>7121.57</v>
      </c>
      <c r="D1576">
        <v>7121.34</v>
      </c>
      <c r="E1576">
        <v>6951.88</v>
      </c>
      <c r="F1576">
        <v>424.50700000000001</v>
      </c>
      <c r="G1576">
        <v>0</v>
      </c>
      <c r="H1576">
        <v>142.172</v>
      </c>
      <c r="I1576">
        <v>0</v>
      </c>
      <c r="J1576">
        <v>0.283078</v>
      </c>
      <c r="K1576">
        <v>0.72778299999999996</v>
      </c>
      <c r="L1576">
        <v>0</v>
      </c>
      <c r="M1576" t="s">
        <v>42</v>
      </c>
    </row>
    <row r="1577" spans="1:13" x14ac:dyDescent="0.25">
      <c r="A1577" t="s">
        <v>181</v>
      </c>
      <c r="B1577">
        <v>7167.76</v>
      </c>
      <c r="C1577">
        <v>7107.79</v>
      </c>
      <c r="D1577">
        <v>7107.58</v>
      </c>
      <c r="E1577">
        <v>6937.38</v>
      </c>
      <c r="F1577">
        <v>423.40100000000001</v>
      </c>
      <c r="G1577">
        <v>0</v>
      </c>
      <c r="H1577">
        <v>143.42599999999999</v>
      </c>
      <c r="I1577">
        <v>0</v>
      </c>
      <c r="J1577">
        <v>0.28312500000000002</v>
      </c>
      <c r="K1577">
        <v>0.723935</v>
      </c>
      <c r="L1577">
        <v>0</v>
      </c>
      <c r="M1577" t="s">
        <v>42</v>
      </c>
    </row>
    <row r="1578" spans="1:13" x14ac:dyDescent="0.25">
      <c r="A1578" t="s">
        <v>181</v>
      </c>
      <c r="B1578">
        <v>7163.49</v>
      </c>
      <c r="C1578">
        <v>7105.16</v>
      </c>
      <c r="D1578">
        <v>7104.94</v>
      </c>
      <c r="E1578">
        <v>6936.65</v>
      </c>
      <c r="F1578">
        <v>424.399</v>
      </c>
      <c r="G1578">
        <v>0</v>
      </c>
      <c r="H1578">
        <v>142.62799999999999</v>
      </c>
      <c r="I1578">
        <v>0</v>
      </c>
      <c r="J1578">
        <v>0.28318399999999999</v>
      </c>
      <c r="K1578">
        <v>0.71402500000000002</v>
      </c>
      <c r="L1578">
        <v>0</v>
      </c>
      <c r="M1578" t="s">
        <v>42</v>
      </c>
    </row>
    <row r="1579" spans="1:13" x14ac:dyDescent="0.25">
      <c r="A1579" t="s">
        <v>181</v>
      </c>
      <c r="B1579">
        <v>7138.67</v>
      </c>
      <c r="C1579">
        <v>7079.91</v>
      </c>
      <c r="D1579">
        <v>7079.71</v>
      </c>
      <c r="E1579">
        <v>6911.81</v>
      </c>
      <c r="F1579">
        <v>416.73</v>
      </c>
      <c r="G1579">
        <v>0</v>
      </c>
      <c r="H1579">
        <v>142.38800000000001</v>
      </c>
      <c r="I1579">
        <v>0</v>
      </c>
      <c r="J1579">
        <v>0.28314499999999998</v>
      </c>
      <c r="K1579">
        <v>0.70652999999999999</v>
      </c>
      <c r="L1579">
        <v>0</v>
      </c>
      <c r="M1579" t="s">
        <v>42</v>
      </c>
    </row>
    <row r="1580" spans="1:13" x14ac:dyDescent="0.25">
      <c r="A1580" t="s">
        <v>181</v>
      </c>
      <c r="B1580">
        <v>7135.62</v>
      </c>
      <c r="C1580">
        <v>7077.46</v>
      </c>
      <c r="D1580">
        <v>7077.24</v>
      </c>
      <c r="E1580">
        <v>6907.87</v>
      </c>
      <c r="F1580">
        <v>415.77800000000002</v>
      </c>
      <c r="G1580">
        <v>0</v>
      </c>
      <c r="H1580">
        <v>141.00200000000001</v>
      </c>
      <c r="I1580">
        <v>0</v>
      </c>
      <c r="J1580">
        <v>0.28318500000000002</v>
      </c>
      <c r="K1580">
        <v>0.72577700000000001</v>
      </c>
      <c r="L1580">
        <v>0</v>
      </c>
      <c r="M1580" t="s">
        <v>42</v>
      </c>
    </row>
    <row r="1581" spans="1:13" x14ac:dyDescent="0.25">
      <c r="A1581" t="s">
        <v>181</v>
      </c>
      <c r="B1581">
        <v>7131.42</v>
      </c>
      <c r="C1581">
        <v>7073.32</v>
      </c>
      <c r="D1581">
        <v>7073.11</v>
      </c>
      <c r="E1581">
        <v>6905.36</v>
      </c>
      <c r="F1581">
        <v>415.221</v>
      </c>
      <c r="G1581">
        <v>0</v>
      </c>
      <c r="H1581">
        <v>142.316</v>
      </c>
      <c r="I1581">
        <v>0</v>
      </c>
      <c r="J1581">
        <v>0.28308100000000003</v>
      </c>
      <c r="K1581">
        <v>0.72445099999999996</v>
      </c>
      <c r="L1581">
        <v>0</v>
      </c>
      <c r="M1581" t="s">
        <v>42</v>
      </c>
    </row>
    <row r="1582" spans="1:13" x14ac:dyDescent="0.25">
      <c r="A1582" t="s">
        <v>181</v>
      </c>
      <c r="B1582">
        <v>7204.08</v>
      </c>
      <c r="C1582">
        <v>7145.67</v>
      </c>
      <c r="D1582">
        <v>7145.42</v>
      </c>
      <c r="E1582">
        <v>6975.21</v>
      </c>
      <c r="F1582">
        <v>433.69200000000001</v>
      </c>
      <c r="G1582">
        <v>0</v>
      </c>
      <c r="H1582">
        <v>141.74</v>
      </c>
      <c r="I1582">
        <v>0</v>
      </c>
      <c r="J1582">
        <v>0.28340100000000001</v>
      </c>
      <c r="K1582">
        <v>0.70653200000000005</v>
      </c>
      <c r="L1582">
        <v>0</v>
      </c>
      <c r="M1582" t="s">
        <v>42</v>
      </c>
    </row>
    <row r="1583" spans="1:13" x14ac:dyDescent="0.25">
      <c r="A1583" t="s">
        <v>181</v>
      </c>
      <c r="B1583">
        <v>7123.02</v>
      </c>
      <c r="C1583">
        <v>7064.87</v>
      </c>
      <c r="D1583">
        <v>7064.67</v>
      </c>
      <c r="E1583">
        <v>6895.91</v>
      </c>
      <c r="F1583">
        <v>413.37</v>
      </c>
      <c r="G1583">
        <v>0</v>
      </c>
      <c r="H1583">
        <v>143.065</v>
      </c>
      <c r="I1583">
        <v>0</v>
      </c>
      <c r="J1583">
        <v>0.28341</v>
      </c>
      <c r="K1583">
        <v>0.72676099999999999</v>
      </c>
      <c r="L1583">
        <v>0</v>
      </c>
      <c r="M1583" t="s">
        <v>42</v>
      </c>
    </row>
    <row r="1584" spans="1:13" x14ac:dyDescent="0.25">
      <c r="A1584" t="s">
        <v>181</v>
      </c>
      <c r="B1584">
        <v>7103.77</v>
      </c>
      <c r="C1584">
        <v>7045.87</v>
      </c>
      <c r="D1584">
        <v>7045.66</v>
      </c>
      <c r="E1584">
        <v>6878.29</v>
      </c>
      <c r="F1584">
        <v>414.21</v>
      </c>
      <c r="G1584">
        <v>0</v>
      </c>
      <c r="H1584">
        <v>141.47200000000001</v>
      </c>
      <c r="I1584">
        <v>0</v>
      </c>
      <c r="J1584">
        <v>0.28323599999999999</v>
      </c>
      <c r="K1584">
        <v>0.71499800000000002</v>
      </c>
      <c r="L1584">
        <v>0</v>
      </c>
      <c r="M1584" t="s">
        <v>42</v>
      </c>
    </row>
    <row r="1585" spans="1:13" x14ac:dyDescent="0.25">
      <c r="A1585" t="s">
        <v>181</v>
      </c>
      <c r="B1585">
        <v>7106.95</v>
      </c>
      <c r="C1585">
        <v>7048.32</v>
      </c>
      <c r="D1585">
        <v>7048.11</v>
      </c>
      <c r="E1585">
        <v>6878.82</v>
      </c>
      <c r="F1585">
        <v>418.89400000000001</v>
      </c>
      <c r="G1585">
        <v>0</v>
      </c>
      <c r="H1585">
        <v>142.66499999999999</v>
      </c>
      <c r="I1585">
        <v>0</v>
      </c>
      <c r="J1585">
        <v>0.28309400000000001</v>
      </c>
      <c r="K1585">
        <v>0.7167</v>
      </c>
      <c r="L1585">
        <v>0</v>
      </c>
      <c r="M1585" t="s">
        <v>42</v>
      </c>
    </row>
    <row r="1586" spans="1:13" x14ac:dyDescent="0.25">
      <c r="A1586" t="s">
        <v>181</v>
      </c>
      <c r="B1586">
        <v>7145.3</v>
      </c>
      <c r="C1586">
        <v>7087.42</v>
      </c>
      <c r="D1586">
        <v>7087.22</v>
      </c>
      <c r="E1586">
        <v>6919.02</v>
      </c>
      <c r="F1586">
        <v>414.86599999999999</v>
      </c>
      <c r="G1586">
        <v>0</v>
      </c>
      <c r="H1586">
        <v>141.83699999999999</v>
      </c>
      <c r="I1586">
        <v>0</v>
      </c>
      <c r="J1586">
        <v>0.28312799999999999</v>
      </c>
      <c r="K1586">
        <v>0.72639600000000004</v>
      </c>
      <c r="L1586">
        <v>0</v>
      </c>
      <c r="M1586" t="s">
        <v>42</v>
      </c>
    </row>
    <row r="1587" spans="1:13" x14ac:dyDescent="0.25">
      <c r="A1587" t="s">
        <v>181</v>
      </c>
      <c r="B1587">
        <v>7160.34</v>
      </c>
      <c r="C1587">
        <v>7102.34</v>
      </c>
      <c r="D1587">
        <v>7102.13</v>
      </c>
      <c r="E1587">
        <v>6933.12</v>
      </c>
      <c r="F1587">
        <v>430.947</v>
      </c>
      <c r="G1587">
        <v>0</v>
      </c>
      <c r="H1587">
        <v>142.892</v>
      </c>
      <c r="I1587">
        <v>0</v>
      </c>
      <c r="J1587">
        <v>0.28349200000000002</v>
      </c>
      <c r="K1587">
        <v>0.70653100000000002</v>
      </c>
      <c r="L1587">
        <v>0</v>
      </c>
      <c r="M1587" t="s">
        <v>42</v>
      </c>
    </row>
    <row r="1588" spans="1:13" x14ac:dyDescent="0.25">
      <c r="A1588" t="s">
        <v>181</v>
      </c>
      <c r="B1588">
        <v>7135.84</v>
      </c>
      <c r="C1588">
        <v>7077.78</v>
      </c>
      <c r="D1588">
        <v>7077.57</v>
      </c>
      <c r="E1588">
        <v>6910.11</v>
      </c>
      <c r="F1588">
        <v>423.09199999999998</v>
      </c>
      <c r="G1588">
        <v>0</v>
      </c>
      <c r="H1588">
        <v>142.26</v>
      </c>
      <c r="I1588">
        <v>0</v>
      </c>
      <c r="J1588">
        <v>0.28405900000000001</v>
      </c>
      <c r="K1588">
        <v>0.72580699999999998</v>
      </c>
      <c r="L1588">
        <v>0</v>
      </c>
      <c r="M1588" t="s">
        <v>42</v>
      </c>
    </row>
    <row r="1589" spans="1:13" x14ac:dyDescent="0.25">
      <c r="A1589" t="s">
        <v>181</v>
      </c>
      <c r="B1589">
        <v>7138.78</v>
      </c>
      <c r="C1589">
        <v>7081.04</v>
      </c>
      <c r="D1589">
        <v>7080.83</v>
      </c>
      <c r="E1589">
        <v>6912.74</v>
      </c>
      <c r="F1589">
        <v>421.41399999999999</v>
      </c>
      <c r="G1589">
        <v>0</v>
      </c>
      <c r="H1589">
        <v>143.40600000000001</v>
      </c>
      <c r="I1589">
        <v>0</v>
      </c>
      <c r="J1589">
        <v>0.28307900000000003</v>
      </c>
      <c r="K1589">
        <v>0.71897699999999998</v>
      </c>
      <c r="L1589">
        <v>0</v>
      </c>
      <c r="M1589" t="s">
        <v>42</v>
      </c>
    </row>
    <row r="1590" spans="1:13" x14ac:dyDescent="0.25">
      <c r="A1590" t="s">
        <v>181</v>
      </c>
      <c r="B1590">
        <v>7141.25</v>
      </c>
      <c r="C1590">
        <v>7083.26</v>
      </c>
      <c r="D1590">
        <v>7083.06</v>
      </c>
      <c r="E1590">
        <v>6915</v>
      </c>
      <c r="F1590">
        <v>426.94200000000001</v>
      </c>
      <c r="G1590">
        <v>0</v>
      </c>
      <c r="H1590">
        <v>141.72300000000001</v>
      </c>
      <c r="I1590">
        <v>0</v>
      </c>
      <c r="J1590">
        <v>0.28307900000000003</v>
      </c>
      <c r="K1590">
        <v>0.72391499999999998</v>
      </c>
      <c r="L1590">
        <v>0</v>
      </c>
      <c r="M1590" t="s">
        <v>42</v>
      </c>
    </row>
    <row r="1591" spans="1:13" x14ac:dyDescent="0.25">
      <c r="A1591" t="s">
        <v>181</v>
      </c>
      <c r="B1591">
        <v>7061.49</v>
      </c>
      <c r="C1591">
        <v>7003.21</v>
      </c>
      <c r="D1591">
        <v>7003.04</v>
      </c>
      <c r="E1591">
        <v>6835.79</v>
      </c>
      <c r="F1591">
        <v>406.66300000000001</v>
      </c>
      <c r="G1591">
        <v>0</v>
      </c>
      <c r="H1591">
        <v>142.04900000000001</v>
      </c>
      <c r="I1591">
        <v>0</v>
      </c>
      <c r="J1591">
        <v>0.28311700000000001</v>
      </c>
      <c r="K1591">
        <v>0.72758500000000004</v>
      </c>
      <c r="L1591">
        <v>0</v>
      </c>
      <c r="M1591" t="s">
        <v>42</v>
      </c>
    </row>
    <row r="1592" spans="1:13" x14ac:dyDescent="0.25">
      <c r="A1592" t="s">
        <v>181</v>
      </c>
      <c r="B1592">
        <v>7009.58</v>
      </c>
      <c r="C1592">
        <v>6951.6</v>
      </c>
      <c r="D1592">
        <v>6951.43</v>
      </c>
      <c r="E1592">
        <v>6785.42</v>
      </c>
      <c r="F1592">
        <v>401.096</v>
      </c>
      <c r="G1592">
        <v>0</v>
      </c>
      <c r="H1592">
        <v>141.01499999999999</v>
      </c>
      <c r="I1592">
        <v>0</v>
      </c>
      <c r="J1592">
        <v>0.26378800000000002</v>
      </c>
      <c r="K1592">
        <v>0.72465500000000005</v>
      </c>
      <c r="L1592">
        <v>0</v>
      </c>
      <c r="M1592" t="s">
        <v>42</v>
      </c>
    </row>
    <row r="1593" spans="1:13" x14ac:dyDescent="0.25">
      <c r="A1593" t="s">
        <v>181</v>
      </c>
      <c r="B1593">
        <v>7214.2</v>
      </c>
      <c r="C1593">
        <v>7156.44</v>
      </c>
      <c r="D1593">
        <v>7156.21</v>
      </c>
      <c r="E1593">
        <v>6985.69</v>
      </c>
      <c r="F1593">
        <v>434.95299999999997</v>
      </c>
      <c r="G1593">
        <v>0</v>
      </c>
      <c r="H1593">
        <v>144.392</v>
      </c>
      <c r="I1593">
        <v>0</v>
      </c>
      <c r="J1593">
        <v>0.28327200000000002</v>
      </c>
      <c r="K1593">
        <v>0.72647899999999999</v>
      </c>
      <c r="L1593">
        <v>0</v>
      </c>
      <c r="M1593" t="s">
        <v>42</v>
      </c>
    </row>
    <row r="1594" spans="1:13" x14ac:dyDescent="0.25">
      <c r="A1594" t="s">
        <v>181</v>
      </c>
      <c r="B1594">
        <v>7108.15</v>
      </c>
      <c r="C1594">
        <v>7050.47</v>
      </c>
      <c r="D1594">
        <v>7050.29</v>
      </c>
      <c r="E1594">
        <v>6881.64</v>
      </c>
      <c r="F1594">
        <v>409.38900000000001</v>
      </c>
      <c r="G1594">
        <v>0</v>
      </c>
      <c r="H1594">
        <v>141.90700000000001</v>
      </c>
      <c r="I1594">
        <v>0</v>
      </c>
      <c r="J1594">
        <v>0.283078</v>
      </c>
      <c r="K1594">
        <v>0.72785500000000003</v>
      </c>
      <c r="L1594">
        <v>0</v>
      </c>
      <c r="M1594" t="s">
        <v>42</v>
      </c>
    </row>
    <row r="1595" spans="1:13" x14ac:dyDescent="0.25">
      <c r="A1595" t="s">
        <v>181</v>
      </c>
      <c r="B1595">
        <v>7110.68</v>
      </c>
      <c r="C1595">
        <v>7053.52</v>
      </c>
      <c r="D1595">
        <v>7053.36</v>
      </c>
      <c r="E1595">
        <v>6884.26</v>
      </c>
      <c r="F1595">
        <v>402.09300000000002</v>
      </c>
      <c r="G1595">
        <v>0</v>
      </c>
      <c r="H1595">
        <v>142.43299999999999</v>
      </c>
      <c r="I1595">
        <v>0</v>
      </c>
      <c r="J1595">
        <v>0.27526099999999998</v>
      </c>
      <c r="K1595">
        <v>0.72602999999999995</v>
      </c>
      <c r="L1595">
        <v>0</v>
      </c>
      <c r="M1595" t="s">
        <v>42</v>
      </c>
    </row>
    <row r="1596" spans="1:13" x14ac:dyDescent="0.25">
      <c r="A1596" t="s">
        <v>181</v>
      </c>
      <c r="B1596">
        <v>7042.64</v>
      </c>
      <c r="C1596">
        <v>6985.38</v>
      </c>
      <c r="D1596">
        <v>6985.21</v>
      </c>
      <c r="E1596">
        <v>6819.22</v>
      </c>
      <c r="F1596">
        <v>400.065</v>
      </c>
      <c r="G1596">
        <v>0</v>
      </c>
      <c r="H1596">
        <v>139.89500000000001</v>
      </c>
      <c r="I1596">
        <v>0</v>
      </c>
      <c r="J1596">
        <v>0.28322999999999998</v>
      </c>
      <c r="K1596">
        <v>0.71574300000000002</v>
      </c>
      <c r="L1596">
        <v>0</v>
      </c>
      <c r="M1596" t="s">
        <v>42</v>
      </c>
    </row>
    <row r="1597" spans="1:13" x14ac:dyDescent="0.25">
      <c r="A1597" t="s">
        <v>181</v>
      </c>
      <c r="B1597">
        <v>7023</v>
      </c>
      <c r="C1597">
        <v>6965.42</v>
      </c>
      <c r="D1597">
        <v>6965.24</v>
      </c>
      <c r="E1597">
        <v>6798.9</v>
      </c>
      <c r="F1597">
        <v>403.12799999999999</v>
      </c>
      <c r="G1597">
        <v>0</v>
      </c>
      <c r="H1597">
        <v>142.953</v>
      </c>
      <c r="I1597">
        <v>0</v>
      </c>
      <c r="J1597">
        <v>0.28321000000000002</v>
      </c>
      <c r="K1597">
        <v>0.70652800000000004</v>
      </c>
      <c r="L1597">
        <v>0</v>
      </c>
      <c r="M1597" t="s">
        <v>42</v>
      </c>
    </row>
    <row r="1598" spans="1:13" x14ac:dyDescent="0.25">
      <c r="A1598" t="s">
        <v>181</v>
      </c>
      <c r="B1598">
        <v>7060.84</v>
      </c>
      <c r="C1598">
        <v>7003.69</v>
      </c>
      <c r="D1598">
        <v>7003.51</v>
      </c>
      <c r="E1598">
        <v>6836.57</v>
      </c>
      <c r="F1598">
        <v>409.053</v>
      </c>
      <c r="G1598">
        <v>0</v>
      </c>
      <c r="H1598">
        <v>142.113</v>
      </c>
      <c r="I1598">
        <v>0</v>
      </c>
      <c r="J1598">
        <v>0.28309000000000001</v>
      </c>
      <c r="K1598">
        <v>0.74529999999999996</v>
      </c>
      <c r="L1598">
        <v>0</v>
      </c>
      <c r="M1598" t="s">
        <v>42</v>
      </c>
    </row>
    <row r="1599" spans="1:13" x14ac:dyDescent="0.25">
      <c r="A1599" t="s">
        <v>181</v>
      </c>
      <c r="B1599">
        <v>7049.39</v>
      </c>
      <c r="C1599">
        <v>6991.61</v>
      </c>
      <c r="D1599">
        <v>6991.43</v>
      </c>
      <c r="E1599">
        <v>6824.88</v>
      </c>
      <c r="F1599">
        <v>409.447</v>
      </c>
      <c r="G1599">
        <v>0</v>
      </c>
      <c r="H1599">
        <v>142.52600000000001</v>
      </c>
      <c r="I1599">
        <v>0</v>
      </c>
      <c r="J1599">
        <v>0.283113</v>
      </c>
      <c r="K1599">
        <v>0.72780599999999995</v>
      </c>
      <c r="L1599">
        <v>0</v>
      </c>
      <c r="M1599" t="s">
        <v>42</v>
      </c>
    </row>
    <row r="1600" spans="1:13" x14ac:dyDescent="0.25">
      <c r="A1600" t="s">
        <v>181</v>
      </c>
      <c r="B1600">
        <v>6985.56</v>
      </c>
      <c r="C1600">
        <v>6927.82</v>
      </c>
      <c r="D1600">
        <v>6927.65</v>
      </c>
      <c r="E1600">
        <v>6761.92</v>
      </c>
      <c r="F1600">
        <v>399.75200000000001</v>
      </c>
      <c r="G1600">
        <v>0</v>
      </c>
      <c r="H1600">
        <v>140.87899999999999</v>
      </c>
      <c r="I1600">
        <v>0</v>
      </c>
      <c r="J1600">
        <v>0.28362700000000002</v>
      </c>
      <c r="K1600">
        <v>0.713256</v>
      </c>
      <c r="L1600">
        <v>0</v>
      </c>
      <c r="M1600" t="s">
        <v>42</v>
      </c>
    </row>
    <row r="1601" spans="1:13" x14ac:dyDescent="0.25">
      <c r="A1601" t="s">
        <v>181</v>
      </c>
      <c r="B1601">
        <v>7029.8</v>
      </c>
      <c r="C1601">
        <v>6972.29</v>
      </c>
      <c r="D1601">
        <v>6972.11</v>
      </c>
      <c r="E1601">
        <v>6805.91</v>
      </c>
      <c r="F1601">
        <v>400.84100000000001</v>
      </c>
      <c r="G1601">
        <v>0</v>
      </c>
      <c r="H1601">
        <v>142.78700000000001</v>
      </c>
      <c r="I1601">
        <v>0</v>
      </c>
      <c r="J1601">
        <v>0.28327799999999997</v>
      </c>
      <c r="K1601">
        <v>0.72789899999999996</v>
      </c>
      <c r="L1601">
        <v>0</v>
      </c>
      <c r="M1601" t="s">
        <v>42</v>
      </c>
    </row>
    <row r="1602" spans="1:13" x14ac:dyDescent="0.25">
      <c r="A1602" t="s">
        <v>181</v>
      </c>
      <c r="B1602">
        <v>7020.33</v>
      </c>
      <c r="C1602">
        <v>6962.86</v>
      </c>
      <c r="D1602">
        <v>6962.69</v>
      </c>
      <c r="E1602">
        <v>6796.88</v>
      </c>
      <c r="F1602">
        <v>402.82299999999998</v>
      </c>
      <c r="G1602">
        <v>0</v>
      </c>
      <c r="H1602">
        <v>141.47200000000001</v>
      </c>
      <c r="I1602">
        <v>0</v>
      </c>
      <c r="J1602">
        <v>0.28310299999999999</v>
      </c>
      <c r="K1602">
        <v>0.72283399999999998</v>
      </c>
      <c r="L1602">
        <v>0</v>
      </c>
      <c r="M1602" t="s">
        <v>42</v>
      </c>
    </row>
    <row r="1603" spans="1:13" x14ac:dyDescent="0.25">
      <c r="A1603" t="s">
        <v>181</v>
      </c>
      <c r="B1603">
        <v>6949.68</v>
      </c>
      <c r="C1603">
        <v>6891.69</v>
      </c>
      <c r="D1603">
        <v>6891.5</v>
      </c>
      <c r="E1603">
        <v>6725.66</v>
      </c>
      <c r="F1603">
        <v>396.44299999999998</v>
      </c>
      <c r="G1603">
        <v>0</v>
      </c>
      <c r="H1603">
        <v>142.19499999999999</v>
      </c>
      <c r="I1603">
        <v>0</v>
      </c>
      <c r="J1603">
        <v>0.28471600000000002</v>
      </c>
      <c r="K1603">
        <v>0.71444399999999997</v>
      </c>
      <c r="L1603">
        <v>0</v>
      </c>
      <c r="M1603" t="s">
        <v>42</v>
      </c>
    </row>
    <row r="1604" spans="1:13" x14ac:dyDescent="0.25">
      <c r="A1604" t="s">
        <v>181</v>
      </c>
      <c r="B1604">
        <v>6993.57</v>
      </c>
      <c r="C1604">
        <v>6935.95</v>
      </c>
      <c r="D1604">
        <v>6935.78</v>
      </c>
      <c r="E1604">
        <v>6769.92</v>
      </c>
      <c r="F1604">
        <v>403.16699999999997</v>
      </c>
      <c r="G1604">
        <v>0</v>
      </c>
      <c r="H1604">
        <v>141.053</v>
      </c>
      <c r="I1604">
        <v>0</v>
      </c>
      <c r="J1604">
        <v>0.28336499999999998</v>
      </c>
      <c r="K1604">
        <v>0.72766900000000001</v>
      </c>
      <c r="L1604">
        <v>0</v>
      </c>
      <c r="M1604" t="s">
        <v>42</v>
      </c>
    </row>
    <row r="1605" spans="1:13" x14ac:dyDescent="0.25">
      <c r="A1605" t="s">
        <v>181</v>
      </c>
      <c r="B1605">
        <v>6991.59</v>
      </c>
      <c r="C1605">
        <v>6934.08</v>
      </c>
      <c r="D1605">
        <v>6933.91</v>
      </c>
      <c r="E1605">
        <v>6768.18</v>
      </c>
      <c r="F1605">
        <v>398.33699999999999</v>
      </c>
      <c r="G1605">
        <v>0</v>
      </c>
      <c r="H1605">
        <v>142.35599999999999</v>
      </c>
      <c r="I1605">
        <v>0</v>
      </c>
      <c r="J1605">
        <v>0.283304</v>
      </c>
      <c r="K1605">
        <v>0.72356799999999999</v>
      </c>
      <c r="L1605">
        <v>0</v>
      </c>
      <c r="M1605" t="s">
        <v>42</v>
      </c>
    </row>
    <row r="1606" spans="1:13" x14ac:dyDescent="0.25">
      <c r="A1606" t="s">
        <v>181</v>
      </c>
      <c r="B1606">
        <v>7007.63</v>
      </c>
      <c r="C1606">
        <v>6948.98</v>
      </c>
      <c r="D1606">
        <v>6948.81</v>
      </c>
      <c r="E1606">
        <v>6782.98</v>
      </c>
      <c r="F1606">
        <v>401.35</v>
      </c>
      <c r="G1606">
        <v>0</v>
      </c>
      <c r="H1606">
        <v>141.613</v>
      </c>
      <c r="I1606">
        <v>0</v>
      </c>
      <c r="J1606">
        <v>0.27684700000000001</v>
      </c>
      <c r="K1606">
        <v>0.72765999999999997</v>
      </c>
      <c r="L1606">
        <v>0</v>
      </c>
      <c r="M1606" t="s">
        <v>42</v>
      </c>
    </row>
    <row r="1607" spans="1:13" x14ac:dyDescent="0.25">
      <c r="A1607" t="s">
        <v>181</v>
      </c>
      <c r="B1607">
        <v>7168.9</v>
      </c>
      <c r="C1607">
        <v>7110.3</v>
      </c>
      <c r="D1607">
        <v>7110.08</v>
      </c>
      <c r="E1607">
        <v>6941.64</v>
      </c>
      <c r="F1607">
        <v>421.51100000000002</v>
      </c>
      <c r="G1607">
        <v>0</v>
      </c>
      <c r="H1607">
        <v>143.15100000000001</v>
      </c>
      <c r="I1607">
        <v>0</v>
      </c>
      <c r="J1607">
        <v>0.283084</v>
      </c>
      <c r="K1607">
        <v>0.70809999999999995</v>
      </c>
      <c r="L1607">
        <v>0</v>
      </c>
      <c r="M1607" t="s">
        <v>42</v>
      </c>
    </row>
    <row r="1608" spans="1:13" x14ac:dyDescent="0.25">
      <c r="A1608" t="s">
        <v>181</v>
      </c>
      <c r="B1608">
        <v>7116.08</v>
      </c>
      <c r="C1608">
        <v>7057.85</v>
      </c>
      <c r="D1608">
        <v>7057.63</v>
      </c>
      <c r="E1608">
        <v>6890.27</v>
      </c>
      <c r="F1608">
        <v>411.30599999999998</v>
      </c>
      <c r="G1608">
        <v>0</v>
      </c>
      <c r="H1608">
        <v>141.46700000000001</v>
      </c>
      <c r="I1608">
        <v>0</v>
      </c>
      <c r="J1608">
        <v>0.283188</v>
      </c>
      <c r="K1608">
        <v>0.72744799999999998</v>
      </c>
      <c r="L1608">
        <v>0</v>
      </c>
      <c r="M1608" t="s">
        <v>42</v>
      </c>
    </row>
    <row r="1609" spans="1:13" x14ac:dyDescent="0.25">
      <c r="A1609" t="s">
        <v>181</v>
      </c>
      <c r="B1609">
        <v>7101.99</v>
      </c>
      <c r="C1609">
        <v>7042.68</v>
      </c>
      <c r="D1609">
        <v>7042.47</v>
      </c>
      <c r="E1609">
        <v>6874.78</v>
      </c>
      <c r="F1609">
        <v>412.66199999999998</v>
      </c>
      <c r="G1609">
        <v>0</v>
      </c>
      <c r="H1609">
        <v>142.732</v>
      </c>
      <c r="I1609">
        <v>0</v>
      </c>
      <c r="J1609">
        <v>0.28307900000000003</v>
      </c>
      <c r="K1609">
        <v>0.72682599999999997</v>
      </c>
      <c r="L1609">
        <v>0</v>
      </c>
      <c r="M1609" t="s">
        <v>42</v>
      </c>
    </row>
    <row r="1610" spans="1:13" x14ac:dyDescent="0.25">
      <c r="A1610" t="s">
        <v>181</v>
      </c>
      <c r="B1610">
        <v>7102.24</v>
      </c>
      <c r="C1610">
        <v>7043.73</v>
      </c>
      <c r="D1610">
        <v>7043.53</v>
      </c>
      <c r="E1610">
        <v>6875.6</v>
      </c>
      <c r="F1610">
        <v>418.13900000000001</v>
      </c>
      <c r="G1610">
        <v>0</v>
      </c>
      <c r="H1610">
        <v>140.71700000000001</v>
      </c>
      <c r="I1610">
        <v>0</v>
      </c>
      <c r="J1610">
        <v>0.28314099999999998</v>
      </c>
      <c r="K1610">
        <v>0.72495100000000001</v>
      </c>
      <c r="L1610">
        <v>0</v>
      </c>
      <c r="M1610" t="s">
        <v>42</v>
      </c>
    </row>
    <row r="1611" spans="1:13" x14ac:dyDescent="0.25">
      <c r="A1611" t="s">
        <v>181</v>
      </c>
      <c r="B1611">
        <v>7140.39</v>
      </c>
      <c r="C1611">
        <v>7082.14</v>
      </c>
      <c r="D1611">
        <v>7081.93</v>
      </c>
      <c r="E1611">
        <v>6913.65</v>
      </c>
      <c r="F1611">
        <v>417.65600000000001</v>
      </c>
      <c r="G1611">
        <v>0</v>
      </c>
      <c r="H1611">
        <v>142.114</v>
      </c>
      <c r="I1611">
        <v>0</v>
      </c>
      <c r="J1611">
        <v>0.27112199999999997</v>
      </c>
      <c r="K1611">
        <v>0.70652800000000004</v>
      </c>
      <c r="L1611">
        <v>0</v>
      </c>
      <c r="M1611" t="s">
        <v>42</v>
      </c>
    </row>
    <row r="1612" spans="1:13" x14ac:dyDescent="0.25">
      <c r="A1612" t="s">
        <v>181</v>
      </c>
      <c r="B1612">
        <v>7176.04</v>
      </c>
      <c r="C1612">
        <v>7117.91</v>
      </c>
      <c r="D1612">
        <v>7117.68</v>
      </c>
      <c r="E1612">
        <v>6949.47</v>
      </c>
      <c r="F1612">
        <v>420.08300000000003</v>
      </c>
      <c r="G1612">
        <v>0</v>
      </c>
      <c r="H1612">
        <v>143.35300000000001</v>
      </c>
      <c r="I1612">
        <v>0</v>
      </c>
      <c r="J1612">
        <v>0.283078</v>
      </c>
      <c r="K1612">
        <v>0.70653100000000002</v>
      </c>
      <c r="L1612">
        <v>0</v>
      </c>
      <c r="M1612" t="s">
        <v>42</v>
      </c>
    </row>
    <row r="1613" spans="1:13" x14ac:dyDescent="0.25">
      <c r="A1613" t="s">
        <v>181</v>
      </c>
      <c r="B1613">
        <v>7169.6</v>
      </c>
      <c r="C1613">
        <v>7110.99</v>
      </c>
      <c r="D1613">
        <v>7110.77</v>
      </c>
      <c r="E1613">
        <v>6941.7</v>
      </c>
      <c r="F1613">
        <v>421.142</v>
      </c>
      <c r="G1613">
        <v>0</v>
      </c>
      <c r="H1613">
        <v>142.48699999999999</v>
      </c>
      <c r="I1613">
        <v>0</v>
      </c>
      <c r="J1613">
        <v>0.28317199999999998</v>
      </c>
      <c r="K1613">
        <v>0.72781499999999999</v>
      </c>
      <c r="L1613">
        <v>0</v>
      </c>
      <c r="M1613" t="s">
        <v>42</v>
      </c>
    </row>
    <row r="1614" spans="1:13" x14ac:dyDescent="0.25">
      <c r="A1614" t="s">
        <v>181</v>
      </c>
      <c r="B1614">
        <v>7153.59</v>
      </c>
      <c r="C1614">
        <v>7095.55</v>
      </c>
      <c r="D1614">
        <v>7095.32</v>
      </c>
      <c r="E1614">
        <v>6927.43</v>
      </c>
      <c r="F1614">
        <v>421.7</v>
      </c>
      <c r="G1614">
        <v>0</v>
      </c>
      <c r="H1614">
        <v>142.76</v>
      </c>
      <c r="I1614">
        <v>0</v>
      </c>
      <c r="J1614">
        <v>0.28307900000000003</v>
      </c>
      <c r="K1614">
        <v>0.70652800000000004</v>
      </c>
      <c r="L1614">
        <v>0</v>
      </c>
      <c r="M1614" t="s">
        <v>42</v>
      </c>
    </row>
    <row r="1615" spans="1:13" x14ac:dyDescent="0.25">
      <c r="A1615" t="s">
        <v>181</v>
      </c>
      <c r="B1615">
        <v>7177.64</v>
      </c>
      <c r="C1615">
        <v>7119.47</v>
      </c>
      <c r="D1615">
        <v>7119.23</v>
      </c>
      <c r="E1615">
        <v>6950.1</v>
      </c>
      <c r="F1615">
        <v>425.09800000000001</v>
      </c>
      <c r="G1615">
        <v>0</v>
      </c>
      <c r="H1615">
        <v>144.51</v>
      </c>
      <c r="I1615">
        <v>0</v>
      </c>
      <c r="J1615">
        <v>0.28325400000000001</v>
      </c>
      <c r="K1615">
        <v>0.72469499999999998</v>
      </c>
      <c r="L1615">
        <v>0</v>
      </c>
      <c r="M1615" t="s">
        <v>42</v>
      </c>
    </row>
    <row r="1616" spans="1:13" x14ac:dyDescent="0.25">
      <c r="A1616" t="s">
        <v>181</v>
      </c>
      <c r="B1616">
        <v>7134.68</v>
      </c>
      <c r="C1616">
        <v>7075.94</v>
      </c>
      <c r="D1616">
        <v>7075.71</v>
      </c>
      <c r="E1616">
        <v>6907.62</v>
      </c>
      <c r="F1616">
        <v>417.97199999999998</v>
      </c>
      <c r="G1616">
        <v>0</v>
      </c>
      <c r="H1616">
        <v>142.64500000000001</v>
      </c>
      <c r="I1616">
        <v>0</v>
      </c>
      <c r="J1616">
        <v>0.27023999999999998</v>
      </c>
      <c r="K1616">
        <v>0.72787100000000005</v>
      </c>
      <c r="L1616">
        <v>0</v>
      </c>
      <c r="M1616" t="s">
        <v>42</v>
      </c>
    </row>
    <row r="1617" spans="1:25" x14ac:dyDescent="0.25">
      <c r="A1617" t="s">
        <v>181</v>
      </c>
      <c r="B1617">
        <v>7183.28</v>
      </c>
      <c r="C1617">
        <v>7125.16</v>
      </c>
      <c r="D1617">
        <v>7124.94</v>
      </c>
      <c r="E1617">
        <v>6956.6</v>
      </c>
      <c r="F1617">
        <v>422.03399999999999</v>
      </c>
      <c r="G1617">
        <v>0</v>
      </c>
      <c r="H1617">
        <v>143.06899999999999</v>
      </c>
      <c r="I1617">
        <v>0</v>
      </c>
      <c r="J1617">
        <v>0.283553</v>
      </c>
      <c r="K1617">
        <v>0.72181200000000001</v>
      </c>
      <c r="L1617">
        <v>0</v>
      </c>
      <c r="M1617" t="s">
        <v>42</v>
      </c>
    </row>
    <row r="1618" spans="1:25" x14ac:dyDescent="0.25">
      <c r="A1618" t="s">
        <v>181</v>
      </c>
      <c r="B1618">
        <v>7095.69</v>
      </c>
      <c r="C1618">
        <v>7036.68</v>
      </c>
      <c r="D1618">
        <v>7036.46</v>
      </c>
      <c r="E1618">
        <v>6868.46</v>
      </c>
      <c r="F1618">
        <v>414.76</v>
      </c>
      <c r="G1618">
        <v>0</v>
      </c>
      <c r="H1618">
        <v>141.42599999999999</v>
      </c>
      <c r="I1618">
        <v>0</v>
      </c>
      <c r="J1618">
        <v>0.26700800000000002</v>
      </c>
      <c r="K1618">
        <v>0.70652899999999996</v>
      </c>
      <c r="L1618">
        <v>0</v>
      </c>
      <c r="M1618" t="s">
        <v>42</v>
      </c>
    </row>
    <row r="1619" spans="1:25" x14ac:dyDescent="0.25">
      <c r="A1619" t="s">
        <v>181</v>
      </c>
      <c r="B1619">
        <v>7102.22</v>
      </c>
      <c r="C1619">
        <v>7044.44</v>
      </c>
      <c r="D1619">
        <v>7044.22</v>
      </c>
      <c r="E1619">
        <v>6875.31</v>
      </c>
      <c r="F1619">
        <v>414.34100000000001</v>
      </c>
      <c r="G1619">
        <v>0</v>
      </c>
      <c r="H1619">
        <v>143.23599999999999</v>
      </c>
      <c r="I1619">
        <v>0</v>
      </c>
      <c r="J1619">
        <v>0.283136</v>
      </c>
      <c r="K1619">
        <v>0.72343299999999999</v>
      </c>
      <c r="L1619">
        <v>0</v>
      </c>
      <c r="M1619" t="s">
        <v>42</v>
      </c>
    </row>
    <row r="1620" spans="1:25" x14ac:dyDescent="0.25">
      <c r="A1620" t="s">
        <v>181</v>
      </c>
      <c r="B1620">
        <v>7072.29</v>
      </c>
      <c r="C1620">
        <v>7014.29</v>
      </c>
      <c r="D1620">
        <v>7014.09</v>
      </c>
      <c r="E1620">
        <v>6845.74</v>
      </c>
      <c r="F1620">
        <v>411.37400000000002</v>
      </c>
      <c r="G1620">
        <v>0</v>
      </c>
      <c r="H1620">
        <v>140.92599999999999</v>
      </c>
      <c r="I1620">
        <v>0</v>
      </c>
      <c r="J1620">
        <v>0.28329599999999999</v>
      </c>
      <c r="K1620">
        <v>0.71916999999999998</v>
      </c>
      <c r="L1620">
        <v>0</v>
      </c>
      <c r="M1620" t="s">
        <v>42</v>
      </c>
    </row>
    <row r="1621" spans="1:25" x14ac:dyDescent="0.25">
      <c r="A1621" t="s">
        <v>181</v>
      </c>
      <c r="B1621">
        <v>7201.62</v>
      </c>
      <c r="C1621">
        <v>7143.04</v>
      </c>
      <c r="D1621">
        <v>7142.82</v>
      </c>
      <c r="E1621">
        <v>6973.51</v>
      </c>
      <c r="F1621">
        <v>429.685</v>
      </c>
      <c r="G1621">
        <v>0</v>
      </c>
      <c r="H1621">
        <v>143.226</v>
      </c>
      <c r="I1621">
        <v>0</v>
      </c>
      <c r="J1621">
        <v>0.28497299999999998</v>
      </c>
      <c r="K1621">
        <v>0.72390200000000005</v>
      </c>
      <c r="L1621">
        <v>0</v>
      </c>
      <c r="M1621" t="s">
        <v>42</v>
      </c>
    </row>
    <row r="1622" spans="1:25" x14ac:dyDescent="0.25">
      <c r="A1622" t="s">
        <v>181</v>
      </c>
      <c r="B1622">
        <v>7095.91</v>
      </c>
      <c r="C1622">
        <v>7037.13</v>
      </c>
      <c r="D1622">
        <v>7036.94</v>
      </c>
      <c r="E1622">
        <v>6868.67</v>
      </c>
      <c r="F1622">
        <v>416.07799999999997</v>
      </c>
      <c r="G1622">
        <v>0</v>
      </c>
      <c r="H1622">
        <v>140.732</v>
      </c>
      <c r="I1622">
        <v>0</v>
      </c>
      <c r="J1622">
        <v>0.283161</v>
      </c>
      <c r="K1622">
        <v>0.72692199999999996</v>
      </c>
      <c r="L1622">
        <v>0</v>
      </c>
      <c r="M1622" t="s">
        <v>42</v>
      </c>
    </row>
    <row r="1623" spans="1:25" x14ac:dyDescent="0.25">
      <c r="A1623" t="s">
        <v>181</v>
      </c>
      <c r="B1623">
        <v>7079.87</v>
      </c>
      <c r="C1623">
        <v>7021.23</v>
      </c>
      <c r="D1623">
        <v>7021.03</v>
      </c>
      <c r="E1623">
        <v>6853.15</v>
      </c>
      <c r="F1623">
        <v>419.06099999999998</v>
      </c>
      <c r="G1623">
        <v>0</v>
      </c>
      <c r="H1623">
        <v>142.74299999999999</v>
      </c>
      <c r="I1623">
        <v>0</v>
      </c>
      <c r="J1623">
        <v>0.28308499999999998</v>
      </c>
      <c r="K1623">
        <v>0.727441</v>
      </c>
      <c r="L1623">
        <v>0</v>
      </c>
      <c r="M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181</v>
      </c>
      <c r="B1624">
        <v>7072.15</v>
      </c>
      <c r="C1624">
        <v>7013.23</v>
      </c>
      <c r="D1624">
        <v>7013.03</v>
      </c>
      <c r="E1624">
        <v>6845.83</v>
      </c>
      <c r="F1624">
        <v>417.048</v>
      </c>
      <c r="G1624">
        <v>0</v>
      </c>
      <c r="H1624">
        <v>142.36699999999999</v>
      </c>
      <c r="I1624">
        <v>0</v>
      </c>
      <c r="J1624">
        <v>0.261189</v>
      </c>
      <c r="K1624">
        <v>0.72750300000000001</v>
      </c>
      <c r="L1624">
        <v>0</v>
      </c>
      <c r="M1624" t="s">
        <v>42</v>
      </c>
      <c r="R1624">
        <f>AVERAGE(B1575:B1624)</f>
        <v>7106.7519999999986</v>
      </c>
      <c r="S1624">
        <f>AVERAGE(C1575:C1624)</f>
        <v>7048.6019999999971</v>
      </c>
      <c r="U1624">
        <f>_xlfn.VAR.P(B1575:B1624)</f>
        <v>4059.4022359999963</v>
      </c>
      <c r="V1624">
        <f>_xlfn.VAR.P(C1575:C1624)</f>
        <v>4037.2909160000058</v>
      </c>
      <c r="X1624">
        <f>1.96*SQRT(U1624)/50</f>
        <v>2.4975667862796049</v>
      </c>
      <c r="Y1624">
        <f>1.96*SQRT(V1624)/50</f>
        <v>2.4907554502925913</v>
      </c>
    </row>
    <row r="1625" spans="1:25" x14ac:dyDescent="0.25">
      <c r="A1625" t="s">
        <v>182</v>
      </c>
      <c r="B1625">
        <v>355437.34289999999</v>
      </c>
      <c r="C1625" t="s">
        <v>36</v>
      </c>
    </row>
    <row r="1626" spans="1:25" x14ac:dyDescent="0.25">
      <c r="A1626" t="s">
        <v>159</v>
      </c>
      <c r="B1626">
        <v>7885.51</v>
      </c>
      <c r="C1626">
        <v>7765.88</v>
      </c>
      <c r="D1626">
        <v>7765.68</v>
      </c>
      <c r="E1626">
        <v>7601.05</v>
      </c>
      <c r="F1626">
        <v>398.49099999999999</v>
      </c>
      <c r="G1626">
        <v>425.59</v>
      </c>
      <c r="H1626">
        <v>152.26900000000001</v>
      </c>
      <c r="I1626">
        <v>95.926500000000004</v>
      </c>
      <c r="J1626">
        <v>151.822</v>
      </c>
      <c r="K1626">
        <v>6757.24</v>
      </c>
      <c r="L1626">
        <v>0.28315099999999999</v>
      </c>
      <c r="M1626">
        <v>0.72781499999999999</v>
      </c>
      <c r="N1626">
        <v>0</v>
      </c>
      <c r="O1626" t="s">
        <v>42</v>
      </c>
    </row>
    <row r="1627" spans="1:25" x14ac:dyDescent="0.25">
      <c r="A1627" t="s">
        <v>159</v>
      </c>
      <c r="B1627">
        <v>7859.22</v>
      </c>
      <c r="C1627">
        <v>7737.45</v>
      </c>
      <c r="D1627">
        <v>7737.27</v>
      </c>
      <c r="E1627">
        <v>7582.27</v>
      </c>
      <c r="F1627">
        <v>390.404</v>
      </c>
      <c r="G1627">
        <v>420.26299999999998</v>
      </c>
      <c r="H1627">
        <v>151.929</v>
      </c>
      <c r="I1627">
        <v>95.246700000000004</v>
      </c>
      <c r="J1627">
        <v>147.83199999999999</v>
      </c>
      <c r="K1627">
        <v>6752.23</v>
      </c>
      <c r="L1627">
        <v>0.28308800000000001</v>
      </c>
      <c r="M1627">
        <v>0.72334299999999996</v>
      </c>
      <c r="N1627">
        <v>0</v>
      </c>
      <c r="O1627" t="s">
        <v>42</v>
      </c>
    </row>
    <row r="1628" spans="1:25" x14ac:dyDescent="0.25">
      <c r="A1628" t="s">
        <v>159</v>
      </c>
      <c r="B1628">
        <v>7869.15</v>
      </c>
      <c r="C1628">
        <v>7751.84</v>
      </c>
      <c r="D1628">
        <v>7751.67</v>
      </c>
      <c r="E1628">
        <v>7596.93</v>
      </c>
      <c r="F1628">
        <v>386.21899999999999</v>
      </c>
      <c r="G1628">
        <v>420.73200000000003</v>
      </c>
      <c r="H1628">
        <v>152.453</v>
      </c>
      <c r="I1628">
        <v>95.197500000000005</v>
      </c>
      <c r="J1628">
        <v>147.72900000000001</v>
      </c>
      <c r="K1628">
        <v>6770.24</v>
      </c>
      <c r="L1628">
        <v>0.28312700000000002</v>
      </c>
      <c r="M1628">
        <v>0.72574000000000005</v>
      </c>
      <c r="N1628">
        <v>0</v>
      </c>
      <c r="O1628" t="s">
        <v>42</v>
      </c>
    </row>
    <row r="1629" spans="1:25" x14ac:dyDescent="0.25">
      <c r="A1629" t="s">
        <v>159</v>
      </c>
      <c r="B1629">
        <v>7878.81</v>
      </c>
      <c r="C1629">
        <v>7761.18</v>
      </c>
      <c r="D1629">
        <v>7761</v>
      </c>
      <c r="E1629">
        <v>7603.83</v>
      </c>
      <c r="F1629">
        <v>391.00599999999997</v>
      </c>
      <c r="G1629">
        <v>420.97</v>
      </c>
      <c r="H1629">
        <v>152.107</v>
      </c>
      <c r="I1629">
        <v>95.338300000000004</v>
      </c>
      <c r="J1629">
        <v>148.02699999999999</v>
      </c>
      <c r="K1629">
        <v>6772.31</v>
      </c>
      <c r="L1629">
        <v>0.28365600000000002</v>
      </c>
      <c r="M1629">
        <v>0.72301800000000005</v>
      </c>
      <c r="N1629">
        <v>0</v>
      </c>
      <c r="O1629" t="s">
        <v>42</v>
      </c>
    </row>
    <row r="1630" spans="1:25" x14ac:dyDescent="0.25">
      <c r="A1630" t="s">
        <v>159</v>
      </c>
      <c r="B1630">
        <v>8024.29</v>
      </c>
      <c r="C1630">
        <v>7905.35</v>
      </c>
      <c r="D1630">
        <v>7905.17</v>
      </c>
      <c r="E1630">
        <v>7737.52</v>
      </c>
      <c r="F1630">
        <v>397.90199999999999</v>
      </c>
      <c r="G1630">
        <v>433.78</v>
      </c>
      <c r="H1630">
        <v>152.56899999999999</v>
      </c>
      <c r="I1630">
        <v>98.680099999999996</v>
      </c>
      <c r="J1630">
        <v>156.64599999999999</v>
      </c>
      <c r="K1630">
        <v>6885.2</v>
      </c>
      <c r="L1630">
        <v>0.26351599999999997</v>
      </c>
      <c r="M1630">
        <v>0.72321299999999999</v>
      </c>
      <c r="N1630">
        <v>0</v>
      </c>
      <c r="O1630" t="s">
        <v>42</v>
      </c>
    </row>
    <row r="1631" spans="1:25" x14ac:dyDescent="0.25">
      <c r="A1631" t="s">
        <v>159</v>
      </c>
      <c r="B1631">
        <v>7894.29</v>
      </c>
      <c r="C1631">
        <v>7775.54</v>
      </c>
      <c r="D1631">
        <v>7775.35</v>
      </c>
      <c r="E1631">
        <v>7616.92</v>
      </c>
      <c r="F1631">
        <v>394.488</v>
      </c>
      <c r="G1631">
        <v>424.11799999999999</v>
      </c>
      <c r="H1631">
        <v>151.958</v>
      </c>
      <c r="I1631">
        <v>96.234300000000005</v>
      </c>
      <c r="J1631">
        <v>150.36699999999999</v>
      </c>
      <c r="K1631">
        <v>6778.65</v>
      </c>
      <c r="L1631">
        <v>0.28309800000000002</v>
      </c>
      <c r="M1631">
        <v>0.727522</v>
      </c>
      <c r="N1631">
        <v>0</v>
      </c>
      <c r="O1631" t="s">
        <v>42</v>
      </c>
    </row>
    <row r="1632" spans="1:25" x14ac:dyDescent="0.25">
      <c r="A1632" t="s">
        <v>159</v>
      </c>
      <c r="B1632">
        <v>7912.53</v>
      </c>
      <c r="C1632">
        <v>7791.42</v>
      </c>
      <c r="D1632">
        <v>7791.25</v>
      </c>
      <c r="E1632">
        <v>7634.07</v>
      </c>
      <c r="F1632">
        <v>386.25299999999999</v>
      </c>
      <c r="G1632">
        <v>431.81299999999999</v>
      </c>
      <c r="H1632">
        <v>152.23099999999999</v>
      </c>
      <c r="I1632">
        <v>100.99</v>
      </c>
      <c r="J1632">
        <v>153.27099999999999</v>
      </c>
      <c r="K1632">
        <v>6796.06</v>
      </c>
      <c r="L1632">
        <v>0.26086599999999999</v>
      </c>
      <c r="M1632">
        <v>0.72789800000000004</v>
      </c>
      <c r="N1632">
        <v>0</v>
      </c>
      <c r="O1632" t="s">
        <v>42</v>
      </c>
    </row>
    <row r="1633" spans="1:15" x14ac:dyDescent="0.25">
      <c r="A1633" t="s">
        <v>159</v>
      </c>
      <c r="B1633">
        <v>7899.3</v>
      </c>
      <c r="C1633">
        <v>7778.53</v>
      </c>
      <c r="D1633">
        <v>7778.34</v>
      </c>
      <c r="E1633">
        <v>7615.59</v>
      </c>
      <c r="F1633">
        <v>394.721</v>
      </c>
      <c r="G1633">
        <v>423.435</v>
      </c>
      <c r="H1633">
        <v>152.16900000000001</v>
      </c>
      <c r="I1633">
        <v>96.322900000000004</v>
      </c>
      <c r="J1633">
        <v>149.517</v>
      </c>
      <c r="K1633">
        <v>6777.78</v>
      </c>
      <c r="L1633">
        <v>0.28308499999999998</v>
      </c>
      <c r="M1633">
        <v>0.72586099999999998</v>
      </c>
      <c r="N1633">
        <v>0</v>
      </c>
      <c r="O1633" t="s">
        <v>42</v>
      </c>
    </row>
    <row r="1634" spans="1:15" x14ac:dyDescent="0.25">
      <c r="A1634" t="s">
        <v>159</v>
      </c>
      <c r="B1634">
        <v>7836.85</v>
      </c>
      <c r="C1634">
        <v>7719.75</v>
      </c>
      <c r="D1634">
        <v>7719.57</v>
      </c>
      <c r="E1634">
        <v>7563.56</v>
      </c>
      <c r="F1634">
        <v>388.73</v>
      </c>
      <c r="G1634">
        <v>421.62400000000002</v>
      </c>
      <c r="H1634">
        <v>152.33199999999999</v>
      </c>
      <c r="I1634">
        <v>95.500100000000003</v>
      </c>
      <c r="J1634">
        <v>148.429</v>
      </c>
      <c r="K1634">
        <v>6733.55</v>
      </c>
      <c r="L1634">
        <v>0.28309299999999998</v>
      </c>
      <c r="M1634">
        <v>0.72609900000000005</v>
      </c>
      <c r="N1634">
        <v>0</v>
      </c>
      <c r="O1634" t="s">
        <v>42</v>
      </c>
    </row>
    <row r="1635" spans="1:15" x14ac:dyDescent="0.25">
      <c r="A1635" t="s">
        <v>159</v>
      </c>
      <c r="B1635">
        <v>7834.79</v>
      </c>
      <c r="C1635">
        <v>7714.69</v>
      </c>
      <c r="D1635">
        <v>7714.52</v>
      </c>
      <c r="E1635">
        <v>7561.4</v>
      </c>
      <c r="F1635">
        <v>390.685</v>
      </c>
      <c r="G1635">
        <v>421.25099999999998</v>
      </c>
      <c r="H1635">
        <v>151.864</v>
      </c>
      <c r="I1635">
        <v>95.603700000000003</v>
      </c>
      <c r="J1635">
        <v>148.38200000000001</v>
      </c>
      <c r="K1635">
        <v>6730.12</v>
      </c>
      <c r="L1635">
        <v>0.26128099999999999</v>
      </c>
      <c r="M1635">
        <v>0.70653200000000005</v>
      </c>
      <c r="N1635">
        <v>0</v>
      </c>
      <c r="O1635" t="s">
        <v>42</v>
      </c>
    </row>
    <row r="1636" spans="1:15" x14ac:dyDescent="0.25">
      <c r="A1636" t="s">
        <v>159</v>
      </c>
      <c r="B1636">
        <v>7837.07</v>
      </c>
      <c r="C1636">
        <v>7717.65</v>
      </c>
      <c r="D1636">
        <v>7717.46</v>
      </c>
      <c r="E1636">
        <v>7562.06</v>
      </c>
      <c r="F1636">
        <v>387.18900000000002</v>
      </c>
      <c r="G1636">
        <v>421.178</v>
      </c>
      <c r="H1636">
        <v>152.322</v>
      </c>
      <c r="I1636">
        <v>95.469899999999996</v>
      </c>
      <c r="J1636">
        <v>148.149</v>
      </c>
      <c r="K1636">
        <v>6734.08</v>
      </c>
      <c r="L1636">
        <v>0.28308499999999998</v>
      </c>
      <c r="M1636">
        <v>0.72748100000000004</v>
      </c>
      <c r="N1636">
        <v>0</v>
      </c>
      <c r="O1636" t="s">
        <v>42</v>
      </c>
    </row>
    <row r="1637" spans="1:15" x14ac:dyDescent="0.25">
      <c r="A1637" t="s">
        <v>159</v>
      </c>
      <c r="B1637">
        <v>7881.94</v>
      </c>
      <c r="C1637">
        <v>7762.62</v>
      </c>
      <c r="D1637">
        <v>7762.43</v>
      </c>
      <c r="E1637">
        <v>7606.69</v>
      </c>
      <c r="F1637">
        <v>389.38</v>
      </c>
      <c r="G1637">
        <v>421.80700000000002</v>
      </c>
      <c r="H1637">
        <v>152.63200000000001</v>
      </c>
      <c r="I1637">
        <v>95.637100000000004</v>
      </c>
      <c r="J1637">
        <v>148.303</v>
      </c>
      <c r="K1637">
        <v>6775.54</v>
      </c>
      <c r="L1637">
        <v>0.28077600000000003</v>
      </c>
      <c r="M1637">
        <v>0.70653200000000005</v>
      </c>
      <c r="N1637">
        <v>0</v>
      </c>
      <c r="O1637" t="s">
        <v>42</v>
      </c>
    </row>
    <row r="1638" spans="1:15" x14ac:dyDescent="0.25">
      <c r="A1638" t="s">
        <v>159</v>
      </c>
      <c r="B1638">
        <v>7865.17</v>
      </c>
      <c r="C1638">
        <v>7746.19</v>
      </c>
      <c r="D1638">
        <v>7746.01</v>
      </c>
      <c r="E1638">
        <v>7591.88</v>
      </c>
      <c r="F1638">
        <v>384.565</v>
      </c>
      <c r="G1638">
        <v>421.28</v>
      </c>
      <c r="H1638">
        <v>152.566</v>
      </c>
      <c r="I1638">
        <v>95.4011</v>
      </c>
      <c r="J1638">
        <v>147.86000000000001</v>
      </c>
      <c r="K1638">
        <v>6766.2</v>
      </c>
      <c r="L1638">
        <v>0.28360200000000002</v>
      </c>
      <c r="M1638">
        <v>0.711835</v>
      </c>
      <c r="N1638">
        <v>0</v>
      </c>
      <c r="O1638" t="s">
        <v>42</v>
      </c>
    </row>
    <row r="1639" spans="1:15" x14ac:dyDescent="0.25">
      <c r="A1639" t="s">
        <v>159</v>
      </c>
      <c r="B1639">
        <v>7856.49</v>
      </c>
      <c r="C1639">
        <v>7738.91</v>
      </c>
      <c r="D1639">
        <v>7738.73</v>
      </c>
      <c r="E1639">
        <v>7584.69</v>
      </c>
      <c r="F1639">
        <v>387.947</v>
      </c>
      <c r="G1639">
        <v>422.238</v>
      </c>
      <c r="H1639">
        <v>152.81200000000001</v>
      </c>
      <c r="I1639">
        <v>95.708799999999997</v>
      </c>
      <c r="J1639">
        <v>148.227</v>
      </c>
      <c r="K1639">
        <v>6754.69</v>
      </c>
      <c r="L1639">
        <v>0.28317300000000001</v>
      </c>
      <c r="M1639">
        <v>0.71426100000000003</v>
      </c>
      <c r="N1639">
        <v>0</v>
      </c>
      <c r="O1639" t="s">
        <v>42</v>
      </c>
    </row>
    <row r="1640" spans="1:15" x14ac:dyDescent="0.25">
      <c r="A1640" t="s">
        <v>159</v>
      </c>
      <c r="B1640">
        <v>7886.33</v>
      </c>
      <c r="C1640">
        <v>7769.52</v>
      </c>
      <c r="D1640">
        <v>7769.31</v>
      </c>
      <c r="E1640">
        <v>7601.01</v>
      </c>
      <c r="F1640">
        <v>398.92200000000003</v>
      </c>
      <c r="G1640">
        <v>423.04500000000002</v>
      </c>
      <c r="H1640">
        <v>151.90299999999999</v>
      </c>
      <c r="I1640">
        <v>95.3048</v>
      </c>
      <c r="J1640">
        <v>149.702</v>
      </c>
      <c r="K1640">
        <v>6759.31</v>
      </c>
      <c r="L1640">
        <v>0.284076</v>
      </c>
      <c r="M1640">
        <v>0.70652700000000002</v>
      </c>
      <c r="N1640">
        <v>0</v>
      </c>
      <c r="O1640" t="s">
        <v>42</v>
      </c>
    </row>
    <row r="1641" spans="1:15" x14ac:dyDescent="0.25">
      <c r="A1641" t="s">
        <v>159</v>
      </c>
      <c r="B1641">
        <v>7865.24</v>
      </c>
      <c r="C1641">
        <v>7744.56</v>
      </c>
      <c r="D1641">
        <v>7744.37</v>
      </c>
      <c r="E1641">
        <v>7577.07</v>
      </c>
      <c r="F1641">
        <v>401.82900000000001</v>
      </c>
      <c r="G1641">
        <v>420.21899999999999</v>
      </c>
      <c r="H1641">
        <v>151.28100000000001</v>
      </c>
      <c r="I1641">
        <v>95.251999999999995</v>
      </c>
      <c r="J1641">
        <v>148.40600000000001</v>
      </c>
      <c r="K1641">
        <v>6735.48</v>
      </c>
      <c r="L1641">
        <v>0.27298600000000001</v>
      </c>
      <c r="M1641">
        <v>0.723051</v>
      </c>
      <c r="N1641">
        <v>0</v>
      </c>
      <c r="O1641" t="s">
        <v>42</v>
      </c>
    </row>
    <row r="1642" spans="1:15" x14ac:dyDescent="0.25">
      <c r="A1642" t="s">
        <v>159</v>
      </c>
      <c r="B1642">
        <v>7875.16</v>
      </c>
      <c r="C1642">
        <v>7754.66</v>
      </c>
      <c r="D1642">
        <v>7754.45</v>
      </c>
      <c r="E1642">
        <v>7587.62</v>
      </c>
      <c r="F1642">
        <v>397.52699999999999</v>
      </c>
      <c r="G1642">
        <v>421.59</v>
      </c>
      <c r="H1642">
        <v>151.072</v>
      </c>
      <c r="I1642">
        <v>95.702699999999993</v>
      </c>
      <c r="J1642">
        <v>149.39400000000001</v>
      </c>
      <c r="K1642">
        <v>6748.72</v>
      </c>
      <c r="L1642">
        <v>0.28318199999999999</v>
      </c>
      <c r="M1642">
        <v>0.72787599999999997</v>
      </c>
      <c r="N1642">
        <v>0</v>
      </c>
      <c r="O1642" t="s">
        <v>42</v>
      </c>
    </row>
    <row r="1643" spans="1:15" x14ac:dyDescent="0.25">
      <c r="A1643" t="s">
        <v>159</v>
      </c>
      <c r="B1643">
        <v>7849.54</v>
      </c>
      <c r="C1643">
        <v>7728.63</v>
      </c>
      <c r="D1643">
        <v>7728.43</v>
      </c>
      <c r="E1643">
        <v>7560.11</v>
      </c>
      <c r="F1643">
        <v>400.62200000000001</v>
      </c>
      <c r="G1643">
        <v>419.81200000000001</v>
      </c>
      <c r="H1643">
        <v>151.322</v>
      </c>
      <c r="I1643">
        <v>94.777900000000002</v>
      </c>
      <c r="J1643">
        <v>148.374</v>
      </c>
      <c r="K1643">
        <v>6720.28</v>
      </c>
      <c r="L1643">
        <v>0.28312300000000001</v>
      </c>
      <c r="M1643">
        <v>0.70652800000000004</v>
      </c>
      <c r="N1643">
        <v>0</v>
      </c>
      <c r="O1643" t="s">
        <v>42</v>
      </c>
    </row>
    <row r="1644" spans="1:15" x14ac:dyDescent="0.25">
      <c r="A1644" t="s">
        <v>159</v>
      </c>
      <c r="B1644">
        <v>7894.88</v>
      </c>
      <c r="C1644">
        <v>7773.44</v>
      </c>
      <c r="D1644">
        <v>7773.22</v>
      </c>
      <c r="E1644">
        <v>7605.48</v>
      </c>
      <c r="F1644">
        <v>400.65699999999998</v>
      </c>
      <c r="G1644">
        <v>423.74299999999999</v>
      </c>
      <c r="H1644">
        <v>151.59399999999999</v>
      </c>
      <c r="I1644">
        <v>96.223699999999994</v>
      </c>
      <c r="J1644">
        <v>150.71700000000001</v>
      </c>
      <c r="K1644">
        <v>6761.01</v>
      </c>
      <c r="L1644">
        <v>0.283078</v>
      </c>
      <c r="M1644">
        <v>0.74476100000000001</v>
      </c>
      <c r="N1644">
        <v>0</v>
      </c>
      <c r="O1644" t="s">
        <v>42</v>
      </c>
    </row>
    <row r="1645" spans="1:15" x14ac:dyDescent="0.25">
      <c r="A1645" t="s">
        <v>159</v>
      </c>
      <c r="B1645">
        <v>7891.79</v>
      </c>
      <c r="C1645">
        <v>7772.59</v>
      </c>
      <c r="D1645">
        <v>7772.36</v>
      </c>
      <c r="E1645">
        <v>7601.66</v>
      </c>
      <c r="F1645">
        <v>404.32299999999998</v>
      </c>
      <c r="G1645">
        <v>423.00299999999999</v>
      </c>
      <c r="H1645">
        <v>151.41200000000001</v>
      </c>
      <c r="I1645">
        <v>95.918899999999994</v>
      </c>
      <c r="J1645">
        <v>150.22399999999999</v>
      </c>
      <c r="K1645">
        <v>6753.72</v>
      </c>
      <c r="L1645">
        <v>0.28356799999999999</v>
      </c>
      <c r="M1645">
        <v>0.70651699999999995</v>
      </c>
      <c r="N1645">
        <v>0</v>
      </c>
      <c r="O1645" t="s">
        <v>42</v>
      </c>
    </row>
    <row r="1646" spans="1:15" x14ac:dyDescent="0.25">
      <c r="A1646" t="s">
        <v>159</v>
      </c>
      <c r="B1646">
        <v>7881.91</v>
      </c>
      <c r="C1646">
        <v>7757.71</v>
      </c>
      <c r="D1646">
        <v>7757.49</v>
      </c>
      <c r="E1646">
        <v>7588.22</v>
      </c>
      <c r="F1646">
        <v>399.64600000000002</v>
      </c>
      <c r="G1646">
        <v>421.02800000000002</v>
      </c>
      <c r="H1646">
        <v>151.303</v>
      </c>
      <c r="I1646">
        <v>95.362099999999998</v>
      </c>
      <c r="J1646">
        <v>149.095</v>
      </c>
      <c r="K1646">
        <v>6747.46</v>
      </c>
      <c r="L1646">
        <v>0.28308499999999998</v>
      </c>
      <c r="M1646">
        <v>0.72540700000000002</v>
      </c>
      <c r="N1646">
        <v>0</v>
      </c>
      <c r="O1646" t="s">
        <v>42</v>
      </c>
    </row>
    <row r="1647" spans="1:15" x14ac:dyDescent="0.25">
      <c r="A1647" t="s">
        <v>159</v>
      </c>
      <c r="B1647">
        <v>7895.99</v>
      </c>
      <c r="C1647">
        <v>7773.26</v>
      </c>
      <c r="D1647">
        <v>7773.03</v>
      </c>
      <c r="E1647">
        <v>7604.59</v>
      </c>
      <c r="F1647">
        <v>403.08699999999999</v>
      </c>
      <c r="G1647">
        <v>421.90600000000001</v>
      </c>
      <c r="H1647">
        <v>151.00899999999999</v>
      </c>
      <c r="I1647">
        <v>96.775400000000005</v>
      </c>
      <c r="J1647">
        <v>149.03800000000001</v>
      </c>
      <c r="K1647">
        <v>6759.04</v>
      </c>
      <c r="L1647">
        <v>0.28308100000000003</v>
      </c>
      <c r="M1647">
        <v>0.72230000000000005</v>
      </c>
      <c r="N1647">
        <v>0</v>
      </c>
      <c r="O1647" t="s">
        <v>42</v>
      </c>
    </row>
    <row r="1648" spans="1:15" x14ac:dyDescent="0.25">
      <c r="A1648" t="s">
        <v>159</v>
      </c>
      <c r="B1648">
        <v>7940.96</v>
      </c>
      <c r="C1648">
        <v>7820.72</v>
      </c>
      <c r="D1648">
        <v>7820.52</v>
      </c>
      <c r="E1648">
        <v>7650.2</v>
      </c>
      <c r="F1648">
        <v>398.94799999999998</v>
      </c>
      <c r="G1648">
        <v>422.697</v>
      </c>
      <c r="H1648">
        <v>151.78</v>
      </c>
      <c r="I1648">
        <v>95.710800000000006</v>
      </c>
      <c r="J1648">
        <v>150</v>
      </c>
      <c r="K1648">
        <v>6808.36</v>
      </c>
      <c r="L1648">
        <v>0.28311199999999997</v>
      </c>
      <c r="M1648">
        <v>0.72544900000000001</v>
      </c>
      <c r="N1648">
        <v>0</v>
      </c>
      <c r="O1648" t="s">
        <v>42</v>
      </c>
    </row>
    <row r="1649" spans="1:15" x14ac:dyDescent="0.25">
      <c r="A1649" t="s">
        <v>159</v>
      </c>
      <c r="B1649">
        <v>7886.88</v>
      </c>
      <c r="C1649">
        <v>7765.64</v>
      </c>
      <c r="D1649">
        <v>7765.43</v>
      </c>
      <c r="E1649">
        <v>7598.46</v>
      </c>
      <c r="F1649">
        <v>401.58699999999999</v>
      </c>
      <c r="G1649">
        <v>420.48500000000001</v>
      </c>
      <c r="H1649">
        <v>151.31800000000001</v>
      </c>
      <c r="I1649">
        <v>95.218000000000004</v>
      </c>
      <c r="J1649">
        <v>148.62</v>
      </c>
      <c r="K1649">
        <v>6756.76</v>
      </c>
      <c r="L1649">
        <v>0.27791300000000002</v>
      </c>
      <c r="M1649">
        <v>0.718167</v>
      </c>
      <c r="N1649">
        <v>0</v>
      </c>
      <c r="O1649" t="s">
        <v>42</v>
      </c>
    </row>
    <row r="1650" spans="1:15" x14ac:dyDescent="0.25">
      <c r="A1650" t="s">
        <v>159</v>
      </c>
      <c r="B1650">
        <v>7904.24</v>
      </c>
      <c r="C1650">
        <v>7786.98</v>
      </c>
      <c r="D1650">
        <v>7786.79</v>
      </c>
      <c r="E1650">
        <v>7622.86</v>
      </c>
      <c r="F1650">
        <v>391.392</v>
      </c>
      <c r="G1650">
        <v>420.44400000000002</v>
      </c>
      <c r="H1650">
        <v>151.447</v>
      </c>
      <c r="I1650">
        <v>95.071100000000001</v>
      </c>
      <c r="J1650">
        <v>148.83000000000001</v>
      </c>
      <c r="K1650">
        <v>6790.98</v>
      </c>
      <c r="L1650">
        <v>0.28322700000000001</v>
      </c>
      <c r="M1650">
        <v>0.70653100000000002</v>
      </c>
      <c r="N1650">
        <v>0</v>
      </c>
      <c r="O1650" t="s">
        <v>42</v>
      </c>
    </row>
    <row r="1651" spans="1:15" x14ac:dyDescent="0.25">
      <c r="A1651" t="s">
        <v>159</v>
      </c>
      <c r="B1651">
        <v>7890.9</v>
      </c>
      <c r="C1651">
        <v>7773.58</v>
      </c>
      <c r="D1651">
        <v>7773.38</v>
      </c>
      <c r="E1651">
        <v>7606.3</v>
      </c>
      <c r="F1651">
        <v>399.33199999999999</v>
      </c>
      <c r="G1651">
        <v>422.25700000000001</v>
      </c>
      <c r="H1651">
        <v>151.58600000000001</v>
      </c>
      <c r="I1651">
        <v>96.392899999999997</v>
      </c>
      <c r="J1651">
        <v>148.869</v>
      </c>
      <c r="K1651">
        <v>6764.67</v>
      </c>
      <c r="L1651">
        <v>0.260598</v>
      </c>
      <c r="M1651">
        <v>0.72784700000000002</v>
      </c>
      <c r="N1651">
        <v>0</v>
      </c>
      <c r="O1651" t="s">
        <v>42</v>
      </c>
    </row>
    <row r="1652" spans="1:15" x14ac:dyDescent="0.25">
      <c r="A1652" t="s">
        <v>159</v>
      </c>
      <c r="B1652">
        <v>7880.49</v>
      </c>
      <c r="C1652">
        <v>7761.98</v>
      </c>
      <c r="D1652">
        <v>7761.78</v>
      </c>
      <c r="E1652">
        <v>7593.86</v>
      </c>
      <c r="F1652">
        <v>396.94499999999999</v>
      </c>
      <c r="G1652">
        <v>421.56200000000001</v>
      </c>
      <c r="H1652">
        <v>151.56700000000001</v>
      </c>
      <c r="I1652">
        <v>95.482100000000003</v>
      </c>
      <c r="J1652">
        <v>149.203</v>
      </c>
      <c r="K1652">
        <v>6755.28</v>
      </c>
      <c r="L1652">
        <v>0.28310000000000002</v>
      </c>
      <c r="M1652">
        <v>0.73373100000000002</v>
      </c>
      <c r="N1652">
        <v>0</v>
      </c>
      <c r="O1652" t="s">
        <v>42</v>
      </c>
    </row>
    <row r="1653" spans="1:15" x14ac:dyDescent="0.25">
      <c r="A1653" t="s">
        <v>159</v>
      </c>
      <c r="B1653">
        <v>7886.12</v>
      </c>
      <c r="C1653">
        <v>7768.92</v>
      </c>
      <c r="D1653">
        <v>7768.72</v>
      </c>
      <c r="E1653">
        <v>7599.6</v>
      </c>
      <c r="F1653">
        <v>401.97899999999998</v>
      </c>
      <c r="G1653">
        <v>424.06799999999998</v>
      </c>
      <c r="H1653">
        <v>152.43199999999999</v>
      </c>
      <c r="I1653">
        <v>96.014700000000005</v>
      </c>
      <c r="J1653">
        <v>150.34800000000001</v>
      </c>
      <c r="K1653">
        <v>6753.56</v>
      </c>
      <c r="L1653">
        <v>0.28307900000000003</v>
      </c>
      <c r="M1653">
        <v>0.71072100000000005</v>
      </c>
      <c r="N1653">
        <v>0</v>
      </c>
      <c r="O1653" t="s">
        <v>42</v>
      </c>
    </row>
    <row r="1654" spans="1:15" x14ac:dyDescent="0.25">
      <c r="A1654" t="s">
        <v>159</v>
      </c>
      <c r="B1654">
        <v>7915.37</v>
      </c>
      <c r="C1654">
        <v>7790.58</v>
      </c>
      <c r="D1654">
        <v>7790.38</v>
      </c>
      <c r="E1654">
        <v>7619.87</v>
      </c>
      <c r="F1654">
        <v>401.154</v>
      </c>
      <c r="G1654">
        <v>424.67599999999999</v>
      </c>
      <c r="H1654">
        <v>151.12799999999999</v>
      </c>
      <c r="I1654">
        <v>96.968100000000007</v>
      </c>
      <c r="J1654">
        <v>151.376</v>
      </c>
      <c r="K1654">
        <v>6774.08</v>
      </c>
      <c r="L1654">
        <v>0.28336</v>
      </c>
      <c r="M1654">
        <v>0.72774799999999995</v>
      </c>
      <c r="N1654">
        <v>0</v>
      </c>
      <c r="O1654" t="s">
        <v>42</v>
      </c>
    </row>
    <row r="1655" spans="1:15" x14ac:dyDescent="0.25">
      <c r="A1655" t="s">
        <v>159</v>
      </c>
      <c r="B1655">
        <v>7944.98</v>
      </c>
      <c r="C1655">
        <v>7821.54</v>
      </c>
      <c r="D1655">
        <v>7821.35</v>
      </c>
      <c r="E1655">
        <v>7653.32</v>
      </c>
      <c r="F1655">
        <v>400.66500000000002</v>
      </c>
      <c r="G1655">
        <v>426.428</v>
      </c>
      <c r="H1655">
        <v>153.03200000000001</v>
      </c>
      <c r="I1655">
        <v>96.666799999999995</v>
      </c>
      <c r="J1655">
        <v>150.97</v>
      </c>
      <c r="K1655">
        <v>6806.07</v>
      </c>
      <c r="L1655">
        <v>0.265121</v>
      </c>
      <c r="M1655">
        <v>0.72772499999999996</v>
      </c>
      <c r="N1655">
        <v>0</v>
      </c>
      <c r="O1655" t="s">
        <v>42</v>
      </c>
    </row>
    <row r="1656" spans="1:15" x14ac:dyDescent="0.25">
      <c r="A1656" t="s">
        <v>159</v>
      </c>
      <c r="B1656">
        <v>7866.04</v>
      </c>
      <c r="C1656">
        <v>7745.44</v>
      </c>
      <c r="D1656">
        <v>7745.28</v>
      </c>
      <c r="E1656">
        <v>7588.96</v>
      </c>
      <c r="F1656">
        <v>390.23500000000001</v>
      </c>
      <c r="G1656">
        <v>423.27</v>
      </c>
      <c r="H1656">
        <v>152.55000000000001</v>
      </c>
      <c r="I1656">
        <v>95.868099999999998</v>
      </c>
      <c r="J1656">
        <v>149.31299999999999</v>
      </c>
      <c r="K1656">
        <v>6755.71</v>
      </c>
      <c r="L1656">
        <v>0.28307900000000003</v>
      </c>
      <c r="M1656">
        <v>0.72681399999999996</v>
      </c>
      <c r="N1656">
        <v>0</v>
      </c>
      <c r="O1656" t="s">
        <v>42</v>
      </c>
    </row>
    <row r="1657" spans="1:15" x14ac:dyDescent="0.25">
      <c r="A1657" t="s">
        <v>159</v>
      </c>
      <c r="B1657">
        <v>7855.81</v>
      </c>
      <c r="C1657">
        <v>7737.8</v>
      </c>
      <c r="D1657">
        <v>7737.62</v>
      </c>
      <c r="E1657">
        <v>7583.93</v>
      </c>
      <c r="F1657">
        <v>388.84300000000002</v>
      </c>
      <c r="G1657">
        <v>421.51499999999999</v>
      </c>
      <c r="H1657">
        <v>152.13999999999999</v>
      </c>
      <c r="I1657">
        <v>95.855099999999993</v>
      </c>
      <c r="J1657">
        <v>148.059</v>
      </c>
      <c r="K1657">
        <v>6753.98</v>
      </c>
      <c r="L1657">
        <v>0.28374700000000003</v>
      </c>
      <c r="M1657">
        <v>0.70653200000000005</v>
      </c>
      <c r="N1657">
        <v>0</v>
      </c>
      <c r="O1657" t="s">
        <v>42</v>
      </c>
    </row>
    <row r="1658" spans="1:15" x14ac:dyDescent="0.25">
      <c r="A1658" t="s">
        <v>159</v>
      </c>
      <c r="B1658">
        <v>7857.97</v>
      </c>
      <c r="C1658">
        <v>7740.6</v>
      </c>
      <c r="D1658">
        <v>7740.42</v>
      </c>
      <c r="E1658">
        <v>7585.77</v>
      </c>
      <c r="F1658">
        <v>387.55700000000002</v>
      </c>
      <c r="G1658">
        <v>421.846</v>
      </c>
      <c r="H1658">
        <v>152.47200000000001</v>
      </c>
      <c r="I1658">
        <v>95.739800000000002</v>
      </c>
      <c r="J1658">
        <v>148.166</v>
      </c>
      <c r="K1658">
        <v>6756.71</v>
      </c>
      <c r="L1658">
        <v>0.283084</v>
      </c>
      <c r="M1658">
        <v>0.722028</v>
      </c>
      <c r="N1658">
        <v>0</v>
      </c>
      <c r="O1658" t="s">
        <v>42</v>
      </c>
    </row>
    <row r="1659" spans="1:15" x14ac:dyDescent="0.25">
      <c r="A1659" t="s">
        <v>159</v>
      </c>
      <c r="B1659">
        <v>7830.6</v>
      </c>
      <c r="C1659">
        <v>7710.59</v>
      </c>
      <c r="D1659">
        <v>7710.42</v>
      </c>
      <c r="E1659">
        <v>7556.05</v>
      </c>
      <c r="F1659">
        <v>388.47500000000002</v>
      </c>
      <c r="G1659">
        <v>420.14299999999997</v>
      </c>
      <c r="H1659">
        <v>151.94900000000001</v>
      </c>
      <c r="I1659">
        <v>95.355099999999993</v>
      </c>
      <c r="J1659">
        <v>147.68</v>
      </c>
      <c r="K1659">
        <v>6727.94</v>
      </c>
      <c r="L1659">
        <v>0.283078</v>
      </c>
      <c r="M1659">
        <v>0.72509900000000005</v>
      </c>
      <c r="N1659">
        <v>0</v>
      </c>
      <c r="O1659" t="s">
        <v>42</v>
      </c>
    </row>
    <row r="1660" spans="1:15" x14ac:dyDescent="0.25">
      <c r="A1660" t="s">
        <v>159</v>
      </c>
      <c r="B1660">
        <v>7849.78</v>
      </c>
      <c r="C1660">
        <v>7732.91</v>
      </c>
      <c r="D1660">
        <v>7732.74</v>
      </c>
      <c r="E1660">
        <v>7576.58</v>
      </c>
      <c r="F1660">
        <v>389.62900000000002</v>
      </c>
      <c r="G1660">
        <v>422.92099999999999</v>
      </c>
      <c r="H1660">
        <v>152.82</v>
      </c>
      <c r="I1660">
        <v>95.771000000000001</v>
      </c>
      <c r="J1660">
        <v>148.792</v>
      </c>
      <c r="K1660">
        <v>6744.36</v>
      </c>
      <c r="L1660">
        <v>0.28315099999999999</v>
      </c>
      <c r="M1660">
        <v>0.706932</v>
      </c>
      <c r="N1660">
        <v>0</v>
      </c>
      <c r="O1660" t="s">
        <v>42</v>
      </c>
    </row>
    <row r="1661" spans="1:15" x14ac:dyDescent="0.25">
      <c r="A1661" t="s">
        <v>159</v>
      </c>
      <c r="B1661">
        <v>7837.63</v>
      </c>
      <c r="C1661">
        <v>7720</v>
      </c>
      <c r="D1661">
        <v>7719.83</v>
      </c>
      <c r="E1661">
        <v>7564.85</v>
      </c>
      <c r="F1661">
        <v>389.03100000000001</v>
      </c>
      <c r="G1661">
        <v>420.83199999999999</v>
      </c>
      <c r="H1661">
        <v>151.91200000000001</v>
      </c>
      <c r="I1661">
        <v>95.782200000000003</v>
      </c>
      <c r="J1661">
        <v>147.96600000000001</v>
      </c>
      <c r="K1661">
        <v>6735.56</v>
      </c>
      <c r="L1661">
        <v>0.28309899999999999</v>
      </c>
      <c r="M1661">
        <v>0.72614900000000004</v>
      </c>
      <c r="N1661">
        <v>0</v>
      </c>
      <c r="O1661" t="s">
        <v>42</v>
      </c>
    </row>
    <row r="1662" spans="1:15" x14ac:dyDescent="0.25">
      <c r="A1662" t="s">
        <v>159</v>
      </c>
      <c r="B1662">
        <v>7851.67</v>
      </c>
      <c r="C1662">
        <v>7733.7</v>
      </c>
      <c r="D1662">
        <v>7733.53</v>
      </c>
      <c r="E1662">
        <v>7577</v>
      </c>
      <c r="F1662">
        <v>390.62700000000001</v>
      </c>
      <c r="G1662">
        <v>421.06900000000002</v>
      </c>
      <c r="H1662">
        <v>151.75299999999999</v>
      </c>
      <c r="I1662">
        <v>95.920100000000005</v>
      </c>
      <c r="J1662">
        <v>148.22300000000001</v>
      </c>
      <c r="K1662">
        <v>6745.61</v>
      </c>
      <c r="L1662">
        <v>0.28309800000000002</v>
      </c>
      <c r="M1662">
        <v>0.72789099999999995</v>
      </c>
      <c r="N1662">
        <v>0</v>
      </c>
      <c r="O1662" t="s">
        <v>42</v>
      </c>
    </row>
    <row r="1663" spans="1:15" x14ac:dyDescent="0.25">
      <c r="A1663" t="s">
        <v>159</v>
      </c>
      <c r="B1663">
        <v>7899.59</v>
      </c>
      <c r="C1663">
        <v>7782.1</v>
      </c>
      <c r="D1663">
        <v>7781.91</v>
      </c>
      <c r="E1663">
        <v>7618.91</v>
      </c>
      <c r="F1663">
        <v>395.875</v>
      </c>
      <c r="G1663">
        <v>423.48200000000003</v>
      </c>
      <c r="H1663">
        <v>152.73699999999999</v>
      </c>
      <c r="I1663">
        <v>95.618700000000004</v>
      </c>
      <c r="J1663">
        <v>149.636</v>
      </c>
      <c r="K1663">
        <v>6779.83</v>
      </c>
      <c r="L1663">
        <v>0.283111</v>
      </c>
      <c r="M1663">
        <v>0.72766799999999998</v>
      </c>
      <c r="N1663">
        <v>0</v>
      </c>
      <c r="O1663" t="s">
        <v>42</v>
      </c>
    </row>
    <row r="1664" spans="1:15" x14ac:dyDescent="0.25">
      <c r="A1664" t="s">
        <v>159</v>
      </c>
      <c r="B1664">
        <v>7863.88</v>
      </c>
      <c r="C1664">
        <v>7746.8</v>
      </c>
      <c r="D1664">
        <v>7746.63</v>
      </c>
      <c r="E1664">
        <v>7590.24</v>
      </c>
      <c r="F1664">
        <v>388.95400000000001</v>
      </c>
      <c r="G1664">
        <v>423.26900000000001</v>
      </c>
      <c r="H1664">
        <v>152.84899999999999</v>
      </c>
      <c r="I1664">
        <v>95.903899999999993</v>
      </c>
      <c r="J1664">
        <v>149.18600000000001</v>
      </c>
      <c r="K1664">
        <v>6758.29</v>
      </c>
      <c r="L1664">
        <v>0.28313700000000003</v>
      </c>
      <c r="M1664">
        <v>0.72460000000000002</v>
      </c>
      <c r="N1664">
        <v>0</v>
      </c>
      <c r="O1664" t="s">
        <v>42</v>
      </c>
    </row>
    <row r="1665" spans="1:25" x14ac:dyDescent="0.25">
      <c r="A1665" t="s">
        <v>159</v>
      </c>
      <c r="B1665">
        <v>7872.07</v>
      </c>
      <c r="C1665">
        <v>7755.13</v>
      </c>
      <c r="D1665">
        <v>7754.97</v>
      </c>
      <c r="E1665">
        <v>7597.29</v>
      </c>
      <c r="F1665">
        <v>390.959</v>
      </c>
      <c r="G1665">
        <v>421.51</v>
      </c>
      <c r="H1665">
        <v>152.09100000000001</v>
      </c>
      <c r="I1665">
        <v>95.475800000000007</v>
      </c>
      <c r="J1665">
        <v>148.58699999999999</v>
      </c>
      <c r="K1665">
        <v>6765.21</v>
      </c>
      <c r="L1665">
        <v>0.28308699999999998</v>
      </c>
      <c r="M1665">
        <v>0.70653100000000002</v>
      </c>
      <c r="N1665">
        <v>0</v>
      </c>
      <c r="O1665" t="s">
        <v>42</v>
      </c>
    </row>
    <row r="1666" spans="1:25" x14ac:dyDescent="0.25">
      <c r="A1666" t="s">
        <v>159</v>
      </c>
      <c r="B1666">
        <v>7875.44</v>
      </c>
      <c r="C1666">
        <v>7754.87</v>
      </c>
      <c r="D1666">
        <v>7754.69</v>
      </c>
      <c r="E1666">
        <v>7596.19</v>
      </c>
      <c r="F1666">
        <v>389.50099999999998</v>
      </c>
      <c r="G1666">
        <v>422.37599999999998</v>
      </c>
      <c r="H1666">
        <v>152.33000000000001</v>
      </c>
      <c r="I1666">
        <v>95.905500000000004</v>
      </c>
      <c r="J1666">
        <v>148.904</v>
      </c>
      <c r="K1666">
        <v>6764.55</v>
      </c>
      <c r="L1666">
        <v>0.28307900000000003</v>
      </c>
      <c r="M1666">
        <v>0.727074</v>
      </c>
      <c r="N1666">
        <v>0</v>
      </c>
      <c r="O1666" t="s">
        <v>42</v>
      </c>
    </row>
    <row r="1667" spans="1:25" x14ac:dyDescent="0.25">
      <c r="A1667" t="s">
        <v>159</v>
      </c>
      <c r="B1667">
        <v>7871.02</v>
      </c>
      <c r="C1667">
        <v>7752.54</v>
      </c>
      <c r="D1667">
        <v>7752.37</v>
      </c>
      <c r="E1667">
        <v>7595.77</v>
      </c>
      <c r="F1667">
        <v>391.50599999999997</v>
      </c>
      <c r="G1667">
        <v>421.56099999999998</v>
      </c>
      <c r="H1667">
        <v>152.489</v>
      </c>
      <c r="I1667">
        <v>95.521900000000002</v>
      </c>
      <c r="J1667">
        <v>148.16</v>
      </c>
      <c r="K1667">
        <v>6763.02</v>
      </c>
      <c r="L1667">
        <v>0.283111</v>
      </c>
      <c r="M1667">
        <v>0.72522799999999998</v>
      </c>
      <c r="N1667">
        <v>0</v>
      </c>
      <c r="O1667" t="s">
        <v>42</v>
      </c>
    </row>
    <row r="1668" spans="1:25" x14ac:dyDescent="0.25">
      <c r="A1668" t="s">
        <v>159</v>
      </c>
      <c r="B1668">
        <v>8213.0300000000007</v>
      </c>
      <c r="C1668">
        <v>8095.43</v>
      </c>
      <c r="D1668">
        <v>8095.21</v>
      </c>
      <c r="E1668">
        <v>7908</v>
      </c>
      <c r="F1668">
        <v>413.245</v>
      </c>
      <c r="G1668">
        <v>436.10300000000001</v>
      </c>
      <c r="H1668">
        <v>154.286</v>
      </c>
      <c r="I1668">
        <v>99.744299999999996</v>
      </c>
      <c r="J1668">
        <v>155.881</v>
      </c>
      <c r="K1668">
        <v>7037.29</v>
      </c>
      <c r="L1668">
        <v>0.28319899999999998</v>
      </c>
      <c r="M1668">
        <v>0.70653200000000005</v>
      </c>
      <c r="N1668">
        <v>0</v>
      </c>
      <c r="O1668" t="s">
        <v>42</v>
      </c>
    </row>
    <row r="1669" spans="1:25" x14ac:dyDescent="0.25">
      <c r="A1669" t="s">
        <v>159</v>
      </c>
      <c r="B1669">
        <v>7971.09</v>
      </c>
      <c r="C1669">
        <v>7849.32</v>
      </c>
      <c r="D1669">
        <v>7849.14</v>
      </c>
      <c r="E1669">
        <v>7683.55</v>
      </c>
      <c r="F1669">
        <v>399.29399999999998</v>
      </c>
      <c r="G1669">
        <v>426.79199999999997</v>
      </c>
      <c r="H1669">
        <v>152.708</v>
      </c>
      <c r="I1669">
        <v>97.060900000000004</v>
      </c>
      <c r="J1669">
        <v>151.41200000000001</v>
      </c>
      <c r="K1669">
        <v>6837.22</v>
      </c>
      <c r="L1669">
        <v>0.28308100000000003</v>
      </c>
      <c r="M1669">
        <v>0.72256900000000002</v>
      </c>
      <c r="N1669">
        <v>0</v>
      </c>
      <c r="O1669" t="s">
        <v>42</v>
      </c>
    </row>
    <row r="1670" spans="1:25" x14ac:dyDescent="0.25">
      <c r="A1670" t="s">
        <v>159</v>
      </c>
      <c r="B1670">
        <v>7875.56</v>
      </c>
      <c r="C1670">
        <v>7755.35</v>
      </c>
      <c r="D1670">
        <v>7755.17</v>
      </c>
      <c r="E1670">
        <v>7597.08</v>
      </c>
      <c r="F1670">
        <v>390.97800000000001</v>
      </c>
      <c r="G1670">
        <v>422.51299999999998</v>
      </c>
      <c r="H1670">
        <v>152.393</v>
      </c>
      <c r="I1670">
        <v>95.698099999999997</v>
      </c>
      <c r="J1670">
        <v>148.47900000000001</v>
      </c>
      <c r="K1670">
        <v>6763.87</v>
      </c>
      <c r="L1670">
        <v>0.283078</v>
      </c>
      <c r="M1670">
        <v>0.72394099999999995</v>
      </c>
      <c r="N1670">
        <v>0</v>
      </c>
      <c r="O1670" t="s">
        <v>42</v>
      </c>
    </row>
    <row r="1671" spans="1:25" x14ac:dyDescent="0.25">
      <c r="A1671" t="s">
        <v>159</v>
      </c>
      <c r="B1671">
        <v>7915.75</v>
      </c>
      <c r="C1671">
        <v>7795.85</v>
      </c>
      <c r="D1671">
        <v>7795.64</v>
      </c>
      <c r="E1671">
        <v>7626.66</v>
      </c>
      <c r="F1671">
        <v>400.596</v>
      </c>
      <c r="G1671">
        <v>423.05900000000003</v>
      </c>
      <c r="H1671">
        <v>152.17400000000001</v>
      </c>
      <c r="I1671">
        <v>95.429000000000002</v>
      </c>
      <c r="J1671">
        <v>150.185</v>
      </c>
      <c r="K1671">
        <v>6783.07</v>
      </c>
      <c r="L1671">
        <v>0.28308899999999998</v>
      </c>
      <c r="M1671">
        <v>0.72553599999999996</v>
      </c>
      <c r="N1671">
        <v>0</v>
      </c>
      <c r="O1671" t="s">
        <v>42</v>
      </c>
    </row>
    <row r="1672" spans="1:25" x14ac:dyDescent="0.25">
      <c r="A1672" t="s">
        <v>159</v>
      </c>
      <c r="B1672">
        <v>7861.88</v>
      </c>
      <c r="C1672">
        <v>7742.99</v>
      </c>
      <c r="D1672">
        <v>7742.79</v>
      </c>
      <c r="E1672">
        <v>7575.95</v>
      </c>
      <c r="F1672">
        <v>399.65499999999997</v>
      </c>
      <c r="G1672">
        <v>420.10599999999999</v>
      </c>
      <c r="H1672">
        <v>151.22300000000001</v>
      </c>
      <c r="I1672">
        <v>95.381</v>
      </c>
      <c r="J1672">
        <v>148.334</v>
      </c>
      <c r="K1672">
        <v>6736.41</v>
      </c>
      <c r="L1672">
        <v>0.28315400000000002</v>
      </c>
      <c r="M1672">
        <v>0.72476700000000005</v>
      </c>
      <c r="N1672">
        <v>0</v>
      </c>
      <c r="O1672" t="s">
        <v>42</v>
      </c>
    </row>
    <row r="1673" spans="1:25" x14ac:dyDescent="0.25">
      <c r="A1673" t="s">
        <v>159</v>
      </c>
      <c r="B1673">
        <v>7880.85</v>
      </c>
      <c r="C1673">
        <v>7763.35</v>
      </c>
      <c r="D1673">
        <v>7763.16</v>
      </c>
      <c r="E1673">
        <v>7595.98</v>
      </c>
      <c r="F1673">
        <v>400.392</v>
      </c>
      <c r="G1673">
        <v>420.27499999999998</v>
      </c>
      <c r="H1673">
        <v>150.97800000000001</v>
      </c>
      <c r="I1673">
        <v>94.997200000000007</v>
      </c>
      <c r="J1673">
        <v>148.96600000000001</v>
      </c>
      <c r="K1673">
        <v>6755.79</v>
      </c>
      <c r="L1673">
        <v>0.26871600000000001</v>
      </c>
      <c r="M1673">
        <v>0.725414</v>
      </c>
      <c r="N1673">
        <v>0</v>
      </c>
      <c r="O1673" t="s">
        <v>42</v>
      </c>
    </row>
    <row r="1674" spans="1:25" x14ac:dyDescent="0.25">
      <c r="A1674" t="s">
        <v>159</v>
      </c>
      <c r="B1674">
        <v>7870.26</v>
      </c>
      <c r="C1674">
        <v>7751.82</v>
      </c>
      <c r="D1674">
        <v>7751.61</v>
      </c>
      <c r="E1674">
        <v>7588.81</v>
      </c>
      <c r="F1674">
        <v>396.82</v>
      </c>
      <c r="G1674">
        <v>423.35599999999999</v>
      </c>
      <c r="H1674">
        <v>152.38900000000001</v>
      </c>
      <c r="I1674">
        <v>95.625900000000001</v>
      </c>
      <c r="J1674">
        <v>149.86099999999999</v>
      </c>
      <c r="K1674">
        <v>6748.57</v>
      </c>
      <c r="L1674">
        <v>0.28311700000000001</v>
      </c>
      <c r="M1674">
        <v>0.72787100000000005</v>
      </c>
      <c r="N1674">
        <v>0</v>
      </c>
      <c r="O1674" t="s">
        <v>42</v>
      </c>
    </row>
    <row r="1675" spans="1:25" x14ac:dyDescent="0.25">
      <c r="A1675" t="s">
        <v>159</v>
      </c>
      <c r="B1675">
        <v>7880.25</v>
      </c>
      <c r="C1675">
        <v>7759.25</v>
      </c>
      <c r="D1675">
        <v>7759.04</v>
      </c>
      <c r="E1675">
        <v>7594.19</v>
      </c>
      <c r="F1675">
        <v>396.387</v>
      </c>
      <c r="G1675">
        <v>422.25</v>
      </c>
      <c r="H1675">
        <v>152.68100000000001</v>
      </c>
      <c r="I1675">
        <v>94.998000000000005</v>
      </c>
      <c r="J1675">
        <v>149.24199999999999</v>
      </c>
      <c r="K1675">
        <v>6755.13</v>
      </c>
      <c r="L1675">
        <v>0.28318900000000002</v>
      </c>
      <c r="M1675">
        <v>0.70653200000000005</v>
      </c>
      <c r="N1675">
        <v>0</v>
      </c>
      <c r="O1675" t="s">
        <v>42</v>
      </c>
    </row>
    <row r="1676" spans="1:25" x14ac:dyDescent="0.25">
      <c r="A1676" t="s">
        <v>159</v>
      </c>
      <c r="B1676">
        <v>7888.15</v>
      </c>
      <c r="C1676">
        <v>7767.14</v>
      </c>
      <c r="D1676">
        <v>7766.94</v>
      </c>
      <c r="E1676">
        <v>7604.58</v>
      </c>
      <c r="F1676">
        <v>392.18799999999999</v>
      </c>
      <c r="G1676">
        <v>423.36500000000001</v>
      </c>
      <c r="H1676">
        <v>153.12899999999999</v>
      </c>
      <c r="I1676">
        <v>95.601200000000006</v>
      </c>
      <c r="J1676">
        <v>149.25899999999999</v>
      </c>
      <c r="K1676">
        <v>6768.99</v>
      </c>
      <c r="L1676">
        <v>0.28310299999999999</v>
      </c>
      <c r="M1676">
        <v>0.72789499999999996</v>
      </c>
      <c r="N1676">
        <v>0</v>
      </c>
      <c r="O1676" t="s">
        <v>42</v>
      </c>
    </row>
    <row r="1677" spans="1:25" x14ac:dyDescent="0.25">
      <c r="A1677" t="s">
        <v>159</v>
      </c>
      <c r="B1677">
        <v>7901.99</v>
      </c>
      <c r="C1677">
        <v>7780.42</v>
      </c>
      <c r="D1677">
        <v>7780.17</v>
      </c>
      <c r="E1677">
        <v>7616.69</v>
      </c>
      <c r="F1677">
        <v>394.029</v>
      </c>
      <c r="G1677">
        <v>424.13</v>
      </c>
      <c r="H1677">
        <v>152.536</v>
      </c>
      <c r="I1677">
        <v>96.207700000000003</v>
      </c>
      <c r="J1677">
        <v>149.99799999999999</v>
      </c>
      <c r="K1677">
        <v>6778.32</v>
      </c>
      <c r="L1677">
        <v>0.28315000000000001</v>
      </c>
      <c r="M1677">
        <v>0.72752399999999995</v>
      </c>
      <c r="N1677">
        <v>0</v>
      </c>
      <c r="O1677" t="s">
        <v>42</v>
      </c>
    </row>
    <row r="1678" spans="1:25" x14ac:dyDescent="0.25">
      <c r="A1678" t="s">
        <v>159</v>
      </c>
      <c r="B1678">
        <v>7921.84</v>
      </c>
      <c r="C1678">
        <v>7803.65</v>
      </c>
      <c r="D1678">
        <v>7803.44</v>
      </c>
      <c r="E1678">
        <v>7632.49</v>
      </c>
      <c r="F1678">
        <v>398.34800000000001</v>
      </c>
      <c r="G1678">
        <v>424.22500000000002</v>
      </c>
      <c r="H1678">
        <v>152.82599999999999</v>
      </c>
      <c r="I1678">
        <v>95.769900000000007</v>
      </c>
      <c r="J1678">
        <v>149.96</v>
      </c>
      <c r="K1678">
        <v>6789.84</v>
      </c>
      <c r="L1678">
        <v>0.28317199999999998</v>
      </c>
      <c r="M1678">
        <v>0.72334900000000002</v>
      </c>
      <c r="N1678">
        <v>0</v>
      </c>
      <c r="O1678" t="s">
        <v>42</v>
      </c>
    </row>
    <row r="1679" spans="1:25" x14ac:dyDescent="0.25">
      <c r="A1679" t="s">
        <v>159</v>
      </c>
      <c r="B1679">
        <v>7891.52</v>
      </c>
      <c r="C1679">
        <v>7773.44</v>
      </c>
      <c r="D1679">
        <v>7773.23</v>
      </c>
      <c r="E1679">
        <v>7604.17</v>
      </c>
      <c r="F1679">
        <v>399.62900000000002</v>
      </c>
      <c r="G1679">
        <v>421.363</v>
      </c>
      <c r="H1679">
        <v>150.93700000000001</v>
      </c>
      <c r="I1679">
        <v>95.551500000000004</v>
      </c>
      <c r="J1679">
        <v>149.28899999999999</v>
      </c>
      <c r="K1679">
        <v>6763.64</v>
      </c>
      <c r="L1679">
        <v>0.27592299999999997</v>
      </c>
      <c r="M1679">
        <v>0.75151500000000004</v>
      </c>
      <c r="N1679">
        <v>0</v>
      </c>
      <c r="O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159</v>
      </c>
      <c r="B1680">
        <v>7890.57</v>
      </c>
      <c r="C1680">
        <v>7770.59</v>
      </c>
      <c r="D1680">
        <v>7770.39</v>
      </c>
      <c r="E1680">
        <v>7600.08</v>
      </c>
      <c r="F1680">
        <v>398.96</v>
      </c>
      <c r="G1680">
        <v>421.17899999999997</v>
      </c>
      <c r="H1680">
        <v>151.702</v>
      </c>
      <c r="I1680">
        <v>95.265699999999995</v>
      </c>
      <c r="J1680">
        <v>148.83600000000001</v>
      </c>
      <c r="K1680">
        <v>6759.83</v>
      </c>
      <c r="L1680">
        <v>0.28353899999999999</v>
      </c>
      <c r="M1680">
        <v>0.70653200000000005</v>
      </c>
      <c r="N1680">
        <v>0</v>
      </c>
      <c r="O1680" t="s">
        <v>42</v>
      </c>
      <c r="R1680">
        <f>AVERAGE(B1631:B1680)</f>
        <v>7888.0690000000022</v>
      </c>
      <c r="S1680">
        <f>AVERAGE(C1631:C1680)</f>
        <v>7768.6138000000001</v>
      </c>
      <c r="U1680">
        <f>_xlfn.VAR.P(B1631:B1680)</f>
        <v>2964.2491330000062</v>
      </c>
      <c r="V1680">
        <f>_xlfn.VAR.P(C1631:C1680)</f>
        <v>2948.3711155600049</v>
      </c>
      <c r="X1680">
        <f>1.96*SQRT(U1680)/50</f>
        <v>2.1342407989102661</v>
      </c>
      <c r="Y1680">
        <f>1.96*SQRT(V1680)/50</f>
        <v>2.1285170873202137</v>
      </c>
    </row>
    <row r="1681" spans="1:14" x14ac:dyDescent="0.25">
      <c r="A1681" t="s">
        <v>160</v>
      </c>
      <c r="B1681">
        <v>394556.66100000002</v>
      </c>
      <c r="C1681" t="s">
        <v>36</v>
      </c>
    </row>
    <row r="1682" spans="1:14" x14ac:dyDescent="0.25">
      <c r="A1682" t="s">
        <v>161</v>
      </c>
      <c r="B1682">
        <v>8436.74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0.28313500000000003</v>
      </c>
      <c r="L1682">
        <v>0.70653200000000005</v>
      </c>
      <c r="M1682">
        <v>0</v>
      </c>
      <c r="N1682" t="s">
        <v>42</v>
      </c>
    </row>
    <row r="1683" spans="1:14" x14ac:dyDescent="0.25">
      <c r="A1683" t="s">
        <v>161</v>
      </c>
      <c r="B1683">
        <v>8441.75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0.28309099999999998</v>
      </c>
      <c r="L1683">
        <v>0.72048299999999998</v>
      </c>
      <c r="M1683">
        <v>0</v>
      </c>
      <c r="N1683" t="s">
        <v>42</v>
      </c>
    </row>
    <row r="1684" spans="1:14" x14ac:dyDescent="0.25">
      <c r="A1684" t="s">
        <v>161</v>
      </c>
      <c r="B1684">
        <v>8465.7900000000009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0.28309099999999998</v>
      </c>
      <c r="L1684">
        <v>0.72190100000000001</v>
      </c>
      <c r="M1684">
        <v>0</v>
      </c>
      <c r="N1684" t="s">
        <v>42</v>
      </c>
    </row>
    <row r="1685" spans="1:14" x14ac:dyDescent="0.25">
      <c r="A1685" t="s">
        <v>161</v>
      </c>
      <c r="B1685">
        <v>8424.19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0.283084</v>
      </c>
      <c r="L1685">
        <v>0.71736699999999998</v>
      </c>
      <c r="M1685">
        <v>0</v>
      </c>
      <c r="N1685" t="s">
        <v>42</v>
      </c>
    </row>
    <row r="1686" spans="1:14" x14ac:dyDescent="0.25">
      <c r="A1686" t="s">
        <v>161</v>
      </c>
      <c r="B1686">
        <v>8503.4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0.283082</v>
      </c>
      <c r="L1686">
        <v>0.72783500000000001</v>
      </c>
      <c r="M1686">
        <v>0</v>
      </c>
      <c r="N1686" t="s">
        <v>42</v>
      </c>
    </row>
    <row r="1687" spans="1:14" x14ac:dyDescent="0.25">
      <c r="A1687" t="s">
        <v>161</v>
      </c>
      <c r="B1687">
        <v>8338.82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0.26106299999999999</v>
      </c>
      <c r="L1687">
        <v>0.72783200000000003</v>
      </c>
      <c r="M1687">
        <v>0</v>
      </c>
      <c r="N1687" t="s">
        <v>42</v>
      </c>
    </row>
    <row r="1688" spans="1:14" x14ac:dyDescent="0.25">
      <c r="A1688" t="s">
        <v>161</v>
      </c>
      <c r="B1688">
        <v>8383.7099999999991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0.28533799999999998</v>
      </c>
      <c r="L1688">
        <v>0.72038599999999997</v>
      </c>
      <c r="M1688">
        <v>0</v>
      </c>
      <c r="N1688" t="s">
        <v>42</v>
      </c>
    </row>
    <row r="1689" spans="1:14" x14ac:dyDescent="0.25">
      <c r="A1689" t="s">
        <v>161</v>
      </c>
      <c r="B1689">
        <v>8357.92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0.28308499999999998</v>
      </c>
      <c r="L1689">
        <v>0.72719900000000004</v>
      </c>
      <c r="M1689">
        <v>0</v>
      </c>
      <c r="N1689" t="s">
        <v>42</v>
      </c>
    </row>
    <row r="1690" spans="1:14" x14ac:dyDescent="0.25">
      <c r="A1690" t="s">
        <v>161</v>
      </c>
      <c r="B1690">
        <v>8376.31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0.283082</v>
      </c>
      <c r="L1690">
        <v>0.70960000000000001</v>
      </c>
      <c r="M1690">
        <v>0</v>
      </c>
      <c r="N1690" t="s">
        <v>42</v>
      </c>
    </row>
    <row r="1691" spans="1:14" x14ac:dyDescent="0.25">
      <c r="A1691" t="s">
        <v>161</v>
      </c>
      <c r="B1691">
        <v>8386.4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0.27343899999999999</v>
      </c>
      <c r="L1691">
        <v>0.727688</v>
      </c>
      <c r="M1691">
        <v>0</v>
      </c>
      <c r="N1691" t="s">
        <v>42</v>
      </c>
    </row>
    <row r="1692" spans="1:14" x14ac:dyDescent="0.25">
      <c r="A1692" t="s">
        <v>161</v>
      </c>
      <c r="B1692">
        <v>8381.3799999999992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0.28309400000000001</v>
      </c>
      <c r="L1692">
        <v>0.70653200000000005</v>
      </c>
      <c r="M1692">
        <v>0</v>
      </c>
      <c r="N1692" t="s">
        <v>42</v>
      </c>
    </row>
    <row r="1693" spans="1:14" x14ac:dyDescent="0.25">
      <c r="A1693" t="s">
        <v>161</v>
      </c>
      <c r="B1693">
        <v>8400.52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0.28311199999999997</v>
      </c>
      <c r="L1693">
        <v>0.72785</v>
      </c>
      <c r="M1693">
        <v>0</v>
      </c>
      <c r="N1693" t="s">
        <v>42</v>
      </c>
    </row>
    <row r="1694" spans="1:14" x14ac:dyDescent="0.25">
      <c r="A1694" t="s">
        <v>161</v>
      </c>
      <c r="B1694">
        <v>8454.09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0.28309099999999998</v>
      </c>
      <c r="L1694">
        <v>0.70653200000000005</v>
      </c>
      <c r="M1694">
        <v>0</v>
      </c>
      <c r="N1694" t="s">
        <v>42</v>
      </c>
    </row>
    <row r="1695" spans="1:14" x14ac:dyDescent="0.25">
      <c r="A1695" t="s">
        <v>161</v>
      </c>
      <c r="B1695">
        <v>8383.0400000000009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0.28354000000000001</v>
      </c>
      <c r="L1695">
        <v>0.72530300000000003</v>
      </c>
      <c r="M1695">
        <v>0</v>
      </c>
      <c r="N1695" t="s">
        <v>42</v>
      </c>
    </row>
    <row r="1696" spans="1:14" x14ac:dyDescent="0.25">
      <c r="A1696" t="s">
        <v>161</v>
      </c>
      <c r="B1696">
        <v>8365.49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0.28344599999999998</v>
      </c>
      <c r="L1696">
        <v>0.724186</v>
      </c>
      <c r="M1696">
        <v>0</v>
      </c>
      <c r="N1696" t="s">
        <v>42</v>
      </c>
    </row>
    <row r="1697" spans="1:14" x14ac:dyDescent="0.25">
      <c r="A1697" t="s">
        <v>161</v>
      </c>
      <c r="B1697">
        <v>8341.14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0.28310200000000002</v>
      </c>
      <c r="L1697">
        <v>0.70652300000000001</v>
      </c>
      <c r="M1697">
        <v>0</v>
      </c>
      <c r="N1697" t="s">
        <v>42</v>
      </c>
    </row>
    <row r="1698" spans="1:14" x14ac:dyDescent="0.25">
      <c r="A1698" t="s">
        <v>161</v>
      </c>
      <c r="B1698">
        <v>8366.4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0.283082</v>
      </c>
      <c r="L1698">
        <v>0.70653200000000005</v>
      </c>
      <c r="M1698">
        <v>0</v>
      </c>
      <c r="N1698" t="s">
        <v>42</v>
      </c>
    </row>
    <row r="1699" spans="1:14" x14ac:dyDescent="0.25">
      <c r="A1699" t="s">
        <v>161</v>
      </c>
      <c r="B1699">
        <v>8376.6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0.28308100000000003</v>
      </c>
      <c r="L1699">
        <v>0.72669399999999995</v>
      </c>
      <c r="M1699">
        <v>0</v>
      </c>
      <c r="N1699" t="s">
        <v>42</v>
      </c>
    </row>
    <row r="1700" spans="1:14" x14ac:dyDescent="0.25">
      <c r="A1700" t="s">
        <v>161</v>
      </c>
      <c r="B1700">
        <v>8391.7999999999993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0.28312900000000002</v>
      </c>
      <c r="L1700">
        <v>0.70997699999999997</v>
      </c>
      <c r="M1700">
        <v>0</v>
      </c>
      <c r="N1700" t="s">
        <v>42</v>
      </c>
    </row>
    <row r="1701" spans="1:14" x14ac:dyDescent="0.25">
      <c r="A1701" t="s">
        <v>161</v>
      </c>
      <c r="B1701">
        <v>8465.65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0.283078</v>
      </c>
      <c r="L1701">
        <v>0.72167800000000004</v>
      </c>
      <c r="M1701">
        <v>0</v>
      </c>
      <c r="N1701" t="s">
        <v>42</v>
      </c>
    </row>
    <row r="1702" spans="1:14" x14ac:dyDescent="0.25">
      <c r="A1702" t="s">
        <v>161</v>
      </c>
      <c r="B1702">
        <v>8456.69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0.28359099999999998</v>
      </c>
      <c r="L1702">
        <v>0.72619599999999995</v>
      </c>
      <c r="M1702">
        <v>0</v>
      </c>
      <c r="N1702" t="s">
        <v>42</v>
      </c>
    </row>
    <row r="1703" spans="1:14" x14ac:dyDescent="0.25">
      <c r="A1703" t="s">
        <v>161</v>
      </c>
      <c r="B1703">
        <v>8448.27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0.28309000000000001</v>
      </c>
      <c r="L1703">
        <v>0.71201300000000001</v>
      </c>
      <c r="M1703">
        <v>0</v>
      </c>
      <c r="N1703" t="s">
        <v>42</v>
      </c>
    </row>
    <row r="1704" spans="1:14" x14ac:dyDescent="0.25">
      <c r="A1704" t="s">
        <v>161</v>
      </c>
      <c r="B1704">
        <v>8451.02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0.28310000000000002</v>
      </c>
      <c r="L1704">
        <v>0.70650599999999997</v>
      </c>
      <c r="M1704">
        <v>0</v>
      </c>
      <c r="N1704" t="s">
        <v>42</v>
      </c>
    </row>
    <row r="1705" spans="1:14" x14ac:dyDescent="0.25">
      <c r="A1705" t="s">
        <v>161</v>
      </c>
      <c r="B1705">
        <v>8501.41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0.28320499999999998</v>
      </c>
      <c r="L1705">
        <v>0.725634</v>
      </c>
      <c r="M1705">
        <v>0</v>
      </c>
      <c r="N1705" t="s">
        <v>42</v>
      </c>
    </row>
    <row r="1706" spans="1:14" x14ac:dyDescent="0.25">
      <c r="A1706" t="s">
        <v>161</v>
      </c>
      <c r="B1706">
        <v>8453.01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0.28331800000000001</v>
      </c>
      <c r="L1706">
        <v>0.72741400000000001</v>
      </c>
      <c r="M1706">
        <v>0</v>
      </c>
      <c r="N1706" t="s">
        <v>42</v>
      </c>
    </row>
    <row r="1707" spans="1:14" x14ac:dyDescent="0.25">
      <c r="A1707" t="s">
        <v>161</v>
      </c>
      <c r="B1707">
        <v>8488.39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0.28311700000000001</v>
      </c>
      <c r="L1707">
        <v>0.71246299999999996</v>
      </c>
      <c r="M1707">
        <v>0</v>
      </c>
      <c r="N1707" t="s">
        <v>42</v>
      </c>
    </row>
    <row r="1708" spans="1:14" x14ac:dyDescent="0.25">
      <c r="A1708" t="s">
        <v>161</v>
      </c>
      <c r="B1708">
        <v>8488.83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0.28308</v>
      </c>
      <c r="L1708">
        <v>0.70652099999999995</v>
      </c>
      <c r="M1708">
        <v>0</v>
      </c>
      <c r="N1708" t="s">
        <v>42</v>
      </c>
    </row>
    <row r="1709" spans="1:14" x14ac:dyDescent="0.25">
      <c r="A1709" t="s">
        <v>161</v>
      </c>
      <c r="B1709">
        <v>8460.14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0.28310600000000002</v>
      </c>
      <c r="L1709">
        <v>0.71589499999999995</v>
      </c>
      <c r="M1709">
        <v>0</v>
      </c>
      <c r="N1709" t="s">
        <v>42</v>
      </c>
    </row>
    <row r="1710" spans="1:14" x14ac:dyDescent="0.25">
      <c r="A1710" t="s">
        <v>161</v>
      </c>
      <c r="B1710">
        <v>8494.57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0.28372399999999998</v>
      </c>
      <c r="L1710">
        <v>0.72105799999999998</v>
      </c>
      <c r="M1710">
        <v>0</v>
      </c>
      <c r="N1710" t="s">
        <v>42</v>
      </c>
    </row>
    <row r="1711" spans="1:14" x14ac:dyDescent="0.25">
      <c r="A1711" t="s">
        <v>161</v>
      </c>
      <c r="B1711">
        <v>8440.5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0.28311999999999998</v>
      </c>
      <c r="L1711">
        <v>0.72204999999999997</v>
      </c>
      <c r="M1711">
        <v>0</v>
      </c>
      <c r="N1711" t="s">
        <v>42</v>
      </c>
    </row>
    <row r="1712" spans="1:14" x14ac:dyDescent="0.25">
      <c r="A1712" t="s">
        <v>161</v>
      </c>
      <c r="B1712">
        <v>8450.8700000000008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0.28328799999999998</v>
      </c>
      <c r="L1712">
        <v>0.72552000000000005</v>
      </c>
      <c r="M1712">
        <v>0</v>
      </c>
      <c r="N1712" t="s">
        <v>42</v>
      </c>
    </row>
    <row r="1713" spans="1:14" x14ac:dyDescent="0.25">
      <c r="A1713" t="s">
        <v>161</v>
      </c>
      <c r="B1713">
        <v>8435.5499999999993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0.283078</v>
      </c>
      <c r="L1713">
        <v>0.72659799999999997</v>
      </c>
      <c r="M1713">
        <v>0</v>
      </c>
      <c r="N1713" t="s">
        <v>42</v>
      </c>
    </row>
    <row r="1714" spans="1:14" x14ac:dyDescent="0.25">
      <c r="A1714" t="s">
        <v>161</v>
      </c>
      <c r="B1714">
        <v>8439.86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0.28308</v>
      </c>
      <c r="L1714">
        <v>0.71999199999999997</v>
      </c>
      <c r="M1714">
        <v>0</v>
      </c>
      <c r="N1714" t="s">
        <v>42</v>
      </c>
    </row>
    <row r="1715" spans="1:14" x14ac:dyDescent="0.25">
      <c r="A1715" t="s">
        <v>161</v>
      </c>
      <c r="B1715">
        <v>8426.7199999999993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0.28325299999999998</v>
      </c>
      <c r="L1715">
        <v>0.71671799999999997</v>
      </c>
      <c r="M1715">
        <v>0</v>
      </c>
      <c r="N1715" t="s">
        <v>42</v>
      </c>
    </row>
    <row r="1716" spans="1:14" x14ac:dyDescent="0.25">
      <c r="A1716" t="s">
        <v>161</v>
      </c>
      <c r="B1716">
        <v>8387.98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0.28348299999999998</v>
      </c>
      <c r="L1716">
        <v>0.727719</v>
      </c>
      <c r="M1716">
        <v>0</v>
      </c>
      <c r="N1716" t="s">
        <v>42</v>
      </c>
    </row>
    <row r="1717" spans="1:14" x14ac:dyDescent="0.25">
      <c r="A1717" t="s">
        <v>161</v>
      </c>
      <c r="B1717">
        <v>8380.32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0.28308800000000001</v>
      </c>
      <c r="L1717">
        <v>0.71984199999999998</v>
      </c>
      <c r="M1717">
        <v>0</v>
      </c>
      <c r="N1717" t="s">
        <v>42</v>
      </c>
    </row>
    <row r="1718" spans="1:14" x14ac:dyDescent="0.25">
      <c r="A1718" t="s">
        <v>161</v>
      </c>
      <c r="B1718">
        <v>8340.26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0.28307900000000003</v>
      </c>
      <c r="L1718">
        <v>0.71313599999999999</v>
      </c>
      <c r="M1718">
        <v>0</v>
      </c>
      <c r="N1718" t="s">
        <v>42</v>
      </c>
    </row>
    <row r="1719" spans="1:14" x14ac:dyDescent="0.25">
      <c r="A1719" t="s">
        <v>161</v>
      </c>
      <c r="B1719">
        <v>8345.33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0.283082</v>
      </c>
      <c r="L1719">
        <v>0.72728300000000001</v>
      </c>
      <c r="M1719">
        <v>0</v>
      </c>
      <c r="N1719" t="s">
        <v>42</v>
      </c>
    </row>
    <row r="1720" spans="1:14" x14ac:dyDescent="0.25">
      <c r="A1720" t="s">
        <v>161</v>
      </c>
      <c r="B1720">
        <v>8354.02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0.28308800000000001</v>
      </c>
      <c r="L1720">
        <v>0.72312399999999999</v>
      </c>
      <c r="M1720">
        <v>0</v>
      </c>
      <c r="N1720" t="s">
        <v>42</v>
      </c>
    </row>
    <row r="1721" spans="1:14" x14ac:dyDescent="0.25">
      <c r="A1721" t="s">
        <v>161</v>
      </c>
      <c r="B1721">
        <v>8369.64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0.28309400000000001</v>
      </c>
      <c r="L1721">
        <v>0.72700500000000001</v>
      </c>
      <c r="M1721">
        <v>0</v>
      </c>
      <c r="N1721" t="s">
        <v>42</v>
      </c>
    </row>
    <row r="1722" spans="1:14" x14ac:dyDescent="0.25">
      <c r="A1722" t="s">
        <v>161</v>
      </c>
      <c r="B1722">
        <v>8423.65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0.28308</v>
      </c>
      <c r="L1722">
        <v>0.72523099999999996</v>
      </c>
      <c r="M1722">
        <v>0</v>
      </c>
      <c r="N1722" t="s">
        <v>42</v>
      </c>
    </row>
    <row r="1723" spans="1:14" x14ac:dyDescent="0.25">
      <c r="A1723" t="s">
        <v>161</v>
      </c>
      <c r="B1723">
        <v>8322.61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0.28329500000000002</v>
      </c>
      <c r="L1723">
        <v>0.70652999999999999</v>
      </c>
      <c r="M1723">
        <v>0</v>
      </c>
      <c r="N1723" t="s">
        <v>42</v>
      </c>
    </row>
    <row r="1724" spans="1:14" x14ac:dyDescent="0.25">
      <c r="A1724" t="s">
        <v>161</v>
      </c>
      <c r="B1724">
        <v>8397.32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0.283078</v>
      </c>
      <c r="L1724">
        <v>0.720584</v>
      </c>
      <c r="M1724">
        <v>0</v>
      </c>
      <c r="N1724" t="s">
        <v>42</v>
      </c>
    </row>
    <row r="1725" spans="1:14" x14ac:dyDescent="0.25">
      <c r="A1725" t="s">
        <v>161</v>
      </c>
      <c r="B1725">
        <v>8399.67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0.28325800000000001</v>
      </c>
      <c r="L1725">
        <v>0.72781499999999999</v>
      </c>
      <c r="M1725">
        <v>0</v>
      </c>
      <c r="N1725" t="s">
        <v>42</v>
      </c>
    </row>
    <row r="1726" spans="1:14" x14ac:dyDescent="0.25">
      <c r="A1726" t="s">
        <v>161</v>
      </c>
      <c r="B1726">
        <v>8376.84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0.28308899999999998</v>
      </c>
      <c r="L1726">
        <v>0.72397</v>
      </c>
      <c r="M1726">
        <v>0</v>
      </c>
      <c r="N1726" t="s">
        <v>42</v>
      </c>
    </row>
    <row r="1727" spans="1:14" x14ac:dyDescent="0.25">
      <c r="A1727" t="s">
        <v>161</v>
      </c>
      <c r="B1727">
        <v>8378.2099999999991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0.27737400000000001</v>
      </c>
      <c r="L1727">
        <v>0.70653100000000002</v>
      </c>
      <c r="M1727">
        <v>0</v>
      </c>
      <c r="N1727" t="s">
        <v>42</v>
      </c>
    </row>
    <row r="1728" spans="1:14" x14ac:dyDescent="0.25">
      <c r="A1728" t="s">
        <v>161</v>
      </c>
      <c r="B1728">
        <v>8358.23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0.28374899999999997</v>
      </c>
      <c r="L1728">
        <v>0.71322700000000006</v>
      </c>
      <c r="M1728">
        <v>0</v>
      </c>
      <c r="N1728" t="s">
        <v>42</v>
      </c>
    </row>
    <row r="1729" spans="1:25" x14ac:dyDescent="0.25">
      <c r="A1729" t="s">
        <v>161</v>
      </c>
      <c r="B1729">
        <v>8423.52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0.26236100000000001</v>
      </c>
      <c r="L1729">
        <v>0.72760000000000002</v>
      </c>
      <c r="M1729">
        <v>0</v>
      </c>
      <c r="N1729" t="s">
        <v>42</v>
      </c>
    </row>
    <row r="1730" spans="1:25" x14ac:dyDescent="0.25">
      <c r="A1730" t="s">
        <v>161</v>
      </c>
      <c r="B1730">
        <v>8440.0400000000009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0.28308100000000003</v>
      </c>
      <c r="L1730">
        <v>0.71426900000000004</v>
      </c>
      <c r="M1730">
        <v>0</v>
      </c>
      <c r="N1730" t="s">
        <v>42</v>
      </c>
    </row>
    <row r="1731" spans="1:25" x14ac:dyDescent="0.25">
      <c r="A1731" t="s">
        <v>161</v>
      </c>
      <c r="B1731">
        <v>8441.75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0.28323399999999999</v>
      </c>
      <c r="L1731">
        <v>0.72644699999999995</v>
      </c>
      <c r="M1731">
        <v>0</v>
      </c>
      <c r="N1731" t="s">
        <v>42</v>
      </c>
    </row>
    <row r="1732" spans="1:25" x14ac:dyDescent="0.25">
      <c r="A1732" t="s">
        <v>161</v>
      </c>
      <c r="B1732">
        <v>8432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0.28345399999999998</v>
      </c>
      <c r="L1732">
        <v>0.721248</v>
      </c>
      <c r="M1732">
        <v>0</v>
      </c>
      <c r="N1732" t="s">
        <v>42</v>
      </c>
    </row>
    <row r="1733" spans="1:25" x14ac:dyDescent="0.25">
      <c r="A1733" t="s">
        <v>161</v>
      </c>
      <c r="B1733">
        <v>8428.35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0.28308699999999998</v>
      </c>
      <c r="L1733">
        <v>0.72788200000000003</v>
      </c>
      <c r="M1733">
        <v>0</v>
      </c>
      <c r="N1733" t="s">
        <v>42</v>
      </c>
    </row>
    <row r="1734" spans="1:25" x14ac:dyDescent="0.25">
      <c r="A1734" t="s">
        <v>161</v>
      </c>
      <c r="B1734">
        <v>8489.68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0.28309800000000002</v>
      </c>
      <c r="L1734">
        <v>0.72500900000000001</v>
      </c>
      <c r="M1734">
        <v>0</v>
      </c>
      <c r="N1734" t="s">
        <v>42</v>
      </c>
    </row>
    <row r="1735" spans="1:25" x14ac:dyDescent="0.25">
      <c r="A1735" t="s">
        <v>161</v>
      </c>
      <c r="B1735">
        <v>8459.57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0.283082</v>
      </c>
      <c r="L1735">
        <v>0.72789099999999995</v>
      </c>
      <c r="M1735">
        <v>0</v>
      </c>
      <c r="N1735" t="s">
        <v>42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161</v>
      </c>
      <c r="B1736">
        <v>8528.7199999999993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0.283078</v>
      </c>
      <c r="L1736">
        <v>0.72757400000000005</v>
      </c>
      <c r="M1736">
        <v>0</v>
      </c>
      <c r="N1736" t="s">
        <v>42</v>
      </c>
      <c r="R1736">
        <f>AVERAGE(B1687:B1736)</f>
        <v>8413.6561999999994</v>
      </c>
      <c r="S1736">
        <f>AVERAGE(C1687:C1736)</f>
        <v>0</v>
      </c>
      <c r="U1736">
        <f>_xlfn.VAR.P(B1687:B1736)</f>
        <v>2441.8725355600022</v>
      </c>
      <c r="V1736">
        <f>_xlfn.VAR.P(C1687:C1736)</f>
        <v>0</v>
      </c>
      <c r="X1736">
        <f>1.96*SQRT(U1736)/50</f>
        <v>1.9370800223643116</v>
      </c>
      <c r="Y1736">
        <f>1.96*SQRT(V1736)/50</f>
        <v>0</v>
      </c>
    </row>
    <row r="1737" spans="1:25" x14ac:dyDescent="0.25">
      <c r="A1737" t="s">
        <v>162</v>
      </c>
      <c r="B1737">
        <v>420783.32929999998</v>
      </c>
      <c r="C1737" t="s">
        <v>36</v>
      </c>
    </row>
    <row r="1738" spans="1:25" x14ac:dyDescent="0.25">
      <c r="A1738" t="s">
        <v>163</v>
      </c>
      <c r="B1738">
        <v>7595.08</v>
      </c>
      <c r="C1738">
        <v>7534.65</v>
      </c>
      <c r="D1738">
        <v>7534.41</v>
      </c>
      <c r="E1738">
        <v>7366.21</v>
      </c>
      <c r="F1738">
        <v>403.21499999999997</v>
      </c>
      <c r="G1738">
        <v>0</v>
      </c>
      <c r="H1738">
        <v>150.21799999999999</v>
      </c>
      <c r="I1738">
        <v>0</v>
      </c>
      <c r="J1738">
        <v>0.28308899999999998</v>
      </c>
      <c r="K1738">
        <v>0.724136</v>
      </c>
      <c r="L1738">
        <v>0</v>
      </c>
      <c r="M1738" t="s">
        <v>42</v>
      </c>
    </row>
    <row r="1739" spans="1:25" x14ac:dyDescent="0.25">
      <c r="A1739" t="s">
        <v>163</v>
      </c>
      <c r="B1739">
        <v>7592.03</v>
      </c>
      <c r="C1739">
        <v>7533.35</v>
      </c>
      <c r="D1739">
        <v>7533.09</v>
      </c>
      <c r="E1739">
        <v>7356.37</v>
      </c>
      <c r="F1739">
        <v>410.04899999999998</v>
      </c>
      <c r="G1739">
        <v>0</v>
      </c>
      <c r="H1739">
        <v>149.82599999999999</v>
      </c>
      <c r="I1739">
        <v>0</v>
      </c>
      <c r="J1739">
        <v>0.28322199999999997</v>
      </c>
      <c r="K1739">
        <v>0.71219299999999996</v>
      </c>
      <c r="L1739">
        <v>0</v>
      </c>
      <c r="M1739" t="s">
        <v>42</v>
      </c>
    </row>
    <row r="1740" spans="1:25" x14ac:dyDescent="0.25">
      <c r="A1740" t="s">
        <v>163</v>
      </c>
      <c r="B1740">
        <v>7522.84</v>
      </c>
      <c r="C1740">
        <v>7464.44</v>
      </c>
      <c r="D1740">
        <v>7464.22</v>
      </c>
      <c r="E1740">
        <v>7301.23</v>
      </c>
      <c r="F1740">
        <v>395.80399999999997</v>
      </c>
      <c r="G1740">
        <v>0</v>
      </c>
      <c r="H1740">
        <v>150.57</v>
      </c>
      <c r="I1740">
        <v>0</v>
      </c>
      <c r="J1740">
        <v>0.28308499999999998</v>
      </c>
      <c r="K1740">
        <v>0.72451100000000002</v>
      </c>
      <c r="L1740">
        <v>0</v>
      </c>
      <c r="M1740" t="s">
        <v>42</v>
      </c>
    </row>
    <row r="1741" spans="1:25" x14ac:dyDescent="0.25">
      <c r="A1741" t="s">
        <v>163</v>
      </c>
      <c r="B1741">
        <v>7536.04</v>
      </c>
      <c r="C1741">
        <v>7477.92</v>
      </c>
      <c r="D1741">
        <v>7477.71</v>
      </c>
      <c r="E1741">
        <v>7317.87</v>
      </c>
      <c r="F1741">
        <v>393.08600000000001</v>
      </c>
      <c r="G1741">
        <v>0</v>
      </c>
      <c r="H1741">
        <v>149.839</v>
      </c>
      <c r="I1741">
        <v>0</v>
      </c>
      <c r="J1741">
        <v>0.26220399999999999</v>
      </c>
      <c r="K1741">
        <v>0.72317299999999995</v>
      </c>
      <c r="L1741">
        <v>0</v>
      </c>
      <c r="M1741" t="s">
        <v>42</v>
      </c>
    </row>
    <row r="1742" spans="1:25" x14ac:dyDescent="0.25">
      <c r="A1742" t="s">
        <v>163</v>
      </c>
      <c r="B1742">
        <v>7538.42</v>
      </c>
      <c r="C1742">
        <v>7480.11</v>
      </c>
      <c r="D1742">
        <v>7479.9</v>
      </c>
      <c r="E1742">
        <v>7318.12</v>
      </c>
      <c r="F1742">
        <v>395.35500000000002</v>
      </c>
      <c r="G1742">
        <v>0</v>
      </c>
      <c r="H1742">
        <v>150.929</v>
      </c>
      <c r="I1742">
        <v>0</v>
      </c>
      <c r="J1742">
        <v>0.26117600000000002</v>
      </c>
      <c r="K1742">
        <v>0.72268200000000005</v>
      </c>
      <c r="L1742">
        <v>0</v>
      </c>
      <c r="M1742" t="s">
        <v>42</v>
      </c>
    </row>
    <row r="1743" spans="1:25" x14ac:dyDescent="0.25">
      <c r="A1743" t="s">
        <v>163</v>
      </c>
      <c r="B1743">
        <v>7685.36</v>
      </c>
      <c r="C1743">
        <v>7626.78</v>
      </c>
      <c r="D1743">
        <v>7626.57</v>
      </c>
      <c r="E1743">
        <v>7458.75</v>
      </c>
      <c r="F1743">
        <v>404.10899999999998</v>
      </c>
      <c r="G1743">
        <v>0</v>
      </c>
      <c r="H1743">
        <v>150.66300000000001</v>
      </c>
      <c r="I1743">
        <v>0</v>
      </c>
      <c r="J1743">
        <v>0.283082</v>
      </c>
      <c r="K1743">
        <v>0.72789700000000002</v>
      </c>
      <c r="L1743">
        <v>0</v>
      </c>
      <c r="M1743" t="s">
        <v>42</v>
      </c>
    </row>
    <row r="1744" spans="1:25" x14ac:dyDescent="0.25">
      <c r="A1744" t="s">
        <v>163</v>
      </c>
      <c r="B1744">
        <v>7578.53</v>
      </c>
      <c r="C1744">
        <v>7519.57</v>
      </c>
      <c r="D1744">
        <v>7519.36</v>
      </c>
      <c r="E1744">
        <v>7358.18</v>
      </c>
      <c r="F1744">
        <v>396.40499999999997</v>
      </c>
      <c r="G1744">
        <v>0</v>
      </c>
      <c r="H1744">
        <v>151.36000000000001</v>
      </c>
      <c r="I1744">
        <v>0</v>
      </c>
      <c r="J1744">
        <v>0.26856600000000003</v>
      </c>
      <c r="K1744">
        <v>0.72120799999999996</v>
      </c>
      <c r="L1744">
        <v>0</v>
      </c>
      <c r="M1744" t="s">
        <v>42</v>
      </c>
    </row>
    <row r="1745" spans="1:13" x14ac:dyDescent="0.25">
      <c r="A1745" t="s">
        <v>163</v>
      </c>
      <c r="B1745">
        <v>7544.2</v>
      </c>
      <c r="C1745">
        <v>7486.15</v>
      </c>
      <c r="D1745">
        <v>7485.95</v>
      </c>
      <c r="E1745">
        <v>7329.7</v>
      </c>
      <c r="F1745">
        <v>392.34</v>
      </c>
      <c r="G1745">
        <v>0</v>
      </c>
      <c r="H1745">
        <v>150.90600000000001</v>
      </c>
      <c r="I1745">
        <v>0</v>
      </c>
      <c r="J1745">
        <v>0.283329</v>
      </c>
      <c r="K1745">
        <v>0.74454399999999998</v>
      </c>
      <c r="L1745">
        <v>0</v>
      </c>
      <c r="M1745" t="s">
        <v>42</v>
      </c>
    </row>
    <row r="1746" spans="1:13" x14ac:dyDescent="0.25">
      <c r="A1746" t="s">
        <v>163</v>
      </c>
      <c r="B1746">
        <v>7465.89</v>
      </c>
      <c r="C1746">
        <v>7407.68</v>
      </c>
      <c r="D1746">
        <v>7407.53</v>
      </c>
      <c r="E1746">
        <v>7263.04</v>
      </c>
      <c r="F1746">
        <v>383.52</v>
      </c>
      <c r="G1746">
        <v>0</v>
      </c>
      <c r="H1746">
        <v>152.053</v>
      </c>
      <c r="I1746">
        <v>0</v>
      </c>
      <c r="J1746">
        <v>0.28189900000000001</v>
      </c>
      <c r="K1746">
        <v>0.72301000000000004</v>
      </c>
      <c r="L1746">
        <v>0</v>
      </c>
      <c r="M1746" t="s">
        <v>42</v>
      </c>
    </row>
    <row r="1747" spans="1:13" x14ac:dyDescent="0.25">
      <c r="A1747" t="s">
        <v>163</v>
      </c>
      <c r="B1747">
        <v>7457.33</v>
      </c>
      <c r="C1747">
        <v>7399.37</v>
      </c>
      <c r="D1747">
        <v>7399.21</v>
      </c>
      <c r="E1747">
        <v>7251.24</v>
      </c>
      <c r="F1747">
        <v>386.62599999999998</v>
      </c>
      <c r="G1747">
        <v>0</v>
      </c>
      <c r="H1747">
        <v>151.41</v>
      </c>
      <c r="I1747">
        <v>0</v>
      </c>
      <c r="J1747">
        <v>0.28314400000000001</v>
      </c>
      <c r="K1747">
        <v>0.72625200000000001</v>
      </c>
      <c r="L1747">
        <v>0</v>
      </c>
      <c r="M1747" t="s">
        <v>42</v>
      </c>
    </row>
    <row r="1748" spans="1:13" x14ac:dyDescent="0.25">
      <c r="A1748" t="s">
        <v>163</v>
      </c>
      <c r="B1748">
        <v>7476.31</v>
      </c>
      <c r="C1748">
        <v>7418.16</v>
      </c>
      <c r="D1748">
        <v>7418</v>
      </c>
      <c r="E1748">
        <v>7270.26</v>
      </c>
      <c r="F1748">
        <v>387.09199999999998</v>
      </c>
      <c r="G1748">
        <v>0</v>
      </c>
      <c r="H1748">
        <v>151.107</v>
      </c>
      <c r="I1748">
        <v>0</v>
      </c>
      <c r="J1748">
        <v>0.28308499999999998</v>
      </c>
      <c r="K1748">
        <v>0.72184599999999999</v>
      </c>
      <c r="L1748">
        <v>0</v>
      </c>
      <c r="M1748" t="s">
        <v>42</v>
      </c>
    </row>
    <row r="1749" spans="1:13" x14ac:dyDescent="0.25">
      <c r="A1749" t="s">
        <v>163</v>
      </c>
      <c r="B1749">
        <v>7471.27</v>
      </c>
      <c r="C1749">
        <v>7413.44</v>
      </c>
      <c r="D1749">
        <v>7413.28</v>
      </c>
      <c r="E1749">
        <v>7265.53</v>
      </c>
      <c r="F1749">
        <v>386.44600000000003</v>
      </c>
      <c r="G1749">
        <v>0</v>
      </c>
      <c r="H1749">
        <v>151.30500000000001</v>
      </c>
      <c r="I1749">
        <v>0</v>
      </c>
      <c r="J1749">
        <v>0.283078</v>
      </c>
      <c r="K1749">
        <v>0.72785900000000003</v>
      </c>
      <c r="L1749">
        <v>0</v>
      </c>
      <c r="M1749" t="s">
        <v>42</v>
      </c>
    </row>
    <row r="1750" spans="1:13" x14ac:dyDescent="0.25">
      <c r="A1750" t="s">
        <v>163</v>
      </c>
      <c r="B1750">
        <v>7508.91</v>
      </c>
      <c r="C1750">
        <v>7451.39</v>
      </c>
      <c r="D1750">
        <v>7451.21</v>
      </c>
      <c r="E1750">
        <v>7303.61</v>
      </c>
      <c r="F1750">
        <v>386.97500000000002</v>
      </c>
      <c r="G1750">
        <v>0</v>
      </c>
      <c r="H1750">
        <v>152.017</v>
      </c>
      <c r="I1750">
        <v>0</v>
      </c>
      <c r="J1750">
        <v>0.28309000000000001</v>
      </c>
      <c r="K1750">
        <v>0.71938899999999995</v>
      </c>
      <c r="L1750">
        <v>0</v>
      </c>
      <c r="M1750" t="s">
        <v>42</v>
      </c>
    </row>
    <row r="1751" spans="1:13" x14ac:dyDescent="0.25">
      <c r="A1751" t="s">
        <v>163</v>
      </c>
      <c r="B1751">
        <v>7522.49</v>
      </c>
      <c r="C1751">
        <v>7464.98</v>
      </c>
      <c r="D1751">
        <v>7464.8</v>
      </c>
      <c r="E1751">
        <v>7315.64</v>
      </c>
      <c r="F1751">
        <v>387.363</v>
      </c>
      <c r="G1751">
        <v>0</v>
      </c>
      <c r="H1751">
        <v>152.6</v>
      </c>
      <c r="I1751">
        <v>0</v>
      </c>
      <c r="J1751">
        <v>0.28315400000000002</v>
      </c>
      <c r="K1751">
        <v>0.72458699999999998</v>
      </c>
      <c r="L1751">
        <v>0</v>
      </c>
      <c r="M1751" t="s">
        <v>42</v>
      </c>
    </row>
    <row r="1752" spans="1:13" x14ac:dyDescent="0.25">
      <c r="A1752" t="s">
        <v>163</v>
      </c>
      <c r="B1752">
        <v>7466.25</v>
      </c>
      <c r="C1752">
        <v>7407.86</v>
      </c>
      <c r="D1752">
        <v>7407.69</v>
      </c>
      <c r="E1752">
        <v>7259.88</v>
      </c>
      <c r="F1752">
        <v>386.97399999999999</v>
      </c>
      <c r="G1752">
        <v>0</v>
      </c>
      <c r="H1752">
        <v>151.773</v>
      </c>
      <c r="I1752">
        <v>0</v>
      </c>
      <c r="J1752">
        <v>0.28310000000000002</v>
      </c>
      <c r="K1752">
        <v>0.72788900000000001</v>
      </c>
      <c r="L1752">
        <v>0</v>
      </c>
      <c r="M1752" t="s">
        <v>42</v>
      </c>
    </row>
    <row r="1753" spans="1:13" x14ac:dyDescent="0.25">
      <c r="A1753" t="s">
        <v>163</v>
      </c>
      <c r="B1753">
        <v>7588.56</v>
      </c>
      <c r="C1753">
        <v>7530.82</v>
      </c>
      <c r="D1753">
        <v>7530.63</v>
      </c>
      <c r="E1753">
        <v>7371.76</v>
      </c>
      <c r="F1753">
        <v>398.33199999999999</v>
      </c>
      <c r="G1753">
        <v>0</v>
      </c>
      <c r="H1753">
        <v>151.12899999999999</v>
      </c>
      <c r="I1753">
        <v>0</v>
      </c>
      <c r="J1753">
        <v>0.28308100000000003</v>
      </c>
      <c r="K1753">
        <v>0.72789899999999996</v>
      </c>
      <c r="L1753">
        <v>0</v>
      </c>
      <c r="M1753" t="s">
        <v>42</v>
      </c>
    </row>
    <row r="1754" spans="1:13" x14ac:dyDescent="0.25">
      <c r="A1754" t="s">
        <v>163</v>
      </c>
      <c r="B1754">
        <v>7477.86</v>
      </c>
      <c r="C1754">
        <v>7419.41</v>
      </c>
      <c r="D1754">
        <v>7419.24</v>
      </c>
      <c r="E1754">
        <v>7273.35</v>
      </c>
      <c r="F1754">
        <v>384.649</v>
      </c>
      <c r="G1754">
        <v>0</v>
      </c>
      <c r="H1754">
        <v>152.09</v>
      </c>
      <c r="I1754">
        <v>0</v>
      </c>
      <c r="J1754">
        <v>0.26559100000000002</v>
      </c>
      <c r="K1754">
        <v>0.72410300000000005</v>
      </c>
      <c r="L1754">
        <v>0</v>
      </c>
      <c r="M1754" t="s">
        <v>42</v>
      </c>
    </row>
    <row r="1755" spans="1:13" x14ac:dyDescent="0.25">
      <c r="A1755" t="s">
        <v>163</v>
      </c>
      <c r="B1755">
        <v>7466.96</v>
      </c>
      <c r="C1755">
        <v>7408.47</v>
      </c>
      <c r="D1755">
        <v>7408.3</v>
      </c>
      <c r="E1755">
        <v>7264.23</v>
      </c>
      <c r="F1755">
        <v>384.09500000000003</v>
      </c>
      <c r="G1755">
        <v>0</v>
      </c>
      <c r="H1755">
        <v>151.666</v>
      </c>
      <c r="I1755">
        <v>0</v>
      </c>
      <c r="J1755">
        <v>0.283078</v>
      </c>
      <c r="K1755">
        <v>0.70873900000000001</v>
      </c>
      <c r="L1755">
        <v>0</v>
      </c>
      <c r="M1755" t="s">
        <v>42</v>
      </c>
    </row>
    <row r="1756" spans="1:13" x14ac:dyDescent="0.25">
      <c r="A1756" t="s">
        <v>163</v>
      </c>
      <c r="B1756">
        <v>7463.3</v>
      </c>
      <c r="C1756">
        <v>7405.35</v>
      </c>
      <c r="D1756">
        <v>7405.19</v>
      </c>
      <c r="E1756">
        <v>7259.15</v>
      </c>
      <c r="F1756">
        <v>385.62799999999999</v>
      </c>
      <c r="G1756">
        <v>0</v>
      </c>
      <c r="H1756">
        <v>151.25899999999999</v>
      </c>
      <c r="I1756">
        <v>0</v>
      </c>
      <c r="J1756">
        <v>0.27247300000000002</v>
      </c>
      <c r="K1756">
        <v>0.70653100000000002</v>
      </c>
      <c r="L1756">
        <v>0</v>
      </c>
      <c r="M1756" t="s">
        <v>42</v>
      </c>
    </row>
    <row r="1757" spans="1:13" x14ac:dyDescent="0.25">
      <c r="A1757" t="s">
        <v>163</v>
      </c>
      <c r="B1757">
        <v>7482.8</v>
      </c>
      <c r="C1757">
        <v>7425.07</v>
      </c>
      <c r="D1757">
        <v>7424.91</v>
      </c>
      <c r="E1757">
        <v>7278.11</v>
      </c>
      <c r="F1757">
        <v>385.51900000000001</v>
      </c>
      <c r="G1757">
        <v>0</v>
      </c>
      <c r="H1757">
        <v>151.51400000000001</v>
      </c>
      <c r="I1757">
        <v>0</v>
      </c>
      <c r="J1757">
        <v>0.28310299999999999</v>
      </c>
      <c r="K1757">
        <v>0.72694499999999995</v>
      </c>
      <c r="L1757">
        <v>0</v>
      </c>
      <c r="M1757" t="s">
        <v>42</v>
      </c>
    </row>
    <row r="1758" spans="1:13" x14ac:dyDescent="0.25">
      <c r="A1758" t="s">
        <v>163</v>
      </c>
      <c r="B1758">
        <v>7502.41</v>
      </c>
      <c r="C1758">
        <v>7444.46</v>
      </c>
      <c r="D1758">
        <v>7444.28</v>
      </c>
      <c r="E1758">
        <v>7295.73</v>
      </c>
      <c r="F1758">
        <v>388.44400000000002</v>
      </c>
      <c r="G1758">
        <v>0</v>
      </c>
      <c r="H1758">
        <v>151.78299999999999</v>
      </c>
      <c r="I1758">
        <v>0</v>
      </c>
      <c r="J1758">
        <v>0.28309699999999999</v>
      </c>
      <c r="K1758">
        <v>0.70927200000000001</v>
      </c>
      <c r="L1758">
        <v>0</v>
      </c>
      <c r="M1758" t="s">
        <v>42</v>
      </c>
    </row>
    <row r="1759" spans="1:13" x14ac:dyDescent="0.25">
      <c r="A1759" t="s">
        <v>163</v>
      </c>
      <c r="B1759">
        <v>7512.81</v>
      </c>
      <c r="C1759">
        <v>7454.61</v>
      </c>
      <c r="D1759">
        <v>7454.44</v>
      </c>
      <c r="E1759">
        <v>7306.29</v>
      </c>
      <c r="F1759">
        <v>384.274</v>
      </c>
      <c r="G1759">
        <v>0</v>
      </c>
      <c r="H1759">
        <v>151.571</v>
      </c>
      <c r="I1759">
        <v>0</v>
      </c>
      <c r="J1759">
        <v>0.283084</v>
      </c>
      <c r="K1759">
        <v>0.72105600000000003</v>
      </c>
      <c r="L1759">
        <v>0</v>
      </c>
      <c r="M1759" t="s">
        <v>42</v>
      </c>
    </row>
    <row r="1760" spans="1:13" x14ac:dyDescent="0.25">
      <c r="A1760" t="s">
        <v>163</v>
      </c>
      <c r="B1760">
        <v>7498.71</v>
      </c>
      <c r="C1760">
        <v>7440.48</v>
      </c>
      <c r="D1760">
        <v>7440.31</v>
      </c>
      <c r="E1760">
        <v>7291.48</v>
      </c>
      <c r="F1760">
        <v>387.16</v>
      </c>
      <c r="G1760">
        <v>0</v>
      </c>
      <c r="H1760">
        <v>151.245</v>
      </c>
      <c r="I1760">
        <v>0</v>
      </c>
      <c r="J1760">
        <v>0.26192900000000002</v>
      </c>
      <c r="K1760">
        <v>0.72145099999999995</v>
      </c>
      <c r="L1760">
        <v>0</v>
      </c>
      <c r="M1760" t="s">
        <v>42</v>
      </c>
    </row>
    <row r="1761" spans="1:13" x14ac:dyDescent="0.25">
      <c r="A1761" t="s">
        <v>163</v>
      </c>
      <c r="B1761">
        <v>7562</v>
      </c>
      <c r="C1761">
        <v>7503.43</v>
      </c>
      <c r="D1761">
        <v>7503.24</v>
      </c>
      <c r="E1761">
        <v>7340.6</v>
      </c>
      <c r="F1761">
        <v>396.52800000000002</v>
      </c>
      <c r="G1761">
        <v>0</v>
      </c>
      <c r="H1761">
        <v>150.40600000000001</v>
      </c>
      <c r="I1761">
        <v>0</v>
      </c>
      <c r="J1761">
        <v>0.283078</v>
      </c>
      <c r="K1761">
        <v>0.71639600000000003</v>
      </c>
      <c r="L1761">
        <v>0</v>
      </c>
      <c r="M1761" t="s">
        <v>42</v>
      </c>
    </row>
    <row r="1762" spans="1:13" x14ac:dyDescent="0.25">
      <c r="A1762" t="s">
        <v>163</v>
      </c>
      <c r="B1762">
        <v>7515.75</v>
      </c>
      <c r="C1762">
        <v>7456.29</v>
      </c>
      <c r="D1762">
        <v>7456.08</v>
      </c>
      <c r="E1762">
        <v>7298.64</v>
      </c>
      <c r="F1762">
        <v>394.93599999999998</v>
      </c>
      <c r="G1762">
        <v>0</v>
      </c>
      <c r="H1762">
        <v>149.37899999999999</v>
      </c>
      <c r="I1762">
        <v>0</v>
      </c>
      <c r="J1762">
        <v>0.28310800000000003</v>
      </c>
      <c r="K1762">
        <v>0.72753400000000001</v>
      </c>
      <c r="L1762">
        <v>0</v>
      </c>
      <c r="M1762" t="s">
        <v>42</v>
      </c>
    </row>
    <row r="1763" spans="1:13" x14ac:dyDescent="0.25">
      <c r="A1763" t="s">
        <v>163</v>
      </c>
      <c r="B1763">
        <v>7503.2</v>
      </c>
      <c r="C1763">
        <v>7444.08</v>
      </c>
      <c r="D1763">
        <v>7443.88</v>
      </c>
      <c r="E1763">
        <v>7283.31</v>
      </c>
      <c r="F1763">
        <v>393.95499999999998</v>
      </c>
      <c r="G1763">
        <v>0</v>
      </c>
      <c r="H1763">
        <v>149.35900000000001</v>
      </c>
      <c r="I1763">
        <v>0</v>
      </c>
      <c r="J1763">
        <v>0.28315200000000001</v>
      </c>
      <c r="K1763">
        <v>0.72770500000000005</v>
      </c>
      <c r="L1763">
        <v>0</v>
      </c>
      <c r="M1763" t="s">
        <v>42</v>
      </c>
    </row>
    <row r="1764" spans="1:13" x14ac:dyDescent="0.25">
      <c r="A1764" t="s">
        <v>163</v>
      </c>
      <c r="B1764">
        <v>7506.3</v>
      </c>
      <c r="C1764">
        <v>7447.66</v>
      </c>
      <c r="D1764">
        <v>7447.45</v>
      </c>
      <c r="E1764">
        <v>7288.47</v>
      </c>
      <c r="F1764">
        <v>395.46600000000001</v>
      </c>
      <c r="G1764">
        <v>0</v>
      </c>
      <c r="H1764">
        <v>150.72300000000001</v>
      </c>
      <c r="I1764">
        <v>0</v>
      </c>
      <c r="J1764">
        <v>0.28321299999999999</v>
      </c>
      <c r="K1764">
        <v>0.72057199999999999</v>
      </c>
      <c r="L1764">
        <v>0</v>
      </c>
      <c r="M1764" t="s">
        <v>42</v>
      </c>
    </row>
    <row r="1765" spans="1:13" x14ac:dyDescent="0.25">
      <c r="A1765" t="s">
        <v>163</v>
      </c>
      <c r="B1765">
        <v>7502.33</v>
      </c>
      <c r="C1765">
        <v>7442.63</v>
      </c>
      <c r="D1765">
        <v>7442.42</v>
      </c>
      <c r="E1765">
        <v>7282.42</v>
      </c>
      <c r="F1765">
        <v>397.52499999999998</v>
      </c>
      <c r="G1765">
        <v>0</v>
      </c>
      <c r="H1765">
        <v>148.48599999999999</v>
      </c>
      <c r="I1765">
        <v>0</v>
      </c>
      <c r="J1765">
        <v>0.28308299999999997</v>
      </c>
      <c r="K1765">
        <v>0.72704299999999999</v>
      </c>
      <c r="L1765">
        <v>0</v>
      </c>
      <c r="M1765" t="s">
        <v>42</v>
      </c>
    </row>
    <row r="1766" spans="1:13" x14ac:dyDescent="0.25">
      <c r="A1766" t="s">
        <v>163</v>
      </c>
      <c r="B1766">
        <v>7523.15</v>
      </c>
      <c r="C1766">
        <v>7465.05</v>
      </c>
      <c r="D1766">
        <v>7464.83</v>
      </c>
      <c r="E1766">
        <v>7303.31</v>
      </c>
      <c r="F1766">
        <v>398.90699999999998</v>
      </c>
      <c r="G1766">
        <v>0</v>
      </c>
      <c r="H1766">
        <v>148.38499999999999</v>
      </c>
      <c r="I1766">
        <v>0</v>
      </c>
      <c r="J1766">
        <v>0.28308299999999997</v>
      </c>
      <c r="K1766">
        <v>0.72736599999999996</v>
      </c>
      <c r="L1766">
        <v>0</v>
      </c>
      <c r="M1766" t="s">
        <v>42</v>
      </c>
    </row>
    <row r="1767" spans="1:13" x14ac:dyDescent="0.25">
      <c r="A1767" t="s">
        <v>163</v>
      </c>
      <c r="B1767">
        <v>7583.64</v>
      </c>
      <c r="C1767">
        <v>7525.65</v>
      </c>
      <c r="D1767">
        <v>7525.43</v>
      </c>
      <c r="E1767">
        <v>7361.62</v>
      </c>
      <c r="F1767">
        <v>399.96800000000002</v>
      </c>
      <c r="G1767">
        <v>0</v>
      </c>
      <c r="H1767">
        <v>148.79400000000001</v>
      </c>
      <c r="I1767">
        <v>0</v>
      </c>
      <c r="J1767">
        <v>0.283109</v>
      </c>
      <c r="K1767">
        <v>0.71863299999999997</v>
      </c>
      <c r="L1767">
        <v>0</v>
      </c>
      <c r="M1767" t="s">
        <v>42</v>
      </c>
    </row>
    <row r="1768" spans="1:13" x14ac:dyDescent="0.25">
      <c r="A1768" t="s">
        <v>163</v>
      </c>
      <c r="B1768">
        <v>7529.42</v>
      </c>
      <c r="C1768">
        <v>7470.92</v>
      </c>
      <c r="D1768">
        <v>7470.7</v>
      </c>
      <c r="E1768">
        <v>7311.12</v>
      </c>
      <c r="F1768">
        <v>393.87700000000001</v>
      </c>
      <c r="G1768">
        <v>0</v>
      </c>
      <c r="H1768">
        <v>150.17699999999999</v>
      </c>
      <c r="I1768">
        <v>0</v>
      </c>
      <c r="J1768">
        <v>0.28381899999999999</v>
      </c>
      <c r="K1768">
        <v>0.71692800000000001</v>
      </c>
      <c r="L1768">
        <v>0</v>
      </c>
      <c r="M1768" t="s">
        <v>42</v>
      </c>
    </row>
    <row r="1769" spans="1:13" x14ac:dyDescent="0.25">
      <c r="A1769" t="s">
        <v>163</v>
      </c>
      <c r="B1769">
        <v>7621.18</v>
      </c>
      <c r="C1769">
        <v>7563.39</v>
      </c>
      <c r="D1769">
        <v>7563.17</v>
      </c>
      <c r="E1769">
        <v>7396.01</v>
      </c>
      <c r="F1769">
        <v>403.00900000000001</v>
      </c>
      <c r="G1769">
        <v>0</v>
      </c>
      <c r="H1769">
        <v>149.672</v>
      </c>
      <c r="I1769">
        <v>0</v>
      </c>
      <c r="J1769">
        <v>0.28309699999999999</v>
      </c>
      <c r="K1769">
        <v>0.72262999999999999</v>
      </c>
      <c r="L1769">
        <v>0</v>
      </c>
      <c r="M1769" t="s">
        <v>42</v>
      </c>
    </row>
    <row r="1770" spans="1:13" x14ac:dyDescent="0.25">
      <c r="A1770" t="s">
        <v>163</v>
      </c>
      <c r="B1770">
        <v>7541.75</v>
      </c>
      <c r="C1770">
        <v>7483.75</v>
      </c>
      <c r="D1770">
        <v>7483.54</v>
      </c>
      <c r="E1770">
        <v>7325.07</v>
      </c>
      <c r="F1770">
        <v>392.42599999999999</v>
      </c>
      <c r="G1770">
        <v>0</v>
      </c>
      <c r="H1770">
        <v>151.91300000000001</v>
      </c>
      <c r="I1770">
        <v>0</v>
      </c>
      <c r="J1770">
        <v>0.26635799999999998</v>
      </c>
      <c r="K1770">
        <v>0.71914500000000003</v>
      </c>
      <c r="L1770">
        <v>0</v>
      </c>
      <c r="M1770" t="s">
        <v>42</v>
      </c>
    </row>
    <row r="1771" spans="1:13" x14ac:dyDescent="0.25">
      <c r="A1771" t="s">
        <v>163</v>
      </c>
      <c r="B1771">
        <v>7551.62</v>
      </c>
      <c r="C1771">
        <v>7493.97</v>
      </c>
      <c r="D1771">
        <v>7493.76</v>
      </c>
      <c r="E1771">
        <v>7330.06</v>
      </c>
      <c r="F1771">
        <v>398.334</v>
      </c>
      <c r="G1771">
        <v>0</v>
      </c>
      <c r="H1771">
        <v>149.12</v>
      </c>
      <c r="I1771">
        <v>0</v>
      </c>
      <c r="J1771">
        <v>0.28147899999999998</v>
      </c>
      <c r="K1771">
        <v>0.72732699999999995</v>
      </c>
      <c r="L1771">
        <v>0</v>
      </c>
      <c r="M1771" t="s">
        <v>42</v>
      </c>
    </row>
    <row r="1772" spans="1:13" x14ac:dyDescent="0.25">
      <c r="A1772" t="s">
        <v>163</v>
      </c>
      <c r="B1772">
        <v>7553.13</v>
      </c>
      <c r="C1772">
        <v>7494.19</v>
      </c>
      <c r="D1772">
        <v>7493.97</v>
      </c>
      <c r="E1772">
        <v>7332.02</v>
      </c>
      <c r="F1772">
        <v>395.39499999999998</v>
      </c>
      <c r="G1772">
        <v>0</v>
      </c>
      <c r="H1772">
        <v>149.77699999999999</v>
      </c>
      <c r="I1772">
        <v>0</v>
      </c>
      <c r="J1772">
        <v>0.28340199999999999</v>
      </c>
      <c r="K1772">
        <v>0.72717699999999996</v>
      </c>
      <c r="L1772">
        <v>0</v>
      </c>
      <c r="M1772" t="s">
        <v>42</v>
      </c>
    </row>
    <row r="1773" spans="1:13" x14ac:dyDescent="0.25">
      <c r="A1773" t="s">
        <v>163</v>
      </c>
      <c r="B1773">
        <v>7548.76</v>
      </c>
      <c r="C1773">
        <v>7490.63</v>
      </c>
      <c r="D1773">
        <v>7490.42</v>
      </c>
      <c r="E1773">
        <v>7331.21</v>
      </c>
      <c r="F1773">
        <v>393.435</v>
      </c>
      <c r="G1773">
        <v>0</v>
      </c>
      <c r="H1773">
        <v>150.18799999999999</v>
      </c>
      <c r="I1773">
        <v>0</v>
      </c>
      <c r="J1773">
        <v>0.28308299999999997</v>
      </c>
      <c r="K1773">
        <v>0.7228</v>
      </c>
      <c r="L1773">
        <v>0</v>
      </c>
      <c r="M1773" t="s">
        <v>42</v>
      </c>
    </row>
    <row r="1774" spans="1:13" x14ac:dyDescent="0.25">
      <c r="A1774" t="s">
        <v>163</v>
      </c>
      <c r="B1774">
        <v>7568.81</v>
      </c>
      <c r="C1774">
        <v>7510.79</v>
      </c>
      <c r="D1774">
        <v>7510.57</v>
      </c>
      <c r="E1774">
        <v>7348.75</v>
      </c>
      <c r="F1774">
        <v>395.36</v>
      </c>
      <c r="G1774">
        <v>0</v>
      </c>
      <c r="H1774">
        <v>150.959</v>
      </c>
      <c r="I1774">
        <v>0</v>
      </c>
      <c r="J1774">
        <v>0.28323100000000001</v>
      </c>
      <c r="K1774">
        <v>0.72147700000000003</v>
      </c>
      <c r="L1774">
        <v>0</v>
      </c>
      <c r="M1774" t="s">
        <v>42</v>
      </c>
    </row>
    <row r="1775" spans="1:13" x14ac:dyDescent="0.25">
      <c r="A1775" t="s">
        <v>163</v>
      </c>
      <c r="B1775">
        <v>7555.54</v>
      </c>
      <c r="C1775">
        <v>7496.77</v>
      </c>
      <c r="D1775">
        <v>7496.55</v>
      </c>
      <c r="E1775">
        <v>7335.91</v>
      </c>
      <c r="F1775">
        <v>395.50599999999997</v>
      </c>
      <c r="G1775">
        <v>0</v>
      </c>
      <c r="H1775">
        <v>150.846</v>
      </c>
      <c r="I1775">
        <v>0</v>
      </c>
      <c r="J1775">
        <v>0.28312999999999999</v>
      </c>
      <c r="K1775">
        <v>0.72764499999999999</v>
      </c>
      <c r="L1775">
        <v>0</v>
      </c>
      <c r="M1775" t="s">
        <v>42</v>
      </c>
    </row>
    <row r="1776" spans="1:13" x14ac:dyDescent="0.25">
      <c r="A1776" t="s">
        <v>163</v>
      </c>
      <c r="B1776">
        <v>7545</v>
      </c>
      <c r="C1776">
        <v>7487.04</v>
      </c>
      <c r="D1776">
        <v>7486.83</v>
      </c>
      <c r="E1776">
        <v>7326.37</v>
      </c>
      <c r="F1776">
        <v>393.90100000000001</v>
      </c>
      <c r="G1776">
        <v>0</v>
      </c>
      <c r="H1776">
        <v>150.95400000000001</v>
      </c>
      <c r="I1776">
        <v>0</v>
      </c>
      <c r="J1776">
        <v>0.28309499999999999</v>
      </c>
      <c r="K1776">
        <v>0.72636599999999996</v>
      </c>
      <c r="L1776">
        <v>0</v>
      </c>
      <c r="M1776" t="s">
        <v>42</v>
      </c>
    </row>
    <row r="1777" spans="1:25" x14ac:dyDescent="0.25">
      <c r="A1777" t="s">
        <v>163</v>
      </c>
      <c r="B1777">
        <v>7537.34</v>
      </c>
      <c r="C1777">
        <v>7478.22</v>
      </c>
      <c r="D1777">
        <v>7478.02</v>
      </c>
      <c r="E1777">
        <v>7322.86</v>
      </c>
      <c r="F1777">
        <v>393.28399999999999</v>
      </c>
      <c r="G1777">
        <v>0</v>
      </c>
      <c r="H1777">
        <v>151.15799999999999</v>
      </c>
      <c r="I1777">
        <v>0</v>
      </c>
      <c r="J1777">
        <v>0.27019399999999999</v>
      </c>
      <c r="K1777">
        <v>0.722804</v>
      </c>
      <c r="L1777">
        <v>0</v>
      </c>
      <c r="M1777" t="s">
        <v>42</v>
      </c>
    </row>
    <row r="1778" spans="1:25" x14ac:dyDescent="0.25">
      <c r="A1778" t="s">
        <v>163</v>
      </c>
      <c r="B1778">
        <v>7508.62</v>
      </c>
      <c r="C1778">
        <v>7450.24</v>
      </c>
      <c r="D1778">
        <v>7450.06</v>
      </c>
      <c r="E1778">
        <v>7300.82</v>
      </c>
      <c r="F1778">
        <v>388.517</v>
      </c>
      <c r="G1778">
        <v>0</v>
      </c>
      <c r="H1778">
        <v>151.31</v>
      </c>
      <c r="I1778">
        <v>0</v>
      </c>
      <c r="J1778">
        <v>0.283163</v>
      </c>
      <c r="K1778">
        <v>0.72768200000000005</v>
      </c>
      <c r="L1778">
        <v>0</v>
      </c>
      <c r="M1778" t="s">
        <v>42</v>
      </c>
    </row>
    <row r="1779" spans="1:25" x14ac:dyDescent="0.25">
      <c r="A1779" t="s">
        <v>163</v>
      </c>
      <c r="B1779">
        <v>7493.21</v>
      </c>
      <c r="C1779">
        <v>7434.98</v>
      </c>
      <c r="D1779">
        <v>7434.8</v>
      </c>
      <c r="E1779">
        <v>7287.69</v>
      </c>
      <c r="F1779">
        <v>388.85399999999998</v>
      </c>
      <c r="G1779">
        <v>0</v>
      </c>
      <c r="H1779">
        <v>150.94499999999999</v>
      </c>
      <c r="I1779">
        <v>0</v>
      </c>
      <c r="J1779">
        <v>0.283082</v>
      </c>
      <c r="K1779">
        <v>0.70653200000000005</v>
      </c>
      <c r="L1779">
        <v>0</v>
      </c>
      <c r="M1779" t="s">
        <v>42</v>
      </c>
    </row>
    <row r="1780" spans="1:25" x14ac:dyDescent="0.25">
      <c r="A1780" t="s">
        <v>163</v>
      </c>
      <c r="B1780">
        <v>7527.8</v>
      </c>
      <c r="C1780">
        <v>7469.44</v>
      </c>
      <c r="D1780">
        <v>7469.27</v>
      </c>
      <c r="E1780">
        <v>7320.72</v>
      </c>
      <c r="F1780">
        <v>388.22199999999998</v>
      </c>
      <c r="G1780">
        <v>0</v>
      </c>
      <c r="H1780">
        <v>152.70599999999999</v>
      </c>
      <c r="I1780">
        <v>0</v>
      </c>
      <c r="J1780">
        <v>0.283078</v>
      </c>
      <c r="K1780">
        <v>0.72010700000000005</v>
      </c>
      <c r="L1780">
        <v>0</v>
      </c>
      <c r="M1780" t="s">
        <v>42</v>
      </c>
    </row>
    <row r="1781" spans="1:25" x14ac:dyDescent="0.25">
      <c r="A1781" t="s">
        <v>163</v>
      </c>
      <c r="B1781">
        <v>7573.29</v>
      </c>
      <c r="C1781">
        <v>7514.54</v>
      </c>
      <c r="D1781">
        <v>7514.36</v>
      </c>
      <c r="E1781">
        <v>7361.03</v>
      </c>
      <c r="F1781">
        <v>391.88600000000002</v>
      </c>
      <c r="G1781">
        <v>0</v>
      </c>
      <c r="H1781">
        <v>152.345</v>
      </c>
      <c r="I1781">
        <v>0</v>
      </c>
      <c r="J1781">
        <v>0.283105</v>
      </c>
      <c r="K1781">
        <v>0.72714500000000004</v>
      </c>
      <c r="L1781">
        <v>0</v>
      </c>
      <c r="M1781" t="s">
        <v>42</v>
      </c>
    </row>
    <row r="1782" spans="1:25" x14ac:dyDescent="0.25">
      <c r="A1782" t="s">
        <v>163</v>
      </c>
      <c r="B1782">
        <v>7677.38</v>
      </c>
      <c r="C1782">
        <v>7617.22</v>
      </c>
      <c r="D1782">
        <v>7616.98</v>
      </c>
      <c r="E1782">
        <v>7451.88</v>
      </c>
      <c r="F1782">
        <v>399.78199999999998</v>
      </c>
      <c r="G1782">
        <v>0</v>
      </c>
      <c r="H1782">
        <v>153.08099999999999</v>
      </c>
      <c r="I1782">
        <v>0</v>
      </c>
      <c r="J1782">
        <v>0.283078</v>
      </c>
      <c r="K1782">
        <v>0.72592000000000001</v>
      </c>
      <c r="L1782">
        <v>0</v>
      </c>
      <c r="M1782" t="s">
        <v>42</v>
      </c>
    </row>
    <row r="1783" spans="1:25" x14ac:dyDescent="0.25">
      <c r="A1783" t="s">
        <v>163</v>
      </c>
      <c r="B1783">
        <v>7816.19</v>
      </c>
      <c r="C1783">
        <v>7756.29</v>
      </c>
      <c r="D1783">
        <v>7755.99</v>
      </c>
      <c r="E1783">
        <v>7577.31</v>
      </c>
      <c r="F1783">
        <v>412.286</v>
      </c>
      <c r="G1783">
        <v>0</v>
      </c>
      <c r="H1783">
        <v>153.86799999999999</v>
      </c>
      <c r="I1783">
        <v>0</v>
      </c>
      <c r="J1783">
        <v>0.28308499999999998</v>
      </c>
      <c r="K1783">
        <v>0.72756799999999999</v>
      </c>
      <c r="L1783">
        <v>0</v>
      </c>
      <c r="M1783" t="s">
        <v>42</v>
      </c>
    </row>
    <row r="1784" spans="1:25" x14ac:dyDescent="0.25">
      <c r="A1784" t="s">
        <v>163</v>
      </c>
      <c r="B1784">
        <v>7648.09</v>
      </c>
      <c r="C1784">
        <v>7588.79</v>
      </c>
      <c r="D1784">
        <v>7588.56</v>
      </c>
      <c r="E1784">
        <v>7424.86</v>
      </c>
      <c r="F1784">
        <v>402.18599999999998</v>
      </c>
      <c r="G1784">
        <v>0</v>
      </c>
      <c r="H1784">
        <v>151.429</v>
      </c>
      <c r="I1784">
        <v>0</v>
      </c>
      <c r="J1784">
        <v>0.28318399999999999</v>
      </c>
      <c r="K1784">
        <v>0.72784899999999997</v>
      </c>
      <c r="L1784">
        <v>0</v>
      </c>
      <c r="M1784" t="s">
        <v>42</v>
      </c>
    </row>
    <row r="1785" spans="1:25" x14ac:dyDescent="0.25">
      <c r="A1785" t="s">
        <v>163</v>
      </c>
      <c r="B1785">
        <v>7682.46</v>
      </c>
      <c r="C1785">
        <v>7624</v>
      </c>
      <c r="D1785">
        <v>7623.76</v>
      </c>
      <c r="E1785">
        <v>7454.68</v>
      </c>
      <c r="F1785">
        <v>400.98099999999999</v>
      </c>
      <c r="G1785">
        <v>0</v>
      </c>
      <c r="H1785">
        <v>153.6</v>
      </c>
      <c r="I1785">
        <v>0</v>
      </c>
      <c r="J1785">
        <v>0.28347899999999998</v>
      </c>
      <c r="K1785">
        <v>0.72631900000000005</v>
      </c>
      <c r="L1785">
        <v>0</v>
      </c>
      <c r="M1785" t="s">
        <v>42</v>
      </c>
    </row>
    <row r="1786" spans="1:25" x14ac:dyDescent="0.25">
      <c r="A1786" t="s">
        <v>163</v>
      </c>
      <c r="B1786">
        <v>7496.7</v>
      </c>
      <c r="C1786">
        <v>7438.55</v>
      </c>
      <c r="D1786">
        <v>7438.37</v>
      </c>
      <c r="E1786">
        <v>7287.51</v>
      </c>
      <c r="F1786">
        <v>389.31099999999998</v>
      </c>
      <c r="G1786">
        <v>0</v>
      </c>
      <c r="H1786">
        <v>151.596</v>
      </c>
      <c r="I1786">
        <v>0</v>
      </c>
      <c r="J1786">
        <v>0.28308100000000003</v>
      </c>
      <c r="K1786">
        <v>0.72789899999999996</v>
      </c>
      <c r="L1786">
        <v>0</v>
      </c>
      <c r="M1786" t="s">
        <v>42</v>
      </c>
    </row>
    <row r="1787" spans="1:25" x14ac:dyDescent="0.25">
      <c r="A1787" t="s">
        <v>163</v>
      </c>
      <c r="B1787">
        <v>7529.39</v>
      </c>
      <c r="C1787">
        <v>7471.3</v>
      </c>
      <c r="D1787">
        <v>7471.12</v>
      </c>
      <c r="E1787">
        <v>7319.74</v>
      </c>
      <c r="F1787">
        <v>392.87599999999998</v>
      </c>
      <c r="G1787">
        <v>0</v>
      </c>
      <c r="H1787">
        <v>151.24100000000001</v>
      </c>
      <c r="I1787">
        <v>0</v>
      </c>
      <c r="J1787">
        <v>0.283078</v>
      </c>
      <c r="K1787">
        <v>0.72789700000000002</v>
      </c>
      <c r="L1787">
        <v>0</v>
      </c>
      <c r="M1787" t="s">
        <v>42</v>
      </c>
    </row>
    <row r="1788" spans="1:25" x14ac:dyDescent="0.25">
      <c r="A1788" t="s">
        <v>163</v>
      </c>
      <c r="B1788">
        <v>7465.37</v>
      </c>
      <c r="C1788">
        <v>7406.96</v>
      </c>
      <c r="D1788">
        <v>7406.81</v>
      </c>
      <c r="E1788">
        <v>7262.45</v>
      </c>
      <c r="F1788">
        <v>384.39299999999997</v>
      </c>
      <c r="G1788">
        <v>0</v>
      </c>
      <c r="H1788">
        <v>150.98599999999999</v>
      </c>
      <c r="I1788">
        <v>0</v>
      </c>
      <c r="J1788">
        <v>0.28315099999999999</v>
      </c>
      <c r="K1788">
        <v>0.72088300000000005</v>
      </c>
      <c r="L1788">
        <v>0</v>
      </c>
      <c r="M1788" t="s">
        <v>42</v>
      </c>
    </row>
    <row r="1789" spans="1:25" x14ac:dyDescent="0.25">
      <c r="A1789" t="s">
        <v>163</v>
      </c>
      <c r="B1789">
        <v>7458.47</v>
      </c>
      <c r="C1789">
        <v>7399.31</v>
      </c>
      <c r="D1789">
        <v>7399.14</v>
      </c>
      <c r="E1789">
        <v>7254.61</v>
      </c>
      <c r="F1789">
        <v>385.32100000000003</v>
      </c>
      <c r="G1789">
        <v>0</v>
      </c>
      <c r="H1789">
        <v>151.32</v>
      </c>
      <c r="I1789">
        <v>0</v>
      </c>
      <c r="J1789">
        <v>0.28308499999999998</v>
      </c>
      <c r="K1789">
        <v>0.720777</v>
      </c>
      <c r="L1789">
        <v>0</v>
      </c>
      <c r="M1789" t="s">
        <v>42</v>
      </c>
    </row>
    <row r="1790" spans="1:25" x14ac:dyDescent="0.25">
      <c r="A1790" t="s">
        <v>163</v>
      </c>
      <c r="B1790">
        <v>7516.24</v>
      </c>
      <c r="C1790">
        <v>7458.03</v>
      </c>
      <c r="D1790">
        <v>7457.85</v>
      </c>
      <c r="E1790">
        <v>7306.02</v>
      </c>
      <c r="F1790">
        <v>387.80700000000002</v>
      </c>
      <c r="G1790">
        <v>0</v>
      </c>
      <c r="H1790">
        <v>151.71600000000001</v>
      </c>
      <c r="I1790">
        <v>0</v>
      </c>
      <c r="J1790">
        <v>0.28320299999999998</v>
      </c>
      <c r="K1790">
        <v>0.71623000000000003</v>
      </c>
      <c r="L1790">
        <v>0</v>
      </c>
      <c r="M1790" t="s">
        <v>42</v>
      </c>
    </row>
    <row r="1791" spans="1:25" x14ac:dyDescent="0.25">
      <c r="A1791" t="s">
        <v>163</v>
      </c>
      <c r="B1791">
        <v>7572.36</v>
      </c>
      <c r="C1791">
        <v>7514.31</v>
      </c>
      <c r="D1791">
        <v>7514.1</v>
      </c>
      <c r="E1791">
        <v>7357.24</v>
      </c>
      <c r="F1791">
        <v>394.89800000000002</v>
      </c>
      <c r="G1791">
        <v>0</v>
      </c>
      <c r="H1791">
        <v>151.12100000000001</v>
      </c>
      <c r="I1791">
        <v>0</v>
      </c>
      <c r="J1791">
        <v>0.28309400000000001</v>
      </c>
      <c r="K1791">
        <v>0.72659600000000002</v>
      </c>
      <c r="L1791">
        <v>0</v>
      </c>
      <c r="M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163</v>
      </c>
      <c r="B1792">
        <v>7565.59</v>
      </c>
      <c r="C1792">
        <v>7507.75</v>
      </c>
      <c r="D1792">
        <v>7507.56</v>
      </c>
      <c r="E1792">
        <v>7353.37</v>
      </c>
      <c r="F1792">
        <v>390.92700000000002</v>
      </c>
      <c r="G1792">
        <v>0</v>
      </c>
      <c r="H1792">
        <v>151.83099999999999</v>
      </c>
      <c r="I1792">
        <v>0</v>
      </c>
      <c r="J1792">
        <v>0.283082</v>
      </c>
      <c r="K1792">
        <v>0.72369600000000001</v>
      </c>
      <c r="L1792">
        <v>0</v>
      </c>
      <c r="M1792" t="s">
        <v>42</v>
      </c>
      <c r="R1792">
        <f>AVERAGE(B1743:B1792)</f>
        <v>7539.0006000000021</v>
      </c>
      <c r="S1792">
        <f>AVERAGE(C1743:C1792)</f>
        <v>7480.6043999999993</v>
      </c>
      <c r="U1792">
        <f>_xlfn.VAR.P(B1743:B1792)</f>
        <v>4767.2751856399946</v>
      </c>
      <c r="V1792">
        <f>_xlfn.VAR.P(C1743:C1792)</f>
        <v>4736.1989726400006</v>
      </c>
      <c r="X1792">
        <f>1.96*SQRT(U1792)/50</f>
        <v>2.706581929530647</v>
      </c>
      <c r="Y1792">
        <f>1.96*SQRT(V1792)/50</f>
        <v>2.6977458718933356</v>
      </c>
    </row>
    <row r="1793" spans="1:15" x14ac:dyDescent="0.25">
      <c r="A1793" t="s">
        <v>164</v>
      </c>
      <c r="B1793">
        <v>377057.72600000002</v>
      </c>
      <c r="C1793" t="s">
        <v>36</v>
      </c>
    </row>
    <row r="1794" spans="1:15" x14ac:dyDescent="0.25">
      <c r="A1794" t="s">
        <v>165</v>
      </c>
      <c r="B1794">
        <v>8009.94</v>
      </c>
      <c r="C1794">
        <v>7878.59</v>
      </c>
      <c r="D1794">
        <v>7878.33</v>
      </c>
      <c r="E1794">
        <v>7701.46</v>
      </c>
      <c r="F1794">
        <v>413.69499999999999</v>
      </c>
      <c r="G1794">
        <v>425.70699999999999</v>
      </c>
      <c r="H1794">
        <v>152.13</v>
      </c>
      <c r="I1794">
        <v>96.377600000000001</v>
      </c>
      <c r="J1794">
        <v>151.768</v>
      </c>
      <c r="K1794">
        <v>6841.8</v>
      </c>
      <c r="L1794">
        <v>0.26723000000000002</v>
      </c>
      <c r="M1794">
        <v>0.70808700000000002</v>
      </c>
      <c r="N1794">
        <v>0</v>
      </c>
      <c r="O1794" t="s">
        <v>42</v>
      </c>
    </row>
    <row r="1795" spans="1:15" x14ac:dyDescent="0.25">
      <c r="A1795" t="s">
        <v>165</v>
      </c>
      <c r="B1795">
        <v>7881.95</v>
      </c>
      <c r="C1795">
        <v>7764.64</v>
      </c>
      <c r="D1795">
        <v>7764.45</v>
      </c>
      <c r="E1795">
        <v>7600.45</v>
      </c>
      <c r="F1795">
        <v>400.40600000000001</v>
      </c>
      <c r="G1795">
        <v>422.29300000000001</v>
      </c>
      <c r="H1795">
        <v>151.93799999999999</v>
      </c>
      <c r="I1795">
        <v>95.861199999999997</v>
      </c>
      <c r="J1795">
        <v>149.23699999999999</v>
      </c>
      <c r="K1795">
        <v>6757.28</v>
      </c>
      <c r="L1795">
        <v>0.26279799999999998</v>
      </c>
      <c r="M1795">
        <v>0.72337799999999997</v>
      </c>
      <c r="N1795">
        <v>0</v>
      </c>
      <c r="O1795" t="s">
        <v>42</v>
      </c>
    </row>
    <row r="1796" spans="1:15" x14ac:dyDescent="0.25">
      <c r="A1796" t="s">
        <v>165</v>
      </c>
      <c r="B1796">
        <v>7884.06</v>
      </c>
      <c r="C1796">
        <v>7764.2</v>
      </c>
      <c r="D1796">
        <v>7763.98</v>
      </c>
      <c r="E1796">
        <v>7599.95</v>
      </c>
      <c r="F1796">
        <v>401.39600000000002</v>
      </c>
      <c r="G1796">
        <v>419.59500000000003</v>
      </c>
      <c r="H1796">
        <v>151.024</v>
      </c>
      <c r="I1796">
        <v>94.828400000000002</v>
      </c>
      <c r="J1796">
        <v>148.53100000000001</v>
      </c>
      <c r="K1796">
        <v>6759.39</v>
      </c>
      <c r="L1796">
        <v>0.28320299999999998</v>
      </c>
      <c r="M1796">
        <v>0.70652300000000001</v>
      </c>
      <c r="N1796">
        <v>0</v>
      </c>
      <c r="O1796" t="s">
        <v>42</v>
      </c>
    </row>
    <row r="1797" spans="1:15" x14ac:dyDescent="0.25">
      <c r="A1797" t="s">
        <v>165</v>
      </c>
      <c r="B1797">
        <v>7879.12</v>
      </c>
      <c r="C1797">
        <v>7759.46</v>
      </c>
      <c r="D1797">
        <v>7759.26</v>
      </c>
      <c r="E1797">
        <v>7595.28</v>
      </c>
      <c r="F1797">
        <v>395.20100000000002</v>
      </c>
      <c r="G1797">
        <v>421.18099999999998</v>
      </c>
      <c r="H1797">
        <v>151.422</v>
      </c>
      <c r="I1797">
        <v>95.638300000000001</v>
      </c>
      <c r="J1797">
        <v>148.73599999999999</v>
      </c>
      <c r="K1797">
        <v>6758.9</v>
      </c>
      <c r="L1797">
        <v>0.28308899999999998</v>
      </c>
      <c r="M1797">
        <v>0.72481200000000001</v>
      </c>
      <c r="N1797">
        <v>0</v>
      </c>
      <c r="O1797" t="s">
        <v>42</v>
      </c>
    </row>
    <row r="1798" spans="1:15" x14ac:dyDescent="0.25">
      <c r="A1798" t="s">
        <v>165</v>
      </c>
      <c r="B1798">
        <v>7858.77</v>
      </c>
      <c r="C1798">
        <v>7741.37</v>
      </c>
      <c r="D1798">
        <v>7741.15</v>
      </c>
      <c r="E1798">
        <v>7578.84</v>
      </c>
      <c r="F1798">
        <v>398.72</v>
      </c>
      <c r="G1798">
        <v>419.58499999999998</v>
      </c>
      <c r="H1798">
        <v>151.15799999999999</v>
      </c>
      <c r="I1798">
        <v>95.055300000000003</v>
      </c>
      <c r="J1798">
        <v>148.11000000000001</v>
      </c>
      <c r="K1798">
        <v>6740.74</v>
      </c>
      <c r="L1798">
        <v>0.27076499999999998</v>
      </c>
      <c r="M1798">
        <v>0.70653200000000005</v>
      </c>
      <c r="N1798">
        <v>0</v>
      </c>
      <c r="O1798" t="s">
        <v>42</v>
      </c>
    </row>
    <row r="1799" spans="1:15" x14ac:dyDescent="0.25">
      <c r="A1799" t="s">
        <v>165</v>
      </c>
      <c r="B1799">
        <v>7866.75</v>
      </c>
      <c r="C1799">
        <v>7750.11</v>
      </c>
      <c r="D1799">
        <v>7749.87</v>
      </c>
      <c r="E1799">
        <v>7583.69</v>
      </c>
      <c r="F1799">
        <v>398.37400000000002</v>
      </c>
      <c r="G1799">
        <v>422.07799999999997</v>
      </c>
      <c r="H1799">
        <v>151.251</v>
      </c>
      <c r="I1799">
        <v>95.291300000000007</v>
      </c>
      <c r="J1799">
        <v>150.399</v>
      </c>
      <c r="K1799">
        <v>6743.24</v>
      </c>
      <c r="L1799">
        <v>0.28317599999999998</v>
      </c>
      <c r="M1799">
        <v>0.72755899999999996</v>
      </c>
      <c r="N1799">
        <v>0</v>
      </c>
      <c r="O1799" t="s">
        <v>42</v>
      </c>
    </row>
    <row r="1800" spans="1:15" x14ac:dyDescent="0.25">
      <c r="A1800" t="s">
        <v>165</v>
      </c>
      <c r="B1800">
        <v>7885.01</v>
      </c>
      <c r="C1800">
        <v>7763.59</v>
      </c>
      <c r="D1800">
        <v>7763.37</v>
      </c>
      <c r="E1800">
        <v>7598.04</v>
      </c>
      <c r="F1800">
        <v>399.92200000000003</v>
      </c>
      <c r="G1800">
        <v>421.07499999999999</v>
      </c>
      <c r="H1800">
        <v>150.602</v>
      </c>
      <c r="I1800">
        <v>95.965699999999998</v>
      </c>
      <c r="J1800">
        <v>149.15</v>
      </c>
      <c r="K1800">
        <v>6756.81</v>
      </c>
      <c r="L1800">
        <v>0.28317399999999998</v>
      </c>
      <c r="M1800">
        <v>0.72778500000000002</v>
      </c>
      <c r="N1800">
        <v>0</v>
      </c>
      <c r="O1800" t="s">
        <v>42</v>
      </c>
    </row>
    <row r="1801" spans="1:15" x14ac:dyDescent="0.25">
      <c r="A1801" t="s">
        <v>165</v>
      </c>
      <c r="B1801">
        <v>7950.97</v>
      </c>
      <c r="C1801">
        <v>7829.24</v>
      </c>
      <c r="D1801">
        <v>7829.02</v>
      </c>
      <c r="E1801">
        <v>7663.2</v>
      </c>
      <c r="F1801">
        <v>401.26900000000001</v>
      </c>
      <c r="G1801">
        <v>424.108</v>
      </c>
      <c r="H1801">
        <v>152.09700000000001</v>
      </c>
      <c r="I1801">
        <v>96.885199999999998</v>
      </c>
      <c r="J1801">
        <v>149.51900000000001</v>
      </c>
      <c r="K1801">
        <v>6817.38</v>
      </c>
      <c r="L1801">
        <v>0.28324300000000002</v>
      </c>
      <c r="M1801">
        <v>0.72663999999999995</v>
      </c>
      <c r="N1801">
        <v>0</v>
      </c>
      <c r="O1801" t="s">
        <v>42</v>
      </c>
    </row>
    <row r="1802" spans="1:15" x14ac:dyDescent="0.25">
      <c r="A1802" t="s">
        <v>165</v>
      </c>
      <c r="B1802">
        <v>7929.97</v>
      </c>
      <c r="C1802">
        <v>7805.95</v>
      </c>
      <c r="D1802">
        <v>7805.74</v>
      </c>
      <c r="E1802">
        <v>7636.87</v>
      </c>
      <c r="F1802">
        <v>403.85700000000003</v>
      </c>
      <c r="G1802">
        <v>422.649</v>
      </c>
      <c r="H1802">
        <v>151.297</v>
      </c>
      <c r="I1802">
        <v>96.130499999999998</v>
      </c>
      <c r="J1802">
        <v>150.06800000000001</v>
      </c>
      <c r="K1802">
        <v>6790.7</v>
      </c>
      <c r="L1802">
        <v>0.28328399999999998</v>
      </c>
      <c r="M1802">
        <v>0.72760599999999998</v>
      </c>
      <c r="N1802">
        <v>0</v>
      </c>
      <c r="O1802" t="s">
        <v>42</v>
      </c>
    </row>
    <row r="1803" spans="1:15" x14ac:dyDescent="0.25">
      <c r="A1803" t="s">
        <v>165</v>
      </c>
      <c r="B1803">
        <v>7897.33</v>
      </c>
      <c r="C1803">
        <v>7776.3</v>
      </c>
      <c r="D1803">
        <v>7776.08</v>
      </c>
      <c r="E1803">
        <v>7611.76</v>
      </c>
      <c r="F1803">
        <v>397.46</v>
      </c>
      <c r="G1803">
        <v>421.74900000000002</v>
      </c>
      <c r="H1803">
        <v>151.18700000000001</v>
      </c>
      <c r="I1803">
        <v>95.591399999999993</v>
      </c>
      <c r="J1803">
        <v>149.58099999999999</v>
      </c>
      <c r="K1803">
        <v>6772.73</v>
      </c>
      <c r="L1803">
        <v>0.28331200000000001</v>
      </c>
      <c r="M1803">
        <v>0.72283799999999998</v>
      </c>
      <c r="N1803">
        <v>0</v>
      </c>
      <c r="O1803" t="s">
        <v>42</v>
      </c>
    </row>
    <row r="1804" spans="1:15" x14ac:dyDescent="0.25">
      <c r="A1804" t="s">
        <v>165</v>
      </c>
      <c r="B1804">
        <v>7888.43</v>
      </c>
      <c r="C1804">
        <v>7768.95</v>
      </c>
      <c r="D1804">
        <v>7768.76</v>
      </c>
      <c r="E1804">
        <v>7605.45</v>
      </c>
      <c r="F1804">
        <v>400.67599999999999</v>
      </c>
      <c r="G1804">
        <v>421.37</v>
      </c>
      <c r="H1804">
        <v>152.29499999999999</v>
      </c>
      <c r="I1804">
        <v>95.694299999999998</v>
      </c>
      <c r="J1804">
        <v>148.16200000000001</v>
      </c>
      <c r="K1804">
        <v>6763.82</v>
      </c>
      <c r="L1804">
        <v>0.28327799999999997</v>
      </c>
      <c r="M1804">
        <v>0.715777</v>
      </c>
      <c r="N1804">
        <v>0</v>
      </c>
      <c r="O1804" t="s">
        <v>42</v>
      </c>
    </row>
    <row r="1805" spans="1:15" x14ac:dyDescent="0.25">
      <c r="A1805" t="s">
        <v>165</v>
      </c>
      <c r="B1805">
        <v>7926.99</v>
      </c>
      <c r="C1805">
        <v>7806.76</v>
      </c>
      <c r="D1805">
        <v>7806.55</v>
      </c>
      <c r="E1805">
        <v>7642.63</v>
      </c>
      <c r="F1805">
        <v>395.44499999999999</v>
      </c>
      <c r="G1805">
        <v>423.04</v>
      </c>
      <c r="H1805">
        <v>151.029</v>
      </c>
      <c r="I1805">
        <v>96.450500000000005</v>
      </c>
      <c r="J1805">
        <v>150.39599999999999</v>
      </c>
      <c r="K1805">
        <v>6804.37</v>
      </c>
      <c r="L1805">
        <v>0.28321099999999999</v>
      </c>
      <c r="M1805">
        <v>0.72673100000000002</v>
      </c>
      <c r="N1805">
        <v>0</v>
      </c>
      <c r="O1805" t="s">
        <v>42</v>
      </c>
    </row>
    <row r="1806" spans="1:15" x14ac:dyDescent="0.25">
      <c r="A1806" t="s">
        <v>165</v>
      </c>
      <c r="B1806">
        <v>7894.65</v>
      </c>
      <c r="C1806">
        <v>7776.32</v>
      </c>
      <c r="D1806">
        <v>7776.13</v>
      </c>
      <c r="E1806">
        <v>7612.94</v>
      </c>
      <c r="F1806">
        <v>398.23200000000003</v>
      </c>
      <c r="G1806">
        <v>424.09300000000002</v>
      </c>
      <c r="H1806">
        <v>151.84800000000001</v>
      </c>
      <c r="I1806">
        <v>96.553899999999999</v>
      </c>
      <c r="J1806">
        <v>150.155</v>
      </c>
      <c r="K1806">
        <v>6771.09</v>
      </c>
      <c r="L1806">
        <v>0.28526899999999999</v>
      </c>
      <c r="M1806">
        <v>0.70652599999999999</v>
      </c>
      <c r="N1806">
        <v>0</v>
      </c>
      <c r="O1806" t="s">
        <v>42</v>
      </c>
    </row>
    <row r="1807" spans="1:15" x14ac:dyDescent="0.25">
      <c r="A1807" t="s">
        <v>165</v>
      </c>
      <c r="B1807">
        <v>7897.7</v>
      </c>
      <c r="C1807">
        <v>7780.81</v>
      </c>
      <c r="D1807">
        <v>7780.62</v>
      </c>
      <c r="E1807">
        <v>7614.84</v>
      </c>
      <c r="F1807">
        <v>398.15699999999998</v>
      </c>
      <c r="G1807">
        <v>423.536</v>
      </c>
      <c r="H1807">
        <v>150.934</v>
      </c>
      <c r="I1807">
        <v>96.147999999999996</v>
      </c>
      <c r="J1807">
        <v>150.99100000000001</v>
      </c>
      <c r="K1807">
        <v>6773.15</v>
      </c>
      <c r="L1807">
        <v>0.28308499999999998</v>
      </c>
      <c r="M1807">
        <v>0.70653100000000002</v>
      </c>
      <c r="N1807">
        <v>0</v>
      </c>
      <c r="O1807" t="s">
        <v>42</v>
      </c>
    </row>
    <row r="1808" spans="1:15" x14ac:dyDescent="0.25">
      <c r="A1808" t="s">
        <v>165</v>
      </c>
      <c r="B1808">
        <v>7914.01</v>
      </c>
      <c r="C1808">
        <v>7793.46</v>
      </c>
      <c r="D1808">
        <v>7793.26</v>
      </c>
      <c r="E1808">
        <v>7630.37</v>
      </c>
      <c r="F1808">
        <v>399.27300000000002</v>
      </c>
      <c r="G1808">
        <v>422.53899999999999</v>
      </c>
      <c r="H1808">
        <v>152.42500000000001</v>
      </c>
      <c r="I1808">
        <v>96.067499999999995</v>
      </c>
      <c r="J1808">
        <v>148.79300000000001</v>
      </c>
      <c r="K1808">
        <v>6788.76</v>
      </c>
      <c r="L1808">
        <v>0.26052500000000001</v>
      </c>
      <c r="M1808">
        <v>0.72758299999999998</v>
      </c>
      <c r="N1808">
        <v>0</v>
      </c>
      <c r="O1808" t="s">
        <v>42</v>
      </c>
    </row>
    <row r="1809" spans="1:15" x14ac:dyDescent="0.25">
      <c r="A1809" t="s">
        <v>165</v>
      </c>
      <c r="B1809">
        <v>7937.45</v>
      </c>
      <c r="C1809">
        <v>7820.37</v>
      </c>
      <c r="D1809">
        <v>7820.18</v>
      </c>
      <c r="E1809">
        <v>7658.78</v>
      </c>
      <c r="F1809">
        <v>395.07499999999999</v>
      </c>
      <c r="G1809">
        <v>426.63900000000001</v>
      </c>
      <c r="H1809">
        <v>153.37</v>
      </c>
      <c r="I1809">
        <v>96.4101</v>
      </c>
      <c r="J1809">
        <v>151.15199999999999</v>
      </c>
      <c r="K1809">
        <v>6817.11</v>
      </c>
      <c r="L1809">
        <v>0.28312100000000001</v>
      </c>
      <c r="M1809">
        <v>0.70653200000000005</v>
      </c>
      <c r="N1809">
        <v>0</v>
      </c>
      <c r="O1809" t="s">
        <v>42</v>
      </c>
    </row>
    <row r="1810" spans="1:15" x14ac:dyDescent="0.25">
      <c r="A1810" t="s">
        <v>165</v>
      </c>
      <c r="B1810">
        <v>7841.99</v>
      </c>
      <c r="C1810">
        <v>7724.46</v>
      </c>
      <c r="D1810">
        <v>7724.3</v>
      </c>
      <c r="E1810">
        <v>7573.84</v>
      </c>
      <c r="F1810">
        <v>388.07299999999998</v>
      </c>
      <c r="G1810">
        <v>420.75</v>
      </c>
      <c r="H1810">
        <v>152.12299999999999</v>
      </c>
      <c r="I1810">
        <v>95.406700000000001</v>
      </c>
      <c r="J1810">
        <v>147.79400000000001</v>
      </c>
      <c r="K1810">
        <v>6745.39</v>
      </c>
      <c r="L1810">
        <v>0.28312199999999998</v>
      </c>
      <c r="M1810">
        <v>0.72384899999999996</v>
      </c>
      <c r="N1810">
        <v>0</v>
      </c>
      <c r="O1810" t="s">
        <v>42</v>
      </c>
    </row>
    <row r="1811" spans="1:15" x14ac:dyDescent="0.25">
      <c r="A1811" t="s">
        <v>165</v>
      </c>
      <c r="B1811">
        <v>7823.56</v>
      </c>
      <c r="C1811">
        <v>7702.56</v>
      </c>
      <c r="D1811">
        <v>7702.41</v>
      </c>
      <c r="E1811">
        <v>7552.14</v>
      </c>
      <c r="F1811">
        <v>384.41199999999998</v>
      </c>
      <c r="G1811">
        <v>421.12799999999999</v>
      </c>
      <c r="H1811">
        <v>152.13800000000001</v>
      </c>
      <c r="I1811">
        <v>95.854100000000003</v>
      </c>
      <c r="J1811">
        <v>147.99199999999999</v>
      </c>
      <c r="K1811">
        <v>6727.06</v>
      </c>
      <c r="L1811">
        <v>0.28323199999999998</v>
      </c>
      <c r="M1811">
        <v>0.72758400000000001</v>
      </c>
      <c r="N1811">
        <v>0</v>
      </c>
      <c r="O1811" t="s">
        <v>42</v>
      </c>
    </row>
    <row r="1812" spans="1:15" x14ac:dyDescent="0.25">
      <c r="A1812" t="s">
        <v>165</v>
      </c>
      <c r="B1812">
        <v>7875.84</v>
      </c>
      <c r="C1812">
        <v>7754.63</v>
      </c>
      <c r="D1812">
        <v>7754.47</v>
      </c>
      <c r="E1812">
        <v>7599.06</v>
      </c>
      <c r="F1812">
        <v>388.93799999999999</v>
      </c>
      <c r="G1812">
        <v>429.887</v>
      </c>
      <c r="H1812">
        <v>152.19300000000001</v>
      </c>
      <c r="I1812">
        <v>99.077299999999994</v>
      </c>
      <c r="J1812">
        <v>153.03</v>
      </c>
      <c r="K1812">
        <v>6760.78</v>
      </c>
      <c r="L1812">
        <v>0.26927600000000002</v>
      </c>
      <c r="M1812">
        <v>0.72703499999999999</v>
      </c>
      <c r="N1812">
        <v>0</v>
      </c>
      <c r="O1812" t="s">
        <v>42</v>
      </c>
    </row>
    <row r="1813" spans="1:15" x14ac:dyDescent="0.25">
      <c r="A1813" t="s">
        <v>165</v>
      </c>
      <c r="B1813">
        <v>7797.04</v>
      </c>
      <c r="C1813">
        <v>7680.11</v>
      </c>
      <c r="D1813">
        <v>7679.96</v>
      </c>
      <c r="E1813">
        <v>7528.22</v>
      </c>
      <c r="F1813">
        <v>387.04</v>
      </c>
      <c r="G1813">
        <v>420.52800000000002</v>
      </c>
      <c r="H1813">
        <v>152.11600000000001</v>
      </c>
      <c r="I1813">
        <v>95.162599999999998</v>
      </c>
      <c r="J1813">
        <v>147.929</v>
      </c>
      <c r="K1813">
        <v>6701.19</v>
      </c>
      <c r="L1813">
        <v>0.28309000000000001</v>
      </c>
      <c r="M1813">
        <v>0.72379000000000004</v>
      </c>
      <c r="N1813">
        <v>0</v>
      </c>
      <c r="O1813" t="s">
        <v>42</v>
      </c>
    </row>
    <row r="1814" spans="1:15" x14ac:dyDescent="0.25">
      <c r="A1814" t="s">
        <v>165</v>
      </c>
      <c r="B1814">
        <v>7851.42</v>
      </c>
      <c r="C1814">
        <v>7732.14</v>
      </c>
      <c r="D1814">
        <v>7731.98</v>
      </c>
      <c r="E1814">
        <v>7582.37</v>
      </c>
      <c r="F1814">
        <v>386.18</v>
      </c>
      <c r="G1814">
        <v>421.60599999999999</v>
      </c>
      <c r="H1814">
        <v>152.33799999999999</v>
      </c>
      <c r="I1814">
        <v>95.695599999999999</v>
      </c>
      <c r="J1814">
        <v>148.209</v>
      </c>
      <c r="K1814">
        <v>6755.18</v>
      </c>
      <c r="L1814">
        <v>0.28308299999999997</v>
      </c>
      <c r="M1814">
        <v>0.72730799999999995</v>
      </c>
      <c r="N1814">
        <v>0</v>
      </c>
      <c r="O1814" t="s">
        <v>42</v>
      </c>
    </row>
    <row r="1815" spans="1:15" x14ac:dyDescent="0.25">
      <c r="A1815" t="s">
        <v>165</v>
      </c>
      <c r="B1815">
        <v>7848.59</v>
      </c>
      <c r="C1815">
        <v>7730.47</v>
      </c>
      <c r="D1815">
        <v>7730.29</v>
      </c>
      <c r="E1815">
        <v>7572.67</v>
      </c>
      <c r="F1815">
        <v>391.97899999999998</v>
      </c>
      <c r="G1815">
        <v>421.45699999999999</v>
      </c>
      <c r="H1815">
        <v>152.06399999999999</v>
      </c>
      <c r="I1815">
        <v>95.263300000000001</v>
      </c>
      <c r="J1815">
        <v>148.75899999999999</v>
      </c>
      <c r="K1815">
        <v>6739.62</v>
      </c>
      <c r="L1815">
        <v>0.28321299999999999</v>
      </c>
      <c r="M1815">
        <v>0.70653200000000005</v>
      </c>
      <c r="N1815">
        <v>0</v>
      </c>
      <c r="O1815" t="s">
        <v>42</v>
      </c>
    </row>
    <row r="1816" spans="1:15" x14ac:dyDescent="0.25">
      <c r="A1816" t="s">
        <v>165</v>
      </c>
      <c r="B1816">
        <v>7841.94</v>
      </c>
      <c r="C1816">
        <v>7721.5</v>
      </c>
      <c r="D1816">
        <v>7721.33</v>
      </c>
      <c r="E1816">
        <v>7570.43</v>
      </c>
      <c r="F1816">
        <v>387.78300000000002</v>
      </c>
      <c r="G1816">
        <v>420.327</v>
      </c>
      <c r="H1816">
        <v>152.065</v>
      </c>
      <c r="I1816">
        <v>95.484300000000005</v>
      </c>
      <c r="J1816">
        <v>147.697</v>
      </c>
      <c r="K1816">
        <v>6742.9</v>
      </c>
      <c r="L1816">
        <v>0.28443299999999999</v>
      </c>
      <c r="M1816">
        <v>0.72785200000000005</v>
      </c>
      <c r="N1816">
        <v>0</v>
      </c>
      <c r="O1816" t="s">
        <v>42</v>
      </c>
    </row>
    <row r="1817" spans="1:15" x14ac:dyDescent="0.25">
      <c r="A1817" t="s">
        <v>165</v>
      </c>
      <c r="B1817">
        <v>7917.92</v>
      </c>
      <c r="C1817">
        <v>7798.12</v>
      </c>
      <c r="D1817">
        <v>7797.93</v>
      </c>
      <c r="E1817">
        <v>7635.17</v>
      </c>
      <c r="F1817">
        <v>395.745</v>
      </c>
      <c r="G1817">
        <v>426.14400000000001</v>
      </c>
      <c r="H1817">
        <v>152.70099999999999</v>
      </c>
      <c r="I1817">
        <v>96.594999999999999</v>
      </c>
      <c r="J1817">
        <v>151.221</v>
      </c>
      <c r="K1817">
        <v>6793.63</v>
      </c>
      <c r="L1817">
        <v>0.28309499999999999</v>
      </c>
      <c r="M1817">
        <v>0.72549200000000003</v>
      </c>
      <c r="N1817">
        <v>0</v>
      </c>
      <c r="O1817" t="s">
        <v>42</v>
      </c>
    </row>
    <row r="1818" spans="1:15" x14ac:dyDescent="0.25">
      <c r="A1818" t="s">
        <v>165</v>
      </c>
      <c r="B1818">
        <v>7856.63</v>
      </c>
      <c r="C1818">
        <v>7736.24</v>
      </c>
      <c r="D1818">
        <v>7736.08</v>
      </c>
      <c r="E1818">
        <v>7581.48</v>
      </c>
      <c r="F1818">
        <v>390.13499999999999</v>
      </c>
      <c r="G1818">
        <v>421.65899999999999</v>
      </c>
      <c r="H1818">
        <v>152.17699999999999</v>
      </c>
      <c r="I1818">
        <v>95.490499999999997</v>
      </c>
      <c r="J1818">
        <v>148.61799999999999</v>
      </c>
      <c r="K1818">
        <v>6750.21</v>
      </c>
      <c r="L1818">
        <v>0.28313899999999997</v>
      </c>
      <c r="M1818">
        <v>0.718113</v>
      </c>
      <c r="N1818">
        <v>0</v>
      </c>
      <c r="O1818" t="s">
        <v>42</v>
      </c>
    </row>
    <row r="1819" spans="1:15" x14ac:dyDescent="0.25">
      <c r="A1819" t="s">
        <v>165</v>
      </c>
      <c r="B1819">
        <v>7831.81</v>
      </c>
      <c r="C1819">
        <v>7713.6</v>
      </c>
      <c r="D1819">
        <v>7713.43</v>
      </c>
      <c r="E1819">
        <v>7562.02</v>
      </c>
      <c r="F1819">
        <v>385.483</v>
      </c>
      <c r="G1819">
        <v>421.79300000000001</v>
      </c>
      <c r="H1819">
        <v>152.14500000000001</v>
      </c>
      <c r="I1819">
        <v>95.615799999999993</v>
      </c>
      <c r="J1819">
        <v>148.66900000000001</v>
      </c>
      <c r="K1819">
        <v>6735.33</v>
      </c>
      <c r="L1819">
        <v>0.283273</v>
      </c>
      <c r="M1819">
        <v>0.72242300000000004</v>
      </c>
      <c r="N1819">
        <v>0</v>
      </c>
      <c r="O1819" t="s">
        <v>42</v>
      </c>
    </row>
    <row r="1820" spans="1:15" x14ac:dyDescent="0.25">
      <c r="A1820" t="s">
        <v>165</v>
      </c>
      <c r="B1820">
        <v>7836.1</v>
      </c>
      <c r="C1820">
        <v>7719.18</v>
      </c>
      <c r="D1820">
        <v>7719.02</v>
      </c>
      <c r="E1820">
        <v>7567.65</v>
      </c>
      <c r="F1820">
        <v>387.267</v>
      </c>
      <c r="G1820">
        <v>420.51799999999997</v>
      </c>
      <c r="H1820">
        <v>152.06100000000001</v>
      </c>
      <c r="I1820">
        <v>95.401499999999999</v>
      </c>
      <c r="J1820">
        <v>147.92699999999999</v>
      </c>
      <c r="K1820">
        <v>6740.39</v>
      </c>
      <c r="L1820">
        <v>0.28308</v>
      </c>
      <c r="M1820">
        <v>0.72784499999999996</v>
      </c>
      <c r="N1820">
        <v>0</v>
      </c>
      <c r="O1820" t="s">
        <v>42</v>
      </c>
    </row>
    <row r="1821" spans="1:15" x14ac:dyDescent="0.25">
      <c r="A1821" t="s">
        <v>165</v>
      </c>
      <c r="B1821">
        <v>7831.72</v>
      </c>
      <c r="C1821">
        <v>7713.68</v>
      </c>
      <c r="D1821">
        <v>7713.5</v>
      </c>
      <c r="E1821">
        <v>7562.24</v>
      </c>
      <c r="F1821">
        <v>385.65699999999998</v>
      </c>
      <c r="G1821">
        <v>422.779</v>
      </c>
      <c r="H1821">
        <v>152.71199999999999</v>
      </c>
      <c r="I1821">
        <v>95.833100000000002</v>
      </c>
      <c r="J1821">
        <v>148.58600000000001</v>
      </c>
      <c r="K1821">
        <v>6734.38</v>
      </c>
      <c r="L1821">
        <v>0.28360400000000002</v>
      </c>
      <c r="M1821">
        <v>0.72373399999999999</v>
      </c>
      <c r="N1821">
        <v>0</v>
      </c>
      <c r="O1821" t="s">
        <v>42</v>
      </c>
    </row>
    <row r="1822" spans="1:15" x14ac:dyDescent="0.25">
      <c r="A1822" t="s">
        <v>165</v>
      </c>
      <c r="B1822">
        <v>7870.97</v>
      </c>
      <c r="C1822">
        <v>7751.15</v>
      </c>
      <c r="D1822">
        <v>7751</v>
      </c>
      <c r="E1822">
        <v>7597.15</v>
      </c>
      <c r="F1822">
        <v>390.35500000000002</v>
      </c>
      <c r="G1822">
        <v>422.35500000000002</v>
      </c>
      <c r="H1822">
        <v>152.821</v>
      </c>
      <c r="I1822">
        <v>95.882800000000003</v>
      </c>
      <c r="J1822">
        <v>148.29300000000001</v>
      </c>
      <c r="K1822">
        <v>6764.92</v>
      </c>
      <c r="L1822">
        <v>0.28311700000000001</v>
      </c>
      <c r="M1822">
        <v>0.72507500000000003</v>
      </c>
      <c r="N1822">
        <v>0</v>
      </c>
      <c r="O1822" t="s">
        <v>42</v>
      </c>
    </row>
    <row r="1823" spans="1:15" x14ac:dyDescent="0.25">
      <c r="A1823" t="s">
        <v>165</v>
      </c>
      <c r="B1823">
        <v>7845.56</v>
      </c>
      <c r="C1823">
        <v>7727.27</v>
      </c>
      <c r="D1823">
        <v>7727.1</v>
      </c>
      <c r="E1823">
        <v>7574.11</v>
      </c>
      <c r="F1823">
        <v>385.55799999999999</v>
      </c>
      <c r="G1823">
        <v>421.59500000000003</v>
      </c>
      <c r="H1823">
        <v>152.16900000000001</v>
      </c>
      <c r="I1823">
        <v>95.591800000000006</v>
      </c>
      <c r="J1823">
        <v>148.60900000000001</v>
      </c>
      <c r="K1823">
        <v>6747.06</v>
      </c>
      <c r="L1823">
        <v>0.28328199999999998</v>
      </c>
      <c r="M1823">
        <v>0.72531599999999996</v>
      </c>
      <c r="N1823">
        <v>0</v>
      </c>
      <c r="O1823" t="s">
        <v>42</v>
      </c>
    </row>
    <row r="1824" spans="1:15" x14ac:dyDescent="0.25">
      <c r="A1824" t="s">
        <v>165</v>
      </c>
      <c r="B1824">
        <v>7923.98</v>
      </c>
      <c r="C1824">
        <v>7805.97</v>
      </c>
      <c r="D1824">
        <v>7805.76</v>
      </c>
      <c r="E1824">
        <v>7642.12</v>
      </c>
      <c r="F1824">
        <v>397.99799999999999</v>
      </c>
      <c r="G1824">
        <v>424.97500000000002</v>
      </c>
      <c r="H1824">
        <v>153.29599999999999</v>
      </c>
      <c r="I1824">
        <v>96.521100000000004</v>
      </c>
      <c r="J1824">
        <v>149.71700000000001</v>
      </c>
      <c r="K1824">
        <v>6799.22</v>
      </c>
      <c r="L1824">
        <v>0.28308800000000001</v>
      </c>
      <c r="M1824">
        <v>0.70652999999999999</v>
      </c>
      <c r="N1824">
        <v>0</v>
      </c>
      <c r="O1824" t="s">
        <v>42</v>
      </c>
    </row>
    <row r="1825" spans="1:15" x14ac:dyDescent="0.25">
      <c r="A1825" t="s">
        <v>165</v>
      </c>
      <c r="B1825">
        <v>7860.55</v>
      </c>
      <c r="C1825">
        <v>7744.21</v>
      </c>
      <c r="D1825">
        <v>7744.02</v>
      </c>
      <c r="E1825">
        <v>7583.68</v>
      </c>
      <c r="F1825">
        <v>391.48700000000002</v>
      </c>
      <c r="G1825">
        <v>421.851</v>
      </c>
      <c r="H1825">
        <v>153.46299999999999</v>
      </c>
      <c r="I1825">
        <v>95.222700000000003</v>
      </c>
      <c r="J1825">
        <v>147.81200000000001</v>
      </c>
      <c r="K1825">
        <v>6750.64</v>
      </c>
      <c r="L1825">
        <v>0.283086</v>
      </c>
      <c r="M1825">
        <v>0.72407100000000002</v>
      </c>
      <c r="N1825">
        <v>0</v>
      </c>
      <c r="O1825" t="s">
        <v>42</v>
      </c>
    </row>
    <row r="1826" spans="1:15" x14ac:dyDescent="0.25">
      <c r="A1826" t="s">
        <v>165</v>
      </c>
      <c r="B1826">
        <v>7886.19</v>
      </c>
      <c r="C1826">
        <v>7766.79</v>
      </c>
      <c r="D1826">
        <v>7766.58</v>
      </c>
      <c r="E1826">
        <v>7605.86</v>
      </c>
      <c r="F1826">
        <v>392.79199999999997</v>
      </c>
      <c r="G1826">
        <v>423.12799999999999</v>
      </c>
      <c r="H1826">
        <v>152.31899999999999</v>
      </c>
      <c r="I1826">
        <v>96.2517</v>
      </c>
      <c r="J1826">
        <v>149.23500000000001</v>
      </c>
      <c r="K1826">
        <v>6770.06</v>
      </c>
      <c r="L1826">
        <v>0.283107</v>
      </c>
      <c r="M1826">
        <v>0.72551299999999996</v>
      </c>
      <c r="N1826">
        <v>0</v>
      </c>
      <c r="O1826" t="s">
        <v>42</v>
      </c>
    </row>
    <row r="1827" spans="1:15" x14ac:dyDescent="0.25">
      <c r="A1827" t="s">
        <v>165</v>
      </c>
      <c r="B1827">
        <v>7879.47</v>
      </c>
      <c r="C1827">
        <v>7759.56</v>
      </c>
      <c r="D1827">
        <v>7759.36</v>
      </c>
      <c r="E1827">
        <v>7598.26</v>
      </c>
      <c r="F1827">
        <v>391.99700000000001</v>
      </c>
      <c r="G1827">
        <v>420.39800000000002</v>
      </c>
      <c r="H1827">
        <v>151.839</v>
      </c>
      <c r="I1827">
        <v>95.508200000000002</v>
      </c>
      <c r="J1827">
        <v>147.84</v>
      </c>
      <c r="K1827">
        <v>6765.89</v>
      </c>
      <c r="L1827">
        <v>0.283078</v>
      </c>
      <c r="M1827">
        <v>0.72290399999999999</v>
      </c>
      <c r="N1827">
        <v>0</v>
      </c>
      <c r="O1827" t="s">
        <v>42</v>
      </c>
    </row>
    <row r="1828" spans="1:15" x14ac:dyDescent="0.25">
      <c r="A1828" t="s">
        <v>165</v>
      </c>
      <c r="B1828">
        <v>7867.93</v>
      </c>
      <c r="C1828">
        <v>7749.93</v>
      </c>
      <c r="D1828">
        <v>7749.73</v>
      </c>
      <c r="E1828">
        <v>7589.11</v>
      </c>
      <c r="F1828">
        <v>395.39100000000002</v>
      </c>
      <c r="G1828">
        <v>421.15800000000002</v>
      </c>
      <c r="H1828">
        <v>151.76900000000001</v>
      </c>
      <c r="I1828">
        <v>96.062399999999997</v>
      </c>
      <c r="J1828">
        <v>148.137</v>
      </c>
      <c r="K1828">
        <v>6752.31</v>
      </c>
      <c r="L1828">
        <v>0.28308800000000001</v>
      </c>
      <c r="M1828">
        <v>0.70653200000000005</v>
      </c>
      <c r="N1828">
        <v>0</v>
      </c>
      <c r="O1828" t="s">
        <v>42</v>
      </c>
    </row>
    <row r="1829" spans="1:15" x14ac:dyDescent="0.25">
      <c r="A1829" t="s">
        <v>165</v>
      </c>
      <c r="B1829">
        <v>7886.42</v>
      </c>
      <c r="C1829">
        <v>7764.8</v>
      </c>
      <c r="D1829">
        <v>7764.6</v>
      </c>
      <c r="E1829">
        <v>7604.34</v>
      </c>
      <c r="F1829">
        <v>391.04300000000001</v>
      </c>
      <c r="G1829">
        <v>422.35</v>
      </c>
      <c r="H1829">
        <v>153.006</v>
      </c>
      <c r="I1829">
        <v>95.355199999999996</v>
      </c>
      <c r="J1829">
        <v>148.637</v>
      </c>
      <c r="K1829">
        <v>6770.79</v>
      </c>
      <c r="L1829">
        <v>0.28379300000000002</v>
      </c>
      <c r="M1829">
        <v>0.72760100000000005</v>
      </c>
      <c r="N1829">
        <v>0</v>
      </c>
      <c r="O1829" t="s">
        <v>42</v>
      </c>
    </row>
    <row r="1830" spans="1:15" x14ac:dyDescent="0.25">
      <c r="A1830" t="s">
        <v>165</v>
      </c>
      <c r="B1830">
        <v>7884.47</v>
      </c>
      <c r="C1830">
        <v>7763.43</v>
      </c>
      <c r="D1830">
        <v>7763.22</v>
      </c>
      <c r="E1830">
        <v>7601.38</v>
      </c>
      <c r="F1830">
        <v>395.15600000000001</v>
      </c>
      <c r="G1830">
        <v>420.94799999999998</v>
      </c>
      <c r="H1830">
        <v>151.58500000000001</v>
      </c>
      <c r="I1830">
        <v>95.676199999999994</v>
      </c>
      <c r="J1830">
        <v>148.375</v>
      </c>
      <c r="K1830">
        <v>6764.94</v>
      </c>
      <c r="L1830">
        <v>0.28309499999999999</v>
      </c>
      <c r="M1830">
        <v>0.72350300000000001</v>
      </c>
      <c r="N1830">
        <v>0</v>
      </c>
      <c r="O1830" t="s">
        <v>42</v>
      </c>
    </row>
    <row r="1831" spans="1:15" x14ac:dyDescent="0.25">
      <c r="A1831" t="s">
        <v>165</v>
      </c>
      <c r="B1831">
        <v>7851.43</v>
      </c>
      <c r="C1831">
        <v>7730.72</v>
      </c>
      <c r="D1831">
        <v>7730.5</v>
      </c>
      <c r="E1831">
        <v>7569.37</v>
      </c>
      <c r="F1831">
        <v>394.82400000000001</v>
      </c>
      <c r="G1831">
        <v>421.90100000000001</v>
      </c>
      <c r="H1831">
        <v>152.62200000000001</v>
      </c>
      <c r="I1831">
        <v>95.283100000000005</v>
      </c>
      <c r="J1831">
        <v>148.78800000000001</v>
      </c>
      <c r="K1831">
        <v>6732.6</v>
      </c>
      <c r="L1831">
        <v>0.283078</v>
      </c>
      <c r="M1831">
        <v>0.71824500000000002</v>
      </c>
      <c r="N1831">
        <v>0</v>
      </c>
      <c r="O1831" t="s">
        <v>42</v>
      </c>
    </row>
    <row r="1832" spans="1:15" x14ac:dyDescent="0.25">
      <c r="A1832" t="s">
        <v>165</v>
      </c>
      <c r="B1832">
        <v>7935.66</v>
      </c>
      <c r="C1832">
        <v>7814.51</v>
      </c>
      <c r="D1832">
        <v>7814.3</v>
      </c>
      <c r="E1832">
        <v>7644.34</v>
      </c>
      <c r="F1832">
        <v>403.61599999999999</v>
      </c>
      <c r="G1832">
        <v>423.262</v>
      </c>
      <c r="H1832">
        <v>151.923</v>
      </c>
      <c r="I1832">
        <v>95.515299999999996</v>
      </c>
      <c r="J1832">
        <v>150.43799999999999</v>
      </c>
      <c r="K1832">
        <v>6797.7</v>
      </c>
      <c r="L1832">
        <v>0.26547500000000002</v>
      </c>
      <c r="M1832">
        <v>0.72307399999999999</v>
      </c>
      <c r="N1832">
        <v>0</v>
      </c>
      <c r="O1832" t="s">
        <v>42</v>
      </c>
    </row>
    <row r="1833" spans="1:15" x14ac:dyDescent="0.25">
      <c r="A1833" t="s">
        <v>165</v>
      </c>
      <c r="B1833">
        <v>7890.11</v>
      </c>
      <c r="C1833">
        <v>7770.87</v>
      </c>
      <c r="D1833">
        <v>7770.67</v>
      </c>
      <c r="E1833">
        <v>7604.25</v>
      </c>
      <c r="F1833">
        <v>397.012</v>
      </c>
      <c r="G1833">
        <v>423.16800000000001</v>
      </c>
      <c r="H1833">
        <v>152.011</v>
      </c>
      <c r="I1833">
        <v>95.359200000000001</v>
      </c>
      <c r="J1833">
        <v>150.44499999999999</v>
      </c>
      <c r="K1833">
        <v>6764.24</v>
      </c>
      <c r="L1833">
        <v>0.28315200000000001</v>
      </c>
      <c r="M1833">
        <v>0.72104000000000001</v>
      </c>
      <c r="N1833">
        <v>0</v>
      </c>
      <c r="O1833" t="s">
        <v>42</v>
      </c>
    </row>
    <row r="1834" spans="1:15" x14ac:dyDescent="0.25">
      <c r="A1834" t="s">
        <v>165</v>
      </c>
      <c r="B1834">
        <v>7892.57</v>
      </c>
      <c r="C1834">
        <v>7774.03</v>
      </c>
      <c r="D1834">
        <v>7773.83</v>
      </c>
      <c r="E1834">
        <v>7610.35</v>
      </c>
      <c r="F1834">
        <v>398.18799999999999</v>
      </c>
      <c r="G1834">
        <v>424.55599999999998</v>
      </c>
      <c r="H1834">
        <v>152.00399999999999</v>
      </c>
      <c r="I1834">
        <v>95.735699999999994</v>
      </c>
      <c r="J1834">
        <v>151.476</v>
      </c>
      <c r="K1834">
        <v>6767.78</v>
      </c>
      <c r="L1834">
        <v>0.28308899999999998</v>
      </c>
      <c r="M1834">
        <v>0.72711300000000001</v>
      </c>
      <c r="N1834">
        <v>0</v>
      </c>
      <c r="O1834" t="s">
        <v>42</v>
      </c>
    </row>
    <row r="1835" spans="1:15" x14ac:dyDescent="0.25">
      <c r="A1835" t="s">
        <v>165</v>
      </c>
      <c r="B1835">
        <v>7901.13</v>
      </c>
      <c r="C1835">
        <v>7783.88</v>
      </c>
      <c r="D1835">
        <v>7783.68</v>
      </c>
      <c r="E1835">
        <v>7622.14</v>
      </c>
      <c r="F1835">
        <v>391.85300000000001</v>
      </c>
      <c r="G1835">
        <v>423.887</v>
      </c>
      <c r="H1835">
        <v>152.351</v>
      </c>
      <c r="I1835">
        <v>95.315399999999997</v>
      </c>
      <c r="J1835">
        <v>150.85400000000001</v>
      </c>
      <c r="K1835">
        <v>6786.23</v>
      </c>
      <c r="L1835">
        <v>0.28315400000000002</v>
      </c>
      <c r="M1835">
        <v>0.70652800000000004</v>
      </c>
      <c r="N1835">
        <v>0</v>
      </c>
      <c r="O1835" t="s">
        <v>42</v>
      </c>
    </row>
    <row r="1836" spans="1:15" x14ac:dyDescent="0.25">
      <c r="A1836" t="s">
        <v>165</v>
      </c>
      <c r="B1836">
        <v>7888.11</v>
      </c>
      <c r="C1836">
        <v>7768.17</v>
      </c>
      <c r="D1836">
        <v>7767.97</v>
      </c>
      <c r="E1836">
        <v>7602.26</v>
      </c>
      <c r="F1836">
        <v>399.83800000000002</v>
      </c>
      <c r="G1836">
        <v>422.56799999999998</v>
      </c>
      <c r="H1836">
        <v>151.00200000000001</v>
      </c>
      <c r="I1836">
        <v>95.424800000000005</v>
      </c>
      <c r="J1836">
        <v>150.62299999999999</v>
      </c>
      <c r="K1836">
        <v>6760</v>
      </c>
      <c r="L1836">
        <v>0.28309099999999998</v>
      </c>
      <c r="M1836">
        <v>0.72739600000000004</v>
      </c>
      <c r="N1836">
        <v>0</v>
      </c>
      <c r="O1836" t="s">
        <v>42</v>
      </c>
    </row>
    <row r="1837" spans="1:15" x14ac:dyDescent="0.25">
      <c r="A1837" t="s">
        <v>165</v>
      </c>
      <c r="B1837">
        <v>7889.95</v>
      </c>
      <c r="C1837">
        <v>7767.65</v>
      </c>
      <c r="D1837">
        <v>7767.43</v>
      </c>
      <c r="E1837">
        <v>7601.35</v>
      </c>
      <c r="F1837">
        <v>399.21699999999998</v>
      </c>
      <c r="G1837">
        <v>421.15600000000001</v>
      </c>
      <c r="H1837">
        <v>151.184</v>
      </c>
      <c r="I1837">
        <v>96.1404</v>
      </c>
      <c r="J1837">
        <v>148.477</v>
      </c>
      <c r="K1837">
        <v>6760.91</v>
      </c>
      <c r="L1837">
        <v>0.26499400000000001</v>
      </c>
      <c r="M1837">
        <v>0.7218</v>
      </c>
      <c r="N1837">
        <v>0</v>
      </c>
      <c r="O1837" t="s">
        <v>42</v>
      </c>
    </row>
    <row r="1838" spans="1:15" x14ac:dyDescent="0.25">
      <c r="A1838" t="s">
        <v>165</v>
      </c>
      <c r="B1838">
        <v>7874.79</v>
      </c>
      <c r="C1838">
        <v>7754.24</v>
      </c>
      <c r="D1838">
        <v>7754.03</v>
      </c>
      <c r="E1838">
        <v>7584.83</v>
      </c>
      <c r="F1838">
        <v>404.00400000000002</v>
      </c>
      <c r="G1838">
        <v>420.01</v>
      </c>
      <c r="H1838">
        <v>150.42400000000001</v>
      </c>
      <c r="I1838">
        <v>95.612399999999994</v>
      </c>
      <c r="J1838">
        <v>148.61799999999999</v>
      </c>
      <c r="K1838">
        <v>6741.12</v>
      </c>
      <c r="L1838">
        <v>0.283827</v>
      </c>
      <c r="M1838">
        <v>0.72604299999999999</v>
      </c>
      <c r="N1838">
        <v>0</v>
      </c>
      <c r="O1838" t="s">
        <v>42</v>
      </c>
    </row>
    <row r="1839" spans="1:15" x14ac:dyDescent="0.25">
      <c r="A1839" t="s">
        <v>165</v>
      </c>
      <c r="B1839">
        <v>7857.17</v>
      </c>
      <c r="C1839">
        <v>7739.74</v>
      </c>
      <c r="D1839">
        <v>7739.56</v>
      </c>
      <c r="E1839">
        <v>7578.22</v>
      </c>
      <c r="F1839">
        <v>394.89400000000001</v>
      </c>
      <c r="G1839">
        <v>421.82100000000003</v>
      </c>
      <c r="H1839">
        <v>151.636</v>
      </c>
      <c r="I1839">
        <v>95.726399999999998</v>
      </c>
      <c r="J1839">
        <v>149.077</v>
      </c>
      <c r="K1839">
        <v>6741.73</v>
      </c>
      <c r="L1839">
        <v>0.28308899999999998</v>
      </c>
      <c r="M1839">
        <v>0.70653200000000005</v>
      </c>
      <c r="N1839">
        <v>0</v>
      </c>
      <c r="O1839" t="s">
        <v>42</v>
      </c>
    </row>
    <row r="1840" spans="1:15" x14ac:dyDescent="0.25">
      <c r="A1840" t="s">
        <v>165</v>
      </c>
      <c r="B1840">
        <v>7907.79</v>
      </c>
      <c r="C1840">
        <v>7787.36</v>
      </c>
      <c r="D1840">
        <v>7787.17</v>
      </c>
      <c r="E1840">
        <v>7630.02</v>
      </c>
      <c r="F1840">
        <v>391.846</v>
      </c>
      <c r="G1840">
        <v>423.44200000000001</v>
      </c>
      <c r="H1840">
        <v>152.31800000000001</v>
      </c>
      <c r="I1840">
        <v>95.830100000000002</v>
      </c>
      <c r="J1840">
        <v>149.91200000000001</v>
      </c>
      <c r="K1840">
        <v>6795.06</v>
      </c>
      <c r="L1840">
        <v>0.28309699999999999</v>
      </c>
      <c r="M1840">
        <v>0.72773900000000002</v>
      </c>
      <c r="N1840">
        <v>0</v>
      </c>
      <c r="O1840" t="s">
        <v>42</v>
      </c>
    </row>
    <row r="1841" spans="1:25" x14ac:dyDescent="0.25">
      <c r="A1841" t="s">
        <v>165</v>
      </c>
      <c r="B1841">
        <v>7813.6</v>
      </c>
      <c r="C1841">
        <v>7696.19</v>
      </c>
      <c r="D1841">
        <v>7696.05</v>
      </c>
      <c r="E1841">
        <v>7544.07</v>
      </c>
      <c r="F1841">
        <v>387.17</v>
      </c>
      <c r="G1841">
        <v>421.392</v>
      </c>
      <c r="H1841">
        <v>152.28100000000001</v>
      </c>
      <c r="I1841">
        <v>95.5124</v>
      </c>
      <c r="J1841">
        <v>148.36000000000001</v>
      </c>
      <c r="K1841">
        <v>6715.99</v>
      </c>
      <c r="L1841">
        <v>0.283107</v>
      </c>
      <c r="M1841">
        <v>0.72671399999999997</v>
      </c>
      <c r="N1841">
        <v>0</v>
      </c>
      <c r="O1841" t="s">
        <v>42</v>
      </c>
    </row>
    <row r="1842" spans="1:25" x14ac:dyDescent="0.25">
      <c r="A1842" t="s">
        <v>165</v>
      </c>
      <c r="B1842">
        <v>7876.51</v>
      </c>
      <c r="C1842">
        <v>7760.16</v>
      </c>
      <c r="D1842">
        <v>7760</v>
      </c>
      <c r="E1842">
        <v>7608.83</v>
      </c>
      <c r="F1842">
        <v>384.79</v>
      </c>
      <c r="G1842">
        <v>426.95299999999997</v>
      </c>
      <c r="H1842">
        <v>152.67099999999999</v>
      </c>
      <c r="I1842">
        <v>98.513099999999994</v>
      </c>
      <c r="J1842">
        <v>150.26300000000001</v>
      </c>
      <c r="K1842">
        <v>6777.6</v>
      </c>
      <c r="L1842">
        <v>0.28308</v>
      </c>
      <c r="M1842">
        <v>0.71556399999999998</v>
      </c>
      <c r="N1842">
        <v>0</v>
      </c>
      <c r="O1842" t="s">
        <v>42</v>
      </c>
    </row>
    <row r="1843" spans="1:25" x14ac:dyDescent="0.25">
      <c r="A1843" t="s">
        <v>165</v>
      </c>
      <c r="B1843">
        <v>7830.15</v>
      </c>
      <c r="C1843">
        <v>7711.74</v>
      </c>
      <c r="D1843">
        <v>7711.59</v>
      </c>
      <c r="E1843">
        <v>7556.01</v>
      </c>
      <c r="F1843">
        <v>390.899</v>
      </c>
      <c r="G1843">
        <v>422.75700000000001</v>
      </c>
      <c r="H1843">
        <v>152.166</v>
      </c>
      <c r="I1843">
        <v>95.655600000000007</v>
      </c>
      <c r="J1843">
        <v>149.50299999999999</v>
      </c>
      <c r="K1843">
        <v>6722.77</v>
      </c>
      <c r="L1843">
        <v>0.28309400000000001</v>
      </c>
      <c r="M1843">
        <v>0.72589300000000001</v>
      </c>
      <c r="N1843">
        <v>0</v>
      </c>
      <c r="O1843" t="s">
        <v>42</v>
      </c>
    </row>
    <row r="1844" spans="1:25" x14ac:dyDescent="0.25">
      <c r="A1844" t="s">
        <v>165</v>
      </c>
      <c r="B1844">
        <v>7845.62</v>
      </c>
      <c r="C1844">
        <v>7727.67</v>
      </c>
      <c r="D1844">
        <v>7727.5</v>
      </c>
      <c r="E1844">
        <v>7574.68</v>
      </c>
      <c r="F1844">
        <v>389.21</v>
      </c>
      <c r="G1844">
        <v>421.26</v>
      </c>
      <c r="H1844">
        <v>152.27799999999999</v>
      </c>
      <c r="I1844">
        <v>95.577399999999997</v>
      </c>
      <c r="J1844">
        <v>147.976</v>
      </c>
      <c r="K1844">
        <v>6744.67</v>
      </c>
      <c r="L1844">
        <v>0.28309000000000001</v>
      </c>
      <c r="M1844">
        <v>0.72021500000000005</v>
      </c>
      <c r="N1844">
        <v>0</v>
      </c>
      <c r="O1844" t="s">
        <v>42</v>
      </c>
    </row>
    <row r="1845" spans="1:25" x14ac:dyDescent="0.25">
      <c r="A1845" t="s">
        <v>165</v>
      </c>
      <c r="B1845">
        <v>7863.68</v>
      </c>
      <c r="C1845">
        <v>7743.72</v>
      </c>
      <c r="D1845">
        <v>7743.56</v>
      </c>
      <c r="E1845">
        <v>7590.44</v>
      </c>
      <c r="F1845">
        <v>386.99799999999999</v>
      </c>
      <c r="G1845">
        <v>424.26299999999998</v>
      </c>
      <c r="H1845">
        <v>152.29499999999999</v>
      </c>
      <c r="I1845">
        <v>96.843999999999994</v>
      </c>
      <c r="J1845">
        <v>149.654</v>
      </c>
      <c r="K1845">
        <v>6759.59</v>
      </c>
      <c r="L1845">
        <v>0.26093100000000002</v>
      </c>
      <c r="M1845">
        <v>0.71216800000000002</v>
      </c>
      <c r="N1845">
        <v>0</v>
      </c>
      <c r="O1845" t="s">
        <v>42</v>
      </c>
    </row>
    <row r="1846" spans="1:25" x14ac:dyDescent="0.25">
      <c r="A1846" t="s">
        <v>165</v>
      </c>
      <c r="B1846">
        <v>7841.36</v>
      </c>
      <c r="C1846">
        <v>7723.08</v>
      </c>
      <c r="D1846">
        <v>7722.92</v>
      </c>
      <c r="E1846">
        <v>7568.71</v>
      </c>
      <c r="F1846">
        <v>392.08800000000002</v>
      </c>
      <c r="G1846">
        <v>422.17</v>
      </c>
      <c r="H1846">
        <v>152.17500000000001</v>
      </c>
      <c r="I1846">
        <v>96.045100000000005</v>
      </c>
      <c r="J1846">
        <v>148.63399999999999</v>
      </c>
      <c r="K1846">
        <v>6734.8</v>
      </c>
      <c r="L1846">
        <v>0.283078</v>
      </c>
      <c r="M1846">
        <v>0.72772999999999999</v>
      </c>
      <c r="N1846">
        <v>0</v>
      </c>
      <c r="O1846" t="s">
        <v>42</v>
      </c>
    </row>
    <row r="1847" spans="1:25" x14ac:dyDescent="0.25">
      <c r="A1847" t="s">
        <v>165</v>
      </c>
      <c r="B1847">
        <v>7883.31</v>
      </c>
      <c r="C1847">
        <v>7765.42</v>
      </c>
      <c r="D1847">
        <v>7765.25</v>
      </c>
      <c r="E1847">
        <v>7605.89</v>
      </c>
      <c r="F1847">
        <v>389.26299999999998</v>
      </c>
      <c r="G1847">
        <v>426.66899999999998</v>
      </c>
      <c r="H1847">
        <v>152.22499999999999</v>
      </c>
      <c r="I1847">
        <v>97.6661</v>
      </c>
      <c r="J1847">
        <v>151.24600000000001</v>
      </c>
      <c r="K1847">
        <v>6770.31</v>
      </c>
      <c r="L1847">
        <v>0.28359800000000002</v>
      </c>
      <c r="M1847">
        <v>0.72111999999999998</v>
      </c>
      <c r="N1847">
        <v>0</v>
      </c>
      <c r="O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165</v>
      </c>
      <c r="B1848">
        <v>7843.81</v>
      </c>
      <c r="C1848">
        <v>7726.4</v>
      </c>
      <c r="D1848">
        <v>7726.23</v>
      </c>
      <c r="E1848">
        <v>7573.92</v>
      </c>
      <c r="F1848">
        <v>387.95600000000002</v>
      </c>
      <c r="G1848">
        <v>420.70699999999999</v>
      </c>
      <c r="H1848">
        <v>152.29499999999999</v>
      </c>
      <c r="I1848">
        <v>95.502899999999997</v>
      </c>
      <c r="J1848">
        <v>147.59299999999999</v>
      </c>
      <c r="K1848">
        <v>6745.56</v>
      </c>
      <c r="L1848">
        <v>0.28331600000000001</v>
      </c>
      <c r="M1848">
        <v>0.725858</v>
      </c>
      <c r="N1848">
        <v>0</v>
      </c>
      <c r="O1848" t="s">
        <v>42</v>
      </c>
      <c r="R1848">
        <f>AVERAGE(B1799:B1848)</f>
        <v>7874.7221999999983</v>
      </c>
      <c r="S1848">
        <f>AVERAGE(C1799:C1848)</f>
        <v>7755.5441999999985</v>
      </c>
      <c r="U1848">
        <f>_xlfn.VAR.P(B1799:B1848)</f>
        <v>1167.0573091599954</v>
      </c>
      <c r="V1848">
        <f>_xlfn.VAR.P(C1799:C1848)</f>
        <v>1121.2893083599993</v>
      </c>
      <c r="X1848">
        <f>1.96*SQRT(U1848)/50</f>
        <v>1.3391590434103096</v>
      </c>
      <c r="Y1848">
        <f>1.96*SQRT(V1848)/50</f>
        <v>1.3126378033556358</v>
      </c>
    </row>
    <row r="1849" spans="1:25" x14ac:dyDescent="0.25">
      <c r="A1849" t="s">
        <v>166</v>
      </c>
      <c r="B1849">
        <v>393891.18190000003</v>
      </c>
      <c r="C1849" t="s">
        <v>36</v>
      </c>
    </row>
    <row r="1850" spans="1:25" x14ac:dyDescent="0.25">
      <c r="A1850" t="s">
        <v>167</v>
      </c>
      <c r="B1850">
        <v>8354.52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0.26053700000000002</v>
      </c>
      <c r="L1850">
        <v>0.72254300000000005</v>
      </c>
      <c r="M1850">
        <v>0</v>
      </c>
      <c r="N1850" t="s">
        <v>42</v>
      </c>
    </row>
    <row r="1851" spans="1:25" x14ac:dyDescent="0.25">
      <c r="A1851" t="s">
        <v>167</v>
      </c>
      <c r="B1851">
        <v>8346.49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0.283109</v>
      </c>
      <c r="L1851">
        <v>0.72780599999999995</v>
      </c>
      <c r="M1851">
        <v>0</v>
      </c>
      <c r="N1851" t="s">
        <v>42</v>
      </c>
    </row>
    <row r="1852" spans="1:25" x14ac:dyDescent="0.25">
      <c r="A1852" t="s">
        <v>167</v>
      </c>
      <c r="B1852">
        <v>8323.4500000000007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0.26065700000000003</v>
      </c>
      <c r="L1852">
        <v>0.72789000000000004</v>
      </c>
      <c r="M1852">
        <v>0</v>
      </c>
      <c r="N1852" t="s">
        <v>42</v>
      </c>
    </row>
    <row r="1853" spans="1:25" x14ac:dyDescent="0.25">
      <c r="A1853" t="s">
        <v>167</v>
      </c>
      <c r="B1853">
        <v>8368.89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0.283078</v>
      </c>
      <c r="L1853">
        <v>0.72770500000000005</v>
      </c>
      <c r="M1853">
        <v>0</v>
      </c>
      <c r="N1853" t="s">
        <v>42</v>
      </c>
    </row>
    <row r="1854" spans="1:25" x14ac:dyDescent="0.25">
      <c r="A1854" t="s">
        <v>167</v>
      </c>
      <c r="B1854">
        <v>8369.4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0.28310099999999999</v>
      </c>
      <c r="L1854">
        <v>0.72788699999999995</v>
      </c>
      <c r="M1854">
        <v>0</v>
      </c>
      <c r="N1854" t="s">
        <v>42</v>
      </c>
    </row>
    <row r="1855" spans="1:25" x14ac:dyDescent="0.25">
      <c r="A1855" t="s">
        <v>167</v>
      </c>
      <c r="B1855">
        <v>8423.26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0.26655499999999999</v>
      </c>
      <c r="L1855">
        <v>0.70862899999999995</v>
      </c>
      <c r="M1855">
        <v>0</v>
      </c>
      <c r="N1855" t="s">
        <v>42</v>
      </c>
    </row>
    <row r="1856" spans="1:25" x14ac:dyDescent="0.25">
      <c r="A1856" t="s">
        <v>167</v>
      </c>
      <c r="B1856">
        <v>8491.9699999999993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0.28317199999999998</v>
      </c>
      <c r="L1856">
        <v>0.70652999999999999</v>
      </c>
      <c r="M1856">
        <v>0</v>
      </c>
      <c r="N1856" t="s">
        <v>42</v>
      </c>
    </row>
    <row r="1857" spans="1:14" x14ac:dyDescent="0.25">
      <c r="A1857" t="s">
        <v>167</v>
      </c>
      <c r="B1857">
        <v>8469.17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0.28314299999999998</v>
      </c>
      <c r="L1857">
        <v>0.70653200000000005</v>
      </c>
      <c r="M1857">
        <v>0</v>
      </c>
      <c r="N1857" t="s">
        <v>42</v>
      </c>
    </row>
    <row r="1858" spans="1:14" x14ac:dyDescent="0.25">
      <c r="A1858" t="s">
        <v>167</v>
      </c>
      <c r="B1858">
        <v>8419.2800000000007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0.28318500000000002</v>
      </c>
      <c r="L1858">
        <v>0.72615700000000005</v>
      </c>
      <c r="M1858">
        <v>0</v>
      </c>
      <c r="N1858" t="s">
        <v>42</v>
      </c>
    </row>
    <row r="1859" spans="1:14" x14ac:dyDescent="0.25">
      <c r="A1859" t="s">
        <v>167</v>
      </c>
      <c r="B1859">
        <v>8433.4699999999993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0.28313300000000002</v>
      </c>
      <c r="L1859">
        <v>0.72763699999999998</v>
      </c>
      <c r="M1859">
        <v>0</v>
      </c>
      <c r="N1859" t="s">
        <v>42</v>
      </c>
    </row>
    <row r="1860" spans="1:14" x14ac:dyDescent="0.25">
      <c r="A1860" t="s">
        <v>167</v>
      </c>
      <c r="B1860">
        <v>8448.66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0.28338799999999997</v>
      </c>
      <c r="L1860">
        <v>0.72233499999999995</v>
      </c>
      <c r="M1860">
        <v>0</v>
      </c>
      <c r="N1860" t="s">
        <v>42</v>
      </c>
    </row>
    <row r="1861" spans="1:14" x14ac:dyDescent="0.25">
      <c r="A1861" t="s">
        <v>167</v>
      </c>
      <c r="B1861">
        <v>8476.2999999999993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0.283082</v>
      </c>
      <c r="L1861">
        <v>0.727495</v>
      </c>
      <c r="M1861">
        <v>0</v>
      </c>
      <c r="N1861" t="s">
        <v>42</v>
      </c>
    </row>
    <row r="1862" spans="1:14" x14ac:dyDescent="0.25">
      <c r="A1862" t="s">
        <v>167</v>
      </c>
      <c r="B1862">
        <v>8507.5499999999993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0.283078</v>
      </c>
      <c r="L1862">
        <v>0.71663600000000005</v>
      </c>
      <c r="M1862">
        <v>0</v>
      </c>
      <c r="N1862" t="s">
        <v>42</v>
      </c>
    </row>
    <row r="1863" spans="1:14" x14ac:dyDescent="0.25">
      <c r="A1863" t="s">
        <v>167</v>
      </c>
      <c r="B1863">
        <v>8547.5300000000007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0.27812599999999998</v>
      </c>
      <c r="L1863">
        <v>0.72789899999999996</v>
      </c>
      <c r="M1863">
        <v>0</v>
      </c>
      <c r="N1863" t="s">
        <v>42</v>
      </c>
    </row>
    <row r="1864" spans="1:14" x14ac:dyDescent="0.25">
      <c r="A1864" t="s">
        <v>167</v>
      </c>
      <c r="B1864">
        <v>8833.24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0.28325</v>
      </c>
      <c r="L1864">
        <v>0.72314299999999998</v>
      </c>
      <c r="M1864">
        <v>0</v>
      </c>
      <c r="N1864" t="s">
        <v>42</v>
      </c>
    </row>
    <row r="1865" spans="1:14" x14ac:dyDescent="0.25">
      <c r="A1865" t="s">
        <v>167</v>
      </c>
      <c r="B1865">
        <v>8649.7000000000007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0.28329700000000002</v>
      </c>
      <c r="L1865">
        <v>0.72478900000000002</v>
      </c>
      <c r="M1865">
        <v>0</v>
      </c>
      <c r="N1865" t="s">
        <v>42</v>
      </c>
    </row>
    <row r="1866" spans="1:14" x14ac:dyDescent="0.25">
      <c r="A1866" t="s">
        <v>167</v>
      </c>
      <c r="B1866">
        <v>8564.91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0.28311799999999998</v>
      </c>
      <c r="L1866">
        <v>0.72485299999999997</v>
      </c>
      <c r="M1866">
        <v>0</v>
      </c>
      <c r="N1866" t="s">
        <v>42</v>
      </c>
    </row>
    <row r="1867" spans="1:14" x14ac:dyDescent="0.25">
      <c r="A1867" t="s">
        <v>167</v>
      </c>
      <c r="B1867">
        <v>8674.4500000000007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0.283188</v>
      </c>
      <c r="L1867">
        <v>0.72762800000000005</v>
      </c>
      <c r="M1867">
        <v>0</v>
      </c>
      <c r="N1867" t="s">
        <v>42</v>
      </c>
    </row>
    <row r="1868" spans="1:14" x14ac:dyDescent="0.25">
      <c r="A1868" t="s">
        <v>167</v>
      </c>
      <c r="B1868">
        <v>8689.07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0.28341100000000002</v>
      </c>
      <c r="L1868">
        <v>0.72779300000000002</v>
      </c>
      <c r="M1868">
        <v>0</v>
      </c>
      <c r="N1868" t="s">
        <v>42</v>
      </c>
    </row>
    <row r="1869" spans="1:14" x14ac:dyDescent="0.25">
      <c r="A1869" t="s">
        <v>167</v>
      </c>
      <c r="B1869">
        <v>8468.33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0.28309200000000001</v>
      </c>
      <c r="L1869">
        <v>0.72629699999999997</v>
      </c>
      <c r="M1869">
        <v>0</v>
      </c>
      <c r="N1869" t="s">
        <v>42</v>
      </c>
    </row>
    <row r="1870" spans="1:14" x14ac:dyDescent="0.25">
      <c r="A1870" t="s">
        <v>167</v>
      </c>
      <c r="B1870">
        <v>8528.92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0.260903</v>
      </c>
      <c r="L1870">
        <v>0.72762199999999999</v>
      </c>
      <c r="M1870">
        <v>0</v>
      </c>
      <c r="N1870" t="s">
        <v>42</v>
      </c>
    </row>
    <row r="1871" spans="1:14" x14ac:dyDescent="0.25">
      <c r="A1871" t="s">
        <v>167</v>
      </c>
      <c r="B1871">
        <v>8487.75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0.283084</v>
      </c>
      <c r="L1871">
        <v>0.72607999999999995</v>
      </c>
      <c r="M1871">
        <v>0</v>
      </c>
      <c r="N1871" t="s">
        <v>42</v>
      </c>
    </row>
    <row r="1872" spans="1:14" x14ac:dyDescent="0.25">
      <c r="A1872" t="s">
        <v>167</v>
      </c>
      <c r="B1872">
        <v>8516.44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0.28323999999999999</v>
      </c>
      <c r="L1872">
        <v>0.72789199999999998</v>
      </c>
      <c r="M1872">
        <v>0</v>
      </c>
      <c r="N1872" t="s">
        <v>42</v>
      </c>
    </row>
    <row r="1873" spans="1:14" x14ac:dyDescent="0.25">
      <c r="A1873" t="s">
        <v>167</v>
      </c>
      <c r="B1873">
        <v>8578.94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0.28311700000000001</v>
      </c>
      <c r="L1873">
        <v>0.72428300000000001</v>
      </c>
      <c r="M1873">
        <v>0</v>
      </c>
      <c r="N1873" t="s">
        <v>42</v>
      </c>
    </row>
    <row r="1874" spans="1:14" x14ac:dyDescent="0.25">
      <c r="A1874" t="s">
        <v>167</v>
      </c>
      <c r="B1874">
        <v>8508.33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0.28323999999999999</v>
      </c>
      <c r="L1874">
        <v>0.72518700000000003</v>
      </c>
      <c r="M1874">
        <v>0</v>
      </c>
      <c r="N1874" t="s">
        <v>42</v>
      </c>
    </row>
    <row r="1875" spans="1:14" x14ac:dyDescent="0.25">
      <c r="A1875" t="s">
        <v>167</v>
      </c>
      <c r="B1875">
        <v>8506.51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0.28310299999999999</v>
      </c>
      <c r="L1875">
        <v>0.72616899999999995</v>
      </c>
      <c r="M1875">
        <v>0</v>
      </c>
      <c r="N1875" t="s">
        <v>42</v>
      </c>
    </row>
    <row r="1876" spans="1:14" x14ac:dyDescent="0.25">
      <c r="A1876" t="s">
        <v>167</v>
      </c>
      <c r="B1876">
        <v>8597.48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0.283308</v>
      </c>
      <c r="L1876">
        <v>0.72667099999999996</v>
      </c>
      <c r="M1876">
        <v>0</v>
      </c>
      <c r="N1876" t="s">
        <v>42</v>
      </c>
    </row>
    <row r="1877" spans="1:14" x14ac:dyDescent="0.25">
      <c r="A1877" t="s">
        <v>167</v>
      </c>
      <c r="B1877">
        <v>8533.2000000000007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0.28308699999999998</v>
      </c>
      <c r="L1877">
        <v>0.72670100000000004</v>
      </c>
      <c r="M1877">
        <v>0</v>
      </c>
      <c r="N1877" t="s">
        <v>42</v>
      </c>
    </row>
    <row r="1878" spans="1:14" x14ac:dyDescent="0.25">
      <c r="A1878" t="s">
        <v>167</v>
      </c>
      <c r="B1878">
        <v>8390.07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0.28062399999999998</v>
      </c>
      <c r="L1878">
        <v>0.72474300000000003</v>
      </c>
      <c r="M1878">
        <v>0</v>
      </c>
      <c r="N1878" t="s">
        <v>42</v>
      </c>
    </row>
    <row r="1879" spans="1:14" x14ac:dyDescent="0.25">
      <c r="A1879" t="s">
        <v>167</v>
      </c>
      <c r="B1879">
        <v>8534.6299999999992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0.28314899999999998</v>
      </c>
      <c r="L1879">
        <v>0.70680200000000004</v>
      </c>
      <c r="M1879">
        <v>0</v>
      </c>
      <c r="N1879" t="s">
        <v>42</v>
      </c>
    </row>
    <row r="1880" spans="1:14" x14ac:dyDescent="0.25">
      <c r="A1880" t="s">
        <v>167</v>
      </c>
      <c r="B1880">
        <v>8564.23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0.28318399999999999</v>
      </c>
      <c r="L1880">
        <v>0.72278900000000001</v>
      </c>
      <c r="M1880">
        <v>0</v>
      </c>
      <c r="N1880" t="s">
        <v>42</v>
      </c>
    </row>
    <row r="1881" spans="1:14" x14ac:dyDescent="0.25">
      <c r="A1881" t="s">
        <v>167</v>
      </c>
      <c r="B1881">
        <v>8660.85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0.28316799999999998</v>
      </c>
      <c r="L1881">
        <v>0.72785200000000005</v>
      </c>
      <c r="M1881">
        <v>0</v>
      </c>
      <c r="N1881" t="s">
        <v>42</v>
      </c>
    </row>
    <row r="1882" spans="1:14" x14ac:dyDescent="0.25">
      <c r="A1882" t="s">
        <v>167</v>
      </c>
      <c r="B1882">
        <v>8581.2099999999991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0.28317599999999998</v>
      </c>
      <c r="L1882">
        <v>0.72273900000000002</v>
      </c>
      <c r="M1882">
        <v>0</v>
      </c>
      <c r="N1882" t="s">
        <v>42</v>
      </c>
    </row>
    <row r="1883" spans="1:14" x14ac:dyDescent="0.25">
      <c r="A1883" t="s">
        <v>167</v>
      </c>
      <c r="B1883">
        <v>8425.11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0.261349</v>
      </c>
      <c r="L1883">
        <v>0.72789099999999995</v>
      </c>
      <c r="M1883">
        <v>0</v>
      </c>
      <c r="N1883" t="s">
        <v>42</v>
      </c>
    </row>
    <row r="1884" spans="1:14" x14ac:dyDescent="0.25">
      <c r="A1884" t="s">
        <v>167</v>
      </c>
      <c r="B1884">
        <v>8535.7199999999993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0.283107</v>
      </c>
      <c r="L1884">
        <v>0.71794899999999995</v>
      </c>
      <c r="M1884">
        <v>0</v>
      </c>
      <c r="N1884" t="s">
        <v>42</v>
      </c>
    </row>
    <row r="1885" spans="1:14" x14ac:dyDescent="0.25">
      <c r="A1885" t="s">
        <v>167</v>
      </c>
      <c r="B1885">
        <v>8572.36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0.27155600000000002</v>
      </c>
      <c r="L1885">
        <v>0.71843299999999999</v>
      </c>
      <c r="M1885">
        <v>0</v>
      </c>
      <c r="N1885" t="s">
        <v>42</v>
      </c>
    </row>
    <row r="1886" spans="1:14" x14ac:dyDescent="0.25">
      <c r="A1886" t="s">
        <v>167</v>
      </c>
      <c r="B1886">
        <v>8543.02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0.28307900000000003</v>
      </c>
      <c r="L1886">
        <v>0.72555599999999998</v>
      </c>
      <c r="M1886">
        <v>0</v>
      </c>
      <c r="N1886" t="s">
        <v>42</v>
      </c>
    </row>
    <row r="1887" spans="1:14" x14ac:dyDescent="0.25">
      <c r="A1887" t="s">
        <v>167</v>
      </c>
      <c r="B1887">
        <v>8466.9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0.283078</v>
      </c>
      <c r="L1887">
        <v>0.72578699999999996</v>
      </c>
      <c r="M1887">
        <v>0</v>
      </c>
      <c r="N1887" t="s">
        <v>42</v>
      </c>
    </row>
    <row r="1888" spans="1:14" x14ac:dyDescent="0.25">
      <c r="A1888" t="s">
        <v>167</v>
      </c>
      <c r="B1888">
        <v>8545.36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0.283113</v>
      </c>
      <c r="L1888">
        <v>0.71047800000000005</v>
      </c>
      <c r="M1888">
        <v>0</v>
      </c>
      <c r="N1888" t="s">
        <v>42</v>
      </c>
    </row>
    <row r="1889" spans="1:25" x14ac:dyDescent="0.25">
      <c r="A1889" t="s">
        <v>167</v>
      </c>
      <c r="B1889">
        <v>8560.65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0.28353499999999998</v>
      </c>
      <c r="L1889">
        <v>0.72203899999999999</v>
      </c>
      <c r="M1889">
        <v>0</v>
      </c>
      <c r="N1889" t="s">
        <v>42</v>
      </c>
    </row>
    <row r="1890" spans="1:25" x14ac:dyDescent="0.25">
      <c r="A1890" t="s">
        <v>167</v>
      </c>
      <c r="B1890">
        <v>8636.01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0.28313100000000002</v>
      </c>
      <c r="L1890">
        <v>0.72748100000000004</v>
      </c>
      <c r="M1890">
        <v>0</v>
      </c>
      <c r="N1890" t="s">
        <v>42</v>
      </c>
    </row>
    <row r="1891" spans="1:25" x14ac:dyDescent="0.25">
      <c r="A1891" t="s">
        <v>167</v>
      </c>
      <c r="B1891">
        <v>8658.5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0.28368500000000002</v>
      </c>
      <c r="L1891">
        <v>0.72191700000000003</v>
      </c>
      <c r="M1891">
        <v>0</v>
      </c>
      <c r="N1891" t="s">
        <v>42</v>
      </c>
    </row>
    <row r="1892" spans="1:25" x14ac:dyDescent="0.25">
      <c r="A1892" t="s">
        <v>167</v>
      </c>
      <c r="B1892">
        <v>8483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0.28318599999999999</v>
      </c>
      <c r="L1892">
        <v>0.71936699999999998</v>
      </c>
      <c r="M1892">
        <v>0</v>
      </c>
      <c r="N1892" t="s">
        <v>42</v>
      </c>
    </row>
    <row r="1893" spans="1:25" x14ac:dyDescent="0.25">
      <c r="A1893" t="s">
        <v>167</v>
      </c>
      <c r="B1893">
        <v>8534.09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0.283084</v>
      </c>
      <c r="L1893">
        <v>0.72536999999999996</v>
      </c>
      <c r="M1893">
        <v>0</v>
      </c>
      <c r="N1893" t="s">
        <v>42</v>
      </c>
    </row>
    <row r="1894" spans="1:25" x14ac:dyDescent="0.25">
      <c r="A1894" t="s">
        <v>167</v>
      </c>
      <c r="B1894">
        <v>8602.8799999999992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0.28308100000000003</v>
      </c>
      <c r="L1894">
        <v>0.72789800000000004</v>
      </c>
      <c r="M1894">
        <v>0</v>
      </c>
      <c r="N1894" t="s">
        <v>42</v>
      </c>
    </row>
    <row r="1895" spans="1:25" x14ac:dyDescent="0.25">
      <c r="A1895" t="s">
        <v>167</v>
      </c>
      <c r="B1895">
        <v>8670.73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0.283113</v>
      </c>
      <c r="L1895">
        <v>0.72788900000000001</v>
      </c>
      <c r="M1895">
        <v>0</v>
      </c>
      <c r="N1895" t="s">
        <v>42</v>
      </c>
    </row>
    <row r="1896" spans="1:25" x14ac:dyDescent="0.25">
      <c r="A1896" t="s">
        <v>167</v>
      </c>
      <c r="B1896">
        <v>9041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0.28309600000000001</v>
      </c>
      <c r="L1896">
        <v>0.72641100000000003</v>
      </c>
      <c r="M1896">
        <v>0</v>
      </c>
      <c r="N1896" t="s">
        <v>42</v>
      </c>
    </row>
    <row r="1897" spans="1:25" x14ac:dyDescent="0.25">
      <c r="A1897" t="s">
        <v>167</v>
      </c>
      <c r="B1897">
        <v>8558.42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0.28309499999999999</v>
      </c>
      <c r="L1897">
        <v>0.71544300000000005</v>
      </c>
      <c r="M1897">
        <v>0</v>
      </c>
      <c r="N1897" t="s">
        <v>42</v>
      </c>
    </row>
    <row r="1898" spans="1:25" x14ac:dyDescent="0.25">
      <c r="A1898" t="s">
        <v>167</v>
      </c>
      <c r="B1898">
        <v>8507.7199999999993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0.28312199999999998</v>
      </c>
      <c r="L1898">
        <v>0.712252</v>
      </c>
      <c r="M1898">
        <v>0</v>
      </c>
      <c r="N1898" t="s">
        <v>42</v>
      </c>
    </row>
    <row r="1899" spans="1:25" x14ac:dyDescent="0.25">
      <c r="A1899" t="s">
        <v>167</v>
      </c>
      <c r="B1899">
        <v>8480.0300000000007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0.28308499999999998</v>
      </c>
      <c r="L1899">
        <v>0.72784400000000005</v>
      </c>
      <c r="M1899">
        <v>0</v>
      </c>
      <c r="N1899" t="s">
        <v>42</v>
      </c>
    </row>
    <row r="1900" spans="1:25" x14ac:dyDescent="0.25">
      <c r="A1900" t="s">
        <v>167</v>
      </c>
      <c r="B1900">
        <v>8496.18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0.28310600000000002</v>
      </c>
      <c r="L1900">
        <v>0.72789199999999998</v>
      </c>
      <c r="M1900">
        <v>0</v>
      </c>
      <c r="N1900" t="s">
        <v>42</v>
      </c>
    </row>
    <row r="1901" spans="1:25" x14ac:dyDescent="0.25">
      <c r="A1901" t="s">
        <v>167</v>
      </c>
      <c r="B1901">
        <v>8495.93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0.28318100000000002</v>
      </c>
      <c r="L1901">
        <v>0.72470999999999997</v>
      </c>
      <c r="M1901">
        <v>0</v>
      </c>
      <c r="N1901" t="s">
        <v>42</v>
      </c>
    </row>
    <row r="1902" spans="1:25" x14ac:dyDescent="0.25">
      <c r="A1902" t="s">
        <v>167</v>
      </c>
      <c r="B1902">
        <v>8443.93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0.28285700000000003</v>
      </c>
      <c r="L1902">
        <v>0.72777599999999998</v>
      </c>
      <c r="M1902">
        <v>0</v>
      </c>
      <c r="N1902" t="s">
        <v>42</v>
      </c>
    </row>
    <row r="1903" spans="1:25" x14ac:dyDescent="0.25">
      <c r="A1903" t="s">
        <v>167</v>
      </c>
      <c r="B1903">
        <v>8488.24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0.283111</v>
      </c>
      <c r="L1903">
        <v>0.72783699999999996</v>
      </c>
      <c r="M1903">
        <v>0</v>
      </c>
      <c r="N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167</v>
      </c>
      <c r="B1904">
        <v>8517.5400000000009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0.28353800000000001</v>
      </c>
      <c r="L1904">
        <v>0.72356900000000002</v>
      </c>
      <c r="M1904">
        <v>0</v>
      </c>
      <c r="N1904" t="s">
        <v>42</v>
      </c>
      <c r="R1904">
        <f>AVERAGE(B1855:B1904)</f>
        <v>8546.9754000000012</v>
      </c>
      <c r="S1904">
        <f>AVERAGE(C1855:C1904)</f>
        <v>0</v>
      </c>
      <c r="U1904">
        <f>_xlfn.VAR.P(B1855:B1904)</f>
        <v>11834.868988839999</v>
      </c>
      <c r="V1904">
        <f>_xlfn.VAR.P(C1855:C1904)</f>
        <v>0</v>
      </c>
      <c r="X1904">
        <f>1.96*SQRT(U1904)/50</f>
        <v>4.2644968147497888</v>
      </c>
      <c r="Y1904">
        <f>1.96*SQRT(V1904)/50</f>
        <v>0</v>
      </c>
    </row>
    <row r="1905" spans="1:13" x14ac:dyDescent="0.25">
      <c r="A1905" t="s">
        <v>168</v>
      </c>
      <c r="B1905">
        <v>427463.96620000002</v>
      </c>
      <c r="C1905" t="s">
        <v>36</v>
      </c>
    </row>
    <row r="1906" spans="1:13" x14ac:dyDescent="0.25">
      <c r="A1906" t="s">
        <v>169</v>
      </c>
      <c r="B1906">
        <v>7816.76</v>
      </c>
      <c r="C1906">
        <v>7755.54</v>
      </c>
      <c r="D1906">
        <v>7755.25</v>
      </c>
      <c r="E1906">
        <v>7568.12</v>
      </c>
      <c r="F1906">
        <v>419.416</v>
      </c>
      <c r="G1906">
        <v>0</v>
      </c>
      <c r="H1906">
        <v>151.78100000000001</v>
      </c>
      <c r="I1906">
        <v>0</v>
      </c>
      <c r="J1906">
        <v>0.283109</v>
      </c>
      <c r="K1906">
        <v>0.70652599999999999</v>
      </c>
      <c r="L1906">
        <v>0</v>
      </c>
      <c r="M1906" t="s">
        <v>42</v>
      </c>
    </row>
    <row r="1907" spans="1:13" x14ac:dyDescent="0.25">
      <c r="A1907" t="s">
        <v>169</v>
      </c>
      <c r="B1907">
        <v>7680.52</v>
      </c>
      <c r="C1907">
        <v>7622.7</v>
      </c>
      <c r="D1907">
        <v>7622.46</v>
      </c>
      <c r="E1907">
        <v>7452.42</v>
      </c>
      <c r="F1907">
        <v>400.334</v>
      </c>
      <c r="G1907">
        <v>0</v>
      </c>
      <c r="H1907">
        <v>151.68299999999999</v>
      </c>
      <c r="I1907">
        <v>0</v>
      </c>
      <c r="J1907">
        <v>0.28307900000000003</v>
      </c>
      <c r="K1907">
        <v>0.72641699999999998</v>
      </c>
      <c r="L1907">
        <v>0</v>
      </c>
      <c r="M1907" t="s">
        <v>42</v>
      </c>
    </row>
    <row r="1908" spans="1:13" x14ac:dyDescent="0.25">
      <c r="A1908" t="s">
        <v>169</v>
      </c>
      <c r="B1908">
        <v>7959.21</v>
      </c>
      <c r="C1908">
        <v>7899.34</v>
      </c>
      <c r="D1908">
        <v>7899.03</v>
      </c>
      <c r="E1908">
        <v>7712.07</v>
      </c>
      <c r="F1908">
        <v>418.10199999999998</v>
      </c>
      <c r="G1908">
        <v>0</v>
      </c>
      <c r="H1908">
        <v>155.55600000000001</v>
      </c>
      <c r="I1908">
        <v>0</v>
      </c>
      <c r="J1908">
        <v>0.27856799999999998</v>
      </c>
      <c r="K1908">
        <v>0.726688</v>
      </c>
      <c r="L1908">
        <v>0</v>
      </c>
      <c r="M1908" t="s">
        <v>42</v>
      </c>
    </row>
    <row r="1909" spans="1:13" x14ac:dyDescent="0.25">
      <c r="A1909" t="s">
        <v>169</v>
      </c>
      <c r="B1909">
        <v>7622.12</v>
      </c>
      <c r="C1909">
        <v>7563.36</v>
      </c>
      <c r="D1909">
        <v>7563.13</v>
      </c>
      <c r="E1909">
        <v>7402.27</v>
      </c>
      <c r="F1909">
        <v>397.36900000000003</v>
      </c>
      <c r="G1909">
        <v>0</v>
      </c>
      <c r="H1909">
        <v>151.58099999999999</v>
      </c>
      <c r="I1909">
        <v>0</v>
      </c>
      <c r="J1909">
        <v>0.28338600000000003</v>
      </c>
      <c r="K1909">
        <v>0.72785500000000003</v>
      </c>
      <c r="L1909">
        <v>0</v>
      </c>
      <c r="M1909" t="s">
        <v>42</v>
      </c>
    </row>
    <row r="1910" spans="1:13" x14ac:dyDescent="0.25">
      <c r="A1910" t="s">
        <v>169</v>
      </c>
      <c r="B1910">
        <v>7907.57</v>
      </c>
      <c r="C1910">
        <v>7847.49</v>
      </c>
      <c r="D1910">
        <v>7847.21</v>
      </c>
      <c r="E1910">
        <v>7667.52</v>
      </c>
      <c r="F1910">
        <v>414.77499999999998</v>
      </c>
      <c r="G1910">
        <v>0</v>
      </c>
      <c r="H1910">
        <v>155.69800000000001</v>
      </c>
      <c r="I1910">
        <v>0</v>
      </c>
      <c r="J1910">
        <v>0.283165</v>
      </c>
      <c r="K1910">
        <v>0.727796</v>
      </c>
      <c r="L1910">
        <v>0</v>
      </c>
      <c r="M1910" t="s">
        <v>42</v>
      </c>
    </row>
    <row r="1911" spans="1:13" x14ac:dyDescent="0.25">
      <c r="A1911" t="s">
        <v>169</v>
      </c>
      <c r="B1911">
        <v>8206.18</v>
      </c>
      <c r="C1911">
        <v>8143.59</v>
      </c>
      <c r="D1911">
        <v>8143.29</v>
      </c>
      <c r="E1911">
        <v>7954.96</v>
      </c>
      <c r="F1911">
        <v>434.72899999999998</v>
      </c>
      <c r="G1911">
        <v>0</v>
      </c>
      <c r="H1911">
        <v>163.411</v>
      </c>
      <c r="I1911">
        <v>0</v>
      </c>
      <c r="J1911">
        <v>0.28309299999999998</v>
      </c>
      <c r="K1911">
        <v>0.70999800000000002</v>
      </c>
      <c r="L1911">
        <v>0</v>
      </c>
      <c r="M1911" t="s">
        <v>42</v>
      </c>
    </row>
    <row r="1912" spans="1:13" x14ac:dyDescent="0.25">
      <c r="A1912" t="s">
        <v>169</v>
      </c>
      <c r="B1912">
        <v>7722.88</v>
      </c>
      <c r="C1912">
        <v>7663.79</v>
      </c>
      <c r="D1912">
        <v>7663.54</v>
      </c>
      <c r="E1912">
        <v>7490.9</v>
      </c>
      <c r="F1912">
        <v>406.26</v>
      </c>
      <c r="G1912">
        <v>0</v>
      </c>
      <c r="H1912">
        <v>152.423</v>
      </c>
      <c r="I1912">
        <v>0</v>
      </c>
      <c r="J1912">
        <v>0.283078</v>
      </c>
      <c r="K1912">
        <v>0.72789899999999996</v>
      </c>
      <c r="L1912">
        <v>0</v>
      </c>
      <c r="M1912" t="s">
        <v>42</v>
      </c>
    </row>
    <row r="1913" spans="1:13" x14ac:dyDescent="0.25">
      <c r="A1913" t="s">
        <v>169</v>
      </c>
      <c r="B1913">
        <v>7835.19</v>
      </c>
      <c r="C1913">
        <v>7775.92</v>
      </c>
      <c r="D1913">
        <v>7775.66</v>
      </c>
      <c r="E1913">
        <v>7598.51</v>
      </c>
      <c r="F1913">
        <v>412.375</v>
      </c>
      <c r="G1913">
        <v>0</v>
      </c>
      <c r="H1913">
        <v>155.50700000000001</v>
      </c>
      <c r="I1913">
        <v>0</v>
      </c>
      <c r="J1913">
        <v>0.260521</v>
      </c>
      <c r="K1913">
        <v>0.72734500000000002</v>
      </c>
      <c r="L1913">
        <v>0</v>
      </c>
      <c r="M1913" t="s">
        <v>42</v>
      </c>
    </row>
    <row r="1914" spans="1:13" x14ac:dyDescent="0.25">
      <c r="A1914" t="s">
        <v>169</v>
      </c>
      <c r="B1914">
        <v>8314.42</v>
      </c>
      <c r="C1914">
        <v>8251.74</v>
      </c>
      <c r="D1914">
        <v>8251.41</v>
      </c>
      <c r="E1914">
        <v>8055.68</v>
      </c>
      <c r="F1914">
        <v>443.73700000000002</v>
      </c>
      <c r="G1914">
        <v>0</v>
      </c>
      <c r="H1914">
        <v>162.608</v>
      </c>
      <c r="I1914">
        <v>0</v>
      </c>
      <c r="J1914">
        <v>0.283169</v>
      </c>
      <c r="K1914">
        <v>0.72696099999999997</v>
      </c>
      <c r="L1914">
        <v>0</v>
      </c>
      <c r="M1914" t="s">
        <v>42</v>
      </c>
    </row>
    <row r="1915" spans="1:13" x14ac:dyDescent="0.25">
      <c r="A1915" t="s">
        <v>169</v>
      </c>
      <c r="B1915">
        <v>7905.66</v>
      </c>
      <c r="C1915">
        <v>7841.92</v>
      </c>
      <c r="D1915">
        <v>7841.63</v>
      </c>
      <c r="E1915">
        <v>7663.82</v>
      </c>
      <c r="F1915">
        <v>415.06099999999998</v>
      </c>
      <c r="G1915">
        <v>0</v>
      </c>
      <c r="H1915">
        <v>154.876</v>
      </c>
      <c r="I1915">
        <v>0</v>
      </c>
      <c r="J1915">
        <v>0.28308</v>
      </c>
      <c r="K1915">
        <v>0.72762499999999997</v>
      </c>
      <c r="L1915">
        <v>0</v>
      </c>
      <c r="M1915" t="s">
        <v>42</v>
      </c>
    </row>
    <row r="1916" spans="1:13" x14ac:dyDescent="0.25">
      <c r="A1916" t="s">
        <v>169</v>
      </c>
      <c r="B1916">
        <v>8152.87</v>
      </c>
      <c r="C1916">
        <v>8094.78</v>
      </c>
      <c r="D1916">
        <v>8094.46</v>
      </c>
      <c r="E1916">
        <v>7905.37</v>
      </c>
      <c r="F1916">
        <v>430.64400000000001</v>
      </c>
      <c r="G1916">
        <v>0</v>
      </c>
      <c r="H1916">
        <v>159.98400000000001</v>
      </c>
      <c r="I1916">
        <v>0</v>
      </c>
      <c r="J1916">
        <v>0.28335900000000003</v>
      </c>
      <c r="K1916">
        <v>0.72789800000000004</v>
      </c>
      <c r="L1916">
        <v>0</v>
      </c>
      <c r="M1916" t="s">
        <v>42</v>
      </c>
    </row>
    <row r="1917" spans="1:13" x14ac:dyDescent="0.25">
      <c r="A1917" t="s">
        <v>169</v>
      </c>
      <c r="B1917">
        <v>7750.38</v>
      </c>
      <c r="C1917">
        <v>7687.82</v>
      </c>
      <c r="D1917">
        <v>7687.57</v>
      </c>
      <c r="E1917">
        <v>7514.49</v>
      </c>
      <c r="F1917">
        <v>407.54599999999999</v>
      </c>
      <c r="G1917">
        <v>0</v>
      </c>
      <c r="H1917">
        <v>153.245</v>
      </c>
      <c r="I1917">
        <v>0</v>
      </c>
      <c r="J1917">
        <v>0.26785900000000001</v>
      </c>
      <c r="K1917">
        <v>0.72752899999999998</v>
      </c>
      <c r="L1917">
        <v>0</v>
      </c>
      <c r="M1917" t="s">
        <v>42</v>
      </c>
    </row>
    <row r="1918" spans="1:13" x14ac:dyDescent="0.25">
      <c r="A1918" t="s">
        <v>169</v>
      </c>
      <c r="B1918">
        <v>7892.05</v>
      </c>
      <c r="C1918">
        <v>7833.74</v>
      </c>
      <c r="D1918">
        <v>7833.46</v>
      </c>
      <c r="E1918">
        <v>7654.39</v>
      </c>
      <c r="F1918">
        <v>413.43200000000002</v>
      </c>
      <c r="G1918">
        <v>0</v>
      </c>
      <c r="H1918">
        <v>157.31899999999999</v>
      </c>
      <c r="I1918">
        <v>0</v>
      </c>
      <c r="J1918">
        <v>0.283078</v>
      </c>
      <c r="K1918">
        <v>0.72775000000000001</v>
      </c>
      <c r="L1918">
        <v>0</v>
      </c>
      <c r="M1918" t="s">
        <v>42</v>
      </c>
    </row>
    <row r="1919" spans="1:13" x14ac:dyDescent="0.25">
      <c r="A1919" t="s">
        <v>169</v>
      </c>
      <c r="B1919">
        <v>7784.04</v>
      </c>
      <c r="C1919">
        <v>7722.71</v>
      </c>
      <c r="D1919">
        <v>7722.43</v>
      </c>
      <c r="E1919">
        <v>7547.9</v>
      </c>
      <c r="F1919">
        <v>409.28699999999998</v>
      </c>
      <c r="G1919">
        <v>0</v>
      </c>
      <c r="H1919">
        <v>152.97800000000001</v>
      </c>
      <c r="I1919">
        <v>0</v>
      </c>
      <c r="J1919">
        <v>0.28318700000000002</v>
      </c>
      <c r="K1919">
        <v>0.72623800000000005</v>
      </c>
      <c r="L1919">
        <v>0</v>
      </c>
      <c r="M1919" t="s">
        <v>42</v>
      </c>
    </row>
    <row r="1920" spans="1:13" x14ac:dyDescent="0.25">
      <c r="A1920" t="s">
        <v>169</v>
      </c>
      <c r="B1920">
        <v>7957.14</v>
      </c>
      <c r="C1920">
        <v>7899.15</v>
      </c>
      <c r="D1920">
        <v>7898.86</v>
      </c>
      <c r="E1920">
        <v>7716.81</v>
      </c>
      <c r="F1920">
        <v>419.21100000000001</v>
      </c>
      <c r="G1920">
        <v>0</v>
      </c>
      <c r="H1920">
        <v>157.35499999999999</v>
      </c>
      <c r="I1920">
        <v>0</v>
      </c>
      <c r="J1920">
        <v>0.26054100000000002</v>
      </c>
      <c r="K1920">
        <v>0.715391</v>
      </c>
      <c r="L1920">
        <v>0</v>
      </c>
      <c r="M1920" t="s">
        <v>42</v>
      </c>
    </row>
    <row r="1921" spans="1:13" x14ac:dyDescent="0.25">
      <c r="A1921" t="s">
        <v>169</v>
      </c>
      <c r="B1921">
        <v>7944.13</v>
      </c>
      <c r="C1921">
        <v>7880.06</v>
      </c>
      <c r="D1921">
        <v>7879.77</v>
      </c>
      <c r="E1921">
        <v>7696.48</v>
      </c>
      <c r="F1921">
        <v>418.303</v>
      </c>
      <c r="G1921">
        <v>0</v>
      </c>
      <c r="H1921">
        <v>155.51599999999999</v>
      </c>
      <c r="I1921">
        <v>0</v>
      </c>
      <c r="J1921">
        <v>0.28322999999999998</v>
      </c>
      <c r="K1921">
        <v>0.72769300000000003</v>
      </c>
      <c r="L1921">
        <v>0</v>
      </c>
      <c r="M1921" t="s">
        <v>42</v>
      </c>
    </row>
    <row r="1922" spans="1:13" x14ac:dyDescent="0.25">
      <c r="A1922" t="s">
        <v>169</v>
      </c>
      <c r="B1922">
        <v>7766.83</v>
      </c>
      <c r="C1922">
        <v>7707.46</v>
      </c>
      <c r="D1922">
        <v>7707.2</v>
      </c>
      <c r="E1922">
        <v>7532.28</v>
      </c>
      <c r="F1922">
        <v>407.11099999999999</v>
      </c>
      <c r="G1922">
        <v>0</v>
      </c>
      <c r="H1922">
        <v>151.87200000000001</v>
      </c>
      <c r="I1922">
        <v>0</v>
      </c>
      <c r="J1922">
        <v>0.28321499999999999</v>
      </c>
      <c r="K1922">
        <v>0.72789899999999996</v>
      </c>
      <c r="L1922">
        <v>0</v>
      </c>
      <c r="M1922" t="s">
        <v>42</v>
      </c>
    </row>
    <row r="1923" spans="1:13" x14ac:dyDescent="0.25">
      <c r="A1923" t="s">
        <v>169</v>
      </c>
      <c r="B1923">
        <v>8170.46</v>
      </c>
      <c r="C1923">
        <v>8112.58</v>
      </c>
      <c r="D1923">
        <v>8112.27</v>
      </c>
      <c r="E1923">
        <v>7922.86</v>
      </c>
      <c r="F1923">
        <v>435.88299999999998</v>
      </c>
      <c r="G1923">
        <v>0</v>
      </c>
      <c r="H1923">
        <v>159.65600000000001</v>
      </c>
      <c r="I1923">
        <v>0</v>
      </c>
      <c r="J1923">
        <v>0.28337400000000001</v>
      </c>
      <c r="K1923">
        <v>0.71675</v>
      </c>
      <c r="L1923">
        <v>0</v>
      </c>
      <c r="M1923" t="s">
        <v>42</v>
      </c>
    </row>
    <row r="1924" spans="1:13" x14ac:dyDescent="0.25">
      <c r="A1924" t="s">
        <v>169</v>
      </c>
      <c r="B1924">
        <v>8032.73</v>
      </c>
      <c r="C1924">
        <v>7972.43</v>
      </c>
      <c r="D1924">
        <v>7972.12</v>
      </c>
      <c r="E1924">
        <v>7784.87</v>
      </c>
      <c r="F1924">
        <v>424.98700000000002</v>
      </c>
      <c r="G1924">
        <v>0</v>
      </c>
      <c r="H1924">
        <v>155.76</v>
      </c>
      <c r="I1924">
        <v>0</v>
      </c>
      <c r="J1924">
        <v>0.28342800000000001</v>
      </c>
      <c r="K1924">
        <v>0.70652499999999996</v>
      </c>
      <c r="L1924">
        <v>0</v>
      </c>
      <c r="M1924" t="s">
        <v>42</v>
      </c>
    </row>
    <row r="1925" spans="1:13" x14ac:dyDescent="0.25">
      <c r="A1925" t="s">
        <v>169</v>
      </c>
      <c r="B1925">
        <v>8163.66</v>
      </c>
      <c r="C1925">
        <v>8104.51</v>
      </c>
      <c r="D1925">
        <v>8104.16</v>
      </c>
      <c r="E1925">
        <v>7908.49</v>
      </c>
      <c r="F1925">
        <v>436.48099999999999</v>
      </c>
      <c r="G1925">
        <v>0</v>
      </c>
      <c r="H1925">
        <v>159.036</v>
      </c>
      <c r="I1925">
        <v>0</v>
      </c>
      <c r="J1925">
        <v>0.28543499999999999</v>
      </c>
      <c r="K1925">
        <v>0.72784899999999997</v>
      </c>
      <c r="L1925">
        <v>0</v>
      </c>
      <c r="M1925" t="s">
        <v>42</v>
      </c>
    </row>
    <row r="1926" spans="1:13" x14ac:dyDescent="0.25">
      <c r="A1926" t="s">
        <v>169</v>
      </c>
      <c r="B1926">
        <v>7800.66</v>
      </c>
      <c r="C1926">
        <v>7742.01</v>
      </c>
      <c r="D1926">
        <v>7741.73</v>
      </c>
      <c r="E1926">
        <v>7562.47</v>
      </c>
      <c r="F1926">
        <v>413.11</v>
      </c>
      <c r="G1926">
        <v>0</v>
      </c>
      <c r="H1926">
        <v>151.815</v>
      </c>
      <c r="I1926">
        <v>0</v>
      </c>
      <c r="J1926">
        <v>0.28309800000000002</v>
      </c>
      <c r="K1926">
        <v>0.72784199999999999</v>
      </c>
      <c r="L1926">
        <v>0</v>
      </c>
      <c r="M1926" t="s">
        <v>42</v>
      </c>
    </row>
    <row r="1927" spans="1:13" x14ac:dyDescent="0.25">
      <c r="A1927" t="s">
        <v>169</v>
      </c>
      <c r="B1927">
        <v>7918.81</v>
      </c>
      <c r="C1927">
        <v>7859.65</v>
      </c>
      <c r="D1927">
        <v>7859.33</v>
      </c>
      <c r="E1927">
        <v>7673.57</v>
      </c>
      <c r="F1927">
        <v>418.983</v>
      </c>
      <c r="G1927">
        <v>0</v>
      </c>
      <c r="H1927">
        <v>154.84800000000001</v>
      </c>
      <c r="I1927">
        <v>0</v>
      </c>
      <c r="J1927">
        <v>0.28315699999999999</v>
      </c>
      <c r="K1927">
        <v>0.727823</v>
      </c>
      <c r="L1927">
        <v>0</v>
      </c>
      <c r="M1927" t="s">
        <v>42</v>
      </c>
    </row>
    <row r="1928" spans="1:13" x14ac:dyDescent="0.25">
      <c r="A1928" t="s">
        <v>169</v>
      </c>
      <c r="B1928">
        <v>7629.95</v>
      </c>
      <c r="C1928">
        <v>7566.87</v>
      </c>
      <c r="D1928">
        <v>7566.64</v>
      </c>
      <c r="E1928">
        <v>7401.85</v>
      </c>
      <c r="F1928">
        <v>405.60500000000002</v>
      </c>
      <c r="G1928">
        <v>0</v>
      </c>
      <c r="H1928">
        <v>151.38200000000001</v>
      </c>
      <c r="I1928">
        <v>0</v>
      </c>
      <c r="J1928">
        <v>0.283161</v>
      </c>
      <c r="K1928">
        <v>0.72643999999999997</v>
      </c>
      <c r="L1928">
        <v>0</v>
      </c>
      <c r="M1928" t="s">
        <v>42</v>
      </c>
    </row>
    <row r="1929" spans="1:13" x14ac:dyDescent="0.25">
      <c r="A1929" t="s">
        <v>169</v>
      </c>
      <c r="B1929">
        <v>7772.24</v>
      </c>
      <c r="C1929">
        <v>7712.92</v>
      </c>
      <c r="D1929">
        <v>7712.66</v>
      </c>
      <c r="E1929">
        <v>7538.56</v>
      </c>
      <c r="F1929">
        <v>407.55700000000002</v>
      </c>
      <c r="G1929">
        <v>0</v>
      </c>
      <c r="H1929">
        <v>153.285</v>
      </c>
      <c r="I1929">
        <v>0</v>
      </c>
      <c r="J1929">
        <v>0.28313100000000002</v>
      </c>
      <c r="K1929">
        <v>0.72699800000000003</v>
      </c>
      <c r="L1929">
        <v>0</v>
      </c>
      <c r="M1929" t="s">
        <v>42</v>
      </c>
    </row>
    <row r="1930" spans="1:13" x14ac:dyDescent="0.25">
      <c r="A1930" t="s">
        <v>169</v>
      </c>
      <c r="B1930">
        <v>7609.42</v>
      </c>
      <c r="C1930">
        <v>7550.13</v>
      </c>
      <c r="D1930">
        <v>7549.92</v>
      </c>
      <c r="E1930">
        <v>7387.04</v>
      </c>
      <c r="F1930">
        <v>399.41800000000001</v>
      </c>
      <c r="G1930">
        <v>0</v>
      </c>
      <c r="H1930">
        <v>150.999</v>
      </c>
      <c r="I1930">
        <v>0</v>
      </c>
      <c r="J1930">
        <v>0.284499</v>
      </c>
      <c r="K1930">
        <v>0.70653200000000005</v>
      </c>
      <c r="L1930">
        <v>0</v>
      </c>
      <c r="M1930" t="s">
        <v>42</v>
      </c>
    </row>
    <row r="1931" spans="1:13" x14ac:dyDescent="0.25">
      <c r="A1931" t="s">
        <v>169</v>
      </c>
      <c r="B1931">
        <v>7574.83</v>
      </c>
      <c r="C1931">
        <v>7516.77</v>
      </c>
      <c r="D1931">
        <v>7516.55</v>
      </c>
      <c r="E1931">
        <v>7355.12</v>
      </c>
      <c r="F1931">
        <v>399.61</v>
      </c>
      <c r="G1931">
        <v>0</v>
      </c>
      <c r="H1931">
        <v>150.63800000000001</v>
      </c>
      <c r="I1931">
        <v>0</v>
      </c>
      <c r="J1931">
        <v>0.28320899999999999</v>
      </c>
      <c r="K1931">
        <v>0.72736500000000004</v>
      </c>
      <c r="L1931">
        <v>0</v>
      </c>
      <c r="M1931" t="s">
        <v>42</v>
      </c>
    </row>
    <row r="1932" spans="1:13" x14ac:dyDescent="0.25">
      <c r="A1932" t="s">
        <v>169</v>
      </c>
      <c r="B1932">
        <v>7991.87</v>
      </c>
      <c r="C1932">
        <v>7934.23</v>
      </c>
      <c r="D1932">
        <v>7933.98</v>
      </c>
      <c r="E1932">
        <v>7760.8</v>
      </c>
      <c r="F1932">
        <v>419.834</v>
      </c>
      <c r="G1932">
        <v>0</v>
      </c>
      <c r="H1932">
        <v>159.63200000000001</v>
      </c>
      <c r="I1932">
        <v>0</v>
      </c>
      <c r="J1932">
        <v>0.28310600000000002</v>
      </c>
      <c r="K1932">
        <v>0.72445099999999996</v>
      </c>
      <c r="L1932">
        <v>0</v>
      </c>
      <c r="M1932" t="s">
        <v>42</v>
      </c>
    </row>
    <row r="1933" spans="1:13" x14ac:dyDescent="0.25">
      <c r="A1933" t="s">
        <v>169</v>
      </c>
      <c r="B1933">
        <v>7665.38</v>
      </c>
      <c r="C1933">
        <v>7606.32</v>
      </c>
      <c r="D1933">
        <v>7606.09</v>
      </c>
      <c r="E1933">
        <v>7445.18</v>
      </c>
      <c r="F1933">
        <v>401.90199999999999</v>
      </c>
      <c r="G1933">
        <v>0</v>
      </c>
      <c r="H1933">
        <v>153.21199999999999</v>
      </c>
      <c r="I1933">
        <v>0</v>
      </c>
      <c r="J1933">
        <v>0.28314899999999998</v>
      </c>
      <c r="K1933">
        <v>0.72128300000000001</v>
      </c>
      <c r="L1933">
        <v>0</v>
      </c>
      <c r="M1933" t="s">
        <v>42</v>
      </c>
    </row>
    <row r="1934" spans="1:13" x14ac:dyDescent="0.25">
      <c r="A1934" t="s">
        <v>169</v>
      </c>
      <c r="B1934">
        <v>7574.61</v>
      </c>
      <c r="C1934">
        <v>7515.89</v>
      </c>
      <c r="D1934">
        <v>7515.71</v>
      </c>
      <c r="E1934">
        <v>7360.67</v>
      </c>
      <c r="F1934">
        <v>393.887</v>
      </c>
      <c r="G1934">
        <v>0</v>
      </c>
      <c r="H1934">
        <v>151.232</v>
      </c>
      <c r="I1934">
        <v>0</v>
      </c>
      <c r="J1934">
        <v>0.28308899999999998</v>
      </c>
      <c r="K1934">
        <v>0.72123800000000005</v>
      </c>
      <c r="L1934">
        <v>0</v>
      </c>
      <c r="M1934" t="s">
        <v>42</v>
      </c>
    </row>
    <row r="1935" spans="1:13" x14ac:dyDescent="0.25">
      <c r="A1935" t="s">
        <v>169</v>
      </c>
      <c r="B1935">
        <v>7504.25</v>
      </c>
      <c r="C1935">
        <v>7446.82</v>
      </c>
      <c r="D1935">
        <v>7446.66</v>
      </c>
      <c r="E1935">
        <v>7296.6</v>
      </c>
      <c r="F1935">
        <v>390.49299999999999</v>
      </c>
      <c r="G1935">
        <v>0</v>
      </c>
      <c r="H1935">
        <v>150.89699999999999</v>
      </c>
      <c r="I1935">
        <v>0</v>
      </c>
      <c r="J1935">
        <v>0.28430499999999997</v>
      </c>
      <c r="K1935">
        <v>0.727877</v>
      </c>
      <c r="L1935">
        <v>0</v>
      </c>
      <c r="M1935" t="s">
        <v>42</v>
      </c>
    </row>
    <row r="1936" spans="1:13" x14ac:dyDescent="0.25">
      <c r="A1936" t="s">
        <v>169</v>
      </c>
      <c r="B1936">
        <v>7593.04</v>
      </c>
      <c r="C1936">
        <v>7535.68</v>
      </c>
      <c r="D1936">
        <v>7535.48</v>
      </c>
      <c r="E1936">
        <v>7380.2</v>
      </c>
      <c r="F1936">
        <v>395.59800000000001</v>
      </c>
      <c r="G1936">
        <v>0</v>
      </c>
      <c r="H1936">
        <v>151.941</v>
      </c>
      <c r="I1936">
        <v>0</v>
      </c>
      <c r="J1936">
        <v>0.283105</v>
      </c>
      <c r="K1936">
        <v>0.70653200000000005</v>
      </c>
      <c r="L1936">
        <v>0</v>
      </c>
      <c r="M1936" t="s">
        <v>42</v>
      </c>
    </row>
    <row r="1937" spans="1:13" x14ac:dyDescent="0.25">
      <c r="A1937" t="s">
        <v>169</v>
      </c>
      <c r="B1937">
        <v>7524.9</v>
      </c>
      <c r="C1937">
        <v>7466.75</v>
      </c>
      <c r="D1937">
        <v>7466.59</v>
      </c>
      <c r="E1937">
        <v>7318.74</v>
      </c>
      <c r="F1937">
        <v>388.97899999999998</v>
      </c>
      <c r="G1937">
        <v>0</v>
      </c>
      <c r="H1937">
        <v>150.97800000000001</v>
      </c>
      <c r="I1937">
        <v>0</v>
      </c>
      <c r="J1937">
        <v>0.283107</v>
      </c>
      <c r="K1937">
        <v>0.72747399999999995</v>
      </c>
      <c r="L1937">
        <v>0</v>
      </c>
      <c r="M1937" t="s">
        <v>42</v>
      </c>
    </row>
    <row r="1938" spans="1:13" x14ac:dyDescent="0.25">
      <c r="A1938" t="s">
        <v>169</v>
      </c>
      <c r="B1938">
        <v>7486.92</v>
      </c>
      <c r="C1938">
        <v>7428.66</v>
      </c>
      <c r="D1938">
        <v>7428.51</v>
      </c>
      <c r="E1938">
        <v>7283.32</v>
      </c>
      <c r="F1938">
        <v>385.46100000000001</v>
      </c>
      <c r="G1938">
        <v>0</v>
      </c>
      <c r="H1938">
        <v>151.72</v>
      </c>
      <c r="I1938">
        <v>0</v>
      </c>
      <c r="J1938">
        <v>0.28358699999999998</v>
      </c>
      <c r="K1938">
        <v>0.72788900000000001</v>
      </c>
      <c r="L1938">
        <v>0</v>
      </c>
      <c r="M1938" t="s">
        <v>42</v>
      </c>
    </row>
    <row r="1939" spans="1:13" x14ac:dyDescent="0.25">
      <c r="A1939" t="s">
        <v>169</v>
      </c>
      <c r="B1939">
        <v>7502.13</v>
      </c>
      <c r="C1939">
        <v>7443.99</v>
      </c>
      <c r="D1939">
        <v>7443.82</v>
      </c>
      <c r="E1939">
        <v>7294.73</v>
      </c>
      <c r="F1939">
        <v>389.74700000000001</v>
      </c>
      <c r="G1939">
        <v>0</v>
      </c>
      <c r="H1939">
        <v>151.023</v>
      </c>
      <c r="I1939">
        <v>0</v>
      </c>
      <c r="J1939">
        <v>0.28307900000000003</v>
      </c>
      <c r="K1939">
        <v>0.72754600000000003</v>
      </c>
      <c r="L1939">
        <v>0</v>
      </c>
      <c r="M1939" t="s">
        <v>42</v>
      </c>
    </row>
    <row r="1940" spans="1:13" x14ac:dyDescent="0.25">
      <c r="A1940" t="s">
        <v>169</v>
      </c>
      <c r="B1940">
        <v>7487.26</v>
      </c>
      <c r="C1940">
        <v>7429.37</v>
      </c>
      <c r="D1940">
        <v>7429.21</v>
      </c>
      <c r="E1940">
        <v>7280.73</v>
      </c>
      <c r="F1940">
        <v>389.64800000000002</v>
      </c>
      <c r="G1940">
        <v>0</v>
      </c>
      <c r="H1940">
        <v>150.768</v>
      </c>
      <c r="I1940">
        <v>0</v>
      </c>
      <c r="J1940">
        <v>0.283138</v>
      </c>
      <c r="K1940">
        <v>0.724356</v>
      </c>
      <c r="L1940">
        <v>0</v>
      </c>
      <c r="M1940" t="s">
        <v>42</v>
      </c>
    </row>
    <row r="1941" spans="1:13" x14ac:dyDescent="0.25">
      <c r="A1941" t="s">
        <v>169</v>
      </c>
      <c r="B1941">
        <v>7501.91</v>
      </c>
      <c r="C1941">
        <v>7444.8</v>
      </c>
      <c r="D1941">
        <v>7444.64</v>
      </c>
      <c r="E1941">
        <v>7296.99</v>
      </c>
      <c r="F1941">
        <v>389.02499999999998</v>
      </c>
      <c r="G1941">
        <v>0</v>
      </c>
      <c r="H1941">
        <v>151.48400000000001</v>
      </c>
      <c r="I1941">
        <v>0</v>
      </c>
      <c r="J1941">
        <v>0.28317799999999999</v>
      </c>
      <c r="K1941">
        <v>0.72170800000000002</v>
      </c>
      <c r="L1941">
        <v>0</v>
      </c>
      <c r="M1941" t="s">
        <v>42</v>
      </c>
    </row>
    <row r="1942" spans="1:13" x14ac:dyDescent="0.25">
      <c r="A1942" t="s">
        <v>169</v>
      </c>
      <c r="B1942">
        <v>7491.48</v>
      </c>
      <c r="C1942">
        <v>7434.05</v>
      </c>
      <c r="D1942">
        <v>7433.89</v>
      </c>
      <c r="E1942">
        <v>7286.21</v>
      </c>
      <c r="F1942">
        <v>385.36799999999999</v>
      </c>
      <c r="G1942">
        <v>0</v>
      </c>
      <c r="H1942">
        <v>151.376</v>
      </c>
      <c r="I1942">
        <v>0</v>
      </c>
      <c r="J1942">
        <v>0.28308</v>
      </c>
      <c r="K1942">
        <v>0.72787599999999997</v>
      </c>
      <c r="L1942">
        <v>0</v>
      </c>
      <c r="M1942" t="s">
        <v>42</v>
      </c>
    </row>
    <row r="1943" spans="1:13" x14ac:dyDescent="0.25">
      <c r="A1943" t="s">
        <v>169</v>
      </c>
      <c r="B1943">
        <v>7491.72</v>
      </c>
      <c r="C1943">
        <v>7433.4</v>
      </c>
      <c r="D1943">
        <v>7433.25</v>
      </c>
      <c r="E1943">
        <v>7288.29</v>
      </c>
      <c r="F1943">
        <v>383.88099999999997</v>
      </c>
      <c r="G1943">
        <v>0</v>
      </c>
      <c r="H1943">
        <v>152.423</v>
      </c>
      <c r="I1943">
        <v>0</v>
      </c>
      <c r="J1943">
        <v>0.28307900000000003</v>
      </c>
      <c r="K1943">
        <v>0.71998200000000001</v>
      </c>
      <c r="L1943">
        <v>0</v>
      </c>
      <c r="M1943" t="s">
        <v>42</v>
      </c>
    </row>
    <row r="1944" spans="1:13" x14ac:dyDescent="0.25">
      <c r="A1944" t="s">
        <v>169</v>
      </c>
      <c r="B1944">
        <v>7676.05</v>
      </c>
      <c r="C1944">
        <v>7618.25</v>
      </c>
      <c r="D1944">
        <v>7618.02</v>
      </c>
      <c r="E1944">
        <v>7446.92</v>
      </c>
      <c r="F1944">
        <v>411.20699999999999</v>
      </c>
      <c r="G1944">
        <v>0</v>
      </c>
      <c r="H1944">
        <v>150.571</v>
      </c>
      <c r="I1944">
        <v>0</v>
      </c>
      <c r="J1944">
        <v>0.28313100000000002</v>
      </c>
      <c r="K1944">
        <v>0.70652999999999999</v>
      </c>
      <c r="L1944">
        <v>0</v>
      </c>
      <c r="M1944" t="s">
        <v>42</v>
      </c>
    </row>
    <row r="1945" spans="1:13" x14ac:dyDescent="0.25">
      <c r="A1945" t="s">
        <v>169</v>
      </c>
      <c r="B1945">
        <v>7562.2</v>
      </c>
      <c r="C1945">
        <v>7502.91</v>
      </c>
      <c r="D1945">
        <v>7502.68</v>
      </c>
      <c r="E1945">
        <v>7338.63</v>
      </c>
      <c r="F1945">
        <v>400.798</v>
      </c>
      <c r="G1945">
        <v>0</v>
      </c>
      <c r="H1945">
        <v>149.04499999999999</v>
      </c>
      <c r="I1945">
        <v>0</v>
      </c>
      <c r="J1945">
        <v>0.28308899999999998</v>
      </c>
      <c r="K1945">
        <v>0.72693700000000006</v>
      </c>
      <c r="L1945">
        <v>0</v>
      </c>
      <c r="M1945" t="s">
        <v>42</v>
      </c>
    </row>
    <row r="1946" spans="1:13" x14ac:dyDescent="0.25">
      <c r="A1946" t="s">
        <v>169</v>
      </c>
      <c r="B1946">
        <v>7711.4</v>
      </c>
      <c r="C1946">
        <v>7653.45</v>
      </c>
      <c r="D1946">
        <v>7653.19</v>
      </c>
      <c r="E1946">
        <v>7477.65</v>
      </c>
      <c r="F1946">
        <v>411.22199999999998</v>
      </c>
      <c r="G1946">
        <v>0</v>
      </c>
      <c r="H1946">
        <v>150.69499999999999</v>
      </c>
      <c r="I1946">
        <v>0</v>
      </c>
      <c r="J1946">
        <v>0.28328199999999998</v>
      </c>
      <c r="K1946">
        <v>0.72760599999999998</v>
      </c>
      <c r="L1946">
        <v>0</v>
      </c>
      <c r="M1946" t="s">
        <v>42</v>
      </c>
    </row>
    <row r="1947" spans="1:13" x14ac:dyDescent="0.25">
      <c r="A1947" t="s">
        <v>169</v>
      </c>
      <c r="B1947">
        <v>7592.88</v>
      </c>
      <c r="C1947">
        <v>7534.66</v>
      </c>
      <c r="D1947">
        <v>7534.39</v>
      </c>
      <c r="E1947">
        <v>7368.75</v>
      </c>
      <c r="F1947">
        <v>400.81799999999998</v>
      </c>
      <c r="G1947">
        <v>0</v>
      </c>
      <c r="H1947">
        <v>150.126</v>
      </c>
      <c r="I1947">
        <v>0</v>
      </c>
      <c r="J1947">
        <v>0.283078</v>
      </c>
      <c r="K1947">
        <v>0.72301599999999999</v>
      </c>
      <c r="L1947">
        <v>0</v>
      </c>
      <c r="M1947" t="s">
        <v>42</v>
      </c>
    </row>
    <row r="1948" spans="1:13" x14ac:dyDescent="0.25">
      <c r="A1948" t="s">
        <v>169</v>
      </c>
      <c r="B1948">
        <v>7581.91</v>
      </c>
      <c r="C1948">
        <v>7523.68</v>
      </c>
      <c r="D1948">
        <v>7523.46</v>
      </c>
      <c r="E1948">
        <v>7360.4</v>
      </c>
      <c r="F1948">
        <v>400.50099999999998</v>
      </c>
      <c r="G1948">
        <v>0</v>
      </c>
      <c r="H1948">
        <v>150.977</v>
      </c>
      <c r="I1948">
        <v>0</v>
      </c>
      <c r="J1948">
        <v>0.28311799999999998</v>
      </c>
      <c r="K1948">
        <v>0.72013099999999997</v>
      </c>
      <c r="L1948">
        <v>0</v>
      </c>
      <c r="M1948" t="s">
        <v>42</v>
      </c>
    </row>
    <row r="1949" spans="1:13" x14ac:dyDescent="0.25">
      <c r="A1949" t="s">
        <v>169</v>
      </c>
      <c r="B1949">
        <v>7679.21</v>
      </c>
      <c r="C1949">
        <v>7620.67</v>
      </c>
      <c r="D1949">
        <v>7620.41</v>
      </c>
      <c r="E1949">
        <v>7450.4</v>
      </c>
      <c r="F1949">
        <v>407.51900000000001</v>
      </c>
      <c r="G1949">
        <v>0</v>
      </c>
      <c r="H1949">
        <v>152.19999999999999</v>
      </c>
      <c r="I1949">
        <v>0</v>
      </c>
      <c r="J1949">
        <v>0.283107</v>
      </c>
      <c r="K1949">
        <v>0.72490699999999997</v>
      </c>
      <c r="L1949">
        <v>0</v>
      </c>
      <c r="M1949" t="s">
        <v>42</v>
      </c>
    </row>
    <row r="1950" spans="1:13" x14ac:dyDescent="0.25">
      <c r="A1950" t="s">
        <v>169</v>
      </c>
      <c r="B1950">
        <v>7669.34</v>
      </c>
      <c r="C1950">
        <v>7609.98</v>
      </c>
      <c r="D1950">
        <v>7609.74</v>
      </c>
      <c r="E1950">
        <v>7438.43</v>
      </c>
      <c r="F1950">
        <v>405.27800000000002</v>
      </c>
      <c r="G1950">
        <v>0</v>
      </c>
      <c r="H1950">
        <v>150.11099999999999</v>
      </c>
      <c r="I1950">
        <v>0</v>
      </c>
      <c r="J1950">
        <v>0.283078</v>
      </c>
      <c r="K1950">
        <v>0.72777099999999995</v>
      </c>
      <c r="L1950">
        <v>0</v>
      </c>
      <c r="M1950" t="s">
        <v>42</v>
      </c>
    </row>
    <row r="1951" spans="1:13" x14ac:dyDescent="0.25">
      <c r="A1951" t="s">
        <v>169</v>
      </c>
      <c r="B1951">
        <v>7635.26</v>
      </c>
      <c r="C1951">
        <v>7577.44</v>
      </c>
      <c r="D1951">
        <v>7577.2</v>
      </c>
      <c r="E1951">
        <v>7404.98</v>
      </c>
      <c r="F1951">
        <v>407.57900000000001</v>
      </c>
      <c r="G1951">
        <v>0</v>
      </c>
      <c r="H1951">
        <v>149.85599999999999</v>
      </c>
      <c r="I1951">
        <v>0</v>
      </c>
      <c r="J1951">
        <v>0.28307900000000003</v>
      </c>
      <c r="K1951">
        <v>0.72237600000000002</v>
      </c>
      <c r="L1951">
        <v>0</v>
      </c>
      <c r="M1951" t="s">
        <v>42</v>
      </c>
    </row>
    <row r="1952" spans="1:13" x14ac:dyDescent="0.25">
      <c r="A1952" t="s">
        <v>169</v>
      </c>
      <c r="B1952">
        <v>8017.06</v>
      </c>
      <c r="C1952">
        <v>7958.46</v>
      </c>
      <c r="D1952">
        <v>7958.17</v>
      </c>
      <c r="E1952">
        <v>7769.93</v>
      </c>
      <c r="F1952">
        <v>427.88799999999998</v>
      </c>
      <c r="G1952">
        <v>0</v>
      </c>
      <c r="H1952">
        <v>156.523</v>
      </c>
      <c r="I1952">
        <v>0</v>
      </c>
      <c r="J1952">
        <v>0.283086</v>
      </c>
      <c r="K1952">
        <v>0.71683799999999998</v>
      </c>
      <c r="L1952">
        <v>0</v>
      </c>
      <c r="M1952" t="s">
        <v>42</v>
      </c>
    </row>
    <row r="1953" spans="1:25" x14ac:dyDescent="0.25">
      <c r="A1953" t="s">
        <v>169</v>
      </c>
      <c r="B1953">
        <v>7661.46</v>
      </c>
      <c r="C1953">
        <v>7595.21</v>
      </c>
      <c r="D1953">
        <v>7594.97</v>
      </c>
      <c r="E1953">
        <v>7426.85</v>
      </c>
      <c r="F1953">
        <v>404.21100000000001</v>
      </c>
      <c r="G1953">
        <v>0</v>
      </c>
      <c r="H1953">
        <v>149.947</v>
      </c>
      <c r="I1953">
        <v>0</v>
      </c>
      <c r="J1953">
        <v>0.28312599999999999</v>
      </c>
      <c r="K1953">
        <v>0.70653100000000002</v>
      </c>
      <c r="L1953">
        <v>0</v>
      </c>
      <c r="M1953" t="s">
        <v>42</v>
      </c>
    </row>
    <row r="1954" spans="1:25" x14ac:dyDescent="0.25">
      <c r="A1954" t="s">
        <v>169</v>
      </c>
      <c r="B1954">
        <v>8701.81</v>
      </c>
      <c r="C1954">
        <v>8640.1200000000008</v>
      </c>
      <c r="D1954">
        <v>8639.76</v>
      </c>
      <c r="E1954">
        <v>8433.3700000000008</v>
      </c>
      <c r="F1954">
        <v>458.57499999999999</v>
      </c>
      <c r="G1954">
        <v>0</v>
      </c>
      <c r="H1954">
        <v>170.07300000000001</v>
      </c>
      <c r="I1954">
        <v>0</v>
      </c>
      <c r="J1954">
        <v>0.28315400000000002</v>
      </c>
      <c r="K1954">
        <v>0.72760599999999998</v>
      </c>
      <c r="L1954">
        <v>0</v>
      </c>
      <c r="M1954" t="s">
        <v>42</v>
      </c>
    </row>
    <row r="1955" spans="1:25" x14ac:dyDescent="0.25">
      <c r="A1955" t="s">
        <v>169</v>
      </c>
      <c r="B1955">
        <v>8868.91</v>
      </c>
      <c r="C1955">
        <v>8803.39</v>
      </c>
      <c r="D1955">
        <v>8803.0400000000009</v>
      </c>
      <c r="E1955">
        <v>8590.58</v>
      </c>
      <c r="F1955">
        <v>468.98599999999999</v>
      </c>
      <c r="G1955">
        <v>0</v>
      </c>
      <c r="H1955">
        <v>173.08699999999999</v>
      </c>
      <c r="I1955">
        <v>0</v>
      </c>
      <c r="J1955">
        <v>0.28315600000000002</v>
      </c>
      <c r="K1955">
        <v>0.72646200000000005</v>
      </c>
      <c r="L1955">
        <v>0</v>
      </c>
      <c r="M1955" t="s">
        <v>42</v>
      </c>
    </row>
    <row r="1956" spans="1:25" x14ac:dyDescent="0.25">
      <c r="A1956" t="s">
        <v>169</v>
      </c>
      <c r="B1956">
        <v>8846.5300000000007</v>
      </c>
      <c r="C1956">
        <v>8780.19</v>
      </c>
      <c r="D1956">
        <v>8779.82</v>
      </c>
      <c r="E1956">
        <v>8565.31</v>
      </c>
      <c r="F1956">
        <v>468.35899999999998</v>
      </c>
      <c r="G1956">
        <v>0</v>
      </c>
      <c r="H1956">
        <v>172.97200000000001</v>
      </c>
      <c r="I1956">
        <v>0</v>
      </c>
      <c r="J1956">
        <v>0.26960299999999998</v>
      </c>
      <c r="K1956">
        <v>0.72706599999999999</v>
      </c>
      <c r="L1956">
        <v>0</v>
      </c>
      <c r="M1956" t="s">
        <v>42</v>
      </c>
    </row>
    <row r="1957" spans="1:25" x14ac:dyDescent="0.25">
      <c r="A1957" t="s">
        <v>169</v>
      </c>
      <c r="B1957">
        <v>8963.2000000000007</v>
      </c>
      <c r="C1957">
        <v>8895.66</v>
      </c>
      <c r="D1957">
        <v>8895.27</v>
      </c>
      <c r="E1957">
        <v>8677.2199999999993</v>
      </c>
      <c r="F1957">
        <v>477.28100000000001</v>
      </c>
      <c r="G1957">
        <v>0</v>
      </c>
      <c r="H1957">
        <v>175.91399999999999</v>
      </c>
      <c r="I1957">
        <v>0</v>
      </c>
      <c r="J1957">
        <v>0.28310800000000003</v>
      </c>
      <c r="K1957">
        <v>0.72347600000000001</v>
      </c>
      <c r="L1957">
        <v>0</v>
      </c>
      <c r="M1957" t="s">
        <v>42</v>
      </c>
    </row>
    <row r="1958" spans="1:25" x14ac:dyDescent="0.25">
      <c r="A1958" t="s">
        <v>169</v>
      </c>
      <c r="B1958">
        <v>8954.89</v>
      </c>
      <c r="C1958">
        <v>8888.57</v>
      </c>
      <c r="D1958">
        <v>8888.2199999999993</v>
      </c>
      <c r="E1958">
        <v>8674.68</v>
      </c>
      <c r="F1958">
        <v>470.77100000000002</v>
      </c>
      <c r="G1958">
        <v>0</v>
      </c>
      <c r="H1958">
        <v>175.59</v>
      </c>
      <c r="I1958">
        <v>0</v>
      </c>
      <c r="J1958">
        <v>0.28354699999999999</v>
      </c>
      <c r="K1958">
        <v>0.72302500000000003</v>
      </c>
      <c r="L1958">
        <v>0</v>
      </c>
      <c r="M1958" t="s">
        <v>42</v>
      </c>
    </row>
    <row r="1959" spans="1:25" x14ac:dyDescent="0.25">
      <c r="A1959" t="s">
        <v>169</v>
      </c>
      <c r="B1959">
        <v>9088.59</v>
      </c>
      <c r="C1959">
        <v>9021.44</v>
      </c>
      <c r="D1959">
        <v>9021.07</v>
      </c>
      <c r="E1959">
        <v>8802.61</v>
      </c>
      <c r="F1959">
        <v>478.012</v>
      </c>
      <c r="G1959">
        <v>0</v>
      </c>
      <c r="H1959">
        <v>179.767</v>
      </c>
      <c r="I1959">
        <v>0</v>
      </c>
      <c r="J1959">
        <v>0.283078</v>
      </c>
      <c r="K1959">
        <v>0.72269799999999995</v>
      </c>
      <c r="L1959">
        <v>0</v>
      </c>
      <c r="M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169</v>
      </c>
      <c r="B1960">
        <v>9091.6</v>
      </c>
      <c r="C1960">
        <v>9029.43</v>
      </c>
      <c r="D1960">
        <v>9029.06</v>
      </c>
      <c r="E1960">
        <v>8810.61</v>
      </c>
      <c r="F1960">
        <v>484.31700000000001</v>
      </c>
      <c r="G1960">
        <v>0</v>
      </c>
      <c r="H1960">
        <v>179.86600000000001</v>
      </c>
      <c r="I1960">
        <v>0</v>
      </c>
      <c r="J1960">
        <v>0.283082</v>
      </c>
      <c r="K1960">
        <v>0.72708700000000004</v>
      </c>
      <c r="L1960">
        <v>0</v>
      </c>
      <c r="M1960" t="s">
        <v>42</v>
      </c>
      <c r="R1960">
        <f>AVERAGE(B1911:B1960)</f>
        <v>7920.4460000000036</v>
      </c>
      <c r="S1960">
        <f>AVERAGE(C1911:C1960)</f>
        <v>7860.2803999999996</v>
      </c>
      <c r="U1960">
        <f>_xlfn.VAR.P(B1911:B1960)</f>
        <v>211931.76450400005</v>
      </c>
      <c r="V1960">
        <f>_xlfn.VAR.P(C1911:C1960)</f>
        <v>209987.97679584005</v>
      </c>
      <c r="X1960">
        <f>1.96*SQRT(U1960)/50</f>
        <v>18.046130516191734</v>
      </c>
      <c r="Y1960">
        <f>1.96*SQRT(V1960)/50</f>
        <v>17.963182475930026</v>
      </c>
    </row>
    <row r="1961" spans="1:25" x14ac:dyDescent="0.25">
      <c r="A1961" t="s">
        <v>170</v>
      </c>
      <c r="B1961">
        <v>396198.23729999998</v>
      </c>
      <c r="C1961" t="s">
        <v>36</v>
      </c>
    </row>
    <row r="2015" spans="18:25" x14ac:dyDescent="0.25">
      <c r="R2015" t="s">
        <v>67</v>
      </c>
      <c r="U2015" t="s">
        <v>66</v>
      </c>
      <c r="X2015" t="s">
        <v>64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75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67</v>
      </c>
      <c r="U2071" t="s">
        <v>66</v>
      </c>
      <c r="X2071" t="s">
        <v>64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67</v>
      </c>
      <c r="U2127" t="s">
        <v>66</v>
      </c>
      <c r="X2127" t="s">
        <v>64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250" zoomScale="70" zoomScaleNormal="70" workbookViewId="0">
      <selection activeCell="C276" sqref="C276:H297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68.841999999998734</v>
      </c>
      <c r="E3">
        <f ca="1">OFFSET('1344p trace'!$S$56,(A3-1)*56,0)-OFFSET('1344p stat'!$H$1,A3*20,0)</f>
        <v>76.94519500000024</v>
      </c>
      <c r="F3">
        <f ca="1">OFFSET('1344p stat'!$H$1,A3*20,0)-OFFSET('1344p stat'!$K$1,A3*20,0)</f>
        <v>474.69837899999948</v>
      </c>
      <c r="G3">
        <f ca="1">OFFSET('1344p stat'!$K$1,A3*20,0)-OFFSET('1344p stat'!$N$1,A3*20,0)</f>
        <v>9167.1541280000001</v>
      </c>
      <c r="H3">
        <f ca="1">OFFSET('1344p stat'!$N$1,A3*20,0)</f>
        <v>453.20229799999998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589.25083599999789</v>
      </c>
      <c r="E4" s="5">
        <f ca="1">OFFSET('1344p trace'!$V$56,(A4-1)*56,0)</f>
        <v>547.94200000000126</v>
      </c>
      <c r="F4" s="5">
        <f ca="1">OFFSET('1344p stat'!$H$1,A4*20,1)</f>
        <v>574.34043599999995</v>
      </c>
      <c r="G4" s="5">
        <f ca="1">OFFSET('1344p stat'!$K$1,A4*20,1)</f>
        <v>534.31036800000004</v>
      </c>
      <c r="H4" s="5">
        <f ca="1">OFFSET('1344p stat'!$N$1,A4*20,1)</f>
        <v>0.99579499999999999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10255.982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53.27787599999894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65.866799999999785</v>
      </c>
      <c r="E7">
        <f ca="1">OFFSET('1344p trace'!$S$56,(A7-1)*56,0)-OFFSET('1344p stat'!$H$1,A7*20,0)</f>
        <v>49.76923700000043</v>
      </c>
      <c r="F7">
        <f ca="1">OFFSET('1344p stat'!$H$1,A7*20,0)-OFFSET('1344p stat'!$K$1,A7*20,0)</f>
        <v>473.44717800000035</v>
      </c>
      <c r="G7">
        <f ca="1">OFFSET('1344p stat'!$K$1,A7*20,0)-OFFSET('1344p stat'!$N$1,A7*20,0)</f>
        <v>4736.5483539999996</v>
      </c>
      <c r="H7">
        <f ca="1">OFFSET('1344p stat'!$N$1,A7*20,0)</f>
        <v>451.49143099999998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300.63599300000016</v>
      </c>
      <c r="E8" s="5">
        <f ca="1">OFFSET('1344p trace'!$V$56,(A8-1)*56,0)</f>
        <v>295.22057555999811</v>
      </c>
      <c r="F8" s="5">
        <f ca="1">OFFSET('1344p stat'!$H$1,A8*20,1)</f>
        <v>250.02564699999999</v>
      </c>
      <c r="G8" s="5">
        <f ca="1">OFFSET('1344p stat'!$K$1,A8*20,1)</f>
        <v>255.992076</v>
      </c>
      <c r="H8" s="5">
        <f ca="1">OFFSET('1344p stat'!$N$1,A8*20,1)</f>
        <v>2.8811170000000002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68.806400000001304</v>
      </c>
      <c r="E9">
        <f ca="1">OFFSET('1344p trace'!$S$56,(A9-1)*56,0)-OFFSET('1344p stat'!$H$1,A9*20,0)</f>
        <v>74.615055000000211</v>
      </c>
      <c r="F9">
        <f ca="1">OFFSET('1344p stat'!$H$1,A9*20,0)-OFFSET('1344p stat'!$K$1,A9*20,0)</f>
        <v>428.82128899999952</v>
      </c>
      <c r="G9">
        <f ca="1">OFFSET('1344p stat'!$K$1,A9*20,0)-OFFSET('1344p stat'!$N$1,A9*20,0)</f>
        <v>8891.7655630000008</v>
      </c>
      <c r="H9">
        <f ca="1">OFFSET('1344p stat'!$N$1,A9*20,0)</f>
        <v>473.80709300000001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345.35328483999501</v>
      </c>
      <c r="E10" s="5">
        <f ca="1">OFFSET('1344p trace'!$V$56,(A10-1)*56,0)</f>
        <v>328.8745689999962</v>
      </c>
      <c r="F10" s="5">
        <f ca="1">OFFSET('1344p stat'!$H$1,A10*20,1)</f>
        <v>258.03163999999998</v>
      </c>
      <c r="G10" s="5">
        <f ca="1">OFFSET('1344p stat'!$K$1,A10*20,1)</f>
        <v>194.737696</v>
      </c>
      <c r="H10" s="5">
        <f ca="1">OFFSET('1344p stat'!$N$1,A10*20,1)</f>
        <v>0.37347799999999998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67.805600000001505</v>
      </c>
      <c r="E11">
        <f ca="1">OFFSET('1344p trace'!$S$56,(A11-1)*56,0)-OFFSET('1344p stat'!$H$1,A11*20,0)</f>
        <v>79.759016999996675</v>
      </c>
      <c r="F11">
        <f ca="1">OFFSET('1344p stat'!$H$1,A11*20,0)-OFFSET('1344p stat'!$K$1,A11*20,0)</f>
        <v>473.09755899999982</v>
      </c>
      <c r="G11">
        <f ca="1">OFFSET('1344p stat'!$K$1,A11*20,0)-OFFSET('1344p stat'!$N$1,A11*20,0)</f>
        <v>8391.3596699999998</v>
      </c>
      <c r="H11">
        <f ca="1">OFFSET('1344p stat'!$N$1,A11*20,0)</f>
        <v>573.39515400000005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42.432236999999979</v>
      </c>
      <c r="E12" s="5">
        <f ca="1">OFFSET('1344p trace'!$V$56,(A12-1)*56,0)</f>
        <v>40.282956039999519</v>
      </c>
      <c r="F12" s="5">
        <f ca="1">OFFSET('1344p stat'!$H$1,A12*20,1)</f>
        <v>11.92779</v>
      </c>
      <c r="G12" s="5">
        <f ca="1">OFFSET('1344p stat'!$K$1,A12*20,1)</f>
        <v>0.51388699999999998</v>
      </c>
      <c r="H12" s="5">
        <f ca="1">OFFSET('1344p stat'!$N$1,A12*20,1)</f>
        <v>9.6190000000000008E-3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67.692599999998492</v>
      </c>
      <c r="E13">
        <f ca="1">OFFSET('1344p trace'!$S$56,(A13-1)*56,0)-OFFSET('1344p stat'!$H$1,A13*20,0)</f>
        <v>80.423464000001331</v>
      </c>
      <c r="F13">
        <f ca="1">OFFSET('1344p stat'!$H$1,A13*20,0)-OFFSET('1344p stat'!$K$1,A13*20,0)</f>
        <v>426.34052699999847</v>
      </c>
      <c r="G13">
        <f ca="1">OFFSET('1344p stat'!$K$1,A13*20,0)-OFFSET('1344p stat'!$N$1,A13*20,0)</f>
        <v>8436.0927670000001</v>
      </c>
      <c r="H13">
        <f ca="1">OFFSET('1344p stat'!$N$1,A13*20,0)</f>
        <v>505.12104199999999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53.873443839998629</v>
      </c>
      <c r="E14" s="5">
        <f ca="1">OFFSET('1344p trace'!$V$56,(A14-1)*56,0)</f>
        <v>47.750949159999834</v>
      </c>
      <c r="F14" s="5">
        <f ca="1">OFFSET('1344p stat'!$H$1,A14*20,1)</f>
        <v>19.282596000000002</v>
      </c>
      <c r="G14" s="5">
        <f ca="1">OFFSET('1344p stat'!$K$1,A14*20,1)</f>
        <v>5.831429</v>
      </c>
      <c r="H14" s="5">
        <f ca="1">OFFSET('1344p stat'!$N$1,A14*20,1)</f>
        <v>1.17E-3</v>
      </c>
    </row>
    <row r="15" spans="1:8" x14ac:dyDescent="0.25">
      <c r="A15">
        <v>7</v>
      </c>
      <c r="C15" t="str">
        <f ca="1">OFFSET('1344p stat'!$A$1,A15*20,0)</f>
        <v>CUDA ant add CPU12</v>
      </c>
      <c r="D15">
        <f ca="1">OFFSET('1344p trace'!$R$56,(A15-1)*56,0)-OFFSET('1344p trace'!$S$56,(A15-1)*56,0)</f>
        <v>108.24200000000565</v>
      </c>
      <c r="E15">
        <f ca="1">OFFSET('1344p trace'!$S$56,(A15-1)*56,0)-OFFSET('1344p stat'!$H$1,A15*20,0)</f>
        <v>15.273061999996571</v>
      </c>
      <c r="F15">
        <f ca="1">OFFSET('1344p stat'!$H$1,A15*20,0)-OFFSET('1344p stat'!$K$1,A15*20,0)</f>
        <v>2001.597208000001</v>
      </c>
      <c r="G15">
        <f ca="1">OFFSET('1344p stat'!$K$1,A15*20,0)-OFFSET('1344p stat'!$N$1,A15*20,0)</f>
        <v>8173.9793009999994</v>
      </c>
      <c r="H15">
        <f ca="1">OFFSET('1344p stat'!$N$1,A15*20,0)</f>
        <v>2629.0544289999998</v>
      </c>
    </row>
    <row r="16" spans="1:8" x14ac:dyDescent="0.25">
      <c r="A16">
        <v>7</v>
      </c>
      <c r="C16" t="str">
        <f ca="1">OFFSET('1344p stat'!$A$1,A16*20,0)</f>
        <v>CUDA ant add CPU12</v>
      </c>
      <c r="D16" s="5">
        <f ca="1">OFFSET('1344p trace'!$U$56,(A16-1)*56,0)</f>
        <v>6250.3876839999793</v>
      </c>
      <c r="E16" s="5">
        <f ca="1">OFFSET('1344p trace'!$V$56,(A16-1)*56,0)</f>
        <v>6079.8703840000053</v>
      </c>
      <c r="F16" s="5">
        <f ca="1">OFFSET('1344p stat'!$H$1,A16*20,1)</f>
        <v>5655.0075989999996</v>
      </c>
      <c r="G16" s="5">
        <f ca="1">OFFSET('1344p stat'!$K$1,A16*20,1)</f>
        <v>5181.2395100000003</v>
      </c>
      <c r="H16" s="5">
        <f ca="1">OFFSET('1344p stat'!$N$1,A16*20,1)</f>
        <v>18.803056000000002</v>
      </c>
    </row>
    <row r="17" spans="1:12" x14ac:dyDescent="0.25">
      <c r="A17">
        <v>8</v>
      </c>
      <c r="C17" t="str">
        <f ca="1">OFFSET('1344p stat'!$A$1,A17*20,0)</f>
        <v>CUDA opt</v>
      </c>
      <c r="D17">
        <f ca="1">OFFSET('1344p trace'!$R$56,(A17-1)*56,0)-OFFSET('1344p trace'!$S$56,(A17-1)*56,0)</f>
        <v>10298.364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opt</v>
      </c>
      <c r="D18" s="5">
        <f ca="1">OFFSET('1344p trace'!$U$56,(A18-1)*56,0)</f>
        <v>651.19710400000361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opt Time</v>
      </c>
      <c r="D19">
        <f ca="1">OFFSET('1344p trace'!$R$56,(A19-1)*56,0)-OFFSET('1344p trace'!$S$56,(A19-1)*56,0)</f>
        <v>68.401999999998225</v>
      </c>
      <c r="E19">
        <f ca="1">OFFSET('1344p trace'!$S$56,(A19-1)*56,0)-OFFSET('1344p stat'!$H$1,A19*20,0)</f>
        <v>86.337870999999723</v>
      </c>
      <c r="F19">
        <f ca="1">OFFSET('1344p stat'!$H$1,A19*20,0)-OFFSET('1344p stat'!$K$1,A19*20,0)</f>
        <v>929.32460900000115</v>
      </c>
      <c r="G19">
        <f ca="1">OFFSET('1344p stat'!$K$1,A19*20,0)-OFFSET('1344p stat'!$N$1,A19*20,0)</f>
        <v>9208.5975199999993</v>
      </c>
      <c r="H19">
        <f ca="1">OFFSET('1344p stat'!$N$1,A19*20,0)</f>
        <v>0</v>
      </c>
    </row>
    <row r="20" spans="1:12" x14ac:dyDescent="0.25">
      <c r="A20">
        <v>9</v>
      </c>
      <c r="C20" t="str">
        <f ca="1">OFFSET('1344p stat'!$A$1,A20*20,0)</f>
        <v>CUDA opt Time</v>
      </c>
      <c r="D20" s="5">
        <f ca="1">OFFSET('1344p trace'!$U$56,(A20-1)*56,0)</f>
        <v>73.943156000001878</v>
      </c>
      <c r="E20" s="5">
        <f ca="1">OFFSET('1344p trace'!$V$56,(A20-1)*56,0)</f>
        <v>68.938000000001352</v>
      </c>
      <c r="F20" s="5">
        <f ca="1">OFFSET('1344p stat'!$H$1,A20*20,1)</f>
        <v>7.5983340000000004</v>
      </c>
      <c r="G20" s="5">
        <f ca="1">OFFSET('1344p stat'!$K$1,A20*20,1)</f>
        <v>3.9709000000000001E-2</v>
      </c>
      <c r="H20" s="5">
        <f ca="1">OFFSET('1344p stat'!$N$1,A20*20,1)</f>
        <v>0</v>
      </c>
    </row>
    <row r="21" spans="1:12" x14ac:dyDescent="0.25">
      <c r="A21">
        <v>10</v>
      </c>
      <c r="C21" t="str">
        <f ca="1">OFFSET('1344p stat'!$A$1,A21*20,0)</f>
        <v>CUDA opt non hash</v>
      </c>
      <c r="D21">
        <f ca="1">OFFSET('1344p trace'!$R$56,(A21-1)*56,0)-OFFSET('1344p trace'!$S$56,(A21-1)*56,0)</f>
        <v>64.859600000000228</v>
      </c>
      <c r="E21">
        <f ca="1">OFFSET('1344p trace'!$S$56,(A21-1)*56,0)-OFFSET('1344p stat'!$H$1,A21*20,0)</f>
        <v>54.850679000000127</v>
      </c>
      <c r="F21">
        <f ca="1">OFFSET('1344p stat'!$H$1,A21*20,0)-OFFSET('1344p stat'!$K$1,A21*20,0)</f>
        <v>931.23397900000009</v>
      </c>
      <c r="G21">
        <f ca="1">OFFSET('1344p stat'!$K$1,A21*20,0)-OFFSET('1344p stat'!$N$1,A21*20,0)</f>
        <v>2968.945142</v>
      </c>
      <c r="H21">
        <f ca="1">OFFSET('1344p stat'!$N$1,A21*20,0)</f>
        <v>0</v>
      </c>
    </row>
    <row r="22" spans="1:12" x14ac:dyDescent="0.25">
      <c r="A22">
        <v>10</v>
      </c>
      <c r="C22" t="str">
        <f ca="1">OFFSET('1344p stat'!$A$1,A22*20,0)</f>
        <v>CUDA opt non hash</v>
      </c>
      <c r="D22" s="5">
        <f ca="1">OFFSET('1344p trace'!$U$56,(A22-1)*56,0)</f>
        <v>74.309561639999671</v>
      </c>
      <c r="E22" s="5">
        <f ca="1">OFFSET('1344p trace'!$V$56,(A22-1)*56,0)</f>
        <v>77.931677959999405</v>
      </c>
      <c r="F22" s="5">
        <f ca="1">OFFSET('1344p stat'!$H$1,A22*20,1)</f>
        <v>22.744419000000001</v>
      </c>
      <c r="G22" s="5">
        <f ca="1">OFFSET('1344p stat'!$K$1,A22*20,1)</f>
        <v>19.666302999999999</v>
      </c>
      <c r="H22" s="5">
        <f ca="1">OFFSET('1344p stat'!$N$1,A22*20,1)</f>
        <v>0</v>
      </c>
    </row>
    <row r="23" spans="1:12" x14ac:dyDescent="0.25">
      <c r="A23">
        <v>11</v>
      </c>
      <c r="C23" t="str">
        <f ca="1">OFFSET('1344p stat'!$A$1,A23*20,0)</f>
        <v>CUDA opt ant</v>
      </c>
      <c r="D23">
        <f ca="1">OFFSET('1344p trace'!$R$56,(A23-1)*56,0)-OFFSET('1344p trace'!$S$56,(A23-1)*56,0)</f>
        <v>67.938400000000911</v>
      </c>
      <c r="E23">
        <f ca="1">OFFSET('1344p trace'!$S$56,(A23-1)*56,0)-OFFSET('1344p stat'!$H$1,A23*20,0)</f>
        <v>85.973746999998184</v>
      </c>
      <c r="F23">
        <f ca="1">OFFSET('1344p stat'!$H$1,A23*20,0)-OFFSET('1344p stat'!$K$1,A23*20,0)</f>
        <v>897.01369100000011</v>
      </c>
      <c r="G23">
        <f ca="1">OFFSET('1344p stat'!$K$1,A23*20,0)-OFFSET('1344p stat'!$N$1,A23*20,0)</f>
        <v>8911.4507620000004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 ant</v>
      </c>
      <c r="D24" s="5">
        <f ca="1">OFFSET('1344p trace'!$U$56,(A24-1)*56,0)</f>
        <v>917.34050243999502</v>
      </c>
      <c r="E24" s="5">
        <f ca="1">OFFSET('1344p trace'!$V$56,(A24-1)*56,0)</f>
        <v>912.56256675999714</v>
      </c>
      <c r="F24" s="5">
        <f ca="1">OFFSET('1344p stat'!$H$1,A24*20,1)</f>
        <v>891.58301500000005</v>
      </c>
      <c r="G24" s="5">
        <f ca="1">OFFSET('1344p stat'!$K$1,A24*20,1)</f>
        <v>763.66351499999996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ant non hash</v>
      </c>
      <c r="D25">
        <f ca="1">OFFSET('1344p trace'!$R$56,(A25-1)*56,0)-OFFSET('1344p trace'!$S$56,(A25-1)*56,0)</f>
        <v>67.894999999998618</v>
      </c>
      <c r="E25">
        <f ca="1">OFFSET('1344p trace'!$S$56,(A25-1)*56,0)-OFFSET('1344p stat'!$H$1,A25*20,0)</f>
        <v>84.818905000001905</v>
      </c>
      <c r="F25">
        <f ca="1">OFFSET('1344p stat'!$H$1,A25*20,0)-OFFSET('1344p stat'!$K$1,A25*20,0)</f>
        <v>925.49601600000096</v>
      </c>
      <c r="G25">
        <f ca="1">OFFSET('1344p stat'!$K$1,A25*20,0)-OFFSET('1344p stat'!$N$1,A25*20,0)</f>
        <v>8409.0458789999993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ant non hash</v>
      </c>
      <c r="D26" s="5">
        <f ca="1">OFFSET('1344p trace'!$U$56,(A26-1)*56,0)</f>
        <v>69.207864360001253</v>
      </c>
      <c r="E26" s="5">
        <f ca="1">OFFSET('1344p trace'!$V$56,(A26-1)*56,0)</f>
        <v>67.068195360000018</v>
      </c>
      <c r="F26" s="5">
        <f ca="1">OFFSET('1344p stat'!$H$1,A26*20,1)</f>
        <v>11.135593999999999</v>
      </c>
      <c r="G26" s="5">
        <f ca="1">OFFSET('1344p stat'!$K$1,A26*20,1)</f>
        <v>3.3446720000000001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ant par</v>
      </c>
      <c r="D27">
        <f ca="1">OFFSET('1344p trace'!$R$56,(A27-1)*56,0)-OFFSET('1344p trace'!$S$56,(A27-1)*56,0)</f>
        <v>67.90060000000085</v>
      </c>
      <c r="E27">
        <f ca="1">OFFSET('1344p trace'!$S$56,(A27-1)*56,0)-OFFSET('1344p stat'!$H$1,A27*20,0)</f>
        <v>85.087472999999591</v>
      </c>
      <c r="F27">
        <f ca="1">OFFSET('1344p stat'!$H$1,A27*20,0)-OFFSET('1344p stat'!$K$1,A27*20,0)</f>
        <v>1041.7885929999993</v>
      </c>
      <c r="G27">
        <f ca="1">OFFSET('1344p stat'!$K$1,A27*20,0)-OFFSET('1344p stat'!$N$1,A27*20,0)</f>
        <v>8394.5869340000008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ant par</v>
      </c>
      <c r="D28" s="5">
        <f ca="1">OFFSET('1344p trace'!$U$56,(A28-1)*56,0)</f>
        <v>70.020723040000178</v>
      </c>
      <c r="E28" s="5">
        <f ca="1">OFFSET('1344p trace'!$V$56,(A28-1)*56,0)</f>
        <v>65.705992999999168</v>
      </c>
      <c r="F28" s="5">
        <f ca="1">OFFSET('1344p stat'!$H$1,A28*20,1)</f>
        <v>7.3817830000000004</v>
      </c>
      <c r="G28" s="5">
        <f ca="1">OFFSET('1344p stat'!$K$1,A28*20,1)</f>
        <v>0.47473199999999999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68.841999999998734</v>
      </c>
      <c r="E31" s="5">
        <f ca="1">OFFSET('1344p trace'!$S$56,(A31-1)*56,0)-OFFSET('1344p stat'!$H$1,A31*20,0)</f>
        <v>76.94519500000024</v>
      </c>
      <c r="F31" s="5">
        <f ca="1">OFFSET('1344p stat'!$H$1,A31*20,0)-OFFSET('1344p stat'!$K$1,A31*20,0)</f>
        <v>474.69837899999948</v>
      </c>
      <c r="G31" s="5">
        <f ca="1">OFFSET('1344p stat'!$K$1,A31*20,0)-OFFSET('1344p stat'!$N$1,A31*20,0)</f>
        <v>9167.1541280000001</v>
      </c>
      <c r="H31" s="5">
        <f ca="1">OFFSET('1344p stat'!$N$1,A31*20,0)</f>
        <v>453.20229799999998</v>
      </c>
      <c r="I31" s="5"/>
      <c r="J31" s="5">
        <f ca="1">SUM(D31:H31)</f>
        <v>10240.841999999999</v>
      </c>
      <c r="K31" s="10">
        <f ca="1">G31/J31</f>
        <v>0.89515628968789884</v>
      </c>
      <c r="L31">
        <f t="shared" ref="L31:L59" ca="1" si="0">$K$29*POWER(K31,2)*SQRT(G139/(POWER(G31,2)*$L$29)+J139/(POWER(J31,2)*$L$29))</f>
        <v>1.1707147045607773E-3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10255.982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t="shared" ref="J32:J59" ca="1" si="1">SUM(D32:H32)</f>
        <v>10255.982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65.866799999999785</v>
      </c>
      <c r="E33" s="5">
        <f ca="1">OFFSET('1344p trace'!$S$56,(A33-1)*56,0)-OFFSET('1344p stat'!$H$1,A33*20,0)</f>
        <v>49.76923700000043</v>
      </c>
      <c r="F33" s="5">
        <f ca="1">OFFSET('1344p stat'!$H$1,A33*20,0)-OFFSET('1344p stat'!$K$1,A33*20,0)</f>
        <v>473.44717800000035</v>
      </c>
      <c r="G33" s="5">
        <f ca="1">OFFSET('1344p stat'!$K$1,A33*20,0)-OFFSET('1344p stat'!$N$1,A33*20,0)</f>
        <v>4736.5483539999996</v>
      </c>
      <c r="H33" s="5">
        <f ca="1">OFFSET('1344p stat'!$N$1,A33*20,0)</f>
        <v>451.49143099999998</v>
      </c>
      <c r="I33" s="5"/>
      <c r="J33" s="5">
        <f t="shared" ca="1" si="1"/>
        <v>5777.1230000000005</v>
      </c>
      <c r="K33" s="10">
        <f t="shared" ca="1" si="2"/>
        <v>0.8198801296077648</v>
      </c>
      <c r="L33">
        <f t="shared" ca="1" si="0"/>
        <v>1.2431064038362968E-3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68.806400000001304</v>
      </c>
      <c r="E34" s="5">
        <f ca="1">OFFSET('1344p trace'!$S$56,(A34-1)*56,0)-OFFSET('1344p stat'!$H$1,A34*20,0)</f>
        <v>74.615055000000211</v>
      </c>
      <c r="F34" s="5">
        <f ca="1">OFFSET('1344p stat'!$H$1,A34*20,0)-OFFSET('1344p stat'!$K$1,A34*20,0)</f>
        <v>428.82128899999952</v>
      </c>
      <c r="G34" s="5">
        <f ca="1">OFFSET('1344p stat'!$K$1,A34*20,0)-OFFSET('1344p stat'!$N$1,A34*20,0)</f>
        <v>8891.7655630000008</v>
      </c>
      <c r="H34" s="5">
        <f ca="1">OFFSET('1344p stat'!$N$1,A34*20,0)</f>
        <v>473.80709300000001</v>
      </c>
      <c r="I34" s="5"/>
      <c r="J34" s="5">
        <f t="shared" ca="1" si="1"/>
        <v>9937.8154000000013</v>
      </c>
      <c r="K34" s="10">
        <f t="shared" ca="1" si="2"/>
        <v>0.89474046408630203</v>
      </c>
      <c r="L34">
        <f t="shared" ca="1" si="0"/>
        <v>8.2667196043466481E-4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67.805600000001505</v>
      </c>
      <c r="E35" s="5">
        <f ca="1">OFFSET('1344p trace'!$S$56,(A35-1)*56,0)-OFFSET('1344p stat'!$H$1,A35*20,0)</f>
        <v>79.759016999996675</v>
      </c>
      <c r="F35" s="5">
        <f ca="1">OFFSET('1344p stat'!$H$1,A35*20,0)-OFFSET('1344p stat'!$K$1,A35*20,0)</f>
        <v>473.09755899999982</v>
      </c>
      <c r="G35" s="5">
        <f ca="1">OFFSET('1344p stat'!$K$1,A35*20,0)-OFFSET('1344p stat'!$N$1,A35*20,0)</f>
        <v>8391.3596699999998</v>
      </c>
      <c r="H35" s="5">
        <f ca="1">OFFSET('1344p stat'!$N$1,A35*20,0)</f>
        <v>573.39515400000005</v>
      </c>
      <c r="I35" s="5"/>
      <c r="J35" s="5">
        <f t="shared" ca="1" si="1"/>
        <v>9585.4169999999976</v>
      </c>
      <c r="K35" s="10">
        <f t="shared" ca="1" si="2"/>
        <v>0.87542979820283273</v>
      </c>
      <c r="L35">
        <f t="shared" ca="1" si="0"/>
        <v>2.1695485873368276E-4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67.692599999998492</v>
      </c>
      <c r="E36" s="5">
        <f ca="1">OFFSET('1344p trace'!$S$56,(A36-1)*56,0)-OFFSET('1344p stat'!$H$1,A36*20,0)</f>
        <v>80.423464000001331</v>
      </c>
      <c r="F36" s="5">
        <f ca="1">OFFSET('1344p stat'!$H$1,A36*20,0)-OFFSET('1344p stat'!$K$1,A36*20,0)</f>
        <v>426.34052699999847</v>
      </c>
      <c r="G36" s="5">
        <f ca="1">OFFSET('1344p stat'!$K$1,A36*20,0)-OFFSET('1344p stat'!$N$1,A36*20,0)</f>
        <v>8436.0927670000001</v>
      </c>
      <c r="H36" s="5">
        <f ca="1">OFFSET('1344p stat'!$N$1,A36*20,0)</f>
        <v>505.12104199999999</v>
      </c>
      <c r="I36" s="5"/>
      <c r="J36" s="5">
        <f t="shared" ca="1" si="1"/>
        <v>9515.6703999999991</v>
      </c>
      <c r="K36" s="10">
        <f t="shared" ca="1" si="2"/>
        <v>0.8865473910277516</v>
      </c>
      <c r="L36">
        <f t="shared" ca="1" si="0"/>
        <v>2.6518291539346105E-4</v>
      </c>
    </row>
    <row r="37" spans="1:12" x14ac:dyDescent="0.25">
      <c r="A37">
        <v>7</v>
      </c>
      <c r="C37" t="str">
        <f ca="1">OFFSET('1344p stat'!$A$1,A37*20,0)</f>
        <v>CUDA ant add CPU12</v>
      </c>
      <c r="D37" s="5">
        <f ca="1">OFFSET('1344p trace'!$R$56,(A37-1)*56,0)-OFFSET('1344p trace'!$S$56,(A37-1)*56,0)</f>
        <v>108.24200000000565</v>
      </c>
      <c r="E37" s="5">
        <f ca="1">OFFSET('1344p trace'!$S$56,(A37-1)*56,0)-OFFSET('1344p stat'!$H$1,A37*20,0)</f>
        <v>15.273061999996571</v>
      </c>
      <c r="F37" s="5">
        <f ca="1">OFFSET('1344p stat'!$H$1,A37*20,0)-OFFSET('1344p stat'!$K$1,A37*20,0)</f>
        <v>2001.597208000001</v>
      </c>
      <c r="G37" s="5">
        <f ca="1">OFFSET('1344p stat'!$K$1,A37*20,0)-OFFSET('1344p stat'!$N$1,A37*20,0)</f>
        <v>8173.9793009999994</v>
      </c>
      <c r="H37" s="5">
        <f ca="1">OFFSET('1344p stat'!$N$1,A37*20,0)</f>
        <v>2629.0544289999998</v>
      </c>
      <c r="I37" s="5"/>
      <c r="J37" s="5">
        <f t="shared" ca="1" si="1"/>
        <v>12928.146000000002</v>
      </c>
      <c r="K37" s="10">
        <f t="shared" ca="1" si="2"/>
        <v>0.63226229816711521</v>
      </c>
      <c r="L37">
        <f t="shared" ca="1" si="0"/>
        <v>1.6295266645052775E-3</v>
      </c>
    </row>
    <row r="38" spans="1:12" x14ac:dyDescent="0.25">
      <c r="A38">
        <v>8</v>
      </c>
      <c r="C38" t="str">
        <f ca="1">OFFSET('1344p stat'!$A$1,A38*20,0)</f>
        <v>CUDA opt</v>
      </c>
      <c r="D38" s="5">
        <f ca="1">OFFSET('1344p trace'!$R$56,(A38-1)*56,0)-OFFSET('1344p trace'!$S$56,(A38-1)*56,0)</f>
        <v>10298.364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t="shared" ca="1" si="1"/>
        <v>10298.364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OFFSET('1344p stat'!$A$1,A39*20,0)</f>
        <v>CUDA opt Time</v>
      </c>
      <c r="D39" s="5">
        <f ca="1">OFFSET('1344p trace'!$R$56,(A39-1)*56,0)-OFFSET('1344p trace'!$S$56,(A39-1)*56,0)</f>
        <v>68.401999999998225</v>
      </c>
      <c r="E39" s="5">
        <f ca="1">OFFSET('1344p trace'!$S$56,(A39-1)*56,0)-OFFSET('1344p stat'!$H$1,A39*20,0)</f>
        <v>86.337870999999723</v>
      </c>
      <c r="F39" s="5">
        <f ca="1">OFFSET('1344p stat'!$H$1,A39*20,0)-OFFSET('1344p stat'!$K$1,A39*20,0)</f>
        <v>929.32460900000115</v>
      </c>
      <c r="G39" s="5">
        <f ca="1">OFFSET('1344p stat'!$K$1,A39*20,0)-OFFSET('1344p stat'!$N$1,A39*20,0)</f>
        <v>9208.5975199999993</v>
      </c>
      <c r="H39" s="5">
        <f ca="1">OFFSET('1344p stat'!$N$1,A39*20,0)</f>
        <v>0</v>
      </c>
      <c r="I39" s="5"/>
      <c r="J39" s="5">
        <f t="shared" ca="1" si="1"/>
        <v>10292.661999999998</v>
      </c>
      <c r="K39" s="10">
        <f t="shared" ca="1" si="2"/>
        <v>0.89467598566823636</v>
      </c>
      <c r="L39">
        <f t="shared" ca="1" si="0"/>
        <v>2.6451020033916006E-4</v>
      </c>
    </row>
    <row r="40" spans="1:12" x14ac:dyDescent="0.25">
      <c r="A40">
        <v>10</v>
      </c>
      <c r="C40" t="str">
        <f ca="1">OFFSET('1344p stat'!$A$1,A40*20,0)</f>
        <v>CUDA opt non hash</v>
      </c>
      <c r="D40" s="5">
        <f ca="1">OFFSET('1344p trace'!$R$56,(A40-1)*56,0)-OFFSET('1344p trace'!$S$56,(A40-1)*56,0)</f>
        <v>64.859600000000228</v>
      </c>
      <c r="E40" s="5">
        <f ca="1">OFFSET('1344p trace'!$S$56,(A40-1)*56,0)-OFFSET('1344p stat'!$H$1,A40*20,0)</f>
        <v>54.850679000000127</v>
      </c>
      <c r="F40" s="5">
        <f ca="1">OFFSET('1344p stat'!$H$1,A40*20,0)-OFFSET('1344p stat'!$K$1,A40*20,0)</f>
        <v>931.23397900000009</v>
      </c>
      <c r="G40" s="5">
        <f ca="1">OFFSET('1344p stat'!$K$1,A40*20,0)-OFFSET('1344p stat'!$N$1,A40*20,0)</f>
        <v>2968.945142</v>
      </c>
      <c r="H40" s="5">
        <f ca="1">OFFSET('1344p stat'!$N$1,A40*20,0)</f>
        <v>0</v>
      </c>
      <c r="I40" s="5"/>
      <c r="J40" s="5">
        <f t="shared" ca="1" si="1"/>
        <v>4019.8894000000005</v>
      </c>
      <c r="K40" s="10">
        <f t="shared" ca="1" si="2"/>
        <v>0.73856388735471168</v>
      </c>
      <c r="L40">
        <f t="shared" ca="1" si="0"/>
        <v>5.7129704040863804E-4</v>
      </c>
    </row>
    <row r="41" spans="1:12" x14ac:dyDescent="0.25">
      <c r="A41">
        <v>11</v>
      </c>
      <c r="C41" t="str">
        <f ca="1">OFFSET('1344p stat'!$A$1,A41*20,0)</f>
        <v>CUDA opt ant</v>
      </c>
      <c r="D41" s="5">
        <f ca="1">OFFSET('1344p trace'!$R$56,(A41-1)*56,0)-OFFSET('1344p trace'!$S$56,(A41-1)*56,0)</f>
        <v>67.938400000000911</v>
      </c>
      <c r="E41" s="5">
        <f ca="1">OFFSET('1344p trace'!$S$56,(A41-1)*56,0)-OFFSET('1344p stat'!$H$1,A41*20,0)</f>
        <v>85.973746999998184</v>
      </c>
      <c r="F41" s="5">
        <f ca="1">OFFSET('1344p stat'!$H$1,A41*20,0)-OFFSET('1344p stat'!$K$1,A41*20,0)</f>
        <v>897.01369100000011</v>
      </c>
      <c r="G41" s="5">
        <f ca="1">OFFSET('1344p stat'!$K$1,A41*20,0)-OFFSET('1344p stat'!$N$1,A41*20,0)</f>
        <v>8911.4507620000004</v>
      </c>
      <c r="H41" s="5">
        <f ca="1">OFFSET('1344p stat'!$N$1,A41*20,0)</f>
        <v>0</v>
      </c>
      <c r="I41" s="5"/>
      <c r="J41" s="5">
        <f t="shared" ca="1" si="1"/>
        <v>9962.3765999999996</v>
      </c>
      <c r="K41" s="10">
        <f t="shared" ca="1" si="2"/>
        <v>0.89451052894346528</v>
      </c>
      <c r="L41">
        <f t="shared" ca="1" si="0"/>
        <v>1.4833668151652949E-3</v>
      </c>
    </row>
    <row r="42" spans="1:12" x14ac:dyDescent="0.25">
      <c r="A42">
        <v>12</v>
      </c>
      <c r="C42" t="str">
        <f ca="1">OFFSET('1344p stat'!$A$1,A42*20,0)</f>
        <v>CUDA opt ant non hash</v>
      </c>
      <c r="D42" s="5">
        <f ca="1">OFFSET('1344p trace'!$R$56,(A42-1)*56,0)-OFFSET('1344p trace'!$S$56,(A42-1)*56,0)</f>
        <v>67.894999999998618</v>
      </c>
      <c r="E42" s="5">
        <f ca="1">OFFSET('1344p trace'!$S$56,(A42-1)*56,0)-OFFSET('1344p stat'!$H$1,A42*20,0)</f>
        <v>84.818905000001905</v>
      </c>
      <c r="F42" s="5">
        <f ca="1">OFFSET('1344p stat'!$H$1,A42*20,0)-OFFSET('1344p stat'!$K$1,A42*20,0)</f>
        <v>925.49601600000096</v>
      </c>
      <c r="G42" s="5">
        <f ca="1">OFFSET('1344p stat'!$K$1,A42*20,0)-OFFSET('1344p stat'!$N$1,A42*20,0)</f>
        <v>8409.0458789999993</v>
      </c>
      <c r="H42" s="5">
        <f ca="1">OFFSET('1344p stat'!$N$1,A42*20,0)</f>
        <v>0</v>
      </c>
      <c r="I42" s="5"/>
      <c r="J42" s="5">
        <f t="shared" ca="1" si="1"/>
        <v>9487.2558000000008</v>
      </c>
      <c r="K42" s="10">
        <f t="shared" ca="1" si="2"/>
        <v>0.88635176032673202</v>
      </c>
      <c r="L42">
        <f t="shared" ca="1" si="0"/>
        <v>2.8577729162717041E-4</v>
      </c>
    </row>
    <row r="43" spans="1:12" x14ac:dyDescent="0.25">
      <c r="A43">
        <v>13</v>
      </c>
      <c r="C43" t="str">
        <f ca="1">OFFSET('1344p stat'!$A$1,A43*20,0)</f>
        <v>CUDA opt ant par</v>
      </c>
      <c r="D43" s="5">
        <f ca="1">OFFSET('1344p trace'!$R$56,(A43-1)*56,0)-OFFSET('1344p trace'!$S$56,(A43-1)*56,0)</f>
        <v>67.90060000000085</v>
      </c>
      <c r="E43" s="5">
        <f ca="1">OFFSET('1344p trace'!$S$56,(A43-1)*56,0)-OFFSET('1344p stat'!$H$1,A43*20,0)</f>
        <v>85.087472999999591</v>
      </c>
      <c r="F43" s="5">
        <f ca="1">OFFSET('1344p stat'!$H$1,A43*20,0)-OFFSET('1344p stat'!$K$1,A43*20,0)</f>
        <v>1041.7885929999993</v>
      </c>
      <c r="G43" s="5">
        <f ca="1">OFFSET('1344p stat'!$K$1,A43*20,0)-OFFSET('1344p stat'!$N$1,A43*20,0)</f>
        <v>8394.5869340000008</v>
      </c>
      <c r="H43" s="5">
        <f ca="1">OFFSET('1344p stat'!$N$1,A43*20,0)</f>
        <v>0</v>
      </c>
      <c r="I43" s="5"/>
      <c r="J43" s="5">
        <f t="shared" ca="1" si="1"/>
        <v>9589.3636000000006</v>
      </c>
      <c r="K43" s="10">
        <f t="shared" ca="1" si="2"/>
        <v>0.87540605238912839</v>
      </c>
      <c r="L43">
        <f t="shared" ca="1" si="0"/>
        <v>2.6600334023003843E-4</v>
      </c>
    </row>
    <row r="44" spans="1:12" x14ac:dyDescent="0.25">
      <c r="A44">
        <v>14</v>
      </c>
      <c r="C44" t="str">
        <f ca="1">OFFSET('1344p stat'!$A$1,A44*20,0)</f>
        <v>non CUDA Time</v>
      </c>
      <c r="D44" s="5">
        <f ca="1">OFFSET('1344p trace'!$R$56,(A44-1)*56,0)-OFFSET('1344p trace'!$S$56,(A44-1)*56,0)</f>
        <v>121.00439999999708</v>
      </c>
      <c r="E44" s="5">
        <f ca="1">OFFSET('1344p trace'!$S$56,(A44-1)*56,0)-OFFSET('1344p stat'!$H$1,A44*20,0)</f>
        <v>0.21453899999960413</v>
      </c>
      <c r="F44" s="5">
        <f ca="1">OFFSET('1344p stat'!$H$1,A44*20,0)-OFFSET('1344p stat'!$K$1,A44*20,0)</f>
        <v>141.25510699999995</v>
      </c>
      <c r="G44" s="5">
        <f ca="1">OFFSET('1344p stat'!$K$1,A44*20,0)-OFFSET('1344p stat'!$N$1,A44*20,0)</f>
        <v>7366.2904619999999</v>
      </c>
      <c r="H44" s="5">
        <f ca="1">OFFSET('1344p stat'!$N$1,A44*20,0)</f>
        <v>418.30729200000002</v>
      </c>
      <c r="I44" s="5"/>
      <c r="J44" s="5">
        <f t="shared" ca="1" si="1"/>
        <v>8047.071799999997</v>
      </c>
      <c r="K44" s="10">
        <f t="shared" ca="1" si="2"/>
        <v>0.91540011635039753</v>
      </c>
      <c r="L44">
        <f t="shared" ca="1" si="0"/>
        <v>6.0298204484982559E-3</v>
      </c>
    </row>
    <row r="45" spans="1:12" x14ac:dyDescent="0.25">
      <c r="A45">
        <v>15</v>
      </c>
      <c r="C45" t="str">
        <f ca="1">OFFSET('1344p stat'!$A$1,A45*20,0)</f>
        <v>non CUDA</v>
      </c>
      <c r="D45" s="5">
        <f ca="1">OFFSET('1344p trace'!$R$56,(A45-1)*56,0)-OFFSET('1344p trace'!$S$56,(A45-1)*56,0)</f>
        <v>7961.5523999999996</v>
      </c>
      <c r="E45" s="5">
        <f ca="1">OFFSET('1344p trace'!$S$56,(A45-1)*56,0)-OFFSET('1344p stat'!$H$1,A45*20,0)</f>
        <v>0</v>
      </c>
      <c r="F45" s="5">
        <f ca="1">OFFSET('1344p stat'!$H$1,A45*20,0)-OFFSET('1344p stat'!$K$1,A45*20,0)</f>
        <v>0</v>
      </c>
      <c r="G45" s="5">
        <f ca="1">OFFSET('1344p stat'!$K$1,A45*20,0)-OFFSET('1344p stat'!$N$1,A45*20,0)</f>
        <v>0</v>
      </c>
      <c r="H45" s="5">
        <f ca="1">OFFSET('1344p stat'!$N$1,A45*20,0)</f>
        <v>0</v>
      </c>
      <c r="I45" s="5"/>
      <c r="J45" s="5">
        <f t="shared" ca="1" si="1"/>
        <v>7961.5523999999996</v>
      </c>
      <c r="K45" s="10">
        <f t="shared" ca="1" si="2"/>
        <v>0</v>
      </c>
      <c r="L45" t="e">
        <f t="shared" ca="1" si="0"/>
        <v>#DIV/0!</v>
      </c>
    </row>
    <row r="46" spans="1:12" x14ac:dyDescent="0.25">
      <c r="A46">
        <v>16</v>
      </c>
      <c r="C46" t="str">
        <f ca="1">OFFSET('1344p stat'!$A$1,A46*20,0)</f>
        <v>non CUDA non hash</v>
      </c>
      <c r="D46" s="5">
        <f ca="1">OFFSET('1344p trace'!$R$56,(A46-1)*56,0)-OFFSET('1344p trace'!$S$56,(A46-1)*56,0)</f>
        <v>58.041799999996329</v>
      </c>
      <c r="E46" s="5">
        <f ca="1">OFFSET('1344p trace'!$S$56,(A46-1)*56,0)-OFFSET('1344p stat'!$H$1,A46*20,0)</f>
        <v>0.14980100000047969</v>
      </c>
      <c r="F46" s="5">
        <f ca="1">OFFSET('1344p stat'!$H$1,A46*20,0)-OFFSET('1344p stat'!$K$1,A46*20,0)</f>
        <v>139.87544900000012</v>
      </c>
      <c r="G46" s="5">
        <f ca="1">OFFSET('1344p stat'!$K$1,A46*20,0)-OFFSET('1344p stat'!$N$1,A46*20,0)</f>
        <v>6205.1022789999997</v>
      </c>
      <c r="H46" s="5">
        <f ca="1">OFFSET('1344p stat'!$N$1,A46*20,0)</f>
        <v>392.53147100000001</v>
      </c>
      <c r="I46" s="5"/>
      <c r="J46" s="5">
        <f t="shared" ca="1" si="1"/>
        <v>6795.7007999999969</v>
      </c>
      <c r="K46" s="10">
        <f t="shared" ca="1" si="2"/>
        <v>0.91309233022737002</v>
      </c>
      <c r="L46">
        <f t="shared" ca="1" si="0"/>
        <v>5.5501028357962199E-3</v>
      </c>
    </row>
    <row r="47" spans="1:12" x14ac:dyDescent="0.25">
      <c r="A47">
        <v>17</v>
      </c>
      <c r="C47" t="str">
        <f ca="1">OFFSET('1344p stat'!$A$1,A47*20,0)</f>
        <v>Classic ACO</v>
      </c>
      <c r="D47" s="5">
        <f ca="1">OFFSET('1344p trace'!$R$56,(A47-1)*56,0)-OFFSET('1344p trace'!$S$56,(A47-1)*56,0)</f>
        <v>4884.8999999999942</v>
      </c>
      <c r="E47" s="5">
        <f ca="1">OFFSET('1344p trace'!$S$56,(A47-1)*56,0)-OFFSET('1344p stat'!$H$1,A47*20,0)</f>
        <v>193.88406199999736</v>
      </c>
      <c r="F47" s="5">
        <f ca="1">OFFSET('1344p stat'!$H$1,A47*20,0)-OFFSET('1344p stat'!$K$1,A47*20,0)</f>
        <v>321.52781300002243</v>
      </c>
      <c r="G47" s="5">
        <f ca="1">OFFSET('1344p stat'!$K$1,A47*20,0)-OFFSET('1344p stat'!$N$1,A47*20,0)</f>
        <v>165447.34681599998</v>
      </c>
      <c r="H47" s="5">
        <f ca="1">OFFSET('1344p stat'!$N$1,A47*20,0)</f>
        <v>1156.781309</v>
      </c>
      <c r="I47" s="5"/>
      <c r="J47" s="5">
        <f t="shared" ca="1" si="1"/>
        <v>172004.44</v>
      </c>
      <c r="K47" s="10">
        <f t="shared" ca="1" si="2"/>
        <v>0.96187834927982074</v>
      </c>
      <c r="L47">
        <f t="shared" ca="1" si="0"/>
        <v>8.4678794808711424E-4</v>
      </c>
    </row>
    <row r="48" spans="1:12" x14ac:dyDescent="0.25">
      <c r="A48">
        <v>18</v>
      </c>
      <c r="C48" t="str">
        <f ca="1">OFFSET('1344p stat'!$A$1,A48*20,0)</f>
        <v>Classic ACO non hash</v>
      </c>
      <c r="D48" s="5">
        <f ca="1">OFFSET('1344p trace'!$R$56,(A48-1)*56,0)-OFFSET('1344p trace'!$S$56,(A48-1)*56,0)</f>
        <v>72.880000000004657</v>
      </c>
      <c r="E48" s="5">
        <f ca="1">OFFSET('1344p trace'!$S$56,(A48-1)*56,0)-OFFSET('1344p stat'!$H$1,A48*20,0)</f>
        <v>84.979061999998521</v>
      </c>
      <c r="F48" s="5">
        <f ca="1">OFFSET('1344p stat'!$H$1,A48*20,0)-OFFSET('1344p stat'!$K$1,A48*20,0)</f>
        <v>322.39093799999682</v>
      </c>
      <c r="G48" s="5">
        <f ca="1">OFFSET('1344p stat'!$K$1,A48*20,0)-OFFSET('1344p stat'!$N$1,A48*20,0)</f>
        <v>164226.45180400001</v>
      </c>
      <c r="H48" s="5">
        <f ca="1">OFFSET('1344p stat'!$N$1,A48*20,0)</f>
        <v>1153.558196</v>
      </c>
      <c r="I48" s="5"/>
      <c r="J48" s="5">
        <f t="shared" ca="1" si="1"/>
        <v>165860.26</v>
      </c>
      <c r="K48" s="10">
        <f t="shared" ca="1" si="2"/>
        <v>0.99014948972104588</v>
      </c>
      <c r="L48">
        <f t="shared" ca="1" si="0"/>
        <v>8.7391995484710863E-4</v>
      </c>
    </row>
    <row r="49" spans="1:12" x14ac:dyDescent="0.25">
      <c r="A49">
        <v>19</v>
      </c>
      <c r="C49" t="str">
        <f ca="1">OFFSET('1344p stat'!$A$1,A49*20,0)</f>
        <v>omp</v>
      </c>
      <c r="D49" s="5">
        <f ca="1">OFFSET('1344p trace'!$R$56,(A49-1)*56,0)-OFFSET('1344p trace'!$S$56,(A49-1)*56,0)</f>
        <v>117.65359999999873</v>
      </c>
      <c r="E49" s="5">
        <f ca="1">OFFSET('1344p trace'!$S$56,(A49-1)*56,0)-OFFSET('1344p stat'!$H$1,A49*20,0)</f>
        <v>0.16279300000041985</v>
      </c>
      <c r="F49" s="5">
        <f ca="1">OFFSET('1344p stat'!$H$1,A49*20,0)-OFFSET('1344p stat'!$K$1,A49*20,0)</f>
        <v>139.15842699999939</v>
      </c>
      <c r="G49" s="5">
        <f ca="1">OFFSET('1344p stat'!$K$1,A49*20,0)-OFFSET('1344p stat'!$N$1,A49*20,0)</f>
        <v>7295.5945510000001</v>
      </c>
      <c r="H49" s="5">
        <f ca="1">OFFSET('1344p stat'!$N$1,A49*20,0)</f>
        <v>403.88962900000001</v>
      </c>
      <c r="I49" s="5"/>
      <c r="J49" s="5">
        <f t="shared" ca="1" si="1"/>
        <v>7956.4589999999989</v>
      </c>
      <c r="K49" s="10">
        <f t="shared" ca="1" si="2"/>
        <v>0.91693987878276018</v>
      </c>
      <c r="L49">
        <f t="shared" ca="1" si="0"/>
        <v>5.5231853229669777E-3</v>
      </c>
    </row>
    <row r="50" spans="1:12" x14ac:dyDescent="0.25">
      <c r="A50">
        <v>20</v>
      </c>
      <c r="C50" t="str">
        <f ca="1">OFFSET('1344p stat'!$A$1,A50*20,0)</f>
        <v>omp non hash</v>
      </c>
      <c r="D50" s="5">
        <f ca="1">OFFSET('1344p trace'!$R$56,(A50-1)*56,0)-OFFSET('1344p trace'!$S$56,(A50-1)*56,0)</f>
        <v>58.212000000000444</v>
      </c>
      <c r="E50" s="5">
        <f ca="1">OFFSET('1344p trace'!$S$56,(A50-1)*56,0)-OFFSET('1344p stat'!$H$1,A50*20,0)</f>
        <v>0.17875899999944522</v>
      </c>
      <c r="F50" s="5">
        <f ca="1">OFFSET('1344p stat'!$H$1,A50*20,0)-OFFSET('1344p stat'!$K$1,A50*20,0)</f>
        <v>139.26893600000039</v>
      </c>
      <c r="G50" s="5">
        <f ca="1">OFFSET('1344p stat'!$K$1,A50*20,0)-OFFSET('1344p stat'!$N$1,A50*20,0)</f>
        <v>6386.8623789999992</v>
      </c>
      <c r="H50" s="5">
        <f ca="1">OFFSET('1344p stat'!$N$1,A50*20,0)</f>
        <v>397.96032600000001</v>
      </c>
      <c r="I50" s="5"/>
      <c r="J50" s="5">
        <f t="shared" ca="1" si="1"/>
        <v>6982.4823999999999</v>
      </c>
      <c r="K50" s="10">
        <f t="shared" ca="1" si="2"/>
        <v>0.91469795598768699</v>
      </c>
      <c r="L50">
        <f t="shared" ca="1" si="0"/>
        <v>5.3238259548850581E-3</v>
      </c>
    </row>
    <row r="51" spans="1:12" x14ac:dyDescent="0.25">
      <c r="A51">
        <v>21</v>
      </c>
      <c r="C51" t="str">
        <f ca="1">OFFSET('1344p stat'!$A$1,A51*20,0)</f>
        <v>non CUDA transp Time</v>
      </c>
      <c r="D51" s="5">
        <f ca="1">OFFSET('1344p trace'!$R$56,(A51-1)*56,0)-OFFSET('1344p trace'!$S$56,(A51-1)*56,0)</f>
        <v>119.14519999999811</v>
      </c>
      <c r="E51" s="5">
        <f ca="1">OFFSET('1344p trace'!$S$56,(A51-1)*56,0)-OFFSET('1344p stat'!$H$1,A51*20,0)</f>
        <v>0.20455000000038126</v>
      </c>
      <c r="F51" s="5">
        <f ca="1">OFFSET('1344p stat'!$H$1,A51*20,0)-OFFSET('1344p stat'!$K$1,A51*20,0)</f>
        <v>180.94372999999996</v>
      </c>
      <c r="G51" s="5">
        <f ca="1">OFFSET('1344p stat'!$K$1,A51*20,0)-OFFSET('1344p stat'!$N$1,A51*20,0)</f>
        <v>7127.3845420000007</v>
      </c>
      <c r="H51" s="5">
        <f ca="1">OFFSET('1344p stat'!$N$1,A51*20,0)</f>
        <v>376.51337799999999</v>
      </c>
      <c r="I51" s="5"/>
      <c r="J51" s="5">
        <f t="shared" ca="1" si="1"/>
        <v>7804.1913999999988</v>
      </c>
      <c r="K51" s="10">
        <f t="shared" ca="1" si="2"/>
        <v>0.91327649165549707</v>
      </c>
      <c r="L51">
        <f t="shared" ca="1" si="0"/>
        <v>2.0818084103500765E-3</v>
      </c>
    </row>
    <row r="52" spans="1:12" x14ac:dyDescent="0.25">
      <c r="A52">
        <v>22</v>
      </c>
      <c r="C52" t="str">
        <f ca="1">OFFSET('1344p stat'!$A$1,A52*20,0)</f>
        <v>non CUDA transp</v>
      </c>
      <c r="D52" s="5">
        <f ca="1">OFFSET('1344p trace'!$R$56,(A52-1)*56,0)-OFFSET('1344p trace'!$S$56,(A52-1)*56,0)</f>
        <v>8375.1064000000006</v>
      </c>
      <c r="E52" s="5">
        <f ca="1">OFFSET('1344p trace'!$S$56,(A52-1)*56,0)-OFFSET('1344p stat'!$H$1,A52*20,0)</f>
        <v>0</v>
      </c>
      <c r="F52" s="5">
        <f ca="1">OFFSET('1344p stat'!$H$1,A52*20,0)-OFFSET('1344p stat'!$K$1,A52*20,0)</f>
        <v>0</v>
      </c>
      <c r="G52" s="5">
        <f ca="1">OFFSET('1344p stat'!$K$1,A52*20,0)-OFFSET('1344p stat'!$N$1,A52*20,0)</f>
        <v>0</v>
      </c>
      <c r="H52" s="5">
        <f ca="1">OFFSET('1344p stat'!$N$1,A52*20,0)</f>
        <v>0</v>
      </c>
      <c r="I52" s="5"/>
      <c r="J52" s="5">
        <f t="shared" ca="1" si="1"/>
        <v>8375.1064000000006</v>
      </c>
      <c r="K52" s="10">
        <f t="shared" ca="1" si="2"/>
        <v>0</v>
      </c>
      <c r="L52" t="e">
        <f t="shared" ca="1" si="0"/>
        <v>#DIV/0!</v>
      </c>
    </row>
    <row r="53" spans="1:12" x14ac:dyDescent="0.25">
      <c r="A53">
        <v>23</v>
      </c>
      <c r="C53" t="str">
        <f ca="1">OFFSET('1344p stat'!$A$1,A53*20,0)</f>
        <v>non CUDA transp non hash</v>
      </c>
      <c r="D53" s="5">
        <f ca="1">OFFSET('1344p trace'!$R$56,(A53-1)*56,0)-OFFSET('1344p trace'!$S$56,(A53-1)*56,0)</f>
        <v>58.28559999999834</v>
      </c>
      <c r="E53" s="5">
        <f ca="1">OFFSET('1344p trace'!$S$56,(A53-1)*56,0)-OFFSET('1344p stat'!$H$1,A53*20,0)</f>
        <v>0.17253199999959179</v>
      </c>
      <c r="F53" s="5">
        <f ca="1">OFFSET('1344p stat'!$H$1,A53*20,0)-OFFSET('1344p stat'!$K$1,A53*20,0)</f>
        <v>177.46196299999974</v>
      </c>
      <c r="G53" s="5">
        <f ca="1">OFFSET('1344p stat'!$K$1,A53*20,0)-OFFSET('1344p stat'!$N$1,A53*20,0)</f>
        <v>6794.5585060000003</v>
      </c>
      <c r="H53" s="5">
        <f ca="1">OFFSET('1344p stat'!$N$1,A53*20,0)</f>
        <v>384.41879899999998</v>
      </c>
      <c r="I53" s="5"/>
      <c r="J53" s="5">
        <f t="shared" ca="1" si="1"/>
        <v>7414.897399999998</v>
      </c>
      <c r="K53" s="10">
        <f t="shared" ca="1" si="2"/>
        <v>0.91633884320503234</v>
      </c>
      <c r="L53">
        <f t="shared" ca="1" si="0"/>
        <v>2.4269070952189107E-3</v>
      </c>
    </row>
    <row r="54" spans="1:12" x14ac:dyDescent="0.25">
      <c r="A54">
        <v>24</v>
      </c>
      <c r="C54" t="str">
        <f ca="1">OFFSET('1344p stat'!$A$1,A54*20,0)</f>
        <v>non CUDA AVX Time</v>
      </c>
      <c r="D54" s="5">
        <f ca="1">OFFSET('1344p trace'!$R$56,(A54-1)*56,0)-OFFSET('1344p trace'!$S$56,(A54-1)*56,0)</f>
        <v>119.00819999999931</v>
      </c>
      <c r="E54" s="5">
        <f ca="1">OFFSET('1344p trace'!$S$56,(A54-1)*56,0)-OFFSET('1344p stat'!$H$1,A54*20,0)</f>
        <v>0.1879140000028201</v>
      </c>
      <c r="F54" s="5">
        <f ca="1">OFFSET('1344p stat'!$H$1,A54*20,0)-OFFSET('1344p stat'!$K$1,A54*20,0)</f>
        <v>167.6530559999992</v>
      </c>
      <c r="G54" s="5">
        <f ca="1">OFFSET('1344p stat'!$K$1,A54*20,0)-OFFSET('1344p stat'!$N$1,A54*20,0)</f>
        <v>7388.9712380000001</v>
      </c>
      <c r="H54" s="5">
        <f ca="1">OFFSET('1344p stat'!$N$1,A54*20,0)</f>
        <v>413.75419199999999</v>
      </c>
      <c r="I54" s="5"/>
      <c r="J54" s="5">
        <f t="shared" ca="1" si="1"/>
        <v>8089.5746000000017</v>
      </c>
      <c r="K54" s="10">
        <f t="shared" ca="1" si="2"/>
        <v>0.91339428874294559</v>
      </c>
      <c r="L54">
        <f t="shared" ca="1" si="0"/>
        <v>5.5088808432091005E-3</v>
      </c>
    </row>
    <row r="55" spans="1:12" x14ac:dyDescent="0.25">
      <c r="A55">
        <v>25</v>
      </c>
      <c r="C55" t="str">
        <f ca="1">OFFSET('1344p stat'!$A$1,A55*20,0)</f>
        <v>non CUDA AVX</v>
      </c>
      <c r="D55" s="5">
        <f ca="1">OFFSET('1344p trace'!$R$56,(A55-1)*56,0)-OFFSET('1344p trace'!$S$56,(A55-1)*56,0)</f>
        <v>8063.4068000000007</v>
      </c>
      <c r="E55" s="5">
        <f ca="1">OFFSET('1344p trace'!$S$56,(A55-1)*56,0)-OFFSET('1344p stat'!$H$1,A55*20,0)</f>
        <v>0</v>
      </c>
      <c r="F55" s="5">
        <f ca="1">OFFSET('1344p stat'!$H$1,A55*20,0)-OFFSET('1344p stat'!$K$1,A55*20,0)</f>
        <v>0</v>
      </c>
      <c r="G55" s="5">
        <f ca="1">OFFSET('1344p stat'!$K$1,A55*20,0)-OFFSET('1344p stat'!$N$1,A55*20,0)</f>
        <v>0</v>
      </c>
      <c r="H55" s="5">
        <f ca="1">OFFSET('1344p stat'!$N$1,A55*20,0)</f>
        <v>0</v>
      </c>
      <c r="I55" s="5"/>
      <c r="J55" s="5">
        <f t="shared" ca="1" si="1"/>
        <v>8063.4068000000007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OFFSET('1344p stat'!$A$1,A56*20,0)</f>
        <v>non CUDA AVX non hash</v>
      </c>
      <c r="D56" s="5">
        <f ca="1">OFFSET('1344p trace'!$R$56,(A56-1)*56,0)-OFFSET('1344p trace'!$S$56,(A56-1)*56,0)</f>
        <v>58.140400000000227</v>
      </c>
      <c r="E56" s="5">
        <f ca="1">OFFSET('1344p trace'!$S$56,(A56-1)*56,0)-OFFSET('1344p stat'!$H$1,A56*20,0)</f>
        <v>0.17511299999932817</v>
      </c>
      <c r="F56" s="5">
        <f ca="1">OFFSET('1344p stat'!$H$1,A56*20,0)-OFFSET('1344p stat'!$K$1,A56*20,0)</f>
        <v>167.87567399999989</v>
      </c>
      <c r="G56" s="5">
        <f ca="1">OFFSET('1344p stat'!$K$1,A56*20,0)-OFFSET('1344p stat'!$N$1,A56*20,0)</f>
        <v>6280.9462979999998</v>
      </c>
      <c r="H56" s="5">
        <f ca="1">OFFSET('1344p stat'!$N$1,A56*20,0)</f>
        <v>407.27191499999998</v>
      </c>
      <c r="I56" s="5"/>
      <c r="J56" s="5">
        <f t="shared" ca="1" si="1"/>
        <v>6914.4093999999996</v>
      </c>
      <c r="K56" s="10">
        <f t="shared" ca="1" si="2"/>
        <v>0.90838507450831596</v>
      </c>
      <c r="L56">
        <f t="shared" ca="1" si="0"/>
        <v>5.7907432405054828E-3</v>
      </c>
    </row>
    <row r="57" spans="1:12" x14ac:dyDescent="0.25">
      <c r="A57">
        <v>27</v>
      </c>
      <c r="C57" t="str">
        <f ca="1">OFFSET('1344p stat'!$A$1,A57*20,0)</f>
        <v>non CUDA AVX_OMP Time</v>
      </c>
      <c r="D57" s="5">
        <f ca="1">OFFSET('1344p trace'!$R$56,(A57-1)*56,0)-OFFSET('1344p trace'!$S$56,(A57-1)*56,0)</f>
        <v>119.25019999999859</v>
      </c>
      <c r="E57" s="5">
        <f ca="1">OFFSET('1344p trace'!$S$56,(A57-1)*56,0)-OFFSET('1344p stat'!$H$1,A57*20,0)</f>
        <v>0.17359500000111439</v>
      </c>
      <c r="F57" s="5">
        <f ca="1">OFFSET('1344p stat'!$H$1,A57*20,0)-OFFSET('1344p stat'!$K$1,A57*20,0)</f>
        <v>167.38367199999993</v>
      </c>
      <c r="G57" s="5">
        <f ca="1">OFFSET('1344p stat'!$K$1,A57*20,0)-OFFSET('1344p stat'!$N$1,A57*20,0)</f>
        <v>6433.3501500000002</v>
      </c>
      <c r="H57" s="5">
        <f ca="1">OFFSET('1344p stat'!$N$1,A57*20,0)</f>
        <v>404.49098300000003</v>
      </c>
      <c r="I57" s="5"/>
      <c r="J57" s="5">
        <f t="shared" ca="1" si="1"/>
        <v>7124.6485999999995</v>
      </c>
      <c r="K57" s="10">
        <f t="shared" ca="1" si="2"/>
        <v>0.90297087073178606</v>
      </c>
      <c r="L57">
        <f t="shared" ca="1" si="0"/>
        <v>4.9299512726007659E-3</v>
      </c>
    </row>
    <row r="58" spans="1:12" x14ac:dyDescent="0.25">
      <c r="A58">
        <v>28</v>
      </c>
      <c r="C58" t="str">
        <f ca="1">OFFSET('1344p stat'!$A$1,A58*20,0)</f>
        <v>non CUDA AVX_OMP</v>
      </c>
      <c r="D58" s="5">
        <f ca="1">OFFSET('1344p trace'!$R$56,(A58-1)*56,0)-OFFSET('1344p trace'!$S$56,(A58-1)*56,0)</f>
        <v>8190.4874000000009</v>
      </c>
      <c r="E58" s="5">
        <f ca="1">OFFSET('1344p trace'!$S$56,(A58-1)*56,0)-OFFSET('1344p stat'!$H$1,A58*20,0)</f>
        <v>0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>
        <f t="shared" ca="1" si="1"/>
        <v>8190.4874000000009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OFFSET('1344p stat'!$A$1,A59*20,0)</f>
        <v>non CUDA AVX_OMP non hash</v>
      </c>
      <c r="D59" s="5">
        <f ca="1">OFFSET('1344p trace'!$R$56,(A59-1)*56,0)-OFFSET('1344p trace'!$S$56,(A59-1)*56,0)</f>
        <v>58.150000000001455</v>
      </c>
      <c r="E59" s="5">
        <f ca="1">OFFSET('1344p trace'!$S$56,(A59-1)*56,0)-OFFSET('1344p stat'!$H$1,A59*20,0)</f>
        <v>0.20214599999690108</v>
      </c>
      <c r="F59" s="5">
        <f ca="1">OFFSET('1344p stat'!$H$1,A59*20,0)-OFFSET('1344p stat'!$K$1,A59*20,0)</f>
        <v>167.89323299999978</v>
      </c>
      <c r="G59" s="5">
        <f ca="1">OFFSET('1344p stat'!$K$1,A59*20,0)-OFFSET('1344p stat'!$N$1,A59*20,0)</f>
        <v>6465.6145620000007</v>
      </c>
      <c r="H59" s="5">
        <f ca="1">OFFSET('1344p stat'!$N$1,A59*20,0)</f>
        <v>414.89205900000002</v>
      </c>
      <c r="I59" s="5"/>
      <c r="J59" s="5">
        <f t="shared" ca="1" si="1"/>
        <v>7106.7519999999986</v>
      </c>
      <c r="K59" s="10">
        <f t="shared" ca="1" si="2"/>
        <v>0.90978474583044433</v>
      </c>
      <c r="L59">
        <f t="shared" ca="1" si="0"/>
        <v>4.6589936619986132E-3</v>
      </c>
    </row>
    <row r="60" spans="1:12" x14ac:dyDescent="0.25">
      <c r="A60">
        <v>30</v>
      </c>
      <c r="C60" t="str">
        <f ca="1">OFFSET('1344p stat'!$A$1,A60*20,0)</f>
        <v>non CUDA transp_AVX Time</v>
      </c>
      <c r="D60" s="5">
        <f ca="1">OFFSET('1344p trace'!$R$56,(A60-1)*56,0)-OFFSET('1344p trace'!$S$56,(A60-1)*56,0)</f>
        <v>119.45520000000215</v>
      </c>
      <c r="E60" s="5">
        <f ca="1">OFFSET('1344p trace'!$S$56,(A60-1)*56,0)-OFFSET('1344p stat'!$H$1,A60*20,0)</f>
        <v>0.1939860000002227</v>
      </c>
      <c r="F60" s="5">
        <f ca="1">OFFSET('1344p stat'!$H$1,A60*20,0)-OFFSET('1344p stat'!$K$1,A60*20,0)</f>
        <v>163.08245999999963</v>
      </c>
      <c r="G60" s="5">
        <f ca="1">OFFSET('1344p stat'!$K$1,A60*20,0)-OFFSET('1344p stat'!$N$1,A60*20,0)</f>
        <v>7210.0516530000004</v>
      </c>
      <c r="H60" s="5">
        <f ca="1">OFFSET('1344p stat'!$N$1,A60*20,0)</f>
        <v>395.28570100000002</v>
      </c>
      <c r="I60" s="5"/>
      <c r="J60" s="5">
        <f t="shared" ref="J60:J80" ca="1" si="3">SUM(D60:H60)</f>
        <v>7888.0690000000022</v>
      </c>
      <c r="K60" s="10">
        <f t="shared" ref="K60:K80" ca="1" si="4">G60/J60</f>
        <v>0.91404520586724058</v>
      </c>
      <c r="L60">
        <f t="shared" ref="L60:L80" ca="1" si="5">$K$29*POWER(K60,2)*SQRT(G168/(POWER(G60,2)*$L$29)+J168/(POWER(J60,2)*$L$29))</f>
        <v>3.5145273246797639E-3</v>
      </c>
    </row>
    <row r="61" spans="1:12" x14ac:dyDescent="0.25">
      <c r="A61">
        <v>31</v>
      </c>
      <c r="C61" t="str">
        <f ca="1">OFFSET('1344p stat'!$A$1,A61*20,0)</f>
        <v>non CUDA transp_AVX</v>
      </c>
      <c r="D61" s="5">
        <f ca="1">OFFSET('1344p trace'!$R$56,(A61-1)*56,0)-OFFSET('1344p trace'!$S$56,(A61-1)*56,0)</f>
        <v>8413.6561999999994</v>
      </c>
      <c r="E61" s="5">
        <f ca="1">OFFSET('1344p trace'!$S$56,(A61-1)*56,0)-OFFSET('1344p stat'!$H$1,A61*20,0)</f>
        <v>0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>
        <f t="shared" ca="1" si="3"/>
        <v>8413.6561999999994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OFFSET('1344p stat'!$A$1,A62*20,0)</f>
        <v>non CUDA transp_AVX non hash</v>
      </c>
      <c r="D62" s="5">
        <f ca="1">OFFSET('1344p trace'!$R$56,(A62-1)*56,0)-OFFSET('1344p trace'!$S$56,(A62-1)*56,0)</f>
        <v>58.396200000002864</v>
      </c>
      <c r="E62" s="5">
        <f ca="1">OFFSET('1344p trace'!$S$56,(A62-1)*56,0)-OFFSET('1344p stat'!$H$1,A62*20,0)</f>
        <v>0.19450699999924836</v>
      </c>
      <c r="F62" s="5">
        <f ca="1">OFFSET('1344p stat'!$H$1,A62*20,0)-OFFSET('1344p stat'!$K$1,A62*20,0)</f>
        <v>155.33749100000023</v>
      </c>
      <c r="G62" s="5">
        <f ca="1">OFFSET('1344p stat'!$K$1,A62*20,0)-OFFSET('1344p stat'!$N$1,A62*20,0)</f>
        <v>6932.55213</v>
      </c>
      <c r="H62" s="5">
        <f ca="1">OFFSET('1344p stat'!$N$1,A62*20,0)</f>
        <v>392.52027199999998</v>
      </c>
      <c r="I62" s="5"/>
      <c r="J62" s="5">
        <f t="shared" ca="1" si="3"/>
        <v>7539.0006000000021</v>
      </c>
      <c r="K62" s="10">
        <f t="shared" ca="1" si="4"/>
        <v>0.91955850620306334</v>
      </c>
      <c r="L62">
        <f t="shared" ca="1" si="5"/>
        <v>4.6843299271631311E-3</v>
      </c>
    </row>
    <row r="63" spans="1:12" x14ac:dyDescent="0.25">
      <c r="A63">
        <v>33</v>
      </c>
      <c r="C63" t="str">
        <f ca="1">OFFSET('1344p stat'!$A$1,A63*20,0)</f>
        <v>non CUDA transp_AVX_OMP Time</v>
      </c>
      <c r="D63" s="5">
        <f ca="1">OFFSET('1344p trace'!$R$56,(A63-1)*56,0)-OFFSET('1344p trace'!$S$56,(A63-1)*56,0)</f>
        <v>119.17799999999988</v>
      </c>
      <c r="E63" s="5">
        <f ca="1">OFFSET('1344p trace'!$S$56,(A63-1)*56,0)-OFFSET('1344p stat'!$H$1,A63*20,0)</f>
        <v>0.18689499999800319</v>
      </c>
      <c r="F63" s="5">
        <f ca="1">OFFSET('1344p stat'!$H$1,A63*20,0)-OFFSET('1344p stat'!$K$1,A63*20,0)</f>
        <v>159.12610400000085</v>
      </c>
      <c r="G63" s="5">
        <f ca="1">OFFSET('1344p stat'!$K$1,A63*20,0)-OFFSET('1344p stat'!$N$1,A63*20,0)</f>
        <v>7202.9936389999993</v>
      </c>
      <c r="H63" s="5">
        <f ca="1">OFFSET('1344p stat'!$N$1,A63*20,0)</f>
        <v>393.23756200000003</v>
      </c>
      <c r="I63" s="5"/>
      <c r="J63" s="5">
        <f t="shared" ca="1" si="3"/>
        <v>7874.7221999999983</v>
      </c>
      <c r="K63" s="10">
        <f t="shared" ca="1" si="4"/>
        <v>0.91469812598595557</v>
      </c>
      <c r="L63">
        <f t="shared" ca="1" si="5"/>
        <v>2.1477138863149289E-3</v>
      </c>
    </row>
    <row r="64" spans="1:12" x14ac:dyDescent="0.25">
      <c r="A64">
        <v>34</v>
      </c>
      <c r="C64" t="str">
        <f ca="1">OFFSET('1344p stat'!$A$1,A64*20,0)</f>
        <v>non CUDA transp_AVX_OMP</v>
      </c>
      <c r="D64" s="5">
        <f ca="1">OFFSET('1344p trace'!$R$56,(A64-1)*56,0)-OFFSET('1344p trace'!$S$56,(A64-1)*56,0)</f>
        <v>8546.9754000000012</v>
      </c>
      <c r="E64" s="5">
        <f ca="1">OFFSET('1344p trace'!$S$56,(A64-1)*56,0)-OFFSET('1344p stat'!$H$1,A64*20,0)</f>
        <v>0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>
        <f t="shared" ca="1" si="3"/>
        <v>8546.9754000000012</v>
      </c>
      <c r="K64" s="10">
        <f t="shared" ca="1" si="4"/>
        <v>0</v>
      </c>
      <c r="L64" t="e">
        <f t="shared" ca="1" si="5"/>
        <v>#DIV/0!</v>
      </c>
    </row>
    <row r="65" spans="1:12" x14ac:dyDescent="0.25">
      <c r="A65">
        <v>35</v>
      </c>
      <c r="C65" t="str">
        <f ca="1">OFFSET('1344p stat'!$A$1,A65*20,0)</f>
        <v>non CUDA transp_AVX_OMP non hash</v>
      </c>
      <c r="D65" s="5">
        <f ca="1">OFFSET('1344p trace'!$R$56,(A65-1)*56,0)-OFFSET('1344p trace'!$S$56,(A65-1)*56,0)</f>
        <v>60.165600000003906</v>
      </c>
      <c r="E65" s="5">
        <f ca="1">OFFSET('1344p trace'!$S$56,(A65-1)*56,0)-OFFSET('1344p stat'!$H$1,A65*20,0)</f>
        <v>0.26091799999994691</v>
      </c>
      <c r="F65" s="5">
        <f ca="1">OFFSET('1344p stat'!$H$1,A65*20,0)-OFFSET('1344p stat'!$K$1,A65*20,0)</f>
        <v>176.09574199999952</v>
      </c>
      <c r="G65" s="5">
        <f ca="1">OFFSET('1344p stat'!$K$1,A65*20,0)-OFFSET('1344p stat'!$N$1,A65*20,0)</f>
        <v>7266.7942810000004</v>
      </c>
      <c r="H65" s="5">
        <f ca="1">OFFSET('1344p stat'!$N$1,A65*20,0)</f>
        <v>417.129459</v>
      </c>
      <c r="I65" s="5"/>
      <c r="J65" s="5">
        <f t="shared" ca="1" si="3"/>
        <v>7920.4460000000036</v>
      </c>
      <c r="K65" s="10">
        <f t="shared" ca="1" si="4"/>
        <v>0.91747286465938882</v>
      </c>
      <c r="L65">
        <f t="shared" ca="1" si="5"/>
        <v>3.0240799447040247E-2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t="shared" ca="1" si="3"/>
        <v>#DIV/0!</v>
      </c>
      <c r="K66" s="10" t="e">
        <f t="shared" ca="1" si="4"/>
        <v>#DIV/0!</v>
      </c>
      <c r="L66" t="e">
        <f t="shared" ca="1" si="5"/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3"/>
        <v>#DIV/0!</v>
      </c>
      <c r="K67" s="10" t="e">
        <f t="shared" ca="1" si="4"/>
        <v>#DIV/0!</v>
      </c>
      <c r="L67" t="e">
        <f t="shared" ca="1" si="5"/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3"/>
        <v>#DIV/0!</v>
      </c>
      <c r="K68" s="10" t="e">
        <f t="shared" ca="1" si="4"/>
        <v>#DIV/0!</v>
      </c>
      <c r="L68" t="e">
        <f t="shared" ca="1" si="5"/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3"/>
        <v>#DIV/0!</v>
      </c>
      <c r="K69" s="10" t="e">
        <f t="shared" ca="1" si="4"/>
        <v>#DIV/0!</v>
      </c>
      <c r="L69" t="e">
        <f t="shared" ca="1" si="5"/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3"/>
        <v>#DIV/0!</v>
      </c>
      <c r="K70" s="10" t="e">
        <f t="shared" ca="1" si="4"/>
        <v>#DIV/0!</v>
      </c>
      <c r="L70" t="e">
        <f t="shared" ca="1" si="5"/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t="shared" ca="1" si="3"/>
        <v>#DIV/0!</v>
      </c>
      <c r="K71" s="10" t="e">
        <f t="shared" ca="1" si="4"/>
        <v>#DIV/0!</v>
      </c>
      <c r="L71" t="e">
        <f t="shared" ca="1" si="5"/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3"/>
        <v>#DIV/0!</v>
      </c>
      <c r="K72" s="10" t="e">
        <f t="shared" ca="1" si="4"/>
        <v>#DIV/0!</v>
      </c>
      <c r="L72" t="e">
        <f t="shared" ca="1" si="5"/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3"/>
        <v>#DIV/0!</v>
      </c>
      <c r="K73" s="10" t="e">
        <f t="shared" ca="1" si="4"/>
        <v>#DIV/0!</v>
      </c>
      <c r="L73" t="e">
        <f t="shared" ca="1" si="5"/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3"/>
        <v>#DIV/0!</v>
      </c>
      <c r="K74" s="10" t="e">
        <f t="shared" ca="1" si="4"/>
        <v>#DIV/0!</v>
      </c>
      <c r="L74" t="e">
        <f t="shared" ca="1" si="5"/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t="shared" ca="1" si="3"/>
        <v>#DIV/0!</v>
      </c>
      <c r="K75" s="10" t="e">
        <f t="shared" ca="1" si="4"/>
        <v>#DIV/0!</v>
      </c>
      <c r="L75" t="e">
        <f t="shared" ca="1" si="5"/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3"/>
        <v>#DIV/0!</v>
      </c>
      <c r="K76" s="10" t="e">
        <f t="shared" ca="1" si="4"/>
        <v>#DIV/0!</v>
      </c>
      <c r="L76" t="e">
        <f t="shared" ca="1" si="5"/>
        <v>#DIV/0!</v>
      </c>
    </row>
    <row r="77" spans="1:12" x14ac:dyDescent="0.25">
      <c r="A77">
        <v>47</v>
      </c>
      <c r="C77">
        <f ca="1">OFFSET('1344p stat'!$A$1,A77*20,0)</f>
        <v>0</v>
      </c>
      <c r="D77" s="5">
        <f ca="1">OFFSET('1344p trace'!$R$56,(A77-1)*56,0)-OFFSET('1344p trace'!$S$56,(A77-1)*56,0)</f>
        <v>0</v>
      </c>
      <c r="E77" s="5">
        <f ca="1">OFFSET('1344p trace'!$S$56,(A77-1)*56,0)-OFFSET('1344p stat'!$H$1,A77*20,0)</f>
        <v>0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>
        <f t="shared" ca="1" si="3"/>
        <v>0</v>
      </c>
      <c r="K77" s="10" t="e">
        <f t="shared" ca="1" si="4"/>
        <v>#DIV/0!</v>
      </c>
      <c r="L77" t="e">
        <f t="shared" ca="1" si="5"/>
        <v>#DIV/0!</v>
      </c>
    </row>
    <row r="78" spans="1:12" x14ac:dyDescent="0.25">
      <c r="A78">
        <v>48</v>
      </c>
      <c r="C78">
        <f ca="1">OFFSET('1344p stat'!$A$1,A78*20,0)</f>
        <v>0</v>
      </c>
      <c r="D78" s="5">
        <f ca="1">OFFSET('1344p trace'!$R$56,(A78-1)*56,0)-OFFSET('1344p trace'!$S$56,(A78-1)*56,0)</f>
        <v>0</v>
      </c>
      <c r="E78" s="5">
        <f ca="1">OFFSET('1344p trace'!$S$56,(A78-1)*56,0)-OFFSET('1344p stat'!$H$1,A78*20,0)</f>
        <v>0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>
        <f t="shared" ca="1" si="3"/>
        <v>0</v>
      </c>
      <c r="K78" s="10" t="e">
        <f t="shared" ca="1" si="4"/>
        <v>#DIV/0!</v>
      </c>
      <c r="L78" t="e">
        <f t="shared" ca="1" si="5"/>
        <v>#DIV/0!</v>
      </c>
    </row>
    <row r="79" spans="1:12" x14ac:dyDescent="0.25">
      <c r="A79">
        <v>49</v>
      </c>
      <c r="C79">
        <f ca="1">OFFSET('1344p stat'!$A$1,A79*20,0)</f>
        <v>0</v>
      </c>
      <c r="D79" s="5">
        <f ca="1">OFFSET('1344p trace'!$R$56,(A79-1)*56,0)-OFFSET('1344p trace'!$S$56,(A79-1)*56,0)</f>
        <v>0</v>
      </c>
      <c r="E79" s="5">
        <f ca="1">OFFSET('1344p trace'!$S$56,(A79-1)*56,0)-OFFSET('1344p stat'!$H$1,A79*20,0)</f>
        <v>0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>
        <f t="shared" ca="1" si="3"/>
        <v>0</v>
      </c>
      <c r="K79" s="10" t="e">
        <f t="shared" ca="1" si="4"/>
        <v>#DIV/0!</v>
      </c>
      <c r="L79" t="e">
        <f t="shared" ca="1" si="5"/>
        <v>#DIV/0!</v>
      </c>
    </row>
    <row r="80" spans="1:12" x14ac:dyDescent="0.25">
      <c r="A80">
        <v>50</v>
      </c>
      <c r="C80">
        <f ca="1">OFFSET('1344p stat'!$A$1,A80*20,0)</f>
        <v>0</v>
      </c>
      <c r="D80" s="5">
        <f ca="1">OFFSET('1344p trace'!$R$56,(A80-1)*56,0)-OFFSET('1344p trace'!$S$56,(A80-1)*56,0)</f>
        <v>0</v>
      </c>
      <c r="E80" s="5">
        <f ca="1">OFFSET('1344p trace'!$S$56,(A80-1)*56,0)-OFFSET('1344p stat'!$H$1,A80*20,0)</f>
        <v>0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>
        <f t="shared" ca="1" si="3"/>
        <v>0</v>
      </c>
      <c r="K80" s="10" t="e">
        <f t="shared" ca="1" si="4"/>
        <v>#DIV/0!</v>
      </c>
      <c r="L80" t="e">
        <f t="shared" ca="1" si="5"/>
        <v>#DIV/0!</v>
      </c>
    </row>
    <row r="83" spans="1:8" x14ac:dyDescent="0.25">
      <c r="D83" t="s">
        <v>68</v>
      </c>
    </row>
    <row r="84" spans="1:8" x14ac:dyDescent="0.25">
      <c r="D84" t="s">
        <v>57</v>
      </c>
      <c r="E84" t="s">
        <v>53</v>
      </c>
      <c r="F84" t="s">
        <v>54</v>
      </c>
      <c r="G84" t="s">
        <v>55</v>
      </c>
      <c r="H84" t="s">
        <v>56</v>
      </c>
    </row>
    <row r="85" spans="1:8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10240.841999999999</v>
      </c>
      <c r="E85" s="5">
        <f ca="1">OFFSET('1344p trace'!$S$56,(A85-1)*56,0)</f>
        <v>10172</v>
      </c>
      <c r="F85" s="5">
        <f ca="1">OFFSET('1344p stat'!$H$1,A85*20,0)</f>
        <v>10095.054805</v>
      </c>
      <c r="G85" s="5">
        <f ca="1">OFFSET('1344p stat'!$K$1,A85*20,0)</f>
        <v>9620.3564260000003</v>
      </c>
      <c r="H85" s="5">
        <f ca="1">OFFSET('1344p stat'!$N$1,A85*20,0)</f>
        <v>453.20229799999998</v>
      </c>
    </row>
    <row r="86" spans="1:8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10255.982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8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5777.1230000000005</v>
      </c>
      <c r="E87" s="5">
        <f ca="1">OFFSET('1344p trace'!$S$56,(A87-1)*56,0)</f>
        <v>5711.2562000000007</v>
      </c>
      <c r="F87" s="5">
        <f ca="1">OFFSET('1344p stat'!$H$1,A87*20,0)</f>
        <v>5661.4869630000003</v>
      </c>
      <c r="G87" s="5">
        <f ca="1">OFFSET('1344p stat'!$K$1,A87*20,0)</f>
        <v>5188.0397849999999</v>
      </c>
      <c r="H87" s="5">
        <f ca="1">OFFSET('1344p stat'!$N$1,A87*20,0)</f>
        <v>451.49143099999998</v>
      </c>
    </row>
    <row r="88" spans="1:8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9937.8154000000013</v>
      </c>
      <c r="E88" s="5">
        <f ca="1">OFFSET('1344p trace'!$S$56,(A88-1)*56,0)</f>
        <v>9869.009</v>
      </c>
      <c r="F88" s="5">
        <f ca="1">OFFSET('1344p stat'!$H$1,A88*20,0)</f>
        <v>9794.3939449999998</v>
      </c>
      <c r="G88" s="5">
        <f ca="1">OFFSET('1344p stat'!$K$1,A88*20,0)</f>
        <v>9365.5726560000003</v>
      </c>
      <c r="H88" s="5">
        <f ca="1">OFFSET('1344p stat'!$N$1,A88*20,0)</f>
        <v>473.80709300000001</v>
      </c>
    </row>
    <row r="89" spans="1:8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9585.4169999999976</v>
      </c>
      <c r="E89" s="5">
        <f ca="1">OFFSET('1344p trace'!$S$56,(A89-1)*56,0)</f>
        <v>9517.6113999999961</v>
      </c>
      <c r="F89" s="5">
        <f ca="1">OFFSET('1344p stat'!$H$1,A89*20,0)</f>
        <v>9437.8523829999995</v>
      </c>
      <c r="G89" s="5">
        <f ca="1">OFFSET('1344p stat'!$K$1,A89*20,0)</f>
        <v>8964.7548239999996</v>
      </c>
      <c r="H89" s="5">
        <f ca="1">OFFSET('1344p stat'!$N$1,A89*20,0)</f>
        <v>573.39515400000005</v>
      </c>
    </row>
    <row r="90" spans="1:8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9515.6703999999991</v>
      </c>
      <c r="E90" s="5">
        <f ca="1">OFFSET('1344p trace'!$S$56,(A90-1)*56,0)</f>
        <v>9447.9778000000006</v>
      </c>
      <c r="F90" s="5">
        <f ca="1">OFFSET('1344p stat'!$H$1,A90*20,0)</f>
        <v>9367.5543359999992</v>
      </c>
      <c r="G90" s="5">
        <f ca="1">OFFSET('1344p stat'!$K$1,A90*20,0)</f>
        <v>8941.2138090000008</v>
      </c>
      <c r="H90" s="5">
        <f ca="1">OFFSET('1344p stat'!$N$1,A90*20,0)</f>
        <v>505.12104199999999</v>
      </c>
    </row>
    <row r="91" spans="1:8" x14ac:dyDescent="0.25">
      <c r="A91">
        <v>7</v>
      </c>
      <c r="C91" t="str">
        <f ca="1">OFFSET('1344p stat'!$A$1,A91*20,0)</f>
        <v>CUDA ant add CPU12</v>
      </c>
      <c r="D91" s="5">
        <f ca="1">OFFSET('1344p trace'!$R$56,(A91-1)*56,0)</f>
        <v>12928.146000000002</v>
      </c>
      <c r="E91" s="5">
        <f ca="1">OFFSET('1344p trace'!$S$56,(A91-1)*56,0)</f>
        <v>12819.903999999997</v>
      </c>
      <c r="F91" s="5">
        <f ca="1">OFFSET('1344p stat'!$H$1,A91*20,0)</f>
        <v>12804.630938</v>
      </c>
      <c r="G91" s="5">
        <f ca="1">OFFSET('1344p stat'!$K$1,A91*20,0)</f>
        <v>10803.033729999999</v>
      </c>
      <c r="H91" s="5">
        <f ca="1">OFFSET('1344p stat'!$N$1,A91*20,0)</f>
        <v>2629.0544289999998</v>
      </c>
    </row>
    <row r="92" spans="1:8" x14ac:dyDescent="0.25">
      <c r="A92">
        <v>8</v>
      </c>
      <c r="C92" t="str">
        <f ca="1">OFFSET('1344p stat'!$A$1,A92*20,0)</f>
        <v>CUDA opt</v>
      </c>
      <c r="D92" s="5">
        <f ca="1">OFFSET('1344p trace'!$R$56,(A92-1)*56,0)</f>
        <v>10298.364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8" x14ac:dyDescent="0.25">
      <c r="A93">
        <v>9</v>
      </c>
      <c r="C93" t="str">
        <f ca="1">OFFSET('1344p stat'!$A$1,A93*20,0)</f>
        <v>CUDA opt Time</v>
      </c>
      <c r="D93" s="5">
        <f ca="1">OFFSET('1344p trace'!$R$56,(A93-1)*56,0)</f>
        <v>10292.661999999998</v>
      </c>
      <c r="E93" s="5">
        <f ca="1">OFFSET('1344p trace'!$S$56,(A93-1)*56,0)</f>
        <v>10224.26</v>
      </c>
      <c r="F93" s="5">
        <f ca="1">OFFSET('1344p stat'!$H$1,A93*20,0)</f>
        <v>10137.922129</v>
      </c>
      <c r="G93" s="5">
        <f ca="1">OFFSET('1344p stat'!$K$1,A93*20,0)</f>
        <v>9208.5975199999993</v>
      </c>
      <c r="H93" s="5">
        <f ca="1">OFFSET('1344p stat'!$N$1,A93*20,0)</f>
        <v>0</v>
      </c>
    </row>
    <row r="94" spans="1:8" x14ac:dyDescent="0.25">
      <c r="A94">
        <v>10</v>
      </c>
      <c r="C94" t="str">
        <f ca="1">OFFSET('1344p stat'!$A$1,A94*20,0)</f>
        <v>CUDA opt non hash</v>
      </c>
      <c r="D94" s="5">
        <f ca="1">OFFSET('1344p trace'!$R$56,(A94-1)*56,0)</f>
        <v>4019.8894000000005</v>
      </c>
      <c r="E94" s="5">
        <f ca="1">OFFSET('1344p trace'!$S$56,(A94-1)*56,0)</f>
        <v>3955.0298000000003</v>
      </c>
      <c r="F94" s="5">
        <f ca="1">OFFSET('1344p stat'!$H$1,A94*20,0)</f>
        <v>3900.1791210000001</v>
      </c>
      <c r="G94" s="5">
        <f ca="1">OFFSET('1344p stat'!$K$1,A94*20,0)</f>
        <v>2968.945142</v>
      </c>
      <c r="H94" s="5">
        <f ca="1">OFFSET('1344p stat'!$N$1,A94*20,0)</f>
        <v>0</v>
      </c>
    </row>
    <row r="95" spans="1:8" x14ac:dyDescent="0.25">
      <c r="A95">
        <v>11</v>
      </c>
      <c r="C95" t="str">
        <f ca="1">OFFSET('1344p stat'!$A$1,A95*20,0)</f>
        <v>CUDA opt ant</v>
      </c>
      <c r="D95" s="5">
        <f ca="1">OFFSET('1344p trace'!$R$56,(A95-1)*56,0)</f>
        <v>9962.3765999999996</v>
      </c>
      <c r="E95" s="5">
        <f ca="1">OFFSET('1344p trace'!$S$56,(A95-1)*56,0)</f>
        <v>9894.4381999999987</v>
      </c>
      <c r="F95" s="5">
        <f ca="1">OFFSET('1344p stat'!$H$1,A95*20,0)</f>
        <v>9808.4644530000005</v>
      </c>
      <c r="G95" s="5">
        <f ca="1">OFFSET('1344p stat'!$K$1,A95*20,0)</f>
        <v>8911.4507620000004</v>
      </c>
      <c r="H95" s="5">
        <f ca="1">OFFSET('1344p stat'!$N$1,A95*20,0)</f>
        <v>0</v>
      </c>
    </row>
    <row r="96" spans="1:8" x14ac:dyDescent="0.25">
      <c r="A96">
        <v>12</v>
      </c>
      <c r="C96" t="str">
        <f ca="1">OFFSET('1344p stat'!$A$1,A96*20,0)</f>
        <v>CUDA opt ant non hash</v>
      </c>
      <c r="D96" s="5">
        <f ca="1">OFFSET('1344p trace'!$R$56,(A96-1)*56,0)</f>
        <v>9487.2558000000008</v>
      </c>
      <c r="E96" s="5">
        <f ca="1">OFFSET('1344p trace'!$S$56,(A96-1)*56,0)</f>
        <v>9419.3608000000022</v>
      </c>
      <c r="F96" s="5">
        <f ca="1">OFFSET('1344p stat'!$H$1,A96*20,0)</f>
        <v>9334.5418950000003</v>
      </c>
      <c r="G96" s="5">
        <f ca="1">OFFSET('1344p stat'!$K$1,A96*20,0)</f>
        <v>8409.0458789999993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ant par</v>
      </c>
      <c r="D97" s="5">
        <f ca="1">OFFSET('1344p trace'!$R$56,(A97-1)*56,0)</f>
        <v>9589.3636000000006</v>
      </c>
      <c r="E97" s="5">
        <f ca="1">OFFSET('1344p trace'!$S$56,(A97-1)*56,0)</f>
        <v>9521.4629999999997</v>
      </c>
      <c r="F97" s="5">
        <f ca="1">OFFSET('1344p stat'!$H$1,A97*20,0)</f>
        <v>9436.3755270000001</v>
      </c>
      <c r="G97" s="5">
        <f ca="1">OFFSET('1344p stat'!$K$1,A97*20,0)</f>
        <v>8394.5869340000008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non CUDA Time</v>
      </c>
      <c r="D98" s="5">
        <f ca="1">OFFSET('1344p trace'!$R$56,(A98-1)*56,0)</f>
        <v>8047.071799999997</v>
      </c>
      <c r="E98" s="5">
        <f ca="1">OFFSET('1344p trace'!$S$56,(A98-1)*56,0)</f>
        <v>7926.0673999999999</v>
      </c>
      <c r="F98" s="5">
        <f ca="1">OFFSET('1344p stat'!$H$1,A98*20,0)</f>
        <v>7925.8528610000003</v>
      </c>
      <c r="G98" s="5">
        <f ca="1">OFFSET('1344p stat'!$K$1,A98*20,0)</f>
        <v>7784.5977540000004</v>
      </c>
      <c r="H98" s="5">
        <f ca="1">OFFSET('1344p stat'!$N$1,A98*20,0)</f>
        <v>418.30729200000002</v>
      </c>
    </row>
    <row r="99" spans="1:8" x14ac:dyDescent="0.25">
      <c r="A99">
        <v>15</v>
      </c>
      <c r="C99" t="str">
        <f ca="1">OFFSET('1344p stat'!$A$1,A99*20,0)</f>
        <v>non CUDA</v>
      </c>
      <c r="D99" s="5">
        <f ca="1">OFFSET('1344p trace'!$R$56,(A99-1)*56,0)</f>
        <v>7961.5523999999996</v>
      </c>
      <c r="E99" s="5">
        <f ca="1">OFFSET('1344p trace'!$S$56,(A99-1)*56,0)</f>
        <v>0</v>
      </c>
      <c r="F99" s="5">
        <f ca="1">OFFSET('1344p stat'!$H$1,A99*20,0)</f>
        <v>0</v>
      </c>
      <c r="G99" s="5">
        <f ca="1">OFFSET('1344p stat'!$K$1,A99*20,0)</f>
        <v>0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non CUDA non hash</v>
      </c>
      <c r="D100" s="5">
        <f ca="1">OFFSET('1344p trace'!$R$56,(A100-1)*56,0)</f>
        <v>6795.7007999999969</v>
      </c>
      <c r="E100" s="5">
        <f ca="1">OFFSET('1344p trace'!$S$56,(A100-1)*56,0)</f>
        <v>6737.6590000000006</v>
      </c>
      <c r="F100" s="5">
        <f ca="1">OFFSET('1344p stat'!$H$1,A100*20,0)</f>
        <v>6737.5091990000001</v>
      </c>
      <c r="G100" s="5">
        <f ca="1">OFFSET('1344p stat'!$K$1,A100*20,0)</f>
        <v>6597.63375</v>
      </c>
      <c r="H100" s="5">
        <f ca="1">OFFSET('1344p stat'!$N$1,A100*20,0)</f>
        <v>392.53147100000001</v>
      </c>
    </row>
    <row r="101" spans="1:8" x14ac:dyDescent="0.25">
      <c r="A101">
        <v>17</v>
      </c>
      <c r="C101" t="str">
        <f ca="1">OFFSET('1344p stat'!$A$1,A101*20,0)</f>
        <v>Classic ACO</v>
      </c>
      <c r="D101" s="5">
        <f ca="1">OFFSET('1344p trace'!$R$56,(A101-1)*56,0)</f>
        <v>172004.44</v>
      </c>
      <c r="E101" s="5">
        <f ca="1">OFFSET('1344p trace'!$S$56,(A101-1)*56,0)</f>
        <v>167119.54</v>
      </c>
      <c r="F101" s="5">
        <f ca="1">OFFSET('1344p stat'!$H$1,A101*20,0)</f>
        <v>166925.65593800001</v>
      </c>
      <c r="G101" s="5">
        <f ca="1">OFFSET('1344p stat'!$K$1,A101*20,0)</f>
        <v>166604.12812499999</v>
      </c>
      <c r="H101" s="5">
        <f ca="1">OFFSET('1344p stat'!$N$1,A101*20,0)</f>
        <v>1156.781309</v>
      </c>
    </row>
    <row r="102" spans="1:8" x14ac:dyDescent="0.25">
      <c r="A102">
        <v>18</v>
      </c>
      <c r="C102" t="str">
        <f ca="1">OFFSET('1344p stat'!$A$1,A102*20,0)</f>
        <v>Classic ACO non hash</v>
      </c>
      <c r="D102" s="5">
        <f ca="1">OFFSET('1344p trace'!$R$56,(A102-1)*56,0)</f>
        <v>165860.26</v>
      </c>
      <c r="E102" s="5">
        <f ca="1">OFFSET('1344p trace'!$S$56,(A102-1)*56,0)</f>
        <v>165787.38</v>
      </c>
      <c r="F102" s="5">
        <f ca="1">OFFSET('1344p stat'!$H$1,A102*20,0)</f>
        <v>165702.40093800001</v>
      </c>
      <c r="G102" s="5">
        <f ca="1">OFFSET('1344p stat'!$K$1,A102*20,0)</f>
        <v>165380.01</v>
      </c>
      <c r="H102" s="5">
        <f ca="1">OFFSET('1344p stat'!$N$1,A102*20,0)</f>
        <v>1153.558196</v>
      </c>
    </row>
    <row r="103" spans="1:8" x14ac:dyDescent="0.25">
      <c r="A103">
        <v>19</v>
      </c>
      <c r="C103" t="str">
        <f ca="1">OFFSET('1344p stat'!$A$1,A103*20,0)</f>
        <v>omp</v>
      </c>
      <c r="D103" s="5">
        <f ca="1">OFFSET('1344p trace'!$R$56,(A103-1)*56,0)</f>
        <v>7956.4589999999989</v>
      </c>
      <c r="E103" s="5">
        <f ca="1">OFFSET('1344p trace'!$S$56,(A103-1)*56,0)</f>
        <v>7838.8054000000002</v>
      </c>
      <c r="F103" s="5">
        <f ca="1">OFFSET('1344p stat'!$H$1,A103*20,0)</f>
        <v>7838.6426069999998</v>
      </c>
      <c r="G103" s="5">
        <f ca="1">OFFSET('1344p stat'!$K$1,A103*20,0)</f>
        <v>7699.4841800000004</v>
      </c>
      <c r="H103" s="5">
        <f ca="1">OFFSET('1344p stat'!$N$1,A103*20,0)</f>
        <v>403.88962900000001</v>
      </c>
    </row>
    <row r="104" spans="1:8" x14ac:dyDescent="0.25">
      <c r="A104">
        <v>20</v>
      </c>
      <c r="C104" t="str">
        <f ca="1">OFFSET('1344p stat'!$A$1,A104*20,0)</f>
        <v>omp non hash</v>
      </c>
      <c r="D104" s="5">
        <f ca="1">OFFSET('1344p trace'!$R$56,(A104-1)*56,0)</f>
        <v>6982.4823999999999</v>
      </c>
      <c r="E104" s="5">
        <f ca="1">OFFSET('1344p trace'!$S$56,(A104-1)*56,0)</f>
        <v>6924.2703999999994</v>
      </c>
      <c r="F104" s="5">
        <f ca="1">OFFSET('1344p stat'!$H$1,A104*20,0)</f>
        <v>6924.091641</v>
      </c>
      <c r="G104" s="5">
        <f ca="1">OFFSET('1344p stat'!$K$1,A104*20,0)</f>
        <v>6784.8227049999996</v>
      </c>
      <c r="H104" s="5">
        <f ca="1">OFFSET('1344p stat'!$N$1,A104*20,0)</f>
        <v>397.96032600000001</v>
      </c>
    </row>
    <row r="105" spans="1:8" x14ac:dyDescent="0.25">
      <c r="A105">
        <v>21</v>
      </c>
      <c r="C105" t="str">
        <f ca="1">OFFSET('1344p stat'!$A$1,A105*20,0)</f>
        <v>non CUDA transp Time</v>
      </c>
      <c r="D105" s="5">
        <f ca="1">OFFSET('1344p trace'!$R$56,(A105-1)*56,0)</f>
        <v>7804.1913999999988</v>
      </c>
      <c r="E105" s="5">
        <f ca="1">OFFSET('1344p trace'!$S$56,(A105-1)*56,0)</f>
        <v>7685.0462000000007</v>
      </c>
      <c r="F105" s="5">
        <f ca="1">OFFSET('1344p stat'!$H$1,A105*20,0)</f>
        <v>7684.8416500000003</v>
      </c>
      <c r="G105" s="5">
        <f ca="1">OFFSET('1344p stat'!$K$1,A105*20,0)</f>
        <v>7503.8979200000003</v>
      </c>
      <c r="H105" s="5">
        <f ca="1">OFFSET('1344p stat'!$N$1,A105*20,0)</f>
        <v>376.51337799999999</v>
      </c>
    </row>
    <row r="106" spans="1:8" x14ac:dyDescent="0.25">
      <c r="A106">
        <v>22</v>
      </c>
      <c r="C106" t="str">
        <f ca="1">OFFSET('1344p stat'!$A$1,A106*20,0)</f>
        <v>non CUDA transp</v>
      </c>
      <c r="D106" s="5">
        <f ca="1">OFFSET('1344p trace'!$R$56,(A106-1)*56,0)</f>
        <v>8375.1064000000006</v>
      </c>
      <c r="E106" s="5">
        <f ca="1">OFFSET('1344p trace'!$S$56,(A106-1)*56,0)</f>
        <v>0</v>
      </c>
      <c r="F106" s="5">
        <f ca="1">OFFSET('1344p stat'!$H$1,A106*20,0)</f>
        <v>0</v>
      </c>
      <c r="G106" s="5">
        <f ca="1">OFFSET('1344p stat'!$K$1,A106*20,0)</f>
        <v>0</v>
      </c>
      <c r="H106" s="5">
        <f ca="1">OFFSET('1344p stat'!$N$1,A106*20,0)</f>
        <v>0</v>
      </c>
    </row>
    <row r="107" spans="1:8" x14ac:dyDescent="0.25">
      <c r="A107">
        <v>23</v>
      </c>
      <c r="C107" t="str">
        <f ca="1">OFFSET('1344p stat'!$A$1,A107*20,0)</f>
        <v>non CUDA transp non hash</v>
      </c>
      <c r="D107" s="5">
        <f ca="1">OFFSET('1344p trace'!$R$56,(A107-1)*56,0)</f>
        <v>7414.897399999998</v>
      </c>
      <c r="E107" s="5">
        <f ca="1">OFFSET('1344p trace'!$S$56,(A107-1)*56,0)</f>
        <v>7356.6117999999997</v>
      </c>
      <c r="F107" s="5">
        <f ca="1">OFFSET('1344p stat'!$H$1,A107*20,0)</f>
        <v>7356.4392680000001</v>
      </c>
      <c r="G107" s="5">
        <f ca="1">OFFSET('1344p stat'!$K$1,A107*20,0)</f>
        <v>7178.9773050000003</v>
      </c>
      <c r="H107" s="5">
        <f ca="1">OFFSET('1344p stat'!$N$1,A107*20,0)</f>
        <v>384.41879899999998</v>
      </c>
    </row>
    <row r="108" spans="1:8" x14ac:dyDescent="0.25">
      <c r="A108">
        <v>24</v>
      </c>
      <c r="C108" t="str">
        <f ca="1">OFFSET('1344p stat'!$A$1,A108*20,0)</f>
        <v>non CUDA AVX Time</v>
      </c>
      <c r="D108" s="5">
        <f ca="1">OFFSET('1344p trace'!$R$56,(A108-1)*56,0)</f>
        <v>8089.5746000000017</v>
      </c>
      <c r="E108" s="5">
        <f ca="1">OFFSET('1344p trace'!$S$56,(A108-1)*56,0)</f>
        <v>7970.5664000000024</v>
      </c>
      <c r="F108" s="5">
        <f ca="1">OFFSET('1344p stat'!$H$1,A108*20,0)</f>
        <v>7970.3784859999996</v>
      </c>
      <c r="G108" s="5">
        <f ca="1">OFFSET('1344p stat'!$K$1,A108*20,0)</f>
        <v>7802.7254300000004</v>
      </c>
      <c r="H108" s="5">
        <f ca="1">OFFSET('1344p stat'!$N$1,A108*20,0)</f>
        <v>413.75419199999999</v>
      </c>
    </row>
    <row r="109" spans="1:8" x14ac:dyDescent="0.25">
      <c r="A109">
        <v>25</v>
      </c>
      <c r="C109" t="str">
        <f ca="1">OFFSET('1344p stat'!$A$1,A109*20,0)</f>
        <v>non CUDA AVX</v>
      </c>
      <c r="D109" s="5">
        <f ca="1">OFFSET('1344p trace'!$R$56,(A109-1)*56,0)</f>
        <v>8063.4068000000007</v>
      </c>
      <c r="E109" s="5">
        <f ca="1">OFFSET('1344p trace'!$S$56,(A109-1)*56,0)</f>
        <v>0</v>
      </c>
      <c r="F109" s="5">
        <f ca="1">OFFSET('1344p stat'!$H$1,A109*20,0)</f>
        <v>0</v>
      </c>
      <c r="G109" s="5">
        <f ca="1">OFFSET('1344p stat'!$K$1,A109*20,0)</f>
        <v>0</v>
      </c>
      <c r="H109" s="5">
        <f ca="1">OFFSET('1344p stat'!$N$1,A109*20,0)</f>
        <v>0</v>
      </c>
    </row>
    <row r="110" spans="1:8" x14ac:dyDescent="0.25">
      <c r="A110">
        <v>26</v>
      </c>
      <c r="C110" t="str">
        <f ca="1">OFFSET('1344p stat'!$A$1,A110*20,0)</f>
        <v>non CUDA AVX non hash</v>
      </c>
      <c r="D110" s="5">
        <f ca="1">OFFSET('1344p trace'!$R$56,(A110-1)*56,0)</f>
        <v>6914.4093999999996</v>
      </c>
      <c r="E110" s="5">
        <f ca="1">OFFSET('1344p trace'!$S$56,(A110-1)*56,0)</f>
        <v>6856.2689999999993</v>
      </c>
      <c r="F110" s="5">
        <f ca="1">OFFSET('1344p stat'!$H$1,A110*20,0)</f>
        <v>6856.093887</v>
      </c>
      <c r="G110" s="5">
        <f ca="1">OFFSET('1344p stat'!$K$1,A110*20,0)</f>
        <v>6688.2182130000001</v>
      </c>
      <c r="H110" s="5">
        <f ca="1">OFFSET('1344p stat'!$N$1,A110*20,0)</f>
        <v>407.27191499999998</v>
      </c>
    </row>
    <row r="111" spans="1:8" x14ac:dyDescent="0.25">
      <c r="A111">
        <v>27</v>
      </c>
      <c r="C111" t="str">
        <f ca="1">OFFSET('1344p stat'!$A$1,A111*20,0)</f>
        <v>non CUDA AVX_OMP Time</v>
      </c>
      <c r="D111" s="5">
        <f ca="1">OFFSET('1344p trace'!$R$56,(A111-1)*56,0)</f>
        <v>7124.6485999999995</v>
      </c>
      <c r="E111" s="5">
        <f ca="1">OFFSET('1344p trace'!$S$56,(A111-1)*56,0)</f>
        <v>7005.3984000000009</v>
      </c>
      <c r="F111" s="5">
        <f ca="1">OFFSET('1344p stat'!$H$1,A111*20,0)</f>
        <v>7005.2248049999998</v>
      </c>
      <c r="G111" s="5">
        <f ca="1">OFFSET('1344p stat'!$K$1,A111*20,0)</f>
        <v>6837.8411329999999</v>
      </c>
      <c r="H111" s="5">
        <f ca="1">OFFSET('1344p stat'!$N$1,A111*20,0)</f>
        <v>404.49098300000003</v>
      </c>
    </row>
    <row r="112" spans="1:8" x14ac:dyDescent="0.25">
      <c r="A112">
        <v>28</v>
      </c>
      <c r="C112" t="str">
        <f ca="1">OFFSET('1344p stat'!$A$1,A112*20,0)</f>
        <v>non CUDA AVX_OMP</v>
      </c>
      <c r="D112" s="5">
        <f ca="1">OFFSET('1344p trace'!$R$56,(A112-1)*56,0)</f>
        <v>8190.4874000000009</v>
      </c>
      <c r="E112" s="5">
        <f ca="1">OFFSET('1344p trace'!$S$56,(A112-1)*56,0)</f>
        <v>0</v>
      </c>
      <c r="F112" s="5">
        <f ca="1">OFFSET('1344p stat'!$H$1,A112*20,0)</f>
        <v>0</v>
      </c>
      <c r="G112" s="5">
        <f ca="1">OFFSET('1344p stat'!$K$1,A112*20,0)</f>
        <v>0</v>
      </c>
      <c r="H112" s="5">
        <f ca="1">OFFSET('1344p stat'!$N$1,A112*20,0)</f>
        <v>0</v>
      </c>
    </row>
    <row r="113" spans="1:8" x14ac:dyDescent="0.25">
      <c r="A113">
        <v>29</v>
      </c>
      <c r="C113" t="str">
        <f ca="1">OFFSET('1344p stat'!$A$1,A113*20,0)</f>
        <v>non CUDA AVX_OMP non hash</v>
      </c>
      <c r="D113" s="5">
        <f ca="1">OFFSET('1344p trace'!$R$56,(A113-1)*56,0)</f>
        <v>7106.7519999999986</v>
      </c>
      <c r="E113" s="5">
        <f ca="1">OFFSET('1344p trace'!$S$56,(A113-1)*56,0)</f>
        <v>7048.6019999999971</v>
      </c>
      <c r="F113" s="5">
        <f ca="1">OFFSET('1344p stat'!$H$1,A113*20,0)</f>
        <v>7048.3998540000002</v>
      </c>
      <c r="G113" s="5">
        <f ca="1">OFFSET('1344p stat'!$K$1,A113*20,0)</f>
        <v>6880.5066210000005</v>
      </c>
      <c r="H113" s="5">
        <f ca="1">OFFSET('1344p stat'!$N$1,A113*20,0)</f>
        <v>414.89205900000002</v>
      </c>
    </row>
    <row r="114" spans="1:8" x14ac:dyDescent="0.25">
      <c r="A114">
        <v>30</v>
      </c>
      <c r="C114" t="str">
        <f ca="1">OFFSET('1344p stat'!$A$1,A114*20,0)</f>
        <v>non CUDA transp_AVX Time</v>
      </c>
      <c r="D114" s="5">
        <f ca="1">OFFSET('1344p trace'!$R$56,(A114-1)*56,0)</f>
        <v>7888.0690000000022</v>
      </c>
      <c r="E114" s="5">
        <f ca="1">OFFSET('1344p trace'!$S$56,(A114-1)*56,0)</f>
        <v>7768.6138000000001</v>
      </c>
      <c r="F114" s="5">
        <f ca="1">OFFSET('1344p stat'!$H$1,A114*20,0)</f>
        <v>7768.4198139999999</v>
      </c>
      <c r="G114" s="5">
        <f ca="1">OFFSET('1344p stat'!$K$1,A114*20,0)</f>
        <v>7605.3373540000002</v>
      </c>
      <c r="H114" s="5">
        <f ca="1">OFFSET('1344p stat'!$N$1,A114*20,0)</f>
        <v>395.28570100000002</v>
      </c>
    </row>
    <row r="115" spans="1:8" x14ac:dyDescent="0.25">
      <c r="A115">
        <v>31</v>
      </c>
      <c r="C115" t="str">
        <f ca="1">OFFSET('1344p stat'!$A$1,A115*20,0)</f>
        <v>non CUDA transp_AVX</v>
      </c>
      <c r="D115" s="5">
        <f ca="1">OFFSET('1344p trace'!$R$56,(A115-1)*56,0)</f>
        <v>8413.6561999999994</v>
      </c>
      <c r="E115" s="5">
        <f ca="1">OFFSET('1344p trace'!$S$56,(A115-1)*56,0)</f>
        <v>0</v>
      </c>
      <c r="F115" s="5">
        <f ca="1">OFFSET('1344p stat'!$H$1,A115*20,0)</f>
        <v>0</v>
      </c>
      <c r="G115" s="5">
        <f ca="1">OFFSET('1344p stat'!$K$1,A115*20,0)</f>
        <v>0</v>
      </c>
      <c r="H115" s="5">
        <f ca="1">OFFSET('1344p stat'!$N$1,A115*20,0)</f>
        <v>0</v>
      </c>
    </row>
    <row r="116" spans="1:8" x14ac:dyDescent="0.25">
      <c r="A116">
        <v>32</v>
      </c>
      <c r="C116" t="str">
        <f ca="1">OFFSET('1344p stat'!$A$1,A116*20,0)</f>
        <v>non CUDA transp_AVX non hash</v>
      </c>
      <c r="D116" s="5">
        <f ca="1">OFFSET('1344p trace'!$R$56,(A116-1)*56,0)</f>
        <v>7539.0006000000021</v>
      </c>
      <c r="E116" s="5">
        <f ca="1">OFFSET('1344p trace'!$S$56,(A116-1)*56,0)</f>
        <v>7480.6043999999993</v>
      </c>
      <c r="F116" s="5">
        <f ca="1">OFFSET('1344p stat'!$H$1,A116*20,0)</f>
        <v>7480.409893</v>
      </c>
      <c r="G116" s="5">
        <f ca="1">OFFSET('1344p stat'!$K$1,A116*20,0)</f>
        <v>7325.0724019999998</v>
      </c>
      <c r="H116" s="5">
        <f ca="1">OFFSET('1344p stat'!$N$1,A116*20,0)</f>
        <v>392.52027199999998</v>
      </c>
    </row>
    <row r="117" spans="1:8" x14ac:dyDescent="0.25">
      <c r="A117">
        <v>33</v>
      </c>
      <c r="C117" t="str">
        <f ca="1">OFFSET('1344p stat'!$A$1,A117*20,0)</f>
        <v>non CUDA transp_AVX_OMP Time</v>
      </c>
      <c r="D117" s="5">
        <f ca="1">OFFSET('1344p trace'!$R$56,(A117-1)*56,0)</f>
        <v>7874.7221999999983</v>
      </c>
      <c r="E117" s="5">
        <f ca="1">OFFSET('1344p trace'!$S$56,(A117-1)*56,0)</f>
        <v>7755.5441999999985</v>
      </c>
      <c r="F117" s="5">
        <f ca="1">OFFSET('1344p stat'!$H$1,A117*20,0)</f>
        <v>7755.3573050000005</v>
      </c>
      <c r="G117" s="5">
        <f ca="1">OFFSET('1344p stat'!$K$1,A117*20,0)</f>
        <v>7596.2312009999996</v>
      </c>
      <c r="H117" s="5">
        <f ca="1">OFFSET('1344p stat'!$N$1,A117*20,0)</f>
        <v>393.23756200000003</v>
      </c>
    </row>
    <row r="118" spans="1:8" x14ac:dyDescent="0.25">
      <c r="A118">
        <v>34</v>
      </c>
      <c r="C118" t="str">
        <f ca="1">OFFSET('1344p stat'!$A$1,A118*20,0)</f>
        <v>non CUDA transp_AVX_OMP</v>
      </c>
      <c r="D118" s="5">
        <f ca="1">OFFSET('1344p trace'!$R$56,(A118-1)*56,0)</f>
        <v>8546.9754000000012</v>
      </c>
      <c r="E118" s="5">
        <f ca="1">OFFSET('1344p trace'!$S$56,(A118-1)*56,0)</f>
        <v>0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 t="str">
        <f ca="1">OFFSET('1344p stat'!$A$1,A119*20,0)</f>
        <v>non CUDA transp_AVX_OMP non hash</v>
      </c>
      <c r="D119" s="5">
        <f ca="1">OFFSET('1344p trace'!$R$56,(A119-1)*56,0)</f>
        <v>7920.4460000000036</v>
      </c>
      <c r="E119" s="5">
        <f ca="1">OFFSET('1344p trace'!$S$56,(A119-1)*56,0)</f>
        <v>7860.2803999999996</v>
      </c>
      <c r="F119" s="5">
        <f ca="1">OFFSET('1344p stat'!$H$1,A119*20,0)</f>
        <v>7860.0194819999997</v>
      </c>
      <c r="G119" s="5">
        <f ca="1">OFFSET('1344p stat'!$K$1,A119*20,0)</f>
        <v>7683.9237400000002</v>
      </c>
      <c r="H119" s="5">
        <f ca="1">OFFSET('1344p stat'!$N$1,A119*20,0)</f>
        <v>417.129459</v>
      </c>
    </row>
    <row r="120" spans="1:8" x14ac:dyDescent="0.25">
      <c r="A120">
        <v>36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>
        <f ca="1">OFFSET('1344p stat'!$A$1,A121*20,0)</f>
        <v>0</v>
      </c>
      <c r="D121" s="5" t="e">
        <f ca="1">OFFSET('1344p trace'!$R$56,(A121-1)*56,0)</f>
        <v>#DIV/0!</v>
      </c>
      <c r="E121" s="5" t="e">
        <f ca="1">OFFSET('1344p trace'!$S$56,(A121-1)*56,0)</f>
        <v>#DIV/0!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>
        <f ca="1">OFFSET('1344p stat'!$A$1,A122*20,0)</f>
        <v>0</v>
      </c>
      <c r="D122" s="5" t="e">
        <f ca="1">OFFSET('1344p trace'!$R$56,(A122-1)*56,0)</f>
        <v>#DIV/0!</v>
      </c>
      <c r="E122" s="5" t="e">
        <f ca="1">OFFSET('1344p trace'!$S$56,(A122-1)*56,0)</f>
        <v>#DIV/0!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>
        <f ca="1">OFFSET('1344p stat'!$A$1,A123*20,0)</f>
        <v>0</v>
      </c>
      <c r="D123" s="5" t="e">
        <f ca="1">OFFSET('1344p trace'!$R$56,(A123-1)*56,0)</f>
        <v>#DIV/0!</v>
      </c>
      <c r="E123" s="5" t="e">
        <f ca="1">OFFSET('1344p trace'!$S$56,(A123-1)*56,0)</f>
        <v>#DIV/0!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>
        <f ca="1">OFFSET('1344p stat'!$A$1,A124*20,0)</f>
        <v>0</v>
      </c>
      <c r="D124" s="5" t="e">
        <f ca="1">OFFSET('1344p trace'!$R$56,(A124-1)*56,0)</f>
        <v>#DIV/0!</v>
      </c>
      <c r="E124" s="5" t="e">
        <f ca="1">OFFSET('1344p trace'!$S$56,(A124-1)*56,0)</f>
        <v>#DIV/0!</v>
      </c>
      <c r="F124" s="5">
        <f ca="1">OFFSET('1344p stat'!$H$1,A124*20,0)</f>
        <v>0</v>
      </c>
      <c r="G124" s="5">
        <f ca="1">OFFSET('1344p stat'!$K$1,A124*20,0)</f>
        <v>0</v>
      </c>
      <c r="H124" s="5">
        <f ca="1">OFFSET('1344p stat'!$N$1,A124*20,0)</f>
        <v>0</v>
      </c>
    </row>
    <row r="125" spans="1:8" x14ac:dyDescent="0.25">
      <c r="A125">
        <v>41</v>
      </c>
      <c r="C125">
        <f ca="1">OFFSET('1344p stat'!$A$1,A125*20,0)</f>
        <v>0</v>
      </c>
      <c r="D125" s="5" t="e">
        <f ca="1">OFFSET('1344p trace'!$R$56,(A125-1)*56,0)</f>
        <v>#DIV/0!</v>
      </c>
      <c r="E125" s="5" t="e">
        <f ca="1">OFFSET('1344p trace'!$S$56,(A125-1)*56,0)</f>
        <v>#DIV/0!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42</v>
      </c>
      <c r="C126">
        <f ca="1">OFFSET('1344p stat'!$A$1,A126*20,0)</f>
        <v>0</v>
      </c>
      <c r="D126" s="5" t="e">
        <f ca="1">OFFSET('1344p trace'!$R$56,(A126-1)*56,0)</f>
        <v>#DIV/0!</v>
      </c>
      <c r="E126" s="5" t="e">
        <f ca="1">OFFSET('1344p trace'!$S$56,(A126-1)*56,0)</f>
        <v>#DIV/0!</v>
      </c>
      <c r="F126" s="5">
        <f ca="1">OFFSET('1344p stat'!$H$1,A126*20,0)</f>
        <v>0</v>
      </c>
      <c r="G126" s="5">
        <f ca="1">OFFSET('1344p stat'!$K$1,A126*20,0)</f>
        <v>0</v>
      </c>
      <c r="H126" s="5">
        <f ca="1">OFFSET('1344p stat'!$N$1,A126*20,0)</f>
        <v>0</v>
      </c>
    </row>
    <row r="127" spans="1:8" x14ac:dyDescent="0.25">
      <c r="A127">
        <v>43</v>
      </c>
      <c r="C127">
        <f ca="1">OFFSET('1344p stat'!$A$1,A127*20,0)</f>
        <v>0</v>
      </c>
      <c r="D127" s="5" t="e">
        <f ca="1">OFFSET('1344p trace'!$R$56,(A127-1)*56,0)</f>
        <v>#DIV/0!</v>
      </c>
      <c r="E127" s="5" t="e">
        <f ca="1">OFFSET('1344p trace'!$S$56,(A127-1)*56,0)</f>
        <v>#DIV/0!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>
        <f ca="1">OFFSET('1344p stat'!$A$1,A128*20,0)</f>
        <v>0</v>
      </c>
      <c r="D128" s="5" t="e">
        <f ca="1">OFFSET('1344p trace'!$R$56,(A128-1)*56,0)</f>
        <v>#DIV/0!</v>
      </c>
      <c r="E128" s="5" t="e">
        <f ca="1">OFFSET('1344p trace'!$S$56,(A128-1)*56,0)</f>
        <v>#DIV/0!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10" x14ac:dyDescent="0.25">
      <c r="A129">
        <v>45</v>
      </c>
      <c r="C129">
        <f ca="1">OFFSET('1344p stat'!$A$1,A129*20,0)</f>
        <v>0</v>
      </c>
      <c r="D129" s="5" t="e">
        <f ca="1">OFFSET('1344p trace'!$R$56,(A129-1)*56,0)</f>
        <v>#DIV/0!</v>
      </c>
      <c r="E129" s="5" t="e">
        <f ca="1">OFFSET('1344p trace'!$S$56,(A129-1)*56,0)</f>
        <v>#DIV/0!</v>
      </c>
      <c r="F129" s="5">
        <f ca="1">OFFSET('1344p stat'!$H$1,A129*20,0)</f>
        <v>0</v>
      </c>
      <c r="G129" s="5">
        <f ca="1">OFFSET('1344p stat'!$K$1,A129*20,0)</f>
        <v>0</v>
      </c>
      <c r="H129" s="5">
        <f ca="1">OFFSET('1344p stat'!$N$1,A129*20,0)</f>
        <v>0</v>
      </c>
    </row>
    <row r="130" spans="1:10" x14ac:dyDescent="0.25">
      <c r="A130">
        <v>46</v>
      </c>
      <c r="C130">
        <f ca="1">OFFSET('1344p stat'!$A$1,A130*20,0)</f>
        <v>0</v>
      </c>
      <c r="D130" s="5" t="e">
        <f ca="1">OFFSET('1344p trace'!$R$56,(A130-1)*56,0)</f>
        <v>#DIV/0!</v>
      </c>
      <c r="E130" s="5" t="e">
        <f ca="1">OFFSET('1344p trace'!$S$56,(A130-1)*56,0)</f>
        <v>#DIV/0!</v>
      </c>
      <c r="F130" s="5">
        <f ca="1">OFFSET('1344p stat'!$H$1,A130*20,0)</f>
        <v>0</v>
      </c>
      <c r="G130" s="5">
        <f ca="1">OFFSET('1344p stat'!$K$1,A130*20,0)</f>
        <v>0</v>
      </c>
      <c r="H130" s="5">
        <f ca="1">OFFSET('1344p stat'!$N$1,A130*20,0)</f>
        <v>0</v>
      </c>
    </row>
    <row r="131" spans="1:10" x14ac:dyDescent="0.25">
      <c r="A131">
        <v>47</v>
      </c>
      <c r="C131">
        <f ca="1">OFFSET('1344p stat'!$A$1,A131*20,0)</f>
        <v>0</v>
      </c>
      <c r="D131" s="5">
        <f ca="1">OFFSET('1344p trace'!$R$56,(A131-1)*56,0)</f>
        <v>0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10" x14ac:dyDescent="0.25">
      <c r="A132">
        <v>48</v>
      </c>
      <c r="C132">
        <f ca="1">OFFSET('1344p stat'!$A$1,A132*20,0)</f>
        <v>0</v>
      </c>
      <c r="D132" s="5">
        <f ca="1">OFFSET('1344p trace'!$R$56,(A132-1)*56,0)</f>
        <v>0</v>
      </c>
      <c r="E132" s="5">
        <f ca="1">OFFSET('1344p trace'!$S$56,(A132-1)*56,0)</f>
        <v>0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>
        <f ca="1">OFFSET('1344p trace'!$R$56,(A133-1)*56,0)</f>
        <v>0</v>
      </c>
      <c r="E133" s="5">
        <f ca="1">OFFSET('1344p trace'!$S$56,(A133-1)*56,0)</f>
        <v>0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>
        <f ca="1">OFFSET('1344p trace'!$R$56,(A134-1)*56,0)</f>
        <v>0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7" spans="1:10" x14ac:dyDescent="0.25">
      <c r="C137" t="s">
        <v>72</v>
      </c>
    </row>
    <row r="138" spans="1:10" x14ac:dyDescent="0.25">
      <c r="D138" t="s">
        <v>57</v>
      </c>
      <c r="E138" t="s">
        <v>53</v>
      </c>
      <c r="F138" t="s">
        <v>54</v>
      </c>
      <c r="G138" t="s">
        <v>55</v>
      </c>
      <c r="H138" t="s">
        <v>56</v>
      </c>
      <c r="J138" t="s">
        <v>71</v>
      </c>
    </row>
    <row r="139" spans="1:10" x14ac:dyDescent="0.25">
      <c r="A139">
        <v>1</v>
      </c>
      <c r="C139" t="str">
        <f ca="1">OFFSET('1344p stat'!$A$1,A139*20,0)</f>
        <v>CUDA Time</v>
      </c>
      <c r="D139" s="5">
        <f ca="1">OFFSET('1344p trace'!$U$56,(A31-1)*56,0)</f>
        <v>589.25083599999789</v>
      </c>
      <c r="E139" s="5">
        <f ca="1">OFFSET('1344p trace'!$V$56,(A31-1)*56,0)</f>
        <v>547.94200000000126</v>
      </c>
      <c r="F139" s="5">
        <f ca="1">OFFSET('1344p stat'!$H$1,A139*20,1)</f>
        <v>574.34043599999995</v>
      </c>
      <c r="G139" s="5">
        <f ca="1">OFFSET('1344p stat'!$K$1,A139*20,1)</f>
        <v>534.31036800000004</v>
      </c>
      <c r="H139" s="5">
        <f ca="1">OFFSET('1344p stat'!$N$1,A139*20,1)</f>
        <v>0.99579499999999999</v>
      </c>
      <c r="J139" s="5">
        <f ca="1">SUM(D139:H139)</f>
        <v>2246.839434999999</v>
      </c>
    </row>
    <row r="140" spans="1:10" x14ac:dyDescent="0.25">
      <c r="A140">
        <v>2</v>
      </c>
      <c r="C140" t="str">
        <f ca="1">OFFSET('1344p stat'!$A$1,A140*20,0)</f>
        <v>CUDA</v>
      </c>
      <c r="D140" s="5">
        <f ca="1">OFFSET('1344p trace'!$U$56,(A32-1)*56,0)</f>
        <v>53.27787599999894</v>
      </c>
      <c r="E140" s="5">
        <f ca="1">OFFSET('1344p trace'!$V$56,(A32-1)*56,0)</f>
        <v>0</v>
      </c>
      <c r="F140" s="5">
        <f ca="1">OFFSET('1344p stat'!$H$1,A140*20,1)</f>
        <v>0</v>
      </c>
      <c r="G140" s="5">
        <f ca="1">OFFSET('1344p stat'!$K$1,A140*20,1)</f>
        <v>0</v>
      </c>
      <c r="H140" s="5">
        <f ca="1">OFFSET('1344p stat'!$N$1,A140*20,1)</f>
        <v>0</v>
      </c>
      <c r="J140" s="5">
        <f t="shared" ref="J140:J167" ca="1" si="6">SUM(D140:H140)</f>
        <v>53.27787599999894</v>
      </c>
    </row>
    <row r="141" spans="1:10" x14ac:dyDescent="0.25">
      <c r="A141">
        <v>3</v>
      </c>
      <c r="C141" t="str">
        <f ca="1">OFFSET('1344p stat'!$A$1,A141*20,0)</f>
        <v>CUDA non hash</v>
      </c>
      <c r="D141" s="5">
        <f ca="1">OFFSET('1344p trace'!$U$56,(A33-1)*56,0)</f>
        <v>300.63599300000016</v>
      </c>
      <c r="E141" s="5">
        <f ca="1">OFFSET('1344p trace'!$V$56,(A33-1)*56,0)</f>
        <v>295.22057555999811</v>
      </c>
      <c r="F141" s="5">
        <f ca="1">OFFSET('1344p stat'!$H$1,A141*20,1)</f>
        <v>250.02564699999999</v>
      </c>
      <c r="G141" s="5">
        <f ca="1">OFFSET('1344p stat'!$K$1,A141*20,1)</f>
        <v>255.992076</v>
      </c>
      <c r="H141" s="5">
        <f ca="1">OFFSET('1344p stat'!$N$1,A141*20,1)</f>
        <v>2.8811170000000002</v>
      </c>
      <c r="J141" s="5">
        <f t="shared" ca="1" si="6"/>
        <v>1104.7554085599982</v>
      </c>
    </row>
    <row r="142" spans="1:10" x14ac:dyDescent="0.25">
      <c r="A142">
        <v>4</v>
      </c>
      <c r="C142" t="str">
        <f ca="1">OFFSET('1344p stat'!$A$1,A142*20,0)</f>
        <v>CUDA ant</v>
      </c>
      <c r="D142" s="5">
        <f ca="1">OFFSET('1344p trace'!$U$56,(A34-1)*56,0)</f>
        <v>345.35328483999501</v>
      </c>
      <c r="E142" s="5">
        <f ca="1">OFFSET('1344p trace'!$V$56,(A34-1)*56,0)</f>
        <v>328.8745689999962</v>
      </c>
      <c r="F142" s="5">
        <f ca="1">OFFSET('1344p stat'!$H$1,A142*20,1)</f>
        <v>258.03163999999998</v>
      </c>
      <c r="G142" s="5">
        <f ca="1">OFFSET('1344p stat'!$K$1,A142*20,1)</f>
        <v>194.737696</v>
      </c>
      <c r="H142" s="5">
        <f ca="1">OFFSET('1344p stat'!$N$1,A142*20,1)</f>
        <v>0.37347799999999998</v>
      </c>
      <c r="J142" s="5">
        <f t="shared" ca="1" si="6"/>
        <v>1127.370667839991</v>
      </c>
    </row>
    <row r="143" spans="1:10" x14ac:dyDescent="0.25">
      <c r="A143">
        <v>5</v>
      </c>
      <c r="C143" t="str">
        <f ca="1">OFFSET('1344p stat'!$A$1,A143*20,0)</f>
        <v>CUDA ant par</v>
      </c>
      <c r="D143" s="5">
        <f ca="1">OFFSET('1344p trace'!$U$56,(A35-1)*56,0)</f>
        <v>42.432236999999979</v>
      </c>
      <c r="E143" s="5">
        <f ca="1">OFFSET('1344p trace'!$V$56,(A35-1)*56,0)</f>
        <v>40.282956039999519</v>
      </c>
      <c r="F143" s="5">
        <f ca="1">OFFSET('1344p stat'!$H$1,A143*20,1)</f>
        <v>11.92779</v>
      </c>
      <c r="G143" s="5">
        <f ca="1">OFFSET('1344p stat'!$K$1,A143*20,1)</f>
        <v>0.51388699999999998</v>
      </c>
      <c r="H143" s="5">
        <f ca="1">OFFSET('1344p stat'!$N$1,A143*20,1)</f>
        <v>9.6190000000000008E-3</v>
      </c>
      <c r="J143" s="5">
        <f t="shared" ca="1" si="6"/>
        <v>95.16648903999949</v>
      </c>
    </row>
    <row r="144" spans="1:10" x14ac:dyDescent="0.25">
      <c r="A144">
        <v>6</v>
      </c>
      <c r="C144" t="str">
        <f ca="1">OFFSET('1344p stat'!$A$1,A144*20,0)</f>
        <v>CUDA ant non hash</v>
      </c>
      <c r="D144" s="5">
        <f ca="1">OFFSET('1344p trace'!$U$56,(A36-1)*56,0)</f>
        <v>53.873443839998629</v>
      </c>
      <c r="E144" s="5">
        <f ca="1">OFFSET('1344p trace'!$V$56,(A36-1)*56,0)</f>
        <v>47.750949159999834</v>
      </c>
      <c r="F144" s="5">
        <f ca="1">OFFSET('1344p stat'!$H$1,A144*20,1)</f>
        <v>19.282596000000002</v>
      </c>
      <c r="G144" s="5">
        <f ca="1">OFFSET('1344p stat'!$K$1,A144*20,1)</f>
        <v>5.831429</v>
      </c>
      <c r="H144" s="5">
        <f ca="1">OFFSET('1344p stat'!$N$1,A144*20,1)</f>
        <v>1.17E-3</v>
      </c>
      <c r="J144" s="5">
        <f t="shared" ca="1" si="6"/>
        <v>126.73958799999846</v>
      </c>
    </row>
    <row r="145" spans="1:10" x14ac:dyDescent="0.25">
      <c r="A145">
        <v>7</v>
      </c>
      <c r="C145" t="str">
        <f ca="1">OFFSET('1344p stat'!$A$1,A145*20,0)</f>
        <v>CUDA ant add CPU12</v>
      </c>
      <c r="D145" s="5">
        <f ca="1">OFFSET('1344p trace'!$U$56,(A37-1)*56,0)</f>
        <v>6250.3876839999793</v>
      </c>
      <c r="E145" s="5">
        <f ca="1">OFFSET('1344p trace'!$V$56,(A37-1)*56,0)</f>
        <v>6079.8703840000053</v>
      </c>
      <c r="F145" s="5">
        <f ca="1">OFFSET('1344p stat'!$H$1,A145*20,1)</f>
        <v>5655.0075989999996</v>
      </c>
      <c r="G145" s="5">
        <f ca="1">OFFSET('1344p stat'!$K$1,A145*20,1)</f>
        <v>5181.2395100000003</v>
      </c>
      <c r="H145" s="5">
        <f ca="1">OFFSET('1344p stat'!$N$1,A145*20,1)</f>
        <v>18.803056000000002</v>
      </c>
      <c r="J145" s="5">
        <f t="shared" ca="1" si="6"/>
        <v>23185.308232999985</v>
      </c>
    </row>
    <row r="146" spans="1:10" x14ac:dyDescent="0.25">
      <c r="A146">
        <v>8</v>
      </c>
      <c r="C146" t="str">
        <f ca="1">OFFSET('1344p stat'!$A$1,A146*20,0)</f>
        <v>CUDA opt</v>
      </c>
      <c r="D146" s="5">
        <f ca="1">OFFSET('1344p trace'!$U$56,(A38-1)*56,0)</f>
        <v>651.19710400000361</v>
      </c>
      <c r="E146" s="5">
        <f ca="1">OFFSET('1344p trace'!$V$56,(A38-1)*56,0)</f>
        <v>0</v>
      </c>
      <c r="F146" s="5">
        <f ca="1">OFFSET('1344p stat'!$H$1,A146*20,1)</f>
        <v>0</v>
      </c>
      <c r="G146" s="5">
        <f ca="1">OFFSET('1344p stat'!$K$1,A146*20,1)</f>
        <v>0</v>
      </c>
      <c r="H146" s="5">
        <f ca="1">OFFSET('1344p stat'!$N$1,A146*20,1)</f>
        <v>0</v>
      </c>
      <c r="J146" s="5">
        <f t="shared" ca="1" si="6"/>
        <v>651.19710400000361</v>
      </c>
    </row>
    <row r="147" spans="1:10" x14ac:dyDescent="0.25">
      <c r="A147">
        <v>9</v>
      </c>
      <c r="C147" t="str">
        <f ca="1">OFFSET('1344p stat'!$A$1,A147*20,0)</f>
        <v>CUDA opt Time</v>
      </c>
      <c r="D147" s="5">
        <f ca="1">OFFSET('1344p trace'!$U$56,(A39-1)*56,0)</f>
        <v>73.943156000001878</v>
      </c>
      <c r="E147" s="5">
        <f ca="1">OFFSET('1344p trace'!$V$56,(A39-1)*56,0)</f>
        <v>68.938000000001352</v>
      </c>
      <c r="F147" s="5">
        <f ca="1">OFFSET('1344p stat'!$H$1,A147*20,1)</f>
        <v>7.5983340000000004</v>
      </c>
      <c r="G147" s="5">
        <f ca="1">OFFSET('1344p stat'!$K$1,A147*20,1)</f>
        <v>3.9709000000000001E-2</v>
      </c>
      <c r="H147" s="5">
        <f ca="1">OFFSET('1344p stat'!$N$1,A147*20,1)</f>
        <v>0</v>
      </c>
      <c r="J147" s="5">
        <f t="shared" ca="1" si="6"/>
        <v>150.5191990000032</v>
      </c>
    </row>
    <row r="148" spans="1:10" x14ac:dyDescent="0.25">
      <c r="A148">
        <v>10</v>
      </c>
      <c r="C148" t="str">
        <f ca="1">OFFSET('1344p stat'!$A$1,A148*20,0)</f>
        <v>CUDA opt non hash</v>
      </c>
      <c r="D148" s="5">
        <f ca="1">OFFSET('1344p trace'!$U$56,(A40-1)*56,0)</f>
        <v>74.309561639999671</v>
      </c>
      <c r="E148" s="5">
        <f ca="1">OFFSET('1344p trace'!$V$56,(A40-1)*56,0)</f>
        <v>77.931677959999405</v>
      </c>
      <c r="F148" s="5">
        <f ca="1">OFFSET('1344p stat'!$H$1,A148*20,1)</f>
        <v>22.744419000000001</v>
      </c>
      <c r="G148" s="5">
        <f ca="1">OFFSET('1344p stat'!$K$1,A148*20,1)</f>
        <v>19.666302999999999</v>
      </c>
      <c r="H148" s="5">
        <f ca="1">OFFSET('1344p stat'!$N$1,A148*20,1)</f>
        <v>0</v>
      </c>
      <c r="J148" s="5">
        <f t="shared" ca="1" si="6"/>
        <v>194.65196159999905</v>
      </c>
    </row>
    <row r="149" spans="1:10" x14ac:dyDescent="0.25">
      <c r="A149">
        <v>11</v>
      </c>
      <c r="C149" t="str">
        <f ca="1">OFFSET('1344p stat'!$A$1,A149*20,0)</f>
        <v>CUDA opt ant</v>
      </c>
      <c r="D149" s="5">
        <f ca="1">OFFSET('1344p trace'!$U$56,(A41-1)*56,0)</f>
        <v>917.34050243999502</v>
      </c>
      <c r="E149" s="5">
        <f ca="1">OFFSET('1344p trace'!$V$56,(A41-1)*56,0)</f>
        <v>912.56256675999714</v>
      </c>
      <c r="F149" s="5">
        <f ca="1">OFFSET('1344p stat'!$H$1,A149*20,1)</f>
        <v>891.58301500000005</v>
      </c>
      <c r="G149" s="5">
        <f ca="1">OFFSET('1344p stat'!$K$1,A149*20,1)</f>
        <v>763.66351499999996</v>
      </c>
      <c r="H149" s="5">
        <f ca="1">OFFSET('1344p stat'!$N$1,A149*20,1)</f>
        <v>0</v>
      </c>
      <c r="J149" s="5">
        <f t="shared" ca="1" si="6"/>
        <v>3485.1495991999918</v>
      </c>
    </row>
    <row r="150" spans="1:10" x14ac:dyDescent="0.25">
      <c r="A150">
        <v>12</v>
      </c>
      <c r="C150" t="str">
        <f ca="1">OFFSET('1344p stat'!$A$1,A150*20,0)</f>
        <v>CUDA opt ant non hash</v>
      </c>
      <c r="D150" s="5">
        <f ca="1">OFFSET('1344p trace'!$U$56,(A42-1)*56,0)</f>
        <v>69.207864360001253</v>
      </c>
      <c r="E150" s="5">
        <f ca="1">OFFSET('1344p trace'!$V$56,(A42-1)*56,0)</f>
        <v>67.068195360000018</v>
      </c>
      <c r="F150" s="5">
        <f ca="1">OFFSET('1344p stat'!$H$1,A150*20,1)</f>
        <v>11.135593999999999</v>
      </c>
      <c r="G150" s="5">
        <f ca="1">OFFSET('1344p stat'!$K$1,A150*20,1)</f>
        <v>3.3446720000000001</v>
      </c>
      <c r="H150" s="5">
        <f ca="1">OFFSET('1344p stat'!$N$1,A150*20,1)</f>
        <v>0</v>
      </c>
      <c r="J150" s="5">
        <f t="shared" ca="1" si="6"/>
        <v>150.75632572000129</v>
      </c>
    </row>
    <row r="151" spans="1:10" x14ac:dyDescent="0.25">
      <c r="A151">
        <v>13</v>
      </c>
      <c r="C151" t="str">
        <f ca="1">OFFSET('1344p stat'!$A$1,A151*20,0)</f>
        <v>CUDA opt ant par</v>
      </c>
      <c r="D151" s="5">
        <f ca="1">OFFSET('1344p trace'!$U$56,(A43-1)*56,0)</f>
        <v>70.020723040000178</v>
      </c>
      <c r="E151" s="5">
        <f ca="1">OFFSET('1344p trace'!$V$56,(A43-1)*56,0)</f>
        <v>65.705992999999168</v>
      </c>
      <c r="F151" s="5">
        <f ca="1">OFFSET('1344p stat'!$H$1,A151*20,1)</f>
        <v>7.3817830000000004</v>
      </c>
      <c r="G151" s="5">
        <f ca="1">OFFSET('1344p stat'!$K$1,A151*20,1)</f>
        <v>0.47473199999999999</v>
      </c>
      <c r="H151" s="5">
        <f ca="1">OFFSET('1344p stat'!$N$1,A151*20,1)</f>
        <v>0</v>
      </c>
      <c r="J151" s="5">
        <f t="shared" ca="1" si="6"/>
        <v>143.58323103999936</v>
      </c>
    </row>
    <row r="152" spans="1:10" x14ac:dyDescent="0.25">
      <c r="A152">
        <v>14</v>
      </c>
      <c r="C152" t="str">
        <f ca="1">OFFSET('1344p stat'!$A$1,A152*20,0)</f>
        <v>non CUDA Time</v>
      </c>
      <c r="D152" s="5">
        <f ca="1">OFFSET('1344p trace'!$U$56,(A44-1)*56,0)</f>
        <v>8529.4267147600112</v>
      </c>
      <c r="E152" s="5">
        <f ca="1">OFFSET('1344p trace'!$V$56,(A44-1)*56,0)</f>
        <v>8379.8664272399983</v>
      </c>
      <c r="F152" s="5">
        <f ca="1">OFFSET('1344p stat'!$H$1,A152*20,1)</f>
        <v>8374.2621639999998</v>
      </c>
      <c r="G152" s="5">
        <f ca="1">OFFSET('1344p stat'!$K$1,A152*20,1)</f>
        <v>8164.4570279999998</v>
      </c>
      <c r="H152" s="5">
        <f ca="1">OFFSET('1344p stat'!$N$1,A152*20,1)</f>
        <v>450.08790399999998</v>
      </c>
      <c r="J152" s="5">
        <f t="shared" ca="1" si="6"/>
        <v>33898.100238000006</v>
      </c>
    </row>
    <row r="153" spans="1:10" x14ac:dyDescent="0.25">
      <c r="A153">
        <v>15</v>
      </c>
      <c r="C153" t="str">
        <f ca="1">OFFSET('1344p stat'!$A$1,A153*20,0)</f>
        <v>non CUDA</v>
      </c>
      <c r="D153" s="5">
        <f ca="1">OFFSET('1344p trace'!$U$56,(A45-1)*56,0)</f>
        <v>7596.1127662399995</v>
      </c>
      <c r="E153" s="5">
        <f ca="1">OFFSET('1344p trace'!$V$56,(A45-1)*56,0)</f>
        <v>0</v>
      </c>
      <c r="F153" s="5">
        <f ca="1">OFFSET('1344p stat'!$H$1,A153*20,1)</f>
        <v>0</v>
      </c>
      <c r="G153" s="5">
        <f ca="1">OFFSET('1344p stat'!$K$1,A153*20,1)</f>
        <v>0</v>
      </c>
      <c r="H153" s="5">
        <f ca="1">OFFSET('1344p stat'!$N$1,A153*20,1)</f>
        <v>0</v>
      </c>
      <c r="J153" s="5">
        <f t="shared" ca="1" si="6"/>
        <v>7596.1127662399995</v>
      </c>
    </row>
    <row r="154" spans="1:10" x14ac:dyDescent="0.25">
      <c r="A154">
        <v>16</v>
      </c>
      <c r="C154" t="str">
        <f ca="1">OFFSET('1344p stat'!$A$1,A154*20,0)</f>
        <v>non CUDA non hash</v>
      </c>
      <c r="D154" s="5">
        <f ca="1">OFFSET('1344p trace'!$U$56,(A46-1)*56,0)</f>
        <v>5176.7373433600042</v>
      </c>
      <c r="E154" s="5">
        <f ca="1">OFFSET('1344p trace'!$V$56,(A46-1)*56,0)</f>
        <v>5158.6388170000064</v>
      </c>
      <c r="F154" s="5">
        <f ca="1">OFFSET('1344p stat'!$H$1,A154*20,1)</f>
        <v>5156.3189549999997</v>
      </c>
      <c r="G154" s="5">
        <f ca="1">OFFSET('1344p stat'!$K$1,A154*20,1)</f>
        <v>5033.79907</v>
      </c>
      <c r="H154" s="5">
        <f ca="1">OFFSET('1344p stat'!$N$1,A154*20,1)</f>
        <v>72.914902999999995</v>
      </c>
      <c r="J154" s="5">
        <f t="shared" ca="1" si="6"/>
        <v>20598.409088360011</v>
      </c>
    </row>
    <row r="155" spans="1:10" x14ac:dyDescent="0.25">
      <c r="A155">
        <v>17</v>
      </c>
      <c r="C155" t="str">
        <f ca="1">OFFSET('1344p stat'!$A$1,A155*20,0)</f>
        <v>Classic ACO</v>
      </c>
      <c r="D155" s="5">
        <f ca="1">OFFSET('1344p trace'!$U$56,(A47-1)*56,0)</f>
        <v>78112.086400000015</v>
      </c>
      <c r="E155" s="5">
        <f ca="1">OFFSET('1344p trace'!$V$56,(A47-1)*56,0)</f>
        <v>62084.928399999997</v>
      </c>
      <c r="F155" s="5">
        <f ca="1">OFFSET('1344p stat'!$H$1,A155*20,1)</f>
        <v>59493.356212999999</v>
      </c>
      <c r="G155" s="5">
        <f ca="1">OFFSET('1344p stat'!$K$1,A155*20,1)</f>
        <v>59018.355190000002</v>
      </c>
      <c r="H155" s="5">
        <f ca="1">OFFSET('1344p stat'!$N$1,A155*20,1)</f>
        <v>58.713107999999998</v>
      </c>
      <c r="J155" s="5">
        <f t="shared" ca="1" si="6"/>
        <v>258767.43931099999</v>
      </c>
    </row>
    <row r="156" spans="1:10" x14ac:dyDescent="0.25">
      <c r="A156">
        <v>18</v>
      </c>
      <c r="C156" t="str">
        <f ca="1">OFFSET('1344p stat'!$A$1,A156*20,0)</f>
        <v>Classic ACO non hash</v>
      </c>
      <c r="D156" s="5">
        <f ca="1">OFFSET('1344p trace'!$U$56,(A48-1)*56,0)</f>
        <v>56930.43240000002</v>
      </c>
      <c r="E156" s="5">
        <f ca="1">OFFSET('1344p trace'!$V$56,(A48-1)*56,0)</f>
        <v>57003.355600000024</v>
      </c>
      <c r="F156" s="5">
        <f ca="1">OFFSET('1344p stat'!$H$1,A156*20,1)</f>
        <v>56876.052756999998</v>
      </c>
      <c r="G156" s="5">
        <f ca="1">OFFSET('1344p stat'!$K$1,A156*20,1)</f>
        <v>56263.459019000002</v>
      </c>
      <c r="H156" s="5">
        <f ca="1">OFFSET('1344p stat'!$N$1,A156*20,1)</f>
        <v>38.534829000000002</v>
      </c>
      <c r="J156" s="5">
        <f t="shared" ca="1" si="6"/>
        <v>227111.83460500004</v>
      </c>
    </row>
    <row r="157" spans="1:10" x14ac:dyDescent="0.25">
      <c r="A157">
        <v>19</v>
      </c>
      <c r="C157" t="str">
        <f ca="1">OFFSET('1344p stat'!$A$1,A157*20,0)</f>
        <v>omp</v>
      </c>
      <c r="D157" s="5">
        <f ca="1">OFFSET('1344p trace'!$U$56,(A49-1)*56,0)</f>
        <v>6941.8316889999978</v>
      </c>
      <c r="E157" s="5">
        <f ca="1">OFFSET('1344p trace'!$V$56,(A49-1)*56,0)</f>
        <v>6872.9271048399996</v>
      </c>
      <c r="F157" s="5">
        <f ca="1">OFFSET('1344p stat'!$H$1,A157*20,1)</f>
        <v>6869.343766</v>
      </c>
      <c r="G157" s="5">
        <f ca="1">OFFSET('1344p stat'!$K$1,A157*20,1)</f>
        <v>6732.7656219999999</v>
      </c>
      <c r="H157" s="5">
        <f ca="1">OFFSET('1344p stat'!$N$1,A157*20,1)</f>
        <v>131.39194599999999</v>
      </c>
      <c r="J157" s="5">
        <f t="shared" ca="1" si="6"/>
        <v>27548.260127839996</v>
      </c>
    </row>
    <row r="158" spans="1:10" x14ac:dyDescent="0.25">
      <c r="A158">
        <v>20</v>
      </c>
      <c r="C158" t="str">
        <f ca="1">OFFSET('1344p stat'!$A$1,A158*20,0)</f>
        <v>omp non hash</v>
      </c>
      <c r="D158" s="5">
        <f ca="1">OFFSET('1344p trace'!$U$56,(A50-1)*56,0)</f>
        <v>4986.235338240007</v>
      </c>
      <c r="E158" s="5">
        <f ca="1">OFFSET('1344p trace'!$V$56,(A50-1)*56,0)</f>
        <v>4973.2183878399928</v>
      </c>
      <c r="F158" s="5">
        <f ca="1">OFFSET('1344p stat'!$H$1,A158*20,1)</f>
        <v>4970.3518439999998</v>
      </c>
      <c r="G158" s="5">
        <f ca="1">OFFSET('1344p stat'!$K$1,A158*20,1)</f>
        <v>4853.718715</v>
      </c>
      <c r="H158" s="5">
        <f ca="1">OFFSET('1344p stat'!$N$1,A158*20,1)</f>
        <v>108.234514</v>
      </c>
      <c r="J158" s="5">
        <f t="shared" ca="1" si="6"/>
        <v>19891.758799079998</v>
      </c>
    </row>
    <row r="159" spans="1:10" x14ac:dyDescent="0.25">
      <c r="A159">
        <v>21</v>
      </c>
      <c r="C159" t="str">
        <f ca="1">OFFSET('1344p stat'!$A$1,A159*20,0)</f>
        <v>non CUDA transp Time</v>
      </c>
      <c r="D159" s="5">
        <f ca="1">OFFSET('1344p trace'!$U$56,(A51-1)*56,0)</f>
        <v>1013.1146600399994</v>
      </c>
      <c r="E159" s="5">
        <f ca="1">OFFSET('1344p trace'!$V$56,(A51-1)*56,0)</f>
        <v>1015.8861395599996</v>
      </c>
      <c r="F159" s="5">
        <f ca="1">OFFSET('1344p stat'!$H$1,A159*20,1)</f>
        <v>1015.624538</v>
      </c>
      <c r="G159" s="5">
        <f ca="1">OFFSET('1344p stat'!$K$1,A159*20,1)</f>
        <v>844.77832000000001</v>
      </c>
      <c r="H159" s="5">
        <f ca="1">OFFSET('1344p stat'!$N$1,A159*20,1)</f>
        <v>36.160505000000001</v>
      </c>
      <c r="J159" s="5">
        <f t="shared" ca="1" si="6"/>
        <v>3925.5641625999988</v>
      </c>
    </row>
    <row r="160" spans="1:10" x14ac:dyDescent="0.25">
      <c r="A160">
        <v>22</v>
      </c>
      <c r="C160" t="str">
        <f ca="1">OFFSET('1344p stat'!$A$1,A160*20,0)</f>
        <v>non CUDA transp</v>
      </c>
      <c r="D160" s="5">
        <f ca="1">OFFSET('1344p trace'!$U$56,(A52-1)*56,0)</f>
        <v>2259.6752510399897</v>
      </c>
      <c r="E160" s="5">
        <f ca="1">OFFSET('1344p trace'!$V$56,(A52-1)*56,0)</f>
        <v>0</v>
      </c>
      <c r="F160" s="5">
        <f ca="1">OFFSET('1344p stat'!$H$1,A160*20,1)</f>
        <v>0</v>
      </c>
      <c r="G160" s="5">
        <f ca="1">OFFSET('1344p stat'!$K$1,A160*20,1)</f>
        <v>0</v>
      </c>
      <c r="H160" s="5">
        <f ca="1">OFFSET('1344p stat'!$N$1,A160*20,1)</f>
        <v>0</v>
      </c>
      <c r="J160" s="5">
        <f t="shared" ca="1" si="6"/>
        <v>2259.6752510399897</v>
      </c>
    </row>
    <row r="161" spans="1:10" x14ac:dyDescent="0.25">
      <c r="A161">
        <v>23</v>
      </c>
      <c r="C161" t="str">
        <f ca="1">OFFSET('1344p stat'!$A$1,A161*20,0)</f>
        <v>non CUDA transp non hash</v>
      </c>
      <c r="D161" s="5">
        <f ca="1">OFFSET('1344p trace'!$U$56,(A53-1)*56,0)</f>
        <v>1270.3275592399998</v>
      </c>
      <c r="E161" s="5">
        <f ca="1">OFFSET('1344p trace'!$V$56,(A53-1)*56,0)</f>
        <v>1259.640130759999</v>
      </c>
      <c r="F161" s="5">
        <f ca="1">OFFSET('1344p stat'!$H$1,A161*20,1)</f>
        <v>1258.502935</v>
      </c>
      <c r="G161" s="5">
        <f ca="1">OFFSET('1344p stat'!$K$1,A161*20,1)</f>
        <v>981.79197199999999</v>
      </c>
      <c r="H161" s="5">
        <f ca="1">OFFSET('1344p stat'!$N$1,A161*20,1)</f>
        <v>38.407268999999999</v>
      </c>
      <c r="J161" s="5">
        <f t="shared" ca="1" si="6"/>
        <v>4808.6698659999993</v>
      </c>
    </row>
    <row r="162" spans="1:10" x14ac:dyDescent="0.25">
      <c r="A162">
        <v>24</v>
      </c>
      <c r="C162" t="str">
        <f ca="1">OFFSET('1344p stat'!$A$1,A162*20,0)</f>
        <v>non CUDA AVX Time</v>
      </c>
      <c r="D162" s="5">
        <f ca="1">OFFSET('1344p trace'!$U$56,(A54-1)*56,0)</f>
        <v>7267.2722448400136</v>
      </c>
      <c r="E162" s="5">
        <f ca="1">OFFSET('1344p trace'!$V$56,(A54-1)*56,0)</f>
        <v>7195.775003039992</v>
      </c>
      <c r="F162" s="5">
        <f ca="1">OFFSET('1344p stat'!$H$1,A162*20,1)</f>
        <v>7192.4308739999997</v>
      </c>
      <c r="G162" s="5">
        <f ca="1">OFFSET('1344p stat'!$K$1,A162*20,1)</f>
        <v>6993.810246</v>
      </c>
      <c r="H162" s="5">
        <f ca="1">OFFSET('1344p stat'!$N$1,A162*20,1)</f>
        <v>104.412409</v>
      </c>
      <c r="J162" s="5">
        <f t="shared" ca="1" si="6"/>
        <v>28753.700776880007</v>
      </c>
    </row>
    <row r="163" spans="1:10" x14ac:dyDescent="0.25">
      <c r="A163">
        <v>25</v>
      </c>
      <c r="C163" t="str">
        <f ca="1">OFFSET('1344p stat'!$A$1,A163*20,0)</f>
        <v>non CUDA AVX</v>
      </c>
      <c r="D163" s="5">
        <f ca="1">OFFSET('1344p trace'!$U$56,(A55-1)*56,0)</f>
        <v>7658.2292217600088</v>
      </c>
      <c r="E163" s="5">
        <f ca="1">OFFSET('1344p trace'!$V$56,(A55-1)*56,0)</f>
        <v>0</v>
      </c>
      <c r="F163" s="5">
        <f ca="1">OFFSET('1344p stat'!$H$1,A163*20,1)</f>
        <v>0</v>
      </c>
      <c r="G163" s="5">
        <f ca="1">OFFSET('1344p stat'!$K$1,A163*20,1)</f>
        <v>0</v>
      </c>
      <c r="H163" s="5">
        <f ca="1">OFFSET('1344p stat'!$N$1,A163*20,1)</f>
        <v>0</v>
      </c>
      <c r="J163" s="5">
        <f t="shared" ca="1" si="6"/>
        <v>7658.2292217600088</v>
      </c>
    </row>
    <row r="164" spans="1:10" x14ac:dyDescent="0.25">
      <c r="A164">
        <v>26</v>
      </c>
      <c r="C164" t="str">
        <f ca="1">OFFSET('1344p stat'!$A$1,A164*20,0)</f>
        <v>non CUDA AVX non hash</v>
      </c>
      <c r="D164" s="5">
        <f ca="1">OFFSET('1344p trace'!$U$56,(A56-1)*56,0)</f>
        <v>5940.0988616400073</v>
      </c>
      <c r="E164" s="5">
        <f ca="1">OFFSET('1344p trace'!$V$56,(A56-1)*56,0)</f>
        <v>5926.7438370000054</v>
      </c>
      <c r="F164" s="5">
        <f ca="1">OFFSET('1344p stat'!$H$1,A164*20,1)</f>
        <v>5923.282639</v>
      </c>
      <c r="G164" s="5">
        <f ca="1">OFFSET('1344p stat'!$K$1,A164*20,1)</f>
        <v>5763.7266520000003</v>
      </c>
      <c r="H164" s="5">
        <f ca="1">OFFSET('1344p stat'!$N$1,A164*20,1)</f>
        <v>105.990116</v>
      </c>
      <c r="J164" s="5">
        <f t="shared" ca="1" si="6"/>
        <v>23659.842105640015</v>
      </c>
    </row>
    <row r="165" spans="1:10" x14ac:dyDescent="0.25">
      <c r="A165">
        <v>27</v>
      </c>
      <c r="C165" t="str">
        <f ca="1">OFFSET('1344p stat'!$A$1,A165*20,0)</f>
        <v>non CUDA AVX_OMP Time</v>
      </c>
      <c r="D165" s="5">
        <f ca="1">OFFSET('1344p trace'!$U$56,(A57-1)*56,0)</f>
        <v>4830.954568039997</v>
      </c>
      <c r="E165" s="5">
        <f ca="1">OFFSET('1344p trace'!$V$56,(A57-1)*56,0)</f>
        <v>4632.7174774399955</v>
      </c>
      <c r="F165" s="5">
        <f ca="1">OFFSET('1344p stat'!$H$1,A165*20,1)</f>
        <v>4630.0213970000004</v>
      </c>
      <c r="G165" s="5">
        <f ca="1">OFFSET('1344p stat'!$K$1,A165*20,1)</f>
        <v>4471.9368480000003</v>
      </c>
      <c r="H165" s="5">
        <f ca="1">OFFSET('1344p stat'!$N$1,A165*20,1)</f>
        <v>102.94981300000001</v>
      </c>
      <c r="J165" s="5">
        <f t="shared" ca="1" si="6"/>
        <v>18668.580103479992</v>
      </c>
    </row>
    <row r="166" spans="1:10" x14ac:dyDescent="0.25">
      <c r="A166">
        <v>28</v>
      </c>
      <c r="C166" t="str">
        <f ca="1">OFFSET('1344p stat'!$A$1,A166*20,0)</f>
        <v>non CUDA AVX_OMP</v>
      </c>
      <c r="D166" s="5">
        <f ca="1">OFFSET('1344p trace'!$U$56,(A58-1)*56,0)</f>
        <v>24843.94099924</v>
      </c>
      <c r="E166" s="5">
        <f ca="1">OFFSET('1344p trace'!$V$56,(A58-1)*56,0)</f>
        <v>0</v>
      </c>
      <c r="F166" s="5">
        <f ca="1">OFFSET('1344p stat'!$H$1,A166*20,1)</f>
        <v>0</v>
      </c>
      <c r="G166" s="5">
        <f ca="1">OFFSET('1344p stat'!$K$1,A166*20,1)</f>
        <v>0</v>
      </c>
      <c r="H166" s="5">
        <f ca="1">OFFSET('1344p stat'!$N$1,A166*20,1)</f>
        <v>0</v>
      </c>
      <c r="J166" s="5">
        <f t="shared" ca="1" si="6"/>
        <v>24843.94099924</v>
      </c>
    </row>
    <row r="167" spans="1:10" x14ac:dyDescent="0.25">
      <c r="A167">
        <v>29</v>
      </c>
      <c r="C167" t="str">
        <f ca="1">OFFSET('1344p stat'!$A$1,A167*20,0)</f>
        <v>non CUDA AVX_OMP non hash</v>
      </c>
      <c r="D167" s="5">
        <f ca="1">OFFSET('1344p trace'!$U$56,(A59-1)*56,0)</f>
        <v>4059.4022359999963</v>
      </c>
      <c r="E167" s="5">
        <f ca="1">OFFSET('1344p trace'!$V$56,(A59-1)*56,0)</f>
        <v>4037.2909160000058</v>
      </c>
      <c r="F167" s="5">
        <f ca="1">OFFSET('1344p stat'!$H$1,A167*20,1)</f>
        <v>4035.0098010000002</v>
      </c>
      <c r="G167" s="5">
        <f ca="1">OFFSET('1344p stat'!$K$1,A167*20,1)</f>
        <v>3896.7181580000001</v>
      </c>
      <c r="H167" s="5">
        <f ca="1">OFFSET('1344p stat'!$N$1,A167*20,1)</f>
        <v>90.887628000000007</v>
      </c>
      <c r="J167" s="5">
        <f t="shared" ca="1" si="6"/>
        <v>16119.308739000002</v>
      </c>
    </row>
    <row r="168" spans="1:10" x14ac:dyDescent="0.25">
      <c r="A168">
        <v>30</v>
      </c>
      <c r="C168" t="str">
        <f ca="1">OFFSET('1344p stat'!$A$1,A168*20,0)</f>
        <v>non CUDA transp_AVX Time</v>
      </c>
      <c r="D168" s="5">
        <f ca="1">OFFSET('1344p trace'!$U$56,(A60-1)*56,0)</f>
        <v>2964.2491330000062</v>
      </c>
      <c r="E168" s="5">
        <f ca="1">OFFSET('1344p trace'!$V$56,(A60-1)*56,0)</f>
        <v>2948.3711155600049</v>
      </c>
      <c r="F168" s="5">
        <f ca="1">OFFSET('1344p stat'!$H$1,A168*20,1)</f>
        <v>2947.6110119999998</v>
      </c>
      <c r="G168" s="5">
        <f ca="1">OFFSET('1344p stat'!$K$1,A168*20,1)</f>
        <v>2474.046053</v>
      </c>
      <c r="H168" s="5">
        <f ca="1">OFFSET('1344p stat'!$N$1,A168*20,1)</f>
        <v>35.025953000000001</v>
      </c>
      <c r="J168" s="5">
        <f t="shared" ref="J168:J188" ca="1" si="7">SUM(D168:H168)</f>
        <v>11369.303266560011</v>
      </c>
    </row>
    <row r="169" spans="1:10" x14ac:dyDescent="0.25">
      <c r="A169">
        <v>31</v>
      </c>
      <c r="C169" t="str">
        <f ca="1">OFFSET('1344p stat'!$A$1,A169*20,0)</f>
        <v>non CUDA transp_AVX</v>
      </c>
      <c r="D169" s="5">
        <f ca="1">OFFSET('1344p trace'!$U$56,(A61-1)*56,0)</f>
        <v>2441.8725355600022</v>
      </c>
      <c r="E169" s="5">
        <f ca="1">OFFSET('1344p trace'!$V$56,(A61-1)*56,0)</f>
        <v>0</v>
      </c>
      <c r="F169" s="5">
        <f ca="1">OFFSET('1344p stat'!$H$1,A169*20,1)</f>
        <v>0</v>
      </c>
      <c r="G169" s="5">
        <f ca="1">OFFSET('1344p stat'!$K$1,A169*20,1)</f>
        <v>0</v>
      </c>
      <c r="H169" s="5">
        <f ca="1">OFFSET('1344p stat'!$N$1,A169*20,1)</f>
        <v>0</v>
      </c>
      <c r="J169" s="5">
        <f t="shared" ca="1" si="7"/>
        <v>2441.8725355600022</v>
      </c>
    </row>
    <row r="170" spans="1:10" x14ac:dyDescent="0.25">
      <c r="A170">
        <v>32</v>
      </c>
      <c r="C170" t="str">
        <f ca="1">OFFSET('1344p stat'!$A$1,A170*20,0)</f>
        <v>non CUDA transp_AVX non hash</v>
      </c>
      <c r="D170" s="5">
        <f ca="1">OFFSET('1344p trace'!$U$56,(A62-1)*56,0)</f>
        <v>4767.2751856399946</v>
      </c>
      <c r="E170" s="5">
        <f ca="1">OFFSET('1344p trace'!$V$56,(A62-1)*56,0)</f>
        <v>4736.1989726400006</v>
      </c>
      <c r="F170" s="5">
        <f ca="1">OFFSET('1344p stat'!$H$1,A170*20,1)</f>
        <v>4732.9581760000001</v>
      </c>
      <c r="G170" s="5">
        <f ca="1">OFFSET('1344p stat'!$K$1,A170*20,1)</f>
        <v>3860.8410220000001</v>
      </c>
      <c r="H170" s="5">
        <f ca="1">OFFSET('1344p stat'!$N$1,A170*20,1)</f>
        <v>38.796872</v>
      </c>
      <c r="J170" s="5">
        <f t="shared" ca="1" si="7"/>
        <v>18136.070228279994</v>
      </c>
    </row>
    <row r="171" spans="1:10" x14ac:dyDescent="0.25">
      <c r="A171">
        <v>33</v>
      </c>
      <c r="C171" t="str">
        <f ca="1">OFFSET('1344p stat'!$A$1,A171*20,0)</f>
        <v>non CUDA transp_AVX_OMP Time</v>
      </c>
      <c r="D171" s="5">
        <f ca="1">OFFSET('1344p trace'!$U$56,(A63-1)*56,0)</f>
        <v>1167.0573091599954</v>
      </c>
      <c r="E171" s="5">
        <f ca="1">OFFSET('1344p trace'!$V$56,(A63-1)*56,0)</f>
        <v>1121.2893083599993</v>
      </c>
      <c r="F171" s="5">
        <f ca="1">OFFSET('1344p stat'!$H$1,A171*20,1)</f>
        <v>1120.2285810000001</v>
      </c>
      <c r="G171" s="5">
        <f ca="1">OFFSET('1344p stat'!$K$1,A171*20,1)</f>
        <v>856.27245200000004</v>
      </c>
      <c r="H171" s="5">
        <f ca="1">OFFSET('1344p stat'!$N$1,A171*20,1)</f>
        <v>29.992266999999998</v>
      </c>
      <c r="J171" s="5">
        <f t="shared" ca="1" si="7"/>
        <v>4294.8399175199947</v>
      </c>
    </row>
    <row r="172" spans="1:10" x14ac:dyDescent="0.25">
      <c r="A172">
        <v>34</v>
      </c>
      <c r="C172" t="str">
        <f ca="1">OFFSET('1344p stat'!$A$1,A172*20,0)</f>
        <v>non CUDA transp_AVX_OMP</v>
      </c>
      <c r="D172" s="5">
        <f ca="1">OFFSET('1344p trace'!$U$56,(A64-1)*56,0)</f>
        <v>11834.868988839999</v>
      </c>
      <c r="E172" s="5">
        <f ca="1">OFFSET('1344p trace'!$V$56,(A64-1)*56,0)</f>
        <v>0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>
        <f t="shared" ca="1" si="7"/>
        <v>11834.868988839999</v>
      </c>
    </row>
    <row r="173" spans="1:10" x14ac:dyDescent="0.25">
      <c r="A173">
        <v>35</v>
      </c>
      <c r="C173" t="str">
        <f ca="1">OFFSET('1344p stat'!$A$1,A173*20,0)</f>
        <v>non CUDA transp_AVX_OMP non hash</v>
      </c>
      <c r="D173" s="5">
        <f ca="1">OFFSET('1344p trace'!$U$56,(A65-1)*56,0)</f>
        <v>211931.76450400005</v>
      </c>
      <c r="E173" s="5">
        <f ca="1">OFFSET('1344p trace'!$V$56,(A65-1)*56,0)</f>
        <v>209987.97679584005</v>
      </c>
      <c r="F173" s="5">
        <f ca="1">OFFSET('1344p stat'!$H$1,A173*20,1)</f>
        <v>209934.75727599999</v>
      </c>
      <c r="G173" s="5">
        <f ca="1">OFFSET('1344p stat'!$K$1,A173*20,1)</f>
        <v>192543.088934</v>
      </c>
      <c r="H173" s="5">
        <f ca="1">OFFSET('1344p stat'!$N$1,A173*20,1)</f>
        <v>693.23731199999997</v>
      </c>
      <c r="J173" s="5">
        <f t="shared" ca="1" si="7"/>
        <v>825090.82482184016</v>
      </c>
    </row>
    <row r="174" spans="1:10" x14ac:dyDescent="0.25">
      <c r="A174">
        <v>36</v>
      </c>
      <c r="C174">
        <f ca="1">OFFSET('1344p stat'!$A$1,A174*20,0)</f>
        <v>0</v>
      </c>
      <c r="D174" s="5" t="e">
        <f ca="1">OFFSET('1344p trace'!$U$56,(A66-1)*56,0)</f>
        <v>#DIV/0!</v>
      </c>
      <c r="E174" s="5" t="e">
        <f ca="1">OFFSET('1344p trace'!$V$56,(A66-1)*56,0)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7"/>
        <v>#DIV/0!</v>
      </c>
    </row>
    <row r="175" spans="1:10" x14ac:dyDescent="0.25">
      <c r="A175">
        <v>37</v>
      </c>
      <c r="C175">
        <f ca="1">OFFSET('1344p stat'!$A$1,A175*20,0)</f>
        <v>0</v>
      </c>
      <c r="D175" s="5" t="e">
        <f ca="1">OFFSET('1344p trace'!$U$56,(A67-1)*56,0)</f>
        <v>#DIV/0!</v>
      </c>
      <c r="E175" s="5" t="e">
        <f ca="1">OFFSET('1344p trace'!$V$56,(A67-1)*56,0)</f>
        <v>#DIV/0!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 t="e">
        <f t="shared" ca="1" si="7"/>
        <v>#DIV/0!</v>
      </c>
    </row>
    <row r="176" spans="1:10" x14ac:dyDescent="0.25">
      <c r="A176">
        <v>38</v>
      </c>
      <c r="C176">
        <f ca="1">OFFSET('1344p stat'!$A$1,A176*20,0)</f>
        <v>0</v>
      </c>
      <c r="D176" s="5" t="e">
        <f ca="1">OFFSET('1344p trace'!$U$56,(A68-1)*56,0)</f>
        <v>#DIV/0!</v>
      </c>
      <c r="E176" s="5" t="e">
        <f ca="1">OFFSET('1344p trace'!$V$56,(A68-1)*56,0)</f>
        <v>#DIV/0!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 t="e">
        <f t="shared" ca="1" si="7"/>
        <v>#DIV/0!</v>
      </c>
    </row>
    <row r="177" spans="1:10" x14ac:dyDescent="0.25">
      <c r="A177">
        <v>39</v>
      </c>
      <c r="C177">
        <f ca="1">OFFSET('1344p stat'!$A$1,A177*20,0)</f>
        <v>0</v>
      </c>
      <c r="D177" s="5" t="e">
        <f ca="1">OFFSET('1344p trace'!$U$56,(A69-1)*56,0)</f>
        <v>#DIV/0!</v>
      </c>
      <c r="E177" s="5" t="e">
        <f ca="1">OFFSET('1344p trace'!$V$56,(A69-1)*56,0)</f>
        <v>#DIV/0!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 t="e">
        <f t="shared" ca="1" si="7"/>
        <v>#DIV/0!</v>
      </c>
    </row>
    <row r="178" spans="1:10" x14ac:dyDescent="0.25">
      <c r="A178">
        <v>40</v>
      </c>
      <c r="C178">
        <f ca="1">OFFSET('1344p stat'!$A$1,A178*20,0)</f>
        <v>0</v>
      </c>
      <c r="D178" s="5" t="e">
        <f ca="1">OFFSET('1344p trace'!$U$56,(A70-1)*56,0)</f>
        <v>#DIV/0!</v>
      </c>
      <c r="E178" s="5" t="e">
        <f ca="1">OFFSET('1344p trace'!$V$56,(A70-1)*56,0)</f>
        <v>#DIV/0!</v>
      </c>
      <c r="F178" s="5">
        <f ca="1">OFFSET('1344p stat'!$H$1,A178*20,1)</f>
        <v>0</v>
      </c>
      <c r="G178" s="5">
        <f ca="1">OFFSET('1344p stat'!$K$1,A178*20,1)</f>
        <v>0</v>
      </c>
      <c r="H178" s="5">
        <f ca="1">OFFSET('1344p stat'!$N$1,A178*20,1)</f>
        <v>0</v>
      </c>
      <c r="J178" s="5" t="e">
        <f t="shared" ca="1" si="7"/>
        <v>#DIV/0!</v>
      </c>
    </row>
    <row r="179" spans="1:10" x14ac:dyDescent="0.25">
      <c r="A179">
        <v>41</v>
      </c>
      <c r="C179">
        <f ca="1">OFFSET('1344p stat'!$A$1,A179*20,0)</f>
        <v>0</v>
      </c>
      <c r="D179" s="5" t="e">
        <f ca="1">OFFSET('1344p trace'!$U$56,(A71-1)*56,0)</f>
        <v>#DIV/0!</v>
      </c>
      <c r="E179" s="5" t="e">
        <f ca="1">OFFSET('1344p trace'!$V$56,(A71-1)*56,0)</f>
        <v>#DIV/0!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 t="e">
        <f t="shared" ca="1" si="7"/>
        <v>#DIV/0!</v>
      </c>
    </row>
    <row r="180" spans="1:10" x14ac:dyDescent="0.25">
      <c r="A180">
        <v>42</v>
      </c>
      <c r="C180">
        <f ca="1">OFFSET('1344p stat'!$A$1,A180*20,0)</f>
        <v>0</v>
      </c>
      <c r="D180" s="5" t="e">
        <f ca="1">OFFSET('1344p trace'!$U$56,(A72-1)*56,0)</f>
        <v>#DIV/0!</v>
      </c>
      <c r="E180" s="5" t="e">
        <f ca="1">OFFSET('1344p trace'!$V$56,(A72-1)*56,0)</f>
        <v>#DIV/0!</v>
      </c>
      <c r="F180" s="5">
        <f ca="1">OFFSET('1344p stat'!$H$1,A180*20,1)</f>
        <v>0</v>
      </c>
      <c r="G180" s="5">
        <f ca="1">OFFSET('1344p stat'!$K$1,A180*20,1)</f>
        <v>0</v>
      </c>
      <c r="H180" s="5">
        <f ca="1">OFFSET('1344p stat'!$N$1,A180*20,1)</f>
        <v>0</v>
      </c>
      <c r="J180" s="5" t="e">
        <f t="shared" ca="1" si="7"/>
        <v>#DIV/0!</v>
      </c>
    </row>
    <row r="181" spans="1:10" x14ac:dyDescent="0.25">
      <c r="A181">
        <v>43</v>
      </c>
      <c r="C181">
        <f ca="1">OFFSET('1344p stat'!$A$1,A181*20,0)</f>
        <v>0</v>
      </c>
      <c r="D181" s="5" t="e">
        <f ca="1">OFFSET('1344p trace'!$U$56,(A73-1)*56,0)</f>
        <v>#DIV/0!</v>
      </c>
      <c r="E181" s="5" t="e">
        <f ca="1">OFFSET('1344p trace'!$V$56,(A73-1)*56,0)</f>
        <v>#DIV/0!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 t="e">
        <f t="shared" ca="1" si="7"/>
        <v>#DIV/0!</v>
      </c>
    </row>
    <row r="182" spans="1:10" x14ac:dyDescent="0.25">
      <c r="A182">
        <v>44</v>
      </c>
      <c r="C182">
        <f ca="1">OFFSET('1344p stat'!$A$1,A182*20,0)</f>
        <v>0</v>
      </c>
      <c r="D182" s="5" t="e">
        <f ca="1">OFFSET('1344p trace'!$U$56,(A74-1)*56,0)</f>
        <v>#DIV/0!</v>
      </c>
      <c r="E182" s="5" t="e">
        <f ca="1">OFFSET('1344p trace'!$V$56,(A74-1)*56,0)</f>
        <v>#DIV/0!</v>
      </c>
      <c r="F182" s="5">
        <f ca="1">OFFSET('1344p stat'!$H$1,A182*20,1)</f>
        <v>0</v>
      </c>
      <c r="G182" s="5">
        <f ca="1">OFFSET('1344p stat'!$K$1,A182*20,1)</f>
        <v>0</v>
      </c>
      <c r="H182" s="5">
        <f ca="1">OFFSET('1344p stat'!$N$1,A182*20,1)</f>
        <v>0</v>
      </c>
      <c r="J182" s="5" t="e">
        <f t="shared" ca="1" si="7"/>
        <v>#DIV/0!</v>
      </c>
    </row>
    <row r="183" spans="1:10" x14ac:dyDescent="0.25">
      <c r="A183">
        <v>45</v>
      </c>
      <c r="C183">
        <f ca="1">OFFSET('1344p stat'!$A$1,A183*20,0)</f>
        <v>0</v>
      </c>
      <c r="D183" s="5" t="e">
        <f ca="1">OFFSET('1344p trace'!$U$56,(A75-1)*56,0)</f>
        <v>#DIV/0!</v>
      </c>
      <c r="E183" s="5" t="e">
        <f ca="1">OFFSET('1344p trace'!$V$56,(A75-1)*56,0)</f>
        <v>#DIV/0!</v>
      </c>
      <c r="F183" s="5">
        <f ca="1">OFFSET('1344p stat'!$H$1,A183*20,1)</f>
        <v>0</v>
      </c>
      <c r="G183" s="5">
        <f ca="1">OFFSET('1344p stat'!$K$1,A183*20,1)</f>
        <v>0</v>
      </c>
      <c r="H183" s="5">
        <f ca="1">OFFSET('1344p stat'!$N$1,A183*20,1)</f>
        <v>0</v>
      </c>
      <c r="J183" s="5" t="e">
        <f t="shared" ca="1" si="7"/>
        <v>#DIV/0!</v>
      </c>
    </row>
    <row r="184" spans="1:10" x14ac:dyDescent="0.25">
      <c r="A184">
        <v>46</v>
      </c>
      <c r="C184">
        <f ca="1">OFFSET('1344p stat'!$A$1,A184*20,0)</f>
        <v>0</v>
      </c>
      <c r="D184" s="5" t="e">
        <f ca="1">OFFSET('1344p trace'!$U$56,(A76-1)*56,0)</f>
        <v>#DIV/0!</v>
      </c>
      <c r="E184" s="5" t="e">
        <f ca="1">OFFSET('1344p trace'!$V$56,(A76-1)*56,0)</f>
        <v>#DIV/0!</v>
      </c>
      <c r="F184" s="5">
        <f ca="1">OFFSET('1344p stat'!$H$1,A184*20,1)</f>
        <v>0</v>
      </c>
      <c r="G184" s="5">
        <f ca="1">OFFSET('1344p stat'!$K$1,A184*20,1)</f>
        <v>0</v>
      </c>
      <c r="H184" s="5">
        <f ca="1">OFFSET('1344p stat'!$N$1,A184*20,1)</f>
        <v>0</v>
      </c>
      <c r="J184" s="5" t="e">
        <f t="shared" ca="1" si="7"/>
        <v>#DIV/0!</v>
      </c>
    </row>
    <row r="185" spans="1:10" x14ac:dyDescent="0.25">
      <c r="A185">
        <v>47</v>
      </c>
      <c r="C185">
        <f ca="1">OFFSET('1344p stat'!$A$1,A185*20,0)</f>
        <v>0</v>
      </c>
      <c r="D185" s="5">
        <f ca="1">OFFSET('1344p trace'!$U$56,(A77-1)*56,0)</f>
        <v>0</v>
      </c>
      <c r="E185" s="5">
        <f ca="1">OFFSET('1344p trace'!$V$56,(A77-1)*56,0)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7"/>
        <v>0</v>
      </c>
    </row>
    <row r="186" spans="1:10" x14ac:dyDescent="0.25">
      <c r="A186">
        <v>48</v>
      </c>
      <c r="C186">
        <f ca="1">OFFSET('1344p stat'!$A$1,A186*20,0)</f>
        <v>0</v>
      </c>
      <c r="D186" s="5">
        <f ca="1">OFFSET('1344p trace'!$U$56,(A78-1)*56,0)</f>
        <v>0</v>
      </c>
      <c r="E186" s="5">
        <f ca="1">OFFSET('1344p trace'!$V$56,(A78-1)*56,0)</f>
        <v>0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>
        <f t="shared" ca="1" si="7"/>
        <v>0</v>
      </c>
    </row>
    <row r="187" spans="1:10" x14ac:dyDescent="0.25">
      <c r="A187">
        <v>49</v>
      </c>
      <c r="C187">
        <f ca="1">OFFSET('1344p stat'!$A$1,A187*20,0)</f>
        <v>0</v>
      </c>
      <c r="D187" s="5">
        <f ca="1">OFFSET('1344p trace'!$U$56,(A79-1)*56,0)</f>
        <v>0</v>
      </c>
      <c r="E187" s="5">
        <f ca="1">OFFSET('1344p trace'!$V$56,(A79-1)*56,0)</f>
        <v>0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>
        <f t="shared" ca="1" si="7"/>
        <v>0</v>
      </c>
    </row>
    <row r="188" spans="1:10" x14ac:dyDescent="0.25">
      <c r="A188">
        <v>50</v>
      </c>
      <c r="C188">
        <f ca="1">OFFSET('1344p stat'!$A$1,A188*20,0)</f>
        <v>0</v>
      </c>
      <c r="D188" s="5">
        <f ca="1">OFFSET('1344p trace'!$U$56,(A80-1)*56,0)</f>
        <v>0</v>
      </c>
      <c r="E188" s="5">
        <f ca="1">OFFSET('1344p trace'!$V$56,(A80-1)*56,0)</f>
        <v>0</v>
      </c>
      <c r="F188" s="5">
        <f ca="1">OFFSET('1344p stat'!$H$1,A188*20,1)</f>
        <v>0</v>
      </c>
      <c r="G188" s="5">
        <f ca="1">OFFSET('1344p stat'!$K$1,A188*20,1)</f>
        <v>0</v>
      </c>
      <c r="H188" s="5">
        <f ca="1">OFFSET('1344p stat'!$N$1,A188*20,1)</f>
        <v>0</v>
      </c>
      <c r="J188" s="5">
        <f t="shared" ca="1" si="7"/>
        <v>0</v>
      </c>
    </row>
    <row r="191" spans="1:10" x14ac:dyDescent="0.25">
      <c r="E191">
        <v>50</v>
      </c>
    </row>
    <row r="192" spans="1:10" x14ac:dyDescent="0.25">
      <c r="C192" t="s">
        <v>73</v>
      </c>
      <c r="D192">
        <v>1.96</v>
      </c>
      <c r="E192">
        <f>SQRT(E191)</f>
        <v>7.0710678118654755</v>
      </c>
    </row>
    <row r="193" spans="1:10" x14ac:dyDescent="0.25">
      <c r="D193" t="s">
        <v>57</v>
      </c>
      <c r="E193" t="s">
        <v>53</v>
      </c>
      <c r="F193" t="s">
        <v>54</v>
      </c>
      <c r="G193" t="s">
        <v>55</v>
      </c>
      <c r="H193" t="s">
        <v>56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8">$D$192*SQRT(D139)/$E$192</f>
        <v>6.72854517942414</v>
      </c>
      <c r="E194" s="8">
        <f t="shared" ca="1" si="8"/>
        <v>6.4884111879565776</v>
      </c>
      <c r="F194" s="8">
        <f t="shared" ca="1" si="8"/>
        <v>6.64287019132182</v>
      </c>
      <c r="G194" s="8">
        <f t="shared" ca="1" si="8"/>
        <v>6.4071939407338068</v>
      </c>
      <c r="H194" s="8">
        <f t="shared" ca="1" si="8"/>
        <v>0.2766024610158051</v>
      </c>
      <c r="J194" s="8">
        <f ca="1">$D$192*SQRT(J139)/$E$192</f>
        <v>13.138841937930446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8"/>
        <v>2.0232265737756405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t="shared" ref="J195:J243" ca="1" si="9">$D$192*SQRT(J140)/$E$192</f>
        <v>2.0232265737756405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8"/>
        <v>4.8060862054457578</v>
      </c>
      <c r="E196" s="8">
        <f t="shared" ca="1" si="8"/>
        <v>4.7626029922119031</v>
      </c>
      <c r="F196" s="8">
        <f t="shared" ca="1" si="8"/>
        <v>4.3829180360011293</v>
      </c>
      <c r="G196" s="8">
        <f t="shared" ca="1" si="8"/>
        <v>4.4349050929227332</v>
      </c>
      <c r="H196" s="8">
        <f t="shared" ca="1" si="8"/>
        <v>0.47049121282336398</v>
      </c>
      <c r="J196" s="8">
        <f t="shared" ca="1" si="9"/>
        <v>9.213065046469703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8"/>
        <v>5.1511342033407059</v>
      </c>
      <c r="E197" s="8">
        <f t="shared" ca="1" si="8"/>
        <v>5.0267375986227592</v>
      </c>
      <c r="F197" s="8">
        <f t="shared" ca="1" si="8"/>
        <v>4.4525371379113725</v>
      </c>
      <c r="G197" s="8">
        <f t="shared" ca="1" si="8"/>
        <v>3.8680856581870056</v>
      </c>
      <c r="H197" s="8">
        <f t="shared" ca="1" si="8"/>
        <v>0.16939616789053993</v>
      </c>
      <c r="J197" s="8">
        <f t="shared" ca="1" si="9"/>
        <v>9.3068868668036462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8"/>
        <v>1.8055895528009678</v>
      </c>
      <c r="E198" s="8">
        <f t="shared" ca="1" si="8"/>
        <v>1.7592669150715143</v>
      </c>
      <c r="F198" s="8">
        <f t="shared" ca="1" si="8"/>
        <v>0.95730661821591934</v>
      </c>
      <c r="G198" s="8">
        <f t="shared" ca="1" si="8"/>
        <v>0.1987032108044558</v>
      </c>
      <c r="H198" s="8">
        <f t="shared" ca="1" si="8"/>
        <v>2.7185419033003703E-2</v>
      </c>
      <c r="J198" s="8">
        <f t="shared" ca="1" si="9"/>
        <v>2.7040398824575873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8"/>
        <v>2.034503486631265</v>
      </c>
      <c r="E199" s="8">
        <f t="shared" ca="1" si="8"/>
        <v>1.9154114246973435</v>
      </c>
      <c r="F199" s="8">
        <f t="shared" ca="1" si="8"/>
        <v>1.2171772327282497</v>
      </c>
      <c r="G199" s="8">
        <f t="shared" ca="1" si="8"/>
        <v>0.66935816490724898</v>
      </c>
      <c r="H199" s="8">
        <f t="shared" ca="1" si="8"/>
        <v>9.4812151119990935E-3</v>
      </c>
      <c r="J199" s="8">
        <f t="shared" ca="1" si="9"/>
        <v>3.1205217552864264</v>
      </c>
    </row>
    <row r="200" spans="1:10" x14ac:dyDescent="0.25">
      <c r="A200">
        <v>7</v>
      </c>
      <c r="C200" t="str">
        <f ca="1">OFFSET('1344p stat'!$A$1,A200*20,0)</f>
        <v>CUDA ant add CPU12</v>
      </c>
      <c r="D200" s="8">
        <f t="shared" ca="1" si="8"/>
        <v>21.914145808976595</v>
      </c>
      <c r="E200" s="8">
        <f t="shared" ca="1" si="8"/>
        <v>21.613158060392013</v>
      </c>
      <c r="F200" s="8">
        <f t="shared" ca="1" si="8"/>
        <v>20.844316823690047</v>
      </c>
      <c r="G200" s="8">
        <f t="shared" ca="1" si="8"/>
        <v>19.95206741248435</v>
      </c>
      <c r="H200" s="8">
        <f t="shared" ca="1" si="8"/>
        <v>1.2019469200393169</v>
      </c>
      <c r="J200" s="8">
        <f t="shared" ca="1" si="9"/>
        <v>42.206321826923684</v>
      </c>
    </row>
    <row r="201" spans="1:10" x14ac:dyDescent="0.25">
      <c r="A201">
        <v>8</v>
      </c>
      <c r="C201" t="str">
        <f ca="1">OFFSET('1344p stat'!$A$1,A201*20,0)</f>
        <v>CUDA opt</v>
      </c>
      <c r="D201" s="8">
        <f t="shared" ca="1" si="8"/>
        <v>7.0733850379099446</v>
      </c>
      <c r="E201" s="8">
        <f t="shared" ca="1" si="8"/>
        <v>0</v>
      </c>
      <c r="F201" s="8">
        <f t="shared" ca="1" si="8"/>
        <v>0</v>
      </c>
      <c r="G201" s="8">
        <f t="shared" ca="1" si="8"/>
        <v>0</v>
      </c>
      <c r="H201" s="8">
        <f t="shared" ca="1" si="8"/>
        <v>0</v>
      </c>
      <c r="J201" s="8">
        <f t="shared" ca="1" si="9"/>
        <v>7.0733850379099446</v>
      </c>
    </row>
    <row r="202" spans="1:10" x14ac:dyDescent="0.25">
      <c r="A202">
        <v>9</v>
      </c>
      <c r="C202" t="str">
        <f ca="1">OFFSET('1344p stat'!$A$1,A202*20,0)</f>
        <v>CUDA opt Time</v>
      </c>
      <c r="D202" s="8">
        <f t="shared" ca="1" si="8"/>
        <v>2.3835269165235249</v>
      </c>
      <c r="E202" s="8">
        <f t="shared" ca="1" si="8"/>
        <v>2.3014439849798869</v>
      </c>
      <c r="F202" s="8">
        <f t="shared" ca="1" si="8"/>
        <v>0.76406491732574644</v>
      </c>
      <c r="G202" s="8">
        <f t="shared" ca="1" si="8"/>
        <v>5.5235150837125442E-2</v>
      </c>
      <c r="H202" s="8">
        <f t="shared" ca="1" si="8"/>
        <v>0</v>
      </c>
      <c r="J202" s="8">
        <f t="shared" ca="1" si="9"/>
        <v>3.4006897973158687</v>
      </c>
    </row>
    <row r="203" spans="1:10" x14ac:dyDescent="0.25">
      <c r="A203">
        <v>10</v>
      </c>
      <c r="C203" t="str">
        <f ca="1">OFFSET('1344p stat'!$A$1,A203*20,0)</f>
        <v>CUDA opt non hash</v>
      </c>
      <c r="D203" s="8">
        <f t="shared" ca="1" si="8"/>
        <v>2.3894250856481047</v>
      </c>
      <c r="E203" s="8">
        <f t="shared" ca="1" si="8"/>
        <v>2.4469668328407463</v>
      </c>
      <c r="F203" s="8">
        <f t="shared" ca="1" si="8"/>
        <v>1.3219301042823708</v>
      </c>
      <c r="G203" s="8">
        <f t="shared" ca="1" si="8"/>
        <v>1.2292279658777698</v>
      </c>
      <c r="H203" s="8">
        <f t="shared" ca="1" si="8"/>
        <v>0</v>
      </c>
      <c r="J203" s="8">
        <f t="shared" ca="1" si="9"/>
        <v>3.8672340908782759</v>
      </c>
    </row>
    <row r="204" spans="1:10" x14ac:dyDescent="0.25">
      <c r="A204">
        <v>11</v>
      </c>
      <c r="C204" t="str">
        <f ca="1">OFFSET('1344p stat'!$A$1,A204*20,0)</f>
        <v>CUDA opt ant</v>
      </c>
      <c r="D204" s="8">
        <f t="shared" ref="D204:H213" ca="1" si="10">$D$192*SQRT(D149)/$E$192</f>
        <v>8.3953025843902545</v>
      </c>
      <c r="E204" s="8">
        <f t="shared" ca="1" si="10"/>
        <v>8.3734107225971002</v>
      </c>
      <c r="F204" s="8">
        <f t="shared" ca="1" si="10"/>
        <v>8.2765999183529466</v>
      </c>
      <c r="G204" s="8">
        <f t="shared" ca="1" si="10"/>
        <v>7.6598821912924997</v>
      </c>
      <c r="H204" s="8">
        <f t="shared" ca="1" si="10"/>
        <v>0</v>
      </c>
      <c r="J204" s="8">
        <f t="shared" ca="1" si="9"/>
        <v>16.363710276270897</v>
      </c>
    </row>
    <row r="205" spans="1:10" x14ac:dyDescent="0.25">
      <c r="A205">
        <v>12</v>
      </c>
      <c r="C205" t="str">
        <f ca="1">OFFSET('1344p stat'!$A$1,A205*20,0)</f>
        <v>CUDA opt ant non hash</v>
      </c>
      <c r="D205" s="8">
        <f t="shared" ca="1" si="10"/>
        <v>2.3059441958789066</v>
      </c>
      <c r="E205" s="8">
        <f t="shared" ca="1" si="10"/>
        <v>2.2700184109164225</v>
      </c>
      <c r="F205" s="8">
        <f t="shared" ca="1" si="10"/>
        <v>0.92497024720149779</v>
      </c>
      <c r="G205" s="8">
        <f t="shared" ca="1" si="10"/>
        <v>0.50692981674389603</v>
      </c>
      <c r="H205" s="8">
        <f t="shared" ca="1" si="10"/>
        <v>0</v>
      </c>
      <c r="J205" s="8">
        <f t="shared" ca="1" si="9"/>
        <v>3.4033674526443867</v>
      </c>
    </row>
    <row r="206" spans="1:10" x14ac:dyDescent="0.25">
      <c r="A206">
        <v>13</v>
      </c>
      <c r="C206" t="str">
        <f ca="1">OFFSET('1344p stat'!$A$1,A206*20,0)</f>
        <v>CUDA opt ant par</v>
      </c>
      <c r="D206" s="8">
        <f t="shared" ca="1" si="10"/>
        <v>2.319446527214907</v>
      </c>
      <c r="E206" s="8">
        <f t="shared" ca="1" si="10"/>
        <v>2.2468473143887491</v>
      </c>
      <c r="F206" s="8">
        <f t="shared" ca="1" si="10"/>
        <v>0.75309836771566574</v>
      </c>
      <c r="G206" s="8">
        <f t="shared" ca="1" si="10"/>
        <v>0.19098326896354034</v>
      </c>
      <c r="H206" s="8">
        <f t="shared" ca="1" si="10"/>
        <v>0</v>
      </c>
      <c r="J206" s="8">
        <f t="shared" ca="1" si="9"/>
        <v>3.321413374945255</v>
      </c>
    </row>
    <row r="207" spans="1:10" x14ac:dyDescent="0.25">
      <c r="A207">
        <v>14</v>
      </c>
      <c r="C207" t="str">
        <f ca="1">OFFSET('1344p stat'!$A$1,A207*20,0)</f>
        <v>non CUDA Time</v>
      </c>
      <c r="D207" s="8">
        <f t="shared" ca="1" si="10"/>
        <v>25.599470958370237</v>
      </c>
      <c r="E207" s="8">
        <f t="shared" ca="1" si="10"/>
        <v>25.37403983085278</v>
      </c>
      <c r="F207" s="8">
        <f t="shared" ca="1" si="10"/>
        <v>25.365553622668045</v>
      </c>
      <c r="G207" s="8">
        <f t="shared" ca="1" si="10"/>
        <v>25.045789314279872</v>
      </c>
      <c r="H207" s="8">
        <f t="shared" ca="1" si="10"/>
        <v>5.8805742780895125</v>
      </c>
      <c r="J207" s="8">
        <f t="shared" ca="1" si="9"/>
        <v>51.033898905394402</v>
      </c>
    </row>
    <row r="208" spans="1:10" x14ac:dyDescent="0.25">
      <c r="A208">
        <v>15</v>
      </c>
      <c r="C208" t="str">
        <f ca="1">OFFSET('1344p stat'!$A$1,A208*20,0)</f>
        <v>non CUDA</v>
      </c>
      <c r="D208" s="8">
        <f t="shared" ca="1" si="10"/>
        <v>24.158322293895981</v>
      </c>
      <c r="E208" s="8">
        <f t="shared" ca="1" si="10"/>
        <v>0</v>
      </c>
      <c r="F208" s="8">
        <f t="shared" ca="1" si="10"/>
        <v>0</v>
      </c>
      <c r="G208" s="8">
        <f t="shared" ca="1" si="10"/>
        <v>0</v>
      </c>
      <c r="H208" s="8">
        <f t="shared" ca="1" si="10"/>
        <v>0</v>
      </c>
      <c r="J208" s="8">
        <f t="shared" ca="1" si="9"/>
        <v>24.158322293895981</v>
      </c>
    </row>
    <row r="209" spans="1:10" x14ac:dyDescent="0.25">
      <c r="A209">
        <v>16</v>
      </c>
      <c r="C209" t="str">
        <f ca="1">OFFSET('1344p stat'!$A$1,A209*20,0)</f>
        <v>non CUDA non hash</v>
      </c>
      <c r="D209" s="8">
        <f t="shared" ca="1" si="10"/>
        <v>19.94339699161193</v>
      </c>
      <c r="E209" s="8">
        <f t="shared" ca="1" si="10"/>
        <v>19.908504152440596</v>
      </c>
      <c r="F209" s="8">
        <f t="shared" ca="1" si="10"/>
        <v>19.90402717920572</v>
      </c>
      <c r="G209" s="8">
        <f t="shared" ca="1" si="10"/>
        <v>19.666134601040437</v>
      </c>
      <c r="H209" s="8">
        <f t="shared" ca="1" si="10"/>
        <v>2.3668962434580858</v>
      </c>
      <c r="J209" s="8">
        <f t="shared" ca="1" si="9"/>
        <v>39.782118685118775</v>
      </c>
    </row>
    <row r="210" spans="1:10" x14ac:dyDescent="0.25">
      <c r="A210">
        <v>17</v>
      </c>
      <c r="C210" t="str">
        <f ca="1">OFFSET('1344p stat'!$A$1,A210*20,0)</f>
        <v>Classic ACO</v>
      </c>
      <c r="D210" s="8">
        <f t="shared" ca="1" si="10"/>
        <v>77.469399263740257</v>
      </c>
      <c r="E210" s="8">
        <f t="shared" ca="1" si="10"/>
        <v>69.065977288595562</v>
      </c>
      <c r="F210" s="8">
        <f t="shared" ca="1" si="10"/>
        <v>67.609123234643533</v>
      </c>
      <c r="G210" s="8">
        <f t="shared" ca="1" si="10"/>
        <v>67.338683280548921</v>
      </c>
      <c r="H210" s="8">
        <f t="shared" ca="1" si="10"/>
        <v>2.1239222005186535</v>
      </c>
      <c r="J210" s="8">
        <f t="shared" ca="1" si="9"/>
        <v>141.00219819968319</v>
      </c>
    </row>
    <row r="211" spans="1:10" x14ac:dyDescent="0.25">
      <c r="A211">
        <v>18</v>
      </c>
      <c r="C211" t="str">
        <f ca="1">OFFSET('1344p stat'!$A$1,A211*20,0)</f>
        <v>Classic ACO non hash</v>
      </c>
      <c r="D211" s="8">
        <f t="shared" ca="1" si="10"/>
        <v>66.136820169681585</v>
      </c>
      <c r="E211" s="8">
        <f t="shared" ca="1" si="10"/>
        <v>66.179164526754192</v>
      </c>
      <c r="F211" s="8">
        <f t="shared" ca="1" si="10"/>
        <v>66.105225855644903</v>
      </c>
      <c r="G211" s="8">
        <f t="shared" ca="1" si="10"/>
        <v>65.748262968292991</v>
      </c>
      <c r="H211" s="8">
        <f t="shared" ca="1" si="10"/>
        <v>1.7206707941172243</v>
      </c>
      <c r="J211" s="8">
        <f t="shared" ca="1" si="9"/>
        <v>132.09639085293497</v>
      </c>
    </row>
    <row r="212" spans="1:10" x14ac:dyDescent="0.25">
      <c r="A212">
        <v>19</v>
      </c>
      <c r="C212" t="str">
        <f ca="1">OFFSET('1344p stat'!$A$1,A212*20,0)</f>
        <v>omp</v>
      </c>
      <c r="D212" s="8">
        <f t="shared" ca="1" si="10"/>
        <v>23.094475796805778</v>
      </c>
      <c r="E212" s="8">
        <f t="shared" ca="1" si="10"/>
        <v>22.979572130896319</v>
      </c>
      <c r="F212" s="8">
        <f t="shared" ca="1" si="10"/>
        <v>22.973580918727318</v>
      </c>
      <c r="G212" s="8">
        <f t="shared" ca="1" si="10"/>
        <v>22.744050832459553</v>
      </c>
      <c r="H212" s="8">
        <f t="shared" ca="1" si="10"/>
        <v>3.1772796532681848</v>
      </c>
      <c r="J212" s="8">
        <f t="shared" ca="1" si="9"/>
        <v>46.006390014238271</v>
      </c>
    </row>
    <row r="213" spans="1:10" x14ac:dyDescent="0.25">
      <c r="A213">
        <v>20</v>
      </c>
      <c r="C213" t="str">
        <f ca="1">OFFSET('1344p stat'!$A$1,A213*20,0)</f>
        <v>omp non hash</v>
      </c>
      <c r="D213" s="8">
        <f t="shared" ca="1" si="10"/>
        <v>19.573002669689089</v>
      </c>
      <c r="E213" s="8">
        <f t="shared" ca="1" si="10"/>
        <v>19.547437560317782</v>
      </c>
      <c r="F213" s="8">
        <f t="shared" ca="1" si="10"/>
        <v>19.541803214601458</v>
      </c>
      <c r="G213" s="8">
        <f t="shared" ca="1" si="10"/>
        <v>19.311160408190908</v>
      </c>
      <c r="H213" s="8">
        <f t="shared" ca="1" si="10"/>
        <v>2.8837257462609025</v>
      </c>
      <c r="J213" s="8">
        <f t="shared" ca="1" si="9"/>
        <v>39.09377971047202</v>
      </c>
    </row>
    <row r="214" spans="1:10" x14ac:dyDescent="0.25">
      <c r="A214">
        <v>21</v>
      </c>
      <c r="C214" t="str">
        <f ca="1">OFFSET('1344p stat'!$A$1,A214*20,0)</f>
        <v>non CUDA transp Time</v>
      </c>
      <c r="D214" s="8">
        <f t="shared" ref="D214:H222" ca="1" si="11">$D$192*SQRT(D159)/$E$192</f>
        <v>8.822676779764361</v>
      </c>
      <c r="E214" s="8">
        <f t="shared" ca="1" si="11"/>
        <v>8.8347362085505345</v>
      </c>
      <c r="F214" s="8">
        <f t="shared" ca="1" si="11"/>
        <v>8.8335986157180582</v>
      </c>
      <c r="G214" s="8">
        <f t="shared" ca="1" si="11"/>
        <v>8.0564264958007286</v>
      </c>
      <c r="H214" s="8">
        <f t="shared" ca="1" si="11"/>
        <v>1.6668185024651003</v>
      </c>
      <c r="J214" s="8">
        <f t="shared" ca="1" si="9"/>
        <v>17.366892230358403</v>
      </c>
    </row>
    <row r="215" spans="1:10" x14ac:dyDescent="0.25">
      <c r="A215">
        <v>22</v>
      </c>
      <c r="C215" t="str">
        <f ca="1">OFFSET('1344p stat'!$A$1,A215*20,0)</f>
        <v>non CUDA transp</v>
      </c>
      <c r="D215" s="8">
        <f t="shared" ca="1" si="11"/>
        <v>13.176318487646862</v>
      </c>
      <c r="E215" s="8">
        <f t="shared" ca="1" si="11"/>
        <v>0</v>
      </c>
      <c r="F215" s="8">
        <f t="shared" ca="1" si="11"/>
        <v>0</v>
      </c>
      <c r="G215" s="8">
        <f t="shared" ca="1" si="11"/>
        <v>0</v>
      </c>
      <c r="H215" s="8">
        <f t="shared" ca="1" si="11"/>
        <v>0</v>
      </c>
      <c r="J215" s="8">
        <f t="shared" ca="1" si="9"/>
        <v>13.176318487646862</v>
      </c>
    </row>
    <row r="216" spans="1:10" x14ac:dyDescent="0.25">
      <c r="A216">
        <v>23</v>
      </c>
      <c r="C216" t="str">
        <f ca="1">OFFSET('1344p stat'!$A$1,A216*20,0)</f>
        <v>non CUDA transp non hash</v>
      </c>
      <c r="D216" s="8">
        <f t="shared" ca="1" si="11"/>
        <v>9.8793626834693971</v>
      </c>
      <c r="E216" s="8">
        <f t="shared" ca="1" si="11"/>
        <v>9.8377167333966398</v>
      </c>
      <c r="F216" s="8">
        <f t="shared" ca="1" si="11"/>
        <v>9.8332750140489811</v>
      </c>
      <c r="G216" s="8">
        <f t="shared" ca="1" si="11"/>
        <v>8.6852196744068593</v>
      </c>
      <c r="H216" s="8">
        <f t="shared" ca="1" si="11"/>
        <v>1.7178205062834706</v>
      </c>
      <c r="J216" s="8">
        <f t="shared" ca="1" si="9"/>
        <v>19.221335103070025</v>
      </c>
    </row>
    <row r="217" spans="1:10" x14ac:dyDescent="0.25">
      <c r="A217">
        <v>24</v>
      </c>
      <c r="C217" t="str">
        <f ca="1">OFFSET('1344p stat'!$A$1,A217*20,0)</f>
        <v>non CUDA AVX Time</v>
      </c>
      <c r="D217" s="8">
        <f t="shared" ca="1" si="11"/>
        <v>23.629622534343369</v>
      </c>
      <c r="E217" s="8">
        <f t="shared" ca="1" si="11"/>
        <v>23.513098158974472</v>
      </c>
      <c r="F217" s="8">
        <f t="shared" ca="1" si="11"/>
        <v>23.507633843310728</v>
      </c>
      <c r="G217" s="8">
        <f t="shared" ca="1" si="11"/>
        <v>23.180777140136438</v>
      </c>
      <c r="H217" s="8">
        <f t="shared" ca="1" si="11"/>
        <v>2.8323513567860887</v>
      </c>
      <c r="J217" s="8">
        <f t="shared" ca="1" si="9"/>
        <v>47.002173759191656</v>
      </c>
    </row>
    <row r="218" spans="1:10" x14ac:dyDescent="0.25">
      <c r="A218">
        <v>25</v>
      </c>
      <c r="C218" t="str">
        <f ca="1">OFFSET('1344p stat'!$A$1,A218*20,0)</f>
        <v>non CUDA AVX</v>
      </c>
      <c r="D218" s="8">
        <f t="shared" ca="1" si="11"/>
        <v>24.256897319448441</v>
      </c>
      <c r="E218" s="8">
        <f t="shared" ca="1" si="11"/>
        <v>0</v>
      </c>
      <c r="F218" s="8">
        <f t="shared" ca="1" si="11"/>
        <v>0</v>
      </c>
      <c r="G218" s="8">
        <f t="shared" ca="1" si="11"/>
        <v>0</v>
      </c>
      <c r="H218" s="8">
        <f t="shared" ca="1" si="11"/>
        <v>0</v>
      </c>
      <c r="J218" s="8">
        <f t="shared" ca="1" si="9"/>
        <v>24.256897319448441</v>
      </c>
    </row>
    <row r="219" spans="1:10" x14ac:dyDescent="0.25">
      <c r="A219">
        <v>26</v>
      </c>
      <c r="C219" t="str">
        <f ca="1">OFFSET('1344p stat'!$A$1,A219*20,0)</f>
        <v>non CUDA AVX non hash</v>
      </c>
      <c r="D219" s="8">
        <f t="shared" ca="1" si="11"/>
        <v>21.363278674808438</v>
      </c>
      <c r="E219" s="8">
        <f t="shared" ca="1" si="11"/>
        <v>21.339249810721657</v>
      </c>
      <c r="F219" s="8">
        <f t="shared" ca="1" si="11"/>
        <v>21.33301787651358</v>
      </c>
      <c r="G219" s="8">
        <f t="shared" ca="1" si="11"/>
        <v>21.043731753813628</v>
      </c>
      <c r="H219" s="8">
        <f t="shared" ca="1" si="11"/>
        <v>2.8536700216584259</v>
      </c>
      <c r="J219" s="8">
        <f t="shared" ca="1" si="9"/>
        <v>42.636052686201303</v>
      </c>
    </row>
    <row r="220" spans="1:10" x14ac:dyDescent="0.25">
      <c r="A220">
        <v>27</v>
      </c>
      <c r="C220" t="str">
        <f ca="1">OFFSET('1344p stat'!$A$1,A220*20,0)</f>
        <v>non CUDA AVX_OMP Time</v>
      </c>
      <c r="D220" s="8">
        <f t="shared" ca="1" si="11"/>
        <v>19.265822104744171</v>
      </c>
      <c r="E220" s="8">
        <f t="shared" ca="1" si="11"/>
        <v>18.866397356852996</v>
      </c>
      <c r="F220" s="8">
        <f t="shared" ca="1" si="11"/>
        <v>18.860906764371219</v>
      </c>
      <c r="G220" s="8">
        <f t="shared" ca="1" si="11"/>
        <v>18.536122893030679</v>
      </c>
      <c r="H220" s="8">
        <f t="shared" ca="1" si="11"/>
        <v>2.8124437829787814</v>
      </c>
      <c r="J220" s="8">
        <f t="shared" ca="1" si="9"/>
        <v>37.872738830332487</v>
      </c>
    </row>
    <row r="221" spans="1:10" x14ac:dyDescent="0.25">
      <c r="A221">
        <v>28</v>
      </c>
      <c r="C221" t="str">
        <f ca="1">OFFSET('1344p stat'!$A$1,A221*20,0)</f>
        <v>non CUDA AVX_OMP</v>
      </c>
      <c r="D221" s="8">
        <f t="shared" ca="1" si="11"/>
        <v>43.689926468850999</v>
      </c>
      <c r="E221" s="8">
        <f t="shared" ca="1" si="11"/>
        <v>0</v>
      </c>
      <c r="F221" s="8">
        <f t="shared" ca="1" si="11"/>
        <v>0</v>
      </c>
      <c r="G221" s="8">
        <f t="shared" ca="1" si="11"/>
        <v>0</v>
      </c>
      <c r="H221" s="8">
        <f t="shared" ca="1" si="11"/>
        <v>0</v>
      </c>
      <c r="J221" s="8">
        <f t="shared" ca="1" si="9"/>
        <v>43.689926468850999</v>
      </c>
    </row>
    <row r="222" spans="1:10" x14ac:dyDescent="0.25">
      <c r="A222">
        <v>29</v>
      </c>
      <c r="C222" t="str">
        <f ca="1">OFFSET('1344p stat'!$A$1,A222*20,0)</f>
        <v>non CUDA AVX_OMP non hash</v>
      </c>
      <c r="D222" s="8">
        <f t="shared" ca="1" si="11"/>
        <v>17.660464110446014</v>
      </c>
      <c r="E222" s="8">
        <f t="shared" ca="1" si="11"/>
        <v>17.612300691792438</v>
      </c>
      <c r="F222" s="8">
        <f t="shared" ca="1" si="11"/>
        <v>17.60732441430077</v>
      </c>
      <c r="G222" s="8">
        <f t="shared" ca="1" si="11"/>
        <v>17.302966494663739</v>
      </c>
      <c r="H222" s="8">
        <f t="shared" ca="1" si="11"/>
        <v>2.6425514629796711</v>
      </c>
      <c r="J222" s="8">
        <f t="shared" ca="1" si="9"/>
        <v>35.192026497984571</v>
      </c>
    </row>
    <row r="223" spans="1:10" x14ac:dyDescent="0.25">
      <c r="A223">
        <v>30</v>
      </c>
      <c r="C223" t="str">
        <f ca="1">OFFSET('1344p stat'!$A$1,A223*20,0)</f>
        <v>non CUDA transp_AVX Time</v>
      </c>
      <c r="D223" s="8">
        <f t="shared" ref="D223:H223" ca="1" si="12">$D$192*SQRT(D168)/$E$192</f>
        <v>15.091361415944437</v>
      </c>
      <c r="E223" s="8">
        <f t="shared" ca="1" si="12"/>
        <v>15.050888663155618</v>
      </c>
      <c r="F223" s="8">
        <f t="shared" ca="1" si="12"/>
        <v>15.048948444126717</v>
      </c>
      <c r="G223" s="8">
        <f t="shared" ca="1" si="12"/>
        <v>13.787164550555563</v>
      </c>
      <c r="H223" s="8">
        <f t="shared" ca="1" si="12"/>
        <v>1.6404615267954321</v>
      </c>
      <c r="J223" s="8">
        <f t="shared" ca="1" si="9"/>
        <v>29.555478486675504</v>
      </c>
    </row>
    <row r="224" spans="1:10" x14ac:dyDescent="0.25">
      <c r="A224">
        <v>31</v>
      </c>
      <c r="C224" t="str">
        <f ca="1">OFFSET('1344p stat'!$A$1,A224*20,0)</f>
        <v>non CUDA transp_AVX</v>
      </c>
      <c r="D224" s="8">
        <f t="shared" ref="D224:H224" ca="1" si="13">$D$192*SQRT(D169)/$E$192</f>
        <v>13.697224195147937</v>
      </c>
      <c r="E224" s="8">
        <f t="shared" ca="1" si="13"/>
        <v>0</v>
      </c>
      <c r="F224" s="8">
        <f t="shared" ca="1" si="13"/>
        <v>0</v>
      </c>
      <c r="G224" s="8">
        <f t="shared" ca="1" si="13"/>
        <v>0</v>
      </c>
      <c r="H224" s="8">
        <f t="shared" ca="1" si="13"/>
        <v>0</v>
      </c>
      <c r="J224" s="8">
        <f t="shared" ca="1" si="9"/>
        <v>13.697224195147937</v>
      </c>
    </row>
    <row r="225" spans="1:10" x14ac:dyDescent="0.25">
      <c r="A225">
        <v>32</v>
      </c>
      <c r="C225" t="str">
        <f ca="1">OFFSET('1344p stat'!$A$1,A225*20,0)</f>
        <v>non CUDA transp_AVX non hash</v>
      </c>
      <c r="D225" s="8">
        <f t="shared" ref="D225:H225" ca="1" si="14">$D$192*SQRT(D170)/$E$192</f>
        <v>19.138424362080908</v>
      </c>
      <c r="E225" s="8">
        <f t="shared" ca="1" si="14"/>
        <v>19.075943999337927</v>
      </c>
      <c r="F225" s="8">
        <f t="shared" ca="1" si="14"/>
        <v>19.069416419451116</v>
      </c>
      <c r="G225" s="8">
        <f t="shared" ca="1" si="14"/>
        <v>17.223127979618102</v>
      </c>
      <c r="H225" s="8">
        <f t="shared" ca="1" si="14"/>
        <v>1.7265113001379397</v>
      </c>
      <c r="J225" s="8">
        <f t="shared" ca="1" si="9"/>
        <v>37.3286826418936</v>
      </c>
    </row>
    <row r="226" spans="1:10" x14ac:dyDescent="0.25">
      <c r="A226">
        <v>33</v>
      </c>
      <c r="C226" t="str">
        <f ca="1">OFFSET('1344p stat'!$A$1,A226*20,0)</f>
        <v>non CUDA transp_AVX_OMP Time</v>
      </c>
      <c r="D226" s="8">
        <f t="shared" ref="D226:H226" ca="1" si="15">$D$192*SQRT(D171)/$E$192</f>
        <v>9.4692844068272013</v>
      </c>
      <c r="E226" s="8">
        <f t="shared" ca="1" si="15"/>
        <v>9.2817509199458392</v>
      </c>
      <c r="F226" s="8">
        <f t="shared" ca="1" si="15"/>
        <v>9.2773596640095821</v>
      </c>
      <c r="G226" s="8">
        <f t="shared" ca="1" si="15"/>
        <v>8.1110495641479101</v>
      </c>
      <c r="H226" s="8">
        <f t="shared" ca="1" si="15"/>
        <v>1.5180137872048463</v>
      </c>
      <c r="J226" s="8">
        <f t="shared" ca="1" si="9"/>
        <v>18.165383027695736</v>
      </c>
    </row>
    <row r="227" spans="1:10" x14ac:dyDescent="0.25">
      <c r="A227">
        <v>34</v>
      </c>
      <c r="C227" t="str">
        <f ca="1">OFFSET('1344p stat'!$A$1,A227*20,0)</f>
        <v>non CUDA transp_AVX_OMP</v>
      </c>
      <c r="D227" s="8">
        <f t="shared" ref="D227:H227" ca="1" si="16">$D$192*SQRT(D172)/$E$192</f>
        <v>30.154546160580079</v>
      </c>
      <c r="E227" s="8">
        <f t="shared" ca="1" si="16"/>
        <v>0</v>
      </c>
      <c r="F227" s="8">
        <f t="shared" ca="1" si="16"/>
        <v>0</v>
      </c>
      <c r="G227" s="8">
        <f t="shared" ca="1" si="16"/>
        <v>0</v>
      </c>
      <c r="H227" s="8">
        <f t="shared" ca="1" si="16"/>
        <v>0</v>
      </c>
      <c r="J227" s="8">
        <f t="shared" ca="1" si="9"/>
        <v>30.154546160580079</v>
      </c>
    </row>
    <row r="228" spans="1:10" x14ac:dyDescent="0.25">
      <c r="A228">
        <v>35</v>
      </c>
      <c r="C228" t="str">
        <f ca="1">OFFSET('1344p stat'!$A$1,A228*20,0)</f>
        <v>non CUDA transp_AVX_OMP non hash</v>
      </c>
      <c r="D228" s="8">
        <f t="shared" ref="D228:H228" ca="1" si="17">$D$192*SQRT(D173)/$E$192</f>
        <v>127.60541262176667</v>
      </c>
      <c r="E228" s="8">
        <f t="shared" ca="1" si="17"/>
        <v>127.01888140421478</v>
      </c>
      <c r="F228" s="8">
        <f t="shared" ca="1" si="17"/>
        <v>127.00278450108733</v>
      </c>
      <c r="G228" s="8">
        <f t="shared" ca="1" si="17"/>
        <v>121.6284120137112</v>
      </c>
      <c r="H228" s="8">
        <f t="shared" ca="1" si="17"/>
        <v>7.2981373757681478</v>
      </c>
      <c r="J228" s="8">
        <f t="shared" ca="1" si="9"/>
        <v>251.78041673790202</v>
      </c>
    </row>
    <row r="229" spans="1:10" x14ac:dyDescent="0.25">
      <c r="A229">
        <v>36</v>
      </c>
      <c r="C229">
        <f ca="1">OFFSET('1344p stat'!$A$1,A229*20,0)</f>
        <v>0</v>
      </c>
      <c r="D229" s="8" t="e">
        <f t="shared" ref="D229:H229" ca="1" si="18">$D$192*SQRT(D174)/$E$192</f>
        <v>#DIV/0!</v>
      </c>
      <c r="E229" s="8" t="e">
        <f t="shared" ca="1" si="18"/>
        <v>#DIV/0!</v>
      </c>
      <c r="F229" s="8">
        <f t="shared" ca="1" si="18"/>
        <v>0</v>
      </c>
      <c r="G229" s="8">
        <f t="shared" ca="1" si="18"/>
        <v>0</v>
      </c>
      <c r="H229" s="8">
        <f t="shared" ca="1" si="18"/>
        <v>0</v>
      </c>
      <c r="J229" s="8" t="e">
        <f t="shared" ca="1" si="9"/>
        <v>#DIV/0!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ref="D230:H230" ca="1" si="19">$D$192*SQRT(D175)/$E$192</f>
        <v>#DIV/0!</v>
      </c>
      <c r="E230" s="8" t="e">
        <f t="shared" ca="1" si="19"/>
        <v>#DIV/0!</v>
      </c>
      <c r="F230" s="8">
        <f t="shared" ca="1" si="19"/>
        <v>0</v>
      </c>
      <c r="G230" s="8">
        <f t="shared" ca="1" si="19"/>
        <v>0</v>
      </c>
      <c r="H230" s="8">
        <f t="shared" ca="1" si="19"/>
        <v>0</v>
      </c>
      <c r="J230" s="8" t="e">
        <f t="shared" ca="1" si="9"/>
        <v>#DIV/0!</v>
      </c>
    </row>
    <row r="231" spans="1:10" x14ac:dyDescent="0.25">
      <c r="A231">
        <v>38</v>
      </c>
      <c r="C231">
        <f ca="1">OFFSET('1344p stat'!$A$1,A231*20,0)</f>
        <v>0</v>
      </c>
      <c r="D231" s="8" t="e">
        <f t="shared" ref="D231:H231" ca="1" si="20">$D$192*SQRT(D176)/$E$192</f>
        <v>#DIV/0!</v>
      </c>
      <c r="E231" s="8" t="e">
        <f t="shared" ca="1" si="20"/>
        <v>#DIV/0!</v>
      </c>
      <c r="F231" s="8">
        <f t="shared" ca="1" si="20"/>
        <v>0</v>
      </c>
      <c r="G231" s="8">
        <f t="shared" ca="1" si="20"/>
        <v>0</v>
      </c>
      <c r="H231" s="8">
        <f t="shared" ca="1" si="20"/>
        <v>0</v>
      </c>
      <c r="J231" s="8" t="e">
        <f t="shared" ca="1" si="9"/>
        <v>#DIV/0!</v>
      </c>
    </row>
    <row r="232" spans="1:10" x14ac:dyDescent="0.25">
      <c r="A232">
        <v>39</v>
      </c>
      <c r="C232">
        <f ca="1">OFFSET('1344p stat'!$A$1,A232*20,0)</f>
        <v>0</v>
      </c>
      <c r="D232" s="8" t="e">
        <f t="shared" ref="D232:H232" ca="1" si="21">$D$192*SQRT(D177)/$E$192</f>
        <v>#DIV/0!</v>
      </c>
      <c r="E232" s="8" t="e">
        <f t="shared" ca="1" si="21"/>
        <v>#DIV/0!</v>
      </c>
      <c r="F232" s="8">
        <f t="shared" ca="1" si="21"/>
        <v>0</v>
      </c>
      <c r="G232" s="8">
        <f t="shared" ca="1" si="21"/>
        <v>0</v>
      </c>
      <c r="H232" s="8">
        <f t="shared" ca="1" si="21"/>
        <v>0</v>
      </c>
      <c r="J232" s="8" t="e">
        <f t="shared" ca="1" si="9"/>
        <v>#DIV/0!</v>
      </c>
    </row>
    <row r="233" spans="1:10" x14ac:dyDescent="0.25">
      <c r="A233">
        <v>40</v>
      </c>
      <c r="C233">
        <f ca="1">OFFSET('1344p stat'!$A$1,A233*20,0)</f>
        <v>0</v>
      </c>
      <c r="D233" s="8" t="e">
        <f t="shared" ref="D233:H233" ca="1" si="22">$D$192*SQRT(D178)/$E$192</f>
        <v>#DIV/0!</v>
      </c>
      <c r="E233" s="8" t="e">
        <f t="shared" ca="1" si="22"/>
        <v>#DIV/0!</v>
      </c>
      <c r="F233" s="8">
        <f t="shared" ca="1" si="22"/>
        <v>0</v>
      </c>
      <c r="G233" s="8">
        <f t="shared" ca="1" si="22"/>
        <v>0</v>
      </c>
      <c r="H233" s="8">
        <f t="shared" ca="1" si="22"/>
        <v>0</v>
      </c>
      <c r="J233" s="8" t="e">
        <f t="shared" ca="1" si="9"/>
        <v>#DIV/0!</v>
      </c>
    </row>
    <row r="234" spans="1:10" x14ac:dyDescent="0.25">
      <c r="A234">
        <v>41</v>
      </c>
      <c r="C234">
        <f ca="1">OFFSET('1344p stat'!$A$1,A234*20,0)</f>
        <v>0</v>
      </c>
      <c r="D234" s="8" t="e">
        <f t="shared" ref="D234:H234" ca="1" si="23">$D$192*SQRT(D179)/$E$192</f>
        <v>#DIV/0!</v>
      </c>
      <c r="E234" s="8" t="e">
        <f t="shared" ca="1" si="23"/>
        <v>#DIV/0!</v>
      </c>
      <c r="F234" s="8">
        <f t="shared" ca="1" si="23"/>
        <v>0</v>
      </c>
      <c r="G234" s="8">
        <f t="shared" ca="1" si="23"/>
        <v>0</v>
      </c>
      <c r="H234" s="8">
        <f t="shared" ca="1" si="23"/>
        <v>0</v>
      </c>
      <c r="J234" s="8" t="e">
        <f t="shared" ca="1" si="9"/>
        <v>#DIV/0!</v>
      </c>
    </row>
    <row r="235" spans="1:10" x14ac:dyDescent="0.25">
      <c r="A235">
        <v>42</v>
      </c>
      <c r="C235">
        <f ca="1">OFFSET('1344p stat'!$A$1,A235*20,0)</f>
        <v>0</v>
      </c>
      <c r="D235" s="8" t="e">
        <f t="shared" ref="D235:H235" ca="1" si="24">$D$192*SQRT(D180)/$E$192</f>
        <v>#DIV/0!</v>
      </c>
      <c r="E235" s="8" t="e">
        <f t="shared" ca="1" si="24"/>
        <v>#DIV/0!</v>
      </c>
      <c r="F235" s="8">
        <f t="shared" ca="1" si="24"/>
        <v>0</v>
      </c>
      <c r="G235" s="8">
        <f t="shared" ca="1" si="24"/>
        <v>0</v>
      </c>
      <c r="H235" s="8">
        <f t="shared" ca="1" si="24"/>
        <v>0</v>
      </c>
      <c r="J235" s="8" t="e">
        <f t="shared" ca="1" si="9"/>
        <v>#DIV/0!</v>
      </c>
    </row>
    <row r="236" spans="1:10" x14ac:dyDescent="0.25">
      <c r="A236">
        <v>43</v>
      </c>
      <c r="C236">
        <f ca="1">OFFSET('1344p stat'!$A$1,A236*20,0)</f>
        <v>0</v>
      </c>
      <c r="D236" s="8" t="e">
        <f t="shared" ref="D236:H236" ca="1" si="25">$D$192*SQRT(D181)/$E$192</f>
        <v>#DIV/0!</v>
      </c>
      <c r="E236" s="8" t="e">
        <f t="shared" ca="1" si="25"/>
        <v>#DIV/0!</v>
      </c>
      <c r="F236" s="8">
        <f t="shared" ca="1" si="25"/>
        <v>0</v>
      </c>
      <c r="G236" s="8">
        <f t="shared" ca="1" si="25"/>
        <v>0</v>
      </c>
      <c r="H236" s="8">
        <f t="shared" ca="1" si="25"/>
        <v>0</v>
      </c>
      <c r="J236" s="8" t="e">
        <f t="shared" ca="1" si="9"/>
        <v>#DIV/0!</v>
      </c>
    </row>
    <row r="237" spans="1:10" x14ac:dyDescent="0.25">
      <c r="A237">
        <v>44</v>
      </c>
      <c r="C237">
        <f ca="1">OFFSET('1344p stat'!$A$1,A237*20,0)</f>
        <v>0</v>
      </c>
      <c r="D237" s="8" t="e">
        <f t="shared" ref="D237:H237" ca="1" si="26">$D$192*SQRT(D182)/$E$192</f>
        <v>#DIV/0!</v>
      </c>
      <c r="E237" s="8" t="e">
        <f t="shared" ca="1" si="26"/>
        <v>#DIV/0!</v>
      </c>
      <c r="F237" s="8">
        <f t="shared" ca="1" si="26"/>
        <v>0</v>
      </c>
      <c r="G237" s="8">
        <f t="shared" ca="1" si="26"/>
        <v>0</v>
      </c>
      <c r="H237" s="8">
        <f t="shared" ca="1" si="26"/>
        <v>0</v>
      </c>
      <c r="J237" s="8" t="e">
        <f t="shared" ca="1" si="9"/>
        <v>#DIV/0!</v>
      </c>
    </row>
    <row r="238" spans="1:10" x14ac:dyDescent="0.25">
      <c r="A238">
        <v>45</v>
      </c>
      <c r="C238">
        <f ca="1">OFFSET('1344p stat'!$A$1,A238*20,0)</f>
        <v>0</v>
      </c>
      <c r="D238" s="8" t="e">
        <f t="shared" ref="D238:H238" ca="1" si="27">$D$192*SQRT(D183)/$E$192</f>
        <v>#DIV/0!</v>
      </c>
      <c r="E238" s="8" t="e">
        <f t="shared" ca="1" si="27"/>
        <v>#DIV/0!</v>
      </c>
      <c r="F238" s="8">
        <f t="shared" ca="1" si="27"/>
        <v>0</v>
      </c>
      <c r="G238" s="8">
        <f t="shared" ca="1" si="27"/>
        <v>0</v>
      </c>
      <c r="H238" s="8">
        <f t="shared" ca="1" si="27"/>
        <v>0</v>
      </c>
      <c r="J238" s="8" t="e">
        <f t="shared" ca="1" si="9"/>
        <v>#DIV/0!</v>
      </c>
    </row>
    <row r="239" spans="1:10" x14ac:dyDescent="0.25">
      <c r="A239">
        <v>46</v>
      </c>
      <c r="C239">
        <f ca="1">OFFSET('1344p stat'!$A$1,A239*20,0)</f>
        <v>0</v>
      </c>
      <c r="D239" s="8" t="e">
        <f t="shared" ref="D239:H239" ca="1" si="28">$D$192*SQRT(D184)/$E$192</f>
        <v>#DIV/0!</v>
      </c>
      <c r="E239" s="8" t="e">
        <f t="shared" ca="1" si="28"/>
        <v>#DIV/0!</v>
      </c>
      <c r="F239" s="8">
        <f t="shared" ca="1" si="28"/>
        <v>0</v>
      </c>
      <c r="G239" s="8">
        <f t="shared" ca="1" si="28"/>
        <v>0</v>
      </c>
      <c r="H239" s="8">
        <f t="shared" ca="1" si="28"/>
        <v>0</v>
      </c>
      <c r="J239" s="8" t="e">
        <f t="shared" ca="1" si="9"/>
        <v>#DIV/0!</v>
      </c>
    </row>
    <row r="240" spans="1:10" x14ac:dyDescent="0.25">
      <c r="A240">
        <v>47</v>
      </c>
      <c r="C240">
        <f ca="1">OFFSET('1344p stat'!$A$1,A240*20,0)</f>
        <v>0</v>
      </c>
      <c r="D240" s="8">
        <f t="shared" ref="D240:H240" ca="1" si="29">$D$192*SQRT(D185)/$E$192</f>
        <v>0</v>
      </c>
      <c r="E240" s="8">
        <f t="shared" ca="1" si="29"/>
        <v>0</v>
      </c>
      <c r="F240" s="8">
        <f t="shared" ca="1" si="29"/>
        <v>0</v>
      </c>
      <c r="G240" s="8">
        <f t="shared" ca="1" si="29"/>
        <v>0</v>
      </c>
      <c r="H240" s="8">
        <f t="shared" ca="1" si="29"/>
        <v>0</v>
      </c>
      <c r="J240" s="8">
        <f t="shared" ca="1" si="9"/>
        <v>0</v>
      </c>
    </row>
    <row r="241" spans="1:10" x14ac:dyDescent="0.25">
      <c r="A241">
        <v>48</v>
      </c>
      <c r="C241">
        <f ca="1">OFFSET('1344p stat'!$A$1,A241*20,0)</f>
        <v>0</v>
      </c>
      <c r="D241" s="8">
        <f t="shared" ref="D241:H241" ca="1" si="30">$D$192*SQRT(D186)/$E$192</f>
        <v>0</v>
      </c>
      <c r="E241" s="8">
        <f t="shared" ca="1" si="30"/>
        <v>0</v>
      </c>
      <c r="F241" s="8">
        <f t="shared" ca="1" si="30"/>
        <v>0</v>
      </c>
      <c r="G241" s="8">
        <f t="shared" ca="1" si="30"/>
        <v>0</v>
      </c>
      <c r="H241" s="8">
        <f t="shared" ca="1" si="30"/>
        <v>0</v>
      </c>
      <c r="J241" s="8">
        <f t="shared" ca="1" si="9"/>
        <v>0</v>
      </c>
    </row>
    <row r="242" spans="1:10" x14ac:dyDescent="0.25">
      <c r="A242">
        <v>49</v>
      </c>
      <c r="C242">
        <f ca="1">OFFSET('1344p stat'!$A$1,A242*20,0)</f>
        <v>0</v>
      </c>
      <c r="D242" s="8">
        <f t="shared" ref="D242:H242" ca="1" si="31">$D$192*SQRT(D187)/$E$192</f>
        <v>0</v>
      </c>
      <c r="E242" s="8">
        <f t="shared" ca="1" si="31"/>
        <v>0</v>
      </c>
      <c r="F242" s="8">
        <f t="shared" ca="1" si="31"/>
        <v>0</v>
      </c>
      <c r="G242" s="8">
        <f t="shared" ca="1" si="31"/>
        <v>0</v>
      </c>
      <c r="H242" s="8">
        <f t="shared" ca="1" si="31"/>
        <v>0</v>
      </c>
      <c r="J242" s="8">
        <f t="shared" ca="1" si="9"/>
        <v>0</v>
      </c>
    </row>
    <row r="243" spans="1:10" x14ac:dyDescent="0.25">
      <c r="A243">
        <v>50</v>
      </c>
      <c r="C243">
        <f ca="1">OFFSET('1344p stat'!$A$1,A243*20,0)</f>
        <v>0</v>
      </c>
      <c r="D243" s="8">
        <f t="shared" ref="D243:H243" ca="1" si="32">$D$192*SQRT(D188)/$E$192</f>
        <v>0</v>
      </c>
      <c r="E243" s="8">
        <f t="shared" ca="1" si="32"/>
        <v>0</v>
      </c>
      <c r="F243" s="8">
        <f t="shared" ca="1" si="32"/>
        <v>0</v>
      </c>
      <c r="G243" s="8">
        <f t="shared" ca="1" si="32"/>
        <v>0</v>
      </c>
      <c r="H243" s="8">
        <f t="shared" ca="1" si="32"/>
        <v>0</v>
      </c>
      <c r="J243" s="8">
        <f t="shared" ca="1" si="9"/>
        <v>0</v>
      </c>
    </row>
    <row r="246" spans="1:10" x14ac:dyDescent="0.25">
      <c r="C246" t="s">
        <v>64</v>
      </c>
      <c r="D246">
        <v>1.96</v>
      </c>
      <c r="E246">
        <v>50</v>
      </c>
    </row>
    <row r="247" spans="1:10" x14ac:dyDescent="0.25">
      <c r="D247" t="s">
        <v>57</v>
      </c>
      <c r="E247" t="s">
        <v>53</v>
      </c>
      <c r="F247" t="s">
        <v>54</v>
      </c>
      <c r="G247" t="s">
        <v>55</v>
      </c>
      <c r="H247" t="s">
        <v>56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t="shared" ref="D248:H257" ca="1" si="33">POWER(SQRT(D139)/D85,2)</f>
        <v>5.6186098462051423E-6</v>
      </c>
      <c r="E248" s="9">
        <f t="shared" ca="1" si="33"/>
        <v>5.2956818691761754E-6</v>
      </c>
      <c r="F248" s="9">
        <f t="shared" ca="1" si="33"/>
        <v>5.6357540458093666E-6</v>
      </c>
      <c r="G248" s="9">
        <f t="shared" ca="1" si="33"/>
        <v>5.7731291925455848E-6</v>
      </c>
      <c r="H248" s="9">
        <f t="shared" ca="1" si="33"/>
        <v>4.848258132921139E-6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t="shared" ca="1" si="33"/>
        <v>5.0651510691846969E-7</v>
      </c>
      <c r="E249" s="9" t="e">
        <f t="shared" ca="1" si="33"/>
        <v>#DIV/0!</v>
      </c>
      <c r="F249" s="9" t="e">
        <f t="shared" ca="1" si="33"/>
        <v>#DIV/0!</v>
      </c>
      <c r="G249" s="9" t="e">
        <f t="shared" ca="1" si="33"/>
        <v>#DIV/0!</v>
      </c>
      <c r="H249" s="9" t="e">
        <f t="shared" ca="1" si="33"/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t="shared" ca="1" si="33"/>
        <v>9.007779488170593E-6</v>
      </c>
      <c r="E250" s="9">
        <f t="shared" ca="1" si="33"/>
        <v>9.0507243371296419E-6</v>
      </c>
      <c r="F250" s="9">
        <f t="shared" ca="1" si="33"/>
        <v>7.8005196756153826E-6</v>
      </c>
      <c r="G250" s="9">
        <f t="shared" ca="1" si="33"/>
        <v>9.5108630160392256E-6</v>
      </c>
      <c r="H250" s="9">
        <f t="shared" ca="1" si="33"/>
        <v>1.4133895330154085E-5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t="shared" ca="1" si="33"/>
        <v>3.4968881444781748E-6</v>
      </c>
      <c r="E251" s="9">
        <f t="shared" ca="1" si="33"/>
        <v>3.376627879007614E-6</v>
      </c>
      <c r="F251" s="9">
        <f t="shared" ca="1" si="33"/>
        <v>2.6897866062284185E-6</v>
      </c>
      <c r="G251" s="9">
        <f t="shared" ca="1" si="33"/>
        <v>2.2201450669105714E-6</v>
      </c>
      <c r="H251" s="9">
        <f t="shared" ca="1" si="33"/>
        <v>1.6636497865189748E-6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t="shared" ca="1" si="33"/>
        <v>4.6182124326994373E-7</v>
      </c>
      <c r="E252" s="9">
        <f t="shared" ca="1" si="33"/>
        <v>4.4469822386786399E-7</v>
      </c>
      <c r="F252" s="9">
        <f t="shared" ca="1" si="33"/>
        <v>1.3391018924176084E-7</v>
      </c>
      <c r="G252" s="9">
        <f t="shared" ca="1" si="33"/>
        <v>6.394267461416847E-9</v>
      </c>
      <c r="H252" s="9">
        <f t="shared" ca="1" si="33"/>
        <v>2.9256467577408391E-8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t="shared" ca="1" si="33"/>
        <v>5.9497121812143267E-7</v>
      </c>
      <c r="E253" s="9">
        <f t="shared" ca="1" si="33"/>
        <v>5.3493902317705493E-7</v>
      </c>
      <c r="F253" s="9">
        <f t="shared" ca="1" si="33"/>
        <v>2.1974199367315615E-7</v>
      </c>
      <c r="G253" s="9">
        <f t="shared" ca="1" si="33"/>
        <v>7.2942733101737211E-8</v>
      </c>
      <c r="H253" s="9">
        <f t="shared" ca="1" si="33"/>
        <v>4.5855870354028268E-9</v>
      </c>
    </row>
    <row r="254" spans="1:10" x14ac:dyDescent="0.25">
      <c r="A254">
        <v>7</v>
      </c>
      <c r="C254" t="str">
        <f ca="1">OFFSET('1344p stat'!$A$1,A254*20,0)</f>
        <v>CUDA ant add CPU12</v>
      </c>
      <c r="D254" s="9">
        <f t="shared" ca="1" si="33"/>
        <v>3.7396801530296778E-5</v>
      </c>
      <c r="E254" s="9">
        <f t="shared" ca="1" si="33"/>
        <v>3.6993444822247189E-5</v>
      </c>
      <c r="F254" s="9">
        <f t="shared" ca="1" si="33"/>
        <v>3.4490465973926393E-5</v>
      </c>
      <c r="G254" s="9">
        <f t="shared" ca="1" si="33"/>
        <v>4.4395832528047319E-5</v>
      </c>
      <c r="H254" s="9">
        <f t="shared" ca="1" si="33"/>
        <v>2.7203781928505358E-6</v>
      </c>
    </row>
    <row r="255" spans="1:10" x14ac:dyDescent="0.25">
      <c r="A255">
        <v>8</v>
      </c>
      <c r="C255" t="str">
        <f ca="1">OFFSET('1344p stat'!$A$1,A255*20,0)</f>
        <v>CUDA opt</v>
      </c>
      <c r="D255" s="9">
        <f t="shared" ca="1" si="33"/>
        <v>6.1401076351918967E-6</v>
      </c>
      <c r="E255" s="9" t="e">
        <f t="shared" ca="1" si="33"/>
        <v>#DIV/0!</v>
      </c>
      <c r="F255" s="9" t="e">
        <f t="shared" ca="1" si="33"/>
        <v>#DIV/0!</v>
      </c>
      <c r="G255" s="9" t="e">
        <f t="shared" ca="1" si="33"/>
        <v>#DIV/0!</v>
      </c>
      <c r="H255" s="9" t="e">
        <f t="shared" ca="1" si="33"/>
        <v>#DIV/0!</v>
      </c>
    </row>
    <row r="256" spans="1:10" x14ac:dyDescent="0.25">
      <c r="A256">
        <v>9</v>
      </c>
      <c r="C256" t="str">
        <f ca="1">OFFSET('1344p stat'!$A$1,A256*20,0)</f>
        <v>CUDA opt Time</v>
      </c>
      <c r="D256" s="9">
        <f t="shared" ca="1" si="33"/>
        <v>6.9797932817443342E-7</v>
      </c>
      <c r="E256" s="9">
        <f t="shared" ca="1" si="33"/>
        <v>6.5946979652495144E-7</v>
      </c>
      <c r="F256" s="9">
        <f t="shared" ca="1" si="33"/>
        <v>7.3929961135693849E-8</v>
      </c>
      <c r="G256" s="9">
        <f t="shared" ca="1" si="33"/>
        <v>4.6827607217611277E-10</v>
      </c>
      <c r="H256" s="9" t="e">
        <f t="shared" ca="1" si="33"/>
        <v>#DIV/0!</v>
      </c>
    </row>
    <row r="257" spans="1:8" x14ac:dyDescent="0.25">
      <c r="A257">
        <v>10</v>
      </c>
      <c r="C257" t="str">
        <f ca="1">OFFSET('1344p stat'!$A$1,A257*20,0)</f>
        <v>CUDA opt non hash</v>
      </c>
      <c r="D257" s="9">
        <f t="shared" ca="1" si="33"/>
        <v>4.5985031733827713E-6</v>
      </c>
      <c r="E257" s="9">
        <f t="shared" ca="1" si="33"/>
        <v>4.982123707086459E-6</v>
      </c>
      <c r="F257" s="9">
        <f t="shared" ca="1" si="33"/>
        <v>1.4952222164087777E-6</v>
      </c>
      <c r="G257" s="9">
        <f t="shared" ca="1" si="33"/>
        <v>2.2310966283210811E-6</v>
      </c>
      <c r="H257" s="9" t="e">
        <f t="shared" ca="1" si="33"/>
        <v>#DIV/0!</v>
      </c>
    </row>
    <row r="258" spans="1:8" x14ac:dyDescent="0.25">
      <c r="A258">
        <v>11</v>
      </c>
      <c r="C258" t="str">
        <f ca="1">OFFSET('1344p stat'!$A$1,A258*20,0)</f>
        <v>CUDA opt ant</v>
      </c>
      <c r="D258" s="9">
        <f t="shared" ref="D258:H267" ca="1" si="34">POWER(SQRT(D149)/D95,2)</f>
        <v>9.2428234793425418E-6</v>
      </c>
      <c r="E258" s="9">
        <f t="shared" ca="1" si="34"/>
        <v>9.3213833596701967E-6</v>
      </c>
      <c r="F258" s="9">
        <f t="shared" ca="1" si="34"/>
        <v>9.2674391137138009E-6</v>
      </c>
      <c r="G258" s="9">
        <f t="shared" ca="1" si="34"/>
        <v>9.6162383304427402E-6</v>
      </c>
      <c r="H258" s="9" t="e">
        <f t="shared" ca="1" si="34"/>
        <v>#DIV/0!</v>
      </c>
    </row>
    <row r="259" spans="1:8" x14ac:dyDescent="0.25">
      <c r="A259">
        <v>12</v>
      </c>
      <c r="C259" t="str">
        <f ca="1">OFFSET('1344p stat'!$A$1,A259*20,0)</f>
        <v>CUDA opt ant non hash</v>
      </c>
      <c r="D259" s="9">
        <f t="shared" ca="1" si="34"/>
        <v>7.6890773010659745E-7</v>
      </c>
      <c r="E259" s="9">
        <f t="shared" ca="1" si="34"/>
        <v>7.5591637924586693E-7</v>
      </c>
      <c r="F259" s="9">
        <f t="shared" ca="1" si="34"/>
        <v>1.2779897477775293E-7</v>
      </c>
      <c r="G259" s="9">
        <f t="shared" ca="1" si="34"/>
        <v>4.7299885624172901E-8</v>
      </c>
      <c r="H259" s="9" t="e">
        <f t="shared" ca="1" si="34"/>
        <v>#DIV/0!</v>
      </c>
    </row>
    <row r="260" spans="1:8" x14ac:dyDescent="0.25">
      <c r="A260">
        <v>13</v>
      </c>
      <c r="C260" t="str">
        <f ca="1">OFFSET('1344p stat'!$A$1,A260*20,0)</f>
        <v>CUDA opt ant par</v>
      </c>
      <c r="D260" s="9">
        <f t="shared" ca="1" si="34"/>
        <v>7.6145986735061323E-7</v>
      </c>
      <c r="E260" s="9">
        <f t="shared" ca="1" si="34"/>
        <v>7.2476567160767691E-7</v>
      </c>
      <c r="F260" s="9">
        <f t="shared" ca="1" si="34"/>
        <v>8.2899296111546664E-8</v>
      </c>
      <c r="G260" s="9">
        <f t="shared" ca="1" si="34"/>
        <v>6.7367409086449766E-9</v>
      </c>
      <c r="H260" s="9" t="e">
        <f t="shared" ca="1" si="34"/>
        <v>#DIV/0!</v>
      </c>
    </row>
    <row r="261" spans="1:8" x14ac:dyDescent="0.25">
      <c r="A261">
        <v>14</v>
      </c>
      <c r="C261" t="str">
        <f ca="1">OFFSET('1344p stat'!$A$1,A261*20,0)</f>
        <v>non CUDA Time</v>
      </c>
      <c r="D261" s="9">
        <f t="shared" ca="1" si="34"/>
        <v>1.3171768506685608E-4</v>
      </c>
      <c r="E261" s="9">
        <f t="shared" ca="1" si="34"/>
        <v>1.3338947830527514E-4</v>
      </c>
      <c r="F261" s="9">
        <f t="shared" ca="1" si="34"/>
        <v>1.33307486978164E-4</v>
      </c>
      <c r="G261" s="9">
        <f t="shared" ca="1" si="34"/>
        <v>1.3472709771977635E-4</v>
      </c>
      <c r="H261" s="9">
        <f t="shared" ca="1" si="34"/>
        <v>2.5722102875863615E-3</v>
      </c>
    </row>
    <row r="262" spans="1:8" x14ac:dyDescent="0.25">
      <c r="A262">
        <v>15</v>
      </c>
      <c r="C262" t="str">
        <f ca="1">OFFSET('1344p stat'!$A$1,A262*20,0)</f>
        <v>non CUDA</v>
      </c>
      <c r="D262" s="9">
        <f t="shared" ca="1" si="34"/>
        <v>1.1983836846088969E-4</v>
      </c>
      <c r="E262" s="9" t="e">
        <f t="shared" ca="1" si="34"/>
        <v>#DIV/0!</v>
      </c>
      <c r="F262" s="9" t="e">
        <f t="shared" ca="1" si="34"/>
        <v>#DIV/0!</v>
      </c>
      <c r="G262" s="9" t="e">
        <f t="shared" ca="1" si="34"/>
        <v>#DIV/0!</v>
      </c>
      <c r="H262" s="9" t="e">
        <f t="shared" ca="1" si="34"/>
        <v>#DIV/0!</v>
      </c>
    </row>
    <row r="263" spans="1:8" x14ac:dyDescent="0.25">
      <c r="A263">
        <v>16</v>
      </c>
      <c r="C263" t="str">
        <f ca="1">OFFSET('1344p stat'!$A$1,A263*20,0)</f>
        <v>non CUDA non hash</v>
      </c>
      <c r="D263" s="9">
        <f t="shared" ca="1" si="34"/>
        <v>1.1209535874718862E-4</v>
      </c>
      <c r="E263" s="9">
        <f t="shared" ca="1" si="34"/>
        <v>1.1363629552200306E-4</v>
      </c>
      <c r="F263" s="9">
        <f t="shared" ca="1" si="34"/>
        <v>1.1359024372877142E-4</v>
      </c>
      <c r="G263" s="9">
        <f t="shared" ca="1" si="34"/>
        <v>1.1564303201979349E-4</v>
      </c>
      <c r="H263" s="9">
        <f t="shared" ca="1" si="34"/>
        <v>4.7322462829174156E-4</v>
      </c>
    </row>
    <row r="264" spans="1:8" x14ac:dyDescent="0.25">
      <c r="A264">
        <v>17</v>
      </c>
      <c r="C264" t="str">
        <f ca="1">OFFSET('1344p stat'!$A$1,A264*20,0)</f>
        <v>Classic ACO</v>
      </c>
      <c r="D264" s="9">
        <f t="shared" ca="1" si="34"/>
        <v>2.6402127431252219E-6</v>
      </c>
      <c r="E264" s="9">
        <f t="shared" ca="1" si="34"/>
        <v>2.2229603757068673E-6</v>
      </c>
      <c r="F264" s="9">
        <f t="shared" ca="1" si="34"/>
        <v>2.1351199899149668E-6</v>
      </c>
      <c r="G264" s="9">
        <f t="shared" ca="1" si="34"/>
        <v>2.1262561629820537E-6</v>
      </c>
      <c r="H264" s="9">
        <f t="shared" ca="1" si="34"/>
        <v>4.3876557391948554E-5</v>
      </c>
    </row>
    <row r="265" spans="1:8" x14ac:dyDescent="0.25">
      <c r="A265">
        <v>18</v>
      </c>
      <c r="C265" t="str">
        <f ca="1">OFFSET('1344p stat'!$A$1,A265*20,0)</f>
        <v>Classic ACO non hash</v>
      </c>
      <c r="D265" s="9">
        <f t="shared" ca="1" si="34"/>
        <v>2.0694731624514128E-6</v>
      </c>
      <c r="E265" s="9">
        <f t="shared" ca="1" si="34"/>
        <v>2.073946195844799E-6</v>
      </c>
      <c r="F265" s="9">
        <f t="shared" ca="1" si="34"/>
        <v>2.0714375567514657E-6</v>
      </c>
      <c r="G265" s="9">
        <f t="shared" ca="1" si="34"/>
        <v>2.0571236678878516E-6</v>
      </c>
      <c r="H265" s="9">
        <f t="shared" ca="1" si="34"/>
        <v>2.8958390335644909E-5</v>
      </c>
    </row>
    <row r="266" spans="1:8" x14ac:dyDescent="0.25">
      <c r="A266">
        <v>19</v>
      </c>
      <c r="C266" t="str">
        <f ca="1">OFFSET('1344p stat'!$A$1,A266*20,0)</f>
        <v>omp</v>
      </c>
      <c r="D266" s="9">
        <f t="shared" ca="1" si="34"/>
        <v>1.0965651040708176E-4</v>
      </c>
      <c r="E266" s="9">
        <f t="shared" ca="1" si="34"/>
        <v>1.1185154091264472E-4</v>
      </c>
      <c r="F266" s="9">
        <f t="shared" ca="1" si="34"/>
        <v>1.1179786835477612E-4</v>
      </c>
      <c r="G266" s="9">
        <f t="shared" ca="1" si="34"/>
        <v>1.1357172817240441E-4</v>
      </c>
      <c r="H266" s="9">
        <f t="shared" ca="1" si="34"/>
        <v>8.0545882032905056E-4</v>
      </c>
    </row>
    <row r="267" spans="1:8" x14ac:dyDescent="0.25">
      <c r="A267">
        <v>20</v>
      </c>
      <c r="C267" t="str">
        <f ca="1">OFFSET('1344p stat'!$A$1,A267*20,0)</f>
        <v>omp non hash</v>
      </c>
      <c r="D267" s="9">
        <f t="shared" ca="1" si="34"/>
        <v>1.0227113433046701E-4</v>
      </c>
      <c r="E267" s="9">
        <f t="shared" ca="1" si="34"/>
        <v>1.0372644469130115E-4</v>
      </c>
      <c r="F267" s="9">
        <f t="shared" ca="1" si="34"/>
        <v>1.0367200995491423E-4</v>
      </c>
      <c r="G267" s="9">
        <f t="shared" ca="1" si="34"/>
        <v>1.0543810628485218E-4</v>
      </c>
      <c r="H267" s="9">
        <f t="shared" ca="1" si="34"/>
        <v>6.834176889430946E-4</v>
      </c>
    </row>
    <row r="268" spans="1:8" x14ac:dyDescent="0.25">
      <c r="A268">
        <v>21</v>
      </c>
      <c r="C268" t="str">
        <f ca="1">OFFSET('1344p stat'!$A$1,A268*20,0)</f>
        <v>non CUDA transp Time</v>
      </c>
      <c r="D268" s="9">
        <f t="shared" ref="D268:H276" ca="1" si="35">POWER(SQRT(D159)/D105,2)</f>
        <v>1.6634232816027748E-5</v>
      </c>
      <c r="E268" s="9">
        <f t="shared" ca="1" si="35"/>
        <v>1.7200935590369295E-5</v>
      </c>
      <c r="F268" s="9">
        <f t="shared" ca="1" si="35"/>
        <v>1.7197421627744611E-5</v>
      </c>
      <c r="G268" s="9">
        <f t="shared" ca="1" si="35"/>
        <v>1.5002682723500633E-5</v>
      </c>
      <c r="H268" s="9">
        <f t="shared" ca="1" si="35"/>
        <v>2.5507838773655461E-4</v>
      </c>
    </row>
    <row r="269" spans="1:8" x14ac:dyDescent="0.25">
      <c r="A269">
        <v>22</v>
      </c>
      <c r="C269" t="str">
        <f ca="1">OFFSET('1344p stat'!$A$1,A269*20,0)</f>
        <v>non CUDA transp</v>
      </c>
      <c r="D269" s="9">
        <f t="shared" ca="1" si="35"/>
        <v>3.221553609120046E-5</v>
      </c>
      <c r="E269" s="9" t="e">
        <f t="shared" ca="1" si="35"/>
        <v>#DIV/0!</v>
      </c>
      <c r="F269" s="9" t="e">
        <f t="shared" ca="1" si="35"/>
        <v>#DIV/0!</v>
      </c>
      <c r="G269" s="9" t="e">
        <f t="shared" ca="1" si="35"/>
        <v>#DIV/0!</v>
      </c>
      <c r="H269" s="9" t="e">
        <f t="shared" ca="1" si="35"/>
        <v>#DIV/0!</v>
      </c>
    </row>
    <row r="270" spans="1:8" x14ac:dyDescent="0.25">
      <c r="A270">
        <v>23</v>
      </c>
      <c r="C270" t="str">
        <f ca="1">OFFSET('1344p stat'!$A$1,A270*20,0)</f>
        <v>non CUDA transp non hash</v>
      </c>
      <c r="D270" s="9">
        <f t="shared" ca="1" si="35"/>
        <v>2.3104971007452976E-5</v>
      </c>
      <c r="E270" s="9">
        <f t="shared" ca="1" si="35"/>
        <v>2.3275060014906097E-5</v>
      </c>
      <c r="F270" s="9">
        <f t="shared" ca="1" si="35"/>
        <v>2.3255138202714714E-5</v>
      </c>
      <c r="G270" s="9">
        <f t="shared" ca="1" si="35"/>
        <v>1.904997086549768E-5</v>
      </c>
      <c r="H270" s="9">
        <f t="shared" ca="1" si="35"/>
        <v>2.5989875079289378E-4</v>
      </c>
    </row>
    <row r="271" spans="1:8" x14ac:dyDescent="0.25">
      <c r="A271">
        <v>24</v>
      </c>
      <c r="C271" t="str">
        <f ca="1">OFFSET('1344p stat'!$A$1,A271*20,0)</f>
        <v>non CUDA AVX Time</v>
      </c>
      <c r="D271" s="9">
        <f t="shared" ca="1" si="35"/>
        <v>1.1105038314972582E-4</v>
      </c>
      <c r="E271" s="9">
        <f t="shared" ca="1" si="35"/>
        <v>1.1326590704753597E-4</v>
      </c>
      <c r="F271" s="9">
        <f t="shared" ca="1" si="35"/>
        <v>1.1321860682639466E-4</v>
      </c>
      <c r="G271" s="9">
        <f t="shared" ca="1" si="35"/>
        <v>1.1487385494038901E-4</v>
      </c>
      <c r="H271" s="9">
        <f t="shared" ca="1" si="35"/>
        <v>6.0991217401602327E-4</v>
      </c>
    </row>
    <row r="272" spans="1:8" x14ac:dyDescent="0.25">
      <c r="A272">
        <v>25</v>
      </c>
      <c r="C272" t="str">
        <f ca="1">OFFSET('1344p stat'!$A$1,A272*20,0)</f>
        <v>non CUDA AVX</v>
      </c>
      <c r="D272" s="9">
        <f t="shared" ca="1" si="35"/>
        <v>1.1778533463250065E-4</v>
      </c>
      <c r="E272" s="9" t="e">
        <f t="shared" ca="1" si="35"/>
        <v>#DIV/0!</v>
      </c>
      <c r="F272" s="9" t="e">
        <f t="shared" ca="1" si="35"/>
        <v>#DIV/0!</v>
      </c>
      <c r="G272" s="9" t="e">
        <f t="shared" ca="1" si="35"/>
        <v>#DIV/0!</v>
      </c>
      <c r="H272" s="9" t="e">
        <f t="shared" ca="1" si="35"/>
        <v>#DIV/0!</v>
      </c>
    </row>
    <row r="273" spans="1:8" x14ac:dyDescent="0.25">
      <c r="A273">
        <v>26</v>
      </c>
      <c r="C273" t="str">
        <f ca="1">OFFSET('1344p stat'!$A$1,A273*20,0)</f>
        <v>non CUDA AVX non hash</v>
      </c>
      <c r="D273" s="9">
        <f t="shared" ca="1" si="35"/>
        <v>1.2424630793394159E-4</v>
      </c>
      <c r="E273" s="9">
        <f t="shared" ca="1" si="35"/>
        <v>1.26078333562246E-4</v>
      </c>
      <c r="F273" s="9">
        <f t="shared" ca="1" si="35"/>
        <v>1.2601114095928684E-4</v>
      </c>
      <c r="G273" s="9">
        <f t="shared" ca="1" si="35"/>
        <v>1.2884943177215725E-4</v>
      </c>
      <c r="H273" s="9">
        <f t="shared" ca="1" si="35"/>
        <v>6.389935024830205E-4</v>
      </c>
    </row>
    <row r="274" spans="1:8" x14ac:dyDescent="0.25">
      <c r="A274">
        <v>27</v>
      </c>
      <c r="C274" t="str">
        <f ca="1">OFFSET('1344p stat'!$A$1,A274*20,0)</f>
        <v>non CUDA AVX_OMP Time</v>
      </c>
      <c r="D274" s="9">
        <f t="shared" ca="1" si="35"/>
        <v>9.5171311726645013E-5</v>
      </c>
      <c r="E274" s="9">
        <f t="shared" ca="1" si="35"/>
        <v>9.4399596559791531E-5</v>
      </c>
      <c r="F274" s="9">
        <f t="shared" ca="1" si="35"/>
        <v>9.4349335206118262E-5</v>
      </c>
      <c r="G274" s="9">
        <f t="shared" ca="1" si="35"/>
        <v>9.5643982009397985E-5</v>
      </c>
      <c r="H274" s="9">
        <f t="shared" ca="1" si="35"/>
        <v>6.2922775762726463E-4</v>
      </c>
    </row>
    <row r="275" spans="1:8" x14ac:dyDescent="0.25">
      <c r="A275">
        <v>28</v>
      </c>
      <c r="C275" t="str">
        <f ca="1">OFFSET('1344p stat'!$A$1,A275*20,0)</f>
        <v>non CUDA AVX_OMP</v>
      </c>
      <c r="D275" s="9">
        <f t="shared" ca="1" si="35"/>
        <v>3.703403187998281E-4</v>
      </c>
      <c r="E275" s="9" t="e">
        <f t="shared" ca="1" si="35"/>
        <v>#DIV/0!</v>
      </c>
      <c r="F275" s="9" t="e">
        <f t="shared" ca="1" si="35"/>
        <v>#DIV/0!</v>
      </c>
      <c r="G275" s="9" t="e">
        <f t="shared" ca="1" si="35"/>
        <v>#DIV/0!</v>
      </c>
      <c r="H275" s="9" t="e">
        <f t="shared" ca="1" si="35"/>
        <v>#DIV/0!</v>
      </c>
    </row>
    <row r="276" spans="1:8" x14ac:dyDescent="0.25">
      <c r="A276">
        <v>29</v>
      </c>
      <c r="C276" t="str">
        <f ca="1">OFFSET('1344p stat'!$A$1,A276*20,0)</f>
        <v>non CUDA AVX_OMP non hash</v>
      </c>
      <c r="D276" s="9">
        <f t="shared" ca="1" si="35"/>
        <v>8.037477419170891E-5</v>
      </c>
      <c r="E276" s="9">
        <f t="shared" ca="1" si="35"/>
        <v>8.1261356366116541E-5</v>
      </c>
      <c r="F276" s="9">
        <f t="shared" ca="1" si="35"/>
        <v>8.1220101317318276E-5</v>
      </c>
      <c r="G276" s="9">
        <f t="shared" ca="1" si="35"/>
        <v>8.2311053649761803E-5</v>
      </c>
      <c r="H276" s="9">
        <f t="shared" ca="1" si="35"/>
        <v>5.2800073147045825E-4</v>
      </c>
    </row>
    <row r="277" spans="1:8" x14ac:dyDescent="0.25">
      <c r="A277">
        <v>30</v>
      </c>
      <c r="C277" t="str">
        <f ca="1">OFFSET('1344p stat'!$A$1,A277*20,0)</f>
        <v>non CUDA transp_AVX Time</v>
      </c>
      <c r="D277" s="9">
        <f t="shared" ref="D277:H277" ca="1" si="36">POWER(SQRT(D168)/D114,2)</f>
        <v>4.7640169689810412E-5</v>
      </c>
      <c r="E277" s="9">
        <f t="shared" ca="1" si="36"/>
        <v>4.8853432587281928E-5</v>
      </c>
      <c r="F277" s="9">
        <f t="shared" ca="1" si="36"/>
        <v>4.8843277198398668E-5</v>
      </c>
      <c r="G277" s="9">
        <f t="shared" ca="1" si="36"/>
        <v>4.2773108503061183E-5</v>
      </c>
      <c r="H277" s="9">
        <f t="shared" ca="1" si="36"/>
        <v>2.2416497239970845E-4</v>
      </c>
    </row>
    <row r="278" spans="1:8" x14ac:dyDescent="0.25">
      <c r="A278">
        <v>31</v>
      </c>
      <c r="C278" t="str">
        <f ca="1">OFFSET('1344p stat'!$A$1,A278*20,0)</f>
        <v>non CUDA transp_AVX</v>
      </c>
      <c r="D278" s="9">
        <f t="shared" ref="D278:H278" ca="1" si="37">POWER(SQRT(D169)/D115,2)</f>
        <v>3.4494786919667366E-5</v>
      </c>
      <c r="E278" s="9" t="e">
        <f t="shared" ca="1" si="37"/>
        <v>#DIV/0!</v>
      </c>
      <c r="F278" s="9" t="e">
        <f t="shared" ca="1" si="37"/>
        <v>#DIV/0!</v>
      </c>
      <c r="G278" s="9" t="e">
        <f t="shared" ca="1" si="37"/>
        <v>#DIV/0!</v>
      </c>
      <c r="H278" s="9" t="e">
        <f t="shared" ca="1" si="37"/>
        <v>#DIV/0!</v>
      </c>
    </row>
    <row r="279" spans="1:8" x14ac:dyDescent="0.25">
      <c r="A279">
        <v>32</v>
      </c>
      <c r="C279" t="str">
        <f ca="1">OFFSET('1344p stat'!$A$1,A279*20,0)</f>
        <v>non CUDA transp_AVX non hash</v>
      </c>
      <c r="D279" s="9">
        <f t="shared" ref="D279:H279" ca="1" si="38">POWER(SQRT(D170)/D116,2)</f>
        <v>8.3876956980211866E-5</v>
      </c>
      <c r="E279" s="9">
        <f t="shared" ca="1" si="38"/>
        <v>8.4636279193391666E-5</v>
      </c>
      <c r="F279" s="9">
        <f t="shared" ca="1" si="38"/>
        <v>8.458276438307429E-5</v>
      </c>
      <c r="G279" s="9">
        <f t="shared" ca="1" si="38"/>
        <v>7.1954519218333376E-5</v>
      </c>
      <c r="H279" s="9">
        <f t="shared" ca="1" si="38"/>
        <v>2.5180974298112972E-4</v>
      </c>
    </row>
    <row r="280" spans="1:8" x14ac:dyDescent="0.25">
      <c r="A280">
        <v>33</v>
      </c>
      <c r="C280" t="str">
        <f ca="1">OFFSET('1344p stat'!$A$1,A280*20,0)</f>
        <v>non CUDA transp_AVX_OMP Time</v>
      </c>
      <c r="D280" s="9">
        <f t="shared" ref="D280:H280" ca="1" si="39">POWER(SQRT(D171)/D117,2)</f>
        <v>1.882009013355847E-5</v>
      </c>
      <c r="E280" s="9">
        <f t="shared" ca="1" si="39"/>
        <v>1.8642026737259496E-5</v>
      </c>
      <c r="F280" s="9">
        <f t="shared" ca="1" si="39"/>
        <v>1.8625289247617891E-5</v>
      </c>
      <c r="G280" s="9">
        <f t="shared" ca="1" si="39"/>
        <v>1.4839375448385136E-5</v>
      </c>
      <c r="H280" s="9">
        <f t="shared" ca="1" si="39"/>
        <v>1.9395425151587248E-4</v>
      </c>
    </row>
    <row r="281" spans="1:8" x14ac:dyDescent="0.25">
      <c r="A281">
        <v>34</v>
      </c>
      <c r="C281" t="str">
        <f ca="1">OFFSET('1344p stat'!$A$1,A281*20,0)</f>
        <v>non CUDA transp_AVX_OMP</v>
      </c>
      <c r="D281" s="9">
        <f t="shared" ref="D281:H281" ca="1" si="40">POWER(SQRT(D172)/D118,2)</f>
        <v>1.6200877819068116E-4</v>
      </c>
      <c r="E281" s="9" t="e">
        <f t="shared" ca="1" si="40"/>
        <v>#DIV/0!</v>
      </c>
      <c r="F281" s="9" t="e">
        <f t="shared" ca="1" si="40"/>
        <v>#DIV/0!</v>
      </c>
      <c r="G281" s="9" t="e">
        <f t="shared" ca="1" si="40"/>
        <v>#DIV/0!</v>
      </c>
      <c r="H281" s="9" t="e">
        <f t="shared" ca="1" si="40"/>
        <v>#DIV/0!</v>
      </c>
    </row>
    <row r="282" spans="1:8" x14ac:dyDescent="0.25">
      <c r="A282">
        <v>35</v>
      </c>
      <c r="C282" t="str">
        <f ca="1">OFFSET('1344p stat'!$A$1,A282*20,0)</f>
        <v>non CUDA transp_AVX_OMP non hash</v>
      </c>
      <c r="D282" s="9">
        <f t="shared" ref="D282:H282" ca="1" si="41">POWER(SQRT(D173)/D119,2)</f>
        <v>3.3782888454860277E-3</v>
      </c>
      <c r="E282" s="9">
        <f t="shared" ca="1" si="41"/>
        <v>3.3987431975807717E-3</v>
      </c>
      <c r="F282" s="9">
        <f t="shared" ca="1" si="41"/>
        <v>3.3981074105431741E-3</v>
      </c>
      <c r="G282" s="9">
        <f t="shared" ca="1" si="41"/>
        <v>3.2610829276763973E-3</v>
      </c>
      <c r="H282" s="9">
        <f t="shared" ca="1" si="41"/>
        <v>3.9841915062287488E-3</v>
      </c>
    </row>
    <row r="283" spans="1:8" x14ac:dyDescent="0.25">
      <c r="A283">
        <v>36</v>
      </c>
      <c r="C283">
        <f ca="1">OFFSET('1344p stat'!$A$1,A283*20,0)</f>
        <v>0</v>
      </c>
      <c r="D283" s="9" t="e">
        <f t="shared" ref="D283:H283" ca="1" si="42">POWER(SQRT(D174)/D120,2)</f>
        <v>#DIV/0!</v>
      </c>
      <c r="E283" s="9" t="e">
        <f t="shared" ca="1" si="42"/>
        <v>#DIV/0!</v>
      </c>
      <c r="F283" s="9" t="e">
        <f t="shared" ca="1" si="42"/>
        <v>#DIV/0!</v>
      </c>
      <c r="G283" s="9" t="e">
        <f t="shared" ca="1" si="42"/>
        <v>#DIV/0!</v>
      </c>
      <c r="H283" s="9" t="e">
        <f t="shared" ca="1" si="42"/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t="shared" ref="D284:H284" ca="1" si="43">POWER(SQRT(D175)/D121,2)</f>
        <v>#DIV/0!</v>
      </c>
      <c r="E284" s="9" t="e">
        <f t="shared" ca="1" si="43"/>
        <v>#DIV/0!</v>
      </c>
      <c r="F284" s="9" t="e">
        <f t="shared" ca="1" si="43"/>
        <v>#DIV/0!</v>
      </c>
      <c r="G284" s="9" t="e">
        <f t="shared" ca="1" si="43"/>
        <v>#DIV/0!</v>
      </c>
      <c r="H284" s="9" t="e">
        <f t="shared" ca="1" si="43"/>
        <v>#DIV/0!</v>
      </c>
    </row>
    <row r="285" spans="1:8" x14ac:dyDescent="0.25">
      <c r="A285">
        <v>38</v>
      </c>
      <c r="C285">
        <f ca="1">OFFSET('1344p stat'!$A$1,A285*20,0)</f>
        <v>0</v>
      </c>
      <c r="D285" s="9" t="e">
        <f t="shared" ref="D285:H285" ca="1" si="44">POWER(SQRT(D176)/D122,2)</f>
        <v>#DIV/0!</v>
      </c>
      <c r="E285" s="9" t="e">
        <f t="shared" ca="1" si="44"/>
        <v>#DIV/0!</v>
      </c>
      <c r="F285" s="9" t="e">
        <f t="shared" ca="1" si="44"/>
        <v>#DIV/0!</v>
      </c>
      <c r="G285" s="9" t="e">
        <f t="shared" ca="1" si="44"/>
        <v>#DIV/0!</v>
      </c>
      <c r="H285" s="9" t="e">
        <f t="shared" ca="1" si="44"/>
        <v>#DIV/0!</v>
      </c>
    </row>
    <row r="286" spans="1:8" x14ac:dyDescent="0.25">
      <c r="A286">
        <v>39</v>
      </c>
      <c r="C286">
        <f ca="1">OFFSET('1344p stat'!$A$1,A286*20,0)</f>
        <v>0</v>
      </c>
      <c r="D286" s="9" t="e">
        <f t="shared" ref="D286:H286" ca="1" si="45">POWER(SQRT(D177)/D123,2)</f>
        <v>#DIV/0!</v>
      </c>
      <c r="E286" s="9" t="e">
        <f t="shared" ca="1" si="45"/>
        <v>#DIV/0!</v>
      </c>
      <c r="F286" s="9" t="e">
        <f t="shared" ca="1" si="45"/>
        <v>#DIV/0!</v>
      </c>
      <c r="G286" s="9" t="e">
        <f t="shared" ca="1" si="45"/>
        <v>#DIV/0!</v>
      </c>
      <c r="H286" s="9" t="e">
        <f t="shared" ca="1" si="45"/>
        <v>#DIV/0!</v>
      </c>
    </row>
    <row r="287" spans="1:8" x14ac:dyDescent="0.25">
      <c r="A287">
        <v>40</v>
      </c>
      <c r="C287">
        <f ca="1">OFFSET('1344p stat'!$A$1,A287*20,0)</f>
        <v>0</v>
      </c>
      <c r="D287" s="9" t="e">
        <f t="shared" ref="D287:H287" ca="1" si="46">POWER(SQRT(D178)/D124,2)</f>
        <v>#DIV/0!</v>
      </c>
      <c r="E287" s="9" t="e">
        <f t="shared" ca="1" si="46"/>
        <v>#DIV/0!</v>
      </c>
      <c r="F287" s="9" t="e">
        <f t="shared" ca="1" si="46"/>
        <v>#DIV/0!</v>
      </c>
      <c r="G287" s="9" t="e">
        <f t="shared" ca="1" si="46"/>
        <v>#DIV/0!</v>
      </c>
      <c r="H287" s="9" t="e">
        <f t="shared" ca="1" si="46"/>
        <v>#DIV/0!</v>
      </c>
    </row>
    <row r="288" spans="1:8" x14ac:dyDescent="0.25">
      <c r="A288">
        <v>41</v>
      </c>
      <c r="C288">
        <f ca="1">OFFSET('1344p stat'!$A$1,A288*20,0)</f>
        <v>0</v>
      </c>
      <c r="D288" s="9" t="e">
        <f t="shared" ref="D288:H288" ca="1" si="47">POWER(SQRT(D179)/D125,2)</f>
        <v>#DIV/0!</v>
      </c>
      <c r="E288" s="9" t="e">
        <f t="shared" ca="1" si="47"/>
        <v>#DIV/0!</v>
      </c>
      <c r="F288" s="9" t="e">
        <f t="shared" ca="1" si="47"/>
        <v>#DIV/0!</v>
      </c>
      <c r="G288" s="9" t="e">
        <f t="shared" ca="1" si="47"/>
        <v>#DIV/0!</v>
      </c>
      <c r="H288" s="9" t="e">
        <f t="shared" ca="1" si="47"/>
        <v>#DIV/0!</v>
      </c>
    </row>
    <row r="289" spans="1:8" x14ac:dyDescent="0.25">
      <c r="A289">
        <v>42</v>
      </c>
      <c r="C289">
        <f ca="1">OFFSET('1344p stat'!$A$1,A289*20,0)</f>
        <v>0</v>
      </c>
      <c r="D289" s="9" t="e">
        <f t="shared" ref="D289:H289" ca="1" si="48">POWER(SQRT(D180)/D126,2)</f>
        <v>#DIV/0!</v>
      </c>
      <c r="E289" s="9" t="e">
        <f t="shared" ca="1" si="48"/>
        <v>#DIV/0!</v>
      </c>
      <c r="F289" s="9" t="e">
        <f t="shared" ca="1" si="48"/>
        <v>#DIV/0!</v>
      </c>
      <c r="G289" s="9" t="e">
        <f t="shared" ca="1" si="48"/>
        <v>#DIV/0!</v>
      </c>
      <c r="H289" s="9" t="e">
        <f t="shared" ca="1" si="48"/>
        <v>#DIV/0!</v>
      </c>
    </row>
    <row r="290" spans="1:8" x14ac:dyDescent="0.25">
      <c r="A290">
        <v>43</v>
      </c>
      <c r="C290">
        <f ca="1">OFFSET('1344p stat'!$A$1,A290*20,0)</f>
        <v>0</v>
      </c>
      <c r="D290" s="9" t="e">
        <f t="shared" ref="D290:H290" ca="1" si="49">POWER(SQRT(D181)/D127,2)</f>
        <v>#DIV/0!</v>
      </c>
      <c r="E290" s="9" t="e">
        <f t="shared" ca="1" si="49"/>
        <v>#DIV/0!</v>
      </c>
      <c r="F290" s="9" t="e">
        <f t="shared" ca="1" si="49"/>
        <v>#DIV/0!</v>
      </c>
      <c r="G290" s="9" t="e">
        <f t="shared" ca="1" si="49"/>
        <v>#DIV/0!</v>
      </c>
      <c r="H290" s="9" t="e">
        <f t="shared" ca="1" si="49"/>
        <v>#DIV/0!</v>
      </c>
    </row>
    <row r="291" spans="1:8" x14ac:dyDescent="0.25">
      <c r="A291">
        <v>44</v>
      </c>
      <c r="C291">
        <f ca="1">OFFSET('1344p stat'!$A$1,A291*20,0)</f>
        <v>0</v>
      </c>
      <c r="D291" s="9" t="e">
        <f t="shared" ref="D291:H291" ca="1" si="50">POWER(SQRT(D182)/D128,2)</f>
        <v>#DIV/0!</v>
      </c>
      <c r="E291" s="9" t="e">
        <f t="shared" ca="1" si="50"/>
        <v>#DIV/0!</v>
      </c>
      <c r="F291" s="9" t="e">
        <f t="shared" ca="1" si="50"/>
        <v>#DIV/0!</v>
      </c>
      <c r="G291" s="9" t="e">
        <f t="shared" ca="1" si="50"/>
        <v>#DIV/0!</v>
      </c>
      <c r="H291" s="9" t="e">
        <f t="shared" ca="1" si="50"/>
        <v>#DIV/0!</v>
      </c>
    </row>
    <row r="292" spans="1:8" x14ac:dyDescent="0.25">
      <c r="A292">
        <v>45</v>
      </c>
      <c r="C292">
        <f ca="1">OFFSET('1344p stat'!$A$1,A292*20,0)</f>
        <v>0</v>
      </c>
      <c r="D292" s="9" t="e">
        <f t="shared" ref="D292:H292" ca="1" si="51">POWER(SQRT(D183)/D129,2)</f>
        <v>#DIV/0!</v>
      </c>
      <c r="E292" s="9" t="e">
        <f t="shared" ca="1" si="51"/>
        <v>#DIV/0!</v>
      </c>
      <c r="F292" s="9" t="e">
        <f t="shared" ca="1" si="51"/>
        <v>#DIV/0!</v>
      </c>
      <c r="G292" s="9" t="e">
        <f t="shared" ca="1" si="51"/>
        <v>#DIV/0!</v>
      </c>
      <c r="H292" s="9" t="e">
        <f t="shared" ca="1" si="51"/>
        <v>#DIV/0!</v>
      </c>
    </row>
    <row r="293" spans="1:8" x14ac:dyDescent="0.25">
      <c r="A293">
        <v>46</v>
      </c>
      <c r="C293">
        <f ca="1">OFFSET('1344p stat'!$A$1,A293*20,0)</f>
        <v>0</v>
      </c>
      <c r="D293" s="9" t="e">
        <f t="shared" ref="D293:H293" ca="1" si="52">POWER(SQRT(D184)/D130,2)</f>
        <v>#DIV/0!</v>
      </c>
      <c r="E293" s="9" t="e">
        <f t="shared" ca="1" si="52"/>
        <v>#DIV/0!</v>
      </c>
      <c r="F293" s="9" t="e">
        <f t="shared" ca="1" si="52"/>
        <v>#DIV/0!</v>
      </c>
      <c r="G293" s="9" t="e">
        <f t="shared" ca="1" si="52"/>
        <v>#DIV/0!</v>
      </c>
      <c r="H293" s="9" t="e">
        <f t="shared" ca="1" si="52"/>
        <v>#DIV/0!</v>
      </c>
    </row>
    <row r="294" spans="1:8" x14ac:dyDescent="0.25">
      <c r="A294">
        <v>47</v>
      </c>
      <c r="C294">
        <f ca="1">OFFSET('1344p stat'!$A$1,A294*20,0)</f>
        <v>0</v>
      </c>
      <c r="D294" s="9" t="e">
        <f t="shared" ref="D294:H294" ca="1" si="53">POWER(SQRT(D185)/D131,2)</f>
        <v>#DIV/0!</v>
      </c>
      <c r="E294" s="9" t="e">
        <f t="shared" ca="1" si="53"/>
        <v>#DIV/0!</v>
      </c>
      <c r="F294" s="9" t="e">
        <f t="shared" ca="1" si="53"/>
        <v>#DIV/0!</v>
      </c>
      <c r="G294" s="9" t="e">
        <f t="shared" ca="1" si="53"/>
        <v>#DIV/0!</v>
      </c>
      <c r="H294" s="9" t="e">
        <f t="shared" ca="1" si="53"/>
        <v>#DIV/0!</v>
      </c>
    </row>
    <row r="295" spans="1:8" x14ac:dyDescent="0.25">
      <c r="A295">
        <v>48</v>
      </c>
      <c r="C295">
        <f ca="1">OFFSET('1344p stat'!$A$1,A295*20,0)</f>
        <v>0</v>
      </c>
      <c r="D295" s="9" t="e">
        <f t="shared" ref="D295:H295" ca="1" si="54">POWER(SQRT(D186)/D132,2)</f>
        <v>#DIV/0!</v>
      </c>
      <c r="E295" s="9" t="e">
        <f t="shared" ca="1" si="54"/>
        <v>#DIV/0!</v>
      </c>
      <c r="F295" s="9" t="e">
        <f t="shared" ca="1" si="54"/>
        <v>#DIV/0!</v>
      </c>
      <c r="G295" s="9" t="e">
        <f t="shared" ca="1" si="54"/>
        <v>#DIV/0!</v>
      </c>
      <c r="H295" s="9" t="e">
        <f t="shared" ca="1" si="54"/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t="shared" ref="D296:H296" ca="1" si="55">POWER(SQRT(D187)/D133,2)</f>
        <v>#DIV/0!</v>
      </c>
      <c r="E296" s="9" t="e">
        <f t="shared" ca="1" si="55"/>
        <v>#DIV/0!</v>
      </c>
      <c r="F296" s="9" t="e">
        <f t="shared" ca="1" si="55"/>
        <v>#DIV/0!</v>
      </c>
      <c r="G296" s="9" t="e">
        <f t="shared" ca="1" si="55"/>
        <v>#DIV/0!</v>
      </c>
      <c r="H296" s="9" t="e">
        <f t="shared" ca="1" si="55"/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t="shared" ref="D297:H297" ca="1" si="56">POWER(SQRT(D188)/D134,2)</f>
        <v>#DIV/0!</v>
      </c>
      <c r="E297" s="9" t="e">
        <f t="shared" ca="1" si="56"/>
        <v>#DIV/0!</v>
      </c>
      <c r="F297" s="9" t="e">
        <f t="shared" ca="1" si="56"/>
        <v>#DIV/0!</v>
      </c>
      <c r="G297" s="9" t="e">
        <f t="shared" ca="1" si="56"/>
        <v>#DIV/0!</v>
      </c>
      <c r="H297" s="9" t="e">
        <f t="shared" ca="1" si="56"/>
        <v>#DIV/0!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461"/>
  <sheetViews>
    <sheetView workbookViewId="0">
      <selection activeCell="A2" sqref="A2:AM46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0.636791</v>
      </c>
      <c r="I2">
        <v>7.3750999999999997E-2</v>
      </c>
      <c r="J2" t="s">
        <v>3</v>
      </c>
      <c r="K2">
        <v>0.29841899999999999</v>
      </c>
      <c r="L2">
        <v>2.7265999999999999E-2</v>
      </c>
      <c r="M2" t="s">
        <v>4</v>
      </c>
      <c r="N2">
        <v>0.198326</v>
      </c>
      <c r="O2">
        <v>2.4316999999999998E-2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1.2486649999999999</v>
      </c>
      <c r="I3">
        <v>0.26809300000000003</v>
      </c>
      <c r="J3" t="s">
        <v>3</v>
      </c>
      <c r="K3">
        <v>0.57443299999999997</v>
      </c>
      <c r="L3">
        <v>9.7304000000000002E-2</v>
      </c>
      <c r="M3" t="s">
        <v>4</v>
      </c>
      <c r="N3">
        <v>0.391934</v>
      </c>
      <c r="O3">
        <v>8.9221999999999996E-2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1.817709</v>
      </c>
      <c r="I4">
        <v>0.486817</v>
      </c>
      <c r="J4" t="s">
        <v>3</v>
      </c>
      <c r="K4">
        <v>0.83042099999999996</v>
      </c>
      <c r="L4">
        <v>0.17924300000000001</v>
      </c>
      <c r="M4" t="s">
        <v>4</v>
      </c>
      <c r="N4">
        <v>0.56451200000000001</v>
      </c>
      <c r="O4">
        <v>0.165882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2.35101</v>
      </c>
      <c r="I5">
        <v>0.64952299999999996</v>
      </c>
      <c r="J5" t="s">
        <v>3</v>
      </c>
      <c r="K5">
        <v>1.0601940000000001</v>
      </c>
      <c r="L5">
        <v>0.24074999999999999</v>
      </c>
      <c r="M5" t="s">
        <v>4</v>
      </c>
      <c r="N5">
        <v>0.71618199999999999</v>
      </c>
      <c r="O5">
        <v>0.22009100000000001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2.9001290000000002</v>
      </c>
      <c r="I6">
        <v>0.86207999999999996</v>
      </c>
      <c r="J6" t="s">
        <v>3</v>
      </c>
      <c r="K6">
        <v>1.299051</v>
      </c>
      <c r="L6">
        <v>0.31597700000000001</v>
      </c>
      <c r="M6" t="s">
        <v>4</v>
      </c>
      <c r="N6">
        <v>0.86988699999999997</v>
      </c>
      <c r="O6">
        <v>0.28605599999999998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3.4292069999999999</v>
      </c>
      <c r="I7">
        <v>1.133521</v>
      </c>
      <c r="J7" t="s">
        <v>3</v>
      </c>
      <c r="K7">
        <v>1.529731</v>
      </c>
      <c r="L7">
        <v>0.41645900000000002</v>
      </c>
      <c r="M7" t="s">
        <v>4</v>
      </c>
      <c r="N7">
        <v>1.0219849999999999</v>
      </c>
      <c r="O7">
        <v>0.37511100000000003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3.9641090000000001</v>
      </c>
      <c r="I8">
        <v>1.443827</v>
      </c>
      <c r="J8" t="s">
        <v>3</v>
      </c>
      <c r="K8">
        <v>1.762913</v>
      </c>
      <c r="L8">
        <v>0.52580800000000005</v>
      </c>
      <c r="M8" t="s">
        <v>4</v>
      </c>
      <c r="N8">
        <v>1.173597</v>
      </c>
      <c r="O8">
        <v>0.47523799999999999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4.4968029999999999</v>
      </c>
      <c r="I9">
        <v>1.847121</v>
      </c>
      <c r="J9" t="s">
        <v>3</v>
      </c>
      <c r="K9">
        <v>1.993817</v>
      </c>
      <c r="L9">
        <v>0.67283800000000005</v>
      </c>
      <c r="M9" t="s">
        <v>4</v>
      </c>
      <c r="N9">
        <v>1.3259700000000001</v>
      </c>
      <c r="O9">
        <v>0.60597000000000001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5.022329</v>
      </c>
      <c r="I10">
        <v>2.0646</v>
      </c>
      <c r="J10" t="s">
        <v>3</v>
      </c>
      <c r="K10">
        <v>2.2167219999999999</v>
      </c>
      <c r="L10">
        <v>0.74833000000000005</v>
      </c>
      <c r="M10" t="s">
        <v>4</v>
      </c>
      <c r="N10">
        <v>1.464507</v>
      </c>
      <c r="O10">
        <v>0.67014099999999999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5.5154050000000003</v>
      </c>
      <c r="I11">
        <v>2.0972949999999999</v>
      </c>
      <c r="J11" t="s">
        <v>3</v>
      </c>
      <c r="K11">
        <v>2.4245429999999999</v>
      </c>
      <c r="L11">
        <v>0.76708200000000004</v>
      </c>
      <c r="M11" t="s">
        <v>4</v>
      </c>
      <c r="N11">
        <v>1.5922609999999999</v>
      </c>
      <c r="O11">
        <v>0.68521100000000001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6.0348470000000001</v>
      </c>
      <c r="I12">
        <v>2.103774</v>
      </c>
      <c r="J12" t="s">
        <v>3</v>
      </c>
      <c r="K12">
        <v>2.653867</v>
      </c>
      <c r="L12">
        <v>0.78069500000000003</v>
      </c>
      <c r="M12" t="s">
        <v>4</v>
      </c>
      <c r="N12">
        <v>1.736491</v>
      </c>
      <c r="O12">
        <v>0.69819799999999999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6.5828689999999996</v>
      </c>
      <c r="I13">
        <v>2.1583380000000001</v>
      </c>
      <c r="J13" t="s">
        <v>3</v>
      </c>
      <c r="K13">
        <v>2.900827</v>
      </c>
      <c r="L13">
        <v>0.78611699999999995</v>
      </c>
      <c r="M13" t="s">
        <v>4</v>
      </c>
      <c r="N13">
        <v>1.8960269999999999</v>
      </c>
      <c r="O13">
        <v>0.70183099999999998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7.1358790000000001</v>
      </c>
      <c r="I14">
        <v>2.1839559999999998</v>
      </c>
      <c r="J14" t="s">
        <v>3</v>
      </c>
      <c r="K14">
        <v>3.1401500000000002</v>
      </c>
      <c r="L14">
        <v>0.80166800000000005</v>
      </c>
      <c r="M14" t="s">
        <v>4</v>
      </c>
      <c r="N14">
        <v>2.0541040000000002</v>
      </c>
      <c r="O14">
        <v>0.71890500000000002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7.6873100000000001</v>
      </c>
      <c r="I15">
        <v>2.298667</v>
      </c>
      <c r="J15" t="s">
        <v>3</v>
      </c>
      <c r="K15">
        <v>3.3871829999999998</v>
      </c>
      <c r="L15">
        <v>0.84191700000000003</v>
      </c>
      <c r="M15" t="s">
        <v>4</v>
      </c>
      <c r="N15">
        <v>2.2139549999999999</v>
      </c>
      <c r="O15">
        <v>0.75746100000000005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8.2354959999999995</v>
      </c>
      <c r="I16">
        <v>2.4548420000000002</v>
      </c>
      <c r="J16" t="s">
        <v>3</v>
      </c>
      <c r="K16">
        <v>3.6307589999999998</v>
      </c>
      <c r="L16">
        <v>0.90819099999999997</v>
      </c>
      <c r="M16" t="s">
        <v>4</v>
      </c>
      <c r="N16">
        <v>2.3697560000000002</v>
      </c>
      <c r="O16">
        <v>0.81625800000000004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8.7421469999999992</v>
      </c>
      <c r="I17">
        <v>2.4519389999999999</v>
      </c>
      <c r="J17" t="s">
        <v>3</v>
      </c>
      <c r="K17">
        <v>3.8457150000000002</v>
      </c>
      <c r="L17">
        <v>0.90442</v>
      </c>
      <c r="M17" t="s">
        <v>4</v>
      </c>
      <c r="N17">
        <v>2.5000209999999998</v>
      </c>
      <c r="O17">
        <v>0.80750200000000005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9.2404299999999999</v>
      </c>
      <c r="I18">
        <v>2.4848889999999999</v>
      </c>
      <c r="J18" t="s">
        <v>3</v>
      </c>
      <c r="K18">
        <v>4.0613830000000002</v>
      </c>
      <c r="L18">
        <v>0.92080300000000004</v>
      </c>
      <c r="M18" t="s">
        <v>4</v>
      </c>
      <c r="N18">
        <v>2.6304419999999999</v>
      </c>
      <c r="O18">
        <v>0.81735400000000002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9.7346970000000006</v>
      </c>
      <c r="I19">
        <v>2.4983970000000002</v>
      </c>
      <c r="J19" t="s">
        <v>3</v>
      </c>
      <c r="K19">
        <v>4.2735810000000001</v>
      </c>
      <c r="L19">
        <v>0.92166099999999995</v>
      </c>
      <c r="M19" t="s">
        <v>4</v>
      </c>
      <c r="N19">
        <v>2.7631019999999999</v>
      </c>
      <c r="O19">
        <v>0.80979199999999996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10.233128000000001</v>
      </c>
      <c r="I20">
        <v>2.5043099999999998</v>
      </c>
      <c r="J20" t="s">
        <v>3</v>
      </c>
      <c r="K20">
        <v>4.4910189999999997</v>
      </c>
      <c r="L20">
        <v>0.92065300000000005</v>
      </c>
      <c r="M20" t="s">
        <v>4</v>
      </c>
      <c r="N20">
        <v>2.9006460000000001</v>
      </c>
      <c r="O20">
        <v>0.80809900000000001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10.72841</v>
      </c>
      <c r="I21">
        <v>2.521331</v>
      </c>
      <c r="J21" t="s">
        <v>3</v>
      </c>
      <c r="K21">
        <v>4.6997450000000001</v>
      </c>
      <c r="L21">
        <v>0.915099</v>
      </c>
      <c r="M21" t="s">
        <v>4</v>
      </c>
      <c r="N21">
        <v>3.0256020000000001</v>
      </c>
      <c r="O21">
        <v>0.79654100000000005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867.52552100000003</v>
      </c>
      <c r="I42">
        <v>42.484718000000001</v>
      </c>
      <c r="J42" t="s">
        <v>3</v>
      </c>
      <c r="K42">
        <v>867.43931499999997</v>
      </c>
      <c r="L42">
        <v>42.482579999999999</v>
      </c>
      <c r="M42" t="s">
        <v>4</v>
      </c>
      <c r="N42">
        <v>0.10138900000000001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1736.6370609999999</v>
      </c>
      <c r="I43">
        <v>149.477892</v>
      </c>
      <c r="J43" t="s">
        <v>3</v>
      </c>
      <c r="K43">
        <v>1736.46498</v>
      </c>
      <c r="L43">
        <v>149.47707399999999</v>
      </c>
      <c r="M43" t="s">
        <v>4</v>
      </c>
      <c r="N43">
        <v>0.20280500000000001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2606.6355910000002</v>
      </c>
      <c r="I44">
        <v>444.332832</v>
      </c>
      <c r="J44" t="s">
        <v>3</v>
      </c>
      <c r="K44">
        <v>2606.3753369999999</v>
      </c>
      <c r="L44">
        <v>444.36758099999997</v>
      </c>
      <c r="M44" t="s">
        <v>4</v>
      </c>
      <c r="N44">
        <v>0.30424800000000002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3475.9760209999999</v>
      </c>
      <c r="I45">
        <v>590.07960700000001</v>
      </c>
      <c r="J45" t="s">
        <v>3</v>
      </c>
      <c r="K45">
        <v>3475.6292819999999</v>
      </c>
      <c r="L45">
        <v>590.00921600000004</v>
      </c>
      <c r="M45" t="s">
        <v>4</v>
      </c>
      <c r="N45">
        <v>0.40564099999999997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4343.6430760000003</v>
      </c>
      <c r="I46">
        <v>759.75072899999998</v>
      </c>
      <c r="J46" t="s">
        <v>3</v>
      </c>
      <c r="K46">
        <v>4343.2098340000002</v>
      </c>
      <c r="L46">
        <v>759.71087299999999</v>
      </c>
      <c r="M46" t="s">
        <v>4</v>
      </c>
      <c r="N46">
        <v>0.50703799999999999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5211.1197560000001</v>
      </c>
      <c r="I47">
        <v>863.76837699999999</v>
      </c>
      <c r="J47" t="s">
        <v>3</v>
      </c>
      <c r="K47">
        <v>5210.6004199999998</v>
      </c>
      <c r="L47">
        <v>863.70358699999997</v>
      </c>
      <c r="M47" t="s">
        <v>4</v>
      </c>
      <c r="N47">
        <v>0.60846100000000003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6080.6772270000001</v>
      </c>
      <c r="I48">
        <v>1095.8434930000001</v>
      </c>
      <c r="J48" t="s">
        <v>3</v>
      </c>
      <c r="K48">
        <v>6080.0712210000002</v>
      </c>
      <c r="L48">
        <v>1095.7301990000001</v>
      </c>
      <c r="M48" t="s">
        <v>4</v>
      </c>
      <c r="N48">
        <v>0.71054499999999998</v>
      </c>
      <c r="O48">
        <v>2.4000000000000001E-5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6949.0121779999999</v>
      </c>
      <c r="I49">
        <v>1483.4807659999999</v>
      </c>
      <c r="J49" t="s">
        <v>3</v>
      </c>
      <c r="K49">
        <v>6948.3198830000001</v>
      </c>
      <c r="L49">
        <v>1483.420196</v>
      </c>
      <c r="M49" t="s">
        <v>4</v>
      </c>
      <c r="N49">
        <v>0.81197600000000003</v>
      </c>
      <c r="O49">
        <v>2.3E-5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7816.5308199999999</v>
      </c>
      <c r="I50">
        <v>1668.0377289999999</v>
      </c>
      <c r="J50" t="s">
        <v>3</v>
      </c>
      <c r="K50">
        <v>7815.7524409999996</v>
      </c>
      <c r="L50">
        <v>1667.917093</v>
      </c>
      <c r="M50" t="s">
        <v>4</v>
      </c>
      <c r="N50">
        <v>0.91332199999999997</v>
      </c>
      <c r="O50">
        <v>2.3E-5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8685.6641020000006</v>
      </c>
      <c r="I51">
        <v>1913.609103</v>
      </c>
      <c r="J51" t="s">
        <v>3</v>
      </c>
      <c r="K51">
        <v>8684.7992579999991</v>
      </c>
      <c r="L51">
        <v>1913.4089530000001</v>
      </c>
      <c r="M51" t="s">
        <v>4</v>
      </c>
      <c r="N51">
        <v>1.0147029999999999</v>
      </c>
      <c r="O51">
        <v>2.3E-5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9555.9768550000008</v>
      </c>
      <c r="I52">
        <v>2549.9777600000002</v>
      </c>
      <c r="J52" t="s">
        <v>3</v>
      </c>
      <c r="K52">
        <v>9555.0255469999993</v>
      </c>
      <c r="L52">
        <v>2549.6647240000002</v>
      </c>
      <c r="M52" t="s">
        <v>4</v>
      </c>
      <c r="N52">
        <v>1.1161369999999999</v>
      </c>
      <c r="O52">
        <v>2.3E-5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10425.479727</v>
      </c>
      <c r="I53">
        <v>3296.745739</v>
      </c>
      <c r="J53" t="s">
        <v>3</v>
      </c>
      <c r="K53">
        <v>10424.441836</v>
      </c>
      <c r="L53">
        <v>3296.2929690000001</v>
      </c>
      <c r="M53" t="s">
        <v>4</v>
      </c>
      <c r="N53">
        <v>1.217516</v>
      </c>
      <c r="O53">
        <v>2.3E-5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11293.41748</v>
      </c>
      <c r="I54">
        <v>3670.3336829999998</v>
      </c>
      <c r="J54" t="s">
        <v>3</v>
      </c>
      <c r="K54">
        <v>11292.293828</v>
      </c>
      <c r="L54">
        <v>3669.7931010000002</v>
      </c>
      <c r="M54" t="s">
        <v>4</v>
      </c>
      <c r="N54">
        <v>1.3188839999999999</v>
      </c>
      <c r="O54">
        <v>2.3E-5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12163.494043000001</v>
      </c>
      <c r="I55">
        <v>4589.4641089999996</v>
      </c>
      <c r="J55" t="s">
        <v>3</v>
      </c>
      <c r="K55">
        <v>12162.284297</v>
      </c>
      <c r="L55">
        <v>4588.7485020000004</v>
      </c>
      <c r="M55" t="s">
        <v>4</v>
      </c>
      <c r="N55">
        <v>1.4203760000000001</v>
      </c>
      <c r="O55">
        <v>2.3E-5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13033.773691</v>
      </c>
      <c r="I56">
        <v>5984.943561</v>
      </c>
      <c r="J56" t="s">
        <v>3</v>
      </c>
      <c r="K56">
        <v>13032.477070000001</v>
      </c>
      <c r="L56">
        <v>5984.0573029999996</v>
      </c>
      <c r="M56" t="s">
        <v>4</v>
      </c>
      <c r="N56">
        <v>1.5218050000000001</v>
      </c>
      <c r="O56">
        <v>2.3E-5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13903.732421999999</v>
      </c>
      <c r="I57">
        <v>8129.5781150000003</v>
      </c>
      <c r="J57" t="s">
        <v>3</v>
      </c>
      <c r="K57">
        <v>13902.338906000001</v>
      </c>
      <c r="L57">
        <v>8129.3981379999996</v>
      </c>
      <c r="M57" t="s">
        <v>4</v>
      </c>
      <c r="N57">
        <v>1.623802</v>
      </c>
      <c r="O57">
        <v>4.0000000000000003E-5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14774.802422000001</v>
      </c>
      <c r="I58">
        <v>11205.228877</v>
      </c>
      <c r="J58" t="s">
        <v>3</v>
      </c>
      <c r="K58">
        <v>14773.322227000001</v>
      </c>
      <c r="L58">
        <v>11204.613357</v>
      </c>
      <c r="M58" t="s">
        <v>4</v>
      </c>
      <c r="N58">
        <v>1.725155</v>
      </c>
      <c r="O58">
        <v>4.1E-5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15642.795233999999</v>
      </c>
      <c r="I59">
        <v>12000.302828</v>
      </c>
      <c r="J59" t="s">
        <v>3</v>
      </c>
      <c r="K59">
        <v>15641.229238</v>
      </c>
      <c r="L59">
        <v>11999.692208</v>
      </c>
      <c r="M59" t="s">
        <v>4</v>
      </c>
      <c r="N59">
        <v>1.827016</v>
      </c>
      <c r="O59">
        <v>4.8999999999999998E-5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16510.846561999999</v>
      </c>
      <c r="I60">
        <v>12681.711961000001</v>
      </c>
      <c r="J60" t="s">
        <v>3</v>
      </c>
      <c r="K60">
        <v>16509.183086000001</v>
      </c>
      <c r="L60">
        <v>12682.291894</v>
      </c>
      <c r="M60" t="s">
        <v>4</v>
      </c>
      <c r="N60">
        <v>1.928504</v>
      </c>
      <c r="O60">
        <v>5.0000000000000002E-5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17378.142811999998</v>
      </c>
      <c r="I61">
        <v>12872.489608</v>
      </c>
      <c r="J61" t="s">
        <v>3</v>
      </c>
      <c r="K61">
        <v>17376.394101999998</v>
      </c>
      <c r="L61">
        <v>12872.900905</v>
      </c>
      <c r="M61" t="s">
        <v>4</v>
      </c>
      <c r="N61">
        <v>2.0298799999999999</v>
      </c>
      <c r="O61">
        <v>4.8999999999999998E-5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793.41727700000001</v>
      </c>
      <c r="I62">
        <v>1.690534</v>
      </c>
      <c r="J62" t="s">
        <v>3</v>
      </c>
      <c r="K62">
        <v>787.32693800000004</v>
      </c>
      <c r="L62">
        <v>1.6554880000000001</v>
      </c>
      <c r="M62" t="s">
        <v>4</v>
      </c>
      <c r="N62">
        <v>143.52669</v>
      </c>
      <c r="O62">
        <v>5.6482999999999998E-2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1586.7871170000001</v>
      </c>
      <c r="I63">
        <v>6.7284540000000002</v>
      </c>
      <c r="J63" t="s">
        <v>3</v>
      </c>
      <c r="K63">
        <v>1574.637354</v>
      </c>
      <c r="L63">
        <v>6.6838639999999998</v>
      </c>
      <c r="M63" t="s">
        <v>4</v>
      </c>
      <c r="N63">
        <v>287.04046299999999</v>
      </c>
      <c r="O63">
        <v>0.22362299999999999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2380.1616800000002</v>
      </c>
      <c r="I64">
        <v>15.063905999999999</v>
      </c>
      <c r="J64" t="s">
        <v>3</v>
      </c>
      <c r="K64">
        <v>2361.9492380000002</v>
      </c>
      <c r="L64">
        <v>14.959403999999999</v>
      </c>
      <c r="M64" t="s">
        <v>4</v>
      </c>
      <c r="N64">
        <v>430.56091400000003</v>
      </c>
      <c r="O64">
        <v>0.48866799999999999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3173.531309</v>
      </c>
      <c r="I65">
        <v>26.682516</v>
      </c>
      <c r="J65" t="s">
        <v>3</v>
      </c>
      <c r="K65">
        <v>3149.2713229999999</v>
      </c>
      <c r="L65">
        <v>26.512430999999999</v>
      </c>
      <c r="M65" t="s">
        <v>4</v>
      </c>
      <c r="N65">
        <v>574.08783200000005</v>
      </c>
      <c r="O65">
        <v>0.86167700000000003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3966.9259809999999</v>
      </c>
      <c r="I66">
        <v>41.506335999999997</v>
      </c>
      <c r="J66" t="s">
        <v>3</v>
      </c>
      <c r="K66">
        <v>3936.6001460000002</v>
      </c>
      <c r="L66">
        <v>41.227299000000002</v>
      </c>
      <c r="M66" t="s">
        <v>4</v>
      </c>
      <c r="N66">
        <v>717.61712799999998</v>
      </c>
      <c r="O66">
        <v>1.320916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4760.3007909999997</v>
      </c>
      <c r="I67">
        <v>59.729455999999999</v>
      </c>
      <c r="J67" t="s">
        <v>3</v>
      </c>
      <c r="K67">
        <v>4723.9191209999999</v>
      </c>
      <c r="L67">
        <v>59.451168000000003</v>
      </c>
      <c r="M67" t="s">
        <v>4</v>
      </c>
      <c r="N67">
        <v>861.13881700000002</v>
      </c>
      <c r="O67">
        <v>1.903651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5553.6664940000001</v>
      </c>
      <c r="I68">
        <v>81.532388999999995</v>
      </c>
      <c r="J68" t="s">
        <v>3</v>
      </c>
      <c r="K68">
        <v>5511.238652</v>
      </c>
      <c r="L68">
        <v>81.165611999999996</v>
      </c>
      <c r="M68" t="s">
        <v>4</v>
      </c>
      <c r="N68">
        <v>1004.6531230000001</v>
      </c>
      <c r="O68">
        <v>2.6211129999999998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6347.0854589999999</v>
      </c>
      <c r="I69">
        <v>106.31639800000001</v>
      </c>
      <c r="J69" t="s">
        <v>3</v>
      </c>
      <c r="K69">
        <v>6298.5835159999997</v>
      </c>
      <c r="L69">
        <v>105.859269</v>
      </c>
      <c r="M69" t="s">
        <v>4</v>
      </c>
      <c r="N69">
        <v>1148.1750709999999</v>
      </c>
      <c r="O69">
        <v>3.3892820000000001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7140.5178610000003</v>
      </c>
      <c r="I70">
        <v>134.41864899999999</v>
      </c>
      <c r="J70" t="s">
        <v>3</v>
      </c>
      <c r="K70">
        <v>7085.9411229999996</v>
      </c>
      <c r="L70">
        <v>133.875957</v>
      </c>
      <c r="M70" t="s">
        <v>4</v>
      </c>
      <c r="N70">
        <v>1291.705156</v>
      </c>
      <c r="O70">
        <v>4.2598700000000003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7933.9425099999999</v>
      </c>
      <c r="I71">
        <v>166.86590699999999</v>
      </c>
      <c r="J71" t="s">
        <v>3</v>
      </c>
      <c r="K71">
        <v>7873.3006640000003</v>
      </c>
      <c r="L71">
        <v>165.60492600000001</v>
      </c>
      <c r="M71" t="s">
        <v>4</v>
      </c>
      <c r="N71">
        <v>1435.234817</v>
      </c>
      <c r="O71">
        <v>5.337199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8727.3861130000005</v>
      </c>
      <c r="I72">
        <v>201.56349599999999</v>
      </c>
      <c r="J72" t="s">
        <v>3</v>
      </c>
      <c r="K72">
        <v>8660.6720120000009</v>
      </c>
      <c r="L72">
        <v>200.26040699999999</v>
      </c>
      <c r="M72" t="s">
        <v>4</v>
      </c>
      <c r="N72">
        <v>1578.7701199999999</v>
      </c>
      <c r="O72">
        <v>6.4276999999999997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9520.8015820000001</v>
      </c>
      <c r="I73">
        <v>240.60681500000001</v>
      </c>
      <c r="J73" t="s">
        <v>3</v>
      </c>
      <c r="K73">
        <v>9448.0381639999996</v>
      </c>
      <c r="L73">
        <v>238.530283</v>
      </c>
      <c r="M73" t="s">
        <v>4</v>
      </c>
      <c r="N73">
        <v>1722.3016259999999</v>
      </c>
      <c r="O73">
        <v>7.6927690000000002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10314.226621</v>
      </c>
      <c r="I74">
        <v>281.89567899999997</v>
      </c>
      <c r="J74" t="s">
        <v>3</v>
      </c>
      <c r="K74">
        <v>10235.406367</v>
      </c>
      <c r="L74">
        <v>279.92655999999999</v>
      </c>
      <c r="M74" t="s">
        <v>4</v>
      </c>
      <c r="N74">
        <v>1865.8338180000001</v>
      </c>
      <c r="O74">
        <v>9.0432699999999997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11107.679120999999</v>
      </c>
      <c r="I75">
        <v>326.40170000000001</v>
      </c>
      <c r="J75" t="s">
        <v>3</v>
      </c>
      <c r="K75">
        <v>11022.780488</v>
      </c>
      <c r="L75">
        <v>324.41635400000001</v>
      </c>
      <c r="M75" t="s">
        <v>4</v>
      </c>
      <c r="N75">
        <v>2009.3582590000001</v>
      </c>
      <c r="O75">
        <v>10.421148000000001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11901.112090000001</v>
      </c>
      <c r="I76">
        <v>374.91663999999997</v>
      </c>
      <c r="J76" t="s">
        <v>3</v>
      </c>
      <c r="K76">
        <v>11810.152559</v>
      </c>
      <c r="L76">
        <v>372.98156699999998</v>
      </c>
      <c r="M76" t="s">
        <v>4</v>
      </c>
      <c r="N76">
        <v>2152.8712500000001</v>
      </c>
      <c r="O76">
        <v>11.998965999999999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12694.571465000001</v>
      </c>
      <c r="I77">
        <v>425.877926</v>
      </c>
      <c r="J77" t="s">
        <v>3</v>
      </c>
      <c r="K77">
        <v>12597.538945</v>
      </c>
      <c r="L77">
        <v>424.21843899999999</v>
      </c>
      <c r="M77" t="s">
        <v>4</v>
      </c>
      <c r="N77">
        <v>2296.4068259999999</v>
      </c>
      <c r="O77">
        <v>13.631783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13488.039102000001</v>
      </c>
      <c r="I78">
        <v>481.03296899999998</v>
      </c>
      <c r="J78" t="s">
        <v>3</v>
      </c>
      <c r="K78">
        <v>13384.925352</v>
      </c>
      <c r="L78">
        <v>479.30373200000002</v>
      </c>
      <c r="M78" t="s">
        <v>4</v>
      </c>
      <c r="N78">
        <v>2439.9281150000002</v>
      </c>
      <c r="O78">
        <v>15.472218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14281.551973</v>
      </c>
      <c r="I79">
        <v>534.30534899999998</v>
      </c>
      <c r="J79" t="s">
        <v>3</v>
      </c>
      <c r="K79">
        <v>14172.359941000001</v>
      </c>
      <c r="L79">
        <v>532.19106799999997</v>
      </c>
      <c r="M79" t="s">
        <v>4</v>
      </c>
      <c r="N79">
        <v>2583.4627390000001</v>
      </c>
      <c r="O79">
        <v>17.193069000000001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15075.110273</v>
      </c>
      <c r="I80">
        <v>588.22305500000004</v>
      </c>
      <c r="J80" t="s">
        <v>3</v>
      </c>
      <c r="K80">
        <v>14959.83373</v>
      </c>
      <c r="L80">
        <v>585.90582199999994</v>
      </c>
      <c r="M80" t="s">
        <v>4</v>
      </c>
      <c r="N80">
        <v>2727.005161</v>
      </c>
      <c r="O80">
        <v>18.867925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15868.646328000001</v>
      </c>
      <c r="I81">
        <v>645.79158900000004</v>
      </c>
      <c r="J81" t="s">
        <v>3</v>
      </c>
      <c r="K81">
        <v>15747.297012000001</v>
      </c>
      <c r="L81">
        <v>643.01566700000001</v>
      </c>
      <c r="M81" t="s">
        <v>4</v>
      </c>
      <c r="N81">
        <v>2870.5365430000002</v>
      </c>
      <c r="O81">
        <v>20.712126000000001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676.97976100000005</v>
      </c>
      <c r="I82">
        <v>1.8258E-2</v>
      </c>
      <c r="J82" t="s">
        <v>3</v>
      </c>
      <c r="K82">
        <v>674.52789900000005</v>
      </c>
      <c r="L82">
        <v>7.0980000000000001E-3</v>
      </c>
      <c r="M82" t="s">
        <v>4</v>
      </c>
      <c r="N82">
        <v>31.825880999999999</v>
      </c>
      <c r="O82">
        <v>1.3300000000000001E-4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1353.9615140000001</v>
      </c>
      <c r="I83">
        <v>5.5007E-2</v>
      </c>
      <c r="J83" t="s">
        <v>3</v>
      </c>
      <c r="K83">
        <v>1349.0701100000001</v>
      </c>
      <c r="L83">
        <v>2.4084999999999999E-2</v>
      </c>
      <c r="M83" t="s">
        <v>4</v>
      </c>
      <c r="N83">
        <v>63.652422999999999</v>
      </c>
      <c r="O83">
        <v>3.8400000000000001E-4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2030.9360449999999</v>
      </c>
      <c r="I84">
        <v>0.131685</v>
      </c>
      <c r="J84" t="s">
        <v>3</v>
      </c>
      <c r="K84">
        <v>2023.6093310000001</v>
      </c>
      <c r="L84">
        <v>5.1915999999999997E-2</v>
      </c>
      <c r="M84" t="s">
        <v>4</v>
      </c>
      <c r="N84">
        <v>95.478493999999998</v>
      </c>
      <c r="O84">
        <v>7.4100000000000001E-4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2707.9064790000002</v>
      </c>
      <c r="I85">
        <v>0.22862399999999999</v>
      </c>
      <c r="J85" t="s">
        <v>3</v>
      </c>
      <c r="K85">
        <v>2698.1585839999998</v>
      </c>
      <c r="L85">
        <v>8.4673999999999999E-2</v>
      </c>
      <c r="M85" t="s">
        <v>4</v>
      </c>
      <c r="N85">
        <v>127.305796</v>
      </c>
      <c r="O85">
        <v>1.029E-3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3384.8879590000001</v>
      </c>
      <c r="I86">
        <v>0.335038</v>
      </c>
      <c r="J86" t="s">
        <v>3</v>
      </c>
      <c r="K86">
        <v>3372.6960549999999</v>
      </c>
      <c r="L86">
        <v>0.12617</v>
      </c>
      <c r="M86" t="s">
        <v>4</v>
      </c>
      <c r="N86">
        <v>159.12885</v>
      </c>
      <c r="O86">
        <v>1.457E-3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4061.8789449999999</v>
      </c>
      <c r="I87">
        <v>0.43485400000000002</v>
      </c>
      <c r="J87" t="s">
        <v>3</v>
      </c>
      <c r="K87">
        <v>4047.2558349999999</v>
      </c>
      <c r="L87">
        <v>0.16597899999999999</v>
      </c>
      <c r="M87" t="s">
        <v>4</v>
      </c>
      <c r="N87">
        <v>190.95647500000001</v>
      </c>
      <c r="O87">
        <v>2E-3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4738.8679490000004</v>
      </c>
      <c r="I88">
        <v>0.53914200000000001</v>
      </c>
      <c r="J88" t="s">
        <v>3</v>
      </c>
      <c r="K88">
        <v>4721.8173829999996</v>
      </c>
      <c r="L88">
        <v>0.216645</v>
      </c>
      <c r="M88" t="s">
        <v>4</v>
      </c>
      <c r="N88">
        <v>222.784516</v>
      </c>
      <c r="O88">
        <v>2.5969999999999999E-3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5415.8619239999998</v>
      </c>
      <c r="I89">
        <v>0.66651700000000003</v>
      </c>
      <c r="J89" t="s">
        <v>3</v>
      </c>
      <c r="K89">
        <v>5396.3861720000004</v>
      </c>
      <c r="L89">
        <v>0.26780999999999999</v>
      </c>
      <c r="M89" t="s">
        <v>4</v>
      </c>
      <c r="N89">
        <v>254.61262199999999</v>
      </c>
      <c r="O89">
        <v>3.2429999999999998E-3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6092.9004199999999</v>
      </c>
      <c r="I90">
        <v>0.78204700000000005</v>
      </c>
      <c r="J90" t="s">
        <v>3</v>
      </c>
      <c r="K90">
        <v>6070.9783299999999</v>
      </c>
      <c r="L90">
        <v>0.33811600000000003</v>
      </c>
      <c r="M90" t="s">
        <v>4</v>
      </c>
      <c r="N90">
        <v>286.44210299999997</v>
      </c>
      <c r="O90">
        <v>3.7599999999999999E-3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6769.8979300000001</v>
      </c>
      <c r="I91">
        <v>0.92186699999999999</v>
      </c>
      <c r="J91" t="s">
        <v>3</v>
      </c>
      <c r="K91">
        <v>6745.5537009999998</v>
      </c>
      <c r="L91">
        <v>0.40357500000000002</v>
      </c>
      <c r="M91" t="s">
        <v>4</v>
      </c>
      <c r="N91">
        <v>318.26912199999998</v>
      </c>
      <c r="O91">
        <v>4.359E-3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7446.9033790000003</v>
      </c>
      <c r="I92">
        <v>1.038735</v>
      </c>
      <c r="J92" t="s">
        <v>3</v>
      </c>
      <c r="K92">
        <v>7420.1391210000002</v>
      </c>
      <c r="L92">
        <v>0.46727299999999999</v>
      </c>
      <c r="M92" t="s">
        <v>4</v>
      </c>
      <c r="N92">
        <v>350.09773899999999</v>
      </c>
      <c r="O92">
        <v>5.0819999999999997E-3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8123.9139750000004</v>
      </c>
      <c r="I93">
        <v>1.2166859999999999</v>
      </c>
      <c r="J93" t="s">
        <v>3</v>
      </c>
      <c r="K93">
        <v>8094.7318359999999</v>
      </c>
      <c r="L93">
        <v>0.52760099999999999</v>
      </c>
      <c r="M93" t="s">
        <v>4</v>
      </c>
      <c r="N93">
        <v>381.926625</v>
      </c>
      <c r="O93">
        <v>5.9300000000000004E-3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8800.9265039999991</v>
      </c>
      <c r="I94">
        <v>1.3931789999999999</v>
      </c>
      <c r="J94" t="s">
        <v>3</v>
      </c>
      <c r="K94">
        <v>8769.3232810000009</v>
      </c>
      <c r="L94">
        <v>0.58805399999999997</v>
      </c>
      <c r="M94" t="s">
        <v>4</v>
      </c>
      <c r="N94">
        <v>413.75543900000002</v>
      </c>
      <c r="O94">
        <v>7.3239999999999998E-3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9477.9539060000006</v>
      </c>
      <c r="I95">
        <v>1.5616589999999999</v>
      </c>
      <c r="J95" t="s">
        <v>3</v>
      </c>
      <c r="K95">
        <v>9443.9170699999995</v>
      </c>
      <c r="L95">
        <v>0.65896399999999999</v>
      </c>
      <c r="M95" t="s">
        <v>4</v>
      </c>
      <c r="N95">
        <v>445.58210800000001</v>
      </c>
      <c r="O95">
        <v>8.3180000000000007E-3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10154.952714999999</v>
      </c>
      <c r="I96">
        <v>1.780824</v>
      </c>
      <c r="J96" t="s">
        <v>3</v>
      </c>
      <c r="K96">
        <v>10118.507304999999</v>
      </c>
      <c r="L96">
        <v>0.75507500000000005</v>
      </c>
      <c r="M96" t="s">
        <v>4</v>
      </c>
      <c r="N96">
        <v>477.408253</v>
      </c>
      <c r="O96">
        <v>9.7450000000000002E-3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10831.968809</v>
      </c>
      <c r="I97">
        <v>2.0031720000000002</v>
      </c>
      <c r="J97" t="s">
        <v>3</v>
      </c>
      <c r="K97">
        <v>10793.097616999999</v>
      </c>
      <c r="L97">
        <v>0.86221300000000001</v>
      </c>
      <c r="M97" t="s">
        <v>4</v>
      </c>
      <c r="N97">
        <v>509.23408000000001</v>
      </c>
      <c r="O97">
        <v>1.1231E-2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11509.003477</v>
      </c>
      <c r="I98">
        <v>2.2586680000000001</v>
      </c>
      <c r="J98" t="s">
        <v>3</v>
      </c>
      <c r="K98">
        <v>11467.708691</v>
      </c>
      <c r="L98">
        <v>0.98257499999999998</v>
      </c>
      <c r="M98" t="s">
        <v>4</v>
      </c>
      <c r="N98">
        <v>541.06332599999996</v>
      </c>
      <c r="O98">
        <v>1.1919000000000001E-2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12186.047108999999</v>
      </c>
      <c r="I99">
        <v>2.5095290000000001</v>
      </c>
      <c r="J99" t="s">
        <v>3</v>
      </c>
      <c r="K99">
        <v>12142.325859</v>
      </c>
      <c r="L99">
        <v>1.1142209999999999</v>
      </c>
      <c r="M99" t="s">
        <v>4</v>
      </c>
      <c r="N99">
        <v>572.89378699999997</v>
      </c>
      <c r="O99">
        <v>1.3342E-2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12863.092422</v>
      </c>
      <c r="I100">
        <v>2.7814640000000002</v>
      </c>
      <c r="J100" t="s">
        <v>3</v>
      </c>
      <c r="K100">
        <v>12816.938808999999</v>
      </c>
      <c r="L100">
        <v>1.2447490000000001</v>
      </c>
      <c r="M100" t="s">
        <v>4</v>
      </c>
      <c r="N100">
        <v>604.72234900000001</v>
      </c>
      <c r="O100">
        <v>1.3962E-2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13540.136875</v>
      </c>
      <c r="I101">
        <v>3.0800429999999999</v>
      </c>
      <c r="J101" t="s">
        <v>3</v>
      </c>
      <c r="K101">
        <v>13491.553926000001</v>
      </c>
      <c r="L101">
        <v>1.361704</v>
      </c>
      <c r="M101" t="s">
        <v>4</v>
      </c>
      <c r="N101">
        <v>636.54917999999998</v>
      </c>
      <c r="O101">
        <v>1.5004999999999999E-2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648.66729499999997</v>
      </c>
      <c r="I102">
        <v>2.0657999999999999E-2</v>
      </c>
      <c r="J102" t="s">
        <v>3</v>
      </c>
      <c r="K102">
        <v>642.60412799999995</v>
      </c>
      <c r="L102">
        <v>7.6480000000000003E-3</v>
      </c>
      <c r="M102" t="s">
        <v>4</v>
      </c>
      <c r="N102">
        <v>143.626767</v>
      </c>
      <c r="O102">
        <v>2.7980000000000001E-3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1297.2975120000001</v>
      </c>
      <c r="I103">
        <v>5.0355999999999998E-2</v>
      </c>
      <c r="J103" t="s">
        <v>3</v>
      </c>
      <c r="K103">
        <v>1285.1817530000001</v>
      </c>
      <c r="L103">
        <v>2.4462999999999999E-2</v>
      </c>
      <c r="M103" t="s">
        <v>4</v>
      </c>
      <c r="N103">
        <v>287.243922</v>
      </c>
      <c r="O103">
        <v>8.8859999999999998E-3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1945.9400900000001</v>
      </c>
      <c r="I104">
        <v>0.10330300000000001</v>
      </c>
      <c r="J104" t="s">
        <v>3</v>
      </c>
      <c r="K104">
        <v>1927.769922</v>
      </c>
      <c r="L104">
        <v>4.1284000000000001E-2</v>
      </c>
      <c r="M104" t="s">
        <v>4</v>
      </c>
      <c r="N104">
        <v>430.86460299999999</v>
      </c>
      <c r="O104">
        <v>1.1844E-2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2594.5832620000001</v>
      </c>
      <c r="I105">
        <v>0.17054800000000001</v>
      </c>
      <c r="J105" t="s">
        <v>3</v>
      </c>
      <c r="K105">
        <v>2570.3407619999998</v>
      </c>
      <c r="L105">
        <v>7.2011000000000006E-2</v>
      </c>
      <c r="M105" t="s">
        <v>4</v>
      </c>
      <c r="N105">
        <v>574.48057400000005</v>
      </c>
      <c r="O105">
        <v>1.4607999999999999E-2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3243.224858</v>
      </c>
      <c r="I106">
        <v>0.260905</v>
      </c>
      <c r="J106" t="s">
        <v>3</v>
      </c>
      <c r="K106">
        <v>3212.9249169999998</v>
      </c>
      <c r="L106">
        <v>0.104874</v>
      </c>
      <c r="M106" t="s">
        <v>4</v>
      </c>
      <c r="N106">
        <v>718.11145799999997</v>
      </c>
      <c r="O106">
        <v>2.1076999999999999E-2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3891.8574170000002</v>
      </c>
      <c r="I107">
        <v>0.32825700000000002</v>
      </c>
      <c r="J107" t="s">
        <v>3</v>
      </c>
      <c r="K107">
        <v>3855.508452</v>
      </c>
      <c r="L107">
        <v>0.145819</v>
      </c>
      <c r="M107" t="s">
        <v>4</v>
      </c>
      <c r="N107">
        <v>861.741266</v>
      </c>
      <c r="O107">
        <v>2.3259999999999999E-2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4540.5134859999998</v>
      </c>
      <c r="I108">
        <v>0.44800499999999999</v>
      </c>
      <c r="J108" t="s">
        <v>3</v>
      </c>
      <c r="K108">
        <v>4498.0998829999999</v>
      </c>
      <c r="L108">
        <v>0.196933</v>
      </c>
      <c r="M108" t="s">
        <v>4</v>
      </c>
      <c r="N108">
        <v>1005.376438</v>
      </c>
      <c r="O108">
        <v>2.6953999999999999E-2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5189.1626459999998</v>
      </c>
      <c r="I109">
        <v>0.58322799999999997</v>
      </c>
      <c r="J109" t="s">
        <v>3</v>
      </c>
      <c r="K109">
        <v>5140.6938769999997</v>
      </c>
      <c r="L109">
        <v>0.256108</v>
      </c>
      <c r="M109" t="s">
        <v>4</v>
      </c>
      <c r="N109">
        <v>1149.0146950000001</v>
      </c>
      <c r="O109">
        <v>3.2605000000000002E-2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5837.8048239999998</v>
      </c>
      <c r="I110">
        <v>0.75631199999999998</v>
      </c>
      <c r="J110" t="s">
        <v>3</v>
      </c>
      <c r="K110">
        <v>5783.2771290000001</v>
      </c>
      <c r="L110">
        <v>0.319019</v>
      </c>
      <c r="M110" t="s">
        <v>4</v>
      </c>
      <c r="N110">
        <v>1292.642202</v>
      </c>
      <c r="O110">
        <v>3.7648000000000001E-2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6486.4696000000004</v>
      </c>
      <c r="I111">
        <v>0.94296999999999997</v>
      </c>
      <c r="J111" t="s">
        <v>3</v>
      </c>
      <c r="K111">
        <v>6425.8769920000004</v>
      </c>
      <c r="L111">
        <v>0.35921999999999998</v>
      </c>
      <c r="M111" t="s">
        <v>4</v>
      </c>
      <c r="N111">
        <v>1436.275308</v>
      </c>
      <c r="O111">
        <v>3.8497999999999998E-2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7135.1038570000001</v>
      </c>
      <c r="I112">
        <v>1.117243</v>
      </c>
      <c r="J112" t="s">
        <v>3</v>
      </c>
      <c r="K112">
        <v>7068.4528710000004</v>
      </c>
      <c r="L112">
        <v>0.41342699999999999</v>
      </c>
      <c r="M112" t="s">
        <v>4</v>
      </c>
      <c r="N112">
        <v>1579.9043160000001</v>
      </c>
      <c r="O112">
        <v>4.1126000000000003E-2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7783.7410840000002</v>
      </c>
      <c r="I113">
        <v>1.320173</v>
      </c>
      <c r="J113" t="s">
        <v>3</v>
      </c>
      <c r="K113">
        <v>7711.0319730000001</v>
      </c>
      <c r="L113">
        <v>0.50138000000000005</v>
      </c>
      <c r="M113" t="s">
        <v>4</v>
      </c>
      <c r="N113">
        <v>1723.528276</v>
      </c>
      <c r="O113">
        <v>5.1089000000000002E-2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8432.3701369999999</v>
      </c>
      <c r="I114">
        <v>1.5226599999999999</v>
      </c>
      <c r="J114" t="s">
        <v>3</v>
      </c>
      <c r="K114">
        <v>8353.5990820000006</v>
      </c>
      <c r="L114">
        <v>0.58886099999999997</v>
      </c>
      <c r="M114" t="s">
        <v>4</v>
      </c>
      <c r="N114">
        <v>1867.1400149999999</v>
      </c>
      <c r="O114">
        <v>5.8146000000000003E-2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9081.0188870000002</v>
      </c>
      <c r="I115">
        <v>1.721848</v>
      </c>
      <c r="J115" t="s">
        <v>3</v>
      </c>
      <c r="K115">
        <v>8996.1796880000002</v>
      </c>
      <c r="L115">
        <v>0.67885200000000001</v>
      </c>
      <c r="M115" t="s">
        <v>4</v>
      </c>
      <c r="N115">
        <v>2010.7683810000001</v>
      </c>
      <c r="O115">
        <v>6.7812999999999998E-2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9729.669414</v>
      </c>
      <c r="I116">
        <v>1.899095</v>
      </c>
      <c r="J116" t="s">
        <v>3</v>
      </c>
      <c r="K116">
        <v>9638.7697270000008</v>
      </c>
      <c r="L116">
        <v>0.75953999999999999</v>
      </c>
      <c r="M116" t="s">
        <v>4</v>
      </c>
      <c r="N116">
        <v>2154.4025879999999</v>
      </c>
      <c r="O116">
        <v>7.1817000000000006E-2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10378.323965</v>
      </c>
      <c r="I117">
        <v>2.1244100000000001</v>
      </c>
      <c r="J117" t="s">
        <v>3</v>
      </c>
      <c r="K117">
        <v>10281.353886999999</v>
      </c>
      <c r="L117">
        <v>0.83616500000000005</v>
      </c>
      <c r="M117" t="s">
        <v>4</v>
      </c>
      <c r="N117">
        <v>2298.0239649999999</v>
      </c>
      <c r="O117">
        <v>8.1775E-2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11026.974219</v>
      </c>
      <c r="I118">
        <v>2.3157269999999999</v>
      </c>
      <c r="J118" t="s">
        <v>3</v>
      </c>
      <c r="K118">
        <v>10923.953555</v>
      </c>
      <c r="L118">
        <v>0.90516300000000005</v>
      </c>
      <c r="M118" t="s">
        <v>4</v>
      </c>
      <c r="N118">
        <v>2441.663896</v>
      </c>
      <c r="O118">
        <v>8.3615999999999996E-2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11675.591973000001</v>
      </c>
      <c r="I119">
        <v>2.5378639999999999</v>
      </c>
      <c r="J119" t="s">
        <v>3</v>
      </c>
      <c r="K119">
        <v>11566.519883000001</v>
      </c>
      <c r="L119">
        <v>1.0383119999999999</v>
      </c>
      <c r="M119" t="s">
        <v>4</v>
      </c>
      <c r="N119">
        <v>2585.2781540000001</v>
      </c>
      <c r="O119">
        <v>9.7352999999999995E-2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12324.244766</v>
      </c>
      <c r="I120">
        <v>2.8428520000000002</v>
      </c>
      <c r="J120" t="s">
        <v>3</v>
      </c>
      <c r="K120">
        <v>12209.108770000001</v>
      </c>
      <c r="L120">
        <v>1.192207</v>
      </c>
      <c r="M120" t="s">
        <v>4</v>
      </c>
      <c r="N120">
        <v>2728.9031930000001</v>
      </c>
      <c r="O120">
        <v>0.121007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12972.883555</v>
      </c>
      <c r="I121">
        <v>3.157273</v>
      </c>
      <c r="J121" t="s">
        <v>3</v>
      </c>
      <c r="K121">
        <v>12851.703086</v>
      </c>
      <c r="L121">
        <v>1.307974</v>
      </c>
      <c r="M121" t="s">
        <v>4</v>
      </c>
      <c r="N121">
        <v>2872.543193</v>
      </c>
      <c r="O121">
        <v>0.123303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93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839.70184600000005</v>
      </c>
      <c r="I122" s="3">
        <v>4.5355650000000001</v>
      </c>
      <c r="J122" s="3" t="s">
        <v>3</v>
      </c>
      <c r="K122" s="3">
        <v>838.19903299999999</v>
      </c>
      <c r="L122" s="3">
        <v>4.7758690000000001</v>
      </c>
      <c r="M122" s="3" t="s">
        <v>4</v>
      </c>
      <c r="N122" s="3">
        <v>157.389467</v>
      </c>
      <c r="O122" s="3">
        <v>2.0866389999999999</v>
      </c>
      <c r="P122" s="3" t="s">
        <v>5</v>
      </c>
      <c r="Q122" s="3">
        <v>2.4867379999999999</v>
      </c>
      <c r="R122" s="3">
        <v>5.3290000000000004E-3</v>
      </c>
      <c r="S122" s="3" t="s">
        <v>6</v>
      </c>
      <c r="T122" s="3">
        <v>644.00482999999997</v>
      </c>
      <c r="U122" s="3">
        <v>1.546E-2</v>
      </c>
      <c r="V122" s="3" t="s">
        <v>7</v>
      </c>
      <c r="W122" s="3">
        <v>0.615282</v>
      </c>
      <c r="X122" s="3">
        <v>1.1003000000000001E-2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0.38370300000000002</v>
      </c>
      <c r="AG122" s="3">
        <v>1.2999999999999999E-5</v>
      </c>
      <c r="AH122" s="3" t="s">
        <v>11</v>
      </c>
      <c r="AI122" s="3">
        <v>0.61748199999999998</v>
      </c>
      <c r="AJ122" s="3">
        <v>1.1E-5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1679.1727370000001</v>
      </c>
      <c r="I123">
        <v>11.557622</v>
      </c>
      <c r="J123" t="s">
        <v>3</v>
      </c>
      <c r="K123">
        <v>1676.2561330000001</v>
      </c>
      <c r="L123">
        <v>11.56978</v>
      </c>
      <c r="M123" t="s">
        <v>4</v>
      </c>
      <c r="N123">
        <v>314.92056300000002</v>
      </c>
      <c r="O123">
        <v>3.922809</v>
      </c>
      <c r="P123" t="s">
        <v>5</v>
      </c>
      <c r="Q123">
        <v>4.9701820000000003</v>
      </c>
      <c r="R123">
        <v>1.5225000000000001E-2</v>
      </c>
      <c r="S123" t="s">
        <v>6</v>
      </c>
      <c r="T123">
        <v>1287.907651</v>
      </c>
      <c r="U123">
        <v>3.4377999999999999E-2</v>
      </c>
      <c r="V123" t="s">
        <v>7</v>
      </c>
      <c r="W123">
        <v>1.231744</v>
      </c>
      <c r="X123">
        <v>3.3512E-2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0.382019</v>
      </c>
      <c r="AG123">
        <v>1.5E-5</v>
      </c>
      <c r="AH123" t="s">
        <v>11</v>
      </c>
      <c r="AI123">
        <v>0.61897500000000005</v>
      </c>
      <c r="AJ123">
        <v>9.0000000000000002E-6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2518.809565</v>
      </c>
      <c r="I124">
        <v>19.146732</v>
      </c>
      <c r="J124" t="s">
        <v>3</v>
      </c>
      <c r="K124">
        <v>2514.4244090000002</v>
      </c>
      <c r="L124">
        <v>18.183157000000001</v>
      </c>
      <c r="M124" t="s">
        <v>4</v>
      </c>
      <c r="N124">
        <v>472.41289599999999</v>
      </c>
      <c r="O124">
        <v>6.8076239999999997</v>
      </c>
      <c r="P124" t="s">
        <v>5</v>
      </c>
      <c r="Q124">
        <v>7.4570999999999996</v>
      </c>
      <c r="R124">
        <v>2.8472999999999998E-2</v>
      </c>
      <c r="S124" t="s">
        <v>6</v>
      </c>
      <c r="T124">
        <v>1931.811279</v>
      </c>
      <c r="U124">
        <v>6.7279000000000005E-2</v>
      </c>
      <c r="V124" t="s">
        <v>7</v>
      </c>
      <c r="W124">
        <v>1.8569420000000001</v>
      </c>
      <c r="X124">
        <v>6.3867999999999994E-2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0.38097999999999999</v>
      </c>
      <c r="AG124">
        <v>1.7E-5</v>
      </c>
      <c r="AH124" t="s">
        <v>11</v>
      </c>
      <c r="AI124">
        <v>0.61995199999999995</v>
      </c>
      <c r="AJ124">
        <v>7.9999999999999996E-6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3358.2540330000002</v>
      </c>
      <c r="I125">
        <v>29.914470999999999</v>
      </c>
      <c r="J125" t="s">
        <v>3</v>
      </c>
      <c r="K125">
        <v>3352.4726660000001</v>
      </c>
      <c r="L125">
        <v>28.264536</v>
      </c>
      <c r="M125" t="s">
        <v>4</v>
      </c>
      <c r="N125">
        <v>629.84366299999999</v>
      </c>
      <c r="O125">
        <v>9.3745340000000006</v>
      </c>
      <c r="P125" t="s">
        <v>5</v>
      </c>
      <c r="Q125">
        <v>9.9182679999999994</v>
      </c>
      <c r="R125">
        <v>4.8138E-2</v>
      </c>
      <c r="S125" t="s">
        <v>6</v>
      </c>
      <c r="T125">
        <v>2575.7399949999999</v>
      </c>
      <c r="U125">
        <v>0.10519100000000001</v>
      </c>
      <c r="V125" t="s">
        <v>7</v>
      </c>
      <c r="W125">
        <v>2.4769079999999999</v>
      </c>
      <c r="X125">
        <v>9.7909999999999997E-2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0.38005</v>
      </c>
      <c r="AG125">
        <v>1.5E-5</v>
      </c>
      <c r="AH125" t="s">
        <v>11</v>
      </c>
      <c r="AI125">
        <v>0.62020900000000001</v>
      </c>
      <c r="AJ125">
        <v>7.9999999999999996E-6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4197.6556739999996</v>
      </c>
      <c r="I126">
        <v>41.419784</v>
      </c>
      <c r="J126" t="s">
        <v>3</v>
      </c>
      <c r="K126">
        <v>4190.4161130000002</v>
      </c>
      <c r="L126">
        <v>38.317574999999998</v>
      </c>
      <c r="M126" t="s">
        <v>4</v>
      </c>
      <c r="N126">
        <v>787.42146200000002</v>
      </c>
      <c r="O126">
        <v>14.290597999999999</v>
      </c>
      <c r="P126" t="s">
        <v>5</v>
      </c>
      <c r="Q126">
        <v>12.385820000000001</v>
      </c>
      <c r="R126">
        <v>6.7931000000000005E-2</v>
      </c>
      <c r="S126" t="s">
        <v>6</v>
      </c>
      <c r="T126">
        <v>3219.6651219999999</v>
      </c>
      <c r="U126">
        <v>0.16512099999999999</v>
      </c>
      <c r="V126" t="s">
        <v>7</v>
      </c>
      <c r="W126">
        <v>3.0999880000000002</v>
      </c>
      <c r="X126">
        <v>0.14557200000000001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0.37892799999999999</v>
      </c>
      <c r="AG126">
        <v>1.2E-5</v>
      </c>
      <c r="AH126" t="s">
        <v>11</v>
      </c>
      <c r="AI126">
        <v>0.62060000000000004</v>
      </c>
      <c r="AJ126">
        <v>1.0000000000000001E-5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5037.1981150000001</v>
      </c>
      <c r="I127">
        <v>60.711449000000002</v>
      </c>
      <c r="J127" t="s">
        <v>3</v>
      </c>
      <c r="K127">
        <v>5028.4914840000001</v>
      </c>
      <c r="L127">
        <v>55.488027000000002</v>
      </c>
      <c r="M127" t="s">
        <v>4</v>
      </c>
      <c r="N127">
        <v>945.11733800000002</v>
      </c>
      <c r="O127">
        <v>21.263608999999999</v>
      </c>
      <c r="P127" t="s">
        <v>5</v>
      </c>
      <c r="Q127">
        <v>14.852767999999999</v>
      </c>
      <c r="R127">
        <v>9.7501000000000004E-2</v>
      </c>
      <c r="S127" t="s">
        <v>6</v>
      </c>
      <c r="T127">
        <v>3863.6164939999999</v>
      </c>
      <c r="U127">
        <v>0.216305</v>
      </c>
      <c r="V127" t="s">
        <v>7</v>
      </c>
      <c r="W127">
        <v>3.7290199999999998</v>
      </c>
      <c r="X127">
        <v>0.20697399999999999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0.37838300000000002</v>
      </c>
      <c r="AG127">
        <v>1.1E-5</v>
      </c>
      <c r="AH127" t="s">
        <v>11</v>
      </c>
      <c r="AI127">
        <v>0.62080900000000006</v>
      </c>
      <c r="AJ127">
        <v>1.1E-5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5876.4205270000002</v>
      </c>
      <c r="I128">
        <v>75.253510000000006</v>
      </c>
      <c r="J128" t="s">
        <v>3</v>
      </c>
      <c r="K128">
        <v>5866.2917379999999</v>
      </c>
      <c r="L128">
        <v>67.896038000000004</v>
      </c>
      <c r="M128" t="s">
        <v>4</v>
      </c>
      <c r="N128">
        <v>1102.610469</v>
      </c>
      <c r="O128">
        <v>27.046059</v>
      </c>
      <c r="P128" t="s">
        <v>5</v>
      </c>
      <c r="Q128">
        <v>17.316137000000001</v>
      </c>
      <c r="R128">
        <v>0.12186900000000001</v>
      </c>
      <c r="S128" t="s">
        <v>6</v>
      </c>
      <c r="T128">
        <v>4507.5449900000003</v>
      </c>
      <c r="U128">
        <v>0.25338500000000003</v>
      </c>
      <c r="V128" t="s">
        <v>7</v>
      </c>
      <c r="W128">
        <v>4.3341760000000003</v>
      </c>
      <c r="X128">
        <v>0.266652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0.37773000000000001</v>
      </c>
      <c r="AG128">
        <v>7.9999999999999996E-6</v>
      </c>
      <c r="AH128" t="s">
        <v>11</v>
      </c>
      <c r="AI128">
        <v>0.621027</v>
      </c>
      <c r="AJ128">
        <v>1.2999999999999999E-5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6716.0608110000003</v>
      </c>
      <c r="I129">
        <v>105.93261800000001</v>
      </c>
      <c r="J129" t="s">
        <v>3</v>
      </c>
      <c r="K129">
        <v>6704.5199409999996</v>
      </c>
      <c r="L129">
        <v>96.556464000000005</v>
      </c>
      <c r="M129" t="s">
        <v>4</v>
      </c>
      <c r="N129">
        <v>1260.396663</v>
      </c>
      <c r="O129">
        <v>43.750261000000002</v>
      </c>
      <c r="P129" t="s">
        <v>5</v>
      </c>
      <c r="Q129">
        <v>19.792912000000001</v>
      </c>
      <c r="R129">
        <v>0.155531</v>
      </c>
      <c r="S129" t="s">
        <v>6</v>
      </c>
      <c r="T129">
        <v>5151.4864749999997</v>
      </c>
      <c r="U129">
        <v>0.29620099999999999</v>
      </c>
      <c r="V129" t="s">
        <v>7</v>
      </c>
      <c r="W129">
        <v>4.9392560000000003</v>
      </c>
      <c r="X129">
        <v>0.34120299999999998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0.37731300000000001</v>
      </c>
      <c r="AG129">
        <v>6.0000000000000002E-6</v>
      </c>
      <c r="AH129" t="s">
        <v>11</v>
      </c>
      <c r="AI129">
        <v>0.62102900000000005</v>
      </c>
      <c r="AJ129">
        <v>1.2999999999999999E-5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7555.4412300000004</v>
      </c>
      <c r="I130">
        <v>131.20630399999999</v>
      </c>
      <c r="J130" t="s">
        <v>3</v>
      </c>
      <c r="K130">
        <v>7542.4477049999996</v>
      </c>
      <c r="L130">
        <v>117.792462</v>
      </c>
      <c r="M130" t="s">
        <v>4</v>
      </c>
      <c r="N130">
        <v>1417.8988549999999</v>
      </c>
      <c r="O130">
        <v>48.341296</v>
      </c>
      <c r="P130" t="s">
        <v>5</v>
      </c>
      <c r="Q130">
        <v>22.260249000000002</v>
      </c>
      <c r="R130">
        <v>0.193192</v>
      </c>
      <c r="S130" t="s">
        <v>6</v>
      </c>
      <c r="T130">
        <v>5795.4062889999996</v>
      </c>
      <c r="U130">
        <v>0.36059099999999999</v>
      </c>
      <c r="V130" t="s">
        <v>7</v>
      </c>
      <c r="W130">
        <v>5.5476359999999998</v>
      </c>
      <c r="X130">
        <v>0.43846800000000002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0.37715700000000002</v>
      </c>
      <c r="AG130">
        <v>6.0000000000000002E-6</v>
      </c>
      <c r="AH130" t="s">
        <v>11</v>
      </c>
      <c r="AI130">
        <v>0.62120299999999995</v>
      </c>
      <c r="AJ130">
        <v>1.2999999999999999E-5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8395.3675980000007</v>
      </c>
      <c r="I131">
        <v>155.520081</v>
      </c>
      <c r="J131" t="s">
        <v>3</v>
      </c>
      <c r="K131">
        <v>8380.9430080000002</v>
      </c>
      <c r="L131">
        <v>139.01554899999999</v>
      </c>
      <c r="M131" t="s">
        <v>4</v>
      </c>
      <c r="N131">
        <v>1575.950779</v>
      </c>
      <c r="O131">
        <v>57.847352000000001</v>
      </c>
      <c r="P131" t="s">
        <v>5</v>
      </c>
      <c r="Q131">
        <v>24.749613</v>
      </c>
      <c r="R131">
        <v>0.238174</v>
      </c>
      <c r="S131" t="s">
        <v>6</v>
      </c>
      <c r="T131">
        <v>6439.3253910000003</v>
      </c>
      <c r="U131">
        <v>0.46712399999999998</v>
      </c>
      <c r="V131" t="s">
        <v>7</v>
      </c>
      <c r="W131">
        <v>6.1625620000000003</v>
      </c>
      <c r="X131">
        <v>0.53218500000000002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0.376747</v>
      </c>
      <c r="AG131">
        <v>3.9999999999999998E-6</v>
      </c>
      <c r="AH131" t="s">
        <v>11</v>
      </c>
      <c r="AI131">
        <v>0.62158100000000005</v>
      </c>
      <c r="AJ131">
        <v>1.5E-5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9235.35959</v>
      </c>
      <c r="I132">
        <v>191.135728</v>
      </c>
      <c r="J132" t="s">
        <v>3</v>
      </c>
      <c r="K132">
        <v>9219.5315229999997</v>
      </c>
      <c r="L132">
        <v>169.55095800000001</v>
      </c>
      <c r="M132" t="s">
        <v>4</v>
      </c>
      <c r="N132">
        <v>1733.9549489999999</v>
      </c>
      <c r="O132">
        <v>71.627919000000006</v>
      </c>
      <c r="P132" t="s">
        <v>5</v>
      </c>
      <c r="Q132">
        <v>27.226092000000001</v>
      </c>
      <c r="R132">
        <v>0.28273599999999999</v>
      </c>
      <c r="S132" t="s">
        <v>6</v>
      </c>
      <c r="T132">
        <v>7083.2749510000003</v>
      </c>
      <c r="U132">
        <v>0.51696600000000004</v>
      </c>
      <c r="V132" t="s">
        <v>7</v>
      </c>
      <c r="W132">
        <v>6.7795120000000004</v>
      </c>
      <c r="X132">
        <v>0.63677399999999995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0.37642799999999998</v>
      </c>
      <c r="AG132">
        <v>6.9999999999999999E-6</v>
      </c>
      <c r="AH132" t="s">
        <v>11</v>
      </c>
      <c r="AI132">
        <v>0.62166399999999999</v>
      </c>
      <c r="AJ132">
        <v>1.5E-5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10074.819922000001</v>
      </c>
      <c r="I133">
        <v>223.152084</v>
      </c>
      <c r="J133" t="s">
        <v>3</v>
      </c>
      <c r="K133">
        <v>10057.558730000001</v>
      </c>
      <c r="L133">
        <v>193.69694200000001</v>
      </c>
      <c r="M133" t="s">
        <v>4</v>
      </c>
      <c r="N133">
        <v>1891.394131</v>
      </c>
      <c r="O133">
        <v>81.152981999999994</v>
      </c>
      <c r="P133" t="s">
        <v>5</v>
      </c>
      <c r="Q133">
        <v>29.726133999999998</v>
      </c>
      <c r="R133">
        <v>0.42061199999999999</v>
      </c>
      <c r="S133" t="s">
        <v>6</v>
      </c>
      <c r="T133">
        <v>7727.2502439999998</v>
      </c>
      <c r="U133">
        <v>0.58794800000000003</v>
      </c>
      <c r="V133" t="s">
        <v>7</v>
      </c>
      <c r="W133">
        <v>7.3951169999999999</v>
      </c>
      <c r="X133">
        <v>0.74986299999999995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0.37635800000000003</v>
      </c>
      <c r="AG133">
        <v>6.9999999999999999E-6</v>
      </c>
      <c r="AH133" t="s">
        <v>11</v>
      </c>
      <c r="AI133">
        <v>0.62216000000000005</v>
      </c>
      <c r="AJ133">
        <v>1.5999999999999999E-5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10914.32123</v>
      </c>
      <c r="I134">
        <v>248.48077000000001</v>
      </c>
      <c r="J134" t="s">
        <v>3</v>
      </c>
      <c r="K134">
        <v>10895.611094</v>
      </c>
      <c r="L134">
        <v>216.157286</v>
      </c>
      <c r="M134" t="s">
        <v>4</v>
      </c>
      <c r="N134">
        <v>2048.8973489999998</v>
      </c>
      <c r="O134">
        <v>90.742932999999994</v>
      </c>
      <c r="P134" t="s">
        <v>5</v>
      </c>
      <c r="Q134">
        <v>32.198476999999997</v>
      </c>
      <c r="R134">
        <v>0.47031899999999999</v>
      </c>
      <c r="S134" t="s">
        <v>6</v>
      </c>
      <c r="T134">
        <v>8371.2054489999991</v>
      </c>
      <c r="U134">
        <v>0.65321799999999997</v>
      </c>
      <c r="V134" t="s">
        <v>7</v>
      </c>
      <c r="W134">
        <v>8.0203430000000004</v>
      </c>
      <c r="X134">
        <v>0.86642600000000003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0.37632599999999999</v>
      </c>
      <c r="AG134">
        <v>6.9999999999999999E-6</v>
      </c>
      <c r="AH134" t="s">
        <v>11</v>
      </c>
      <c r="AI134">
        <v>0.62272700000000003</v>
      </c>
      <c r="AJ134">
        <v>1.8E-5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11753.432617</v>
      </c>
      <c r="I135">
        <v>298.71780999999999</v>
      </c>
      <c r="J135" t="s">
        <v>3</v>
      </c>
      <c r="K135">
        <v>11733.297441000001</v>
      </c>
      <c r="L135">
        <v>259.08238</v>
      </c>
      <c r="M135" t="s">
        <v>4</v>
      </c>
      <c r="N135">
        <v>2206.2533939999998</v>
      </c>
      <c r="O135">
        <v>105.58452</v>
      </c>
      <c r="P135" t="s">
        <v>5</v>
      </c>
      <c r="Q135">
        <v>34.667234000000001</v>
      </c>
      <c r="R135">
        <v>0.53520199999999996</v>
      </c>
      <c r="S135" t="s">
        <v>6</v>
      </c>
      <c r="T135">
        <v>9015.1773830000002</v>
      </c>
      <c r="U135">
        <v>0.73886600000000002</v>
      </c>
      <c r="V135" t="s">
        <v>7</v>
      </c>
      <c r="W135">
        <v>8.6272280000000006</v>
      </c>
      <c r="X135">
        <v>1.013647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0.37617099999999998</v>
      </c>
      <c r="AG135">
        <v>6.0000000000000002E-6</v>
      </c>
      <c r="AH135" t="s">
        <v>11</v>
      </c>
      <c r="AI135">
        <v>0.62278999999999995</v>
      </c>
      <c r="AJ135">
        <v>1.9000000000000001E-5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12592.979141</v>
      </c>
      <c r="I136">
        <v>341.422236</v>
      </c>
      <c r="J136" t="s">
        <v>3</v>
      </c>
      <c r="K136">
        <v>12571.467578</v>
      </c>
      <c r="L136">
        <v>299.82953300000003</v>
      </c>
      <c r="M136" t="s">
        <v>4</v>
      </c>
      <c r="N136">
        <v>2363.85583</v>
      </c>
      <c r="O136">
        <v>124.097234</v>
      </c>
      <c r="P136" t="s">
        <v>5</v>
      </c>
      <c r="Q136">
        <v>37.135489999999997</v>
      </c>
      <c r="R136">
        <v>0.60404199999999997</v>
      </c>
      <c r="S136" t="s">
        <v>6</v>
      </c>
      <c r="T136">
        <v>9659.1742969999996</v>
      </c>
      <c r="U136">
        <v>0.81051600000000001</v>
      </c>
      <c r="V136" t="s">
        <v>7</v>
      </c>
      <c r="W136">
        <v>9.2502569999999995</v>
      </c>
      <c r="X136">
        <v>1.1781999999999999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0.37593399999999999</v>
      </c>
      <c r="AG136">
        <v>3.0000000000000001E-6</v>
      </c>
      <c r="AH136" t="s">
        <v>11</v>
      </c>
      <c r="AI136">
        <v>0.62304700000000002</v>
      </c>
      <c r="AJ136">
        <v>1.9000000000000001E-5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13432.662949</v>
      </c>
      <c r="I137">
        <v>394.62379700000002</v>
      </c>
      <c r="J137" t="s">
        <v>3</v>
      </c>
      <c r="K137">
        <v>13409.646074</v>
      </c>
      <c r="L137">
        <v>348.37098500000002</v>
      </c>
      <c r="M137" t="s">
        <v>4</v>
      </c>
      <c r="N137">
        <v>2521.3131790000002</v>
      </c>
      <c r="O137">
        <v>144.05071599999999</v>
      </c>
      <c r="P137" t="s">
        <v>5</v>
      </c>
      <c r="Q137">
        <v>39.609530999999997</v>
      </c>
      <c r="R137">
        <v>0.663767</v>
      </c>
      <c r="S137" t="s">
        <v>6</v>
      </c>
      <c r="T137">
        <v>10303.167987999999</v>
      </c>
      <c r="U137">
        <v>0.93159000000000003</v>
      </c>
      <c r="V137" t="s">
        <v>7</v>
      </c>
      <c r="W137">
        <v>9.869078</v>
      </c>
      <c r="X137">
        <v>1.304249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0.37586999999999998</v>
      </c>
      <c r="AG137">
        <v>3.0000000000000001E-6</v>
      </c>
      <c r="AH137" t="s">
        <v>11</v>
      </c>
      <c r="AI137">
        <v>0.62313700000000005</v>
      </c>
      <c r="AJ137">
        <v>2.0000000000000002E-5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14272.506094</v>
      </c>
      <c r="I138">
        <v>438.54992299999998</v>
      </c>
      <c r="J138" t="s">
        <v>3</v>
      </c>
      <c r="K138">
        <v>14248.129746000001</v>
      </c>
      <c r="L138">
        <v>387.40080699999999</v>
      </c>
      <c r="M138" t="s">
        <v>4</v>
      </c>
      <c r="N138">
        <v>2678.9902830000001</v>
      </c>
      <c r="O138">
        <v>155.81988899999999</v>
      </c>
      <c r="P138" t="s">
        <v>5</v>
      </c>
      <c r="Q138">
        <v>42.077244</v>
      </c>
      <c r="R138">
        <v>0.72157700000000002</v>
      </c>
      <c r="S138" t="s">
        <v>6</v>
      </c>
      <c r="T138">
        <v>10947.152539000001</v>
      </c>
      <c r="U138">
        <v>1.027914</v>
      </c>
      <c r="V138" t="s">
        <v>7</v>
      </c>
      <c r="W138">
        <v>10.501502</v>
      </c>
      <c r="X138">
        <v>1.4882610000000001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0.37575500000000001</v>
      </c>
      <c r="AG138">
        <v>3.0000000000000001E-6</v>
      </c>
      <c r="AH138" t="s">
        <v>11</v>
      </c>
      <c r="AI138">
        <v>0.62324199999999996</v>
      </c>
      <c r="AJ138">
        <v>2.0000000000000002E-5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15112.029395</v>
      </c>
      <c r="I139">
        <v>497.71202399999999</v>
      </c>
      <c r="J139" t="s">
        <v>3</v>
      </c>
      <c r="K139">
        <v>15086.199434</v>
      </c>
      <c r="L139">
        <v>441.93975399999999</v>
      </c>
      <c r="M139" t="s">
        <v>4</v>
      </c>
      <c r="N139">
        <v>2836.4824610000001</v>
      </c>
      <c r="O139">
        <v>184.67286200000001</v>
      </c>
      <c r="P139" t="s">
        <v>5</v>
      </c>
      <c r="Q139">
        <v>44.543495999999998</v>
      </c>
      <c r="R139">
        <v>0.784937</v>
      </c>
      <c r="S139" t="s">
        <v>6</v>
      </c>
      <c r="T139">
        <v>11591.143555000001</v>
      </c>
      <c r="U139">
        <v>1.143969</v>
      </c>
      <c r="V139" t="s">
        <v>7</v>
      </c>
      <c r="W139">
        <v>11.115786</v>
      </c>
      <c r="X139">
        <v>1.6174500000000001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0.37575500000000001</v>
      </c>
      <c r="AG139">
        <v>3.0000000000000001E-6</v>
      </c>
      <c r="AH139" t="s">
        <v>11</v>
      </c>
      <c r="AI139">
        <v>0.62379399999999996</v>
      </c>
      <c r="AJ139">
        <v>2.5000000000000001E-5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15951.716796999999</v>
      </c>
      <c r="I140">
        <v>524.85306200000002</v>
      </c>
      <c r="J140" t="s">
        <v>3</v>
      </c>
      <c r="K140">
        <v>15924.446602</v>
      </c>
      <c r="L140">
        <v>467.15910300000002</v>
      </c>
      <c r="M140" t="s">
        <v>4</v>
      </c>
      <c r="N140">
        <v>2994.1848340000001</v>
      </c>
      <c r="O140">
        <v>190.44108499999999</v>
      </c>
      <c r="P140" t="s">
        <v>5</v>
      </c>
      <c r="Q140">
        <v>47.021160000000002</v>
      </c>
      <c r="R140">
        <v>0.83649099999999998</v>
      </c>
      <c r="S140" t="s">
        <v>6</v>
      </c>
      <c r="T140">
        <v>12235.120469</v>
      </c>
      <c r="U140">
        <v>1.263933</v>
      </c>
      <c r="V140" t="s">
        <v>7</v>
      </c>
      <c r="W140">
        <v>11.729549</v>
      </c>
      <c r="X140">
        <v>1.7386600000000001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0.37571300000000002</v>
      </c>
      <c r="AG140">
        <v>3.0000000000000001E-6</v>
      </c>
      <c r="AH140" t="s">
        <v>11</v>
      </c>
      <c r="AI140">
        <v>0.62404499999999996</v>
      </c>
      <c r="AJ140">
        <v>2.5000000000000001E-5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16791.359648000001</v>
      </c>
      <c r="I141">
        <v>588.01957400000003</v>
      </c>
      <c r="J141" t="s">
        <v>3</v>
      </c>
      <c r="K141">
        <v>16762.716444999998</v>
      </c>
      <c r="L141">
        <v>522.76127799999995</v>
      </c>
      <c r="M141" t="s">
        <v>4</v>
      </c>
      <c r="N141">
        <v>3151.8624020000002</v>
      </c>
      <c r="O141">
        <v>208.511067</v>
      </c>
      <c r="P141" t="s">
        <v>5</v>
      </c>
      <c r="Q141">
        <v>49.485227999999999</v>
      </c>
      <c r="R141">
        <v>0.89741099999999996</v>
      </c>
      <c r="S141" t="s">
        <v>6</v>
      </c>
      <c r="T141">
        <v>12879.091543</v>
      </c>
      <c r="U141">
        <v>1.402504</v>
      </c>
      <c r="V141" t="s">
        <v>7</v>
      </c>
      <c r="W141">
        <v>12.340483000000001</v>
      </c>
      <c r="X141">
        <v>1.8803669999999999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0.37567899999999999</v>
      </c>
      <c r="AG141">
        <v>3.0000000000000001E-6</v>
      </c>
      <c r="AH141" t="s">
        <v>11</v>
      </c>
      <c r="AI141">
        <v>0.62425699999999995</v>
      </c>
      <c r="AJ141">
        <v>2.5000000000000001E-5</v>
      </c>
      <c r="AK141" t="s">
        <v>12</v>
      </c>
      <c r="AL141">
        <v>0</v>
      </c>
      <c r="AM141">
        <v>0</v>
      </c>
    </row>
    <row r="142" spans="1:39" x14ac:dyDescent="0.25">
      <c r="A142" t="s">
        <v>94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694.69718399999999</v>
      </c>
      <c r="I162">
        <v>3.1976309999999999</v>
      </c>
      <c r="J162" t="s">
        <v>3</v>
      </c>
      <c r="K162">
        <v>693.28984400000002</v>
      </c>
      <c r="L162">
        <v>3.0192679999999998</v>
      </c>
      <c r="M162" t="s">
        <v>4</v>
      </c>
      <c r="N162">
        <v>156.91275999999999</v>
      </c>
      <c r="O162">
        <v>1.96265</v>
      </c>
      <c r="P162" t="s">
        <v>5</v>
      </c>
      <c r="Q162">
        <v>2.4725999999999999</v>
      </c>
      <c r="R162">
        <v>4.8050000000000002E-3</v>
      </c>
      <c r="S162" t="s">
        <v>6</v>
      </c>
      <c r="T162">
        <v>499.79121199999997</v>
      </c>
      <c r="U162">
        <v>7.3790000000000001E-3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0.38348500000000002</v>
      </c>
      <c r="AG162">
        <v>1.4E-5</v>
      </c>
      <c r="AH162" t="s">
        <v>11</v>
      </c>
      <c r="AI162">
        <v>0.61760000000000004</v>
      </c>
      <c r="AJ162">
        <v>6.0000000000000002E-6</v>
      </c>
      <c r="AK162" t="s">
        <v>12</v>
      </c>
      <c r="AL162">
        <v>0</v>
      </c>
      <c r="AM162">
        <v>0</v>
      </c>
    </row>
    <row r="163" spans="1:39" x14ac:dyDescent="0.25">
      <c r="A163" t="s">
        <v>95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1389.743264</v>
      </c>
      <c r="I163">
        <v>9.631437</v>
      </c>
      <c r="J163" t="s">
        <v>3</v>
      </c>
      <c r="K163">
        <v>1386.9659200000001</v>
      </c>
      <c r="L163">
        <v>9.0121939999999991</v>
      </c>
      <c r="M163" t="s">
        <v>4</v>
      </c>
      <c r="N163">
        <v>313.98898800000001</v>
      </c>
      <c r="O163">
        <v>5.817545</v>
      </c>
      <c r="P163" t="s">
        <v>5</v>
      </c>
      <c r="Q163">
        <v>4.9442880000000002</v>
      </c>
      <c r="R163">
        <v>1.2756E-2</v>
      </c>
      <c r="S163" t="s">
        <v>6</v>
      </c>
      <c r="T163">
        <v>999.56174799999997</v>
      </c>
      <c r="U163">
        <v>2.4988E-2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0.38183099999999998</v>
      </c>
      <c r="AG163">
        <v>1.9000000000000001E-5</v>
      </c>
      <c r="AH163" t="s">
        <v>11</v>
      </c>
      <c r="AI163">
        <v>0.61849100000000001</v>
      </c>
      <c r="AJ163">
        <v>6.0000000000000002E-6</v>
      </c>
      <c r="AK163" t="s">
        <v>12</v>
      </c>
      <c r="AL163">
        <v>0</v>
      </c>
      <c r="AM163">
        <v>0</v>
      </c>
    </row>
    <row r="164" spans="1:39" x14ac:dyDescent="0.25">
      <c r="A164" t="s">
        <v>95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2084.3697849999999</v>
      </c>
      <c r="I164">
        <v>19.278047999999998</v>
      </c>
      <c r="J164" t="s">
        <v>3</v>
      </c>
      <c r="K164">
        <v>2080.2140140000001</v>
      </c>
      <c r="L164">
        <v>17.868181</v>
      </c>
      <c r="M164" t="s">
        <v>4</v>
      </c>
      <c r="N164">
        <v>470.65947399999999</v>
      </c>
      <c r="O164">
        <v>10.160069</v>
      </c>
      <c r="P164" t="s">
        <v>5</v>
      </c>
      <c r="Q164">
        <v>7.4041139999999999</v>
      </c>
      <c r="R164">
        <v>2.2438E-2</v>
      </c>
      <c r="S164" t="s">
        <v>6</v>
      </c>
      <c r="T164">
        <v>1499.325488</v>
      </c>
      <c r="U164">
        <v>3.8384000000000001E-2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0.380467</v>
      </c>
      <c r="AG164">
        <v>1.7E-5</v>
      </c>
      <c r="AH164" t="s">
        <v>11</v>
      </c>
      <c r="AI164">
        <v>0.61951800000000001</v>
      </c>
      <c r="AJ164">
        <v>5.0000000000000004E-6</v>
      </c>
      <c r="AK164" t="s">
        <v>12</v>
      </c>
      <c r="AL164">
        <v>0</v>
      </c>
      <c r="AM164">
        <v>0</v>
      </c>
    </row>
    <row r="165" spans="1:39" x14ac:dyDescent="0.25">
      <c r="A165" t="s">
        <v>95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2778.9615429999999</v>
      </c>
      <c r="I165">
        <v>29.514748000000001</v>
      </c>
      <c r="J165" t="s">
        <v>3</v>
      </c>
      <c r="K165">
        <v>2773.4227689999998</v>
      </c>
      <c r="L165">
        <v>26.819604999999999</v>
      </c>
      <c r="M165" t="s">
        <v>4</v>
      </c>
      <c r="N165">
        <v>627.580558</v>
      </c>
      <c r="O165">
        <v>15.025938</v>
      </c>
      <c r="P165" t="s">
        <v>5</v>
      </c>
      <c r="Q165">
        <v>9.8630560000000003</v>
      </c>
      <c r="R165">
        <v>3.7725000000000002E-2</v>
      </c>
      <c r="S165" t="s">
        <v>6</v>
      </c>
      <c r="T165">
        <v>1999.0996970000001</v>
      </c>
      <c r="U165">
        <v>5.1777999999999998E-2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0.37953999999999999</v>
      </c>
      <c r="AG165">
        <v>1.7E-5</v>
      </c>
      <c r="AH165" t="s">
        <v>11</v>
      </c>
      <c r="AI165">
        <v>0.62009599999999998</v>
      </c>
      <c r="AJ165">
        <v>7.9999999999999996E-6</v>
      </c>
      <c r="AK165" t="s">
        <v>12</v>
      </c>
      <c r="AL165">
        <v>0</v>
      </c>
      <c r="AM165">
        <v>0</v>
      </c>
    </row>
    <row r="166" spans="1:39" x14ac:dyDescent="0.25">
      <c r="A166" t="s">
        <v>95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3473.8539599999999</v>
      </c>
      <c r="I166">
        <v>46.307358000000001</v>
      </c>
      <c r="J166" t="s">
        <v>3</v>
      </c>
      <c r="K166">
        <v>3466.9162649999998</v>
      </c>
      <c r="L166">
        <v>42.132153000000002</v>
      </c>
      <c r="M166" t="s">
        <v>4</v>
      </c>
      <c r="N166">
        <v>784.69810099999995</v>
      </c>
      <c r="O166">
        <v>21.928751999999999</v>
      </c>
      <c r="P166" t="s">
        <v>5</v>
      </c>
      <c r="Q166">
        <v>12.327590000000001</v>
      </c>
      <c r="R166">
        <v>5.2151999999999997E-2</v>
      </c>
      <c r="S166" t="s">
        <v>6</v>
      </c>
      <c r="T166">
        <v>2498.8690190000002</v>
      </c>
      <c r="U166">
        <v>6.6610000000000003E-2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0.37842199999999998</v>
      </c>
      <c r="AG166">
        <v>1.2999999999999999E-5</v>
      </c>
      <c r="AH166" t="s">
        <v>11</v>
      </c>
      <c r="AI166">
        <v>0.62049799999999999</v>
      </c>
      <c r="AJ166">
        <v>1.0000000000000001E-5</v>
      </c>
      <c r="AK166" t="s">
        <v>12</v>
      </c>
      <c r="AL166">
        <v>0</v>
      </c>
      <c r="AM166">
        <v>0</v>
      </c>
    </row>
    <row r="167" spans="1:39" x14ac:dyDescent="0.25">
      <c r="A167" t="s">
        <v>95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4168.764795</v>
      </c>
      <c r="I167">
        <v>64.940529999999995</v>
      </c>
      <c r="J167" t="s">
        <v>3</v>
      </c>
      <c r="K167">
        <v>4160.4126859999997</v>
      </c>
      <c r="L167">
        <v>58.388947999999999</v>
      </c>
      <c r="M167" t="s">
        <v>4</v>
      </c>
      <c r="N167">
        <v>941.68859599999996</v>
      </c>
      <c r="O167">
        <v>33.453733</v>
      </c>
      <c r="P167" t="s">
        <v>5</v>
      </c>
      <c r="Q167">
        <v>14.792646</v>
      </c>
      <c r="R167">
        <v>6.9739999999999996E-2</v>
      </c>
      <c r="S167" t="s">
        <v>6</v>
      </c>
      <c r="T167">
        <v>2998.6374409999999</v>
      </c>
      <c r="U167">
        <v>0.10342800000000001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0.377917</v>
      </c>
      <c r="AG167">
        <v>1.1E-5</v>
      </c>
      <c r="AH167" t="s">
        <v>11</v>
      </c>
      <c r="AI167">
        <v>0.62053100000000005</v>
      </c>
      <c r="AJ167">
        <v>1.0000000000000001E-5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95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4863.6981930000002</v>
      </c>
      <c r="I168">
        <v>84.185438000000005</v>
      </c>
      <c r="J168" t="s">
        <v>3</v>
      </c>
      <c r="K168">
        <v>4853.922861</v>
      </c>
      <c r="L168">
        <v>74.88897</v>
      </c>
      <c r="M168" t="s">
        <v>4</v>
      </c>
      <c r="N168">
        <v>1098.735281</v>
      </c>
      <c r="O168">
        <v>43.349136000000001</v>
      </c>
      <c r="P168" t="s">
        <v>5</v>
      </c>
      <c r="Q168">
        <v>17.262643000000001</v>
      </c>
      <c r="R168">
        <v>9.7189999999999999E-2</v>
      </c>
      <c r="S168" t="s">
        <v>6</v>
      </c>
      <c r="T168">
        <v>3498.4146879999998</v>
      </c>
      <c r="U168">
        <v>0.140267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0.37754300000000002</v>
      </c>
      <c r="AG168">
        <v>9.0000000000000002E-6</v>
      </c>
      <c r="AH168" t="s">
        <v>11</v>
      </c>
      <c r="AI168">
        <v>0.62072499999999997</v>
      </c>
      <c r="AJ168">
        <v>1.1E-5</v>
      </c>
      <c r="AK168" t="s">
        <v>12</v>
      </c>
      <c r="AL168">
        <v>0</v>
      </c>
      <c r="AM168">
        <v>0</v>
      </c>
    </row>
    <row r="169" spans="1:39" x14ac:dyDescent="0.25">
      <c r="A169" t="s">
        <v>95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5558.6031929999999</v>
      </c>
      <c r="I169">
        <v>111.91376099999999</v>
      </c>
      <c r="J169" t="s">
        <v>3</v>
      </c>
      <c r="K169">
        <v>5547.4329690000004</v>
      </c>
      <c r="L169">
        <v>98.868446000000006</v>
      </c>
      <c r="M169" t="s">
        <v>4</v>
      </c>
      <c r="N169">
        <v>1255.8236790000001</v>
      </c>
      <c r="O169">
        <v>53.876652999999997</v>
      </c>
      <c r="P169" t="s">
        <v>5</v>
      </c>
      <c r="Q169">
        <v>19.736457000000001</v>
      </c>
      <c r="R169">
        <v>0.128777</v>
      </c>
      <c r="S169" t="s">
        <v>6</v>
      </c>
      <c r="T169">
        <v>3998.1772609999998</v>
      </c>
      <c r="U169">
        <v>0.19737499999999999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0.37721100000000002</v>
      </c>
      <c r="AG169">
        <v>6.9999999999999999E-6</v>
      </c>
      <c r="AH169" t="s">
        <v>11</v>
      </c>
      <c r="AI169">
        <v>0.62073299999999998</v>
      </c>
      <c r="AJ169">
        <v>1.1E-5</v>
      </c>
      <c r="AK169" t="s">
        <v>12</v>
      </c>
      <c r="AL169">
        <v>0</v>
      </c>
      <c r="AM169">
        <v>0</v>
      </c>
    </row>
    <row r="170" spans="1:39" x14ac:dyDescent="0.25">
      <c r="A170" t="s">
        <v>95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6253.234316</v>
      </c>
      <c r="I170">
        <v>135.668769</v>
      </c>
      <c r="J170" t="s">
        <v>3</v>
      </c>
      <c r="K170">
        <v>6240.6664840000003</v>
      </c>
      <c r="L170">
        <v>119.965957</v>
      </c>
      <c r="M170" t="s">
        <v>4</v>
      </c>
      <c r="N170">
        <v>1412.675088</v>
      </c>
      <c r="O170">
        <v>65.694016000000005</v>
      </c>
      <c r="P170" t="s">
        <v>5</v>
      </c>
      <c r="Q170">
        <v>22.222671999999999</v>
      </c>
      <c r="R170">
        <v>0.14959600000000001</v>
      </c>
      <c r="S170" t="s">
        <v>6</v>
      </c>
      <c r="T170">
        <v>4497.9469040000004</v>
      </c>
      <c r="U170">
        <v>0.24815499999999999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0.37721100000000002</v>
      </c>
      <c r="AG170">
        <v>6.9999999999999999E-6</v>
      </c>
      <c r="AH170" t="s">
        <v>11</v>
      </c>
      <c r="AI170">
        <v>0.62073800000000001</v>
      </c>
      <c r="AJ170">
        <v>1.1E-5</v>
      </c>
      <c r="AK170" t="s">
        <v>12</v>
      </c>
      <c r="AL170">
        <v>0</v>
      </c>
      <c r="AM170">
        <v>0</v>
      </c>
    </row>
    <row r="171" spans="1:39" x14ac:dyDescent="0.25">
      <c r="A171" t="s">
        <v>95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6948.0246580000003</v>
      </c>
      <c r="I171">
        <v>154.89065500000001</v>
      </c>
      <c r="J171" t="s">
        <v>3</v>
      </c>
      <c r="K171">
        <v>6934.0650390000001</v>
      </c>
      <c r="L171">
        <v>136.17091400000001</v>
      </c>
      <c r="M171" t="s">
        <v>4</v>
      </c>
      <c r="N171">
        <v>1569.71469</v>
      </c>
      <c r="O171">
        <v>69.943921000000003</v>
      </c>
      <c r="P171" t="s">
        <v>5</v>
      </c>
      <c r="Q171">
        <v>24.699729999999999</v>
      </c>
      <c r="R171">
        <v>0.184499</v>
      </c>
      <c r="S171" t="s">
        <v>6</v>
      </c>
      <c r="T171">
        <v>4997.7084180000002</v>
      </c>
      <c r="U171">
        <v>0.29364800000000002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0.37712600000000002</v>
      </c>
      <c r="AG171">
        <v>6.9999999999999999E-6</v>
      </c>
      <c r="AH171" t="s">
        <v>11</v>
      </c>
      <c r="AI171">
        <v>0.62129599999999996</v>
      </c>
      <c r="AJ171">
        <v>1.4E-5</v>
      </c>
      <c r="AK171" t="s">
        <v>12</v>
      </c>
      <c r="AL171">
        <v>0</v>
      </c>
      <c r="AM171">
        <v>0</v>
      </c>
    </row>
    <row r="172" spans="1:39" x14ac:dyDescent="0.25">
      <c r="A172" t="s">
        <v>95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7642.7829300000003</v>
      </c>
      <c r="I172">
        <v>190.11904000000001</v>
      </c>
      <c r="J172" t="s">
        <v>3</v>
      </c>
      <c r="K172">
        <v>7627.4183400000002</v>
      </c>
      <c r="L172">
        <v>166.64381599999999</v>
      </c>
      <c r="M172" t="s">
        <v>4</v>
      </c>
      <c r="N172">
        <v>1726.7691749999999</v>
      </c>
      <c r="O172">
        <v>83.234894999999995</v>
      </c>
      <c r="P172" t="s">
        <v>5</v>
      </c>
      <c r="Q172">
        <v>27.191154000000001</v>
      </c>
      <c r="R172">
        <v>0.26352100000000001</v>
      </c>
      <c r="S172" t="s">
        <v>6</v>
      </c>
      <c r="T172">
        <v>5497.4591700000001</v>
      </c>
      <c r="U172">
        <v>0.34147499999999997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0.37689099999999998</v>
      </c>
      <c r="AG172">
        <v>6.0000000000000002E-6</v>
      </c>
      <c r="AH172" t="s">
        <v>11</v>
      </c>
      <c r="AI172">
        <v>0.62147300000000005</v>
      </c>
      <c r="AJ172">
        <v>1.5E-5</v>
      </c>
      <c r="AK172" t="s">
        <v>12</v>
      </c>
      <c r="AL172">
        <v>0</v>
      </c>
      <c r="AM172">
        <v>0</v>
      </c>
    </row>
    <row r="173" spans="1:39" x14ac:dyDescent="0.25">
      <c r="A173" t="s">
        <v>95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8337.2451949999995</v>
      </c>
      <c r="I173">
        <v>220.36747800000001</v>
      </c>
      <c r="J173" t="s">
        <v>3</v>
      </c>
      <c r="K173">
        <v>8320.4802540000001</v>
      </c>
      <c r="L173">
        <v>192.79281800000001</v>
      </c>
      <c r="M173" t="s">
        <v>4</v>
      </c>
      <c r="N173">
        <v>1883.4853780000001</v>
      </c>
      <c r="O173">
        <v>95.540204000000003</v>
      </c>
      <c r="P173" t="s">
        <v>5</v>
      </c>
      <c r="Q173">
        <v>29.644394999999999</v>
      </c>
      <c r="R173">
        <v>0.317166</v>
      </c>
      <c r="S173" t="s">
        <v>6</v>
      </c>
      <c r="T173">
        <v>5997.2322459999996</v>
      </c>
      <c r="U173">
        <v>0.38925900000000002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0.37662699999999999</v>
      </c>
      <c r="AG173">
        <v>7.9999999999999996E-6</v>
      </c>
      <c r="AH173" t="s">
        <v>11</v>
      </c>
      <c r="AI173">
        <v>0.62151699999999999</v>
      </c>
      <c r="AJ173">
        <v>1.5E-5</v>
      </c>
      <c r="AK173" t="s">
        <v>12</v>
      </c>
      <c r="AL173">
        <v>0</v>
      </c>
      <c r="AM173">
        <v>0</v>
      </c>
    </row>
    <row r="174" spans="1:39" x14ac:dyDescent="0.25">
      <c r="A174" t="s">
        <v>95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9032.0780269999996</v>
      </c>
      <c r="I174">
        <v>246.35674900000001</v>
      </c>
      <c r="J174" t="s">
        <v>3</v>
      </c>
      <c r="K174">
        <v>9013.9404880000002</v>
      </c>
      <c r="L174">
        <v>214.34286</v>
      </c>
      <c r="M174" t="s">
        <v>4</v>
      </c>
      <c r="N174">
        <v>2040.550405</v>
      </c>
      <c r="O174">
        <v>111.207373</v>
      </c>
      <c r="P174" t="s">
        <v>5</v>
      </c>
      <c r="Q174">
        <v>32.115059000000002</v>
      </c>
      <c r="R174">
        <v>0.38042399999999998</v>
      </c>
      <c r="S174" t="s">
        <v>6</v>
      </c>
      <c r="T174">
        <v>6496.99791</v>
      </c>
      <c r="U174">
        <v>0.45006600000000002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0.37619599999999997</v>
      </c>
      <c r="AG174">
        <v>7.9999999999999996E-6</v>
      </c>
      <c r="AH174" t="s">
        <v>11</v>
      </c>
      <c r="AI174">
        <v>0.62183100000000002</v>
      </c>
      <c r="AJ174">
        <v>1.7E-5</v>
      </c>
      <c r="AK174" t="s">
        <v>12</v>
      </c>
      <c r="AL174">
        <v>0</v>
      </c>
      <c r="AM174">
        <v>0</v>
      </c>
    </row>
    <row r="175" spans="1:39" x14ac:dyDescent="0.25">
      <c r="A175" t="s">
        <v>95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9726.8294530000003</v>
      </c>
      <c r="I175">
        <v>287.61224700000002</v>
      </c>
      <c r="J175" t="s">
        <v>3</v>
      </c>
      <c r="K175">
        <v>9707.2980659999994</v>
      </c>
      <c r="L175">
        <v>251.066093</v>
      </c>
      <c r="M175" t="s">
        <v>4</v>
      </c>
      <c r="N175">
        <v>2197.4195610000002</v>
      </c>
      <c r="O175">
        <v>128.67979800000001</v>
      </c>
      <c r="P175" t="s">
        <v>5</v>
      </c>
      <c r="Q175">
        <v>34.581971000000003</v>
      </c>
      <c r="R175">
        <v>0.41313299999999997</v>
      </c>
      <c r="S175" t="s">
        <v>6</v>
      </c>
      <c r="T175">
        <v>6996.7531639999997</v>
      </c>
      <c r="U175">
        <v>0.497587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0.376112</v>
      </c>
      <c r="AG175">
        <v>6.9999999999999999E-6</v>
      </c>
      <c r="AH175" t="s">
        <v>11</v>
      </c>
      <c r="AI175">
        <v>0.62200900000000003</v>
      </c>
      <c r="AJ175">
        <v>1.8E-5</v>
      </c>
      <c r="AK175" t="s">
        <v>12</v>
      </c>
      <c r="AL175">
        <v>0</v>
      </c>
      <c r="AM175">
        <v>0</v>
      </c>
    </row>
    <row r="176" spans="1:39" x14ac:dyDescent="0.25">
      <c r="A176" t="s">
        <v>95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10421.212148000001</v>
      </c>
      <c r="I176">
        <v>319.16307899999998</v>
      </c>
      <c r="J176" t="s">
        <v>3</v>
      </c>
      <c r="K176">
        <v>10400.266250000001</v>
      </c>
      <c r="L176">
        <v>278.24175000000002</v>
      </c>
      <c r="M176" t="s">
        <v>4</v>
      </c>
      <c r="N176">
        <v>2354.238848</v>
      </c>
      <c r="O176">
        <v>138.83318700000001</v>
      </c>
      <c r="P176" t="s">
        <v>5</v>
      </c>
      <c r="Q176">
        <v>37.048775999999997</v>
      </c>
      <c r="R176">
        <v>0.44862299999999999</v>
      </c>
      <c r="S176" t="s">
        <v>6</v>
      </c>
      <c r="T176">
        <v>7496.5248339999998</v>
      </c>
      <c r="U176">
        <v>0.54316600000000004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0.37596800000000002</v>
      </c>
      <c r="AG176">
        <v>6.0000000000000002E-6</v>
      </c>
      <c r="AH176" t="s">
        <v>11</v>
      </c>
      <c r="AI176">
        <v>0.62200999999999995</v>
      </c>
      <c r="AJ176">
        <v>1.8E-5</v>
      </c>
      <c r="AK176" t="s">
        <v>12</v>
      </c>
      <c r="AL176">
        <v>0</v>
      </c>
      <c r="AM176">
        <v>0</v>
      </c>
    </row>
    <row r="177" spans="1:39" x14ac:dyDescent="0.25">
      <c r="A177" t="s">
        <v>95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11116.161387</v>
      </c>
      <c r="I177">
        <v>348.178968</v>
      </c>
      <c r="J177" t="s">
        <v>3</v>
      </c>
      <c r="K177">
        <v>11093.849043</v>
      </c>
      <c r="L177">
        <v>302.00657200000001</v>
      </c>
      <c r="M177" t="s">
        <v>4</v>
      </c>
      <c r="N177">
        <v>2511.2305470000001</v>
      </c>
      <c r="O177">
        <v>151.00120000000001</v>
      </c>
      <c r="P177" t="s">
        <v>5</v>
      </c>
      <c r="Q177">
        <v>39.516472999999998</v>
      </c>
      <c r="R177">
        <v>0.51383199999999996</v>
      </c>
      <c r="S177" t="s">
        <v>6</v>
      </c>
      <c r="T177">
        <v>7996.2920119999999</v>
      </c>
      <c r="U177">
        <v>0.61799800000000005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0.37594100000000003</v>
      </c>
      <c r="AG177">
        <v>6.0000000000000002E-6</v>
      </c>
      <c r="AH177" t="s">
        <v>11</v>
      </c>
      <c r="AI177">
        <v>0.62223899999999999</v>
      </c>
      <c r="AJ177">
        <v>1.9000000000000001E-5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95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11810.630469</v>
      </c>
      <c r="I178">
        <v>372.10609799999997</v>
      </c>
      <c r="J178" t="s">
        <v>3</v>
      </c>
      <c r="K178">
        <v>11786.898535</v>
      </c>
      <c r="L178">
        <v>320.999911</v>
      </c>
      <c r="M178" t="s">
        <v>4</v>
      </c>
      <c r="N178">
        <v>2667.923354</v>
      </c>
      <c r="O178">
        <v>160.865545</v>
      </c>
      <c r="P178" t="s">
        <v>5</v>
      </c>
      <c r="Q178">
        <v>41.976892999999997</v>
      </c>
      <c r="R178">
        <v>0.55992500000000001</v>
      </c>
      <c r="S178" t="s">
        <v>6</v>
      </c>
      <c r="T178">
        <v>8496.0550199999998</v>
      </c>
      <c r="U178">
        <v>0.68085600000000002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0.37574000000000002</v>
      </c>
      <c r="AG178">
        <v>3.9999999999999998E-6</v>
      </c>
      <c r="AH178" t="s">
        <v>11</v>
      </c>
      <c r="AI178">
        <v>0.62265899999999996</v>
      </c>
      <c r="AJ178">
        <v>2.0999999999999999E-5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95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12505.211621</v>
      </c>
      <c r="I179">
        <v>403.61980599999998</v>
      </c>
      <c r="J179" t="s">
        <v>3</v>
      </c>
      <c r="K179">
        <v>12480.059042999999</v>
      </c>
      <c r="L179">
        <v>349.11616900000001</v>
      </c>
      <c r="M179" t="s">
        <v>4</v>
      </c>
      <c r="N179">
        <v>2824.6091500000002</v>
      </c>
      <c r="O179">
        <v>166.92789999999999</v>
      </c>
      <c r="P179" t="s">
        <v>5</v>
      </c>
      <c r="Q179">
        <v>44.459114</v>
      </c>
      <c r="R179">
        <v>0.59465199999999996</v>
      </c>
      <c r="S179" t="s">
        <v>6</v>
      </c>
      <c r="T179">
        <v>8995.8231049999995</v>
      </c>
      <c r="U179">
        <v>0.74790900000000005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0.37565399999999999</v>
      </c>
      <c r="AG179">
        <v>3.9999999999999998E-6</v>
      </c>
      <c r="AH179" t="s">
        <v>11</v>
      </c>
      <c r="AI179">
        <v>0.62265899999999996</v>
      </c>
      <c r="AJ179">
        <v>2.0999999999999999E-5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95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13199.457461</v>
      </c>
      <c r="I180">
        <v>438.587041</v>
      </c>
      <c r="J180" t="s">
        <v>3</v>
      </c>
      <c r="K180">
        <v>13172.902285</v>
      </c>
      <c r="L180">
        <v>377.519882</v>
      </c>
      <c r="M180" t="s">
        <v>4</v>
      </c>
      <c r="N180">
        <v>2981.254531</v>
      </c>
      <c r="O180">
        <v>176.45304200000001</v>
      </c>
      <c r="P180" t="s">
        <v>5</v>
      </c>
      <c r="Q180">
        <v>46.925806999999999</v>
      </c>
      <c r="R180">
        <v>0.65351499999999996</v>
      </c>
      <c r="S180" t="s">
        <v>6</v>
      </c>
      <c r="T180">
        <v>9495.5861330000007</v>
      </c>
      <c r="U180">
        <v>0.82519200000000004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0.375641</v>
      </c>
      <c r="AG180">
        <v>3.9999999999999998E-6</v>
      </c>
      <c r="AH180" t="s">
        <v>11</v>
      </c>
      <c r="AI180">
        <v>0.62269600000000003</v>
      </c>
      <c r="AJ180">
        <v>2.0000000000000002E-5</v>
      </c>
      <c r="AK180" t="s">
        <v>12</v>
      </c>
      <c r="AL180">
        <v>0</v>
      </c>
      <c r="AM180">
        <v>0</v>
      </c>
    </row>
    <row r="181" spans="1:39" x14ac:dyDescent="0.25">
      <c r="A181" t="s">
        <v>95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13894.176523</v>
      </c>
      <c r="I181">
        <v>485.84351900000001</v>
      </c>
      <c r="J181" t="s">
        <v>3</v>
      </c>
      <c r="K181">
        <v>13866.258926</v>
      </c>
      <c r="L181">
        <v>416.89620200000002</v>
      </c>
      <c r="M181" t="s">
        <v>4</v>
      </c>
      <c r="N181">
        <v>3137.9708449999998</v>
      </c>
      <c r="O181">
        <v>188.66021000000001</v>
      </c>
      <c r="P181" t="s">
        <v>5</v>
      </c>
      <c r="Q181">
        <v>49.415216000000001</v>
      </c>
      <c r="R181">
        <v>0.754826</v>
      </c>
      <c r="S181" t="s">
        <v>6</v>
      </c>
      <c r="T181">
        <v>9995.3544139999995</v>
      </c>
      <c r="U181">
        <v>0.90379900000000002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0.37540499999999999</v>
      </c>
      <c r="AG181">
        <v>5.0000000000000004E-6</v>
      </c>
      <c r="AH181" t="s">
        <v>11</v>
      </c>
      <c r="AI181">
        <v>0.62271399999999999</v>
      </c>
      <c r="AJ181">
        <v>2.0000000000000002E-5</v>
      </c>
      <c r="AK181" t="s">
        <v>12</v>
      </c>
      <c r="AL181">
        <v>0</v>
      </c>
      <c r="AM181">
        <v>0</v>
      </c>
    </row>
    <row r="182" spans="1:39" x14ac:dyDescent="0.25">
      <c r="A182" t="s">
        <v>96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1831.0024289999999</v>
      </c>
      <c r="I182">
        <v>44.646884999999997</v>
      </c>
      <c r="J182" t="s">
        <v>3</v>
      </c>
      <c r="K182">
        <v>1812.4009860000001</v>
      </c>
      <c r="L182">
        <v>45.287396999999999</v>
      </c>
      <c r="M182" t="s">
        <v>4</v>
      </c>
      <c r="N182">
        <v>295.47992399999998</v>
      </c>
      <c r="O182">
        <v>2.7420000000000001E-3</v>
      </c>
      <c r="P182" t="s">
        <v>5</v>
      </c>
      <c r="Q182">
        <v>1328.020366</v>
      </c>
      <c r="R182">
        <v>43.050826000000001</v>
      </c>
      <c r="S182" t="s">
        <v>6</v>
      </c>
      <c r="T182">
        <v>1808.1492109999999</v>
      </c>
      <c r="U182">
        <v>45.886809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0.38295200000000001</v>
      </c>
      <c r="AG182">
        <v>1.5E-5</v>
      </c>
      <c r="AH182" t="s">
        <v>11</v>
      </c>
      <c r="AI182">
        <v>0.61773699999999998</v>
      </c>
      <c r="AJ182">
        <v>1.1E-5</v>
      </c>
      <c r="AK182" t="s">
        <v>12</v>
      </c>
      <c r="AL182">
        <v>0</v>
      </c>
      <c r="AM182">
        <v>0</v>
      </c>
    </row>
    <row r="183" spans="1:39" x14ac:dyDescent="0.25">
      <c r="A183" t="s">
        <v>96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3661.0902249999999</v>
      </c>
      <c r="I183">
        <v>149.334957</v>
      </c>
      <c r="J183" t="s">
        <v>3</v>
      </c>
      <c r="K183">
        <v>3624.195913</v>
      </c>
      <c r="L183">
        <v>150.480009</v>
      </c>
      <c r="M183" t="s">
        <v>4</v>
      </c>
      <c r="N183">
        <v>590.95558500000004</v>
      </c>
      <c r="O183">
        <v>7.1399999999999996E-3</v>
      </c>
      <c r="P183" t="s">
        <v>5</v>
      </c>
      <c r="Q183">
        <v>2655.6718019999998</v>
      </c>
      <c r="R183">
        <v>145.53943100000001</v>
      </c>
      <c r="S183" t="s">
        <v>6</v>
      </c>
      <c r="T183">
        <v>3615.6289059999999</v>
      </c>
      <c r="U183">
        <v>153.32341500000001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0.38104199999999999</v>
      </c>
      <c r="AG183">
        <v>1.5999999999999999E-5</v>
      </c>
      <c r="AH183" t="s">
        <v>11</v>
      </c>
      <c r="AI183">
        <v>0.61951000000000001</v>
      </c>
      <c r="AJ183">
        <v>1.0000000000000001E-5</v>
      </c>
      <c r="AK183" t="s">
        <v>12</v>
      </c>
      <c r="AL183">
        <v>0</v>
      </c>
      <c r="AM183">
        <v>0</v>
      </c>
    </row>
    <row r="184" spans="1:39" x14ac:dyDescent="0.25">
      <c r="A184" t="s">
        <v>96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5491.645039</v>
      </c>
      <c r="I184">
        <v>223.476482</v>
      </c>
      <c r="J184" t="s">
        <v>3</v>
      </c>
      <c r="K184">
        <v>5436.4476759999998</v>
      </c>
      <c r="L184">
        <v>224.81663900000001</v>
      </c>
      <c r="M184" t="s">
        <v>4</v>
      </c>
      <c r="N184">
        <v>886.42215899999997</v>
      </c>
      <c r="O184">
        <v>8.4709999999999994E-3</v>
      </c>
      <c r="P184" t="s">
        <v>5</v>
      </c>
      <c r="Q184">
        <v>3983.6844040000001</v>
      </c>
      <c r="R184">
        <v>216.780587</v>
      </c>
      <c r="S184" t="s">
        <v>6</v>
      </c>
      <c r="T184">
        <v>5423.5933009999999</v>
      </c>
      <c r="U184">
        <v>228.70305300000001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0.37970900000000002</v>
      </c>
      <c r="AG184">
        <v>1.5E-5</v>
      </c>
      <c r="AH184" t="s">
        <v>11</v>
      </c>
      <c r="AI184">
        <v>0.61991799999999997</v>
      </c>
      <c r="AJ184">
        <v>7.9999999999999996E-6</v>
      </c>
      <c r="AK184" t="s">
        <v>12</v>
      </c>
      <c r="AL184">
        <v>0</v>
      </c>
      <c r="AM184">
        <v>0</v>
      </c>
    </row>
    <row r="185" spans="1:39" x14ac:dyDescent="0.25">
      <c r="A185" t="s">
        <v>96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7322.7859669999998</v>
      </c>
      <c r="I185">
        <v>307.78610500000002</v>
      </c>
      <c r="J185" t="s">
        <v>3</v>
      </c>
      <c r="K185">
        <v>7249.3198830000001</v>
      </c>
      <c r="L185">
        <v>309.17180000000002</v>
      </c>
      <c r="M185" t="s">
        <v>4</v>
      </c>
      <c r="N185">
        <v>1181.8967379999999</v>
      </c>
      <c r="O185">
        <v>1.1181999999999999E-2</v>
      </c>
      <c r="P185" t="s">
        <v>5</v>
      </c>
      <c r="Q185">
        <v>5312.3473139999996</v>
      </c>
      <c r="R185">
        <v>307.89240699999999</v>
      </c>
      <c r="S185" t="s">
        <v>6</v>
      </c>
      <c r="T185">
        <v>7232.1212009999999</v>
      </c>
      <c r="U185">
        <v>314.58276699999999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0.37920799999999999</v>
      </c>
      <c r="AG185">
        <v>1.4E-5</v>
      </c>
      <c r="AH185" t="s">
        <v>11</v>
      </c>
      <c r="AI185">
        <v>0.62031899999999995</v>
      </c>
      <c r="AJ185">
        <v>1.0000000000000001E-5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96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9153.2229299999999</v>
      </c>
      <c r="I186">
        <v>363.22281800000002</v>
      </c>
      <c r="J186" t="s">
        <v>3</v>
      </c>
      <c r="K186">
        <v>9061.4791800000003</v>
      </c>
      <c r="L186">
        <v>366.15062499999999</v>
      </c>
      <c r="M186" t="s">
        <v>4</v>
      </c>
      <c r="N186">
        <v>1477.381228</v>
      </c>
      <c r="O186">
        <v>1.3501000000000001E-2</v>
      </c>
      <c r="P186" t="s">
        <v>5</v>
      </c>
      <c r="Q186">
        <v>6640.1303610000004</v>
      </c>
      <c r="R186">
        <v>358.18092899999999</v>
      </c>
      <c r="S186" t="s">
        <v>6</v>
      </c>
      <c r="T186">
        <v>9039.9540820000002</v>
      </c>
      <c r="U186">
        <v>368.88871699999999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0.37826500000000002</v>
      </c>
      <c r="AG186">
        <v>1.5999999999999999E-5</v>
      </c>
      <c r="AH186" t="s">
        <v>11</v>
      </c>
      <c r="AI186">
        <v>0.62053899999999995</v>
      </c>
      <c r="AJ186">
        <v>1.1E-5</v>
      </c>
      <c r="AK186" t="s">
        <v>12</v>
      </c>
      <c r="AL186">
        <v>0</v>
      </c>
      <c r="AM186">
        <v>0</v>
      </c>
    </row>
    <row r="187" spans="1:39" x14ac:dyDescent="0.25">
      <c r="A187" t="s">
        <v>96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10983.948770000001</v>
      </c>
      <c r="I187">
        <v>459.34125399999999</v>
      </c>
      <c r="J187" t="s">
        <v>3</v>
      </c>
      <c r="K187">
        <v>10873.941854999999</v>
      </c>
      <c r="L187">
        <v>460.00514399999997</v>
      </c>
      <c r="M187" t="s">
        <v>4</v>
      </c>
      <c r="N187">
        <v>1772.8683639999999</v>
      </c>
      <c r="O187">
        <v>1.5554E-2</v>
      </c>
      <c r="P187" t="s">
        <v>5</v>
      </c>
      <c r="Q187">
        <v>7968.2200199999997</v>
      </c>
      <c r="R187">
        <v>445.36983600000002</v>
      </c>
      <c r="S187" t="s">
        <v>6</v>
      </c>
      <c r="T187">
        <v>10848.131035</v>
      </c>
      <c r="U187">
        <v>466.52318700000001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0.37727100000000002</v>
      </c>
      <c r="AG187">
        <v>1.2E-5</v>
      </c>
      <c r="AH187" t="s">
        <v>11</v>
      </c>
      <c r="AI187">
        <v>0.62054900000000002</v>
      </c>
      <c r="AJ187">
        <v>1.1E-5</v>
      </c>
      <c r="AK187" t="s">
        <v>12</v>
      </c>
      <c r="AL187">
        <v>0</v>
      </c>
      <c r="AM187">
        <v>0</v>
      </c>
    </row>
    <row r="188" spans="1:39" x14ac:dyDescent="0.25">
      <c r="A188" t="s">
        <v>96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12812.860409999999</v>
      </c>
      <c r="I188">
        <v>475.51668999999998</v>
      </c>
      <c r="J188" t="s">
        <v>3</v>
      </c>
      <c r="K188">
        <v>12684.592226999999</v>
      </c>
      <c r="L188">
        <v>476.780213</v>
      </c>
      <c r="M188" t="s">
        <v>4</v>
      </c>
      <c r="N188">
        <v>2068.347788</v>
      </c>
      <c r="O188">
        <v>1.8773999999999999E-2</v>
      </c>
      <c r="P188" t="s">
        <v>5</v>
      </c>
      <c r="Q188">
        <v>9294.6941599999991</v>
      </c>
      <c r="R188">
        <v>455.86175700000001</v>
      </c>
      <c r="S188" t="s">
        <v>6</v>
      </c>
      <c r="T188">
        <v>12654.516543</v>
      </c>
      <c r="U188">
        <v>486.07133199999998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0.37698100000000001</v>
      </c>
      <c r="AG188">
        <v>9.0000000000000002E-6</v>
      </c>
      <c r="AH188" t="s">
        <v>11</v>
      </c>
      <c r="AI188">
        <v>0.62106099999999997</v>
      </c>
      <c r="AJ188">
        <v>1.4E-5</v>
      </c>
      <c r="AK188" t="s">
        <v>12</v>
      </c>
      <c r="AL188">
        <v>0</v>
      </c>
      <c r="AM188">
        <v>0</v>
      </c>
    </row>
    <row r="189" spans="1:39" x14ac:dyDescent="0.25">
      <c r="A189" t="s">
        <v>96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14642.115390999999</v>
      </c>
      <c r="I189">
        <v>513.54736000000003</v>
      </c>
      <c r="J189" t="s">
        <v>3</v>
      </c>
      <c r="K189">
        <v>14495.598223000001</v>
      </c>
      <c r="L189">
        <v>513.58837900000003</v>
      </c>
      <c r="M189" t="s">
        <v>4</v>
      </c>
      <c r="N189">
        <v>2363.8188960000002</v>
      </c>
      <c r="O189">
        <v>2.0105999999999999E-2</v>
      </c>
      <c r="P189" t="s">
        <v>5</v>
      </c>
      <c r="Q189">
        <v>10621.525331999999</v>
      </c>
      <c r="R189">
        <v>496.04676599999999</v>
      </c>
      <c r="S189" t="s">
        <v>6</v>
      </c>
      <c r="T189">
        <v>14461.224061999999</v>
      </c>
      <c r="U189">
        <v>534.08963600000004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0.37663400000000002</v>
      </c>
      <c r="AG189">
        <v>6.9999999999999999E-6</v>
      </c>
      <c r="AH189" t="s">
        <v>11</v>
      </c>
      <c r="AI189">
        <v>0.62163500000000005</v>
      </c>
      <c r="AJ189">
        <v>1.5999999999999999E-5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96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16471.884180000001</v>
      </c>
      <c r="I190">
        <v>579.23864600000002</v>
      </c>
      <c r="J190" t="s">
        <v>3</v>
      </c>
      <c r="K190">
        <v>16307.120781</v>
      </c>
      <c r="L190">
        <v>578.39752199999998</v>
      </c>
      <c r="M190" t="s">
        <v>4</v>
      </c>
      <c r="N190">
        <v>2659.2933589999998</v>
      </c>
      <c r="O190">
        <v>2.5537000000000001E-2</v>
      </c>
      <c r="P190" t="s">
        <v>5</v>
      </c>
      <c r="Q190">
        <v>11948.807676</v>
      </c>
      <c r="R190">
        <v>561.16777100000002</v>
      </c>
      <c r="S190" t="s">
        <v>6</v>
      </c>
      <c r="T190">
        <v>16268.341113</v>
      </c>
      <c r="U190">
        <v>599.06926899999996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0.37625500000000001</v>
      </c>
      <c r="AG190">
        <v>5.0000000000000004E-6</v>
      </c>
      <c r="AH190" t="s">
        <v>11</v>
      </c>
      <c r="AI190">
        <v>0.62163900000000005</v>
      </c>
      <c r="AJ190">
        <v>1.5999999999999999E-5</v>
      </c>
      <c r="AK190" t="s">
        <v>12</v>
      </c>
      <c r="AL190">
        <v>0</v>
      </c>
      <c r="AM190">
        <v>0</v>
      </c>
    </row>
    <row r="191" spans="1:39" x14ac:dyDescent="0.25">
      <c r="A191" t="s">
        <v>96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18301.952031000001</v>
      </c>
      <c r="I191">
        <v>724.34940300000005</v>
      </c>
      <c r="J191" t="s">
        <v>3</v>
      </c>
      <c r="K191">
        <v>18118.929023000001</v>
      </c>
      <c r="L191">
        <v>721.25051199999996</v>
      </c>
      <c r="M191" t="s">
        <v>4</v>
      </c>
      <c r="N191">
        <v>2954.7845849999999</v>
      </c>
      <c r="O191">
        <v>2.6453999999999998E-2</v>
      </c>
      <c r="P191" t="s">
        <v>5</v>
      </c>
      <c r="Q191">
        <v>13276.393848</v>
      </c>
      <c r="R191">
        <v>692.10260400000004</v>
      </c>
      <c r="S191" t="s">
        <v>6</v>
      </c>
      <c r="T191">
        <v>18075.781875000001</v>
      </c>
      <c r="U191">
        <v>751.71104500000001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0.376191</v>
      </c>
      <c r="AG191">
        <v>5.0000000000000004E-6</v>
      </c>
      <c r="AH191" t="s">
        <v>11</v>
      </c>
      <c r="AI191">
        <v>0.62181900000000001</v>
      </c>
      <c r="AJ191">
        <v>1.7E-5</v>
      </c>
      <c r="AK191" t="s">
        <v>12</v>
      </c>
      <c r="AL191">
        <v>0</v>
      </c>
      <c r="AM191">
        <v>0</v>
      </c>
    </row>
    <row r="192" spans="1:39" x14ac:dyDescent="0.25">
      <c r="A192" t="s">
        <v>96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20132.674141</v>
      </c>
      <c r="I192">
        <v>843.07812899999999</v>
      </c>
      <c r="J192" t="s">
        <v>3</v>
      </c>
      <c r="K192">
        <v>19931.356875000001</v>
      </c>
      <c r="L192">
        <v>843.78702299999998</v>
      </c>
      <c r="M192" t="s">
        <v>4</v>
      </c>
      <c r="N192">
        <v>3250.2618550000002</v>
      </c>
      <c r="O192">
        <v>2.9375999999999999E-2</v>
      </c>
      <c r="P192" t="s">
        <v>5</v>
      </c>
      <c r="Q192">
        <v>14604.493828000001</v>
      </c>
      <c r="R192">
        <v>795.93418099999997</v>
      </c>
      <c r="S192" t="s">
        <v>6</v>
      </c>
      <c r="T192">
        <v>19883.840508000001</v>
      </c>
      <c r="U192">
        <v>884.60690199999999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0.37608900000000001</v>
      </c>
      <c r="AG192">
        <v>3.9999999999999998E-6</v>
      </c>
      <c r="AH192" t="s">
        <v>11</v>
      </c>
      <c r="AI192">
        <v>0.62215500000000001</v>
      </c>
      <c r="AJ192">
        <v>1.8E-5</v>
      </c>
      <c r="AK192" t="s">
        <v>12</v>
      </c>
      <c r="AL192">
        <v>0</v>
      </c>
      <c r="AM192">
        <v>0</v>
      </c>
    </row>
    <row r="193" spans="1:39" x14ac:dyDescent="0.25">
      <c r="A193" t="s">
        <v>96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21964.750742</v>
      </c>
      <c r="I193">
        <v>1015.9230209999999</v>
      </c>
      <c r="J193" t="s">
        <v>3</v>
      </c>
      <c r="K193">
        <v>21745.170547000002</v>
      </c>
      <c r="L193">
        <v>1018.423775</v>
      </c>
      <c r="M193" t="s">
        <v>4</v>
      </c>
      <c r="N193">
        <v>3545.743105</v>
      </c>
      <c r="O193">
        <v>3.3349999999999998E-2</v>
      </c>
      <c r="P193" t="s">
        <v>5</v>
      </c>
      <c r="Q193">
        <v>15934.012559000001</v>
      </c>
      <c r="R193">
        <v>962.98821999999996</v>
      </c>
      <c r="S193" t="s">
        <v>6</v>
      </c>
      <c r="T193">
        <v>21693.283789000001</v>
      </c>
      <c r="U193">
        <v>1076.1650090000001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0.37591400000000003</v>
      </c>
      <c r="AG193">
        <v>3.0000000000000001E-6</v>
      </c>
      <c r="AH193" t="s">
        <v>11</v>
      </c>
      <c r="AI193">
        <v>0.62243099999999996</v>
      </c>
      <c r="AJ193">
        <v>1.9000000000000001E-5</v>
      </c>
      <c r="AK193" t="s">
        <v>12</v>
      </c>
      <c r="AL193">
        <v>0</v>
      </c>
      <c r="AM193">
        <v>0</v>
      </c>
    </row>
    <row r="194" spans="1:39" x14ac:dyDescent="0.25">
      <c r="A194" t="s">
        <v>96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23796.458085999999</v>
      </c>
      <c r="I194">
        <v>1215.969846</v>
      </c>
      <c r="J194" t="s">
        <v>3</v>
      </c>
      <c r="K194">
        <v>23558.649375000001</v>
      </c>
      <c r="L194">
        <v>1215.799295</v>
      </c>
      <c r="M194" t="s">
        <v>4</v>
      </c>
      <c r="N194">
        <v>3841.222988</v>
      </c>
      <c r="O194">
        <v>3.9313000000000001E-2</v>
      </c>
      <c r="P194" t="s">
        <v>5</v>
      </c>
      <c r="Q194">
        <v>17263.151913999998</v>
      </c>
      <c r="R194">
        <v>1153.417083</v>
      </c>
      <c r="S194" t="s">
        <v>6</v>
      </c>
      <c r="T194">
        <v>23502.410116999999</v>
      </c>
      <c r="U194">
        <v>1289.9607699999999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0.37579299999999999</v>
      </c>
      <c r="AG194">
        <v>3.9999999999999998E-6</v>
      </c>
      <c r="AH194" t="s">
        <v>11</v>
      </c>
      <c r="AI194">
        <v>0.62243199999999999</v>
      </c>
      <c r="AJ194">
        <v>1.9000000000000001E-5</v>
      </c>
      <c r="AK194" t="s">
        <v>12</v>
      </c>
      <c r="AL194">
        <v>0</v>
      </c>
      <c r="AM194">
        <v>0</v>
      </c>
    </row>
    <row r="195" spans="1:39" x14ac:dyDescent="0.25">
      <c r="A195" t="s">
        <v>96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25627.367617</v>
      </c>
      <c r="I195">
        <v>1585.2836150000001</v>
      </c>
      <c r="J195" t="s">
        <v>3</v>
      </c>
      <c r="K195">
        <v>25371.324453000001</v>
      </c>
      <c r="L195">
        <v>1582.4835499999999</v>
      </c>
      <c r="M195" t="s">
        <v>4</v>
      </c>
      <c r="N195">
        <v>4136.7053029999997</v>
      </c>
      <c r="O195">
        <v>3.7834E-2</v>
      </c>
      <c r="P195" t="s">
        <v>5</v>
      </c>
      <c r="Q195">
        <v>18591.174531000001</v>
      </c>
      <c r="R195">
        <v>1446.6793170000001</v>
      </c>
      <c r="S195" t="s">
        <v>6</v>
      </c>
      <c r="T195">
        <v>25310.621133000001</v>
      </c>
      <c r="U195">
        <v>1680.3725119999999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0.37548599999999999</v>
      </c>
      <c r="AG195">
        <v>6.0000000000000002E-6</v>
      </c>
      <c r="AH195" t="s">
        <v>11</v>
      </c>
      <c r="AI195">
        <v>0.62257600000000002</v>
      </c>
      <c r="AJ195">
        <v>1.9000000000000001E-5</v>
      </c>
      <c r="AK195" t="s">
        <v>12</v>
      </c>
      <c r="AL195">
        <v>0</v>
      </c>
      <c r="AM195">
        <v>0</v>
      </c>
    </row>
    <row r="196" spans="1:39" x14ac:dyDescent="0.25">
      <c r="A196" t="s">
        <v>96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27457.865507999999</v>
      </c>
      <c r="I196">
        <v>1695.562165</v>
      </c>
      <c r="J196" t="s">
        <v>3</v>
      </c>
      <c r="K196">
        <v>27183.55168</v>
      </c>
      <c r="L196">
        <v>1686.634677</v>
      </c>
      <c r="M196" t="s">
        <v>4</v>
      </c>
      <c r="N196">
        <v>4432.1802729999999</v>
      </c>
      <c r="O196">
        <v>4.0835999999999997E-2</v>
      </c>
      <c r="P196" t="s">
        <v>5</v>
      </c>
      <c r="Q196">
        <v>19918.973593999999</v>
      </c>
      <c r="R196">
        <v>1536.4485979999999</v>
      </c>
      <c r="S196" t="s">
        <v>6</v>
      </c>
      <c r="T196">
        <v>27118.381991999999</v>
      </c>
      <c r="U196">
        <v>1781.2857670000001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0.37546600000000002</v>
      </c>
      <c r="AG196">
        <v>6.0000000000000002E-6</v>
      </c>
      <c r="AH196" t="s">
        <v>11</v>
      </c>
      <c r="AI196">
        <v>0.62258500000000006</v>
      </c>
      <c r="AJ196">
        <v>1.9000000000000001E-5</v>
      </c>
      <c r="AK196" t="s">
        <v>12</v>
      </c>
      <c r="AL196">
        <v>0</v>
      </c>
      <c r="AM196">
        <v>0</v>
      </c>
    </row>
    <row r="197" spans="1:39" x14ac:dyDescent="0.25">
      <c r="A197" t="s">
        <v>96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29287.983906000001</v>
      </c>
      <c r="I197">
        <v>1826.470836</v>
      </c>
      <c r="J197" t="s">
        <v>3</v>
      </c>
      <c r="K197">
        <v>28995.446522999999</v>
      </c>
      <c r="L197">
        <v>1809.408864</v>
      </c>
      <c r="M197" t="s">
        <v>4</v>
      </c>
      <c r="N197">
        <v>4727.6529790000004</v>
      </c>
      <c r="O197">
        <v>4.4500999999999999E-2</v>
      </c>
      <c r="P197" t="s">
        <v>5</v>
      </c>
      <c r="Q197">
        <v>21246.725469000001</v>
      </c>
      <c r="R197">
        <v>1659.1032130000001</v>
      </c>
      <c r="S197" t="s">
        <v>6</v>
      </c>
      <c r="T197">
        <v>28925.958438000001</v>
      </c>
      <c r="U197">
        <v>1923.290021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0.37546600000000002</v>
      </c>
      <c r="AG197">
        <v>6.0000000000000002E-6</v>
      </c>
      <c r="AH197" t="s">
        <v>11</v>
      </c>
      <c r="AI197">
        <v>0.62280599999999997</v>
      </c>
      <c r="AJ197">
        <v>2.0000000000000002E-5</v>
      </c>
      <c r="AK197" t="s">
        <v>12</v>
      </c>
      <c r="AL197">
        <v>0</v>
      </c>
      <c r="AM197">
        <v>0</v>
      </c>
    </row>
    <row r="198" spans="1:39" x14ac:dyDescent="0.25">
      <c r="A198" t="s">
        <v>96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31117.804179999999</v>
      </c>
      <c r="I198">
        <v>1868.262528</v>
      </c>
      <c r="J198" t="s">
        <v>3</v>
      </c>
      <c r="K198">
        <v>30807.038281000001</v>
      </c>
      <c r="L198">
        <v>1847.413474</v>
      </c>
      <c r="M198" t="s">
        <v>4</v>
      </c>
      <c r="N198">
        <v>5023.1265919999996</v>
      </c>
      <c r="O198">
        <v>4.6885999999999997E-2</v>
      </c>
      <c r="P198" t="s">
        <v>5</v>
      </c>
      <c r="Q198">
        <v>22573.847733999999</v>
      </c>
      <c r="R198">
        <v>1676.3147409999999</v>
      </c>
      <c r="S198" t="s">
        <v>6</v>
      </c>
      <c r="T198">
        <v>30733.106835999999</v>
      </c>
      <c r="U198">
        <v>1973.6594720000001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0.37545400000000001</v>
      </c>
      <c r="AG198">
        <v>6.0000000000000002E-6</v>
      </c>
      <c r="AH198" t="s">
        <v>11</v>
      </c>
      <c r="AI198">
        <v>0.62291799999999997</v>
      </c>
      <c r="AJ198">
        <v>2.0000000000000002E-5</v>
      </c>
      <c r="AK198" t="s">
        <v>12</v>
      </c>
      <c r="AL198">
        <v>0</v>
      </c>
      <c r="AM198">
        <v>0</v>
      </c>
    </row>
    <row r="199" spans="1:39" x14ac:dyDescent="0.25">
      <c r="A199" t="s">
        <v>96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32947.409921999999</v>
      </c>
      <c r="I199">
        <v>1948.6457109999999</v>
      </c>
      <c r="J199" t="s">
        <v>3</v>
      </c>
      <c r="K199">
        <v>32618.423125000001</v>
      </c>
      <c r="L199">
        <v>1923.736645</v>
      </c>
      <c r="M199" t="s">
        <v>4</v>
      </c>
      <c r="N199">
        <v>5318.5986819999998</v>
      </c>
      <c r="O199">
        <v>4.9175000000000003E-2</v>
      </c>
      <c r="P199" t="s">
        <v>5</v>
      </c>
      <c r="Q199">
        <v>23900.986094</v>
      </c>
      <c r="R199">
        <v>1768.4954499999999</v>
      </c>
      <c r="S199" t="s">
        <v>6</v>
      </c>
      <c r="T199">
        <v>32540.0625</v>
      </c>
      <c r="U199">
        <v>2067.4640359999999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0.37518600000000002</v>
      </c>
      <c r="AG199">
        <v>7.9999999999999996E-6</v>
      </c>
      <c r="AH199" t="s">
        <v>11</v>
      </c>
      <c r="AI199">
        <v>0.62329800000000002</v>
      </c>
      <c r="AJ199">
        <v>2.0999999999999999E-5</v>
      </c>
      <c r="AK199" t="s">
        <v>12</v>
      </c>
      <c r="AL199">
        <v>0</v>
      </c>
      <c r="AM199">
        <v>0</v>
      </c>
    </row>
    <row r="200" spans="1:39" x14ac:dyDescent="0.25">
      <c r="A200" t="s">
        <v>96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34778.636719000002</v>
      </c>
      <c r="I200">
        <v>2231.7780039999998</v>
      </c>
      <c r="J200" t="s">
        <v>3</v>
      </c>
      <c r="K200">
        <v>34431.425234000002</v>
      </c>
      <c r="L200">
        <v>2203.6793029999999</v>
      </c>
      <c r="M200" t="s">
        <v>4</v>
      </c>
      <c r="N200">
        <v>5614.0888569999997</v>
      </c>
      <c r="O200">
        <v>5.5479000000000001E-2</v>
      </c>
      <c r="P200" t="s">
        <v>5</v>
      </c>
      <c r="Q200">
        <v>25229.615624999999</v>
      </c>
      <c r="R200">
        <v>2039.000761</v>
      </c>
      <c r="S200" t="s">
        <v>6</v>
      </c>
      <c r="T200">
        <v>34348.602031000002</v>
      </c>
      <c r="U200">
        <v>2366.0244280000002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0.37518200000000002</v>
      </c>
      <c r="AG200">
        <v>7.9999999999999996E-6</v>
      </c>
      <c r="AH200" t="s">
        <v>11</v>
      </c>
      <c r="AI200">
        <v>0.62342600000000004</v>
      </c>
      <c r="AJ200">
        <v>2.0000000000000002E-5</v>
      </c>
      <c r="AK200" t="s">
        <v>12</v>
      </c>
      <c r="AL200">
        <v>0</v>
      </c>
      <c r="AM200">
        <v>0</v>
      </c>
    </row>
    <row r="201" spans="1:39" x14ac:dyDescent="0.25">
      <c r="A201" t="s">
        <v>96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36608.740312000002</v>
      </c>
      <c r="I201">
        <v>2339.729531</v>
      </c>
      <c r="J201" t="s">
        <v>3</v>
      </c>
      <c r="K201">
        <v>36243.301405999999</v>
      </c>
      <c r="L201">
        <v>2313.1858229999998</v>
      </c>
      <c r="M201" t="s">
        <v>4</v>
      </c>
      <c r="N201">
        <v>5909.5692680000002</v>
      </c>
      <c r="O201">
        <v>6.0729999999999999E-2</v>
      </c>
      <c r="P201" t="s">
        <v>5</v>
      </c>
      <c r="Q201">
        <v>26557.096836000001</v>
      </c>
      <c r="R201">
        <v>2140.2751720000001</v>
      </c>
      <c r="S201" t="s">
        <v>6</v>
      </c>
      <c r="T201">
        <v>36156.059765999998</v>
      </c>
      <c r="U201">
        <v>2480.4049279999999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0.375137</v>
      </c>
      <c r="AG201">
        <v>7.9999999999999996E-6</v>
      </c>
      <c r="AH201" t="s">
        <v>11</v>
      </c>
      <c r="AI201">
        <v>0.62365899999999996</v>
      </c>
      <c r="AJ201">
        <v>2.0000000000000002E-5</v>
      </c>
      <c r="AK201" t="s">
        <v>12</v>
      </c>
      <c r="AL201">
        <v>0</v>
      </c>
      <c r="AM201">
        <v>0</v>
      </c>
    </row>
    <row r="202" spans="1:39" x14ac:dyDescent="0.25">
      <c r="A202" t="s">
        <v>84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0.48777199999999998</v>
      </c>
      <c r="I222">
        <v>9.6317E-2</v>
      </c>
      <c r="J222" t="s">
        <v>3</v>
      </c>
      <c r="K222">
        <v>0.38064100000000001</v>
      </c>
      <c r="L222">
        <v>9.0676000000000007E-2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0.89718799999999999</v>
      </c>
      <c r="I223">
        <v>0.279644</v>
      </c>
      <c r="J223" t="s">
        <v>3</v>
      </c>
      <c r="K223">
        <v>0.69052400000000003</v>
      </c>
      <c r="L223">
        <v>0.28070400000000001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1.2812699999999999</v>
      </c>
      <c r="I224">
        <v>0.50325699999999995</v>
      </c>
      <c r="J224" t="s">
        <v>3</v>
      </c>
      <c r="K224">
        <v>0.96839699999999995</v>
      </c>
      <c r="L224">
        <v>0.50612500000000005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1.6456090000000001</v>
      </c>
      <c r="I225">
        <v>0.75396799999999997</v>
      </c>
      <c r="J225" t="s">
        <v>3</v>
      </c>
      <c r="K225">
        <v>1.2324660000000001</v>
      </c>
      <c r="L225">
        <v>0.77120500000000003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2.024162</v>
      </c>
      <c r="I226">
        <v>1.0698030000000001</v>
      </c>
      <c r="J226" t="s">
        <v>3</v>
      </c>
      <c r="K226">
        <v>1.513247</v>
      </c>
      <c r="L226">
        <v>1.0979559999999999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2.4006059999999998</v>
      </c>
      <c r="I227">
        <v>1.4374899999999999</v>
      </c>
      <c r="J227" t="s">
        <v>3</v>
      </c>
      <c r="K227">
        <v>1.787822</v>
      </c>
      <c r="L227">
        <v>1.4754130000000001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2.8080560000000001</v>
      </c>
      <c r="I228">
        <v>1.8239829999999999</v>
      </c>
      <c r="J228" t="s">
        <v>3</v>
      </c>
      <c r="K228">
        <v>2.0945100000000001</v>
      </c>
      <c r="L228">
        <v>1.884247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3.1954769999999999</v>
      </c>
      <c r="I229">
        <v>2.3095669999999999</v>
      </c>
      <c r="J229" t="s">
        <v>3</v>
      </c>
      <c r="K229">
        <v>2.3828689999999999</v>
      </c>
      <c r="L229">
        <v>2.396563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3.527704</v>
      </c>
      <c r="I230">
        <v>2.7893910000000002</v>
      </c>
      <c r="J230" t="s">
        <v>3</v>
      </c>
      <c r="K230">
        <v>2.6176729999999999</v>
      </c>
      <c r="L230">
        <v>2.8920509999999999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3.86415</v>
      </c>
      <c r="I231">
        <v>3.1364719999999999</v>
      </c>
      <c r="J231" t="s">
        <v>3</v>
      </c>
      <c r="K231">
        <v>2.8534190000000001</v>
      </c>
      <c r="L231">
        <v>3.2634050000000001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4.2031150000000004</v>
      </c>
      <c r="I232">
        <v>3.575167</v>
      </c>
      <c r="J232" t="s">
        <v>3</v>
      </c>
      <c r="K232">
        <v>3.0923590000000001</v>
      </c>
      <c r="L232">
        <v>3.7189070000000002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4.5570310000000003</v>
      </c>
      <c r="I233">
        <v>4.1055510000000002</v>
      </c>
      <c r="J233" t="s">
        <v>3</v>
      </c>
      <c r="K233">
        <v>3.3459840000000001</v>
      </c>
      <c r="L233">
        <v>4.2647040000000001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4.9173559999999998</v>
      </c>
      <c r="I234">
        <v>4.694007</v>
      </c>
      <c r="J234" t="s">
        <v>3</v>
      </c>
      <c r="K234">
        <v>3.598973</v>
      </c>
      <c r="L234">
        <v>4.8946009999999998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5.2586539999999999</v>
      </c>
      <c r="I235">
        <v>5.2078509999999998</v>
      </c>
      <c r="J235" t="s">
        <v>3</v>
      </c>
      <c r="K235">
        <v>3.8400840000000001</v>
      </c>
      <c r="L235">
        <v>5.4250579999999999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5.5748030000000002</v>
      </c>
      <c r="I236">
        <v>5.6753609999999997</v>
      </c>
      <c r="J236" t="s">
        <v>3</v>
      </c>
      <c r="K236">
        <v>4.0574380000000003</v>
      </c>
      <c r="L236">
        <v>5.915184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5.8600469999999998</v>
      </c>
      <c r="I237">
        <v>6.0019470000000004</v>
      </c>
      <c r="J237" t="s">
        <v>3</v>
      </c>
      <c r="K237">
        <v>4.2419000000000002</v>
      </c>
      <c r="L237">
        <v>6.2691239999999997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6.117356</v>
      </c>
      <c r="I238">
        <v>6.3037609999999997</v>
      </c>
      <c r="J238" t="s">
        <v>3</v>
      </c>
      <c r="K238">
        <v>4.3931849999999999</v>
      </c>
      <c r="L238">
        <v>6.5833180000000002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6.3897589999999997</v>
      </c>
      <c r="I239">
        <v>6.6760460000000004</v>
      </c>
      <c r="J239" t="s">
        <v>3</v>
      </c>
      <c r="K239">
        <v>4.5630449999999998</v>
      </c>
      <c r="L239">
        <v>6.9857060000000004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6.6669330000000002</v>
      </c>
      <c r="I240">
        <v>7.1035000000000004</v>
      </c>
      <c r="J240" t="s">
        <v>3</v>
      </c>
      <c r="K240">
        <v>4.7405030000000004</v>
      </c>
      <c r="L240">
        <v>7.4278120000000003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6.9678639999999996</v>
      </c>
      <c r="I241">
        <v>7.6343750000000004</v>
      </c>
      <c r="J241" t="s">
        <v>3</v>
      </c>
      <c r="K241">
        <v>4.9369459999999998</v>
      </c>
      <c r="L241">
        <v>7.9778339999999996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0.43171799999999999</v>
      </c>
      <c r="I242">
        <v>6.2654000000000001E-2</v>
      </c>
      <c r="J242" t="s">
        <v>3</v>
      </c>
      <c r="K242">
        <v>0.30887900000000001</v>
      </c>
      <c r="L242">
        <v>5.6743000000000002E-2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0.86024199999999995</v>
      </c>
      <c r="I243">
        <v>0.245782</v>
      </c>
      <c r="J243" t="s">
        <v>3</v>
      </c>
      <c r="K243">
        <v>0.63121400000000005</v>
      </c>
      <c r="L243">
        <v>0.23111499999999999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1.2660119999999999</v>
      </c>
      <c r="I244">
        <v>0.52170899999999998</v>
      </c>
      <c r="J244" t="s">
        <v>3</v>
      </c>
      <c r="K244">
        <v>0.93243399999999999</v>
      </c>
      <c r="L244">
        <v>0.51675400000000005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1.6546609999999999</v>
      </c>
      <c r="I245">
        <v>0.84354799999999996</v>
      </c>
      <c r="J245" t="s">
        <v>3</v>
      </c>
      <c r="K245">
        <v>1.2116990000000001</v>
      </c>
      <c r="L245">
        <v>0.82823500000000005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2.0511339999999998</v>
      </c>
      <c r="I246">
        <v>1.1867989999999999</v>
      </c>
      <c r="J246" t="s">
        <v>3</v>
      </c>
      <c r="K246">
        <v>1.4960020000000001</v>
      </c>
      <c r="L246">
        <v>1.1458980000000001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2.4061759999999999</v>
      </c>
      <c r="I247">
        <v>1.4738819999999999</v>
      </c>
      <c r="J247" t="s">
        <v>3</v>
      </c>
      <c r="K247">
        <v>1.7377069999999999</v>
      </c>
      <c r="L247">
        <v>1.394946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2.7685080000000002</v>
      </c>
      <c r="I248">
        <v>1.8759680000000001</v>
      </c>
      <c r="J248" t="s">
        <v>3</v>
      </c>
      <c r="K248">
        <v>1.98996</v>
      </c>
      <c r="L248">
        <v>1.7575510000000001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3.1222799999999999</v>
      </c>
      <c r="I249">
        <v>2.195465</v>
      </c>
      <c r="J249" t="s">
        <v>3</v>
      </c>
      <c r="K249">
        <v>2.2421920000000002</v>
      </c>
      <c r="L249">
        <v>2.102198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3.4615930000000001</v>
      </c>
      <c r="I250">
        <v>2.5748419999999999</v>
      </c>
      <c r="J250" t="s">
        <v>3</v>
      </c>
      <c r="K250">
        <v>2.476607</v>
      </c>
      <c r="L250">
        <v>2.5179119999999999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3.8103069999999999</v>
      </c>
      <c r="I251">
        <v>2.999031</v>
      </c>
      <c r="J251" t="s">
        <v>3</v>
      </c>
      <c r="K251">
        <v>2.7207089999999998</v>
      </c>
      <c r="L251">
        <v>2.978999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4.1750559999999997</v>
      </c>
      <c r="I252">
        <v>3.4633440000000002</v>
      </c>
      <c r="J252" t="s">
        <v>3</v>
      </c>
      <c r="K252">
        <v>2.9829970000000001</v>
      </c>
      <c r="L252">
        <v>3.4858129999999998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4.5257149999999999</v>
      </c>
      <c r="I253">
        <v>3.9554879999999999</v>
      </c>
      <c r="J253" t="s">
        <v>3</v>
      </c>
      <c r="K253">
        <v>3.2288999999999999</v>
      </c>
      <c r="L253">
        <v>4.0206439999999999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4.8606040000000004</v>
      </c>
      <c r="I254">
        <v>4.4711970000000001</v>
      </c>
      <c r="J254" t="s">
        <v>3</v>
      </c>
      <c r="K254">
        <v>3.4619629999999999</v>
      </c>
      <c r="L254">
        <v>4.5690850000000003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5.2081489999999997</v>
      </c>
      <c r="I255">
        <v>4.9698739999999999</v>
      </c>
      <c r="J255" t="s">
        <v>3</v>
      </c>
      <c r="K255">
        <v>3.7037089999999999</v>
      </c>
      <c r="L255">
        <v>5.1133649999999999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5.5485670000000002</v>
      </c>
      <c r="I256">
        <v>5.4119419999999998</v>
      </c>
      <c r="J256" t="s">
        <v>3</v>
      </c>
      <c r="K256">
        <v>3.9350100000000001</v>
      </c>
      <c r="L256">
        <v>5.5646360000000001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5.868074</v>
      </c>
      <c r="I257">
        <v>5.7559560000000003</v>
      </c>
      <c r="J257" t="s">
        <v>3</v>
      </c>
      <c r="K257">
        <v>4.1379869999999999</v>
      </c>
      <c r="L257">
        <v>5.9469859999999999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6.1612850000000003</v>
      </c>
      <c r="I258">
        <v>6.1377670000000002</v>
      </c>
      <c r="J258" t="s">
        <v>3</v>
      </c>
      <c r="K258">
        <v>4.3267499999999997</v>
      </c>
      <c r="L258">
        <v>6.3351300000000004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6.4507060000000003</v>
      </c>
      <c r="I259">
        <v>6.7002889999999997</v>
      </c>
      <c r="J259" t="s">
        <v>3</v>
      </c>
      <c r="K259">
        <v>4.5112129999999997</v>
      </c>
      <c r="L259">
        <v>6.9294659999999997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6.7450219999999996</v>
      </c>
      <c r="I260">
        <v>7.290483</v>
      </c>
      <c r="J260" t="s">
        <v>3</v>
      </c>
      <c r="K260">
        <v>4.6969649999999996</v>
      </c>
      <c r="L260">
        <v>7.5497990000000001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7.0473049999999997</v>
      </c>
      <c r="I261">
        <v>7.8750489999999997</v>
      </c>
      <c r="J261" t="s">
        <v>3</v>
      </c>
      <c r="K261">
        <v>4.8973000000000004</v>
      </c>
      <c r="L261">
        <v>8.1615000000000002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792.81920300000002</v>
      </c>
      <c r="I262">
        <v>2.4590990000000001</v>
      </c>
      <c r="J262" t="s">
        <v>3</v>
      </c>
      <c r="K262">
        <v>643.93287399999997</v>
      </c>
      <c r="L262">
        <v>1.674655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1587.166909</v>
      </c>
      <c r="I263">
        <v>9.9208250000000007</v>
      </c>
      <c r="J263" t="s">
        <v>3</v>
      </c>
      <c r="K263">
        <v>1287.8074389999999</v>
      </c>
      <c r="L263">
        <v>6.6672310000000001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2381.538857</v>
      </c>
      <c r="I264">
        <v>22.41432</v>
      </c>
      <c r="J264" t="s">
        <v>3</v>
      </c>
      <c r="K264">
        <v>1931.6920970000001</v>
      </c>
      <c r="L264">
        <v>15.018461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3175.927271</v>
      </c>
      <c r="I265">
        <v>39.737357000000003</v>
      </c>
      <c r="J265" t="s">
        <v>3</v>
      </c>
      <c r="K265">
        <v>2575.5799510000002</v>
      </c>
      <c r="L265">
        <v>26.703333000000001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3970.3210349999999</v>
      </c>
      <c r="I266">
        <v>61.815497999999998</v>
      </c>
      <c r="J266" t="s">
        <v>3</v>
      </c>
      <c r="K266">
        <v>3219.4686959999999</v>
      </c>
      <c r="L266">
        <v>41.695692000000001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4764.7192869999999</v>
      </c>
      <c r="I267">
        <v>88.768041999999994</v>
      </c>
      <c r="J267" t="s">
        <v>3</v>
      </c>
      <c r="K267">
        <v>3863.359727</v>
      </c>
      <c r="L267">
        <v>60.052627000000001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5559.1017190000002</v>
      </c>
      <c r="I268">
        <v>121.264881</v>
      </c>
      <c r="J268" t="s">
        <v>3</v>
      </c>
      <c r="K268">
        <v>4507.2598539999999</v>
      </c>
      <c r="L268">
        <v>81.766942999999998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6353.5700290000004</v>
      </c>
      <c r="I269">
        <v>156.85728700000001</v>
      </c>
      <c r="J269" t="s">
        <v>3</v>
      </c>
      <c r="K269">
        <v>5151.2245309999998</v>
      </c>
      <c r="L269">
        <v>105.203107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7148.0594339999998</v>
      </c>
      <c r="I270">
        <v>196.77844999999999</v>
      </c>
      <c r="J270" t="s">
        <v>3</v>
      </c>
      <c r="K270">
        <v>5795.1969529999997</v>
      </c>
      <c r="L270">
        <v>131.8537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7942.5451560000001</v>
      </c>
      <c r="I271">
        <v>240.58963800000001</v>
      </c>
      <c r="J271" t="s">
        <v>3</v>
      </c>
      <c r="K271">
        <v>6439.1688869999998</v>
      </c>
      <c r="L271">
        <v>161.57640000000001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8737.0224020000005</v>
      </c>
      <c r="I272">
        <v>289.479153</v>
      </c>
      <c r="J272" t="s">
        <v>3</v>
      </c>
      <c r="K272">
        <v>7083.1497660000005</v>
      </c>
      <c r="L272">
        <v>194.55812399999999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9531.486836</v>
      </c>
      <c r="I273">
        <v>342.69878999999997</v>
      </c>
      <c r="J273" t="s">
        <v>3</v>
      </c>
      <c r="K273">
        <v>7727.1313380000001</v>
      </c>
      <c r="L273">
        <v>230.706908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10325.961563000001</v>
      </c>
      <c r="I274">
        <v>400.737616</v>
      </c>
      <c r="J274" t="s">
        <v>3</v>
      </c>
      <c r="K274">
        <v>8371.1144139999997</v>
      </c>
      <c r="L274">
        <v>270.10329400000001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11120.475918</v>
      </c>
      <c r="I275">
        <v>462.71952099999999</v>
      </c>
      <c r="J275" t="s">
        <v>3</v>
      </c>
      <c r="K275">
        <v>9015.1002150000004</v>
      </c>
      <c r="L275">
        <v>312.769657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11914.974434</v>
      </c>
      <c r="I276">
        <v>530.056557</v>
      </c>
      <c r="J276" t="s">
        <v>3</v>
      </c>
      <c r="K276">
        <v>9659.0903130000006</v>
      </c>
      <c r="L276">
        <v>358.56745799999999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12709.509844</v>
      </c>
      <c r="I277">
        <v>601.934349</v>
      </c>
      <c r="J277" t="s">
        <v>3</v>
      </c>
      <c r="K277">
        <v>10303.087186999999</v>
      </c>
      <c r="L277">
        <v>407.48003499999999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13504.021992</v>
      </c>
      <c r="I278">
        <v>679.83062600000005</v>
      </c>
      <c r="J278" t="s">
        <v>3</v>
      </c>
      <c r="K278">
        <v>10947.083516000001</v>
      </c>
      <c r="L278">
        <v>459.71307300000001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14298.529570000001</v>
      </c>
      <c r="I279">
        <v>761.60269400000004</v>
      </c>
      <c r="J279" t="s">
        <v>3</v>
      </c>
      <c r="K279">
        <v>11591.093867</v>
      </c>
      <c r="L279">
        <v>515.05200200000002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15093.070371</v>
      </c>
      <c r="I280">
        <v>847.76243699999998</v>
      </c>
      <c r="J280" t="s">
        <v>3</v>
      </c>
      <c r="K280">
        <v>12235.098184</v>
      </c>
      <c r="L280">
        <v>573.32889699999998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15887.593612999999</v>
      </c>
      <c r="I281">
        <v>939.33393699999999</v>
      </c>
      <c r="J281" t="s">
        <v>3</v>
      </c>
      <c r="K281">
        <v>12879.108047</v>
      </c>
      <c r="L281">
        <v>635.09768299999996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648.01910599999997</v>
      </c>
      <c r="I282">
        <v>2.1226999999999999E-2</v>
      </c>
      <c r="J282" t="s">
        <v>3</v>
      </c>
      <c r="K282">
        <v>498.96294799999998</v>
      </c>
      <c r="L282">
        <v>4.169E-3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1297.6505569999999</v>
      </c>
      <c r="I283">
        <v>5.9090999999999998E-2</v>
      </c>
      <c r="J283" t="s">
        <v>3</v>
      </c>
      <c r="K283">
        <v>997.91716399999996</v>
      </c>
      <c r="L283">
        <v>1.7736999999999999E-2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1947.2437399999999</v>
      </c>
      <c r="I284">
        <v>0.133408</v>
      </c>
      <c r="J284" t="s">
        <v>3</v>
      </c>
      <c r="K284">
        <v>1496.8672240000001</v>
      </c>
      <c r="L284">
        <v>3.7545000000000002E-2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2596.8783250000001</v>
      </c>
      <c r="I285">
        <v>0.21862899999999999</v>
      </c>
      <c r="J285" t="s">
        <v>3</v>
      </c>
      <c r="K285">
        <v>1995.823989</v>
      </c>
      <c r="L285">
        <v>6.2038999999999997E-2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3246.4967430000002</v>
      </c>
      <c r="I286">
        <v>0.29659400000000002</v>
      </c>
      <c r="J286" t="s">
        <v>3</v>
      </c>
      <c r="K286">
        <v>2494.7806350000001</v>
      </c>
      <c r="L286">
        <v>9.3049999999999994E-2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3896.105352</v>
      </c>
      <c r="I287">
        <v>0.43010799999999999</v>
      </c>
      <c r="J287" t="s">
        <v>3</v>
      </c>
      <c r="K287">
        <v>2993.734614</v>
      </c>
      <c r="L287">
        <v>0.136874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4545.7233109999997</v>
      </c>
      <c r="I288">
        <v>0.56102799999999997</v>
      </c>
      <c r="J288" t="s">
        <v>3</v>
      </c>
      <c r="K288">
        <v>3492.6856640000001</v>
      </c>
      <c r="L288">
        <v>0.18321399999999999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5195.3324119999997</v>
      </c>
      <c r="I289">
        <v>0.731711</v>
      </c>
      <c r="J289" t="s">
        <v>3</v>
      </c>
      <c r="K289">
        <v>3991.6457759999998</v>
      </c>
      <c r="L289">
        <v>0.23499200000000001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5844.952002</v>
      </c>
      <c r="I290">
        <v>0.90384399999999998</v>
      </c>
      <c r="J290" t="s">
        <v>3</v>
      </c>
      <c r="K290">
        <v>4490.6019729999998</v>
      </c>
      <c r="L290">
        <v>0.29971700000000001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6494.5559469999998</v>
      </c>
      <c r="I291">
        <v>1.1467069999999999</v>
      </c>
      <c r="J291" t="s">
        <v>3</v>
      </c>
      <c r="K291">
        <v>4989.5501169999998</v>
      </c>
      <c r="L291">
        <v>0.36176700000000001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7144.1752729999998</v>
      </c>
      <c r="I292">
        <v>1.3685149999999999</v>
      </c>
      <c r="J292" t="s">
        <v>3</v>
      </c>
      <c r="K292">
        <v>5488.5015430000003</v>
      </c>
      <c r="L292">
        <v>0.44004199999999999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7793.7957319999996</v>
      </c>
      <c r="I293">
        <v>1.6128119999999999</v>
      </c>
      <c r="J293" t="s">
        <v>3</v>
      </c>
      <c r="K293">
        <v>5987.4552640000002</v>
      </c>
      <c r="L293">
        <v>0.52330100000000002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8443.4123440000003</v>
      </c>
      <c r="I294">
        <v>1.872525</v>
      </c>
      <c r="J294" t="s">
        <v>3</v>
      </c>
      <c r="K294">
        <v>6486.4125199999999</v>
      </c>
      <c r="L294">
        <v>0.60756100000000002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9093.0217190000003</v>
      </c>
      <c r="I295">
        <v>2.190083</v>
      </c>
      <c r="J295" t="s">
        <v>3</v>
      </c>
      <c r="K295">
        <v>6985.3684080000003</v>
      </c>
      <c r="L295">
        <v>0.70228999999999997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9742.6279689999992</v>
      </c>
      <c r="I296">
        <v>2.5143260000000001</v>
      </c>
      <c r="J296" t="s">
        <v>3</v>
      </c>
      <c r="K296">
        <v>7484.3184570000003</v>
      </c>
      <c r="L296">
        <v>0.80566800000000005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10392.238359000001</v>
      </c>
      <c r="I297">
        <v>2.9392239999999998</v>
      </c>
      <c r="J297" t="s">
        <v>3</v>
      </c>
      <c r="K297">
        <v>7983.2721089999995</v>
      </c>
      <c r="L297">
        <v>0.91924099999999997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11041.846094</v>
      </c>
      <c r="I298">
        <v>3.331134</v>
      </c>
      <c r="J298" t="s">
        <v>3</v>
      </c>
      <c r="K298">
        <v>8482.2350000000006</v>
      </c>
      <c r="L298">
        <v>1.030464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11691.449823999999</v>
      </c>
      <c r="I299">
        <v>3.7502179999999998</v>
      </c>
      <c r="J299" t="s">
        <v>3</v>
      </c>
      <c r="K299">
        <v>8981.1958589999995</v>
      </c>
      <c r="L299">
        <v>1.146563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12341.047988</v>
      </c>
      <c r="I300">
        <v>4.0721999999999996</v>
      </c>
      <c r="J300" t="s">
        <v>3</v>
      </c>
      <c r="K300">
        <v>9480.1563669999996</v>
      </c>
      <c r="L300">
        <v>1.253557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12990.65166</v>
      </c>
      <c r="I301">
        <v>4.4066869999999998</v>
      </c>
      <c r="J301" t="s">
        <v>3</v>
      </c>
      <c r="K301">
        <v>9979.1110160000007</v>
      </c>
      <c r="L301">
        <v>1.3825989999999999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676.70753200000001</v>
      </c>
      <c r="I302">
        <v>4.8585000000000003E-2</v>
      </c>
      <c r="J302" t="s">
        <v>3</v>
      </c>
      <c r="K302">
        <v>643.28284299999996</v>
      </c>
      <c r="L302">
        <v>3.6295000000000001E-2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1353.8628880000001</v>
      </c>
      <c r="I303">
        <v>9.5424999999999996E-2</v>
      </c>
      <c r="J303" t="s">
        <v>3</v>
      </c>
      <c r="K303">
        <v>1286.5351250000001</v>
      </c>
      <c r="L303">
        <v>5.2652999999999998E-2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2031.0021509999999</v>
      </c>
      <c r="I304">
        <v>0.160915</v>
      </c>
      <c r="J304" t="s">
        <v>3</v>
      </c>
      <c r="K304">
        <v>1929.7855589999999</v>
      </c>
      <c r="L304">
        <v>7.1460999999999997E-2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2708.1563719999999</v>
      </c>
      <c r="I305">
        <v>0.25086799999999998</v>
      </c>
      <c r="J305" t="s">
        <v>3</v>
      </c>
      <c r="K305">
        <v>2573.0450049999999</v>
      </c>
      <c r="L305">
        <v>9.8561999999999997E-2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3385.3144040000002</v>
      </c>
      <c r="I306">
        <v>0.34890399999999999</v>
      </c>
      <c r="J306" t="s">
        <v>3</v>
      </c>
      <c r="K306">
        <v>3216.3125879999998</v>
      </c>
      <c r="L306">
        <v>0.12368899999999999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4062.487627</v>
      </c>
      <c r="I307">
        <v>0.46948099999999998</v>
      </c>
      <c r="J307" t="s">
        <v>3</v>
      </c>
      <c r="K307">
        <v>3859.5852930000001</v>
      </c>
      <c r="L307">
        <v>0.159278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4739.6746089999997</v>
      </c>
      <c r="I308">
        <v>0.61230899999999999</v>
      </c>
      <c r="J308" t="s">
        <v>3</v>
      </c>
      <c r="K308">
        <v>4502.856162</v>
      </c>
      <c r="L308">
        <v>0.19991500000000001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5416.863711</v>
      </c>
      <c r="I309">
        <v>0.75583599999999995</v>
      </c>
      <c r="J309" t="s">
        <v>3</v>
      </c>
      <c r="K309">
        <v>5146.1425490000001</v>
      </c>
      <c r="L309">
        <v>0.23316300000000001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6094.0463669999999</v>
      </c>
      <c r="I310">
        <v>0.90903</v>
      </c>
      <c r="J310" t="s">
        <v>3</v>
      </c>
      <c r="K310">
        <v>5789.4363869999997</v>
      </c>
      <c r="L310">
        <v>0.28545999999999999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6771.2600679999996</v>
      </c>
      <c r="I311">
        <v>1.1029450000000001</v>
      </c>
      <c r="J311" t="s">
        <v>3</v>
      </c>
      <c r="K311">
        <v>6432.7306449999996</v>
      </c>
      <c r="L311">
        <v>0.35139300000000001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7448.4752829999998</v>
      </c>
      <c r="I312">
        <v>1.3435079999999999</v>
      </c>
      <c r="J312" t="s">
        <v>3</v>
      </c>
      <c r="K312">
        <v>7076.0342970000002</v>
      </c>
      <c r="L312">
        <v>0.43372500000000003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8125.6684670000004</v>
      </c>
      <c r="I313">
        <v>1.5874919999999999</v>
      </c>
      <c r="J313" t="s">
        <v>3</v>
      </c>
      <c r="K313">
        <v>7719.3382320000001</v>
      </c>
      <c r="L313">
        <v>0.51993199999999995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8802.8779689999992</v>
      </c>
      <c r="I314">
        <v>1.849837</v>
      </c>
      <c r="J314" t="s">
        <v>3</v>
      </c>
      <c r="K314">
        <v>8362.6506640000007</v>
      </c>
      <c r="L314">
        <v>0.596225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9480.0815230000007</v>
      </c>
      <c r="I315">
        <v>2.091488</v>
      </c>
      <c r="J315" t="s">
        <v>3</v>
      </c>
      <c r="K315">
        <v>9005.9585549999993</v>
      </c>
      <c r="L315">
        <v>0.66442900000000005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10157.30373</v>
      </c>
      <c r="I316">
        <v>2.3066810000000002</v>
      </c>
      <c r="J316" t="s">
        <v>3</v>
      </c>
      <c r="K316">
        <v>9649.2804689999994</v>
      </c>
      <c r="L316">
        <v>0.72768699999999997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10834.532363</v>
      </c>
      <c r="I317">
        <v>2.561734</v>
      </c>
      <c r="J317" t="s">
        <v>3</v>
      </c>
      <c r="K317">
        <v>10292.600077999999</v>
      </c>
      <c r="L317">
        <v>0.78685499999999997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11511.772422</v>
      </c>
      <c r="I318">
        <v>2.789666</v>
      </c>
      <c r="J318" t="s">
        <v>3</v>
      </c>
      <c r="K318">
        <v>10935.928476999999</v>
      </c>
      <c r="L318">
        <v>0.868842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12189.008457</v>
      </c>
      <c r="I319">
        <v>3.0069629999999998</v>
      </c>
      <c r="J319" t="s">
        <v>3</v>
      </c>
      <c r="K319">
        <v>11579.264590000001</v>
      </c>
      <c r="L319">
        <v>0.93586999999999998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12866.236191</v>
      </c>
      <c r="I320">
        <v>3.1940050000000002</v>
      </c>
      <c r="J320" t="s">
        <v>3</v>
      </c>
      <c r="K320">
        <v>12222.595370999999</v>
      </c>
      <c r="L320">
        <v>1.021679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13543.454121000001</v>
      </c>
      <c r="I321">
        <v>3.4950679999999998</v>
      </c>
      <c r="J321" t="s">
        <v>3</v>
      </c>
      <c r="K321">
        <v>12865.940664</v>
      </c>
      <c r="L321">
        <v>1.1050070000000001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1519.994265</v>
      </c>
      <c r="I322">
        <v>561.66738699999996</v>
      </c>
      <c r="J322" t="s">
        <v>3</v>
      </c>
      <c r="K322">
        <v>1517.6342259999999</v>
      </c>
      <c r="L322">
        <v>560.10606299999995</v>
      </c>
      <c r="M322" t="s">
        <v>4</v>
      </c>
      <c r="N322">
        <v>160.49093400000001</v>
      </c>
      <c r="O322">
        <v>43.827624</v>
      </c>
      <c r="P322" t="s">
        <v>5</v>
      </c>
      <c r="Q322">
        <v>124.49337800000001</v>
      </c>
      <c r="R322">
        <v>4.8394909999999998</v>
      </c>
      <c r="S322" t="s">
        <v>6</v>
      </c>
      <c r="T322">
        <v>47.799849999999999</v>
      </c>
      <c r="U322">
        <v>0.68639700000000003</v>
      </c>
      <c r="V322" t="s">
        <v>7</v>
      </c>
      <c r="W322">
        <v>35.985453999999997</v>
      </c>
      <c r="X322">
        <v>0.607738</v>
      </c>
      <c r="Y322" t="s">
        <v>8</v>
      </c>
      <c r="Z322">
        <v>39.279679000000002</v>
      </c>
      <c r="AA322">
        <v>0.78331799999999996</v>
      </c>
      <c r="AB322" t="s">
        <v>9</v>
      </c>
      <c r="AC322">
        <v>1231.5606809999999</v>
      </c>
      <c r="AD322">
        <v>330.36377099999999</v>
      </c>
      <c r="AE322" t="s">
        <v>10</v>
      </c>
      <c r="AF322">
        <v>0.38213999999999998</v>
      </c>
      <c r="AG322">
        <v>2.0000000000000002E-5</v>
      </c>
      <c r="AH322" t="s">
        <v>11</v>
      </c>
      <c r="AI322">
        <v>0.61834500000000003</v>
      </c>
      <c r="AJ322">
        <v>9.0000000000000002E-6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3031.4215380000001</v>
      </c>
      <c r="I323">
        <v>926.882519</v>
      </c>
      <c r="J323" t="s">
        <v>3</v>
      </c>
      <c r="K323">
        <v>3026.6687700000002</v>
      </c>
      <c r="L323">
        <v>924.41498999999999</v>
      </c>
      <c r="M323" t="s">
        <v>4</v>
      </c>
      <c r="N323">
        <v>320.34080299999999</v>
      </c>
      <c r="O323">
        <v>155.80817300000001</v>
      </c>
      <c r="P323" t="s">
        <v>5</v>
      </c>
      <c r="Q323">
        <v>248.47315900000001</v>
      </c>
      <c r="R323">
        <v>6.0233829999999999</v>
      </c>
      <c r="S323" t="s">
        <v>6</v>
      </c>
      <c r="T323">
        <v>95.471502000000001</v>
      </c>
      <c r="U323">
        <v>1.0384519999999999</v>
      </c>
      <c r="V323" t="s">
        <v>7</v>
      </c>
      <c r="W323">
        <v>71.775530000000003</v>
      </c>
      <c r="X323">
        <v>0.71740199999999998</v>
      </c>
      <c r="Y323" t="s">
        <v>8</v>
      </c>
      <c r="Z323">
        <v>78.394220000000004</v>
      </c>
      <c r="AA323">
        <v>0.99595599999999995</v>
      </c>
      <c r="AB323" t="s">
        <v>9</v>
      </c>
      <c r="AC323">
        <v>2455.6803909999999</v>
      </c>
      <c r="AD323">
        <v>474.14209</v>
      </c>
      <c r="AE323" t="s">
        <v>10</v>
      </c>
      <c r="AF323">
        <v>0.37973699999999999</v>
      </c>
      <c r="AG323">
        <v>2.5000000000000001E-5</v>
      </c>
      <c r="AH323" t="s">
        <v>11</v>
      </c>
      <c r="AI323">
        <v>0.61951299999999998</v>
      </c>
      <c r="AJ323">
        <v>9.0000000000000002E-6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4541.726455</v>
      </c>
      <c r="I324">
        <v>1401.9353610000001</v>
      </c>
      <c r="J324" t="s">
        <v>3</v>
      </c>
      <c r="K324">
        <v>4534.6094629999998</v>
      </c>
      <c r="L324">
        <v>1397.945371</v>
      </c>
      <c r="M324" t="s">
        <v>4</v>
      </c>
      <c r="N324">
        <v>479.84918599999997</v>
      </c>
      <c r="O324">
        <v>323.887428</v>
      </c>
      <c r="P324" t="s">
        <v>5</v>
      </c>
      <c r="Q324">
        <v>372.24607200000003</v>
      </c>
      <c r="R324">
        <v>7.2136659999999999</v>
      </c>
      <c r="S324" t="s">
        <v>6</v>
      </c>
      <c r="T324">
        <v>143.062378</v>
      </c>
      <c r="U324">
        <v>1.487409</v>
      </c>
      <c r="V324" t="s">
        <v>7</v>
      </c>
      <c r="W324">
        <v>107.554861</v>
      </c>
      <c r="X324">
        <v>0.876691</v>
      </c>
      <c r="Y324" t="s">
        <v>8</v>
      </c>
      <c r="Z324">
        <v>117.38307399999999</v>
      </c>
      <c r="AA324">
        <v>1.297437</v>
      </c>
      <c r="AB324" t="s">
        <v>9</v>
      </c>
      <c r="AC324">
        <v>3679.240225</v>
      </c>
      <c r="AD324">
        <v>656.91373799999997</v>
      </c>
      <c r="AE324" t="s">
        <v>10</v>
      </c>
      <c r="AF324">
        <v>0.37846000000000002</v>
      </c>
      <c r="AG324">
        <v>2.5000000000000001E-5</v>
      </c>
      <c r="AH324" t="s">
        <v>11</v>
      </c>
      <c r="AI324">
        <v>0.61974700000000005</v>
      </c>
      <c r="AJ324">
        <v>7.9999999999999996E-6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6052.627939</v>
      </c>
      <c r="I325">
        <v>1743.475553</v>
      </c>
      <c r="J325" t="s">
        <v>3</v>
      </c>
      <c r="K325">
        <v>6043.1267379999999</v>
      </c>
      <c r="L325">
        <v>1740.373484</v>
      </c>
      <c r="M325" t="s">
        <v>4</v>
      </c>
      <c r="N325">
        <v>639.59843499999999</v>
      </c>
      <c r="O325">
        <v>561.30866100000003</v>
      </c>
      <c r="P325" t="s">
        <v>5</v>
      </c>
      <c r="Q325">
        <v>496.15935100000002</v>
      </c>
      <c r="R325">
        <v>8.4651700000000005</v>
      </c>
      <c r="S325" t="s">
        <v>6</v>
      </c>
      <c r="T325">
        <v>190.54492099999999</v>
      </c>
      <c r="U325">
        <v>1.6754880000000001</v>
      </c>
      <c r="V325" t="s">
        <v>7</v>
      </c>
      <c r="W325">
        <v>143.35866100000001</v>
      </c>
      <c r="X325">
        <v>0.99987599999999999</v>
      </c>
      <c r="Y325" t="s">
        <v>8</v>
      </c>
      <c r="Z325">
        <v>156.52177399999999</v>
      </c>
      <c r="AA325">
        <v>1.955605</v>
      </c>
      <c r="AB325" t="s">
        <v>9</v>
      </c>
      <c r="AC325">
        <v>4902.9738379999999</v>
      </c>
      <c r="AD325">
        <v>731.613292</v>
      </c>
      <c r="AE325" t="s">
        <v>10</v>
      </c>
      <c r="AF325">
        <v>0.37747000000000003</v>
      </c>
      <c r="AG325">
        <v>2.0000000000000002E-5</v>
      </c>
      <c r="AH325" t="s">
        <v>11</v>
      </c>
      <c r="AI325">
        <v>0.61998600000000004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7563.115605</v>
      </c>
      <c r="I326">
        <v>2286.0272629999999</v>
      </c>
      <c r="J326" t="s">
        <v>3</v>
      </c>
      <c r="K326">
        <v>7551.2570999999998</v>
      </c>
      <c r="L326">
        <v>2281.6827499999999</v>
      </c>
      <c r="M326" t="s">
        <v>4</v>
      </c>
      <c r="N326">
        <v>799.13912500000004</v>
      </c>
      <c r="O326">
        <v>865.78873299999998</v>
      </c>
      <c r="P326" t="s">
        <v>5</v>
      </c>
      <c r="Q326">
        <v>620.12069099999997</v>
      </c>
      <c r="R326">
        <v>10.670897999999999</v>
      </c>
      <c r="S326" t="s">
        <v>6</v>
      </c>
      <c r="T326">
        <v>238.07245700000001</v>
      </c>
      <c r="U326">
        <v>2.1390570000000002</v>
      </c>
      <c r="V326" t="s">
        <v>7</v>
      </c>
      <c r="W326">
        <v>179.15642600000001</v>
      </c>
      <c r="X326">
        <v>1.3184499999999999</v>
      </c>
      <c r="Y326" t="s">
        <v>8</v>
      </c>
      <c r="Z326">
        <v>195.671426</v>
      </c>
      <c r="AA326">
        <v>2.365936</v>
      </c>
      <c r="AB326" t="s">
        <v>9</v>
      </c>
      <c r="AC326">
        <v>6126.4567379999999</v>
      </c>
      <c r="AD326">
        <v>890.99226899999996</v>
      </c>
      <c r="AE326" t="s">
        <v>10</v>
      </c>
      <c r="AF326">
        <v>0.37679200000000002</v>
      </c>
      <c r="AG326">
        <v>1.5999999999999999E-5</v>
      </c>
      <c r="AH326" t="s">
        <v>11</v>
      </c>
      <c r="AI326">
        <v>0.62087599999999998</v>
      </c>
      <c r="AJ326">
        <v>1.2999999999999999E-5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9074.5435350000007</v>
      </c>
      <c r="I327">
        <v>2868.4943269999999</v>
      </c>
      <c r="J327" t="s">
        <v>3</v>
      </c>
      <c r="K327">
        <v>9060.287773</v>
      </c>
      <c r="L327">
        <v>2863.8984810000002</v>
      </c>
      <c r="M327" t="s">
        <v>4</v>
      </c>
      <c r="N327">
        <v>958.76663799999994</v>
      </c>
      <c r="O327">
        <v>1230.8244259999999</v>
      </c>
      <c r="P327" t="s">
        <v>5</v>
      </c>
      <c r="Q327">
        <v>744.12281599999994</v>
      </c>
      <c r="R327">
        <v>12.061201000000001</v>
      </c>
      <c r="S327" t="s">
        <v>6</v>
      </c>
      <c r="T327">
        <v>285.620746</v>
      </c>
      <c r="U327">
        <v>2.6255799999999998</v>
      </c>
      <c r="V327" t="s">
        <v>7</v>
      </c>
      <c r="W327">
        <v>215.02896200000001</v>
      </c>
      <c r="X327">
        <v>1.4805520000000001</v>
      </c>
      <c r="Y327" t="s">
        <v>8</v>
      </c>
      <c r="Z327">
        <v>234.80382800000001</v>
      </c>
      <c r="AA327">
        <v>2.998227</v>
      </c>
      <c r="AB327" t="s">
        <v>9</v>
      </c>
      <c r="AC327">
        <v>7350.6944729999996</v>
      </c>
      <c r="AD327">
        <v>1112.8962529999999</v>
      </c>
      <c r="AE327" t="s">
        <v>10</v>
      </c>
      <c r="AF327">
        <v>0.37620999999999999</v>
      </c>
      <c r="AG327">
        <v>1.0000000000000001E-5</v>
      </c>
      <c r="AH327" t="s">
        <v>11</v>
      </c>
      <c r="AI327">
        <v>0.62104599999999999</v>
      </c>
      <c r="AJ327">
        <v>1.2999999999999999E-5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10584.411270000001</v>
      </c>
      <c r="I328">
        <v>3243.4679489999999</v>
      </c>
      <c r="J328" t="s">
        <v>3</v>
      </c>
      <c r="K328">
        <v>10567.782069999999</v>
      </c>
      <c r="L328">
        <v>3238.1754540000002</v>
      </c>
      <c r="M328" t="s">
        <v>4</v>
      </c>
      <c r="N328">
        <v>1118.276511</v>
      </c>
      <c r="O328">
        <v>1641.8704399999999</v>
      </c>
      <c r="P328" t="s">
        <v>5</v>
      </c>
      <c r="Q328">
        <v>867.98076300000002</v>
      </c>
      <c r="R328">
        <v>14.873479</v>
      </c>
      <c r="S328" t="s">
        <v>6</v>
      </c>
      <c r="T328">
        <v>333.19720799999999</v>
      </c>
      <c r="U328">
        <v>3.096854</v>
      </c>
      <c r="V328" t="s">
        <v>7</v>
      </c>
      <c r="W328">
        <v>250.80574100000001</v>
      </c>
      <c r="X328">
        <v>1.810621</v>
      </c>
      <c r="Y328" t="s">
        <v>8</v>
      </c>
      <c r="Z328">
        <v>273.86353000000003</v>
      </c>
      <c r="AA328">
        <v>3.7611629999999998</v>
      </c>
      <c r="AB328" t="s">
        <v>9</v>
      </c>
      <c r="AC328">
        <v>8573.7145700000001</v>
      </c>
      <c r="AD328">
        <v>1142.785689</v>
      </c>
      <c r="AE328" t="s">
        <v>10</v>
      </c>
      <c r="AF328">
        <v>0.37609799999999999</v>
      </c>
      <c r="AG328">
        <v>9.0000000000000002E-6</v>
      </c>
      <c r="AH328" t="s">
        <v>11</v>
      </c>
      <c r="AI328">
        <v>0.62109800000000004</v>
      </c>
      <c r="AJ328">
        <v>1.2999999999999999E-5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12095.520098000001</v>
      </c>
      <c r="I329">
        <v>3695.711495</v>
      </c>
      <c r="J329" t="s">
        <v>3</v>
      </c>
      <c r="K329">
        <v>12076.50498</v>
      </c>
      <c r="L329">
        <v>3688.8628760000001</v>
      </c>
      <c r="M329" t="s">
        <v>4</v>
      </c>
      <c r="N329">
        <v>1278.3692329999999</v>
      </c>
      <c r="O329">
        <v>2116.700585</v>
      </c>
      <c r="P329" t="s">
        <v>5</v>
      </c>
      <c r="Q329">
        <v>991.81896900000004</v>
      </c>
      <c r="R329">
        <v>15.980472000000001</v>
      </c>
      <c r="S329" t="s">
        <v>6</v>
      </c>
      <c r="T329">
        <v>380.72173800000002</v>
      </c>
      <c r="U329">
        <v>3.0024609999999998</v>
      </c>
      <c r="V329" t="s">
        <v>7</v>
      </c>
      <c r="W329">
        <v>286.64669900000001</v>
      </c>
      <c r="X329">
        <v>2.3145519999999999</v>
      </c>
      <c r="Y329" t="s">
        <v>8</v>
      </c>
      <c r="Z329">
        <v>312.89062000000001</v>
      </c>
      <c r="AA329">
        <v>4.0198710000000002</v>
      </c>
      <c r="AB329" t="s">
        <v>9</v>
      </c>
      <c r="AC329">
        <v>9797.5323239999998</v>
      </c>
      <c r="AD329">
        <v>1144.5353250000001</v>
      </c>
      <c r="AE329" t="s">
        <v>10</v>
      </c>
      <c r="AF329">
        <v>0.376029</v>
      </c>
      <c r="AG329">
        <v>9.0000000000000002E-6</v>
      </c>
      <c r="AH329" t="s">
        <v>11</v>
      </c>
      <c r="AI329">
        <v>0.621116</v>
      </c>
      <c r="AJ329">
        <v>1.2999999999999999E-5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13605.263066</v>
      </c>
      <c r="I330">
        <v>4269.081913</v>
      </c>
      <c r="J330" t="s">
        <v>3</v>
      </c>
      <c r="K330">
        <v>13583.877461</v>
      </c>
      <c r="L330">
        <v>4263.136141</v>
      </c>
      <c r="M330" t="s">
        <v>4</v>
      </c>
      <c r="N330">
        <v>1438.006089</v>
      </c>
      <c r="O330">
        <v>2651.7952230000001</v>
      </c>
      <c r="P330" t="s">
        <v>5</v>
      </c>
      <c r="Q330">
        <v>1115.594893</v>
      </c>
      <c r="R330">
        <v>19.730015999999999</v>
      </c>
      <c r="S330" t="s">
        <v>6</v>
      </c>
      <c r="T330">
        <v>428.383016</v>
      </c>
      <c r="U330">
        <v>3.2693629999999998</v>
      </c>
      <c r="V330" t="s">
        <v>7</v>
      </c>
      <c r="W330">
        <v>322.38678800000002</v>
      </c>
      <c r="X330">
        <v>2.7924009999999999</v>
      </c>
      <c r="Y330" t="s">
        <v>8</v>
      </c>
      <c r="Z330">
        <v>351.834316</v>
      </c>
      <c r="AA330">
        <v>4.4912340000000004</v>
      </c>
      <c r="AB330" t="s">
        <v>9</v>
      </c>
      <c r="AC330">
        <v>11020.512832</v>
      </c>
      <c r="AD330">
        <v>1253.877747</v>
      </c>
      <c r="AE330" t="s">
        <v>10</v>
      </c>
      <c r="AF330">
        <v>0.37576300000000001</v>
      </c>
      <c r="AG330">
        <v>6.9999999999999999E-6</v>
      </c>
      <c r="AH330" t="s">
        <v>11</v>
      </c>
      <c r="AI330">
        <v>0.62129100000000004</v>
      </c>
      <c r="AJ330">
        <v>1.5E-5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15114.391562999999</v>
      </c>
      <c r="I331">
        <v>4835.2347380000001</v>
      </c>
      <c r="J331" t="s">
        <v>3</v>
      </c>
      <c r="K331">
        <v>15090.649042999999</v>
      </c>
      <c r="L331">
        <v>4829.8119669999996</v>
      </c>
      <c r="M331" t="s">
        <v>4</v>
      </c>
      <c r="N331">
        <v>1597.466379</v>
      </c>
      <c r="O331">
        <v>3295.8011409999999</v>
      </c>
      <c r="P331" t="s">
        <v>5</v>
      </c>
      <c r="Q331">
        <v>1239.3477760000001</v>
      </c>
      <c r="R331">
        <v>20.477343000000001</v>
      </c>
      <c r="S331" t="s">
        <v>6</v>
      </c>
      <c r="T331">
        <v>475.90395599999999</v>
      </c>
      <c r="U331">
        <v>3.5423239999999998</v>
      </c>
      <c r="V331" t="s">
        <v>7</v>
      </c>
      <c r="W331">
        <v>358.18386500000003</v>
      </c>
      <c r="X331">
        <v>3.3706770000000001</v>
      </c>
      <c r="Y331" t="s">
        <v>8</v>
      </c>
      <c r="Z331">
        <v>390.769857</v>
      </c>
      <c r="AA331">
        <v>4.8051539999999999</v>
      </c>
      <c r="AB331" t="s">
        <v>9</v>
      </c>
      <c r="AC331">
        <v>12243.110273</v>
      </c>
      <c r="AD331">
        <v>1288.6205299999999</v>
      </c>
      <c r="AE331" t="s">
        <v>10</v>
      </c>
      <c r="AF331">
        <v>0.37568600000000002</v>
      </c>
      <c r="AG331">
        <v>6.9999999999999999E-6</v>
      </c>
      <c r="AH331" t="s">
        <v>11</v>
      </c>
      <c r="AI331">
        <v>0.62129100000000004</v>
      </c>
      <c r="AJ331">
        <v>1.5E-5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16623.504336000002</v>
      </c>
      <c r="I332">
        <v>5326.1983190000001</v>
      </c>
      <c r="J332" t="s">
        <v>3</v>
      </c>
      <c r="K332">
        <v>16597.398086000001</v>
      </c>
      <c r="L332">
        <v>5321.9545090000001</v>
      </c>
      <c r="M332" t="s">
        <v>4</v>
      </c>
      <c r="N332">
        <v>1756.8450780000001</v>
      </c>
      <c r="O332">
        <v>3948.7953689999999</v>
      </c>
      <c r="P332" t="s">
        <v>5</v>
      </c>
      <c r="Q332">
        <v>1363.0911249999999</v>
      </c>
      <c r="R332">
        <v>26.935737</v>
      </c>
      <c r="S332" t="s">
        <v>6</v>
      </c>
      <c r="T332">
        <v>523.41461100000004</v>
      </c>
      <c r="U332">
        <v>4.1026959999999999</v>
      </c>
      <c r="V332" t="s">
        <v>7</v>
      </c>
      <c r="W332">
        <v>394.03134599999998</v>
      </c>
      <c r="X332">
        <v>5.9001390000000002</v>
      </c>
      <c r="Y332" t="s">
        <v>8</v>
      </c>
      <c r="Z332">
        <v>429.74465900000001</v>
      </c>
      <c r="AA332">
        <v>5.7979269999999996</v>
      </c>
      <c r="AB332" t="s">
        <v>9</v>
      </c>
      <c r="AC332">
        <v>13465.771348</v>
      </c>
      <c r="AD332">
        <v>1308.947306</v>
      </c>
      <c r="AE332" t="s">
        <v>10</v>
      </c>
      <c r="AF332">
        <v>0.375664</v>
      </c>
      <c r="AG332">
        <v>6.9999999999999999E-6</v>
      </c>
      <c r="AH332" t="s">
        <v>11</v>
      </c>
      <c r="AI332">
        <v>0.62137299999999995</v>
      </c>
      <c r="AJ332">
        <v>1.4E-5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18132.617617</v>
      </c>
      <c r="I333">
        <v>5955.9202299999997</v>
      </c>
      <c r="J333" t="s">
        <v>3</v>
      </c>
      <c r="K333">
        <v>18104.148905999999</v>
      </c>
      <c r="L333">
        <v>5950.9203200000002</v>
      </c>
      <c r="M333" t="s">
        <v>4</v>
      </c>
      <c r="N333">
        <v>1916.5292870000001</v>
      </c>
      <c r="O333">
        <v>4669.8466250000001</v>
      </c>
      <c r="P333" t="s">
        <v>5</v>
      </c>
      <c r="Q333">
        <v>1486.7175540000001</v>
      </c>
      <c r="R333">
        <v>33.173932999999998</v>
      </c>
      <c r="S333" t="s">
        <v>6</v>
      </c>
      <c r="T333">
        <v>571.08222499999999</v>
      </c>
      <c r="U333">
        <v>4.7738500000000004</v>
      </c>
      <c r="V333" t="s">
        <v>7</v>
      </c>
      <c r="W333">
        <v>429.74433800000003</v>
      </c>
      <c r="X333">
        <v>6.743099</v>
      </c>
      <c r="Y333" t="s">
        <v>8</v>
      </c>
      <c r="Z333">
        <v>468.65968400000003</v>
      </c>
      <c r="AA333">
        <v>7.0814659999999998</v>
      </c>
      <c r="AB333" t="s">
        <v>9</v>
      </c>
      <c r="AC333">
        <v>14688.250507999999</v>
      </c>
      <c r="AD333">
        <v>1324.715449</v>
      </c>
      <c r="AE333" t="s">
        <v>10</v>
      </c>
      <c r="AF333">
        <v>0.37547399999999997</v>
      </c>
      <c r="AG333">
        <v>6.0000000000000002E-6</v>
      </c>
      <c r="AH333" t="s">
        <v>11</v>
      </c>
      <c r="AI333">
        <v>0.62193900000000002</v>
      </c>
      <c r="AJ333">
        <v>1.5999999999999999E-5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19643.107422000001</v>
      </c>
      <c r="I334">
        <v>6776.9900710000002</v>
      </c>
      <c r="J334" t="s">
        <v>3</v>
      </c>
      <c r="K334">
        <v>19612.251563000002</v>
      </c>
      <c r="L334">
        <v>6774.1720809999997</v>
      </c>
      <c r="M334" t="s">
        <v>4</v>
      </c>
      <c r="N334">
        <v>2076.020203</v>
      </c>
      <c r="O334">
        <v>5436.102116</v>
      </c>
      <c r="P334" t="s">
        <v>5</v>
      </c>
      <c r="Q334">
        <v>1610.5827099999999</v>
      </c>
      <c r="R334">
        <v>37.38194</v>
      </c>
      <c r="S334" t="s">
        <v>6</v>
      </c>
      <c r="T334">
        <v>618.88532799999996</v>
      </c>
      <c r="U334">
        <v>5.6261460000000003</v>
      </c>
      <c r="V334" t="s">
        <v>7</v>
      </c>
      <c r="W334">
        <v>465.45508999999998</v>
      </c>
      <c r="X334">
        <v>7.2448569999999997</v>
      </c>
      <c r="Y334" t="s">
        <v>8</v>
      </c>
      <c r="Z334">
        <v>507.683333</v>
      </c>
      <c r="AA334">
        <v>8.106579</v>
      </c>
      <c r="AB334" t="s">
        <v>9</v>
      </c>
      <c r="AC334">
        <v>15912.023886999999</v>
      </c>
      <c r="AD334">
        <v>1438.8496520000001</v>
      </c>
      <c r="AE334" t="s">
        <v>10</v>
      </c>
      <c r="AF334">
        <v>0.375448</v>
      </c>
      <c r="AG334">
        <v>6.0000000000000002E-6</v>
      </c>
      <c r="AH334" t="s">
        <v>11</v>
      </c>
      <c r="AI334">
        <v>0.62215600000000004</v>
      </c>
      <c r="AJ334">
        <v>1.7E-5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21152.043710999998</v>
      </c>
      <c r="I335">
        <v>7512.8599850000001</v>
      </c>
      <c r="J335" t="s">
        <v>3</v>
      </c>
      <c r="K335">
        <v>21118.823983999999</v>
      </c>
      <c r="L335">
        <v>7510.2652250000001</v>
      </c>
      <c r="M335" t="s">
        <v>4</v>
      </c>
      <c r="N335">
        <v>2234.9808539999999</v>
      </c>
      <c r="O335">
        <v>6241.301856</v>
      </c>
      <c r="P335" t="s">
        <v>5</v>
      </c>
      <c r="Q335">
        <v>1734.2343599999999</v>
      </c>
      <c r="R335">
        <v>42.129634000000003</v>
      </c>
      <c r="S335" t="s">
        <v>6</v>
      </c>
      <c r="T335">
        <v>666.56950200000006</v>
      </c>
      <c r="U335">
        <v>6.336519</v>
      </c>
      <c r="V335" t="s">
        <v>7</v>
      </c>
      <c r="W335">
        <v>501.14938799999999</v>
      </c>
      <c r="X335">
        <v>8.2644330000000004</v>
      </c>
      <c r="Y335" t="s">
        <v>8</v>
      </c>
      <c r="Z335">
        <v>546.73683500000004</v>
      </c>
      <c r="AA335">
        <v>9.4651689999999995</v>
      </c>
      <c r="AB335" t="s">
        <v>9</v>
      </c>
      <c r="AC335">
        <v>17134.974882999999</v>
      </c>
      <c r="AD335">
        <v>1493.230063</v>
      </c>
      <c r="AE335" t="s">
        <v>10</v>
      </c>
      <c r="AF335">
        <v>0.37542599999999998</v>
      </c>
      <c r="AG335">
        <v>6.0000000000000002E-6</v>
      </c>
      <c r="AH335" t="s">
        <v>11</v>
      </c>
      <c r="AI335">
        <v>0.62221400000000004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22660.601054999999</v>
      </c>
      <c r="I336">
        <v>8257.1962739999999</v>
      </c>
      <c r="J336" t="s">
        <v>3</v>
      </c>
      <c r="K336">
        <v>22625.012617</v>
      </c>
      <c r="L336">
        <v>8253.9309069999999</v>
      </c>
      <c r="M336" t="s">
        <v>4</v>
      </c>
      <c r="N336">
        <v>2394.158042</v>
      </c>
      <c r="O336">
        <v>7139.9234580000002</v>
      </c>
      <c r="P336" t="s">
        <v>5</v>
      </c>
      <c r="Q336">
        <v>1857.9885380000001</v>
      </c>
      <c r="R336">
        <v>45.439118999999998</v>
      </c>
      <c r="S336" t="s">
        <v>6</v>
      </c>
      <c r="T336">
        <v>714.24303499999996</v>
      </c>
      <c r="U336">
        <v>6.5806800000000001</v>
      </c>
      <c r="V336" t="s">
        <v>7</v>
      </c>
      <c r="W336">
        <v>536.84541400000001</v>
      </c>
      <c r="X336">
        <v>8.9902300000000004</v>
      </c>
      <c r="Y336" t="s">
        <v>8</v>
      </c>
      <c r="Z336">
        <v>585.87066200000004</v>
      </c>
      <c r="AA336">
        <v>10.255655000000001</v>
      </c>
      <c r="AB336" t="s">
        <v>9</v>
      </c>
      <c r="AC336">
        <v>18357.181640999999</v>
      </c>
      <c r="AD336">
        <v>1513.9319170000001</v>
      </c>
      <c r="AE336" t="s">
        <v>10</v>
      </c>
      <c r="AF336">
        <v>0.37541999999999998</v>
      </c>
      <c r="AG336">
        <v>6.0000000000000002E-6</v>
      </c>
      <c r="AH336" t="s">
        <v>11</v>
      </c>
      <c r="AI336">
        <v>0.62243099999999996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24170.180313000001</v>
      </c>
      <c r="I337">
        <v>9250.2840890000007</v>
      </c>
      <c r="J337" t="s">
        <v>3</v>
      </c>
      <c r="K337">
        <v>24132.208984000001</v>
      </c>
      <c r="L337">
        <v>9248.3726389999993</v>
      </c>
      <c r="M337" t="s">
        <v>4</v>
      </c>
      <c r="N337">
        <v>2553.53665</v>
      </c>
      <c r="O337">
        <v>8008.0454739999996</v>
      </c>
      <c r="P337" t="s">
        <v>5</v>
      </c>
      <c r="Q337">
        <v>1981.801387</v>
      </c>
      <c r="R337">
        <v>47.810284000000003</v>
      </c>
      <c r="S337" t="s">
        <v>6</v>
      </c>
      <c r="T337">
        <v>761.94647899999995</v>
      </c>
      <c r="U337">
        <v>7.2198010000000004</v>
      </c>
      <c r="V337" t="s">
        <v>7</v>
      </c>
      <c r="W337">
        <v>572.57103800000004</v>
      </c>
      <c r="X337">
        <v>9.9025269999999992</v>
      </c>
      <c r="Y337" t="s">
        <v>8</v>
      </c>
      <c r="Z337">
        <v>625.00012600000002</v>
      </c>
      <c r="AA337">
        <v>10.545743</v>
      </c>
      <c r="AB337" t="s">
        <v>9</v>
      </c>
      <c r="AC337">
        <v>19580.119374999998</v>
      </c>
      <c r="AD337">
        <v>1568.5232229999999</v>
      </c>
      <c r="AE337" t="s">
        <v>10</v>
      </c>
      <c r="AF337">
        <v>0.37541999999999998</v>
      </c>
      <c r="AG337">
        <v>6.0000000000000002E-6</v>
      </c>
      <c r="AH337" t="s">
        <v>11</v>
      </c>
      <c r="AI337">
        <v>0.62290999999999996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25679.316523000001</v>
      </c>
      <c r="I338">
        <v>10416.636898000001</v>
      </c>
      <c r="J338" t="s">
        <v>3</v>
      </c>
      <c r="K338">
        <v>25638.983281000001</v>
      </c>
      <c r="L338">
        <v>10414.468973999999</v>
      </c>
      <c r="M338" t="s">
        <v>4</v>
      </c>
      <c r="N338">
        <v>2712.7885209999999</v>
      </c>
      <c r="O338">
        <v>9060.0324799999999</v>
      </c>
      <c r="P338" t="s">
        <v>5</v>
      </c>
      <c r="Q338">
        <v>2105.5917770000001</v>
      </c>
      <c r="R338">
        <v>51.466321999999998</v>
      </c>
      <c r="S338" t="s">
        <v>6</v>
      </c>
      <c r="T338">
        <v>809.62642700000004</v>
      </c>
      <c r="U338">
        <v>7.5125970000000004</v>
      </c>
      <c r="V338" t="s">
        <v>7</v>
      </c>
      <c r="W338">
        <v>608.28812300000004</v>
      </c>
      <c r="X338">
        <v>10.776683</v>
      </c>
      <c r="Y338" t="s">
        <v>8</v>
      </c>
      <c r="Z338">
        <v>664.15483500000005</v>
      </c>
      <c r="AA338">
        <v>11.349432999999999</v>
      </c>
      <c r="AB338" t="s">
        <v>9</v>
      </c>
      <c r="AC338">
        <v>20802.793672</v>
      </c>
      <c r="AD338">
        <v>1726.4457130000001</v>
      </c>
      <c r="AE338" t="s">
        <v>10</v>
      </c>
      <c r="AF338">
        <v>0.375365</v>
      </c>
      <c r="AG338">
        <v>6.0000000000000002E-6</v>
      </c>
      <c r="AH338" t="s">
        <v>11</v>
      </c>
      <c r="AI338">
        <v>0.62320799999999998</v>
      </c>
      <c r="AJ338">
        <v>2.0000000000000002E-5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27187.338632999999</v>
      </c>
      <c r="I339">
        <v>11351.046855000001</v>
      </c>
      <c r="J339" t="s">
        <v>3</v>
      </c>
      <c r="K339">
        <v>27144.647891000001</v>
      </c>
      <c r="L339">
        <v>11349.91908</v>
      </c>
      <c r="M339" t="s">
        <v>4</v>
      </c>
      <c r="N339">
        <v>2871.831099</v>
      </c>
      <c r="O339">
        <v>10113.188018000001</v>
      </c>
      <c r="P339" t="s">
        <v>5</v>
      </c>
      <c r="Q339">
        <v>2229.2353560000001</v>
      </c>
      <c r="R339">
        <v>52.537196000000002</v>
      </c>
      <c r="S339" t="s">
        <v>6</v>
      </c>
      <c r="T339">
        <v>857.27796799999999</v>
      </c>
      <c r="U339">
        <v>8.2471379999999996</v>
      </c>
      <c r="V339" t="s">
        <v>7</v>
      </c>
      <c r="W339">
        <v>643.93582800000001</v>
      </c>
      <c r="X339">
        <v>11.415839</v>
      </c>
      <c r="Y339" t="s">
        <v>8</v>
      </c>
      <c r="Z339">
        <v>703.274629</v>
      </c>
      <c r="AA339">
        <v>11.66499</v>
      </c>
      <c r="AB339" t="s">
        <v>9</v>
      </c>
      <c r="AC339">
        <v>22024.667186999999</v>
      </c>
      <c r="AD339">
        <v>1693.4982230000001</v>
      </c>
      <c r="AE339" t="s">
        <v>10</v>
      </c>
      <c r="AF339">
        <v>0.37534699999999999</v>
      </c>
      <c r="AG339">
        <v>6.0000000000000002E-6</v>
      </c>
      <c r="AH339" t="s">
        <v>11</v>
      </c>
      <c r="AI339">
        <v>0.62320799999999998</v>
      </c>
      <c r="AJ339">
        <v>2.0000000000000002E-5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28695.906171999999</v>
      </c>
      <c r="I340">
        <v>12436.504325</v>
      </c>
      <c r="J340" t="s">
        <v>3</v>
      </c>
      <c r="K340">
        <v>28650.859219000002</v>
      </c>
      <c r="L340">
        <v>12433.697425</v>
      </c>
      <c r="M340" t="s">
        <v>4</v>
      </c>
      <c r="N340">
        <v>3031.5317289999998</v>
      </c>
      <c r="O340">
        <v>11331.689144</v>
      </c>
      <c r="P340" t="s">
        <v>5</v>
      </c>
      <c r="Q340">
        <v>2352.9029489999998</v>
      </c>
      <c r="R340">
        <v>55.399228999999998</v>
      </c>
      <c r="S340" t="s">
        <v>6</v>
      </c>
      <c r="T340">
        <v>904.94128899999998</v>
      </c>
      <c r="U340">
        <v>8.8409340000000007</v>
      </c>
      <c r="V340" t="s">
        <v>7</v>
      </c>
      <c r="W340">
        <v>679.61985100000004</v>
      </c>
      <c r="X340">
        <v>11.730744</v>
      </c>
      <c r="Y340" t="s">
        <v>8</v>
      </c>
      <c r="Z340">
        <v>742.39058</v>
      </c>
      <c r="AA340">
        <v>13.218018000000001</v>
      </c>
      <c r="AB340" t="s">
        <v>9</v>
      </c>
      <c r="AC340">
        <v>23246.441913999999</v>
      </c>
      <c r="AD340">
        <v>1758.3645160000001</v>
      </c>
      <c r="AE340" t="s">
        <v>10</v>
      </c>
      <c r="AF340">
        <v>0.37533899999999998</v>
      </c>
      <c r="AG340">
        <v>6.0000000000000002E-6</v>
      </c>
      <c r="AH340" t="s">
        <v>11</v>
      </c>
      <c r="AI340">
        <v>0.62343300000000001</v>
      </c>
      <c r="AJ340">
        <v>2.0000000000000002E-5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30206.174999999999</v>
      </c>
      <c r="I341">
        <v>13593.233571999999</v>
      </c>
      <c r="J341" t="s">
        <v>3</v>
      </c>
      <c r="K341">
        <v>30158.765469000002</v>
      </c>
      <c r="L341">
        <v>13592.799645999999</v>
      </c>
      <c r="M341" t="s">
        <v>4</v>
      </c>
      <c r="N341">
        <v>3190.7590919999998</v>
      </c>
      <c r="O341">
        <v>12533.408778000001</v>
      </c>
      <c r="P341" t="s">
        <v>5</v>
      </c>
      <c r="Q341">
        <v>2476.9194379999999</v>
      </c>
      <c r="R341">
        <v>59.363681999999997</v>
      </c>
      <c r="S341" t="s">
        <v>6</v>
      </c>
      <c r="T341">
        <v>952.79750899999999</v>
      </c>
      <c r="U341">
        <v>11.440580000000001</v>
      </c>
      <c r="V341" t="s">
        <v>7</v>
      </c>
      <c r="W341">
        <v>715.37791700000002</v>
      </c>
      <c r="X341">
        <v>12.192693999999999</v>
      </c>
      <c r="Y341" t="s">
        <v>8</v>
      </c>
      <c r="Z341">
        <v>781.57185800000002</v>
      </c>
      <c r="AA341">
        <v>13.870168</v>
      </c>
      <c r="AB341" t="s">
        <v>9</v>
      </c>
      <c r="AC341">
        <v>24470.017852000001</v>
      </c>
      <c r="AD341">
        <v>1741.0277799999999</v>
      </c>
      <c r="AE341" t="s">
        <v>10</v>
      </c>
      <c r="AF341">
        <v>0.37533100000000003</v>
      </c>
      <c r="AG341">
        <v>6.0000000000000002E-6</v>
      </c>
      <c r="AH341" t="s">
        <v>11</v>
      </c>
      <c r="AI341">
        <v>0.62373400000000001</v>
      </c>
      <c r="AJ341">
        <v>2.0000000000000002E-5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0.384274</v>
      </c>
      <c r="AG342">
        <v>1.0000000000000001E-5</v>
      </c>
      <c r="AH342" t="s">
        <v>11</v>
      </c>
      <c r="AI342">
        <v>0.61752600000000002</v>
      </c>
      <c r="AJ342">
        <v>9.0000000000000002E-6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0.38226500000000002</v>
      </c>
      <c r="AG343">
        <v>1.5999999999999999E-5</v>
      </c>
      <c r="AH343" t="s">
        <v>11</v>
      </c>
      <c r="AI343">
        <v>0.61903699999999995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0.38028200000000001</v>
      </c>
      <c r="AG344">
        <v>2.0000000000000002E-5</v>
      </c>
      <c r="AH344" t="s">
        <v>11</v>
      </c>
      <c r="AI344">
        <v>0.61971799999999999</v>
      </c>
      <c r="AJ344">
        <v>6.0000000000000002E-6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0.37879600000000002</v>
      </c>
      <c r="AG345">
        <v>1.5999999999999999E-5</v>
      </c>
      <c r="AH345" t="s">
        <v>11</v>
      </c>
      <c r="AI345">
        <v>0.62021999999999999</v>
      </c>
      <c r="AJ345">
        <v>9.0000000000000002E-6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0.37819799999999998</v>
      </c>
      <c r="AG346">
        <v>1.5E-5</v>
      </c>
      <c r="AH346" t="s">
        <v>11</v>
      </c>
      <c r="AI346">
        <v>0.62026400000000004</v>
      </c>
      <c r="AJ346">
        <v>7.9999999999999996E-6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0.37783699999999998</v>
      </c>
      <c r="AG347">
        <v>1.2999999999999999E-5</v>
      </c>
      <c r="AH347" t="s">
        <v>11</v>
      </c>
      <c r="AI347">
        <v>0.62066900000000003</v>
      </c>
      <c r="AJ347">
        <v>1.1E-5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0.37757600000000002</v>
      </c>
      <c r="AG348">
        <v>1.2E-5</v>
      </c>
      <c r="AH348" t="s">
        <v>11</v>
      </c>
      <c r="AI348">
        <v>0.62100999999999995</v>
      </c>
      <c r="AJ348">
        <v>1.2999999999999999E-5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0.37723000000000001</v>
      </c>
      <c r="AG349">
        <v>1.1E-5</v>
      </c>
      <c r="AH349" t="s">
        <v>11</v>
      </c>
      <c r="AI349">
        <v>0.62136000000000002</v>
      </c>
      <c r="AJ349">
        <v>1.4E-5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0.37690400000000002</v>
      </c>
      <c r="AG350">
        <v>9.0000000000000002E-6</v>
      </c>
      <c r="AH350" t="s">
        <v>11</v>
      </c>
      <c r="AI350">
        <v>0.62140799999999996</v>
      </c>
      <c r="AJ350">
        <v>1.5E-5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0.37664799999999998</v>
      </c>
      <c r="AG351">
        <v>7.9999999999999996E-6</v>
      </c>
      <c r="AH351" t="s">
        <v>11</v>
      </c>
      <c r="AI351">
        <v>0.62146100000000004</v>
      </c>
      <c r="AJ351">
        <v>1.5E-5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0.37660900000000003</v>
      </c>
      <c r="AG352">
        <v>6.9999999999999999E-6</v>
      </c>
      <c r="AH352" t="s">
        <v>11</v>
      </c>
      <c r="AI352">
        <v>0.62146500000000005</v>
      </c>
      <c r="AJ352">
        <v>1.5E-5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0.37651800000000002</v>
      </c>
      <c r="AG353">
        <v>6.9999999999999999E-6</v>
      </c>
      <c r="AH353" t="s">
        <v>11</v>
      </c>
      <c r="AI353">
        <v>0.62146699999999999</v>
      </c>
      <c r="AJ353">
        <v>1.5E-5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0.37643599999999999</v>
      </c>
      <c r="AG354">
        <v>6.0000000000000002E-6</v>
      </c>
      <c r="AH354" t="s">
        <v>11</v>
      </c>
      <c r="AI354">
        <v>0.62146800000000002</v>
      </c>
      <c r="AJ354">
        <v>1.5E-5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0.37619399999999997</v>
      </c>
      <c r="AG355">
        <v>3.9999999999999998E-6</v>
      </c>
      <c r="AH355" t="s">
        <v>11</v>
      </c>
      <c r="AI355">
        <v>0.62182800000000005</v>
      </c>
      <c r="AJ355">
        <v>1.5999999999999999E-5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0.37590699999999999</v>
      </c>
      <c r="AG356">
        <v>5.0000000000000004E-6</v>
      </c>
      <c r="AH356" t="s">
        <v>11</v>
      </c>
      <c r="AI356">
        <v>0.62212100000000004</v>
      </c>
      <c r="AJ356">
        <v>1.7E-5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0.37564599999999998</v>
      </c>
      <c r="AG357">
        <v>6.9999999999999999E-6</v>
      </c>
      <c r="AH357" t="s">
        <v>11</v>
      </c>
      <c r="AI357">
        <v>0.62239800000000001</v>
      </c>
      <c r="AJ357">
        <v>1.7E-5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0.37558599999999998</v>
      </c>
      <c r="AG358">
        <v>6.9999999999999999E-6</v>
      </c>
      <c r="AH358" t="s">
        <v>11</v>
      </c>
      <c r="AI358">
        <v>0.62239900000000004</v>
      </c>
      <c r="AJ358">
        <v>1.7E-5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0.37557699999999999</v>
      </c>
      <c r="AG359">
        <v>6.9999999999999999E-6</v>
      </c>
      <c r="AH359" t="s">
        <v>11</v>
      </c>
      <c r="AI359">
        <v>0.62259299999999995</v>
      </c>
      <c r="AJ359">
        <v>1.8E-5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0.37552099999999999</v>
      </c>
      <c r="AG360">
        <v>6.9999999999999999E-6</v>
      </c>
      <c r="AH360" t="s">
        <v>11</v>
      </c>
      <c r="AI360">
        <v>0.62302199999999996</v>
      </c>
      <c r="AJ360">
        <v>1.9000000000000001E-5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0.375469</v>
      </c>
      <c r="AG361">
        <v>6.9999999999999999E-6</v>
      </c>
      <c r="AH361" t="s">
        <v>11</v>
      </c>
      <c r="AI361">
        <v>0.62317800000000001</v>
      </c>
      <c r="AJ361">
        <v>1.9000000000000001E-5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1425.0510280000001</v>
      </c>
      <c r="I362">
        <v>54.913812999999998</v>
      </c>
      <c r="J362" t="s">
        <v>3</v>
      </c>
      <c r="K362">
        <v>1422.7355640000001</v>
      </c>
      <c r="L362">
        <v>54.838317000000004</v>
      </c>
      <c r="M362" t="s">
        <v>4</v>
      </c>
      <c r="N362">
        <v>154.90141199999999</v>
      </c>
      <c r="O362">
        <v>2.4214090000000001</v>
      </c>
      <c r="P362" t="s">
        <v>5</v>
      </c>
      <c r="Q362">
        <v>0</v>
      </c>
      <c r="R362">
        <v>0</v>
      </c>
      <c r="S362" t="s">
        <v>6</v>
      </c>
      <c r="T362">
        <v>47.358738000000002</v>
      </c>
      <c r="U362">
        <v>0.40422000000000002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0.383608</v>
      </c>
      <c r="AD362">
        <v>1.4E-5</v>
      </c>
      <c r="AE362" t="s">
        <v>10</v>
      </c>
      <c r="AF362">
        <v>0</v>
      </c>
      <c r="AG362">
        <v>0</v>
      </c>
      <c r="AH362" t="s">
        <v>11</v>
      </c>
      <c r="AI362">
        <v>0.61839200000000005</v>
      </c>
      <c r="AJ362">
        <v>1.0000000000000001E-5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2848.7571090000001</v>
      </c>
      <c r="I363">
        <v>105.627325</v>
      </c>
      <c r="J363" t="s">
        <v>3</v>
      </c>
      <c r="K363">
        <v>2844.1372510000001</v>
      </c>
      <c r="L363">
        <v>105.507716</v>
      </c>
      <c r="M363" t="s">
        <v>4</v>
      </c>
      <c r="N363">
        <v>309.89933100000002</v>
      </c>
      <c r="O363">
        <v>5.7256070000000001</v>
      </c>
      <c r="P363" t="s">
        <v>5</v>
      </c>
      <c r="Q363">
        <v>0</v>
      </c>
      <c r="R363">
        <v>0</v>
      </c>
      <c r="S363" t="s">
        <v>6</v>
      </c>
      <c r="T363">
        <v>94.724919</v>
      </c>
      <c r="U363">
        <v>0.62983999999999996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0.381934</v>
      </c>
      <c r="AD363">
        <v>1.7E-5</v>
      </c>
      <c r="AE363" t="s">
        <v>10</v>
      </c>
      <c r="AF363">
        <v>0</v>
      </c>
      <c r="AG363">
        <v>0</v>
      </c>
      <c r="AH363" t="s">
        <v>11</v>
      </c>
      <c r="AI363">
        <v>0.62008300000000005</v>
      </c>
      <c r="AJ363">
        <v>9.0000000000000002E-6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4272.4214750000001</v>
      </c>
      <c r="I364">
        <v>146.21111200000001</v>
      </c>
      <c r="J364" t="s">
        <v>3</v>
      </c>
      <c r="K364">
        <v>4265.4900680000001</v>
      </c>
      <c r="L364">
        <v>145.97310100000001</v>
      </c>
      <c r="M364" t="s">
        <v>4</v>
      </c>
      <c r="N364">
        <v>464.80278099999998</v>
      </c>
      <c r="O364">
        <v>9.9511230000000008</v>
      </c>
      <c r="P364" t="s">
        <v>5</v>
      </c>
      <c r="Q364">
        <v>0</v>
      </c>
      <c r="R364">
        <v>0</v>
      </c>
      <c r="S364" t="s">
        <v>6</v>
      </c>
      <c r="T364">
        <v>142.047302</v>
      </c>
      <c r="U364">
        <v>0.71000300000000005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0.37974000000000002</v>
      </c>
      <c r="AD364">
        <v>1.5E-5</v>
      </c>
      <c r="AE364" t="s">
        <v>10</v>
      </c>
      <c r="AF364">
        <v>0</v>
      </c>
      <c r="AG364">
        <v>0</v>
      </c>
      <c r="AH364" t="s">
        <v>11</v>
      </c>
      <c r="AI364">
        <v>0.62042600000000003</v>
      </c>
      <c r="AJ364">
        <v>1.0000000000000001E-5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5697.5610640000004</v>
      </c>
      <c r="I365">
        <v>238.322734</v>
      </c>
      <c r="J365" t="s">
        <v>3</v>
      </c>
      <c r="K365">
        <v>5688.3283110000002</v>
      </c>
      <c r="L365">
        <v>237.96828199999999</v>
      </c>
      <c r="M365" t="s">
        <v>4</v>
      </c>
      <c r="N365">
        <v>619.84146899999996</v>
      </c>
      <c r="O365">
        <v>15.709147</v>
      </c>
      <c r="P365" t="s">
        <v>5</v>
      </c>
      <c r="Q365">
        <v>0</v>
      </c>
      <c r="R365">
        <v>0</v>
      </c>
      <c r="S365" t="s">
        <v>6</v>
      </c>
      <c r="T365">
        <v>189.222994</v>
      </c>
      <c r="U365">
        <v>0.87872399999999995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0.37900800000000001</v>
      </c>
      <c r="AD365">
        <v>1.2999999999999999E-5</v>
      </c>
      <c r="AE365" t="s">
        <v>10</v>
      </c>
      <c r="AF365">
        <v>0</v>
      </c>
      <c r="AG365">
        <v>0</v>
      </c>
      <c r="AH365" t="s">
        <v>11</v>
      </c>
      <c r="AI365">
        <v>0.62067099999999997</v>
      </c>
      <c r="AJ365">
        <v>1.1E-5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7122.9949219999999</v>
      </c>
      <c r="I366">
        <v>444.79423400000002</v>
      </c>
      <c r="J366" t="s">
        <v>3</v>
      </c>
      <c r="K366">
        <v>7111.4493750000001</v>
      </c>
      <c r="L366">
        <v>444.24723499999999</v>
      </c>
      <c r="M366" t="s">
        <v>4</v>
      </c>
      <c r="N366">
        <v>774.59475999999995</v>
      </c>
      <c r="O366">
        <v>20.820156000000001</v>
      </c>
      <c r="P366" t="s">
        <v>5</v>
      </c>
      <c r="Q366">
        <v>0</v>
      </c>
      <c r="R366">
        <v>0</v>
      </c>
      <c r="S366" t="s">
        <v>6</v>
      </c>
      <c r="T366">
        <v>236.55667</v>
      </c>
      <c r="U366">
        <v>1.0652140000000001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0.37860100000000002</v>
      </c>
      <c r="AD366">
        <v>1.2999999999999999E-5</v>
      </c>
      <c r="AE366" t="s">
        <v>10</v>
      </c>
      <c r="AF366">
        <v>0</v>
      </c>
      <c r="AG366">
        <v>0</v>
      </c>
      <c r="AH366" t="s">
        <v>11</v>
      </c>
      <c r="AI366">
        <v>0.62084499999999998</v>
      </c>
      <c r="AJ366">
        <v>1.2E-5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8548.8442770000001</v>
      </c>
      <c r="I367">
        <v>705.72706000000005</v>
      </c>
      <c r="J367" t="s">
        <v>3</v>
      </c>
      <c r="K367">
        <v>8534.9746090000008</v>
      </c>
      <c r="L367">
        <v>706.39205900000002</v>
      </c>
      <c r="M367" t="s">
        <v>4</v>
      </c>
      <c r="N367">
        <v>929.56085599999994</v>
      </c>
      <c r="O367">
        <v>26.807368</v>
      </c>
      <c r="P367" t="s">
        <v>5</v>
      </c>
      <c r="Q367">
        <v>0</v>
      </c>
      <c r="R367">
        <v>0</v>
      </c>
      <c r="S367" t="s">
        <v>6</v>
      </c>
      <c r="T367">
        <v>283.85057999999998</v>
      </c>
      <c r="U367">
        <v>1.3565560000000001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0.37804599999999999</v>
      </c>
      <c r="AD367">
        <v>1.0000000000000001E-5</v>
      </c>
      <c r="AE367" t="s">
        <v>10</v>
      </c>
      <c r="AF367">
        <v>0</v>
      </c>
      <c r="AG367">
        <v>0</v>
      </c>
      <c r="AH367" t="s">
        <v>11</v>
      </c>
      <c r="AI367">
        <v>0.62115699999999996</v>
      </c>
      <c r="AJ367">
        <v>1.2999999999999999E-5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9973.0493549999992</v>
      </c>
      <c r="I368">
        <v>807.78171399999997</v>
      </c>
      <c r="J368" t="s">
        <v>3</v>
      </c>
      <c r="K368">
        <v>9956.8523050000003</v>
      </c>
      <c r="L368">
        <v>809.61145799999997</v>
      </c>
      <c r="M368" t="s">
        <v>4</v>
      </c>
      <c r="N368">
        <v>1084.435984</v>
      </c>
      <c r="O368">
        <v>34.160612</v>
      </c>
      <c r="P368" t="s">
        <v>5</v>
      </c>
      <c r="Q368">
        <v>0</v>
      </c>
      <c r="R368">
        <v>0</v>
      </c>
      <c r="S368" t="s">
        <v>6</v>
      </c>
      <c r="T368">
        <v>331.164828</v>
      </c>
      <c r="U368">
        <v>1.799874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0.37704799999999999</v>
      </c>
      <c r="AD368">
        <v>1.0000000000000001E-5</v>
      </c>
      <c r="AE368" t="s">
        <v>10</v>
      </c>
      <c r="AF368">
        <v>0</v>
      </c>
      <c r="AG368">
        <v>0</v>
      </c>
      <c r="AH368" t="s">
        <v>11</v>
      </c>
      <c r="AI368">
        <v>0.62142600000000003</v>
      </c>
      <c r="AJ368">
        <v>1.4E-5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11397.44543</v>
      </c>
      <c r="I369">
        <v>956.81548599999996</v>
      </c>
      <c r="J369" t="s">
        <v>3</v>
      </c>
      <c r="K369">
        <v>11378.936426</v>
      </c>
      <c r="L369">
        <v>957.76324599999998</v>
      </c>
      <c r="M369" t="s">
        <v>4</v>
      </c>
      <c r="N369">
        <v>1239.2890279999999</v>
      </c>
      <c r="O369">
        <v>42.949210000000001</v>
      </c>
      <c r="P369" t="s">
        <v>5</v>
      </c>
      <c r="Q369">
        <v>0</v>
      </c>
      <c r="R369">
        <v>0</v>
      </c>
      <c r="S369" t="s">
        <v>6</v>
      </c>
      <c r="T369">
        <v>378.47756700000002</v>
      </c>
      <c r="U369">
        <v>2.1000380000000001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0.37671300000000002</v>
      </c>
      <c r="AD369">
        <v>7.9999999999999996E-6</v>
      </c>
      <c r="AE369" t="s">
        <v>10</v>
      </c>
      <c r="AF369">
        <v>0</v>
      </c>
      <c r="AG369">
        <v>0</v>
      </c>
      <c r="AH369" t="s">
        <v>11</v>
      </c>
      <c r="AI369">
        <v>0.62177499999999997</v>
      </c>
      <c r="AJ369">
        <v>1.5E-5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12822.028516</v>
      </c>
      <c r="I370">
        <v>1149.4172739999999</v>
      </c>
      <c r="J370" t="s">
        <v>3</v>
      </c>
      <c r="K370">
        <v>12801.214434</v>
      </c>
      <c r="L370">
        <v>1150.957375</v>
      </c>
      <c r="M370" t="s">
        <v>4</v>
      </c>
      <c r="N370">
        <v>1394.16175</v>
      </c>
      <c r="O370">
        <v>52.223123000000001</v>
      </c>
      <c r="P370" t="s">
        <v>5</v>
      </c>
      <c r="Q370">
        <v>0</v>
      </c>
      <c r="R370">
        <v>0</v>
      </c>
      <c r="S370" t="s">
        <v>6</v>
      </c>
      <c r="T370">
        <v>426.01579199999998</v>
      </c>
      <c r="U370">
        <v>3.6434449999999998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0.37657200000000002</v>
      </c>
      <c r="AD370">
        <v>6.9999999999999999E-6</v>
      </c>
      <c r="AE370" t="s">
        <v>10</v>
      </c>
      <c r="AF370">
        <v>0</v>
      </c>
      <c r="AG370">
        <v>0</v>
      </c>
      <c r="AH370" t="s">
        <v>11</v>
      </c>
      <c r="AI370">
        <v>0.62219999999999998</v>
      </c>
      <c r="AJ370">
        <v>1.7E-5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14246.989804999999</v>
      </c>
      <c r="I371">
        <v>1260.9573330000001</v>
      </c>
      <c r="J371" t="s">
        <v>3</v>
      </c>
      <c r="K371">
        <v>14223.847324</v>
      </c>
      <c r="L371">
        <v>1260.5479049999999</v>
      </c>
      <c r="M371" t="s">
        <v>4</v>
      </c>
      <c r="N371">
        <v>1549.2759940000001</v>
      </c>
      <c r="O371">
        <v>66.435597999999999</v>
      </c>
      <c r="P371" t="s">
        <v>5</v>
      </c>
      <c r="Q371">
        <v>0</v>
      </c>
      <c r="R371">
        <v>0</v>
      </c>
      <c r="S371" t="s">
        <v>6</v>
      </c>
      <c r="T371">
        <v>473.26476700000001</v>
      </c>
      <c r="U371">
        <v>4.2104290000000004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0.37620399999999998</v>
      </c>
      <c r="AD371">
        <v>7.9999999999999996E-6</v>
      </c>
      <c r="AE371" t="s">
        <v>10</v>
      </c>
      <c r="AF371">
        <v>0</v>
      </c>
      <c r="AG371">
        <v>0</v>
      </c>
      <c r="AH371" t="s">
        <v>11</v>
      </c>
      <c r="AI371">
        <v>0.62255799999999994</v>
      </c>
      <c r="AJ371">
        <v>1.8E-5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15671.599394999999</v>
      </c>
      <c r="I372">
        <v>1450.225678</v>
      </c>
      <c r="J372" t="s">
        <v>3</v>
      </c>
      <c r="K372">
        <v>15646.139472999999</v>
      </c>
      <c r="L372">
        <v>1449.774602</v>
      </c>
      <c r="M372" t="s">
        <v>4</v>
      </c>
      <c r="N372">
        <v>1704.927891</v>
      </c>
      <c r="O372">
        <v>83.133442000000002</v>
      </c>
      <c r="P372" t="s">
        <v>5</v>
      </c>
      <c r="Q372">
        <v>0</v>
      </c>
      <c r="R372">
        <v>0</v>
      </c>
      <c r="S372" t="s">
        <v>6</v>
      </c>
      <c r="T372">
        <v>520.62332900000001</v>
      </c>
      <c r="U372">
        <v>4.9101129999999999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0.37612099999999998</v>
      </c>
      <c r="AD372">
        <v>6.9999999999999999E-6</v>
      </c>
      <c r="AE372" t="s">
        <v>10</v>
      </c>
      <c r="AF372">
        <v>0</v>
      </c>
      <c r="AG372">
        <v>0</v>
      </c>
      <c r="AH372" t="s">
        <v>11</v>
      </c>
      <c r="AI372">
        <v>0.62276900000000002</v>
      </c>
      <c r="AJ372">
        <v>1.9000000000000001E-5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17096.461797</v>
      </c>
      <c r="I373">
        <v>1682.3969939999999</v>
      </c>
      <c r="J373" t="s">
        <v>3</v>
      </c>
      <c r="K373">
        <v>17068.700195000001</v>
      </c>
      <c r="L373">
        <v>1682.0463090000001</v>
      </c>
      <c r="M373" t="s">
        <v>4</v>
      </c>
      <c r="N373">
        <v>1859.9995289999999</v>
      </c>
      <c r="O373">
        <v>97.709220000000002</v>
      </c>
      <c r="P373" t="s">
        <v>5</v>
      </c>
      <c r="Q373">
        <v>0</v>
      </c>
      <c r="R373">
        <v>0</v>
      </c>
      <c r="S373" t="s">
        <v>6</v>
      </c>
      <c r="T373">
        <v>568.07952</v>
      </c>
      <c r="U373">
        <v>4.9479759999999997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0.37589499999999998</v>
      </c>
      <c r="AD373">
        <v>6.0000000000000002E-6</v>
      </c>
      <c r="AE373" t="s">
        <v>10</v>
      </c>
      <c r="AF373">
        <v>0</v>
      </c>
      <c r="AG373">
        <v>0</v>
      </c>
      <c r="AH373" t="s">
        <v>11</v>
      </c>
      <c r="AI373">
        <v>0.62277000000000005</v>
      </c>
      <c r="AJ373">
        <v>1.9000000000000001E-5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18521.582655999999</v>
      </c>
      <c r="I374">
        <v>1904.172219</v>
      </c>
      <c r="J374" t="s">
        <v>3</v>
      </c>
      <c r="K374">
        <v>18491.485272999998</v>
      </c>
      <c r="L374">
        <v>1905.8297110000001</v>
      </c>
      <c r="M374" t="s">
        <v>4</v>
      </c>
      <c r="N374">
        <v>2015.0561909999999</v>
      </c>
      <c r="O374">
        <v>106.561865</v>
      </c>
      <c r="P374" t="s">
        <v>5</v>
      </c>
      <c r="Q374">
        <v>0</v>
      </c>
      <c r="R374">
        <v>0</v>
      </c>
      <c r="S374" t="s">
        <v>6</v>
      </c>
      <c r="T374">
        <v>615.58084199999996</v>
      </c>
      <c r="U374">
        <v>5.2329249999999998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0.37567499999999998</v>
      </c>
      <c r="AD374">
        <v>3.9999999999999998E-6</v>
      </c>
      <c r="AE374" t="s">
        <v>10</v>
      </c>
      <c r="AF374">
        <v>0</v>
      </c>
      <c r="AG374">
        <v>0</v>
      </c>
      <c r="AH374" t="s">
        <v>11</v>
      </c>
      <c r="AI374">
        <v>0.62277000000000005</v>
      </c>
      <c r="AJ374">
        <v>1.9000000000000001E-5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19947.056757999999</v>
      </c>
      <c r="I375">
        <v>2159.214841</v>
      </c>
      <c r="J375" t="s">
        <v>3</v>
      </c>
      <c r="K375">
        <v>19914.643945</v>
      </c>
      <c r="L375">
        <v>2160.7417150000001</v>
      </c>
      <c r="M375" t="s">
        <v>4</v>
      </c>
      <c r="N375">
        <v>2170.2080179999998</v>
      </c>
      <c r="O375">
        <v>119.695213</v>
      </c>
      <c r="P375" t="s">
        <v>5</v>
      </c>
      <c r="Q375">
        <v>0</v>
      </c>
      <c r="R375">
        <v>0</v>
      </c>
      <c r="S375" t="s">
        <v>6</v>
      </c>
      <c r="T375">
        <v>663.00043800000003</v>
      </c>
      <c r="U375">
        <v>5.5648499999999999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0.37561899999999998</v>
      </c>
      <c r="AD375">
        <v>3.9999999999999998E-6</v>
      </c>
      <c r="AE375" t="s">
        <v>10</v>
      </c>
      <c r="AF375">
        <v>0</v>
      </c>
      <c r="AG375">
        <v>0</v>
      </c>
      <c r="AH375" t="s">
        <v>11</v>
      </c>
      <c r="AI375">
        <v>0.62342600000000004</v>
      </c>
      <c r="AJ375">
        <v>2.0000000000000002E-5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21370.846719000001</v>
      </c>
      <c r="I376">
        <v>2392.6301899999999</v>
      </c>
      <c r="J376" t="s">
        <v>3</v>
      </c>
      <c r="K376">
        <v>21336.112266</v>
      </c>
      <c r="L376">
        <v>2393.402775</v>
      </c>
      <c r="M376" t="s">
        <v>4</v>
      </c>
      <c r="N376">
        <v>2325.2230420000001</v>
      </c>
      <c r="O376">
        <v>141.38475500000001</v>
      </c>
      <c r="P376" t="s">
        <v>5</v>
      </c>
      <c r="Q376">
        <v>0</v>
      </c>
      <c r="R376">
        <v>0</v>
      </c>
      <c r="S376" t="s">
        <v>6</v>
      </c>
      <c r="T376">
        <v>710.464789</v>
      </c>
      <c r="U376">
        <v>5.9000310000000002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0.37561600000000001</v>
      </c>
      <c r="AD376">
        <v>3.9999999999999998E-6</v>
      </c>
      <c r="AE376" t="s">
        <v>10</v>
      </c>
      <c r="AF376">
        <v>0</v>
      </c>
      <c r="AG376">
        <v>0</v>
      </c>
      <c r="AH376" t="s">
        <v>11</v>
      </c>
      <c r="AI376">
        <v>0.62350700000000003</v>
      </c>
      <c r="AJ376">
        <v>2.0000000000000002E-5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22795.357891</v>
      </c>
      <c r="I377">
        <v>2360.2414589999998</v>
      </c>
      <c r="J377" t="s">
        <v>3</v>
      </c>
      <c r="K377">
        <v>22758.313593999999</v>
      </c>
      <c r="L377">
        <v>2359.0867469999998</v>
      </c>
      <c r="M377" t="s">
        <v>4</v>
      </c>
      <c r="N377">
        <v>2480.3495950000001</v>
      </c>
      <c r="O377">
        <v>151.977565</v>
      </c>
      <c r="P377" t="s">
        <v>5</v>
      </c>
      <c r="Q377">
        <v>0</v>
      </c>
      <c r="R377">
        <v>0</v>
      </c>
      <c r="S377" t="s">
        <v>6</v>
      </c>
      <c r="T377">
        <v>757.96728599999994</v>
      </c>
      <c r="U377">
        <v>6.3769539999999996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0.37561600000000001</v>
      </c>
      <c r="AD377">
        <v>3.9999999999999998E-6</v>
      </c>
      <c r="AE377" t="s">
        <v>10</v>
      </c>
      <c r="AF377">
        <v>0</v>
      </c>
      <c r="AG377">
        <v>0</v>
      </c>
      <c r="AH377" t="s">
        <v>11</v>
      </c>
      <c r="AI377">
        <v>0.62350700000000003</v>
      </c>
      <c r="AJ377">
        <v>2.0000000000000002E-5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24219.683358999999</v>
      </c>
      <c r="I378">
        <v>2522.2781180000002</v>
      </c>
      <c r="J378" t="s">
        <v>3</v>
      </c>
      <c r="K378">
        <v>24180.314492000001</v>
      </c>
      <c r="L378">
        <v>2522.4427369999999</v>
      </c>
      <c r="M378" t="s">
        <v>4</v>
      </c>
      <c r="N378">
        <v>2635.6503910000001</v>
      </c>
      <c r="O378">
        <v>174.26814300000001</v>
      </c>
      <c r="P378" t="s">
        <v>5</v>
      </c>
      <c r="Q378">
        <v>0</v>
      </c>
      <c r="R378">
        <v>0</v>
      </c>
      <c r="S378" t="s">
        <v>6</v>
      </c>
      <c r="T378">
        <v>805.46271000000002</v>
      </c>
      <c r="U378">
        <v>6.8421099999999999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0.37561600000000001</v>
      </c>
      <c r="AD378">
        <v>3.9999999999999998E-6</v>
      </c>
      <c r="AE378" t="s">
        <v>10</v>
      </c>
      <c r="AF378">
        <v>0</v>
      </c>
      <c r="AG378">
        <v>0</v>
      </c>
      <c r="AH378" t="s">
        <v>11</v>
      </c>
      <c r="AI378">
        <v>0.62350700000000003</v>
      </c>
      <c r="AJ378">
        <v>2.0000000000000002E-5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25643.922343999999</v>
      </c>
      <c r="I379">
        <v>2565.072189</v>
      </c>
      <c r="J379" t="s">
        <v>3</v>
      </c>
      <c r="K379">
        <v>25602.227305</v>
      </c>
      <c r="L379">
        <v>2563.8659929999999</v>
      </c>
      <c r="M379" t="s">
        <v>4</v>
      </c>
      <c r="N379">
        <v>2790.5907670000001</v>
      </c>
      <c r="O379">
        <v>196.73060000000001</v>
      </c>
      <c r="P379" t="s">
        <v>5</v>
      </c>
      <c r="Q379">
        <v>0</v>
      </c>
      <c r="R379">
        <v>0</v>
      </c>
      <c r="S379" t="s">
        <v>6</v>
      </c>
      <c r="T379">
        <v>852.92569700000001</v>
      </c>
      <c r="U379">
        <v>6.9159459999999999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0.37561600000000001</v>
      </c>
      <c r="AD379">
        <v>3.9999999999999998E-6</v>
      </c>
      <c r="AE379" t="s">
        <v>10</v>
      </c>
      <c r="AF379">
        <v>0</v>
      </c>
      <c r="AG379">
        <v>0</v>
      </c>
      <c r="AH379" t="s">
        <v>11</v>
      </c>
      <c r="AI379">
        <v>0.62350700000000003</v>
      </c>
      <c r="AJ379">
        <v>2.0000000000000002E-5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27067.960508</v>
      </c>
      <c r="I380">
        <v>2639.6975050000001</v>
      </c>
      <c r="J380" t="s">
        <v>3</v>
      </c>
      <c r="K380">
        <v>27023.960195</v>
      </c>
      <c r="L380">
        <v>2638.6155159999998</v>
      </c>
      <c r="M380" t="s">
        <v>4</v>
      </c>
      <c r="N380">
        <v>2945.6495610000002</v>
      </c>
      <c r="O380">
        <v>221.93837300000001</v>
      </c>
      <c r="P380" t="s">
        <v>5</v>
      </c>
      <c r="Q380">
        <v>0</v>
      </c>
      <c r="R380">
        <v>0</v>
      </c>
      <c r="S380" t="s">
        <v>6</v>
      </c>
      <c r="T380">
        <v>900.35188400000004</v>
      </c>
      <c r="U380">
        <v>7.1175259999999998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0.37561600000000001</v>
      </c>
      <c r="AD380">
        <v>3.9999999999999998E-6</v>
      </c>
      <c r="AE380" t="s">
        <v>10</v>
      </c>
      <c r="AF380">
        <v>0</v>
      </c>
      <c r="AG380">
        <v>0</v>
      </c>
      <c r="AH380" t="s">
        <v>11</v>
      </c>
      <c r="AI380">
        <v>0.62350700000000003</v>
      </c>
      <c r="AJ380">
        <v>2.0000000000000002E-5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28491.420039000001</v>
      </c>
      <c r="I381">
        <v>2781.6883229999999</v>
      </c>
      <c r="J381" t="s">
        <v>3</v>
      </c>
      <c r="K381">
        <v>28445.109413999999</v>
      </c>
      <c r="L381">
        <v>2782.2305919999999</v>
      </c>
      <c r="M381" t="s">
        <v>4</v>
      </c>
      <c r="N381">
        <v>3100.6774850000002</v>
      </c>
      <c r="O381">
        <v>236.20139699999999</v>
      </c>
      <c r="P381" t="s">
        <v>5</v>
      </c>
      <c r="Q381">
        <v>0</v>
      </c>
      <c r="R381">
        <v>0</v>
      </c>
      <c r="S381" t="s">
        <v>6</v>
      </c>
      <c r="T381">
        <v>947.81142799999998</v>
      </c>
      <c r="U381">
        <v>7.7395399999999999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0.37561600000000001</v>
      </c>
      <c r="AD381">
        <v>3.9999999999999998E-6</v>
      </c>
      <c r="AE381" t="s">
        <v>10</v>
      </c>
      <c r="AF381">
        <v>0</v>
      </c>
      <c r="AG381">
        <v>0</v>
      </c>
      <c r="AH381" t="s">
        <v>11</v>
      </c>
      <c r="AI381">
        <v>0.62350700000000003</v>
      </c>
      <c r="AJ381">
        <v>2.0000000000000002E-5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18336.985468999999</v>
      </c>
      <c r="I382">
        <v>12406.358463</v>
      </c>
      <c r="J382" t="s">
        <v>3</v>
      </c>
      <c r="K382">
        <v>18331.241953000001</v>
      </c>
      <c r="L382">
        <v>12403.998419</v>
      </c>
      <c r="M382" t="s">
        <v>4</v>
      </c>
      <c r="N382">
        <v>378.03224599999999</v>
      </c>
      <c r="O382">
        <v>8.3284050000000001</v>
      </c>
      <c r="P382" t="s">
        <v>5</v>
      </c>
      <c r="Q382">
        <v>417.03077500000001</v>
      </c>
      <c r="R382">
        <v>218.44254599999999</v>
      </c>
      <c r="S382" t="s">
        <v>6</v>
      </c>
      <c r="T382">
        <v>257.89000900000002</v>
      </c>
      <c r="U382">
        <v>12.116597000000001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0.38382899999999998</v>
      </c>
      <c r="AG382">
        <v>1.2999999999999999E-5</v>
      </c>
      <c r="AH382" t="s">
        <v>11</v>
      </c>
      <c r="AI382">
        <v>0.61810100000000001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36664.429218999998</v>
      </c>
      <c r="I383">
        <v>29629.840547</v>
      </c>
      <c r="J383" t="s">
        <v>3</v>
      </c>
      <c r="K383">
        <v>36652.997109000004</v>
      </c>
      <c r="L383">
        <v>29625.118667999999</v>
      </c>
      <c r="M383" t="s">
        <v>4</v>
      </c>
      <c r="N383">
        <v>755.12266799999998</v>
      </c>
      <c r="O383">
        <v>17.991565999999999</v>
      </c>
      <c r="P383" t="s">
        <v>5</v>
      </c>
      <c r="Q383">
        <v>840.33704299999999</v>
      </c>
      <c r="R383">
        <v>1278.881654</v>
      </c>
      <c r="S383" t="s">
        <v>6</v>
      </c>
      <c r="T383">
        <v>515.93684099999996</v>
      </c>
      <c r="U383">
        <v>40.384295999999999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0.382409</v>
      </c>
      <c r="AG383">
        <v>1.7E-5</v>
      </c>
      <c r="AH383" t="s">
        <v>11</v>
      </c>
      <c r="AI383">
        <v>0.61963199999999996</v>
      </c>
      <c r="AJ383">
        <v>6.9999999999999999E-6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55029.766016000001</v>
      </c>
      <c r="I384">
        <v>111914.85421</v>
      </c>
      <c r="J384" t="s">
        <v>3</v>
      </c>
      <c r="K384">
        <v>55012.621562</v>
      </c>
      <c r="L384">
        <v>111907.063173</v>
      </c>
      <c r="M384" t="s">
        <v>4</v>
      </c>
      <c r="N384">
        <v>1133.207087</v>
      </c>
      <c r="O384">
        <v>57.062479000000003</v>
      </c>
      <c r="P384" t="s">
        <v>5</v>
      </c>
      <c r="Q384">
        <v>1274.925857</v>
      </c>
      <c r="R384">
        <v>4490.1682380000002</v>
      </c>
      <c r="S384" t="s">
        <v>6</v>
      </c>
      <c r="T384">
        <v>775.12328100000002</v>
      </c>
      <c r="U384">
        <v>153.35045700000001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0.38037399999999999</v>
      </c>
      <c r="AG384">
        <v>1.9000000000000001E-5</v>
      </c>
      <c r="AH384" t="s">
        <v>11</v>
      </c>
      <c r="AI384">
        <v>0.62041299999999999</v>
      </c>
      <c r="AJ384">
        <v>1.1E-5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73434.493281000003</v>
      </c>
      <c r="I385">
        <v>350997.07326799998</v>
      </c>
      <c r="J385" t="s">
        <v>3</v>
      </c>
      <c r="K385">
        <v>73411.641250000001</v>
      </c>
      <c r="L385">
        <v>350952.39127399999</v>
      </c>
      <c r="M385" t="s">
        <v>4</v>
      </c>
      <c r="N385">
        <v>1511.3594089999999</v>
      </c>
      <c r="O385">
        <v>163.08406500000001</v>
      </c>
      <c r="P385" t="s">
        <v>5</v>
      </c>
      <c r="Q385">
        <v>1717.683867</v>
      </c>
      <c r="R385">
        <v>11944.801853999999</v>
      </c>
      <c r="S385" t="s">
        <v>6</v>
      </c>
      <c r="T385">
        <v>1035.4051489999999</v>
      </c>
      <c r="U385">
        <v>553.54252099999997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0.37876199999999999</v>
      </c>
      <c r="AG385">
        <v>1.5999999999999999E-5</v>
      </c>
      <c r="AH385" t="s">
        <v>11</v>
      </c>
      <c r="AI385">
        <v>0.62064699999999995</v>
      </c>
      <c r="AJ385">
        <v>1.2E-5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91848.555313000004</v>
      </c>
      <c r="I386">
        <v>812754.04416799999</v>
      </c>
      <c r="J386" t="s">
        <v>3</v>
      </c>
      <c r="K386">
        <v>91820.008593999999</v>
      </c>
      <c r="L386">
        <v>812514.55137300002</v>
      </c>
      <c r="M386" t="s">
        <v>4</v>
      </c>
      <c r="N386">
        <v>1889.1540869999999</v>
      </c>
      <c r="O386">
        <v>365.24996099999998</v>
      </c>
      <c r="P386" t="s">
        <v>5</v>
      </c>
      <c r="Q386">
        <v>2166.0332790000002</v>
      </c>
      <c r="R386">
        <v>24793.325370999999</v>
      </c>
      <c r="S386" t="s">
        <v>6</v>
      </c>
      <c r="T386">
        <v>1296.2467630000001</v>
      </c>
      <c r="U386">
        <v>1393.3670750000001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0.37773699999999999</v>
      </c>
      <c r="AG386">
        <v>2.0000000000000002E-5</v>
      </c>
      <c r="AH386" t="s">
        <v>11</v>
      </c>
      <c r="AI386">
        <v>0.62084899999999998</v>
      </c>
      <c r="AJ386">
        <v>1.2999999999999999E-5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110294.395</v>
      </c>
      <c r="I387">
        <v>1568790.6430230001</v>
      </c>
      <c r="J387" t="s">
        <v>3</v>
      </c>
      <c r="K387">
        <v>110260.103281</v>
      </c>
      <c r="L387">
        <v>1568315.8158150001</v>
      </c>
      <c r="M387" t="s">
        <v>4</v>
      </c>
      <c r="N387">
        <v>2267.8975</v>
      </c>
      <c r="O387">
        <v>676.54768200000001</v>
      </c>
      <c r="P387" t="s">
        <v>5</v>
      </c>
      <c r="Q387">
        <v>2619.9937650000002</v>
      </c>
      <c r="R387">
        <v>44172.070836999999</v>
      </c>
      <c r="S387" t="s">
        <v>6</v>
      </c>
      <c r="T387">
        <v>1558.128899</v>
      </c>
      <c r="U387">
        <v>2740.8185429999999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0.37714199999999998</v>
      </c>
      <c r="AG387">
        <v>1.5E-5</v>
      </c>
      <c r="AH387" t="s">
        <v>11</v>
      </c>
      <c r="AI387">
        <v>0.62086300000000005</v>
      </c>
      <c r="AJ387">
        <v>1.2999999999999999E-5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128733.93453100001</v>
      </c>
      <c r="I388">
        <v>2311866.5476779998</v>
      </c>
      <c r="J388" t="s">
        <v>3</v>
      </c>
      <c r="K388">
        <v>128693.92203099999</v>
      </c>
      <c r="L388">
        <v>2311248.8278029999</v>
      </c>
      <c r="M388" t="s">
        <v>4</v>
      </c>
      <c r="N388">
        <v>2645.467866</v>
      </c>
      <c r="O388">
        <v>887.10415399999999</v>
      </c>
      <c r="P388" t="s">
        <v>5</v>
      </c>
      <c r="Q388">
        <v>3076.3385790000002</v>
      </c>
      <c r="R388">
        <v>70075.885244999998</v>
      </c>
      <c r="S388" t="s">
        <v>6</v>
      </c>
      <c r="T388">
        <v>1819.750845</v>
      </c>
      <c r="U388">
        <v>3948.8736479999998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0.37700699999999998</v>
      </c>
      <c r="AG388">
        <v>1.5E-5</v>
      </c>
      <c r="AH388" t="s">
        <v>11</v>
      </c>
      <c r="AI388">
        <v>0.62102999999999997</v>
      </c>
      <c r="AJ388">
        <v>1.4E-5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147138.600312</v>
      </c>
      <c r="I389">
        <v>2754102.0924340002</v>
      </c>
      <c r="J389" t="s">
        <v>3</v>
      </c>
      <c r="K389">
        <v>147092.893125</v>
      </c>
      <c r="L389">
        <v>2753546.8184620002</v>
      </c>
      <c r="M389" t="s">
        <v>4</v>
      </c>
      <c r="N389">
        <v>3022.6308009999998</v>
      </c>
      <c r="O389">
        <v>973.56517799999995</v>
      </c>
      <c r="P389" t="s">
        <v>5</v>
      </c>
      <c r="Q389">
        <v>3530.7314059999999</v>
      </c>
      <c r="R389">
        <v>100971.223581</v>
      </c>
      <c r="S389" t="s">
        <v>6</v>
      </c>
      <c r="T389">
        <v>2079.7187009999998</v>
      </c>
      <c r="U389">
        <v>4416.7671399999999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0.37682300000000002</v>
      </c>
      <c r="AG389">
        <v>1.4E-5</v>
      </c>
      <c r="AH389" t="s">
        <v>11</v>
      </c>
      <c r="AI389">
        <v>0.62152499999999999</v>
      </c>
      <c r="AJ389">
        <v>1.5999999999999999E-5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165541.11874999999</v>
      </c>
      <c r="I390">
        <v>3149990.3686870001</v>
      </c>
      <c r="J390" t="s">
        <v>3</v>
      </c>
      <c r="K390">
        <v>165489.72312499999</v>
      </c>
      <c r="L390">
        <v>3149180.9875639998</v>
      </c>
      <c r="M390" t="s">
        <v>4</v>
      </c>
      <c r="N390">
        <v>3400.1050049999999</v>
      </c>
      <c r="O390">
        <v>1046.768579</v>
      </c>
      <c r="P390" t="s">
        <v>5</v>
      </c>
      <c r="Q390">
        <v>3984.027388</v>
      </c>
      <c r="R390">
        <v>139723.37126700001</v>
      </c>
      <c r="S390" t="s">
        <v>6</v>
      </c>
      <c r="T390">
        <v>2339.0936769999998</v>
      </c>
      <c r="U390">
        <v>4528.0187379999998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0.37645699999999999</v>
      </c>
      <c r="AG390">
        <v>1.2E-5</v>
      </c>
      <c r="AH390" t="s">
        <v>11</v>
      </c>
      <c r="AI390">
        <v>0.62190100000000004</v>
      </c>
      <c r="AJ390">
        <v>1.8E-5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183928.00156199999</v>
      </c>
      <c r="I391">
        <v>3627581.2020259998</v>
      </c>
      <c r="J391" t="s">
        <v>3</v>
      </c>
      <c r="K391">
        <v>183870.92624999999</v>
      </c>
      <c r="L391">
        <v>3626734.9573289999</v>
      </c>
      <c r="M391" t="s">
        <v>4</v>
      </c>
      <c r="N391">
        <v>3777.2164550000002</v>
      </c>
      <c r="O391">
        <v>1146.099798</v>
      </c>
      <c r="P391" t="s">
        <v>5</v>
      </c>
      <c r="Q391">
        <v>4434.3838230000001</v>
      </c>
      <c r="R391">
        <v>187107.90799899999</v>
      </c>
      <c r="S391" t="s">
        <v>6</v>
      </c>
      <c r="T391">
        <v>2597.8823389999998</v>
      </c>
      <c r="U391">
        <v>4649.4394629999997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0.37634600000000001</v>
      </c>
      <c r="AG391">
        <v>1.2E-5</v>
      </c>
      <c r="AH391" t="s">
        <v>11</v>
      </c>
      <c r="AI391">
        <v>0.62214599999999998</v>
      </c>
      <c r="AJ391">
        <v>1.9000000000000001E-5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202311.91156199999</v>
      </c>
      <c r="I392">
        <v>4201813.8500819998</v>
      </c>
      <c r="J392" t="s">
        <v>3</v>
      </c>
      <c r="K392">
        <v>202249.16656300001</v>
      </c>
      <c r="L392">
        <v>4200953.7916339999</v>
      </c>
      <c r="M392" t="s">
        <v>4</v>
      </c>
      <c r="N392">
        <v>4154.29457</v>
      </c>
      <c r="O392">
        <v>1200.1698550000001</v>
      </c>
      <c r="P392" t="s">
        <v>5</v>
      </c>
      <c r="Q392">
        <v>4880.9774219999999</v>
      </c>
      <c r="R392">
        <v>241667.99397700001</v>
      </c>
      <c r="S392" t="s">
        <v>6</v>
      </c>
      <c r="T392">
        <v>2857.1989990000002</v>
      </c>
      <c r="U392">
        <v>4866.127853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0.37602799999999997</v>
      </c>
      <c r="AG392">
        <v>1.2999999999999999E-5</v>
      </c>
      <c r="AH392" t="s">
        <v>11</v>
      </c>
      <c r="AI392">
        <v>0.62255199999999999</v>
      </c>
      <c r="AJ392">
        <v>2.0000000000000002E-5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220683.93156200001</v>
      </c>
      <c r="I393">
        <v>4799473.9944000002</v>
      </c>
      <c r="J393" t="s">
        <v>3</v>
      </c>
      <c r="K393">
        <v>220615.49</v>
      </c>
      <c r="L393">
        <v>4798464.9062959999</v>
      </c>
      <c r="M393" t="s">
        <v>4</v>
      </c>
      <c r="N393">
        <v>4532.1164259999996</v>
      </c>
      <c r="O393">
        <v>1241.6468910000001</v>
      </c>
      <c r="P393" t="s">
        <v>5</v>
      </c>
      <c r="Q393">
        <v>5319.0327049999996</v>
      </c>
      <c r="R393">
        <v>299353.494871</v>
      </c>
      <c r="S393" t="s">
        <v>6</v>
      </c>
      <c r="T393">
        <v>3116.1510990000002</v>
      </c>
      <c r="U393">
        <v>5033.0230769999998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0.37583699999999998</v>
      </c>
      <c r="AG393">
        <v>1.1E-5</v>
      </c>
      <c r="AH393" t="s">
        <v>11</v>
      </c>
      <c r="AI393">
        <v>0.62285900000000005</v>
      </c>
      <c r="AJ393">
        <v>2.1999999999999999E-5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239025.3475</v>
      </c>
      <c r="I394">
        <v>5396392.7515489999</v>
      </c>
      <c r="J394" t="s">
        <v>3</v>
      </c>
      <c r="K394">
        <v>238951.16031199999</v>
      </c>
      <c r="L394">
        <v>5395366.4270169996</v>
      </c>
      <c r="M394" t="s">
        <v>4</v>
      </c>
      <c r="N394">
        <v>4909.4138380000004</v>
      </c>
      <c r="O394">
        <v>1312.6942690000001</v>
      </c>
      <c r="P394" t="s">
        <v>5</v>
      </c>
      <c r="Q394">
        <v>5744.8823339999999</v>
      </c>
      <c r="R394">
        <v>349534.76559099997</v>
      </c>
      <c r="S394" t="s">
        <v>6</v>
      </c>
      <c r="T394">
        <v>3374.6283349999999</v>
      </c>
      <c r="U394">
        <v>5217.604507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0.37579400000000002</v>
      </c>
      <c r="AG394">
        <v>1.1E-5</v>
      </c>
      <c r="AH394" t="s">
        <v>11</v>
      </c>
      <c r="AI394">
        <v>0.62299800000000005</v>
      </c>
      <c r="AJ394">
        <v>2.1999999999999999E-5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257356.68124999999</v>
      </c>
      <c r="I395">
        <v>5994544.3620760003</v>
      </c>
      <c r="J395" t="s">
        <v>3</v>
      </c>
      <c r="K395">
        <v>257276.770625</v>
      </c>
      <c r="L395">
        <v>5993243.8431240004</v>
      </c>
      <c r="M395" t="s">
        <v>4</v>
      </c>
      <c r="N395">
        <v>5287.3838669999996</v>
      </c>
      <c r="O395">
        <v>1613.8368800000001</v>
      </c>
      <c r="P395" t="s">
        <v>5</v>
      </c>
      <c r="Q395">
        <v>6159.7291990000003</v>
      </c>
      <c r="R395">
        <v>374289.78372599999</v>
      </c>
      <c r="S395" t="s">
        <v>6</v>
      </c>
      <c r="T395">
        <v>3634.1157710000002</v>
      </c>
      <c r="U395">
        <v>6017.0260470000003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0.37563000000000002</v>
      </c>
      <c r="AG395">
        <v>9.0000000000000002E-6</v>
      </c>
      <c r="AH395" t="s">
        <v>11</v>
      </c>
      <c r="AI395">
        <v>0.62320600000000004</v>
      </c>
      <c r="AJ395">
        <v>2.1999999999999999E-5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275661.89812500001</v>
      </c>
      <c r="I396">
        <v>6483451.1708829999</v>
      </c>
      <c r="J396" t="s">
        <v>3</v>
      </c>
      <c r="K396">
        <v>275576.31125000003</v>
      </c>
      <c r="L396">
        <v>6482170.1553339995</v>
      </c>
      <c r="M396" t="s">
        <v>4</v>
      </c>
      <c r="N396">
        <v>5664.8432419999999</v>
      </c>
      <c r="O396">
        <v>1760.4896140000001</v>
      </c>
      <c r="P396" t="s">
        <v>5</v>
      </c>
      <c r="Q396">
        <v>6570.4091989999997</v>
      </c>
      <c r="R396">
        <v>384922.89331999997</v>
      </c>
      <c r="S396" t="s">
        <v>6</v>
      </c>
      <c r="T396">
        <v>3893.5125880000001</v>
      </c>
      <c r="U396">
        <v>6756.0483379999996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0.37509199999999998</v>
      </c>
      <c r="AG396">
        <v>9.0000000000000002E-6</v>
      </c>
      <c r="AH396" t="s">
        <v>11</v>
      </c>
      <c r="AI396">
        <v>0.62348999999999999</v>
      </c>
      <c r="AJ396">
        <v>2.1999999999999999E-5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293969.979375</v>
      </c>
      <c r="I397">
        <v>6728606.0447239997</v>
      </c>
      <c r="J397" t="s">
        <v>3</v>
      </c>
      <c r="K397">
        <v>293878.71500000003</v>
      </c>
      <c r="L397">
        <v>6727246.1922300002</v>
      </c>
      <c r="M397" t="s">
        <v>4</v>
      </c>
      <c r="N397">
        <v>6041.5640229999999</v>
      </c>
      <c r="O397">
        <v>1783.065038</v>
      </c>
      <c r="P397" t="s">
        <v>5</v>
      </c>
      <c r="Q397">
        <v>6983.2963570000002</v>
      </c>
      <c r="R397">
        <v>396183.90499700001</v>
      </c>
      <c r="S397" t="s">
        <v>6</v>
      </c>
      <c r="T397">
        <v>4152.1499119999999</v>
      </c>
      <c r="U397">
        <v>6992.2537629999997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0.37501000000000001</v>
      </c>
      <c r="AG397">
        <v>9.0000000000000002E-6</v>
      </c>
      <c r="AH397" t="s">
        <v>11</v>
      </c>
      <c r="AI397">
        <v>0.62368699999999999</v>
      </c>
      <c r="AJ397">
        <v>2.1999999999999999E-5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312275.55812499998</v>
      </c>
      <c r="I398">
        <v>6986426.6412960002</v>
      </c>
      <c r="J398" t="s">
        <v>3</v>
      </c>
      <c r="K398">
        <v>312178.56562499999</v>
      </c>
      <c r="L398">
        <v>6984991.8784640003</v>
      </c>
      <c r="M398" t="s">
        <v>4</v>
      </c>
      <c r="N398">
        <v>6418.7385450000002</v>
      </c>
      <c r="O398">
        <v>1881.2798</v>
      </c>
      <c r="P398" t="s">
        <v>5</v>
      </c>
      <c r="Q398">
        <v>7398.6181740000002</v>
      </c>
      <c r="R398">
        <v>410839.07548900001</v>
      </c>
      <c r="S398" t="s">
        <v>6</v>
      </c>
      <c r="T398">
        <v>4411.2808500000001</v>
      </c>
      <c r="U398">
        <v>7186.2686819999999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0.37498399999999998</v>
      </c>
      <c r="AG398">
        <v>9.0000000000000002E-6</v>
      </c>
      <c r="AH398" t="s">
        <v>11</v>
      </c>
      <c r="AI398">
        <v>0.62372700000000003</v>
      </c>
      <c r="AJ398">
        <v>2.1999999999999999E-5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330590.61125000002</v>
      </c>
      <c r="I399">
        <v>7295228.9857790004</v>
      </c>
      <c r="J399" t="s">
        <v>3</v>
      </c>
      <c r="K399">
        <v>330487.924375</v>
      </c>
      <c r="L399">
        <v>7293553.8646849999</v>
      </c>
      <c r="M399" t="s">
        <v>4</v>
      </c>
      <c r="N399">
        <v>6795.8021090000002</v>
      </c>
      <c r="O399">
        <v>1958.442372</v>
      </c>
      <c r="P399" t="s">
        <v>5</v>
      </c>
      <c r="Q399">
        <v>7813.1561039999997</v>
      </c>
      <c r="R399">
        <v>426754.049184</v>
      </c>
      <c r="S399" t="s">
        <v>6</v>
      </c>
      <c r="T399">
        <v>4670.501123</v>
      </c>
      <c r="U399">
        <v>7478.33104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0.37497200000000003</v>
      </c>
      <c r="AG399">
        <v>9.0000000000000002E-6</v>
      </c>
      <c r="AH399" t="s">
        <v>11</v>
      </c>
      <c r="AI399">
        <v>0.62374499999999999</v>
      </c>
      <c r="AJ399">
        <v>2.1999999999999999E-5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348918.93437500001</v>
      </c>
      <c r="I400">
        <v>7576552.6051179999</v>
      </c>
      <c r="J400" t="s">
        <v>3</v>
      </c>
      <c r="K400">
        <v>348810.55499999999</v>
      </c>
      <c r="L400">
        <v>7574735.2188109998</v>
      </c>
      <c r="M400" t="s">
        <v>4</v>
      </c>
      <c r="N400">
        <v>7173.0747659999997</v>
      </c>
      <c r="O400">
        <v>2072.0248620000002</v>
      </c>
      <c r="P400" t="s">
        <v>5</v>
      </c>
      <c r="Q400">
        <v>8231.1465430000007</v>
      </c>
      <c r="R400">
        <v>444482.49466000003</v>
      </c>
      <c r="S400" t="s">
        <v>6</v>
      </c>
      <c r="T400">
        <v>4929.9191410000003</v>
      </c>
      <c r="U400">
        <v>7756.2951549999998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0.37495400000000001</v>
      </c>
      <c r="AG400">
        <v>9.0000000000000002E-6</v>
      </c>
      <c r="AH400" t="s">
        <v>11</v>
      </c>
      <c r="AI400">
        <v>0.62385400000000002</v>
      </c>
      <c r="AJ400">
        <v>2.3E-5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367272.21875</v>
      </c>
      <c r="I401">
        <v>7992077.788284</v>
      </c>
      <c r="J401" t="s">
        <v>3</v>
      </c>
      <c r="K401">
        <v>367158.114375</v>
      </c>
      <c r="L401">
        <v>7990105.5903019998</v>
      </c>
      <c r="M401" t="s">
        <v>4</v>
      </c>
      <c r="N401">
        <v>7550.4099800000004</v>
      </c>
      <c r="O401">
        <v>2195.2938570000001</v>
      </c>
      <c r="P401" t="s">
        <v>5</v>
      </c>
      <c r="Q401">
        <v>8661.1168749999997</v>
      </c>
      <c r="R401">
        <v>476759.11205499998</v>
      </c>
      <c r="S401" t="s">
        <v>6</v>
      </c>
      <c r="T401">
        <v>5189.1456250000001</v>
      </c>
      <c r="U401">
        <v>8078.5275339999998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0.37494100000000002</v>
      </c>
      <c r="AG401">
        <v>9.0000000000000002E-6</v>
      </c>
      <c r="AH401" t="s">
        <v>11</v>
      </c>
      <c r="AI401">
        <v>0.62392300000000001</v>
      </c>
      <c r="AJ401">
        <v>2.1999999999999999E-5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18107.206289000002</v>
      </c>
      <c r="I402">
        <v>32427.981072999999</v>
      </c>
      <c r="J402" t="s">
        <v>3</v>
      </c>
      <c r="K402">
        <v>18101.428789000001</v>
      </c>
      <c r="L402">
        <v>32416.749441</v>
      </c>
      <c r="M402" t="s">
        <v>4</v>
      </c>
      <c r="N402">
        <v>378.74268899999998</v>
      </c>
      <c r="O402">
        <v>15.652850000000001</v>
      </c>
      <c r="P402" t="s">
        <v>5</v>
      </c>
      <c r="Q402">
        <v>0</v>
      </c>
      <c r="R402">
        <v>0</v>
      </c>
      <c r="S402" t="s">
        <v>6</v>
      </c>
      <c r="T402">
        <v>257.71673399999997</v>
      </c>
      <c r="U402">
        <v>17.467656999999999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0.38317200000000001</v>
      </c>
      <c r="AG402">
        <v>1.4E-5</v>
      </c>
      <c r="AH402" t="s">
        <v>11</v>
      </c>
      <c r="AI402">
        <v>0.61785900000000005</v>
      </c>
      <c r="AJ402">
        <v>1.2999999999999999E-5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36215.843593999998</v>
      </c>
      <c r="I403">
        <v>85477.282321999999</v>
      </c>
      <c r="J403" t="s">
        <v>3</v>
      </c>
      <c r="K403">
        <v>36204.352108999999</v>
      </c>
      <c r="L403">
        <v>85465.520105000003</v>
      </c>
      <c r="M403" t="s">
        <v>4</v>
      </c>
      <c r="N403">
        <v>757.58198400000003</v>
      </c>
      <c r="O403">
        <v>46.097935999999997</v>
      </c>
      <c r="P403" t="s">
        <v>5</v>
      </c>
      <c r="Q403">
        <v>0</v>
      </c>
      <c r="R403">
        <v>0</v>
      </c>
      <c r="S403" t="s">
        <v>6</v>
      </c>
      <c r="T403">
        <v>515.96694000000002</v>
      </c>
      <c r="U403">
        <v>60.527662999999997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0.38033099999999997</v>
      </c>
      <c r="AG403">
        <v>2.0000000000000002E-5</v>
      </c>
      <c r="AH403" t="s">
        <v>11</v>
      </c>
      <c r="AI403">
        <v>0.61908200000000002</v>
      </c>
      <c r="AJ403">
        <v>1.0000000000000001E-5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54329.655312000003</v>
      </c>
      <c r="I404">
        <v>136100.892303</v>
      </c>
      <c r="J404" t="s">
        <v>3</v>
      </c>
      <c r="K404">
        <v>54312.371719000002</v>
      </c>
      <c r="L404">
        <v>136051.93732699999</v>
      </c>
      <c r="M404" t="s">
        <v>4</v>
      </c>
      <c r="N404">
        <v>1136.0886989999999</v>
      </c>
      <c r="O404">
        <v>88.828091000000001</v>
      </c>
      <c r="P404" t="s">
        <v>5</v>
      </c>
      <c r="Q404">
        <v>0</v>
      </c>
      <c r="R404">
        <v>0</v>
      </c>
      <c r="S404" t="s">
        <v>6</v>
      </c>
      <c r="T404">
        <v>773.73244</v>
      </c>
      <c r="U404">
        <v>90.730655999999996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0.37897399999999998</v>
      </c>
      <c r="AG404">
        <v>1.5E-5</v>
      </c>
      <c r="AH404" t="s">
        <v>11</v>
      </c>
      <c r="AI404">
        <v>0.61962099999999998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72444.592969000005</v>
      </c>
      <c r="I405">
        <v>165753.00693599999</v>
      </c>
      <c r="J405" t="s">
        <v>3</v>
      </c>
      <c r="K405">
        <v>72421.578750000001</v>
      </c>
      <c r="L405">
        <v>165704.97622000001</v>
      </c>
      <c r="M405" t="s">
        <v>4</v>
      </c>
      <c r="N405">
        <v>1514.3641090000001</v>
      </c>
      <c r="O405">
        <v>124.479043</v>
      </c>
      <c r="P405" t="s">
        <v>5</v>
      </c>
      <c r="Q405">
        <v>0</v>
      </c>
      <c r="R405">
        <v>0</v>
      </c>
      <c r="S405" t="s">
        <v>6</v>
      </c>
      <c r="T405">
        <v>1031.8191859999999</v>
      </c>
      <c r="U405">
        <v>125.230692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0.37836700000000001</v>
      </c>
      <c r="AG405">
        <v>1.2999999999999999E-5</v>
      </c>
      <c r="AH405" t="s">
        <v>11</v>
      </c>
      <c r="AI405">
        <v>0.61995999999999996</v>
      </c>
      <c r="AJ405">
        <v>6.9999999999999999E-6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90536.946406000003</v>
      </c>
      <c r="I406">
        <v>216100.769523</v>
      </c>
      <c r="J406" t="s">
        <v>3</v>
      </c>
      <c r="K406">
        <v>90508.210781000002</v>
      </c>
      <c r="L406">
        <v>216095.09301400001</v>
      </c>
      <c r="M406" t="s">
        <v>4</v>
      </c>
      <c r="N406">
        <v>1891.8383670000001</v>
      </c>
      <c r="O406">
        <v>166.782228</v>
      </c>
      <c r="P406" t="s">
        <v>5</v>
      </c>
      <c r="Q406">
        <v>0</v>
      </c>
      <c r="R406">
        <v>0</v>
      </c>
      <c r="S406" t="s">
        <v>6</v>
      </c>
      <c r="T406">
        <v>1289.2337789999999</v>
      </c>
      <c r="U406">
        <v>187.26379900000001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0.37759900000000002</v>
      </c>
      <c r="AG406">
        <v>1.4E-5</v>
      </c>
      <c r="AH406" t="s">
        <v>11</v>
      </c>
      <c r="AI406">
        <v>0.62006499999999998</v>
      </c>
      <c r="AJ406">
        <v>6.9999999999999999E-6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108647.84968699999</v>
      </c>
      <c r="I407">
        <v>334433.10211400001</v>
      </c>
      <c r="J407" t="s">
        <v>3</v>
      </c>
      <c r="K407">
        <v>108613.36109400001</v>
      </c>
      <c r="L407">
        <v>334446.47147599998</v>
      </c>
      <c r="M407" t="s">
        <v>4</v>
      </c>
      <c r="N407">
        <v>2271.2349020000001</v>
      </c>
      <c r="O407">
        <v>277.15693800000003</v>
      </c>
      <c r="P407" t="s">
        <v>5</v>
      </c>
      <c r="Q407">
        <v>0</v>
      </c>
      <c r="R407">
        <v>0</v>
      </c>
      <c r="S407" t="s">
        <v>6</v>
      </c>
      <c r="T407">
        <v>1548.5013719999999</v>
      </c>
      <c r="U407">
        <v>334.61382300000002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0.37697399999999998</v>
      </c>
      <c r="AG407">
        <v>1.0000000000000001E-5</v>
      </c>
      <c r="AH407" t="s">
        <v>11</v>
      </c>
      <c r="AI407">
        <v>0.62051599999999996</v>
      </c>
      <c r="AJ407">
        <v>1.0000000000000001E-5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126763.81781199999</v>
      </c>
      <c r="I408">
        <v>540313.82232100004</v>
      </c>
      <c r="J408" t="s">
        <v>3</v>
      </c>
      <c r="K408">
        <v>126723.59734399999</v>
      </c>
      <c r="L408">
        <v>540343.94756899995</v>
      </c>
      <c r="M408" t="s">
        <v>4</v>
      </c>
      <c r="N408">
        <v>2650.7369189999999</v>
      </c>
      <c r="O408">
        <v>414.67788400000001</v>
      </c>
      <c r="P408" t="s">
        <v>5</v>
      </c>
      <c r="Q408">
        <v>0</v>
      </c>
      <c r="R408">
        <v>0</v>
      </c>
      <c r="S408" t="s">
        <v>6</v>
      </c>
      <c r="T408">
        <v>1807.2260690000001</v>
      </c>
      <c r="U408">
        <v>535.00925700000005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0.37652099999999999</v>
      </c>
      <c r="AG408">
        <v>9.0000000000000002E-6</v>
      </c>
      <c r="AH408" t="s">
        <v>11</v>
      </c>
      <c r="AI408">
        <v>0.62083500000000003</v>
      </c>
      <c r="AJ408">
        <v>1.2E-5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144871.86687500001</v>
      </c>
      <c r="I409">
        <v>740047.08858500002</v>
      </c>
      <c r="J409" t="s">
        <v>3</v>
      </c>
      <c r="K409">
        <v>144825.91</v>
      </c>
      <c r="L409">
        <v>740118.62232600001</v>
      </c>
      <c r="M409" t="s">
        <v>4</v>
      </c>
      <c r="N409">
        <v>3028.9265869999999</v>
      </c>
      <c r="O409">
        <v>471.05708600000003</v>
      </c>
      <c r="P409" t="s">
        <v>5</v>
      </c>
      <c r="Q409">
        <v>0</v>
      </c>
      <c r="R409">
        <v>0</v>
      </c>
      <c r="S409" t="s">
        <v>6</v>
      </c>
      <c r="T409">
        <v>2065.436987</v>
      </c>
      <c r="U409">
        <v>725.07835899999998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0.376448</v>
      </c>
      <c r="AG409">
        <v>9.0000000000000002E-6</v>
      </c>
      <c r="AH409" t="s">
        <v>11</v>
      </c>
      <c r="AI409">
        <v>0.62125600000000003</v>
      </c>
      <c r="AJ409">
        <v>1.5E-5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162996.42031300001</v>
      </c>
      <c r="I410">
        <v>955964.93793100002</v>
      </c>
      <c r="J410" t="s">
        <v>3</v>
      </c>
      <c r="K410">
        <v>162944.745</v>
      </c>
      <c r="L410">
        <v>956102.77385300002</v>
      </c>
      <c r="M410" t="s">
        <v>4</v>
      </c>
      <c r="N410">
        <v>3407.7970650000002</v>
      </c>
      <c r="O410">
        <v>649.31879900000001</v>
      </c>
      <c r="P410" t="s">
        <v>5</v>
      </c>
      <c r="Q410">
        <v>0</v>
      </c>
      <c r="R410">
        <v>0</v>
      </c>
      <c r="S410" t="s">
        <v>6</v>
      </c>
      <c r="T410">
        <v>2325.461777</v>
      </c>
      <c r="U410">
        <v>956.76616300000001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0.37626900000000002</v>
      </c>
      <c r="AG410">
        <v>9.0000000000000002E-6</v>
      </c>
      <c r="AH410" t="s">
        <v>11</v>
      </c>
      <c r="AI410">
        <v>0.62154100000000001</v>
      </c>
      <c r="AJ410">
        <v>1.5E-5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181109.06656199999</v>
      </c>
      <c r="I411">
        <v>1079505.4806059999</v>
      </c>
      <c r="J411" t="s">
        <v>3</v>
      </c>
      <c r="K411">
        <v>181051.68562500001</v>
      </c>
      <c r="L411">
        <v>1079740.1119349999</v>
      </c>
      <c r="M411" t="s">
        <v>4</v>
      </c>
      <c r="N411">
        <v>3786.2005570000001</v>
      </c>
      <c r="O411">
        <v>707.85098800000003</v>
      </c>
      <c r="P411" t="s">
        <v>5</v>
      </c>
      <c r="Q411">
        <v>0</v>
      </c>
      <c r="R411">
        <v>0</v>
      </c>
      <c r="S411" t="s">
        <v>6</v>
      </c>
      <c r="T411">
        <v>2583.6420509999998</v>
      </c>
      <c r="U411">
        <v>1057.058481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0.37611099999999997</v>
      </c>
      <c r="AG411">
        <v>6.9999999999999999E-6</v>
      </c>
      <c r="AH411" t="s">
        <v>11</v>
      </c>
      <c r="AI411">
        <v>0.62157799999999996</v>
      </c>
      <c r="AJ411">
        <v>1.5E-5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199222.28718799999</v>
      </c>
      <c r="I412">
        <v>1263328.4396210001</v>
      </c>
      <c r="J412" t="s">
        <v>3</v>
      </c>
      <c r="K412">
        <v>199159.2225</v>
      </c>
      <c r="L412">
        <v>1263541.1530840001</v>
      </c>
      <c r="M412" t="s">
        <v>4</v>
      </c>
      <c r="N412">
        <v>4164.3433690000002</v>
      </c>
      <c r="O412">
        <v>776.86683800000003</v>
      </c>
      <c r="P412" t="s">
        <v>5</v>
      </c>
      <c r="Q412">
        <v>0</v>
      </c>
      <c r="R412">
        <v>0</v>
      </c>
      <c r="S412" t="s">
        <v>6</v>
      </c>
      <c r="T412">
        <v>2841.76521</v>
      </c>
      <c r="U412">
        <v>1301.582122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0.37594699999999998</v>
      </c>
      <c r="AG412">
        <v>6.9999999999999999E-6</v>
      </c>
      <c r="AH412" t="s">
        <v>11</v>
      </c>
      <c r="AI412">
        <v>0.62194400000000005</v>
      </c>
      <c r="AJ412">
        <v>1.7E-5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217317.537812</v>
      </c>
      <c r="I413">
        <v>1469975.663101</v>
      </c>
      <c r="J413" t="s">
        <v>3</v>
      </c>
      <c r="K413">
        <v>217248.73343699999</v>
      </c>
      <c r="L413">
        <v>1470157.0205310001</v>
      </c>
      <c r="M413" t="s">
        <v>4</v>
      </c>
      <c r="N413">
        <v>4543.0437789999996</v>
      </c>
      <c r="O413">
        <v>854.28314799999998</v>
      </c>
      <c r="P413" t="s">
        <v>5</v>
      </c>
      <c r="Q413">
        <v>0</v>
      </c>
      <c r="R413">
        <v>0</v>
      </c>
      <c r="S413" t="s">
        <v>6</v>
      </c>
      <c r="T413">
        <v>3098.7873290000002</v>
      </c>
      <c r="U413">
        <v>1571.464958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0.37590099999999999</v>
      </c>
      <c r="AG413">
        <v>6.9999999999999999E-6</v>
      </c>
      <c r="AH413" t="s">
        <v>11</v>
      </c>
      <c r="AI413">
        <v>0.62203399999999998</v>
      </c>
      <c r="AJ413">
        <v>1.7E-5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235419.86249999999</v>
      </c>
      <c r="I414">
        <v>1703945.306412</v>
      </c>
      <c r="J414" t="s">
        <v>3</v>
      </c>
      <c r="K414">
        <v>235345.33</v>
      </c>
      <c r="L414">
        <v>1704218.8119659999</v>
      </c>
      <c r="M414" t="s">
        <v>4</v>
      </c>
      <c r="N414">
        <v>4921.6454199999998</v>
      </c>
      <c r="O414">
        <v>992.20865500000002</v>
      </c>
      <c r="P414" t="s">
        <v>5</v>
      </c>
      <c r="Q414">
        <v>0</v>
      </c>
      <c r="R414">
        <v>0</v>
      </c>
      <c r="S414" t="s">
        <v>6</v>
      </c>
      <c r="T414">
        <v>3356.712031</v>
      </c>
      <c r="U414">
        <v>1783.8117810000001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0.37575500000000001</v>
      </c>
      <c r="AG414">
        <v>6.9999999999999999E-6</v>
      </c>
      <c r="AH414" t="s">
        <v>11</v>
      </c>
      <c r="AI414">
        <v>0.62204999999999999</v>
      </c>
      <c r="AJ414">
        <v>1.7E-5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253531.54406300001</v>
      </c>
      <c r="I415">
        <v>2010582.665695</v>
      </c>
      <c r="J415" t="s">
        <v>3</v>
      </c>
      <c r="K415">
        <v>253451.25937499999</v>
      </c>
      <c r="L415">
        <v>2010876.2252120001</v>
      </c>
      <c r="M415" t="s">
        <v>4</v>
      </c>
      <c r="N415">
        <v>5300.0919919999997</v>
      </c>
      <c r="O415">
        <v>1120.7756919999999</v>
      </c>
      <c r="P415" t="s">
        <v>5</v>
      </c>
      <c r="Q415">
        <v>0</v>
      </c>
      <c r="R415">
        <v>0</v>
      </c>
      <c r="S415" t="s">
        <v>6</v>
      </c>
      <c r="T415">
        <v>3615.1764450000001</v>
      </c>
      <c r="U415">
        <v>2102.8902939999998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0.37573099999999998</v>
      </c>
      <c r="AG415">
        <v>6.9999999999999999E-6</v>
      </c>
      <c r="AH415" t="s">
        <v>11</v>
      </c>
      <c r="AI415">
        <v>0.62226199999999998</v>
      </c>
      <c r="AJ415">
        <v>1.7E-5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271653.86812499998</v>
      </c>
      <c r="I416">
        <v>2305718.4616240002</v>
      </c>
      <c r="J416" t="s">
        <v>3</v>
      </c>
      <c r="K416">
        <v>271567.89250000002</v>
      </c>
      <c r="L416">
        <v>2305886.6281889998</v>
      </c>
      <c r="M416" t="s">
        <v>4</v>
      </c>
      <c r="N416">
        <v>5679.307393</v>
      </c>
      <c r="O416">
        <v>1275.9379220000001</v>
      </c>
      <c r="P416" t="s">
        <v>5</v>
      </c>
      <c r="Q416">
        <v>0</v>
      </c>
      <c r="R416">
        <v>0</v>
      </c>
      <c r="S416" t="s">
        <v>6</v>
      </c>
      <c r="T416">
        <v>3873.976001</v>
      </c>
      <c r="U416">
        <v>2391.2804350000001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0.37561600000000001</v>
      </c>
      <c r="AG416">
        <v>6.0000000000000002E-6</v>
      </c>
      <c r="AH416" t="s">
        <v>11</v>
      </c>
      <c r="AI416">
        <v>0.622668</v>
      </c>
      <c r="AJ416">
        <v>1.8E-5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289777.46875</v>
      </c>
      <c r="I417">
        <v>2539510.3202669998</v>
      </c>
      <c r="J417" t="s">
        <v>3</v>
      </c>
      <c r="K417">
        <v>289685.79499999998</v>
      </c>
      <c r="L417">
        <v>2539798.2918090001</v>
      </c>
      <c r="M417" t="s">
        <v>4</v>
      </c>
      <c r="N417">
        <v>6057.5705470000003</v>
      </c>
      <c r="O417">
        <v>1358.152605</v>
      </c>
      <c r="P417" t="s">
        <v>5</v>
      </c>
      <c r="Q417">
        <v>0</v>
      </c>
      <c r="R417">
        <v>0</v>
      </c>
      <c r="S417" t="s">
        <v>6</v>
      </c>
      <c r="T417">
        <v>4132.2449319999996</v>
      </c>
      <c r="U417">
        <v>2593.3550989999999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0.37543100000000001</v>
      </c>
      <c r="AG417">
        <v>6.9999999999999999E-6</v>
      </c>
      <c r="AH417" t="s">
        <v>11</v>
      </c>
      <c r="AI417">
        <v>0.62280800000000003</v>
      </c>
      <c r="AJ417">
        <v>1.8E-5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307904.40062500001</v>
      </c>
      <c r="I418">
        <v>2754549.462601</v>
      </c>
      <c r="J418" t="s">
        <v>3</v>
      </c>
      <c r="K418">
        <v>307806.99062499998</v>
      </c>
      <c r="L418">
        <v>2754818.4488220001</v>
      </c>
      <c r="M418" t="s">
        <v>4</v>
      </c>
      <c r="N418">
        <v>6436.0991210000002</v>
      </c>
      <c r="O418">
        <v>1468.241295</v>
      </c>
      <c r="P418" t="s">
        <v>5</v>
      </c>
      <c r="Q418">
        <v>0</v>
      </c>
      <c r="R418">
        <v>0</v>
      </c>
      <c r="S418" t="s">
        <v>6</v>
      </c>
      <c r="T418">
        <v>4390.1475490000003</v>
      </c>
      <c r="U418">
        <v>2701.9266200000002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0.37539299999999998</v>
      </c>
      <c r="AG418">
        <v>6.9999999999999999E-6</v>
      </c>
      <c r="AH418" t="s">
        <v>11</v>
      </c>
      <c r="AI418">
        <v>0.62280800000000003</v>
      </c>
      <c r="AJ418">
        <v>1.8E-5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326013.90437499998</v>
      </c>
      <c r="I419">
        <v>3099193.9458920001</v>
      </c>
      <c r="J419" t="s">
        <v>3</v>
      </c>
      <c r="K419">
        <v>325910.745</v>
      </c>
      <c r="L419">
        <v>3099604.1849819999</v>
      </c>
      <c r="M419" t="s">
        <v>4</v>
      </c>
      <c r="N419">
        <v>6815.3106349999998</v>
      </c>
      <c r="O419">
        <v>1625.7071960000001</v>
      </c>
      <c r="P419" t="s">
        <v>5</v>
      </c>
      <c r="Q419">
        <v>0</v>
      </c>
      <c r="R419">
        <v>0</v>
      </c>
      <c r="S419" t="s">
        <v>6</v>
      </c>
      <c r="T419">
        <v>4647.1377339999999</v>
      </c>
      <c r="U419">
        <v>2977.0461500000001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0.37530799999999997</v>
      </c>
      <c r="AG419">
        <v>6.9999999999999999E-6</v>
      </c>
      <c r="AH419" t="s">
        <v>11</v>
      </c>
      <c r="AI419">
        <v>0.62303600000000003</v>
      </c>
      <c r="AJ419">
        <v>1.8E-5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344129.61125000002</v>
      </c>
      <c r="I420">
        <v>3570395.811005</v>
      </c>
      <c r="J420" t="s">
        <v>3</v>
      </c>
      <c r="K420">
        <v>344020.73375000001</v>
      </c>
      <c r="L420">
        <v>3570833.7937469999</v>
      </c>
      <c r="M420" t="s">
        <v>4</v>
      </c>
      <c r="N420">
        <v>7194.3956539999999</v>
      </c>
      <c r="O420">
        <v>1800.847252</v>
      </c>
      <c r="P420" t="s">
        <v>5</v>
      </c>
      <c r="Q420">
        <v>0</v>
      </c>
      <c r="R420">
        <v>0</v>
      </c>
      <c r="S420" t="s">
        <v>6</v>
      </c>
      <c r="T420">
        <v>4905.0641409999998</v>
      </c>
      <c r="U420">
        <v>3218.30665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0.37528600000000001</v>
      </c>
      <c r="AG420">
        <v>6.9999999999999999E-6</v>
      </c>
      <c r="AH420" t="s">
        <v>11</v>
      </c>
      <c r="AI420">
        <v>0.62304099999999996</v>
      </c>
      <c r="AJ420">
        <v>1.8E-5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362232.04312500003</v>
      </c>
      <c r="I421">
        <v>4077514.3114319998</v>
      </c>
      <c r="J421" t="s">
        <v>3</v>
      </c>
      <c r="K421">
        <v>362117.44687500002</v>
      </c>
      <c r="L421">
        <v>4078006.11203</v>
      </c>
      <c r="M421" t="s">
        <v>4</v>
      </c>
      <c r="N421">
        <v>7572.9775680000002</v>
      </c>
      <c r="O421">
        <v>1997.470679</v>
      </c>
      <c r="P421" t="s">
        <v>5</v>
      </c>
      <c r="Q421">
        <v>0</v>
      </c>
      <c r="R421">
        <v>0</v>
      </c>
      <c r="S421" t="s">
        <v>6</v>
      </c>
      <c r="T421">
        <v>5163.1495610000002</v>
      </c>
      <c r="U421">
        <v>3445.3954229999999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0.375083</v>
      </c>
      <c r="AG421">
        <v>9.0000000000000002E-6</v>
      </c>
      <c r="AH421" t="s">
        <v>11</v>
      </c>
      <c r="AI421">
        <v>0.62365199999999998</v>
      </c>
      <c r="AJ421">
        <v>2.0000000000000002E-5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1504.057078</v>
      </c>
      <c r="I422">
        <v>15.913603</v>
      </c>
      <c r="J422" t="s">
        <v>3</v>
      </c>
      <c r="K422">
        <v>1501.712961</v>
      </c>
      <c r="L422">
        <v>15.967796999999999</v>
      </c>
      <c r="M422" t="s">
        <v>4</v>
      </c>
      <c r="N422">
        <v>157.52842000000001</v>
      </c>
      <c r="O422">
        <v>2.4431660000000002</v>
      </c>
      <c r="P422" t="s">
        <v>5</v>
      </c>
      <c r="Q422">
        <v>120.118104</v>
      </c>
      <c r="R422">
        <v>0.58076300000000003</v>
      </c>
      <c r="S422" t="s">
        <v>6</v>
      </c>
      <c r="T422">
        <v>47.174815000000002</v>
      </c>
      <c r="U422">
        <v>0.18343400000000001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0.37681900000000002</v>
      </c>
      <c r="AG422">
        <v>0</v>
      </c>
      <c r="AH422" t="s">
        <v>11</v>
      </c>
      <c r="AI422">
        <v>0.61912199999999995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3009.8689450000002</v>
      </c>
      <c r="I423">
        <v>54.792219000000003</v>
      </c>
      <c r="J423" t="s">
        <v>3</v>
      </c>
      <c r="K423">
        <v>3005.1690429999999</v>
      </c>
      <c r="L423">
        <v>54.494906999999998</v>
      </c>
      <c r="M423" t="s">
        <v>4</v>
      </c>
      <c r="N423">
        <v>314.981269</v>
      </c>
      <c r="O423">
        <v>3.7930410000000001</v>
      </c>
      <c r="P423" t="s">
        <v>5</v>
      </c>
      <c r="Q423">
        <v>240.625573</v>
      </c>
      <c r="R423">
        <v>1.7584340000000001</v>
      </c>
      <c r="S423" t="s">
        <v>6</v>
      </c>
      <c r="T423">
        <v>94.405885999999995</v>
      </c>
      <c r="U423">
        <v>0.37324099999999999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0.37681900000000002</v>
      </c>
      <c r="AG423">
        <v>0</v>
      </c>
      <c r="AH423" t="s">
        <v>11</v>
      </c>
      <c r="AI423">
        <v>0.61912199999999995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4513.8361519999999</v>
      </c>
      <c r="I424">
        <v>136.19031200000001</v>
      </c>
      <c r="J424" t="s">
        <v>3</v>
      </c>
      <c r="K424">
        <v>4506.7945410000002</v>
      </c>
      <c r="L424">
        <v>135.793317</v>
      </c>
      <c r="M424" t="s">
        <v>4</v>
      </c>
      <c r="N424">
        <v>472.66506199999998</v>
      </c>
      <c r="O424">
        <v>6.9873200000000004</v>
      </c>
      <c r="P424" t="s">
        <v>5</v>
      </c>
      <c r="Q424">
        <v>360.85183499999999</v>
      </c>
      <c r="R424">
        <v>4.962961</v>
      </c>
      <c r="S424" t="s">
        <v>6</v>
      </c>
      <c r="T424">
        <v>141.52388500000001</v>
      </c>
      <c r="U424">
        <v>0.50082000000000004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0.37667699999999998</v>
      </c>
      <c r="AG424">
        <v>0</v>
      </c>
      <c r="AH424" t="s">
        <v>11</v>
      </c>
      <c r="AI424">
        <v>0.61912199999999995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6016.9813379999996</v>
      </c>
      <c r="I425">
        <v>234.116298</v>
      </c>
      <c r="J425" t="s">
        <v>3</v>
      </c>
      <c r="K425">
        <v>6007.6054690000001</v>
      </c>
      <c r="L425">
        <v>233.53155000000001</v>
      </c>
      <c r="M425" t="s">
        <v>4</v>
      </c>
      <c r="N425">
        <v>630.10292800000002</v>
      </c>
      <c r="O425">
        <v>10.412641000000001</v>
      </c>
      <c r="P425" t="s">
        <v>5</v>
      </c>
      <c r="Q425">
        <v>480.90340600000002</v>
      </c>
      <c r="R425">
        <v>6.4541870000000001</v>
      </c>
      <c r="S425" t="s">
        <v>6</v>
      </c>
      <c r="T425">
        <v>188.53120100000001</v>
      </c>
      <c r="U425">
        <v>0.65046499999999996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0.37667699999999998</v>
      </c>
      <c r="AG425">
        <v>0</v>
      </c>
      <c r="AH425" t="s">
        <v>11</v>
      </c>
      <c r="AI425">
        <v>0.61912199999999995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7519.4958109999998</v>
      </c>
      <c r="I426">
        <v>396.544105</v>
      </c>
      <c r="J426" t="s">
        <v>3</v>
      </c>
      <c r="K426">
        <v>7507.7601560000003</v>
      </c>
      <c r="L426">
        <v>394.56672500000002</v>
      </c>
      <c r="M426" t="s">
        <v>4</v>
      </c>
      <c r="N426">
        <v>787.56058299999995</v>
      </c>
      <c r="O426">
        <v>12.909471999999999</v>
      </c>
      <c r="P426" t="s">
        <v>5</v>
      </c>
      <c r="Q426">
        <v>600.72927000000004</v>
      </c>
      <c r="R426">
        <v>8.1587289999999992</v>
      </c>
      <c r="S426" t="s">
        <v>6</v>
      </c>
      <c r="T426">
        <v>235.59645800000001</v>
      </c>
      <c r="U426">
        <v>1.0643800000000001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0.37667699999999998</v>
      </c>
      <c r="AG426">
        <v>0</v>
      </c>
      <c r="AH426" t="s">
        <v>11</v>
      </c>
      <c r="AI426">
        <v>0.61912199999999995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9022.9791989999994</v>
      </c>
      <c r="I427">
        <v>537.12366199999997</v>
      </c>
      <c r="J427" t="s">
        <v>3</v>
      </c>
      <c r="K427">
        <v>9008.8976559999992</v>
      </c>
      <c r="L427">
        <v>534.921559</v>
      </c>
      <c r="M427" t="s">
        <v>4</v>
      </c>
      <c r="N427">
        <v>944.99976800000002</v>
      </c>
      <c r="O427">
        <v>16.532689000000001</v>
      </c>
      <c r="P427" t="s">
        <v>5</v>
      </c>
      <c r="Q427">
        <v>720.74916499999995</v>
      </c>
      <c r="R427">
        <v>9.6264959999999995</v>
      </c>
      <c r="S427" t="s">
        <v>6</v>
      </c>
      <c r="T427">
        <v>282.64203199999997</v>
      </c>
      <c r="U427">
        <v>1.5058750000000001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0.37667699999999998</v>
      </c>
      <c r="AG427">
        <v>0</v>
      </c>
      <c r="AH427" t="s">
        <v>11</v>
      </c>
      <c r="AI427">
        <v>0.61912199999999995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10525.710879</v>
      </c>
      <c r="I428">
        <v>681.42352400000004</v>
      </c>
      <c r="J428" t="s">
        <v>3</v>
      </c>
      <c r="K428">
        <v>10509.270977</v>
      </c>
      <c r="L428">
        <v>677.69362000000001</v>
      </c>
      <c r="M428" t="s">
        <v>4</v>
      </c>
      <c r="N428">
        <v>1102.4415039999999</v>
      </c>
      <c r="O428">
        <v>19.734127000000001</v>
      </c>
      <c r="P428" t="s">
        <v>5</v>
      </c>
      <c r="Q428">
        <v>840.52565100000004</v>
      </c>
      <c r="R428">
        <v>12.390235000000001</v>
      </c>
      <c r="S428" t="s">
        <v>6</v>
      </c>
      <c r="T428">
        <v>329.76596499999999</v>
      </c>
      <c r="U428">
        <v>2.4245030000000001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0.37658999999999998</v>
      </c>
      <c r="AG428">
        <v>0</v>
      </c>
      <c r="AH428" t="s">
        <v>11</v>
      </c>
      <c r="AI428">
        <v>0.61912199999999995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12029.383828</v>
      </c>
      <c r="I429">
        <v>840.73261500000001</v>
      </c>
      <c r="J429" t="s">
        <v>3</v>
      </c>
      <c r="K429">
        <v>12010.611719</v>
      </c>
      <c r="L429">
        <v>835.48125200000004</v>
      </c>
      <c r="M429" t="s">
        <v>4</v>
      </c>
      <c r="N429">
        <v>1260.0587109999999</v>
      </c>
      <c r="O429">
        <v>25.138755</v>
      </c>
      <c r="P429" t="s">
        <v>5</v>
      </c>
      <c r="Q429">
        <v>960.62383499999999</v>
      </c>
      <c r="R429">
        <v>16.846878</v>
      </c>
      <c r="S429" t="s">
        <v>6</v>
      </c>
      <c r="T429">
        <v>376.838955</v>
      </c>
      <c r="U429">
        <v>3.1704479999999999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0.37658999999999998</v>
      </c>
      <c r="AG429">
        <v>0</v>
      </c>
      <c r="AH429" t="s">
        <v>11</v>
      </c>
      <c r="AI429">
        <v>0.61912199999999995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13532.847168</v>
      </c>
      <c r="I430">
        <v>1010.2448419999999</v>
      </c>
      <c r="J430" t="s">
        <v>3</v>
      </c>
      <c r="K430">
        <v>13511.728241999999</v>
      </c>
      <c r="L430">
        <v>1004.160555</v>
      </c>
      <c r="M430" t="s">
        <v>4</v>
      </c>
      <c r="N430">
        <v>1417.773496</v>
      </c>
      <c r="O430">
        <v>31.160443000000001</v>
      </c>
      <c r="P430" t="s">
        <v>5</v>
      </c>
      <c r="Q430">
        <v>1080.598442</v>
      </c>
      <c r="R430">
        <v>23.152818</v>
      </c>
      <c r="S430" t="s">
        <v>6</v>
      </c>
      <c r="T430">
        <v>423.91212899999999</v>
      </c>
      <c r="U430">
        <v>4.2065159999999997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0.37658999999999998</v>
      </c>
      <c r="AG430">
        <v>0</v>
      </c>
      <c r="AH430" t="s">
        <v>11</v>
      </c>
      <c r="AI430">
        <v>0.61912199999999995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15037.98293</v>
      </c>
      <c r="I431">
        <v>1180.5011649999999</v>
      </c>
      <c r="J431" t="s">
        <v>3</v>
      </c>
      <c r="K431">
        <v>15014.526191000001</v>
      </c>
      <c r="L431">
        <v>1173.948198</v>
      </c>
      <c r="M431" t="s">
        <v>4</v>
      </c>
      <c r="N431">
        <v>1575.520383</v>
      </c>
      <c r="O431">
        <v>39.022289999999998</v>
      </c>
      <c r="P431" t="s">
        <v>5</v>
      </c>
      <c r="Q431">
        <v>1200.585791</v>
      </c>
      <c r="R431">
        <v>31.248342999999998</v>
      </c>
      <c r="S431" t="s">
        <v>6</v>
      </c>
      <c r="T431">
        <v>471.06280800000002</v>
      </c>
      <c r="U431">
        <v>5.2217099999999999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0.375942</v>
      </c>
      <c r="AG431">
        <v>0</v>
      </c>
      <c r="AH431" t="s">
        <v>11</v>
      </c>
      <c r="AI431">
        <v>0.61912199999999995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16543.751914</v>
      </c>
      <c r="I432">
        <v>1499.5477100000001</v>
      </c>
      <c r="J432" t="s">
        <v>3</v>
      </c>
      <c r="K432">
        <v>16517.956094000001</v>
      </c>
      <c r="L432">
        <v>1492.6999390000001</v>
      </c>
      <c r="M432" t="s">
        <v>4</v>
      </c>
      <c r="N432">
        <v>1733.1907639999999</v>
      </c>
      <c r="O432">
        <v>49.833950000000002</v>
      </c>
      <c r="P432" t="s">
        <v>5</v>
      </c>
      <c r="Q432">
        <v>1320.581946</v>
      </c>
      <c r="R432">
        <v>36.284184000000003</v>
      </c>
      <c r="S432" t="s">
        <v>6</v>
      </c>
      <c r="T432">
        <v>518.25359900000001</v>
      </c>
      <c r="U432">
        <v>6.5982260000000004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0.37575500000000001</v>
      </c>
      <c r="AG432">
        <v>0</v>
      </c>
      <c r="AH432" t="s">
        <v>11</v>
      </c>
      <c r="AI432">
        <v>0.62162099999999998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18049.701289000001</v>
      </c>
      <c r="I433">
        <v>1959.7209700000001</v>
      </c>
      <c r="J433" t="s">
        <v>3</v>
      </c>
      <c r="K433">
        <v>18021.548515999999</v>
      </c>
      <c r="L433">
        <v>1949.0189109999999</v>
      </c>
      <c r="M433" t="s">
        <v>4</v>
      </c>
      <c r="N433">
        <v>1891.0213209999999</v>
      </c>
      <c r="O433">
        <v>63.140934999999999</v>
      </c>
      <c r="P433" t="s">
        <v>5</v>
      </c>
      <c r="Q433">
        <v>1440.7679350000001</v>
      </c>
      <c r="R433">
        <v>42.447243</v>
      </c>
      <c r="S433" t="s">
        <v>6</v>
      </c>
      <c r="T433">
        <v>565.75635999999997</v>
      </c>
      <c r="U433">
        <v>8.1542270000000006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0.37575500000000001</v>
      </c>
      <c r="AG433">
        <v>0</v>
      </c>
      <c r="AH433" t="s">
        <v>11</v>
      </c>
      <c r="AI433">
        <v>0.62162099999999998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19556.065781000001</v>
      </c>
      <c r="I434">
        <v>2551.4875809999999</v>
      </c>
      <c r="J434" t="s">
        <v>3</v>
      </c>
      <c r="K434">
        <v>19525.559530999999</v>
      </c>
      <c r="L434">
        <v>2538.8476110000001</v>
      </c>
      <c r="M434" t="s">
        <v>4</v>
      </c>
      <c r="N434">
        <v>2048.6685130000001</v>
      </c>
      <c r="O434">
        <v>74.153470999999996</v>
      </c>
      <c r="P434" t="s">
        <v>5</v>
      </c>
      <c r="Q434">
        <v>1561.029153</v>
      </c>
      <c r="R434">
        <v>51.217091000000003</v>
      </c>
      <c r="S434" t="s">
        <v>6</v>
      </c>
      <c r="T434">
        <v>613.23632599999996</v>
      </c>
      <c r="U434">
        <v>9.0688119999999994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0.37575500000000001</v>
      </c>
      <c r="AG434">
        <v>0</v>
      </c>
      <c r="AH434" t="s">
        <v>11</v>
      </c>
      <c r="AI434">
        <v>0.62162099999999998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21061.952773000001</v>
      </c>
      <c r="I435">
        <v>2892.5575789999998</v>
      </c>
      <c r="J435" t="s">
        <v>3</v>
      </c>
      <c r="K435">
        <v>21029.105976999999</v>
      </c>
      <c r="L435">
        <v>2878.7419399999999</v>
      </c>
      <c r="M435" t="s">
        <v>4</v>
      </c>
      <c r="N435">
        <v>2206.5106839999999</v>
      </c>
      <c r="O435">
        <v>86.512175999999997</v>
      </c>
      <c r="P435" t="s">
        <v>5</v>
      </c>
      <c r="Q435">
        <v>1681.2476590000001</v>
      </c>
      <c r="R435">
        <v>61.74868</v>
      </c>
      <c r="S435" t="s">
        <v>6</v>
      </c>
      <c r="T435">
        <v>660.65729899999997</v>
      </c>
      <c r="U435">
        <v>9.9442950000000003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0.37575500000000001</v>
      </c>
      <c r="AG435">
        <v>0</v>
      </c>
      <c r="AH435" t="s">
        <v>11</v>
      </c>
      <c r="AI435">
        <v>0.62162099999999998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22568.120469000001</v>
      </c>
      <c r="I436">
        <v>3265.0552990000001</v>
      </c>
      <c r="J436" t="s">
        <v>3</v>
      </c>
      <c r="K436">
        <v>22532.930938000001</v>
      </c>
      <c r="L436">
        <v>3249.4502240000002</v>
      </c>
      <c r="M436" t="s">
        <v>4</v>
      </c>
      <c r="N436">
        <v>2364.504653</v>
      </c>
      <c r="O436">
        <v>99.815164999999993</v>
      </c>
      <c r="P436" t="s">
        <v>5</v>
      </c>
      <c r="Q436">
        <v>1801.1842919999999</v>
      </c>
      <c r="R436">
        <v>68.860832000000002</v>
      </c>
      <c r="S436" t="s">
        <v>6</v>
      </c>
      <c r="T436">
        <v>708.03843900000004</v>
      </c>
      <c r="U436">
        <v>10.369236000000001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0.37575500000000001</v>
      </c>
      <c r="AG436">
        <v>0</v>
      </c>
      <c r="AH436" t="s">
        <v>11</v>
      </c>
      <c r="AI436">
        <v>0.62162099999999998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24075.242851999999</v>
      </c>
      <c r="I437">
        <v>3660.2112040000002</v>
      </c>
      <c r="J437" t="s">
        <v>3</v>
      </c>
      <c r="K437">
        <v>24037.702812</v>
      </c>
      <c r="L437">
        <v>3641.932836</v>
      </c>
      <c r="M437" t="s">
        <v>4</v>
      </c>
      <c r="N437">
        <v>2522.5773049999998</v>
      </c>
      <c r="O437">
        <v>99.925563999999994</v>
      </c>
      <c r="P437" t="s">
        <v>5</v>
      </c>
      <c r="Q437">
        <v>1921.549739</v>
      </c>
      <c r="R437">
        <v>75.058205000000001</v>
      </c>
      <c r="S437" t="s">
        <v>6</v>
      </c>
      <c r="T437">
        <v>755.57149400000003</v>
      </c>
      <c r="U437">
        <v>12.194653000000001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0.37575500000000001</v>
      </c>
      <c r="AG437">
        <v>0</v>
      </c>
      <c r="AH437" t="s">
        <v>11</v>
      </c>
      <c r="AI437">
        <v>0.62162099999999998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25578.984141000001</v>
      </c>
      <c r="I438">
        <v>3776.6230049999999</v>
      </c>
      <c r="J438" t="s">
        <v>3</v>
      </c>
      <c r="K438">
        <v>25539.076055000001</v>
      </c>
      <c r="L438">
        <v>3749.9635090000002</v>
      </c>
      <c r="M438" t="s">
        <v>4</v>
      </c>
      <c r="N438">
        <v>2679.9371139999998</v>
      </c>
      <c r="O438">
        <v>105.424528</v>
      </c>
      <c r="P438" t="s">
        <v>5</v>
      </c>
      <c r="Q438">
        <v>2041.4315819999999</v>
      </c>
      <c r="R438">
        <v>77.422906999999995</v>
      </c>
      <c r="S438" t="s">
        <v>6</v>
      </c>
      <c r="T438">
        <v>802.93510000000003</v>
      </c>
      <c r="U438">
        <v>12.451089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0.37575500000000001</v>
      </c>
      <c r="AG438">
        <v>0</v>
      </c>
      <c r="AH438" t="s">
        <v>11</v>
      </c>
      <c r="AI438">
        <v>0.62162099999999998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27083.469647999998</v>
      </c>
      <c r="I439">
        <v>3968.0778639999999</v>
      </c>
      <c r="J439" t="s">
        <v>3</v>
      </c>
      <c r="K439">
        <v>27041.216952999999</v>
      </c>
      <c r="L439">
        <v>3941.3009670000001</v>
      </c>
      <c r="M439" t="s">
        <v>4</v>
      </c>
      <c r="N439">
        <v>2837.5035889999999</v>
      </c>
      <c r="O439">
        <v>116.98855500000001</v>
      </c>
      <c r="P439" t="s">
        <v>5</v>
      </c>
      <c r="Q439">
        <v>2161.6212399999999</v>
      </c>
      <c r="R439">
        <v>79.680147000000005</v>
      </c>
      <c r="S439" t="s">
        <v>6</v>
      </c>
      <c r="T439">
        <v>850.25719200000003</v>
      </c>
      <c r="U439">
        <v>13.508761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0.37575500000000001</v>
      </c>
      <c r="AG439">
        <v>0</v>
      </c>
      <c r="AH439" t="s">
        <v>11</v>
      </c>
      <c r="AI439">
        <v>0.62162099999999998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28586.301640999998</v>
      </c>
      <c r="I440">
        <v>4073.2286709999998</v>
      </c>
      <c r="J440" t="s">
        <v>3</v>
      </c>
      <c r="K440">
        <v>28541.717186999998</v>
      </c>
      <c r="L440">
        <v>4046.5450219999998</v>
      </c>
      <c r="M440" t="s">
        <v>4</v>
      </c>
      <c r="N440">
        <v>2994.8855570000001</v>
      </c>
      <c r="O440">
        <v>125.32467699999999</v>
      </c>
      <c r="P440" t="s">
        <v>5</v>
      </c>
      <c r="Q440">
        <v>2281.7356300000001</v>
      </c>
      <c r="R440">
        <v>81.918312</v>
      </c>
      <c r="S440" t="s">
        <v>6</v>
      </c>
      <c r="T440">
        <v>897.74641599999995</v>
      </c>
      <c r="U440">
        <v>14.187199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0.37575500000000001</v>
      </c>
      <c r="AG440">
        <v>0</v>
      </c>
      <c r="AH440" t="s">
        <v>11</v>
      </c>
      <c r="AI440">
        <v>0.62162099999999998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30089.734258</v>
      </c>
      <c r="I441">
        <v>4191.0164569999997</v>
      </c>
      <c r="J441" t="s">
        <v>3</v>
      </c>
      <c r="K441">
        <v>30042.801640999998</v>
      </c>
      <c r="L441">
        <v>4165.3719979999996</v>
      </c>
      <c r="M441" t="s">
        <v>4</v>
      </c>
      <c r="N441">
        <v>3152.7676459999998</v>
      </c>
      <c r="O441">
        <v>136.15716399999999</v>
      </c>
      <c r="P441" t="s">
        <v>5</v>
      </c>
      <c r="Q441">
        <v>2401.6775830000001</v>
      </c>
      <c r="R441">
        <v>82.545299</v>
      </c>
      <c r="S441" t="s">
        <v>6</v>
      </c>
      <c r="T441">
        <v>945.06710899999996</v>
      </c>
      <c r="U441">
        <v>13.79903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0.37575500000000001</v>
      </c>
      <c r="AG441">
        <v>0</v>
      </c>
      <c r="AH441" t="s">
        <v>11</v>
      </c>
      <c r="AI441">
        <v>0.62162099999999998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69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1433.0272829999999</v>
      </c>
      <c r="I442">
        <v>70.859030000000004</v>
      </c>
      <c r="J442" t="s">
        <v>3</v>
      </c>
      <c r="K442">
        <v>1430.722888</v>
      </c>
      <c r="L442">
        <v>70.765276999999998</v>
      </c>
      <c r="M442" t="s">
        <v>4</v>
      </c>
      <c r="N442">
        <v>156.26091</v>
      </c>
      <c r="O442">
        <v>3.4493659999999999</v>
      </c>
      <c r="P442" t="s">
        <v>5</v>
      </c>
      <c r="Q442">
        <v>0</v>
      </c>
      <c r="R442">
        <v>0</v>
      </c>
      <c r="S442" t="s">
        <v>6</v>
      </c>
      <c r="T442">
        <v>46.974432999999998</v>
      </c>
      <c r="U442">
        <v>0.12600900000000001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0.37681900000000002</v>
      </c>
      <c r="AG442">
        <v>0</v>
      </c>
      <c r="AH442" t="s">
        <v>11</v>
      </c>
      <c r="AI442">
        <v>0.61912199999999995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69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2866.2594819999999</v>
      </c>
      <c r="I443">
        <v>189.30042900000001</v>
      </c>
      <c r="J443" t="s">
        <v>3</v>
      </c>
      <c r="K443">
        <v>2861.6449459999999</v>
      </c>
      <c r="L443">
        <v>189.514895</v>
      </c>
      <c r="M443" t="s">
        <v>4</v>
      </c>
      <c r="N443">
        <v>312.339629</v>
      </c>
      <c r="O443">
        <v>7.498246</v>
      </c>
      <c r="P443" t="s">
        <v>5</v>
      </c>
      <c r="Q443">
        <v>0</v>
      </c>
      <c r="R443">
        <v>0</v>
      </c>
      <c r="S443" t="s">
        <v>6</v>
      </c>
      <c r="T443">
        <v>94.296362000000002</v>
      </c>
      <c r="U443">
        <v>3.3371400000000002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0.37681900000000002</v>
      </c>
      <c r="AG443">
        <v>0</v>
      </c>
      <c r="AH443" t="s">
        <v>11</v>
      </c>
      <c r="AI443">
        <v>0.61912199999999995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69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4300.1301759999997</v>
      </c>
      <c r="I444">
        <v>361.46184899999997</v>
      </c>
      <c r="J444" t="s">
        <v>3</v>
      </c>
      <c r="K444">
        <v>4293.2185939999999</v>
      </c>
      <c r="L444">
        <v>362.057795</v>
      </c>
      <c r="M444" t="s">
        <v>4</v>
      </c>
      <c r="N444">
        <v>468.28087900000003</v>
      </c>
      <c r="O444">
        <v>11.390044</v>
      </c>
      <c r="P444" t="s">
        <v>5</v>
      </c>
      <c r="Q444">
        <v>0</v>
      </c>
      <c r="R444">
        <v>0</v>
      </c>
      <c r="S444" t="s">
        <v>6</v>
      </c>
      <c r="T444">
        <v>141.483159</v>
      </c>
      <c r="U444">
        <v>3.8373029999999999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0.37667699999999998</v>
      </c>
      <c r="AG444">
        <v>0</v>
      </c>
      <c r="AH444" t="s">
        <v>11</v>
      </c>
      <c r="AI444">
        <v>0.61912199999999995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69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5733.0867289999997</v>
      </c>
      <c r="I445">
        <v>500.93460499999998</v>
      </c>
      <c r="J445" t="s">
        <v>3</v>
      </c>
      <c r="K445">
        <v>5723.8361329999998</v>
      </c>
      <c r="L445">
        <v>501.850414</v>
      </c>
      <c r="M445" t="s">
        <v>4</v>
      </c>
      <c r="N445">
        <v>624.42059900000004</v>
      </c>
      <c r="O445">
        <v>18.02805</v>
      </c>
      <c r="P445" t="s">
        <v>5</v>
      </c>
      <c r="Q445">
        <v>0</v>
      </c>
      <c r="R445">
        <v>0</v>
      </c>
      <c r="S445" t="s">
        <v>6</v>
      </c>
      <c r="T445">
        <v>188.55781899999999</v>
      </c>
      <c r="U445">
        <v>3.9918040000000001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0.37667699999999998</v>
      </c>
      <c r="AG445">
        <v>0</v>
      </c>
      <c r="AH445" t="s">
        <v>11</v>
      </c>
      <c r="AI445">
        <v>0.61912199999999995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69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7165.7238770000004</v>
      </c>
      <c r="I446">
        <v>688.11657100000002</v>
      </c>
      <c r="J446" t="s">
        <v>3</v>
      </c>
      <c r="K446">
        <v>7154.1636820000003</v>
      </c>
      <c r="L446">
        <v>688.87681099999998</v>
      </c>
      <c r="M446" t="s">
        <v>4</v>
      </c>
      <c r="N446">
        <v>780.70939799999996</v>
      </c>
      <c r="O446">
        <v>31.926409</v>
      </c>
      <c r="P446" t="s">
        <v>5</v>
      </c>
      <c r="Q446">
        <v>0</v>
      </c>
      <c r="R446">
        <v>0</v>
      </c>
      <c r="S446" t="s">
        <v>6</v>
      </c>
      <c r="T446">
        <v>235.61383499999999</v>
      </c>
      <c r="U446">
        <v>4.5315110000000001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0.37667699999999998</v>
      </c>
      <c r="AG446">
        <v>0</v>
      </c>
      <c r="AH446" t="s">
        <v>11</v>
      </c>
      <c r="AI446">
        <v>0.61912199999999995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69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8598.1991409999991</v>
      </c>
      <c r="I447">
        <v>842.07160499999998</v>
      </c>
      <c r="J447" t="s">
        <v>3</v>
      </c>
      <c r="K447">
        <v>8584.3202930000007</v>
      </c>
      <c r="L447">
        <v>842.85580700000003</v>
      </c>
      <c r="M447" t="s">
        <v>4</v>
      </c>
      <c r="N447">
        <v>936.74629000000004</v>
      </c>
      <c r="O447">
        <v>41.216124000000001</v>
      </c>
      <c r="P447" t="s">
        <v>5</v>
      </c>
      <c r="Q447">
        <v>0</v>
      </c>
      <c r="R447">
        <v>0</v>
      </c>
      <c r="S447" t="s">
        <v>6</v>
      </c>
      <c r="T447">
        <v>282.63440200000002</v>
      </c>
      <c r="U447">
        <v>4.610722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0.37667699999999998</v>
      </c>
      <c r="AG447">
        <v>0</v>
      </c>
      <c r="AH447" t="s">
        <v>11</v>
      </c>
      <c r="AI447">
        <v>0.61912199999999995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69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10030.641484</v>
      </c>
      <c r="I448">
        <v>976.46094700000003</v>
      </c>
      <c r="J448" t="s">
        <v>3</v>
      </c>
      <c r="K448">
        <v>10014.450742000001</v>
      </c>
      <c r="L448">
        <v>977.86802599999999</v>
      </c>
      <c r="M448" t="s">
        <v>4</v>
      </c>
      <c r="N448">
        <v>1092.8530049999999</v>
      </c>
      <c r="O448">
        <v>55.867438</v>
      </c>
      <c r="P448" t="s">
        <v>5</v>
      </c>
      <c r="Q448">
        <v>0</v>
      </c>
      <c r="R448">
        <v>0</v>
      </c>
      <c r="S448" t="s">
        <v>6</v>
      </c>
      <c r="T448">
        <v>329.695651</v>
      </c>
      <c r="U448">
        <v>4.5788390000000003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0.37658999999999998</v>
      </c>
      <c r="AG448">
        <v>0</v>
      </c>
      <c r="AH448" t="s">
        <v>11</v>
      </c>
      <c r="AI448">
        <v>0.61912199999999995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69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11463.786152000001</v>
      </c>
      <c r="I449">
        <v>1198.113738</v>
      </c>
      <c r="J449" t="s">
        <v>3</v>
      </c>
      <c r="K449">
        <v>11445.292949000001</v>
      </c>
      <c r="L449">
        <v>1198.7450879999999</v>
      </c>
      <c r="M449" t="s">
        <v>4</v>
      </c>
      <c r="N449">
        <v>1248.9533960000001</v>
      </c>
      <c r="O449">
        <v>72.457650999999998</v>
      </c>
      <c r="P449" t="s">
        <v>5</v>
      </c>
      <c r="Q449">
        <v>0</v>
      </c>
      <c r="R449">
        <v>0</v>
      </c>
      <c r="S449" t="s">
        <v>6</v>
      </c>
      <c r="T449">
        <v>376.750696</v>
      </c>
      <c r="U449">
        <v>4.6906720000000002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0.37658999999999998</v>
      </c>
      <c r="AG449">
        <v>0</v>
      </c>
      <c r="AH449" t="s">
        <v>11</v>
      </c>
      <c r="AI449">
        <v>0.61912199999999995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69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12895.236465</v>
      </c>
      <c r="I450">
        <v>1403.9505220000001</v>
      </c>
      <c r="J450" t="s">
        <v>3</v>
      </c>
      <c r="K450">
        <v>12874.443691</v>
      </c>
      <c r="L450">
        <v>1404.2109270000001</v>
      </c>
      <c r="M450" t="s">
        <v>4</v>
      </c>
      <c r="N450">
        <v>1404.7435620000001</v>
      </c>
      <c r="O450">
        <v>83.027257000000006</v>
      </c>
      <c r="P450" t="s">
        <v>5</v>
      </c>
      <c r="Q450">
        <v>0</v>
      </c>
      <c r="R450">
        <v>0</v>
      </c>
      <c r="S450" t="s">
        <v>6</v>
      </c>
      <c r="T450">
        <v>423.745833</v>
      </c>
      <c r="U450">
        <v>5.0957020000000002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0.37658999999999998</v>
      </c>
      <c r="AG450">
        <v>0</v>
      </c>
      <c r="AH450" t="s">
        <v>11</v>
      </c>
      <c r="AI450">
        <v>0.61912199999999995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69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14326.964102</v>
      </c>
      <c r="I451">
        <v>1592.538321</v>
      </c>
      <c r="J451" t="s">
        <v>3</v>
      </c>
      <c r="K451">
        <v>14303.875781000001</v>
      </c>
      <c r="L451">
        <v>1593.9306859999999</v>
      </c>
      <c r="M451" t="s">
        <v>4</v>
      </c>
      <c r="N451">
        <v>1560.760432</v>
      </c>
      <c r="O451">
        <v>106.60607400000001</v>
      </c>
      <c r="P451" t="s">
        <v>5</v>
      </c>
      <c r="Q451">
        <v>0</v>
      </c>
      <c r="R451">
        <v>0</v>
      </c>
      <c r="S451" t="s">
        <v>6</v>
      </c>
      <c r="T451">
        <v>470.705287</v>
      </c>
      <c r="U451">
        <v>5.2213710000000004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0.375942</v>
      </c>
      <c r="AG451">
        <v>0</v>
      </c>
      <c r="AH451" t="s">
        <v>11</v>
      </c>
      <c r="AI451">
        <v>0.61912199999999995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69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15759.714687</v>
      </c>
      <c r="I452">
        <v>1739.8832890000001</v>
      </c>
      <c r="J452" t="s">
        <v>3</v>
      </c>
      <c r="K452">
        <v>15734.326152</v>
      </c>
      <c r="L452">
        <v>1741.2190909999999</v>
      </c>
      <c r="M452" t="s">
        <v>4</v>
      </c>
      <c r="N452">
        <v>1716.9960229999999</v>
      </c>
      <c r="O452">
        <v>118.42180999999999</v>
      </c>
      <c r="P452" t="s">
        <v>5</v>
      </c>
      <c r="Q452">
        <v>0</v>
      </c>
      <c r="R452">
        <v>0</v>
      </c>
      <c r="S452" t="s">
        <v>6</v>
      </c>
      <c r="T452">
        <v>517.79167600000005</v>
      </c>
      <c r="U452">
        <v>5.8907509999999998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0.37575500000000001</v>
      </c>
      <c r="AG452">
        <v>0</v>
      </c>
      <c r="AH452" t="s">
        <v>11</v>
      </c>
      <c r="AI452">
        <v>0.62162099999999998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69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17191.168788999999</v>
      </c>
      <c r="I453">
        <v>1837.6592639999999</v>
      </c>
      <c r="J453" t="s">
        <v>3</v>
      </c>
      <c r="K453">
        <v>17163.468476999999</v>
      </c>
      <c r="L453">
        <v>1838.7028789999999</v>
      </c>
      <c r="M453" t="s">
        <v>4</v>
      </c>
      <c r="N453">
        <v>1872.751704</v>
      </c>
      <c r="O453">
        <v>127.654886</v>
      </c>
      <c r="P453" t="s">
        <v>5</v>
      </c>
      <c r="Q453">
        <v>0</v>
      </c>
      <c r="R453">
        <v>0</v>
      </c>
      <c r="S453" t="s">
        <v>6</v>
      </c>
      <c r="T453">
        <v>565.01844700000004</v>
      </c>
      <c r="U453">
        <v>6.598916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0.37575500000000001</v>
      </c>
      <c r="AG453">
        <v>0</v>
      </c>
      <c r="AH453" t="s">
        <v>11</v>
      </c>
      <c r="AI453">
        <v>0.62162099999999998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69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18622.843008</v>
      </c>
      <c r="I454">
        <v>2021.742352</v>
      </c>
      <c r="J454" t="s">
        <v>3</v>
      </c>
      <c r="K454">
        <v>18592.832852</v>
      </c>
      <c r="L454">
        <v>2021.8179600000001</v>
      </c>
      <c r="M454" t="s">
        <v>4</v>
      </c>
      <c r="N454">
        <v>2028.8491799999999</v>
      </c>
      <c r="O454">
        <v>152.72237799999999</v>
      </c>
      <c r="P454" t="s">
        <v>5</v>
      </c>
      <c r="Q454">
        <v>0</v>
      </c>
      <c r="R454">
        <v>0</v>
      </c>
      <c r="S454" t="s">
        <v>6</v>
      </c>
      <c r="T454">
        <v>612.263689</v>
      </c>
      <c r="U454">
        <v>7.2066480000000004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0.37575500000000001</v>
      </c>
      <c r="AG454">
        <v>0</v>
      </c>
      <c r="AH454" t="s">
        <v>11</v>
      </c>
      <c r="AI454">
        <v>0.62162099999999998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69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20054.819374999999</v>
      </c>
      <c r="I455">
        <v>2179.4789689999998</v>
      </c>
      <c r="J455" t="s">
        <v>3</v>
      </c>
      <c r="K455">
        <v>20022.501992000001</v>
      </c>
      <c r="L455">
        <v>2179.9193409999998</v>
      </c>
      <c r="M455" t="s">
        <v>4</v>
      </c>
      <c r="N455">
        <v>2184.9290919999999</v>
      </c>
      <c r="O455">
        <v>168.72816499999999</v>
      </c>
      <c r="P455" t="s">
        <v>5</v>
      </c>
      <c r="Q455">
        <v>0</v>
      </c>
      <c r="R455">
        <v>0</v>
      </c>
      <c r="S455" t="s">
        <v>6</v>
      </c>
      <c r="T455">
        <v>659.49482999999998</v>
      </c>
      <c r="U455">
        <v>7.4542390000000003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0.37575500000000001</v>
      </c>
      <c r="AG455">
        <v>0</v>
      </c>
      <c r="AH455" t="s">
        <v>11</v>
      </c>
      <c r="AI455">
        <v>0.62162099999999998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69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21486.596444999999</v>
      </c>
      <c r="I456">
        <v>2356.9974830000001</v>
      </c>
      <c r="J456" t="s">
        <v>3</v>
      </c>
      <c r="K456">
        <v>21451.971719000001</v>
      </c>
      <c r="L456">
        <v>2357.526061</v>
      </c>
      <c r="M456" t="s">
        <v>4</v>
      </c>
      <c r="N456">
        <v>2340.8730369999998</v>
      </c>
      <c r="O456">
        <v>178.352418</v>
      </c>
      <c r="P456" t="s">
        <v>5</v>
      </c>
      <c r="Q456">
        <v>0</v>
      </c>
      <c r="R456">
        <v>0</v>
      </c>
      <c r="S456" t="s">
        <v>6</v>
      </c>
      <c r="T456">
        <v>706.78941299999997</v>
      </c>
      <c r="U456">
        <v>7.8696219999999997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0.37575500000000001</v>
      </c>
      <c r="AG456">
        <v>0</v>
      </c>
      <c r="AH456" t="s">
        <v>11</v>
      </c>
      <c r="AI456">
        <v>0.62162099999999998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69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22919.52418</v>
      </c>
      <c r="I457">
        <v>2617.1079249999998</v>
      </c>
      <c r="J457" t="s">
        <v>3</v>
      </c>
      <c r="K457">
        <v>22882.596249999999</v>
      </c>
      <c r="L457">
        <v>2616.3240049999999</v>
      </c>
      <c r="M457" t="s">
        <v>4</v>
      </c>
      <c r="N457">
        <v>2497.13499</v>
      </c>
      <c r="O457">
        <v>207.41515899999999</v>
      </c>
      <c r="P457" t="s">
        <v>5</v>
      </c>
      <c r="Q457">
        <v>0</v>
      </c>
      <c r="R457">
        <v>0</v>
      </c>
      <c r="S457" t="s">
        <v>6</v>
      </c>
      <c r="T457">
        <v>754.06531500000006</v>
      </c>
      <c r="U457">
        <v>8.2947670000000002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0.37575500000000001</v>
      </c>
      <c r="AG457">
        <v>0</v>
      </c>
      <c r="AH457" t="s">
        <v>11</v>
      </c>
      <c r="AI457">
        <v>0.62162099999999998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69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24351.434218999999</v>
      </c>
      <c r="I458">
        <v>2853.2631270000002</v>
      </c>
      <c r="J458" t="s">
        <v>3</v>
      </c>
      <c r="K458">
        <v>24312.194179999999</v>
      </c>
      <c r="L458">
        <v>2851.3104269999999</v>
      </c>
      <c r="M458" t="s">
        <v>4</v>
      </c>
      <c r="N458">
        <v>2653.4010060000001</v>
      </c>
      <c r="O458">
        <v>236.94608199999999</v>
      </c>
      <c r="P458" t="s">
        <v>5</v>
      </c>
      <c r="Q458">
        <v>0</v>
      </c>
      <c r="R458">
        <v>0</v>
      </c>
      <c r="S458" t="s">
        <v>6</v>
      </c>
      <c r="T458">
        <v>801.30980999999997</v>
      </c>
      <c r="U458">
        <v>8.8054210000000008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0.37575500000000001</v>
      </c>
      <c r="AG458">
        <v>0</v>
      </c>
      <c r="AH458" t="s">
        <v>11</v>
      </c>
      <c r="AI458">
        <v>0.62162099999999998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69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25784.898358999999</v>
      </c>
      <c r="I459">
        <v>2961.7807899999998</v>
      </c>
      <c r="J459" t="s">
        <v>3</v>
      </c>
      <c r="K459">
        <v>25743.331719000002</v>
      </c>
      <c r="L459">
        <v>2958.1605880000002</v>
      </c>
      <c r="M459" t="s">
        <v>4</v>
      </c>
      <c r="N459">
        <v>2809.6863530000001</v>
      </c>
      <c r="O459">
        <v>264.21434499999998</v>
      </c>
      <c r="P459" t="s">
        <v>5</v>
      </c>
      <c r="Q459">
        <v>0</v>
      </c>
      <c r="R459">
        <v>0</v>
      </c>
      <c r="S459" t="s">
        <v>6</v>
      </c>
      <c r="T459">
        <v>848.727622</v>
      </c>
      <c r="U459">
        <v>9.1667719999999999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0.37575500000000001</v>
      </c>
      <c r="AG459">
        <v>0</v>
      </c>
      <c r="AH459" t="s">
        <v>11</v>
      </c>
      <c r="AI459">
        <v>0.62162099999999998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69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27217.029257999999</v>
      </c>
      <c r="I460">
        <v>3054.894922</v>
      </c>
      <c r="J460" t="s">
        <v>3</v>
      </c>
      <c r="K460">
        <v>27173.154999999999</v>
      </c>
      <c r="L460">
        <v>3049.908637</v>
      </c>
      <c r="M460" t="s">
        <v>4</v>
      </c>
      <c r="N460">
        <v>2965.6180960000002</v>
      </c>
      <c r="O460">
        <v>274.190833</v>
      </c>
      <c r="P460" t="s">
        <v>5</v>
      </c>
      <c r="Q460">
        <v>0</v>
      </c>
      <c r="R460">
        <v>0</v>
      </c>
      <c r="S460" t="s">
        <v>6</v>
      </c>
      <c r="T460">
        <v>895.96340699999996</v>
      </c>
      <c r="U460">
        <v>9.3211130000000004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0.37575500000000001</v>
      </c>
      <c r="AG460">
        <v>0</v>
      </c>
      <c r="AH460" t="s">
        <v>11</v>
      </c>
      <c r="AI460">
        <v>0.62162099999999998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69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28648.857069999998</v>
      </c>
      <c r="I461">
        <v>3285.1410569999998</v>
      </c>
      <c r="J461" t="s">
        <v>3</v>
      </c>
      <c r="K461">
        <v>28602.662031</v>
      </c>
      <c r="L461">
        <v>3280.4609070000001</v>
      </c>
      <c r="M461" t="s">
        <v>4</v>
      </c>
      <c r="N461">
        <v>3121.8451559999999</v>
      </c>
      <c r="O461">
        <v>295.065001</v>
      </c>
      <c r="P461" t="s">
        <v>5</v>
      </c>
      <c r="Q461">
        <v>0</v>
      </c>
      <c r="R461">
        <v>0</v>
      </c>
      <c r="S461" t="s">
        <v>6</v>
      </c>
      <c r="T461">
        <v>943.15024300000005</v>
      </c>
      <c r="U461">
        <v>8.9028880000000008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0.37575500000000001</v>
      </c>
      <c r="AG461">
        <v>0</v>
      </c>
      <c r="AH461" t="s">
        <v>11</v>
      </c>
      <c r="AI461">
        <v>0.62162099999999998</v>
      </c>
      <c r="AJ461">
        <v>0</v>
      </c>
      <c r="AK461" t="s">
        <v>12</v>
      </c>
      <c r="AL461">
        <v>0</v>
      </c>
      <c r="AM4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zoomScale="40" zoomScaleNormal="40" workbookViewId="0">
      <selection activeCell="E1" sqref="E1"/>
    </sheetView>
  </sheetViews>
  <sheetFormatPr defaultRowHeight="15" x14ac:dyDescent="0.25"/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134</v>
      </c>
      <c r="F1" t="s">
        <v>24</v>
      </c>
      <c r="G1" t="s">
        <v>135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78.363600000000005</v>
      </c>
      <c r="C2">
        <v>32.711199999999998</v>
      </c>
      <c r="D2">
        <v>11.499599999999999</v>
      </c>
      <c r="E2">
        <v>5.4746600000000001</v>
      </c>
      <c r="F2">
        <v>3.33223</v>
      </c>
      <c r="G2">
        <v>0</v>
      </c>
      <c r="H2">
        <v>3.33223</v>
      </c>
      <c r="I2">
        <v>32767</v>
      </c>
      <c r="J2">
        <v>-32767</v>
      </c>
      <c r="K2">
        <v>0</v>
      </c>
    </row>
    <row r="3" spans="1:17" x14ac:dyDescent="0.25">
      <c r="A3" t="s">
        <v>34</v>
      </c>
      <c r="B3">
        <v>81.0642</v>
      </c>
      <c r="C3">
        <v>34.8371</v>
      </c>
      <c r="D3">
        <v>12.0868</v>
      </c>
      <c r="E3">
        <v>5.4711699999999999</v>
      </c>
      <c r="F3">
        <v>3.6733500000000001</v>
      </c>
      <c r="G3">
        <v>0</v>
      </c>
      <c r="H3">
        <v>3.6733500000000001</v>
      </c>
      <c r="I3">
        <v>32767</v>
      </c>
      <c r="J3">
        <v>-32767</v>
      </c>
      <c r="K3">
        <v>0</v>
      </c>
    </row>
    <row r="4" spans="1:17" x14ac:dyDescent="0.25">
      <c r="A4" t="s">
        <v>34</v>
      </c>
      <c r="B4">
        <v>92.498900000000006</v>
      </c>
      <c r="C4">
        <v>47.856000000000002</v>
      </c>
      <c r="D4">
        <v>15.462300000000001</v>
      </c>
      <c r="E4">
        <v>7.7287600000000003</v>
      </c>
      <c r="F4">
        <v>5.6234999999999999</v>
      </c>
      <c r="G4">
        <v>0</v>
      </c>
      <c r="H4" s="11" t="s">
        <v>136</v>
      </c>
      <c r="I4">
        <v>32767</v>
      </c>
      <c r="J4">
        <v>-32767</v>
      </c>
      <c r="K4">
        <v>0</v>
      </c>
    </row>
    <row r="5" spans="1:17" x14ac:dyDescent="0.25">
      <c r="A5" t="s">
        <v>34</v>
      </c>
      <c r="B5">
        <v>72.502099999999999</v>
      </c>
      <c r="C5">
        <v>28.759</v>
      </c>
      <c r="D5">
        <v>10.270300000000001</v>
      </c>
      <c r="E5">
        <v>4.5966100000000001</v>
      </c>
      <c r="F5">
        <v>2.9790399999999999</v>
      </c>
      <c r="G5">
        <v>0</v>
      </c>
      <c r="H5">
        <v>2.9790399999999999</v>
      </c>
      <c r="I5">
        <v>32767</v>
      </c>
      <c r="J5">
        <v>-32767</v>
      </c>
      <c r="K5">
        <v>0</v>
      </c>
    </row>
    <row r="6" spans="1:17" x14ac:dyDescent="0.25">
      <c r="A6" t="s">
        <v>34</v>
      </c>
      <c r="B6">
        <v>85.980699999999999</v>
      </c>
      <c r="C6">
        <v>29.8995</v>
      </c>
      <c r="D6">
        <v>10.0867</v>
      </c>
      <c r="E6">
        <v>4.5677500000000002</v>
      </c>
      <c r="F6">
        <v>2.6927699999999999</v>
      </c>
      <c r="G6">
        <v>0</v>
      </c>
      <c r="H6">
        <v>2.6927699999999999</v>
      </c>
      <c r="I6">
        <v>32767</v>
      </c>
      <c r="J6">
        <v>-32767</v>
      </c>
      <c r="K6">
        <v>0</v>
      </c>
    </row>
    <row r="7" spans="1:17" x14ac:dyDescent="0.25">
      <c r="A7" t="s">
        <v>34</v>
      </c>
      <c r="B7">
        <v>85.661799999999999</v>
      </c>
      <c r="C7">
        <v>36.151600000000002</v>
      </c>
      <c r="D7">
        <v>11.3588</v>
      </c>
      <c r="E7">
        <v>5.3860200000000003</v>
      </c>
      <c r="F7">
        <v>2.82864</v>
      </c>
      <c r="G7">
        <v>0</v>
      </c>
      <c r="H7">
        <v>2.82864</v>
      </c>
      <c r="I7">
        <v>32767</v>
      </c>
      <c r="J7">
        <v>-32767</v>
      </c>
      <c r="K7">
        <v>0</v>
      </c>
    </row>
    <row r="8" spans="1:17" x14ac:dyDescent="0.25">
      <c r="A8" t="s">
        <v>34</v>
      </c>
      <c r="B8">
        <v>82.947400000000002</v>
      </c>
      <c r="C8">
        <v>35.405200000000001</v>
      </c>
      <c r="D8">
        <v>11.871</v>
      </c>
      <c r="E8">
        <v>5.5777599999999996</v>
      </c>
      <c r="F8">
        <v>3.00909</v>
      </c>
      <c r="G8">
        <v>0</v>
      </c>
      <c r="H8">
        <v>3.00909</v>
      </c>
      <c r="I8">
        <v>32767</v>
      </c>
      <c r="J8">
        <v>-32767</v>
      </c>
      <c r="K8">
        <v>0</v>
      </c>
    </row>
    <row r="9" spans="1:17" x14ac:dyDescent="0.25">
      <c r="A9" t="s">
        <v>34</v>
      </c>
      <c r="B9">
        <v>79.396500000000003</v>
      </c>
      <c r="C9">
        <v>30.534400000000002</v>
      </c>
      <c r="D9">
        <v>10.4617</v>
      </c>
      <c r="E9">
        <v>4.6289600000000002</v>
      </c>
      <c r="F9">
        <v>2.8663099999999999</v>
      </c>
      <c r="G9">
        <v>0</v>
      </c>
      <c r="H9">
        <v>2.8663099999999999</v>
      </c>
      <c r="I9">
        <v>32767</v>
      </c>
      <c r="J9">
        <v>-32767</v>
      </c>
      <c r="K9">
        <v>0</v>
      </c>
    </row>
    <row r="10" spans="1:17" x14ac:dyDescent="0.25">
      <c r="A10" t="s">
        <v>34</v>
      </c>
      <c r="B10">
        <v>75.645600000000002</v>
      </c>
      <c r="C10">
        <v>31.020399999999999</v>
      </c>
      <c r="D10">
        <v>10.4787</v>
      </c>
      <c r="E10">
        <v>4.5427900000000001</v>
      </c>
      <c r="F10">
        <v>2.6297000000000001</v>
      </c>
      <c r="G10">
        <v>0</v>
      </c>
      <c r="H10" s="11" t="s">
        <v>137</v>
      </c>
      <c r="I10">
        <v>32767</v>
      </c>
      <c r="J10">
        <v>-32767</v>
      </c>
      <c r="K10">
        <v>0</v>
      </c>
    </row>
    <row r="11" spans="1:17" x14ac:dyDescent="0.25">
      <c r="A11" t="s">
        <v>34</v>
      </c>
      <c r="B11">
        <v>73.952699999999993</v>
      </c>
      <c r="C11">
        <v>30.1812</v>
      </c>
      <c r="D11">
        <v>10.2683</v>
      </c>
      <c r="E11">
        <v>4.3978000000000002</v>
      </c>
      <c r="F11">
        <v>2.6397200000000001</v>
      </c>
      <c r="G11">
        <v>0</v>
      </c>
      <c r="H11">
        <v>2.6397200000000001</v>
      </c>
      <c r="I11">
        <v>32767</v>
      </c>
      <c r="J11">
        <v>-32767</v>
      </c>
      <c r="K11">
        <v>0</v>
      </c>
    </row>
    <row r="12" spans="1:17" x14ac:dyDescent="0.25">
      <c r="A12" t="s">
        <v>34</v>
      </c>
      <c r="B12">
        <v>74.821299999999994</v>
      </c>
      <c r="C12">
        <v>29.3597</v>
      </c>
      <c r="D12">
        <v>10.3949</v>
      </c>
      <c r="E12">
        <v>4.3921299999999999</v>
      </c>
      <c r="F12">
        <v>2.7398799999999999</v>
      </c>
      <c r="G12">
        <v>0</v>
      </c>
      <c r="H12">
        <v>2.7398799999999999</v>
      </c>
      <c r="I12">
        <v>32767</v>
      </c>
      <c r="J12">
        <v>-32767</v>
      </c>
      <c r="K12">
        <v>0</v>
      </c>
    </row>
    <row r="13" spans="1:17" x14ac:dyDescent="0.25">
      <c r="A13" t="s">
        <v>34</v>
      </c>
      <c r="B13">
        <v>78.540499999999994</v>
      </c>
      <c r="C13">
        <v>30.945699999999999</v>
      </c>
      <c r="D13">
        <v>10.3933</v>
      </c>
      <c r="E13">
        <v>4.7111999999999998</v>
      </c>
      <c r="F13">
        <v>2.8980199999999998</v>
      </c>
      <c r="G13">
        <v>0</v>
      </c>
      <c r="H13">
        <v>2.8980199999999998</v>
      </c>
      <c r="I13">
        <v>32767</v>
      </c>
      <c r="J13">
        <v>-32767</v>
      </c>
      <c r="K13">
        <v>0</v>
      </c>
    </row>
    <row r="14" spans="1:17" x14ac:dyDescent="0.25">
      <c r="A14" t="s">
        <v>34</v>
      </c>
      <c r="B14">
        <v>72.930499999999995</v>
      </c>
      <c r="C14">
        <v>28.7532</v>
      </c>
      <c r="D14">
        <v>10.245799999999999</v>
      </c>
      <c r="E14">
        <v>4.3593000000000002</v>
      </c>
      <c r="F14">
        <v>2.8115600000000001</v>
      </c>
      <c r="G14">
        <v>0</v>
      </c>
      <c r="H14">
        <v>2.8115600000000001</v>
      </c>
      <c r="I14">
        <v>32767</v>
      </c>
      <c r="J14">
        <v>-32767</v>
      </c>
      <c r="K14">
        <v>0</v>
      </c>
    </row>
    <row r="15" spans="1:17" x14ac:dyDescent="0.25">
      <c r="A15" t="s">
        <v>34</v>
      </c>
      <c r="B15">
        <v>71.180199999999999</v>
      </c>
      <c r="C15">
        <v>28.4893</v>
      </c>
      <c r="D15">
        <v>9.7527299999999997</v>
      </c>
      <c r="E15">
        <v>4.3603199999999998</v>
      </c>
      <c r="F15">
        <v>2.71584</v>
      </c>
      <c r="G15">
        <v>0</v>
      </c>
      <c r="H15">
        <v>2.71584</v>
      </c>
      <c r="I15">
        <v>32767</v>
      </c>
      <c r="J15">
        <v>-32767</v>
      </c>
      <c r="K15">
        <v>0</v>
      </c>
    </row>
    <row r="16" spans="1:17" x14ac:dyDescent="0.25">
      <c r="A16" t="s">
        <v>34</v>
      </c>
      <c r="B16">
        <v>75.734499999999997</v>
      </c>
      <c r="C16">
        <v>34.807699999999997</v>
      </c>
      <c r="D16">
        <v>11.8841</v>
      </c>
      <c r="E16">
        <v>5.2233299999999998</v>
      </c>
      <c r="F16">
        <v>3.5833300000000001</v>
      </c>
      <c r="G16">
        <v>0</v>
      </c>
      <c r="H16">
        <v>3.5833300000000001</v>
      </c>
      <c r="I16">
        <v>32767</v>
      </c>
      <c r="J16">
        <v>-32767</v>
      </c>
      <c r="K16">
        <v>0</v>
      </c>
    </row>
    <row r="17" spans="1:11" x14ac:dyDescent="0.25">
      <c r="A17" t="s">
        <v>34</v>
      </c>
      <c r="B17">
        <v>71.796599999999998</v>
      </c>
      <c r="C17">
        <v>29.1388</v>
      </c>
      <c r="D17">
        <v>9.8535000000000004</v>
      </c>
      <c r="E17">
        <v>4.1751100000000001</v>
      </c>
      <c r="F17">
        <v>2.6270099999999998</v>
      </c>
      <c r="G17">
        <v>0</v>
      </c>
      <c r="H17">
        <v>2.6270099999999998</v>
      </c>
      <c r="I17">
        <v>32767</v>
      </c>
      <c r="J17">
        <v>-32767</v>
      </c>
      <c r="K17">
        <v>0</v>
      </c>
    </row>
    <row r="18" spans="1:11" x14ac:dyDescent="0.25">
      <c r="A18" t="s">
        <v>34</v>
      </c>
      <c r="B18">
        <v>80.4786</v>
      </c>
      <c r="C18">
        <v>39.358800000000002</v>
      </c>
      <c r="D18">
        <v>13.116300000000001</v>
      </c>
      <c r="E18">
        <v>5.8834499999999998</v>
      </c>
      <c r="F18">
        <v>4.1773400000000001</v>
      </c>
      <c r="G18">
        <v>0</v>
      </c>
      <c r="H18">
        <v>4.1773400000000001</v>
      </c>
      <c r="I18">
        <v>32767</v>
      </c>
      <c r="J18">
        <v>-32767</v>
      </c>
      <c r="K18">
        <v>0</v>
      </c>
    </row>
    <row r="19" spans="1:11" x14ac:dyDescent="0.25">
      <c r="A19" t="s">
        <v>34</v>
      </c>
      <c r="B19">
        <v>69.265600000000006</v>
      </c>
      <c r="C19">
        <v>28.191400000000002</v>
      </c>
      <c r="D19">
        <v>9.5221099999999996</v>
      </c>
      <c r="E19">
        <v>3.9052899999999999</v>
      </c>
      <c r="F19">
        <v>2.3558400000000002</v>
      </c>
      <c r="G19">
        <v>0</v>
      </c>
      <c r="H19">
        <v>2.3558400000000002</v>
      </c>
      <c r="I19">
        <v>32767</v>
      </c>
      <c r="J19">
        <v>-32767</v>
      </c>
      <c r="K19">
        <v>0</v>
      </c>
    </row>
    <row r="20" spans="1:11" x14ac:dyDescent="0.25">
      <c r="A20" t="s">
        <v>34</v>
      </c>
      <c r="B20">
        <v>73.082599999999999</v>
      </c>
      <c r="C20">
        <v>28.861499999999999</v>
      </c>
      <c r="D20">
        <v>9.9871599999999994</v>
      </c>
      <c r="E20">
        <v>4.3266900000000001</v>
      </c>
      <c r="F20">
        <v>2.72512</v>
      </c>
      <c r="G20">
        <v>0</v>
      </c>
      <c r="H20">
        <v>2.72512</v>
      </c>
      <c r="I20">
        <v>32767</v>
      </c>
      <c r="J20">
        <v>-32767</v>
      </c>
      <c r="K20">
        <v>0</v>
      </c>
    </row>
    <row r="21" spans="1:11" x14ac:dyDescent="0.25">
      <c r="A21" t="s">
        <v>34</v>
      </c>
      <c r="B21">
        <v>70.862399999999994</v>
      </c>
      <c r="C21">
        <v>28.611499999999999</v>
      </c>
      <c r="D21">
        <v>10.069800000000001</v>
      </c>
      <c r="E21">
        <v>4.2026300000000001</v>
      </c>
      <c r="F21">
        <v>2.6530300000000002</v>
      </c>
      <c r="G21">
        <v>0</v>
      </c>
      <c r="H21">
        <v>2.6530300000000002</v>
      </c>
      <c r="I21">
        <v>32767</v>
      </c>
      <c r="J21">
        <v>-32767</v>
      </c>
      <c r="K21">
        <v>0</v>
      </c>
    </row>
    <row r="22" spans="1:11" x14ac:dyDescent="0.25">
      <c r="A22" t="s">
        <v>34</v>
      </c>
      <c r="B22">
        <v>76.916300000000007</v>
      </c>
      <c r="C22">
        <v>35.295499999999997</v>
      </c>
      <c r="D22">
        <v>11.7399</v>
      </c>
      <c r="E22">
        <v>5.4360299999999997</v>
      </c>
      <c r="F22">
        <v>3.8433600000000001</v>
      </c>
      <c r="G22">
        <v>0</v>
      </c>
      <c r="H22">
        <v>3.8433600000000001</v>
      </c>
      <c r="I22">
        <v>32767</v>
      </c>
      <c r="J22">
        <v>-32767</v>
      </c>
      <c r="K22">
        <v>0</v>
      </c>
    </row>
    <row r="23" spans="1:11" x14ac:dyDescent="0.25">
      <c r="A23" t="s">
        <v>34</v>
      </c>
      <c r="B23">
        <v>80.894900000000007</v>
      </c>
      <c r="C23">
        <v>37.4801</v>
      </c>
      <c r="D23">
        <v>12.5547</v>
      </c>
      <c r="E23">
        <v>5.8181200000000004</v>
      </c>
      <c r="F23">
        <v>4.2556099999999999</v>
      </c>
      <c r="G23">
        <v>0</v>
      </c>
      <c r="H23">
        <v>4.2556099999999999</v>
      </c>
      <c r="I23">
        <v>32767</v>
      </c>
      <c r="J23">
        <v>-32767</v>
      </c>
      <c r="K23">
        <v>0</v>
      </c>
    </row>
    <row r="24" spans="1:11" x14ac:dyDescent="0.25">
      <c r="A24" t="s">
        <v>34</v>
      </c>
      <c r="B24">
        <v>69.962500000000006</v>
      </c>
      <c r="C24">
        <v>28.788599999999999</v>
      </c>
      <c r="D24">
        <v>9.9394500000000008</v>
      </c>
      <c r="E24">
        <v>4.1092500000000003</v>
      </c>
      <c r="F24">
        <v>2.5994000000000002</v>
      </c>
      <c r="G24">
        <v>0</v>
      </c>
      <c r="H24" s="11" t="s">
        <v>138</v>
      </c>
      <c r="I24">
        <v>32767</v>
      </c>
      <c r="J24">
        <v>-32767</v>
      </c>
      <c r="K24">
        <v>0</v>
      </c>
    </row>
    <row r="25" spans="1:11" x14ac:dyDescent="0.25">
      <c r="A25" t="s">
        <v>34</v>
      </c>
      <c r="B25">
        <v>71.439300000000003</v>
      </c>
      <c r="C25">
        <v>28.281700000000001</v>
      </c>
      <c r="D25">
        <v>9.5101999999999993</v>
      </c>
      <c r="E25">
        <v>4.0243599999999997</v>
      </c>
      <c r="F25">
        <v>2.4809000000000001</v>
      </c>
      <c r="G25">
        <v>0</v>
      </c>
      <c r="H25" s="11" t="s">
        <v>139</v>
      </c>
      <c r="I25">
        <v>32767</v>
      </c>
      <c r="J25">
        <v>-32767</v>
      </c>
      <c r="K25">
        <v>0</v>
      </c>
    </row>
    <row r="26" spans="1:11" x14ac:dyDescent="0.25">
      <c r="A26" t="s">
        <v>34</v>
      </c>
      <c r="B26">
        <v>95.538899999999998</v>
      </c>
      <c r="C26">
        <v>52.91</v>
      </c>
      <c r="D26">
        <v>17.114000000000001</v>
      </c>
      <c r="E26">
        <v>8.4849399999999999</v>
      </c>
      <c r="F26">
        <v>6.7532199999999998</v>
      </c>
      <c r="G26">
        <v>0</v>
      </c>
      <c r="H26">
        <v>6.7532199999999998</v>
      </c>
      <c r="I26">
        <v>32767</v>
      </c>
      <c r="J26">
        <v>-32767</v>
      </c>
      <c r="K26">
        <v>0</v>
      </c>
    </row>
    <row r="27" spans="1:11" x14ac:dyDescent="0.25">
      <c r="A27" t="s">
        <v>34</v>
      </c>
      <c r="B27">
        <v>69.155600000000007</v>
      </c>
      <c r="C27">
        <v>28.523800000000001</v>
      </c>
      <c r="D27">
        <v>9.8845100000000006</v>
      </c>
      <c r="E27">
        <v>4.3056099999999997</v>
      </c>
      <c r="F27">
        <v>2.5935999999999999</v>
      </c>
      <c r="G27">
        <v>0</v>
      </c>
      <c r="H27" s="11" t="s">
        <v>140</v>
      </c>
      <c r="I27">
        <v>32767</v>
      </c>
      <c r="J27">
        <v>-32767</v>
      </c>
      <c r="K27">
        <v>0</v>
      </c>
    </row>
    <row r="28" spans="1:11" x14ac:dyDescent="0.25">
      <c r="A28" t="s">
        <v>34</v>
      </c>
      <c r="B28">
        <v>71.539100000000005</v>
      </c>
      <c r="C28">
        <v>29.943300000000001</v>
      </c>
      <c r="D28">
        <v>9.9341399999999993</v>
      </c>
      <c r="E28">
        <v>4.1206199999999997</v>
      </c>
      <c r="F28">
        <v>2.4634900000000002</v>
      </c>
      <c r="G28">
        <v>0</v>
      </c>
      <c r="H28">
        <v>2.4634900000000002</v>
      </c>
      <c r="I28">
        <v>32767</v>
      </c>
      <c r="J28">
        <v>-32767</v>
      </c>
      <c r="K28">
        <v>0</v>
      </c>
    </row>
    <row r="29" spans="1:11" x14ac:dyDescent="0.25">
      <c r="A29" t="s">
        <v>34</v>
      </c>
      <c r="B29">
        <v>71.097800000000007</v>
      </c>
      <c r="C29">
        <v>28.792400000000001</v>
      </c>
      <c r="D29">
        <v>10.539400000000001</v>
      </c>
      <c r="E29">
        <v>4.5437799999999999</v>
      </c>
      <c r="F29">
        <v>2.8496700000000001</v>
      </c>
      <c r="G29">
        <v>0</v>
      </c>
      <c r="H29">
        <v>2.8496700000000001</v>
      </c>
      <c r="I29">
        <v>32767</v>
      </c>
      <c r="J29">
        <v>-32767</v>
      </c>
      <c r="K29">
        <v>0</v>
      </c>
    </row>
    <row r="30" spans="1:11" x14ac:dyDescent="0.25">
      <c r="A30" t="s">
        <v>34</v>
      </c>
      <c r="B30">
        <v>72.218699999999998</v>
      </c>
      <c r="C30">
        <v>28.3108</v>
      </c>
      <c r="D30">
        <v>9.7612799999999993</v>
      </c>
      <c r="E30">
        <v>4.0512699999999997</v>
      </c>
      <c r="F30">
        <v>2.51546</v>
      </c>
      <c r="G30">
        <v>0</v>
      </c>
      <c r="H30">
        <v>2.51546</v>
      </c>
      <c r="I30">
        <v>32767</v>
      </c>
      <c r="J30">
        <v>-32767</v>
      </c>
      <c r="K30">
        <v>0</v>
      </c>
    </row>
    <row r="31" spans="1:11" x14ac:dyDescent="0.25">
      <c r="A31" t="s">
        <v>34</v>
      </c>
      <c r="B31">
        <v>69.712199999999996</v>
      </c>
      <c r="C31">
        <v>28.2957</v>
      </c>
      <c r="D31">
        <v>9.5781700000000001</v>
      </c>
      <c r="E31">
        <v>4.2092900000000002</v>
      </c>
      <c r="F31">
        <v>2.72234</v>
      </c>
      <c r="G31">
        <v>0</v>
      </c>
      <c r="H31">
        <v>2.72234</v>
      </c>
      <c r="I31">
        <v>32767</v>
      </c>
      <c r="J31">
        <v>-32767</v>
      </c>
      <c r="K31">
        <v>0</v>
      </c>
    </row>
    <row r="32" spans="1:11" x14ac:dyDescent="0.25">
      <c r="A32" t="s">
        <v>34</v>
      </c>
      <c r="B32">
        <v>69.567899999999995</v>
      </c>
      <c r="C32">
        <v>28.508400000000002</v>
      </c>
      <c r="D32">
        <v>10.292</v>
      </c>
      <c r="E32">
        <v>3.9645800000000002</v>
      </c>
      <c r="F32">
        <v>2.2752400000000002</v>
      </c>
      <c r="G32">
        <v>0</v>
      </c>
      <c r="H32">
        <v>2.2752400000000002</v>
      </c>
      <c r="I32">
        <v>32767</v>
      </c>
      <c r="J32">
        <v>-32767</v>
      </c>
      <c r="K32">
        <v>0</v>
      </c>
    </row>
    <row r="33" spans="1:11" x14ac:dyDescent="0.25">
      <c r="A33" t="s">
        <v>34</v>
      </c>
      <c r="B33">
        <v>72.005499999999998</v>
      </c>
      <c r="C33">
        <v>27.5382</v>
      </c>
      <c r="D33">
        <v>9.9129000000000005</v>
      </c>
      <c r="E33">
        <v>4.1730299999999998</v>
      </c>
      <c r="F33">
        <v>2.5829800000000001</v>
      </c>
      <c r="G33">
        <v>0</v>
      </c>
      <c r="H33">
        <v>2.5829800000000001</v>
      </c>
      <c r="I33">
        <v>32767</v>
      </c>
      <c r="J33">
        <v>-32767</v>
      </c>
      <c r="K33">
        <v>0</v>
      </c>
    </row>
    <row r="34" spans="1:11" x14ac:dyDescent="0.25">
      <c r="A34" t="s">
        <v>34</v>
      </c>
      <c r="B34">
        <v>97.065399999999997</v>
      </c>
      <c r="C34">
        <v>50.702500000000001</v>
      </c>
      <c r="D34">
        <v>16.358899999999998</v>
      </c>
      <c r="E34">
        <v>8.3383900000000004</v>
      </c>
      <c r="F34">
        <v>6.3581799999999999</v>
      </c>
      <c r="G34">
        <v>0</v>
      </c>
      <c r="H34">
        <v>6.3581799999999999</v>
      </c>
      <c r="I34">
        <v>32767</v>
      </c>
      <c r="J34">
        <v>-32767</v>
      </c>
      <c r="K34">
        <v>0</v>
      </c>
    </row>
    <row r="35" spans="1:11" x14ac:dyDescent="0.25">
      <c r="A35" t="s">
        <v>34</v>
      </c>
      <c r="B35">
        <v>72.615200000000002</v>
      </c>
      <c r="C35">
        <v>29.384599999999999</v>
      </c>
      <c r="D35">
        <v>10.264799999999999</v>
      </c>
      <c r="E35">
        <v>4.3373499999999998</v>
      </c>
      <c r="F35">
        <v>2.7494100000000001</v>
      </c>
      <c r="G35">
        <v>0</v>
      </c>
      <c r="H35">
        <v>2.7494100000000001</v>
      </c>
      <c r="I35">
        <v>32767</v>
      </c>
      <c r="J35">
        <v>-32767</v>
      </c>
      <c r="K35">
        <v>0</v>
      </c>
    </row>
    <row r="36" spans="1:11" x14ac:dyDescent="0.25">
      <c r="A36" t="s">
        <v>34</v>
      </c>
      <c r="B36">
        <v>83.194400000000002</v>
      </c>
      <c r="C36">
        <v>41.096699999999998</v>
      </c>
      <c r="D36">
        <v>13.6</v>
      </c>
      <c r="E36">
        <v>6.4899899999999997</v>
      </c>
      <c r="F36">
        <v>4.5427999999999997</v>
      </c>
      <c r="G36">
        <v>0</v>
      </c>
      <c r="H36" s="11" t="s">
        <v>141</v>
      </c>
      <c r="I36">
        <v>32767</v>
      </c>
      <c r="J36">
        <v>-32767</v>
      </c>
      <c r="K36">
        <v>0</v>
      </c>
    </row>
    <row r="37" spans="1:11" x14ac:dyDescent="0.25">
      <c r="A37" t="s">
        <v>34</v>
      </c>
      <c r="B37">
        <v>70.568600000000004</v>
      </c>
      <c r="C37">
        <v>28.223600000000001</v>
      </c>
      <c r="D37">
        <v>9.6864299999999997</v>
      </c>
      <c r="E37">
        <v>4.2178899999999997</v>
      </c>
      <c r="F37">
        <v>2.637</v>
      </c>
      <c r="G37">
        <v>0</v>
      </c>
      <c r="H37">
        <v>2.637</v>
      </c>
      <c r="I37">
        <v>32767</v>
      </c>
      <c r="J37">
        <v>-32767</v>
      </c>
      <c r="K37">
        <v>0</v>
      </c>
    </row>
    <row r="38" spans="1:11" x14ac:dyDescent="0.25">
      <c r="A38" t="s">
        <v>34</v>
      </c>
      <c r="B38">
        <v>69.390600000000006</v>
      </c>
      <c r="C38">
        <v>28.1966</v>
      </c>
      <c r="D38">
        <v>9.3948099999999997</v>
      </c>
      <c r="E38">
        <v>4.0989800000000001</v>
      </c>
      <c r="F38">
        <v>2.4361999999999999</v>
      </c>
      <c r="G38">
        <v>0</v>
      </c>
      <c r="H38" s="11" t="s">
        <v>142</v>
      </c>
      <c r="I38">
        <v>32767</v>
      </c>
      <c r="J38">
        <v>-32767</v>
      </c>
      <c r="K38">
        <v>0</v>
      </c>
    </row>
    <row r="39" spans="1:11" x14ac:dyDescent="0.25">
      <c r="A39" t="s">
        <v>34</v>
      </c>
      <c r="B39">
        <v>70.427400000000006</v>
      </c>
      <c r="C39">
        <v>28.362500000000001</v>
      </c>
      <c r="D39">
        <v>9.88931</v>
      </c>
      <c r="E39">
        <v>4.3552099999999996</v>
      </c>
      <c r="F39">
        <v>2.6963200000000001</v>
      </c>
      <c r="G39">
        <v>0</v>
      </c>
      <c r="H39">
        <v>2.6963200000000001</v>
      </c>
      <c r="I39">
        <v>32767</v>
      </c>
      <c r="J39">
        <v>-32767</v>
      </c>
      <c r="K39">
        <v>0</v>
      </c>
    </row>
    <row r="40" spans="1:11" x14ac:dyDescent="0.25">
      <c r="A40" t="s">
        <v>34</v>
      </c>
      <c r="B40">
        <v>70.204800000000006</v>
      </c>
      <c r="C40">
        <v>28.857299999999999</v>
      </c>
      <c r="D40">
        <v>10.157999999999999</v>
      </c>
      <c r="E40">
        <v>4.3500899999999998</v>
      </c>
      <c r="F40">
        <v>2.8016000000000001</v>
      </c>
      <c r="G40">
        <v>0</v>
      </c>
      <c r="H40" s="11" t="s">
        <v>143</v>
      </c>
      <c r="I40">
        <v>32767</v>
      </c>
      <c r="J40">
        <v>-32767</v>
      </c>
      <c r="K40">
        <v>0</v>
      </c>
    </row>
    <row r="41" spans="1:11" x14ac:dyDescent="0.25">
      <c r="A41" t="s">
        <v>34</v>
      </c>
      <c r="B41">
        <v>73.135199999999998</v>
      </c>
      <c r="C41">
        <v>32.252099999999999</v>
      </c>
      <c r="D41">
        <v>11.176</v>
      </c>
      <c r="E41">
        <v>4.7383100000000002</v>
      </c>
      <c r="F41">
        <v>3.2101799999999998</v>
      </c>
      <c r="G41">
        <v>0</v>
      </c>
      <c r="H41">
        <v>3.2101799999999998</v>
      </c>
      <c r="I41">
        <v>32767</v>
      </c>
      <c r="J41">
        <v>-32767</v>
      </c>
      <c r="K41">
        <v>0</v>
      </c>
    </row>
    <row r="42" spans="1:11" x14ac:dyDescent="0.25">
      <c r="A42" t="s">
        <v>34</v>
      </c>
      <c r="B42">
        <v>71.923400000000001</v>
      </c>
      <c r="C42">
        <v>28.5444</v>
      </c>
      <c r="D42">
        <v>9.9563500000000005</v>
      </c>
      <c r="E42">
        <v>4.3756199999999996</v>
      </c>
      <c r="F42">
        <v>2.5822400000000001</v>
      </c>
      <c r="G42">
        <v>0</v>
      </c>
      <c r="H42">
        <v>2.5822400000000001</v>
      </c>
      <c r="I42">
        <v>32767</v>
      </c>
      <c r="J42">
        <v>-32767</v>
      </c>
      <c r="K42">
        <v>0</v>
      </c>
    </row>
    <row r="43" spans="1:11" x14ac:dyDescent="0.25">
      <c r="A43" t="s">
        <v>34</v>
      </c>
      <c r="B43">
        <v>69.323300000000003</v>
      </c>
      <c r="C43">
        <v>28.120100000000001</v>
      </c>
      <c r="D43">
        <v>9.8653099999999991</v>
      </c>
      <c r="E43">
        <v>3.9895800000000001</v>
      </c>
      <c r="F43">
        <v>2.4942799999999998</v>
      </c>
      <c r="G43">
        <v>0</v>
      </c>
      <c r="H43">
        <v>2.4942799999999998</v>
      </c>
      <c r="I43">
        <v>32767</v>
      </c>
      <c r="J43">
        <v>-32767</v>
      </c>
      <c r="K43">
        <v>0</v>
      </c>
    </row>
    <row r="44" spans="1:11" x14ac:dyDescent="0.25">
      <c r="A44" t="s">
        <v>34</v>
      </c>
      <c r="B44">
        <v>71.011899999999997</v>
      </c>
      <c r="C44">
        <v>28.2239</v>
      </c>
      <c r="D44">
        <v>9.7224000000000004</v>
      </c>
      <c r="E44">
        <v>3.9464100000000002</v>
      </c>
      <c r="F44">
        <v>2.44007</v>
      </c>
      <c r="G44">
        <v>0</v>
      </c>
      <c r="H44">
        <v>2.44007</v>
      </c>
      <c r="I44">
        <v>32767</v>
      </c>
      <c r="J44">
        <v>-32767</v>
      </c>
      <c r="K44">
        <v>0</v>
      </c>
    </row>
    <row r="45" spans="1:11" x14ac:dyDescent="0.25">
      <c r="A45" t="s">
        <v>34</v>
      </c>
      <c r="B45">
        <v>69.159899999999993</v>
      </c>
      <c r="C45">
        <v>28.314900000000002</v>
      </c>
      <c r="D45">
        <v>9.7465799999999998</v>
      </c>
      <c r="E45">
        <v>4.1223700000000001</v>
      </c>
      <c r="F45">
        <v>2.51613</v>
      </c>
      <c r="G45">
        <v>0</v>
      </c>
      <c r="H45">
        <v>2.51613</v>
      </c>
      <c r="I45">
        <v>32767</v>
      </c>
      <c r="J45">
        <v>-32767</v>
      </c>
      <c r="K45">
        <v>0</v>
      </c>
    </row>
    <row r="46" spans="1:11" x14ac:dyDescent="0.25">
      <c r="A46" t="s">
        <v>34</v>
      </c>
      <c r="B46">
        <v>70.378100000000003</v>
      </c>
      <c r="C46">
        <v>29.575500000000002</v>
      </c>
      <c r="D46">
        <v>10.304</v>
      </c>
      <c r="E46">
        <v>4.5181500000000003</v>
      </c>
      <c r="F46">
        <v>2.8545600000000002</v>
      </c>
      <c r="G46">
        <v>0</v>
      </c>
      <c r="H46">
        <v>2.8545600000000002</v>
      </c>
      <c r="I46">
        <v>32767</v>
      </c>
      <c r="J46">
        <v>-32767</v>
      </c>
      <c r="K46">
        <v>0</v>
      </c>
    </row>
    <row r="47" spans="1:11" x14ac:dyDescent="0.25">
      <c r="A47" t="s">
        <v>34</v>
      </c>
      <c r="B47">
        <v>78.425700000000006</v>
      </c>
      <c r="C47">
        <v>35.018500000000003</v>
      </c>
      <c r="D47">
        <v>11.655799999999999</v>
      </c>
      <c r="E47">
        <v>5.1148800000000003</v>
      </c>
      <c r="F47">
        <v>3.57728</v>
      </c>
      <c r="G47">
        <v>0</v>
      </c>
      <c r="H47">
        <v>3.57728</v>
      </c>
      <c r="I47">
        <v>32767</v>
      </c>
      <c r="J47">
        <v>-32767</v>
      </c>
      <c r="K47">
        <v>0</v>
      </c>
    </row>
    <row r="48" spans="1:11" x14ac:dyDescent="0.25">
      <c r="A48" t="s">
        <v>34</v>
      </c>
      <c r="B48">
        <v>78.799700000000001</v>
      </c>
      <c r="C48">
        <v>38.296300000000002</v>
      </c>
      <c r="D48">
        <v>12.990600000000001</v>
      </c>
      <c r="E48">
        <v>5.6833600000000004</v>
      </c>
      <c r="F48">
        <v>4.0770499999999998</v>
      </c>
      <c r="G48">
        <v>0</v>
      </c>
      <c r="H48">
        <v>4.0770499999999998</v>
      </c>
      <c r="I48">
        <v>32767</v>
      </c>
      <c r="J48">
        <v>-32767</v>
      </c>
      <c r="K48">
        <v>0</v>
      </c>
    </row>
    <row r="49" spans="1:25" x14ac:dyDescent="0.25">
      <c r="A49" t="s">
        <v>34</v>
      </c>
      <c r="B49">
        <v>69.891599999999997</v>
      </c>
      <c r="C49">
        <v>28.6005</v>
      </c>
      <c r="D49">
        <v>10.1174</v>
      </c>
      <c r="E49">
        <v>4.3417300000000001</v>
      </c>
      <c r="F49">
        <v>2.7375699999999998</v>
      </c>
      <c r="G49">
        <v>0</v>
      </c>
      <c r="H49">
        <v>2.7375699999999998</v>
      </c>
      <c r="I49">
        <v>32767</v>
      </c>
      <c r="J49">
        <v>-32767</v>
      </c>
      <c r="K49">
        <v>0</v>
      </c>
    </row>
    <row r="50" spans="1:25" x14ac:dyDescent="0.25">
      <c r="A50" t="s">
        <v>34</v>
      </c>
      <c r="B50">
        <v>77.977999999999994</v>
      </c>
      <c r="C50">
        <v>36.381999999999998</v>
      </c>
      <c r="D50">
        <v>11.9726</v>
      </c>
      <c r="E50">
        <v>5.3827199999999999</v>
      </c>
      <c r="F50">
        <v>3.8038799999999999</v>
      </c>
      <c r="G50">
        <v>0</v>
      </c>
      <c r="H50">
        <v>3.8038799999999999</v>
      </c>
      <c r="I50">
        <v>32767</v>
      </c>
      <c r="J50">
        <v>-32767</v>
      </c>
      <c r="K50">
        <v>0</v>
      </c>
    </row>
    <row r="51" spans="1:25" x14ac:dyDescent="0.25">
      <c r="A51" t="s">
        <v>34</v>
      </c>
      <c r="B51">
        <v>69.839200000000005</v>
      </c>
      <c r="C51">
        <v>28.333600000000001</v>
      </c>
      <c r="D51">
        <v>9.7916500000000006</v>
      </c>
      <c r="E51">
        <v>4.0519100000000003</v>
      </c>
      <c r="F51">
        <v>2.4363199999999998</v>
      </c>
      <c r="G51">
        <v>0</v>
      </c>
      <c r="H51">
        <v>2.4363199999999998</v>
      </c>
      <c r="I51">
        <v>32767</v>
      </c>
      <c r="J51">
        <v>-32767</v>
      </c>
      <c r="K51">
        <v>0</v>
      </c>
    </row>
    <row r="52" spans="1:25" x14ac:dyDescent="0.25">
      <c r="A52" t="s">
        <v>34</v>
      </c>
      <c r="B52">
        <v>70.9863</v>
      </c>
      <c r="C52">
        <v>29.683199999999999</v>
      </c>
      <c r="D52">
        <v>10.215</v>
      </c>
      <c r="E52">
        <v>4.3151700000000002</v>
      </c>
      <c r="F52">
        <v>2.63002</v>
      </c>
      <c r="G52">
        <v>0</v>
      </c>
      <c r="H52">
        <v>2.63002</v>
      </c>
      <c r="I52">
        <v>32767</v>
      </c>
      <c r="J52">
        <v>-32767</v>
      </c>
      <c r="K52">
        <v>0</v>
      </c>
    </row>
    <row r="53" spans="1:25" x14ac:dyDescent="0.25">
      <c r="A53" t="s">
        <v>34</v>
      </c>
      <c r="B53">
        <v>71.823999999999998</v>
      </c>
      <c r="C53">
        <v>28.5503</v>
      </c>
      <c r="D53">
        <v>9.7421399999999991</v>
      </c>
      <c r="E53">
        <v>4.1360999999999999</v>
      </c>
      <c r="F53">
        <v>2.6298599999999999</v>
      </c>
      <c r="G53">
        <v>0</v>
      </c>
      <c r="H53">
        <v>2.6298599999999999</v>
      </c>
      <c r="I53">
        <v>32767</v>
      </c>
      <c r="J53">
        <v>-32767</v>
      </c>
      <c r="K53">
        <v>0</v>
      </c>
    </row>
    <row r="54" spans="1:25" x14ac:dyDescent="0.25">
      <c r="A54" t="s">
        <v>34</v>
      </c>
      <c r="B54">
        <v>69.170100000000005</v>
      </c>
      <c r="C54">
        <v>28.184899999999999</v>
      </c>
      <c r="D54">
        <v>9.8627199999999995</v>
      </c>
      <c r="E54">
        <v>4.3143399999999996</v>
      </c>
      <c r="F54">
        <v>2.7070099999999999</v>
      </c>
      <c r="G54">
        <v>0</v>
      </c>
      <c r="H54">
        <v>2.7070099999999999</v>
      </c>
      <c r="I54">
        <v>32767</v>
      </c>
      <c r="J54">
        <v>-32767</v>
      </c>
      <c r="K54">
        <v>0</v>
      </c>
    </row>
    <row r="55" spans="1:25" x14ac:dyDescent="0.25">
      <c r="A55" t="s">
        <v>34</v>
      </c>
      <c r="B55">
        <v>68.686199999999999</v>
      </c>
      <c r="C55">
        <v>27.647200000000002</v>
      </c>
      <c r="D55">
        <v>9.4021100000000004</v>
      </c>
      <c r="E55">
        <v>4.1576000000000004</v>
      </c>
      <c r="F55">
        <v>2.5306299999999999</v>
      </c>
      <c r="G55">
        <v>0</v>
      </c>
      <c r="H55">
        <v>2.5306299999999999</v>
      </c>
      <c r="I55">
        <v>32767</v>
      </c>
      <c r="J55">
        <v>-32767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70.340400000000002</v>
      </c>
      <c r="C56">
        <v>28.337</v>
      </c>
      <c r="D56">
        <v>10.1288</v>
      </c>
      <c r="E56">
        <v>4.2974100000000002</v>
      </c>
      <c r="F56">
        <v>2.63578</v>
      </c>
      <c r="G56">
        <v>0</v>
      </c>
      <c r="H56">
        <v>2.63578</v>
      </c>
      <c r="I56">
        <v>32767</v>
      </c>
      <c r="J56">
        <v>-32767</v>
      </c>
      <c r="K56">
        <v>0</v>
      </c>
      <c r="R56">
        <f>AVERAGE(B7:B56)</f>
        <v>74.213698000000008</v>
      </c>
      <c r="S56">
        <f>AVERAGE(C7:C56)</f>
        <v>31.427341999999996</v>
      </c>
      <c r="U56">
        <f>_xlfn.VAR.P(B7:B56)</f>
        <v>38.147070946995989</v>
      </c>
      <c r="V56">
        <f>_xlfn.VAR.P(C7:C56)</f>
        <v>29.065566766436213</v>
      </c>
      <c r="X56">
        <f>1.96*SQRT(U56)/50</f>
        <v>0.24211219527316652</v>
      </c>
      <c r="Y56">
        <f>1.96*SQRT(V56)/50</f>
        <v>0.21133696438620608</v>
      </c>
    </row>
    <row r="57" spans="1:25" x14ac:dyDescent="0.25">
      <c r="A57" t="s">
        <v>102</v>
      </c>
      <c r="B57">
        <v>3816.6579000000002</v>
      </c>
      <c r="C57" t="s">
        <v>36</v>
      </c>
    </row>
    <row r="58" spans="1:25" x14ac:dyDescent="0.25">
      <c r="A58" t="s">
        <v>35</v>
      </c>
      <c r="B58">
        <v>65.720600000000005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35</v>
      </c>
      <c r="B59">
        <v>67.259500000000003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35</v>
      </c>
      <c r="B60">
        <v>74.805199999999999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35</v>
      </c>
      <c r="B61">
        <v>64.237300000000005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35</v>
      </c>
      <c r="B62">
        <v>64.941999999999993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35</v>
      </c>
      <c r="B63">
        <v>64.908299999999997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35</v>
      </c>
      <c r="B64">
        <v>68.072199999999995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35</v>
      </c>
      <c r="B65">
        <v>66.629400000000004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35</v>
      </c>
      <c r="B66">
        <v>66.679000000000002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35</v>
      </c>
      <c r="B67">
        <v>65.761300000000006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35</v>
      </c>
      <c r="B68">
        <v>74.572699999999998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35</v>
      </c>
      <c r="B69">
        <v>63.428400000000003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35</v>
      </c>
      <c r="B70">
        <v>67.656999999999996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35</v>
      </c>
      <c r="B71">
        <v>72.971100000000007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35</v>
      </c>
      <c r="B72">
        <v>64.599999999999994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35</v>
      </c>
      <c r="B73">
        <v>65.492400000000004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35</v>
      </c>
      <c r="B74">
        <v>63.916800000000002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35</v>
      </c>
      <c r="B75">
        <v>66.234999999999999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35</v>
      </c>
      <c r="B76">
        <v>66.957599999999999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35</v>
      </c>
      <c r="B77">
        <v>64.281899999999993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35</v>
      </c>
      <c r="B78">
        <v>69.998599999999996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35</v>
      </c>
      <c r="B79">
        <v>66.081000000000003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35</v>
      </c>
      <c r="B80">
        <v>70.401300000000006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35</v>
      </c>
      <c r="B81">
        <v>64.384399999999999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35</v>
      </c>
      <c r="B82">
        <v>64.952399999999997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35</v>
      </c>
      <c r="B83">
        <v>62.774900000000002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35</v>
      </c>
      <c r="B84">
        <v>64.644199999999998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35</v>
      </c>
      <c r="B85">
        <v>66.333299999999994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35</v>
      </c>
      <c r="B86">
        <v>87.786900000000003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35</v>
      </c>
      <c r="B87">
        <v>90.3108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35</v>
      </c>
      <c r="B88">
        <v>77.132099999999994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35</v>
      </c>
      <c r="B89">
        <v>86.568399999999997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35</v>
      </c>
      <c r="B90">
        <v>76.813299999999998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35</v>
      </c>
      <c r="B91">
        <v>85.808000000000007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35</v>
      </c>
      <c r="B92">
        <v>79.102800000000002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35</v>
      </c>
      <c r="B93">
        <v>85.191100000000006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35</v>
      </c>
      <c r="B94">
        <v>84.644499999999994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35</v>
      </c>
      <c r="B95">
        <v>77.456800000000001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35</v>
      </c>
      <c r="B96">
        <v>77.976900000000001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35</v>
      </c>
      <c r="B97">
        <v>77.661900000000003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35</v>
      </c>
      <c r="B98">
        <v>78.466999999999999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35</v>
      </c>
      <c r="B99">
        <v>77.671099999999996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35</v>
      </c>
      <c r="B100">
        <v>77.521299999999997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35</v>
      </c>
      <c r="B101">
        <v>89.451099999999997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35</v>
      </c>
      <c r="B102">
        <v>76.767099999999999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35</v>
      </c>
      <c r="B103">
        <v>76.534700000000001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35</v>
      </c>
      <c r="B104">
        <v>77.7971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35</v>
      </c>
      <c r="B105">
        <v>85.321700000000007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35</v>
      </c>
      <c r="B106">
        <v>83.655199999999994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35</v>
      </c>
      <c r="B107">
        <v>77.550600000000003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35</v>
      </c>
      <c r="B108">
        <v>77.971699999999998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35</v>
      </c>
      <c r="B109">
        <v>94.710300000000004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35</v>
      </c>
      <c r="B110">
        <v>84.631399999999999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35</v>
      </c>
      <c r="B111">
        <v>87.199200000000005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93.371399999999994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75.13615200000001</v>
      </c>
      <c r="S112">
        <f>AVERAGE(C63:C112)</f>
        <v>0</v>
      </c>
      <c r="U112">
        <f>_xlfn.VAR.P(B63:B112)</f>
        <v>82.374851597695056</v>
      </c>
      <c r="V112">
        <f>_xlfn.VAR.P(C63:C112)</f>
        <v>0</v>
      </c>
      <c r="X112">
        <f>1.96*SQRT(U112)/50</f>
        <v>0.35578152279043679</v>
      </c>
      <c r="Y112">
        <f>1.96*SQRT(V112)/50</f>
        <v>0</v>
      </c>
    </row>
    <row r="113" spans="1:9" x14ac:dyDescent="0.25">
      <c r="A113" t="s">
        <v>35</v>
      </c>
      <c r="B113">
        <v>3830.8004000000001</v>
      </c>
      <c r="C113" t="s">
        <v>36</v>
      </c>
    </row>
    <row r="114" spans="1:9" x14ac:dyDescent="0.25">
      <c r="A114" t="s">
        <v>37</v>
      </c>
      <c r="B114">
        <v>17622.7</v>
      </c>
      <c r="C114">
        <v>17585.8</v>
      </c>
      <c r="D114">
        <v>17321.400000000001</v>
      </c>
      <c r="E114">
        <v>17319.7</v>
      </c>
      <c r="F114">
        <v>2.02765</v>
      </c>
      <c r="G114">
        <v>32767</v>
      </c>
      <c r="H114">
        <v>-32767</v>
      </c>
      <c r="I114">
        <v>0</v>
      </c>
    </row>
    <row r="115" spans="1:9" x14ac:dyDescent="0.25">
      <c r="A115" t="s">
        <v>37</v>
      </c>
      <c r="B115">
        <v>17728.400000000001</v>
      </c>
      <c r="C115">
        <v>17692.5</v>
      </c>
      <c r="D115">
        <v>17398.7</v>
      </c>
      <c r="E115">
        <v>17396.900000000001</v>
      </c>
      <c r="F115">
        <v>2.1010200000000001</v>
      </c>
      <c r="G115">
        <v>32767</v>
      </c>
      <c r="H115">
        <v>-32767</v>
      </c>
      <c r="I115">
        <v>0</v>
      </c>
    </row>
    <row r="116" spans="1:9" x14ac:dyDescent="0.25">
      <c r="A116" t="s">
        <v>37</v>
      </c>
      <c r="B116">
        <v>17708.099999999999</v>
      </c>
      <c r="C116">
        <v>17673.599999999999</v>
      </c>
      <c r="D116">
        <v>17384</v>
      </c>
      <c r="E116">
        <v>17382.3</v>
      </c>
      <c r="F116">
        <v>2.02813</v>
      </c>
      <c r="G116">
        <v>32767</v>
      </c>
      <c r="H116">
        <v>-32767</v>
      </c>
      <c r="I116">
        <v>0</v>
      </c>
    </row>
    <row r="117" spans="1:9" x14ac:dyDescent="0.25">
      <c r="A117" t="s">
        <v>37</v>
      </c>
      <c r="B117">
        <v>17680.5</v>
      </c>
      <c r="C117">
        <v>17644.599999999999</v>
      </c>
      <c r="D117">
        <v>17352.2</v>
      </c>
      <c r="E117">
        <v>17350.5</v>
      </c>
      <c r="F117">
        <v>2.0277400000000001</v>
      </c>
      <c r="G117">
        <v>32767</v>
      </c>
      <c r="H117">
        <v>-32767</v>
      </c>
      <c r="I117">
        <v>0</v>
      </c>
    </row>
    <row r="118" spans="1:9" x14ac:dyDescent="0.25">
      <c r="A118" t="s">
        <v>37</v>
      </c>
      <c r="B118">
        <v>17587.8</v>
      </c>
      <c r="C118">
        <v>17552.8</v>
      </c>
      <c r="D118">
        <v>17286.400000000001</v>
      </c>
      <c r="E118">
        <v>17284.7</v>
      </c>
      <c r="F118">
        <v>2.0285700000000002</v>
      </c>
      <c r="G118">
        <v>32767</v>
      </c>
      <c r="H118">
        <v>-32767</v>
      </c>
      <c r="I118">
        <v>0</v>
      </c>
    </row>
    <row r="119" spans="1:9" x14ac:dyDescent="0.25">
      <c r="A119" t="s">
        <v>37</v>
      </c>
      <c r="B119">
        <v>17710.900000000001</v>
      </c>
      <c r="C119">
        <v>17675.7</v>
      </c>
      <c r="D119">
        <v>17393.099999999999</v>
      </c>
      <c r="E119">
        <v>17391.3</v>
      </c>
      <c r="F119">
        <v>2.0260099999999999</v>
      </c>
      <c r="G119">
        <v>32767</v>
      </c>
      <c r="H119">
        <v>-32767</v>
      </c>
      <c r="I119">
        <v>0</v>
      </c>
    </row>
    <row r="120" spans="1:9" x14ac:dyDescent="0.25">
      <c r="A120" t="s">
        <v>37</v>
      </c>
      <c r="B120">
        <v>17651.5</v>
      </c>
      <c r="C120">
        <v>17617</v>
      </c>
      <c r="D120">
        <v>17337.7</v>
      </c>
      <c r="E120">
        <v>17336</v>
      </c>
      <c r="F120">
        <v>2.0280900000000002</v>
      </c>
      <c r="G120">
        <v>32767</v>
      </c>
      <c r="H120">
        <v>-32767</v>
      </c>
      <c r="I120">
        <v>0</v>
      </c>
    </row>
    <row r="121" spans="1:9" x14ac:dyDescent="0.25">
      <c r="A121" t="s">
        <v>37</v>
      </c>
      <c r="B121">
        <v>17606.5</v>
      </c>
      <c r="C121">
        <v>17571.2</v>
      </c>
      <c r="D121">
        <v>17303</v>
      </c>
      <c r="E121">
        <v>17301.3</v>
      </c>
      <c r="F121">
        <v>2.0284200000000001</v>
      </c>
      <c r="G121">
        <v>32767</v>
      </c>
      <c r="H121">
        <v>-32767</v>
      </c>
      <c r="I121">
        <v>0</v>
      </c>
    </row>
    <row r="122" spans="1:9" x14ac:dyDescent="0.25">
      <c r="A122" t="s">
        <v>37</v>
      </c>
      <c r="B122">
        <v>17678</v>
      </c>
      <c r="C122">
        <v>17642.900000000001</v>
      </c>
      <c r="D122">
        <v>17360</v>
      </c>
      <c r="E122">
        <v>17358.3</v>
      </c>
      <c r="F122">
        <v>2.0282900000000001</v>
      </c>
      <c r="G122">
        <v>32767</v>
      </c>
      <c r="H122">
        <v>-32767</v>
      </c>
      <c r="I122">
        <v>0</v>
      </c>
    </row>
    <row r="123" spans="1:9" x14ac:dyDescent="0.25">
      <c r="A123" t="s">
        <v>37</v>
      </c>
      <c r="B123">
        <v>17734.7</v>
      </c>
      <c r="C123">
        <v>17699.099999999999</v>
      </c>
      <c r="D123">
        <v>17417.2</v>
      </c>
      <c r="E123">
        <v>17415.5</v>
      </c>
      <c r="F123">
        <v>2.0278100000000001</v>
      </c>
      <c r="G123">
        <v>32767</v>
      </c>
      <c r="H123">
        <v>-32767</v>
      </c>
      <c r="I123">
        <v>0</v>
      </c>
    </row>
    <row r="124" spans="1:9" x14ac:dyDescent="0.25">
      <c r="A124" t="s">
        <v>37</v>
      </c>
      <c r="B124">
        <v>17645.2</v>
      </c>
      <c r="C124">
        <v>17609.900000000001</v>
      </c>
      <c r="D124">
        <v>17327.5</v>
      </c>
      <c r="E124">
        <v>17325.8</v>
      </c>
      <c r="F124">
        <v>2.0270999999999999</v>
      </c>
      <c r="G124">
        <v>32767</v>
      </c>
      <c r="H124">
        <v>-32767</v>
      </c>
      <c r="I124">
        <v>0</v>
      </c>
    </row>
    <row r="125" spans="1:9" x14ac:dyDescent="0.25">
      <c r="A125" t="s">
        <v>37</v>
      </c>
      <c r="B125">
        <v>17640</v>
      </c>
      <c r="C125">
        <v>17604.900000000001</v>
      </c>
      <c r="D125">
        <v>17342.7</v>
      </c>
      <c r="E125">
        <v>17341</v>
      </c>
      <c r="F125">
        <v>2.0295700000000001</v>
      </c>
      <c r="G125">
        <v>32767</v>
      </c>
      <c r="H125">
        <v>-32767</v>
      </c>
      <c r="I125">
        <v>0</v>
      </c>
    </row>
    <row r="126" spans="1:9" x14ac:dyDescent="0.25">
      <c r="A126" t="s">
        <v>37</v>
      </c>
      <c r="B126">
        <v>17639.8</v>
      </c>
      <c r="C126">
        <v>17604.599999999999</v>
      </c>
      <c r="D126">
        <v>17340.099999999999</v>
      </c>
      <c r="E126">
        <v>17338.400000000001</v>
      </c>
      <c r="F126">
        <v>2.0271699999999999</v>
      </c>
      <c r="G126">
        <v>32767</v>
      </c>
      <c r="H126">
        <v>-32767</v>
      </c>
      <c r="I126">
        <v>0</v>
      </c>
    </row>
    <row r="127" spans="1:9" x14ac:dyDescent="0.25">
      <c r="A127" t="s">
        <v>37</v>
      </c>
      <c r="B127">
        <v>17641.599999999999</v>
      </c>
      <c r="C127">
        <v>17606.099999999999</v>
      </c>
      <c r="D127">
        <v>17341.599999999999</v>
      </c>
      <c r="E127">
        <v>17339.900000000001</v>
      </c>
      <c r="F127">
        <v>2.0274899999999998</v>
      </c>
      <c r="G127">
        <v>32767</v>
      </c>
      <c r="H127">
        <v>-32767</v>
      </c>
      <c r="I127">
        <v>0</v>
      </c>
    </row>
    <row r="128" spans="1:9" x14ac:dyDescent="0.25">
      <c r="A128" t="s">
        <v>37</v>
      </c>
      <c r="B128">
        <v>17619.599999999999</v>
      </c>
      <c r="C128">
        <v>17583.3</v>
      </c>
      <c r="D128">
        <v>17316.099999999999</v>
      </c>
      <c r="E128">
        <v>17314.400000000001</v>
      </c>
      <c r="F128">
        <v>2.0269400000000002</v>
      </c>
      <c r="G128">
        <v>32767</v>
      </c>
      <c r="H128">
        <v>-32767</v>
      </c>
      <c r="I128">
        <v>0</v>
      </c>
    </row>
    <row r="129" spans="1:9" x14ac:dyDescent="0.25">
      <c r="A129" t="s">
        <v>37</v>
      </c>
      <c r="B129">
        <v>18086.400000000001</v>
      </c>
      <c r="C129">
        <v>18050.900000000001</v>
      </c>
      <c r="D129">
        <v>17768</v>
      </c>
      <c r="E129">
        <v>17766.3</v>
      </c>
      <c r="F129">
        <v>2.0328300000000001</v>
      </c>
      <c r="G129">
        <v>32767</v>
      </c>
      <c r="H129">
        <v>-32767</v>
      </c>
      <c r="I129">
        <v>0</v>
      </c>
    </row>
    <row r="130" spans="1:9" x14ac:dyDescent="0.25">
      <c r="A130" t="s">
        <v>37</v>
      </c>
      <c r="B130">
        <v>18311.2</v>
      </c>
      <c r="C130">
        <v>18275.8</v>
      </c>
      <c r="D130">
        <v>17995.5</v>
      </c>
      <c r="E130">
        <v>17993.8</v>
      </c>
      <c r="F130">
        <v>2.0339800000000001</v>
      </c>
      <c r="G130">
        <v>32767</v>
      </c>
      <c r="H130">
        <v>-32767</v>
      </c>
      <c r="I130">
        <v>0</v>
      </c>
    </row>
    <row r="131" spans="1:9" x14ac:dyDescent="0.25">
      <c r="A131" t="s">
        <v>37</v>
      </c>
      <c r="B131">
        <v>17767.099999999999</v>
      </c>
      <c r="C131">
        <v>17732.099999999999</v>
      </c>
      <c r="D131">
        <v>17443.7</v>
      </c>
      <c r="E131">
        <v>17442</v>
      </c>
      <c r="F131">
        <v>2.0288599999999999</v>
      </c>
      <c r="G131">
        <v>32767</v>
      </c>
      <c r="H131">
        <v>-32767</v>
      </c>
      <c r="I131">
        <v>0</v>
      </c>
    </row>
    <row r="132" spans="1:9" x14ac:dyDescent="0.25">
      <c r="A132" t="s">
        <v>37</v>
      </c>
      <c r="B132">
        <v>17668</v>
      </c>
      <c r="C132">
        <v>17630.7</v>
      </c>
      <c r="D132">
        <v>17350</v>
      </c>
      <c r="E132">
        <v>17348.3</v>
      </c>
      <c r="F132">
        <v>2.02854</v>
      </c>
      <c r="G132">
        <v>32767</v>
      </c>
      <c r="H132">
        <v>-32767</v>
      </c>
      <c r="I132">
        <v>0</v>
      </c>
    </row>
    <row r="133" spans="1:9" x14ac:dyDescent="0.25">
      <c r="A133" t="s">
        <v>37</v>
      </c>
      <c r="B133">
        <v>17734.099999999999</v>
      </c>
      <c r="C133">
        <v>17698</v>
      </c>
      <c r="D133">
        <v>17417.599999999999</v>
      </c>
      <c r="E133">
        <v>17415.900000000001</v>
      </c>
      <c r="F133">
        <v>2.0293100000000002</v>
      </c>
      <c r="G133">
        <v>32767</v>
      </c>
      <c r="H133">
        <v>-32767</v>
      </c>
      <c r="I133">
        <v>0</v>
      </c>
    </row>
    <row r="134" spans="1:9" x14ac:dyDescent="0.25">
      <c r="A134" t="s">
        <v>37</v>
      </c>
      <c r="B134">
        <v>17633.599999999999</v>
      </c>
      <c r="C134">
        <v>17598.099999999999</v>
      </c>
      <c r="D134">
        <v>17322.2</v>
      </c>
      <c r="E134">
        <v>17320.5</v>
      </c>
      <c r="F134">
        <v>2.0602900000000002</v>
      </c>
      <c r="G134">
        <v>32767</v>
      </c>
      <c r="H134">
        <v>-32767</v>
      </c>
      <c r="I134">
        <v>0</v>
      </c>
    </row>
    <row r="135" spans="1:9" x14ac:dyDescent="0.25">
      <c r="A135" t="s">
        <v>37</v>
      </c>
      <c r="B135">
        <v>17690.400000000001</v>
      </c>
      <c r="C135">
        <v>17655.400000000001</v>
      </c>
      <c r="D135">
        <v>17376</v>
      </c>
      <c r="E135">
        <v>17374.3</v>
      </c>
      <c r="F135">
        <v>2.02637</v>
      </c>
      <c r="G135">
        <v>32767</v>
      </c>
      <c r="H135">
        <v>-32767</v>
      </c>
      <c r="I135">
        <v>0</v>
      </c>
    </row>
    <row r="136" spans="1:9" x14ac:dyDescent="0.25">
      <c r="A136" t="s">
        <v>37</v>
      </c>
      <c r="B136">
        <v>17670.3</v>
      </c>
      <c r="C136">
        <v>17634.5</v>
      </c>
      <c r="D136">
        <v>17353</v>
      </c>
      <c r="E136">
        <v>17351.3</v>
      </c>
      <c r="F136">
        <v>2.0503300000000002</v>
      </c>
      <c r="G136">
        <v>32767</v>
      </c>
      <c r="H136">
        <v>-32767</v>
      </c>
      <c r="I136">
        <v>0</v>
      </c>
    </row>
    <row r="137" spans="1:9" x14ac:dyDescent="0.25">
      <c r="A137" t="s">
        <v>37</v>
      </c>
      <c r="B137">
        <v>17660.400000000001</v>
      </c>
      <c r="C137">
        <v>17625.099999999999</v>
      </c>
      <c r="D137">
        <v>17344.400000000001</v>
      </c>
      <c r="E137">
        <v>17342.599999999999</v>
      </c>
      <c r="F137">
        <v>2.02813</v>
      </c>
      <c r="G137">
        <v>32767</v>
      </c>
      <c r="H137">
        <v>-32767</v>
      </c>
      <c r="I137">
        <v>0</v>
      </c>
    </row>
    <row r="138" spans="1:9" x14ac:dyDescent="0.25">
      <c r="A138" t="s">
        <v>37</v>
      </c>
      <c r="B138">
        <v>17635.7</v>
      </c>
      <c r="C138">
        <v>17600.400000000001</v>
      </c>
      <c r="D138">
        <v>17323.099999999999</v>
      </c>
      <c r="E138">
        <v>17321.400000000001</v>
      </c>
      <c r="F138">
        <v>2.0285700000000002</v>
      </c>
      <c r="G138">
        <v>32767</v>
      </c>
      <c r="H138">
        <v>-32767</v>
      </c>
      <c r="I138">
        <v>0</v>
      </c>
    </row>
    <row r="139" spans="1:9" x14ac:dyDescent="0.25">
      <c r="A139" t="s">
        <v>37</v>
      </c>
      <c r="B139">
        <v>17630</v>
      </c>
      <c r="C139">
        <v>17594.400000000001</v>
      </c>
      <c r="D139">
        <v>17329.900000000001</v>
      </c>
      <c r="E139">
        <v>17327.599999999999</v>
      </c>
      <c r="F139">
        <v>2.02826</v>
      </c>
      <c r="G139">
        <v>32767</v>
      </c>
      <c r="H139">
        <v>-32767</v>
      </c>
      <c r="I139">
        <v>0</v>
      </c>
    </row>
    <row r="140" spans="1:9" x14ac:dyDescent="0.25">
      <c r="A140" t="s">
        <v>37</v>
      </c>
      <c r="B140">
        <v>17602.400000000001</v>
      </c>
      <c r="C140">
        <v>17566</v>
      </c>
      <c r="D140">
        <v>17292.400000000001</v>
      </c>
      <c r="E140">
        <v>17290.7</v>
      </c>
      <c r="F140">
        <v>2.0289000000000001</v>
      </c>
      <c r="G140">
        <v>32767</v>
      </c>
      <c r="H140">
        <v>-32767</v>
      </c>
      <c r="I140">
        <v>0</v>
      </c>
    </row>
    <row r="141" spans="1:9" x14ac:dyDescent="0.25">
      <c r="A141" t="s">
        <v>37</v>
      </c>
      <c r="B141">
        <v>17646.5</v>
      </c>
      <c r="C141">
        <v>17610.900000000001</v>
      </c>
      <c r="D141">
        <v>17348.900000000001</v>
      </c>
      <c r="E141">
        <v>17347.2</v>
      </c>
      <c r="F141">
        <v>2.02928</v>
      </c>
      <c r="G141">
        <v>32767</v>
      </c>
      <c r="H141">
        <v>-32767</v>
      </c>
      <c r="I141">
        <v>0</v>
      </c>
    </row>
    <row r="142" spans="1:9" x14ac:dyDescent="0.25">
      <c r="A142" t="s">
        <v>37</v>
      </c>
      <c r="B142">
        <v>17662.8</v>
      </c>
      <c r="C142">
        <v>17627.3</v>
      </c>
      <c r="D142">
        <v>17341.900000000001</v>
      </c>
      <c r="E142">
        <v>17340.2</v>
      </c>
      <c r="F142">
        <v>2.0280300000000002</v>
      </c>
      <c r="G142">
        <v>32767</v>
      </c>
      <c r="H142">
        <v>-32767</v>
      </c>
      <c r="I142">
        <v>0</v>
      </c>
    </row>
    <row r="143" spans="1:9" x14ac:dyDescent="0.25">
      <c r="A143" t="s">
        <v>37</v>
      </c>
      <c r="B143">
        <v>17810.3</v>
      </c>
      <c r="C143">
        <v>17774.8</v>
      </c>
      <c r="D143">
        <v>17492</v>
      </c>
      <c r="E143">
        <v>17490.3</v>
      </c>
      <c r="F143">
        <v>2.0591699999999999</v>
      </c>
      <c r="G143">
        <v>32767</v>
      </c>
      <c r="H143">
        <v>-32767</v>
      </c>
      <c r="I143">
        <v>0</v>
      </c>
    </row>
    <row r="144" spans="1:9" x14ac:dyDescent="0.25">
      <c r="A144" t="s">
        <v>37</v>
      </c>
      <c r="B144">
        <v>17780.7</v>
      </c>
      <c r="C144">
        <v>17744.7</v>
      </c>
      <c r="D144">
        <v>17456.099999999999</v>
      </c>
      <c r="E144">
        <v>17454.400000000001</v>
      </c>
      <c r="F144">
        <v>2.0265599999999999</v>
      </c>
      <c r="G144">
        <v>32767</v>
      </c>
      <c r="H144">
        <v>-32767</v>
      </c>
      <c r="I144">
        <v>0</v>
      </c>
    </row>
    <row r="145" spans="1:9" x14ac:dyDescent="0.25">
      <c r="A145" t="s">
        <v>37</v>
      </c>
      <c r="B145">
        <v>17654.099999999999</v>
      </c>
      <c r="C145">
        <v>17618.3</v>
      </c>
      <c r="D145">
        <v>17337.900000000001</v>
      </c>
      <c r="E145">
        <v>17336.2</v>
      </c>
      <c r="F145">
        <v>2.0273300000000001</v>
      </c>
      <c r="G145">
        <v>32767</v>
      </c>
      <c r="H145">
        <v>-32767</v>
      </c>
      <c r="I145">
        <v>0</v>
      </c>
    </row>
    <row r="146" spans="1:9" x14ac:dyDescent="0.25">
      <c r="A146" t="s">
        <v>37</v>
      </c>
      <c r="B146">
        <v>17629.099999999999</v>
      </c>
      <c r="C146">
        <v>17594</v>
      </c>
      <c r="D146">
        <v>17326.5</v>
      </c>
      <c r="E146">
        <v>17324.8</v>
      </c>
      <c r="F146">
        <v>2.0305900000000001</v>
      </c>
      <c r="G146">
        <v>32767</v>
      </c>
      <c r="H146">
        <v>-32767</v>
      </c>
      <c r="I146">
        <v>0</v>
      </c>
    </row>
    <row r="147" spans="1:9" x14ac:dyDescent="0.25">
      <c r="A147" t="s">
        <v>37</v>
      </c>
      <c r="B147">
        <v>17745.5</v>
      </c>
      <c r="C147">
        <v>17703.3</v>
      </c>
      <c r="D147">
        <v>17427</v>
      </c>
      <c r="E147">
        <v>17425.3</v>
      </c>
      <c r="F147">
        <v>2.0272600000000001</v>
      </c>
      <c r="G147">
        <v>32767</v>
      </c>
      <c r="H147">
        <v>-32767</v>
      </c>
      <c r="I147">
        <v>0</v>
      </c>
    </row>
    <row r="148" spans="1:9" x14ac:dyDescent="0.25">
      <c r="A148" t="s">
        <v>37</v>
      </c>
      <c r="B148">
        <v>17662.5</v>
      </c>
      <c r="C148">
        <v>17627.5</v>
      </c>
      <c r="D148">
        <v>17349.099999999999</v>
      </c>
      <c r="E148">
        <v>17347.400000000001</v>
      </c>
      <c r="F148">
        <v>2.0302699999999998</v>
      </c>
      <c r="G148">
        <v>32767</v>
      </c>
      <c r="H148">
        <v>-32767</v>
      </c>
      <c r="I148">
        <v>0</v>
      </c>
    </row>
    <row r="149" spans="1:9" x14ac:dyDescent="0.25">
      <c r="A149" t="s">
        <v>37</v>
      </c>
      <c r="B149">
        <v>17653.2</v>
      </c>
      <c r="C149">
        <v>17617.8</v>
      </c>
      <c r="D149">
        <v>17337.8</v>
      </c>
      <c r="E149">
        <v>17336.099999999999</v>
      </c>
      <c r="F149">
        <v>2.0261399999999998</v>
      </c>
      <c r="G149">
        <v>32767</v>
      </c>
      <c r="H149">
        <v>-32767</v>
      </c>
      <c r="I149">
        <v>0</v>
      </c>
    </row>
    <row r="150" spans="1:9" x14ac:dyDescent="0.25">
      <c r="A150" t="s">
        <v>37</v>
      </c>
      <c r="B150">
        <v>17733</v>
      </c>
      <c r="C150">
        <v>17695.8</v>
      </c>
      <c r="D150">
        <v>17414.5</v>
      </c>
      <c r="E150">
        <v>17412.8</v>
      </c>
      <c r="F150">
        <v>2.0280900000000002</v>
      </c>
      <c r="G150">
        <v>32767</v>
      </c>
      <c r="H150">
        <v>-32767</v>
      </c>
      <c r="I150">
        <v>0</v>
      </c>
    </row>
    <row r="151" spans="1:9" x14ac:dyDescent="0.25">
      <c r="A151" t="s">
        <v>37</v>
      </c>
      <c r="B151">
        <v>17657.7</v>
      </c>
      <c r="C151">
        <v>17622.8</v>
      </c>
      <c r="D151">
        <v>17342.5</v>
      </c>
      <c r="E151">
        <v>17340.8</v>
      </c>
      <c r="F151">
        <v>2.0263</v>
      </c>
      <c r="G151">
        <v>32767</v>
      </c>
      <c r="H151">
        <v>-32767</v>
      </c>
      <c r="I151">
        <v>0</v>
      </c>
    </row>
    <row r="152" spans="1:9" x14ac:dyDescent="0.25">
      <c r="A152" t="s">
        <v>37</v>
      </c>
      <c r="B152">
        <v>17655.099999999999</v>
      </c>
      <c r="C152">
        <v>17618.099999999999</v>
      </c>
      <c r="D152">
        <v>17347.3</v>
      </c>
      <c r="E152">
        <v>17345.599999999999</v>
      </c>
      <c r="F152">
        <v>2.0274899999999998</v>
      </c>
      <c r="G152">
        <v>32767</v>
      </c>
      <c r="H152">
        <v>-32767</v>
      </c>
      <c r="I152">
        <v>0</v>
      </c>
    </row>
    <row r="153" spans="1:9" x14ac:dyDescent="0.25">
      <c r="A153" t="s">
        <v>37</v>
      </c>
      <c r="B153">
        <v>17651.8</v>
      </c>
      <c r="C153">
        <v>17616.7</v>
      </c>
      <c r="D153">
        <v>17349.7</v>
      </c>
      <c r="E153">
        <v>17347.900000000001</v>
      </c>
      <c r="F153">
        <v>2.0298500000000002</v>
      </c>
      <c r="G153">
        <v>32767</v>
      </c>
      <c r="H153">
        <v>-32767</v>
      </c>
      <c r="I153">
        <v>0</v>
      </c>
    </row>
    <row r="154" spans="1:9" x14ac:dyDescent="0.25">
      <c r="A154" t="s">
        <v>37</v>
      </c>
      <c r="B154">
        <v>17600.5</v>
      </c>
      <c r="C154">
        <v>17565.2</v>
      </c>
      <c r="D154">
        <v>17301.400000000001</v>
      </c>
      <c r="E154">
        <v>17299.599999999999</v>
      </c>
      <c r="F154">
        <v>2.0282900000000001</v>
      </c>
      <c r="G154">
        <v>32767</v>
      </c>
      <c r="H154">
        <v>-32767</v>
      </c>
      <c r="I154">
        <v>0</v>
      </c>
    </row>
    <row r="155" spans="1:9" x14ac:dyDescent="0.25">
      <c r="A155" t="s">
        <v>37</v>
      </c>
      <c r="B155">
        <v>17606.400000000001</v>
      </c>
      <c r="C155">
        <v>17570.099999999999</v>
      </c>
      <c r="D155">
        <v>17299.8</v>
      </c>
      <c r="E155">
        <v>17298.099999999999</v>
      </c>
      <c r="F155">
        <v>2.0265900000000001</v>
      </c>
      <c r="G155">
        <v>32767</v>
      </c>
      <c r="H155">
        <v>-32767</v>
      </c>
      <c r="I155">
        <v>0</v>
      </c>
    </row>
    <row r="156" spans="1:9" x14ac:dyDescent="0.25">
      <c r="A156" t="s">
        <v>37</v>
      </c>
      <c r="B156">
        <v>17740.5</v>
      </c>
      <c r="C156">
        <v>17705.400000000001</v>
      </c>
      <c r="D156">
        <v>17414.900000000001</v>
      </c>
      <c r="E156">
        <v>17413.2</v>
      </c>
      <c r="F156">
        <v>2.02867</v>
      </c>
      <c r="G156">
        <v>32767</v>
      </c>
      <c r="H156">
        <v>-32767</v>
      </c>
      <c r="I156">
        <v>0</v>
      </c>
    </row>
    <row r="157" spans="1:9" x14ac:dyDescent="0.25">
      <c r="A157" t="s">
        <v>37</v>
      </c>
      <c r="B157">
        <v>17675.599999999999</v>
      </c>
      <c r="C157">
        <v>17639.8</v>
      </c>
      <c r="D157">
        <v>17358.7</v>
      </c>
      <c r="E157">
        <v>17356.5</v>
      </c>
      <c r="F157">
        <v>2.0270700000000001</v>
      </c>
      <c r="G157">
        <v>32767</v>
      </c>
      <c r="H157">
        <v>-32767</v>
      </c>
      <c r="I157">
        <v>0</v>
      </c>
    </row>
    <row r="158" spans="1:9" x14ac:dyDescent="0.25">
      <c r="A158" t="s">
        <v>37</v>
      </c>
      <c r="B158">
        <v>17746.099999999999</v>
      </c>
      <c r="C158">
        <v>17711.2</v>
      </c>
      <c r="D158">
        <v>17429.099999999999</v>
      </c>
      <c r="E158">
        <v>17427.3</v>
      </c>
      <c r="F158">
        <v>2.0268099999999998</v>
      </c>
      <c r="G158">
        <v>32767</v>
      </c>
      <c r="H158">
        <v>-32767</v>
      </c>
      <c r="I158">
        <v>0</v>
      </c>
    </row>
    <row r="159" spans="1:9" x14ac:dyDescent="0.25">
      <c r="A159" t="s">
        <v>37</v>
      </c>
      <c r="B159">
        <v>17663</v>
      </c>
      <c r="C159">
        <v>17627.7</v>
      </c>
      <c r="D159">
        <v>17350.2</v>
      </c>
      <c r="E159">
        <v>17348.400000000001</v>
      </c>
      <c r="F159">
        <v>2.0266899999999999</v>
      </c>
      <c r="G159">
        <v>32767</v>
      </c>
      <c r="H159">
        <v>-32767</v>
      </c>
      <c r="I159">
        <v>0</v>
      </c>
    </row>
    <row r="160" spans="1:9" x14ac:dyDescent="0.25">
      <c r="A160" t="s">
        <v>37</v>
      </c>
      <c r="B160">
        <v>17672.900000000001</v>
      </c>
      <c r="C160">
        <v>17638.2</v>
      </c>
      <c r="D160">
        <v>17361.400000000001</v>
      </c>
      <c r="E160">
        <v>17359.7</v>
      </c>
      <c r="F160">
        <v>2.0273300000000001</v>
      </c>
      <c r="G160">
        <v>32767</v>
      </c>
      <c r="H160">
        <v>-32767</v>
      </c>
      <c r="I160">
        <v>0</v>
      </c>
    </row>
    <row r="161" spans="1:25" x14ac:dyDescent="0.25">
      <c r="A161" t="s">
        <v>37</v>
      </c>
      <c r="B161">
        <v>17615.7</v>
      </c>
      <c r="C161">
        <v>17580.3</v>
      </c>
      <c r="D161">
        <v>17310.900000000001</v>
      </c>
      <c r="E161">
        <v>17309.2</v>
      </c>
      <c r="F161">
        <v>2.028</v>
      </c>
      <c r="G161">
        <v>32767</v>
      </c>
      <c r="H161">
        <v>-32767</v>
      </c>
      <c r="I161">
        <v>0</v>
      </c>
    </row>
    <row r="162" spans="1:25" x14ac:dyDescent="0.25">
      <c r="A162" t="s">
        <v>37</v>
      </c>
      <c r="B162">
        <v>17667.5</v>
      </c>
      <c r="C162">
        <v>17631.900000000001</v>
      </c>
      <c r="D162">
        <v>17353.3</v>
      </c>
      <c r="E162">
        <v>17351.599999999999</v>
      </c>
      <c r="F162">
        <v>2.0293399999999999</v>
      </c>
      <c r="G162">
        <v>32767</v>
      </c>
      <c r="H162">
        <v>-32767</v>
      </c>
      <c r="I162">
        <v>0</v>
      </c>
    </row>
    <row r="163" spans="1:25" x14ac:dyDescent="0.25">
      <c r="A163" t="s">
        <v>37</v>
      </c>
      <c r="B163">
        <v>17684.3</v>
      </c>
      <c r="C163">
        <v>17649.2</v>
      </c>
      <c r="D163">
        <v>17369.599999999999</v>
      </c>
      <c r="E163">
        <v>17367.900000000001</v>
      </c>
      <c r="F163">
        <v>2.0268799999999998</v>
      </c>
      <c r="G163">
        <v>32767</v>
      </c>
      <c r="H163">
        <v>-32767</v>
      </c>
      <c r="I163">
        <v>0</v>
      </c>
    </row>
    <row r="164" spans="1:25" x14ac:dyDescent="0.25">
      <c r="A164" t="s">
        <v>37</v>
      </c>
      <c r="B164">
        <v>17662.400000000001</v>
      </c>
      <c r="C164">
        <v>17626.900000000001</v>
      </c>
      <c r="D164">
        <v>17343.2</v>
      </c>
      <c r="E164">
        <v>17341.5</v>
      </c>
      <c r="F164">
        <v>2.0259800000000001</v>
      </c>
      <c r="G164">
        <v>32767</v>
      </c>
      <c r="H164">
        <v>-32767</v>
      </c>
      <c r="I164">
        <v>0</v>
      </c>
    </row>
    <row r="165" spans="1:25" x14ac:dyDescent="0.25">
      <c r="A165" t="s">
        <v>37</v>
      </c>
      <c r="B165">
        <v>17636</v>
      </c>
      <c r="C165">
        <v>17600.8</v>
      </c>
      <c r="D165">
        <v>17323.2</v>
      </c>
      <c r="E165">
        <v>17321.5</v>
      </c>
      <c r="F165">
        <v>2.0260500000000001</v>
      </c>
      <c r="G165">
        <v>32767</v>
      </c>
      <c r="H165">
        <v>-32767</v>
      </c>
      <c r="I165">
        <v>0</v>
      </c>
    </row>
    <row r="166" spans="1:25" x14ac:dyDescent="0.25">
      <c r="A166" t="s">
        <v>37</v>
      </c>
      <c r="B166">
        <v>17661.8</v>
      </c>
      <c r="C166">
        <v>17625.7</v>
      </c>
      <c r="D166">
        <v>17365.400000000001</v>
      </c>
      <c r="E166">
        <v>17363.7</v>
      </c>
      <c r="F166">
        <v>2.0299200000000002</v>
      </c>
      <c r="G166">
        <v>32767</v>
      </c>
      <c r="H166">
        <v>-32767</v>
      </c>
      <c r="I166">
        <v>0</v>
      </c>
    </row>
    <row r="167" spans="1:25" x14ac:dyDescent="0.25">
      <c r="A167" t="s">
        <v>37</v>
      </c>
      <c r="B167">
        <v>17629.7</v>
      </c>
      <c r="C167">
        <v>17594.400000000001</v>
      </c>
      <c r="D167">
        <v>17328.400000000001</v>
      </c>
      <c r="E167">
        <v>17326.599999999999</v>
      </c>
      <c r="F167">
        <v>2.0283199999999999</v>
      </c>
      <c r="G167">
        <v>32767</v>
      </c>
      <c r="H167">
        <v>-32767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17626.599999999999</v>
      </c>
      <c r="C168">
        <v>17591.900000000001</v>
      </c>
      <c r="D168">
        <v>17331.400000000001</v>
      </c>
      <c r="E168">
        <v>17329.7</v>
      </c>
      <c r="F168">
        <v>2.0304600000000002</v>
      </c>
      <c r="G168">
        <v>32767</v>
      </c>
      <c r="H168">
        <v>-32767</v>
      </c>
      <c r="I168">
        <v>0</v>
      </c>
      <c r="R168">
        <f>AVERAGE(B119:B168)</f>
        <v>17689.773999999998</v>
      </c>
      <c r="S168">
        <f>AVERAGE(C119:C168)</f>
        <v>17654.135999999999</v>
      </c>
      <c r="U168">
        <f>_xlfn.VAR.P(B119:B168)</f>
        <v>13532.43552400004</v>
      </c>
      <c r="V168">
        <f>_xlfn.VAR.P(C119:C168)</f>
        <v>13520.04710399999</v>
      </c>
      <c r="X168">
        <f>1.96*SQRT(U168)/50</f>
        <v>4.5600966791943591</v>
      </c>
      <c r="Y168">
        <f>1.96*SQRT(V168)/50</f>
        <v>4.5580089054202766</v>
      </c>
    </row>
    <row r="169" spans="1:25" x14ac:dyDescent="0.25">
      <c r="A169" t="s">
        <v>37</v>
      </c>
      <c r="B169">
        <v>884590.35270000005</v>
      </c>
      <c r="C169" t="s">
        <v>36</v>
      </c>
    </row>
    <row r="170" spans="1:25" x14ac:dyDescent="0.25">
      <c r="A170" t="s">
        <v>87</v>
      </c>
      <c r="B170">
        <v>16361.9</v>
      </c>
      <c r="C170">
        <v>16299.2</v>
      </c>
      <c r="D170">
        <v>16203.3</v>
      </c>
      <c r="E170">
        <v>16080.2</v>
      </c>
      <c r="F170">
        <v>2911.9</v>
      </c>
      <c r="G170">
        <v>0.377577</v>
      </c>
      <c r="H170">
        <v>0.626336</v>
      </c>
      <c r="I170">
        <v>0</v>
      </c>
    </row>
    <row r="171" spans="1:25" x14ac:dyDescent="0.25">
      <c r="A171" t="s">
        <v>87</v>
      </c>
      <c r="B171">
        <v>16087.3</v>
      </c>
      <c r="C171">
        <v>16047.6</v>
      </c>
      <c r="D171">
        <v>15949.5</v>
      </c>
      <c r="E171">
        <v>15828.1</v>
      </c>
      <c r="F171">
        <v>2884.9</v>
      </c>
      <c r="G171">
        <v>0.37603199999999998</v>
      </c>
      <c r="H171">
        <v>0.61912199999999995</v>
      </c>
      <c r="I171">
        <v>0</v>
      </c>
    </row>
    <row r="172" spans="1:25" x14ac:dyDescent="0.25">
      <c r="A172" t="s">
        <v>87</v>
      </c>
      <c r="B172">
        <v>16082.1</v>
      </c>
      <c r="C172">
        <v>16042.8</v>
      </c>
      <c r="D172">
        <v>15946.7</v>
      </c>
      <c r="E172">
        <v>15825.2</v>
      </c>
      <c r="F172">
        <v>2884.25</v>
      </c>
      <c r="G172">
        <v>0.37581900000000001</v>
      </c>
      <c r="H172">
        <v>0.62932999999999995</v>
      </c>
      <c r="I172">
        <v>0</v>
      </c>
    </row>
    <row r="173" spans="1:25" x14ac:dyDescent="0.25">
      <c r="A173" t="s">
        <v>87</v>
      </c>
      <c r="B173">
        <v>16040.3</v>
      </c>
      <c r="C173">
        <v>16000.8</v>
      </c>
      <c r="D173">
        <v>15904</v>
      </c>
      <c r="E173">
        <v>15782</v>
      </c>
      <c r="F173">
        <v>2876.6</v>
      </c>
      <c r="G173">
        <v>0.37569900000000001</v>
      </c>
      <c r="H173">
        <v>0.62821000000000005</v>
      </c>
      <c r="I173">
        <v>0</v>
      </c>
    </row>
    <row r="174" spans="1:25" x14ac:dyDescent="0.25">
      <c r="A174" t="s">
        <v>87</v>
      </c>
      <c r="B174">
        <v>15944.7</v>
      </c>
      <c r="C174">
        <v>15905.5</v>
      </c>
      <c r="D174">
        <v>15807.5</v>
      </c>
      <c r="E174">
        <v>15688.6</v>
      </c>
      <c r="F174">
        <v>2860.1</v>
      </c>
      <c r="G174">
        <v>0.37572100000000003</v>
      </c>
      <c r="H174">
        <v>0.61912199999999995</v>
      </c>
      <c r="I174">
        <v>0</v>
      </c>
    </row>
    <row r="175" spans="1:25" x14ac:dyDescent="0.25">
      <c r="A175" t="s">
        <v>87</v>
      </c>
      <c r="B175">
        <v>15936.5</v>
      </c>
      <c r="C175">
        <v>15898.1</v>
      </c>
      <c r="D175">
        <v>15810.8</v>
      </c>
      <c r="E175">
        <v>15688.9</v>
      </c>
      <c r="F175">
        <v>2860.63</v>
      </c>
      <c r="G175">
        <v>0.36461700000000002</v>
      </c>
      <c r="H175">
        <v>0.61912199999999995</v>
      </c>
      <c r="I175">
        <v>0</v>
      </c>
    </row>
    <row r="176" spans="1:25" x14ac:dyDescent="0.25">
      <c r="A176" t="s">
        <v>87</v>
      </c>
      <c r="B176">
        <v>15943.2</v>
      </c>
      <c r="C176">
        <v>15903.2</v>
      </c>
      <c r="D176">
        <v>15807.2</v>
      </c>
      <c r="E176">
        <v>15688.1</v>
      </c>
      <c r="F176">
        <v>2859.81</v>
      </c>
      <c r="G176">
        <v>0.375695</v>
      </c>
      <c r="H176">
        <v>0.61912199999999995</v>
      </c>
      <c r="I176">
        <v>0</v>
      </c>
    </row>
    <row r="177" spans="1:9" x14ac:dyDescent="0.25">
      <c r="A177" t="s">
        <v>87</v>
      </c>
      <c r="B177">
        <v>15945.3</v>
      </c>
      <c r="C177">
        <v>15906</v>
      </c>
      <c r="D177">
        <v>15808.7</v>
      </c>
      <c r="E177">
        <v>15688.2</v>
      </c>
      <c r="F177">
        <v>2859.92</v>
      </c>
      <c r="G177">
        <v>0.37658399999999997</v>
      </c>
      <c r="H177">
        <v>0.61912</v>
      </c>
      <c r="I177">
        <v>0</v>
      </c>
    </row>
    <row r="178" spans="1:9" x14ac:dyDescent="0.25">
      <c r="A178" t="s">
        <v>87</v>
      </c>
      <c r="B178">
        <v>15938.2</v>
      </c>
      <c r="C178">
        <v>15899</v>
      </c>
      <c r="D178">
        <v>15810.9</v>
      </c>
      <c r="E178">
        <v>15688.1</v>
      </c>
      <c r="F178">
        <v>2859.89</v>
      </c>
      <c r="G178">
        <v>0.36620399999999997</v>
      </c>
      <c r="H178">
        <v>0.61912199999999995</v>
      </c>
      <c r="I178">
        <v>0</v>
      </c>
    </row>
    <row r="179" spans="1:9" x14ac:dyDescent="0.25">
      <c r="A179" t="s">
        <v>87</v>
      </c>
      <c r="B179">
        <v>15941.2</v>
      </c>
      <c r="C179">
        <v>15902.6</v>
      </c>
      <c r="D179">
        <v>15809.8</v>
      </c>
      <c r="E179">
        <v>15688.1</v>
      </c>
      <c r="F179">
        <v>2859.89</v>
      </c>
      <c r="G179">
        <v>0.37597799999999998</v>
      </c>
      <c r="H179">
        <v>0.62980100000000006</v>
      </c>
      <c r="I179">
        <v>0</v>
      </c>
    </row>
    <row r="180" spans="1:9" x14ac:dyDescent="0.25">
      <c r="A180" t="s">
        <v>87</v>
      </c>
      <c r="B180">
        <v>15937.6</v>
      </c>
      <c r="C180">
        <v>15898.1</v>
      </c>
      <c r="D180">
        <v>15810.5</v>
      </c>
      <c r="E180">
        <v>15688.1</v>
      </c>
      <c r="F180">
        <v>2859.86</v>
      </c>
      <c r="G180">
        <v>0.37570900000000002</v>
      </c>
      <c r="H180">
        <v>0.62961999999999996</v>
      </c>
      <c r="I180">
        <v>0</v>
      </c>
    </row>
    <row r="181" spans="1:9" x14ac:dyDescent="0.25">
      <c r="A181" t="s">
        <v>87</v>
      </c>
      <c r="B181">
        <v>15942.9</v>
      </c>
      <c r="C181">
        <v>15903.8</v>
      </c>
      <c r="D181">
        <v>15809.7</v>
      </c>
      <c r="E181">
        <v>15688</v>
      </c>
      <c r="F181">
        <v>2860.05</v>
      </c>
      <c r="G181">
        <v>0.37569000000000002</v>
      </c>
      <c r="H181">
        <v>0.61912</v>
      </c>
      <c r="I181">
        <v>0</v>
      </c>
    </row>
    <row r="182" spans="1:9" x14ac:dyDescent="0.25">
      <c r="A182" t="s">
        <v>87</v>
      </c>
      <c r="B182">
        <v>15955.9</v>
      </c>
      <c r="C182">
        <v>15915.6</v>
      </c>
      <c r="D182">
        <v>15817.7</v>
      </c>
      <c r="E182">
        <v>15697</v>
      </c>
      <c r="F182">
        <v>2861.16</v>
      </c>
      <c r="G182">
        <v>0.37609399999999998</v>
      </c>
      <c r="H182">
        <v>0.62271600000000005</v>
      </c>
      <c r="I182">
        <v>0</v>
      </c>
    </row>
    <row r="183" spans="1:9" x14ac:dyDescent="0.25">
      <c r="A183" t="s">
        <v>87</v>
      </c>
      <c r="B183">
        <v>16013.9</v>
      </c>
      <c r="C183">
        <v>15974.4</v>
      </c>
      <c r="D183">
        <v>15879.9</v>
      </c>
      <c r="E183">
        <v>15758.8</v>
      </c>
      <c r="F183">
        <v>2872.92</v>
      </c>
      <c r="G183">
        <v>0.36841400000000002</v>
      </c>
      <c r="H183">
        <v>0.61912199999999995</v>
      </c>
      <c r="I183">
        <v>0</v>
      </c>
    </row>
    <row r="184" spans="1:9" x14ac:dyDescent="0.25">
      <c r="A184" t="s">
        <v>87</v>
      </c>
      <c r="B184">
        <v>16014.6</v>
      </c>
      <c r="C184">
        <v>15975.7</v>
      </c>
      <c r="D184">
        <v>15881.4</v>
      </c>
      <c r="E184">
        <v>15759.9</v>
      </c>
      <c r="F184">
        <v>2872.68</v>
      </c>
      <c r="G184">
        <v>0.37628299999999998</v>
      </c>
      <c r="H184">
        <v>0.62969200000000003</v>
      </c>
      <c r="I184">
        <v>0</v>
      </c>
    </row>
    <row r="185" spans="1:9" x14ac:dyDescent="0.25">
      <c r="A185" t="s">
        <v>87</v>
      </c>
      <c r="B185">
        <v>16013.3</v>
      </c>
      <c r="C185">
        <v>15974.8</v>
      </c>
      <c r="D185">
        <v>15882.6</v>
      </c>
      <c r="E185">
        <v>15760.2</v>
      </c>
      <c r="F185">
        <v>2873.18</v>
      </c>
      <c r="G185">
        <v>0.37580799999999998</v>
      </c>
      <c r="H185">
        <v>0.61911899999999997</v>
      </c>
      <c r="I185">
        <v>0</v>
      </c>
    </row>
    <row r="186" spans="1:9" x14ac:dyDescent="0.25">
      <c r="A186" t="s">
        <v>87</v>
      </c>
      <c r="B186">
        <v>16016</v>
      </c>
      <c r="C186">
        <v>15977.4</v>
      </c>
      <c r="D186">
        <v>15884</v>
      </c>
      <c r="E186">
        <v>15759.9</v>
      </c>
      <c r="F186">
        <v>2872.3</v>
      </c>
      <c r="G186">
        <v>0.375697</v>
      </c>
      <c r="H186">
        <v>0.62655799999999995</v>
      </c>
      <c r="I186">
        <v>0</v>
      </c>
    </row>
    <row r="187" spans="1:9" x14ac:dyDescent="0.25">
      <c r="A187" t="s">
        <v>87</v>
      </c>
      <c r="B187">
        <v>16016.7</v>
      </c>
      <c r="C187">
        <v>15976.1</v>
      </c>
      <c r="D187">
        <v>15881</v>
      </c>
      <c r="E187">
        <v>15760.2</v>
      </c>
      <c r="F187">
        <v>2872.19</v>
      </c>
      <c r="G187">
        <v>0.375693</v>
      </c>
      <c r="H187">
        <v>0.62423200000000001</v>
      </c>
      <c r="I187">
        <v>0</v>
      </c>
    </row>
    <row r="188" spans="1:9" x14ac:dyDescent="0.25">
      <c r="A188" t="s">
        <v>87</v>
      </c>
      <c r="B188">
        <v>16031.6</v>
      </c>
      <c r="C188">
        <v>15992.9</v>
      </c>
      <c r="D188">
        <v>15882.7</v>
      </c>
      <c r="E188">
        <v>15759.6</v>
      </c>
      <c r="F188">
        <v>2872.51</v>
      </c>
      <c r="G188">
        <v>0.37569000000000002</v>
      </c>
      <c r="H188">
        <v>0.62637100000000001</v>
      </c>
      <c r="I188">
        <v>0</v>
      </c>
    </row>
    <row r="189" spans="1:9" x14ac:dyDescent="0.25">
      <c r="A189" t="s">
        <v>87</v>
      </c>
      <c r="B189">
        <v>16016.1</v>
      </c>
      <c r="C189">
        <v>15977.2</v>
      </c>
      <c r="D189">
        <v>15879.7</v>
      </c>
      <c r="E189">
        <v>15760</v>
      </c>
      <c r="F189">
        <v>2872.6</v>
      </c>
      <c r="G189">
        <v>0.37569999999999998</v>
      </c>
      <c r="H189">
        <v>0.619089</v>
      </c>
      <c r="I189">
        <v>0</v>
      </c>
    </row>
    <row r="190" spans="1:9" x14ac:dyDescent="0.25">
      <c r="A190" t="s">
        <v>87</v>
      </c>
      <c r="B190">
        <v>16006.3</v>
      </c>
      <c r="C190">
        <v>15967.7</v>
      </c>
      <c r="D190">
        <v>15881.5</v>
      </c>
      <c r="E190">
        <v>15759.4</v>
      </c>
      <c r="F190">
        <v>2872.16</v>
      </c>
      <c r="G190">
        <v>0.37572</v>
      </c>
      <c r="H190">
        <v>0.61912199999999995</v>
      </c>
      <c r="I190">
        <v>0</v>
      </c>
    </row>
    <row r="191" spans="1:9" x14ac:dyDescent="0.25">
      <c r="A191" t="s">
        <v>87</v>
      </c>
      <c r="B191">
        <v>16013.1</v>
      </c>
      <c r="C191">
        <v>15974.4</v>
      </c>
      <c r="D191">
        <v>15878.8</v>
      </c>
      <c r="E191">
        <v>15759.2</v>
      </c>
      <c r="F191">
        <v>2872.67</v>
      </c>
      <c r="G191">
        <v>0.375695</v>
      </c>
      <c r="H191">
        <v>0.64149100000000003</v>
      </c>
      <c r="I191">
        <v>0</v>
      </c>
    </row>
    <row r="192" spans="1:9" x14ac:dyDescent="0.25">
      <c r="A192" t="s">
        <v>87</v>
      </c>
      <c r="B192">
        <v>16013.3</v>
      </c>
      <c r="C192">
        <v>15974</v>
      </c>
      <c r="D192">
        <v>15878.4</v>
      </c>
      <c r="E192">
        <v>15758</v>
      </c>
      <c r="F192">
        <v>2872.09</v>
      </c>
      <c r="G192">
        <v>0.37574600000000002</v>
      </c>
      <c r="H192">
        <v>0.619417</v>
      </c>
      <c r="I192">
        <v>0</v>
      </c>
    </row>
    <row r="193" spans="1:9" x14ac:dyDescent="0.25">
      <c r="A193" t="s">
        <v>87</v>
      </c>
      <c r="B193">
        <v>16010.2</v>
      </c>
      <c r="C193">
        <v>15969.9</v>
      </c>
      <c r="D193">
        <v>15879.8</v>
      </c>
      <c r="E193">
        <v>15758</v>
      </c>
      <c r="F193">
        <v>2872.19</v>
      </c>
      <c r="G193">
        <v>0.37569399999999997</v>
      </c>
      <c r="H193">
        <v>0.61900699999999997</v>
      </c>
      <c r="I193">
        <v>0</v>
      </c>
    </row>
    <row r="194" spans="1:9" x14ac:dyDescent="0.25">
      <c r="A194" t="s">
        <v>87</v>
      </c>
      <c r="B194">
        <v>16014</v>
      </c>
      <c r="C194">
        <v>15975.2</v>
      </c>
      <c r="D194">
        <v>15880.5</v>
      </c>
      <c r="E194">
        <v>15758.6</v>
      </c>
      <c r="F194">
        <v>2871.92</v>
      </c>
      <c r="G194">
        <v>0.37569000000000002</v>
      </c>
      <c r="H194">
        <v>0.62812999999999997</v>
      </c>
      <c r="I194">
        <v>0</v>
      </c>
    </row>
    <row r="195" spans="1:9" x14ac:dyDescent="0.25">
      <c r="A195" t="s">
        <v>87</v>
      </c>
      <c r="B195">
        <v>16014.6</v>
      </c>
      <c r="C195">
        <v>15975.7</v>
      </c>
      <c r="D195">
        <v>15880.2</v>
      </c>
      <c r="E195">
        <v>15758.6</v>
      </c>
      <c r="F195">
        <v>2872.08</v>
      </c>
      <c r="G195">
        <v>0.37575700000000001</v>
      </c>
      <c r="H195">
        <v>0.61912</v>
      </c>
      <c r="I195">
        <v>0</v>
      </c>
    </row>
    <row r="196" spans="1:9" x14ac:dyDescent="0.25">
      <c r="A196" t="s">
        <v>87</v>
      </c>
      <c r="B196">
        <v>16011.1</v>
      </c>
      <c r="C196">
        <v>15971.6</v>
      </c>
      <c r="D196">
        <v>15879</v>
      </c>
      <c r="E196">
        <v>15757.7</v>
      </c>
      <c r="F196">
        <v>2871.97</v>
      </c>
      <c r="G196">
        <v>0.376079</v>
      </c>
      <c r="H196">
        <v>0.626942</v>
      </c>
      <c r="I196">
        <v>0</v>
      </c>
    </row>
    <row r="197" spans="1:9" x14ac:dyDescent="0.25">
      <c r="A197" t="s">
        <v>87</v>
      </c>
      <c r="B197">
        <v>16004.7</v>
      </c>
      <c r="C197">
        <v>15966.2</v>
      </c>
      <c r="D197">
        <v>15875.5</v>
      </c>
      <c r="E197">
        <v>15757.9</v>
      </c>
      <c r="F197">
        <v>2871.87</v>
      </c>
      <c r="G197">
        <v>0.37575999999999998</v>
      </c>
      <c r="H197">
        <v>0.62962499999999999</v>
      </c>
      <c r="I197">
        <v>0</v>
      </c>
    </row>
    <row r="198" spans="1:9" x14ac:dyDescent="0.25">
      <c r="A198" t="s">
        <v>87</v>
      </c>
      <c r="B198">
        <v>16010.6</v>
      </c>
      <c r="C198">
        <v>15971.9</v>
      </c>
      <c r="D198">
        <v>15878.1</v>
      </c>
      <c r="E198">
        <v>15759.8</v>
      </c>
      <c r="F198">
        <v>2872.87</v>
      </c>
      <c r="G198">
        <v>0.375782</v>
      </c>
      <c r="H198">
        <v>0.61912199999999995</v>
      </c>
      <c r="I198">
        <v>0</v>
      </c>
    </row>
    <row r="199" spans="1:9" x14ac:dyDescent="0.25">
      <c r="A199" t="s">
        <v>87</v>
      </c>
      <c r="B199">
        <v>16014.3</v>
      </c>
      <c r="C199">
        <v>15975.5</v>
      </c>
      <c r="D199">
        <v>15880.9</v>
      </c>
      <c r="E199">
        <v>15760.9</v>
      </c>
      <c r="F199">
        <v>2872.53</v>
      </c>
      <c r="G199">
        <v>0.37589800000000001</v>
      </c>
      <c r="H199">
        <v>0.62853800000000004</v>
      </c>
      <c r="I199">
        <v>0</v>
      </c>
    </row>
    <row r="200" spans="1:9" x14ac:dyDescent="0.25">
      <c r="A200" t="s">
        <v>87</v>
      </c>
      <c r="B200">
        <v>16012.5</v>
      </c>
      <c r="C200">
        <v>15972.9</v>
      </c>
      <c r="D200">
        <v>15884.2</v>
      </c>
      <c r="E200">
        <v>15760.8</v>
      </c>
      <c r="F200">
        <v>2873.17</v>
      </c>
      <c r="G200">
        <v>0.37576900000000002</v>
      </c>
      <c r="H200">
        <v>0.619251</v>
      </c>
      <c r="I200">
        <v>0</v>
      </c>
    </row>
    <row r="201" spans="1:9" x14ac:dyDescent="0.25">
      <c r="A201" t="s">
        <v>87</v>
      </c>
      <c r="B201">
        <v>16007.5</v>
      </c>
      <c r="C201">
        <v>15968.1</v>
      </c>
      <c r="D201">
        <v>15881.8</v>
      </c>
      <c r="E201">
        <v>15757.5</v>
      </c>
      <c r="F201">
        <v>2872.44</v>
      </c>
      <c r="G201">
        <v>0.37575700000000001</v>
      </c>
      <c r="H201">
        <v>0.62462300000000004</v>
      </c>
      <c r="I201">
        <v>0</v>
      </c>
    </row>
    <row r="202" spans="1:9" x14ac:dyDescent="0.25">
      <c r="A202" t="s">
        <v>87</v>
      </c>
      <c r="B202">
        <v>16023.4</v>
      </c>
      <c r="C202">
        <v>15970.7</v>
      </c>
      <c r="D202">
        <v>15882</v>
      </c>
      <c r="E202">
        <v>15758.3</v>
      </c>
      <c r="F202">
        <v>2873.29</v>
      </c>
      <c r="G202">
        <v>0.37601000000000001</v>
      </c>
      <c r="H202">
        <v>0.61912199999999995</v>
      </c>
      <c r="I202">
        <v>0</v>
      </c>
    </row>
    <row r="203" spans="1:9" x14ac:dyDescent="0.25">
      <c r="A203" t="s">
        <v>87</v>
      </c>
      <c r="B203">
        <v>16014.4</v>
      </c>
      <c r="C203">
        <v>15974.3</v>
      </c>
      <c r="D203">
        <v>15879.7</v>
      </c>
      <c r="E203">
        <v>15758.5</v>
      </c>
      <c r="F203">
        <v>2872.59</v>
      </c>
      <c r="G203">
        <v>0.37569599999999997</v>
      </c>
      <c r="H203">
        <v>0.62096899999999999</v>
      </c>
      <c r="I203">
        <v>0</v>
      </c>
    </row>
    <row r="204" spans="1:9" x14ac:dyDescent="0.25">
      <c r="A204" t="s">
        <v>87</v>
      </c>
      <c r="B204">
        <v>16012.4</v>
      </c>
      <c r="C204">
        <v>15973</v>
      </c>
      <c r="D204">
        <v>15877</v>
      </c>
      <c r="E204">
        <v>15757.6</v>
      </c>
      <c r="F204">
        <v>2872.52</v>
      </c>
      <c r="G204">
        <v>0.375691</v>
      </c>
      <c r="H204">
        <v>0.62967799999999996</v>
      </c>
      <c r="I204">
        <v>0</v>
      </c>
    </row>
    <row r="205" spans="1:9" x14ac:dyDescent="0.25">
      <c r="A205" t="s">
        <v>87</v>
      </c>
      <c r="B205">
        <v>16011.2</v>
      </c>
      <c r="C205">
        <v>15972.5</v>
      </c>
      <c r="D205">
        <v>15876.3</v>
      </c>
      <c r="E205">
        <v>15757.1</v>
      </c>
      <c r="F205">
        <v>2872.5</v>
      </c>
      <c r="G205">
        <v>0.37575199999999997</v>
      </c>
      <c r="H205">
        <v>0.61912199999999995</v>
      </c>
      <c r="I205">
        <v>0</v>
      </c>
    </row>
    <row r="206" spans="1:9" x14ac:dyDescent="0.25">
      <c r="A206" t="s">
        <v>87</v>
      </c>
      <c r="B206">
        <v>16002.1</v>
      </c>
      <c r="C206">
        <v>15963.4</v>
      </c>
      <c r="D206">
        <v>15879</v>
      </c>
      <c r="E206">
        <v>15756.5</v>
      </c>
      <c r="F206">
        <v>2872.75</v>
      </c>
      <c r="G206">
        <v>0.37575199999999997</v>
      </c>
      <c r="H206">
        <v>0.625247</v>
      </c>
      <c r="I206">
        <v>0</v>
      </c>
    </row>
    <row r="207" spans="1:9" x14ac:dyDescent="0.25">
      <c r="A207" t="s">
        <v>87</v>
      </c>
      <c r="B207">
        <v>16015.2</v>
      </c>
      <c r="C207">
        <v>15976.3</v>
      </c>
      <c r="D207">
        <v>15875.8</v>
      </c>
      <c r="E207">
        <v>15756</v>
      </c>
      <c r="F207">
        <v>2872.45</v>
      </c>
      <c r="G207">
        <v>0.37570199999999998</v>
      </c>
      <c r="H207">
        <v>0.61911499999999997</v>
      </c>
      <c r="I207">
        <v>0</v>
      </c>
    </row>
    <row r="208" spans="1:9" x14ac:dyDescent="0.25">
      <c r="A208" t="s">
        <v>87</v>
      </c>
      <c r="B208">
        <v>16005</v>
      </c>
      <c r="C208">
        <v>15966.4</v>
      </c>
      <c r="D208">
        <v>15879.2</v>
      </c>
      <c r="E208">
        <v>15756.8</v>
      </c>
      <c r="F208">
        <v>2871.71</v>
      </c>
      <c r="G208">
        <v>0.37569399999999997</v>
      </c>
      <c r="H208">
        <v>0.62856000000000001</v>
      </c>
      <c r="I208">
        <v>0</v>
      </c>
    </row>
    <row r="209" spans="1:25" x14ac:dyDescent="0.25">
      <c r="A209" t="s">
        <v>87</v>
      </c>
      <c r="B209">
        <v>16011.7</v>
      </c>
      <c r="C209">
        <v>15972.5</v>
      </c>
      <c r="D209">
        <v>15881.7</v>
      </c>
      <c r="E209">
        <v>15758.2</v>
      </c>
      <c r="F209">
        <v>2872.61</v>
      </c>
      <c r="G209">
        <v>0.37706699999999999</v>
      </c>
      <c r="H209">
        <v>0.62978599999999996</v>
      </c>
      <c r="I209">
        <v>0</v>
      </c>
    </row>
    <row r="210" spans="1:25" x14ac:dyDescent="0.25">
      <c r="A210" t="s">
        <v>87</v>
      </c>
      <c r="B210">
        <v>16006.5</v>
      </c>
      <c r="C210">
        <v>15966.9</v>
      </c>
      <c r="D210">
        <v>15881.5</v>
      </c>
      <c r="E210">
        <v>15758.9</v>
      </c>
      <c r="F210">
        <v>2872.14</v>
      </c>
      <c r="G210">
        <v>0.37570199999999998</v>
      </c>
      <c r="H210">
        <v>0.62772499999999998</v>
      </c>
      <c r="I210">
        <v>0</v>
      </c>
    </row>
    <row r="211" spans="1:25" x14ac:dyDescent="0.25">
      <c r="A211" t="s">
        <v>87</v>
      </c>
      <c r="B211">
        <v>16013</v>
      </c>
      <c r="C211">
        <v>15974.4</v>
      </c>
      <c r="D211">
        <v>15880</v>
      </c>
      <c r="E211">
        <v>15758.7</v>
      </c>
      <c r="F211">
        <v>2871.88</v>
      </c>
      <c r="G211">
        <v>0.37569000000000002</v>
      </c>
      <c r="H211">
        <v>0.62300199999999994</v>
      </c>
      <c r="I211">
        <v>0</v>
      </c>
    </row>
    <row r="212" spans="1:25" x14ac:dyDescent="0.25">
      <c r="A212" t="s">
        <v>87</v>
      </c>
      <c r="B212">
        <v>16016.1</v>
      </c>
      <c r="C212">
        <v>15977.2</v>
      </c>
      <c r="D212">
        <v>15880.3</v>
      </c>
      <c r="E212">
        <v>15759.4</v>
      </c>
      <c r="F212">
        <v>2872.49</v>
      </c>
      <c r="G212">
        <v>0.375695</v>
      </c>
      <c r="H212">
        <v>0.62978900000000004</v>
      </c>
      <c r="I212">
        <v>0</v>
      </c>
    </row>
    <row r="213" spans="1:25" x14ac:dyDescent="0.25">
      <c r="A213" t="s">
        <v>87</v>
      </c>
      <c r="B213">
        <v>16006.1</v>
      </c>
      <c r="C213">
        <v>15966.5</v>
      </c>
      <c r="D213">
        <v>15876.3</v>
      </c>
      <c r="E213">
        <v>15757.6</v>
      </c>
      <c r="F213">
        <v>2872.62</v>
      </c>
      <c r="G213">
        <v>0.375776</v>
      </c>
      <c r="H213">
        <v>0.61908799999999997</v>
      </c>
      <c r="I213">
        <v>0</v>
      </c>
    </row>
    <row r="214" spans="1:25" x14ac:dyDescent="0.25">
      <c r="A214" t="s">
        <v>87</v>
      </c>
      <c r="B214">
        <v>16014.1</v>
      </c>
      <c r="C214">
        <v>15975.6</v>
      </c>
      <c r="D214">
        <v>15879</v>
      </c>
      <c r="E214">
        <v>15758</v>
      </c>
      <c r="F214">
        <v>2872.24</v>
      </c>
      <c r="G214">
        <v>0.37570199999999998</v>
      </c>
      <c r="H214">
        <v>0.619112</v>
      </c>
      <c r="I214">
        <v>0</v>
      </c>
    </row>
    <row r="215" spans="1:25" x14ac:dyDescent="0.25">
      <c r="A215" t="s">
        <v>87</v>
      </c>
      <c r="B215">
        <v>16011.6</v>
      </c>
      <c r="C215">
        <v>15973.4</v>
      </c>
      <c r="D215">
        <v>15878</v>
      </c>
      <c r="E215">
        <v>15756.3</v>
      </c>
      <c r="F215">
        <v>2872.5</v>
      </c>
      <c r="G215">
        <v>0.37572800000000001</v>
      </c>
      <c r="H215">
        <v>0.61912100000000003</v>
      </c>
      <c r="I215">
        <v>0</v>
      </c>
    </row>
    <row r="216" spans="1:25" x14ac:dyDescent="0.25">
      <c r="A216" t="s">
        <v>87</v>
      </c>
      <c r="B216">
        <v>16008.9</v>
      </c>
      <c r="C216">
        <v>15967.8</v>
      </c>
      <c r="D216">
        <v>15881</v>
      </c>
      <c r="E216">
        <v>15757.5</v>
      </c>
      <c r="F216">
        <v>2873.24</v>
      </c>
      <c r="G216">
        <v>0.37578600000000001</v>
      </c>
      <c r="H216">
        <v>0.62131899999999995</v>
      </c>
      <c r="I216">
        <v>0</v>
      </c>
    </row>
    <row r="217" spans="1:25" x14ac:dyDescent="0.25">
      <c r="A217" t="s">
        <v>87</v>
      </c>
      <c r="B217">
        <v>16011.7</v>
      </c>
      <c r="C217">
        <v>15972.3</v>
      </c>
      <c r="D217">
        <v>15878.9</v>
      </c>
      <c r="E217">
        <v>15756.9</v>
      </c>
      <c r="F217">
        <v>2872.81</v>
      </c>
      <c r="G217">
        <v>0.37570100000000001</v>
      </c>
      <c r="H217">
        <v>0.62781299999999995</v>
      </c>
      <c r="I217">
        <v>0</v>
      </c>
    </row>
    <row r="218" spans="1:25" x14ac:dyDescent="0.25">
      <c r="A218" t="s">
        <v>87</v>
      </c>
      <c r="B218">
        <v>16015.2</v>
      </c>
      <c r="C218">
        <v>15975.4</v>
      </c>
      <c r="D218">
        <v>15880</v>
      </c>
      <c r="E218">
        <v>15759.2</v>
      </c>
      <c r="F218">
        <v>2872.98</v>
      </c>
      <c r="G218">
        <v>0.375691</v>
      </c>
      <c r="H218">
        <v>0.62419899999999995</v>
      </c>
      <c r="I218">
        <v>0</v>
      </c>
    </row>
    <row r="219" spans="1:25" x14ac:dyDescent="0.25">
      <c r="A219" t="s">
        <v>87</v>
      </c>
      <c r="B219">
        <v>16012.9</v>
      </c>
      <c r="C219">
        <v>15973.5</v>
      </c>
      <c r="D219">
        <v>15876.7</v>
      </c>
      <c r="E219">
        <v>15757.3</v>
      </c>
      <c r="F219">
        <v>2872.15</v>
      </c>
      <c r="G219">
        <v>0.37569000000000002</v>
      </c>
      <c r="H219">
        <v>0.61912199999999995</v>
      </c>
      <c r="I219">
        <v>0</v>
      </c>
    </row>
    <row r="220" spans="1:25" x14ac:dyDescent="0.25">
      <c r="A220" t="s">
        <v>87</v>
      </c>
      <c r="B220">
        <v>16007.2</v>
      </c>
      <c r="C220">
        <v>15967.9</v>
      </c>
      <c r="D220">
        <v>15880.2</v>
      </c>
      <c r="E220">
        <v>15757.4</v>
      </c>
      <c r="F220">
        <v>2873</v>
      </c>
      <c r="G220">
        <v>0.37607400000000002</v>
      </c>
      <c r="H220">
        <v>0.62312900000000004</v>
      </c>
      <c r="I220">
        <v>0</v>
      </c>
    </row>
    <row r="221" spans="1:25" x14ac:dyDescent="0.25">
      <c r="A221" t="s">
        <v>87</v>
      </c>
      <c r="B221">
        <v>16012</v>
      </c>
      <c r="C221">
        <v>15971.9</v>
      </c>
      <c r="D221">
        <v>15875.7</v>
      </c>
      <c r="E221">
        <v>15756.4</v>
      </c>
      <c r="F221">
        <v>2872.65</v>
      </c>
      <c r="G221">
        <v>0.37593700000000002</v>
      </c>
      <c r="H221">
        <v>0.637791</v>
      </c>
      <c r="I221">
        <v>0</v>
      </c>
    </row>
    <row r="222" spans="1:25" x14ac:dyDescent="0.25">
      <c r="A222" t="s">
        <v>87</v>
      </c>
      <c r="B222">
        <v>16008.9</v>
      </c>
      <c r="C222">
        <v>15968.9</v>
      </c>
      <c r="D222">
        <v>15878.1</v>
      </c>
      <c r="E222">
        <v>15756.7</v>
      </c>
      <c r="F222">
        <v>2873</v>
      </c>
      <c r="G222">
        <v>0.377</v>
      </c>
      <c r="H222">
        <v>0.62189000000000005</v>
      </c>
      <c r="I222">
        <v>0</v>
      </c>
    </row>
    <row r="223" spans="1:25" x14ac:dyDescent="0.25">
      <c r="A223" t="s">
        <v>87</v>
      </c>
      <c r="B223">
        <v>16011.6</v>
      </c>
      <c r="C223">
        <v>15973</v>
      </c>
      <c r="D223">
        <v>15879</v>
      </c>
      <c r="E223">
        <v>15757.3</v>
      </c>
      <c r="F223">
        <v>2872.39</v>
      </c>
      <c r="G223">
        <v>0.37569000000000002</v>
      </c>
      <c r="H223">
        <v>0.61912100000000003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16008.2</v>
      </c>
      <c r="C224">
        <v>15969.5</v>
      </c>
      <c r="D224">
        <v>15882</v>
      </c>
      <c r="E224">
        <v>15759</v>
      </c>
      <c r="F224">
        <v>2872.79</v>
      </c>
      <c r="G224">
        <v>0.37572899999999998</v>
      </c>
      <c r="H224">
        <v>0.61912199999999995</v>
      </c>
      <c r="I224">
        <v>0</v>
      </c>
      <c r="R224">
        <f>AVERAGE(B175:B224)</f>
        <v>16001.091999999993</v>
      </c>
      <c r="S224">
        <f>AVERAGE(C175:C224)</f>
        <v>15961.626000000007</v>
      </c>
      <c r="U224">
        <f>_xlfn.VAR.P(B175:B224)</f>
        <v>677.62953599999992</v>
      </c>
      <c r="V224">
        <f>_xlfn.VAR.P(C175:C224)</f>
        <v>671.31392399999572</v>
      </c>
      <c r="X224">
        <f>1.96*SQRT(U224)/50</f>
        <v>1.0204276800435392</v>
      </c>
      <c r="Y224">
        <f>1.96*SQRT(V224)/50</f>
        <v>1.0156612763000041</v>
      </c>
    </row>
    <row r="225" spans="1:9" x14ac:dyDescent="0.25">
      <c r="A225" t="s">
        <v>87</v>
      </c>
      <c r="B225">
        <v>800147.20019999996</v>
      </c>
      <c r="C225" t="s">
        <v>36</v>
      </c>
    </row>
    <row r="226" spans="1:9" x14ac:dyDescent="0.25">
      <c r="A226" t="s">
        <v>103</v>
      </c>
      <c r="B226">
        <v>13668.1</v>
      </c>
      <c r="C226">
        <v>13629.4</v>
      </c>
      <c r="D226">
        <v>13541.2</v>
      </c>
      <c r="E226">
        <v>13492.3</v>
      </c>
      <c r="F226">
        <v>636.76499999999999</v>
      </c>
      <c r="G226">
        <v>0.37569000000000002</v>
      </c>
      <c r="H226">
        <v>0.61912100000000003</v>
      </c>
      <c r="I226">
        <v>0</v>
      </c>
    </row>
    <row r="227" spans="1:9" x14ac:dyDescent="0.25">
      <c r="A227" t="s">
        <v>103</v>
      </c>
      <c r="B227">
        <v>13662</v>
      </c>
      <c r="C227">
        <v>13622.3</v>
      </c>
      <c r="D227">
        <v>13538.7</v>
      </c>
      <c r="E227">
        <v>13490.5</v>
      </c>
      <c r="F227">
        <v>636.29399999999998</v>
      </c>
      <c r="G227">
        <v>0.375782</v>
      </c>
      <c r="H227">
        <v>0.61914000000000002</v>
      </c>
      <c r="I227">
        <v>0</v>
      </c>
    </row>
    <row r="228" spans="1:9" x14ac:dyDescent="0.25">
      <c r="A228" t="s">
        <v>103</v>
      </c>
      <c r="B228">
        <v>13669.6</v>
      </c>
      <c r="C228">
        <v>13630.7</v>
      </c>
      <c r="D228">
        <v>13538.7</v>
      </c>
      <c r="E228">
        <v>13490.8</v>
      </c>
      <c r="F228">
        <v>636.40599999999995</v>
      </c>
      <c r="G228">
        <v>0.375695</v>
      </c>
      <c r="H228">
        <v>0.61911799999999995</v>
      </c>
      <c r="I228">
        <v>0</v>
      </c>
    </row>
    <row r="229" spans="1:9" x14ac:dyDescent="0.25">
      <c r="A229" t="s">
        <v>103</v>
      </c>
      <c r="B229">
        <v>13671.2</v>
      </c>
      <c r="C229">
        <v>13631.8</v>
      </c>
      <c r="D229">
        <v>13538.7</v>
      </c>
      <c r="E229">
        <v>13491.2</v>
      </c>
      <c r="F229">
        <v>636.29700000000003</v>
      </c>
      <c r="G229">
        <v>0.376023</v>
      </c>
      <c r="H229">
        <v>0.61912</v>
      </c>
      <c r="I229">
        <v>0</v>
      </c>
    </row>
    <row r="230" spans="1:9" x14ac:dyDescent="0.25">
      <c r="A230" t="s">
        <v>103</v>
      </c>
      <c r="B230">
        <v>13669.8</v>
      </c>
      <c r="C230">
        <v>13630.5</v>
      </c>
      <c r="D230">
        <v>13538</v>
      </c>
      <c r="E230">
        <v>13490.8</v>
      </c>
      <c r="F230">
        <v>636.75699999999995</v>
      </c>
      <c r="G230">
        <v>0.37583699999999998</v>
      </c>
      <c r="H230">
        <v>0.62812900000000005</v>
      </c>
      <c r="I230">
        <v>0</v>
      </c>
    </row>
    <row r="231" spans="1:9" x14ac:dyDescent="0.25">
      <c r="A231" t="s">
        <v>103</v>
      </c>
      <c r="B231">
        <v>13672.2</v>
      </c>
      <c r="C231">
        <v>13631.7</v>
      </c>
      <c r="D231">
        <v>13539.6</v>
      </c>
      <c r="E231">
        <v>13491.8</v>
      </c>
      <c r="F231">
        <v>636.68700000000001</v>
      </c>
      <c r="G231">
        <v>0.37570399999999998</v>
      </c>
      <c r="H231">
        <v>0.62597499999999995</v>
      </c>
      <c r="I231">
        <v>0</v>
      </c>
    </row>
    <row r="232" spans="1:9" x14ac:dyDescent="0.25">
      <c r="A232" t="s">
        <v>103</v>
      </c>
      <c r="B232">
        <v>13671.5</v>
      </c>
      <c r="C232">
        <v>13632.5</v>
      </c>
      <c r="D232">
        <v>13540</v>
      </c>
      <c r="E232">
        <v>13492.4</v>
      </c>
      <c r="F232">
        <v>636.56500000000005</v>
      </c>
      <c r="G232">
        <v>0.375863</v>
      </c>
      <c r="H232">
        <v>0.61912199999999995</v>
      </c>
      <c r="I232">
        <v>0</v>
      </c>
    </row>
    <row r="233" spans="1:9" x14ac:dyDescent="0.25">
      <c r="A233" t="s">
        <v>103</v>
      </c>
      <c r="B233">
        <v>13669.5</v>
      </c>
      <c r="C233">
        <v>13630.1</v>
      </c>
      <c r="D233">
        <v>13540.2</v>
      </c>
      <c r="E233">
        <v>13492.1</v>
      </c>
      <c r="F233">
        <v>636.72400000000005</v>
      </c>
      <c r="G233">
        <v>0.37569900000000001</v>
      </c>
      <c r="H233">
        <v>0.61912199999999995</v>
      </c>
      <c r="I233">
        <v>0</v>
      </c>
    </row>
    <row r="234" spans="1:9" x14ac:dyDescent="0.25">
      <c r="A234" t="s">
        <v>103</v>
      </c>
      <c r="B234">
        <v>13666.1</v>
      </c>
      <c r="C234">
        <v>13627.6</v>
      </c>
      <c r="D234">
        <v>13539.7</v>
      </c>
      <c r="E234">
        <v>13491.8</v>
      </c>
      <c r="F234">
        <v>636.476</v>
      </c>
      <c r="G234">
        <v>0.375695</v>
      </c>
      <c r="H234">
        <v>0.62980000000000003</v>
      </c>
      <c r="I234">
        <v>0</v>
      </c>
    </row>
    <row r="235" spans="1:9" x14ac:dyDescent="0.25">
      <c r="A235" t="s">
        <v>103</v>
      </c>
      <c r="B235">
        <v>13660.7</v>
      </c>
      <c r="C235">
        <v>13622.3</v>
      </c>
      <c r="D235">
        <v>13544.4</v>
      </c>
      <c r="E235">
        <v>13494</v>
      </c>
      <c r="F235">
        <v>636.57000000000005</v>
      </c>
      <c r="G235">
        <v>0.37569000000000002</v>
      </c>
      <c r="H235">
        <v>0.62979399999999996</v>
      </c>
      <c r="I235">
        <v>0</v>
      </c>
    </row>
    <row r="236" spans="1:9" x14ac:dyDescent="0.25">
      <c r="A236" t="s">
        <v>103</v>
      </c>
      <c r="B236">
        <v>13669.8</v>
      </c>
      <c r="C236">
        <v>13630.6</v>
      </c>
      <c r="D236">
        <v>13538.8</v>
      </c>
      <c r="E236">
        <v>13491.3</v>
      </c>
      <c r="F236">
        <v>636.58199999999999</v>
      </c>
      <c r="G236">
        <v>0.37593199999999999</v>
      </c>
      <c r="H236">
        <v>0.61911899999999997</v>
      </c>
      <c r="I236">
        <v>0</v>
      </c>
    </row>
    <row r="237" spans="1:9" x14ac:dyDescent="0.25">
      <c r="A237" t="s">
        <v>103</v>
      </c>
      <c r="B237">
        <v>13665</v>
      </c>
      <c r="C237">
        <v>13626.6</v>
      </c>
      <c r="D237">
        <v>13540</v>
      </c>
      <c r="E237">
        <v>13490.5</v>
      </c>
      <c r="F237">
        <v>636.31899999999996</v>
      </c>
      <c r="G237">
        <v>0.37586599999999998</v>
      </c>
      <c r="H237">
        <v>0.61912100000000003</v>
      </c>
      <c r="I237">
        <v>0</v>
      </c>
    </row>
    <row r="238" spans="1:9" x14ac:dyDescent="0.25">
      <c r="A238" t="s">
        <v>103</v>
      </c>
      <c r="B238">
        <v>13665.4</v>
      </c>
      <c r="C238">
        <v>13626.7</v>
      </c>
      <c r="D238">
        <v>13543.2</v>
      </c>
      <c r="E238">
        <v>13492.8</v>
      </c>
      <c r="F238">
        <v>636.70100000000002</v>
      </c>
      <c r="G238">
        <v>0.37573600000000001</v>
      </c>
      <c r="H238">
        <v>0.61911300000000002</v>
      </c>
      <c r="I238">
        <v>0</v>
      </c>
    </row>
    <row r="239" spans="1:9" x14ac:dyDescent="0.25">
      <c r="A239" t="s">
        <v>103</v>
      </c>
      <c r="B239">
        <v>13660.2</v>
      </c>
      <c r="C239">
        <v>13621.8</v>
      </c>
      <c r="D239">
        <v>13542.3</v>
      </c>
      <c r="E239">
        <v>13492.9</v>
      </c>
      <c r="F239">
        <v>636.62400000000002</v>
      </c>
      <c r="G239">
        <v>0.37592199999999998</v>
      </c>
      <c r="H239">
        <v>0.62824599999999997</v>
      </c>
      <c r="I239">
        <v>0</v>
      </c>
    </row>
    <row r="240" spans="1:9" x14ac:dyDescent="0.25">
      <c r="A240" t="s">
        <v>103</v>
      </c>
      <c r="B240">
        <v>13668.2</v>
      </c>
      <c r="C240">
        <v>13629.8</v>
      </c>
      <c r="D240">
        <v>13538.1</v>
      </c>
      <c r="E240">
        <v>13491.5</v>
      </c>
      <c r="F240">
        <v>636.51099999999997</v>
      </c>
      <c r="G240">
        <v>0.375693</v>
      </c>
      <c r="H240">
        <v>0.62883299999999998</v>
      </c>
      <c r="I240">
        <v>0</v>
      </c>
    </row>
    <row r="241" spans="1:9" x14ac:dyDescent="0.25">
      <c r="A241" t="s">
        <v>103</v>
      </c>
      <c r="B241">
        <v>13662.6</v>
      </c>
      <c r="C241">
        <v>13622.8</v>
      </c>
      <c r="D241">
        <v>13541.8</v>
      </c>
      <c r="E241">
        <v>13492.3</v>
      </c>
      <c r="F241">
        <v>636.66499999999996</v>
      </c>
      <c r="G241">
        <v>0.37569200000000003</v>
      </c>
      <c r="H241">
        <v>0.61947600000000003</v>
      </c>
      <c r="I241">
        <v>0</v>
      </c>
    </row>
    <row r="242" spans="1:9" x14ac:dyDescent="0.25">
      <c r="A242" t="s">
        <v>103</v>
      </c>
      <c r="B242">
        <v>13669.5</v>
      </c>
      <c r="C242">
        <v>13629.9</v>
      </c>
      <c r="D242">
        <v>13540.8</v>
      </c>
      <c r="E242">
        <v>13492.6</v>
      </c>
      <c r="F242">
        <v>636.43700000000001</v>
      </c>
      <c r="G242">
        <v>0.37573000000000001</v>
      </c>
      <c r="H242">
        <v>0.62938499999999997</v>
      </c>
      <c r="I242">
        <v>0</v>
      </c>
    </row>
    <row r="243" spans="1:9" x14ac:dyDescent="0.25">
      <c r="A243" t="s">
        <v>103</v>
      </c>
      <c r="B243">
        <v>13661.6</v>
      </c>
      <c r="C243">
        <v>13623.2</v>
      </c>
      <c r="D243">
        <v>13543.7</v>
      </c>
      <c r="E243">
        <v>13493.8</v>
      </c>
      <c r="F243">
        <v>636.50800000000004</v>
      </c>
      <c r="G243">
        <v>0.37570599999999998</v>
      </c>
      <c r="H243">
        <v>0.62893699999999997</v>
      </c>
      <c r="I243">
        <v>0</v>
      </c>
    </row>
    <row r="244" spans="1:9" x14ac:dyDescent="0.25">
      <c r="A244" t="s">
        <v>103</v>
      </c>
      <c r="B244">
        <v>13671.2</v>
      </c>
      <c r="C244">
        <v>13631.9</v>
      </c>
      <c r="D244">
        <v>13541.4</v>
      </c>
      <c r="E244">
        <v>13492.3</v>
      </c>
      <c r="F244">
        <v>636.596</v>
      </c>
      <c r="G244">
        <v>0.37571500000000002</v>
      </c>
      <c r="H244">
        <v>0.61911000000000005</v>
      </c>
      <c r="I244">
        <v>0</v>
      </c>
    </row>
    <row r="245" spans="1:9" x14ac:dyDescent="0.25">
      <c r="A245" t="s">
        <v>103</v>
      </c>
      <c r="B245">
        <v>13667</v>
      </c>
      <c r="C245">
        <v>13627.3</v>
      </c>
      <c r="D245">
        <v>13538.8</v>
      </c>
      <c r="E245">
        <v>13491.6</v>
      </c>
      <c r="F245">
        <v>636.29999999999995</v>
      </c>
      <c r="G245">
        <v>0.375691</v>
      </c>
      <c r="H245">
        <v>0.61912199999999995</v>
      </c>
      <c r="I245">
        <v>0</v>
      </c>
    </row>
    <row r="246" spans="1:9" x14ac:dyDescent="0.25">
      <c r="A246" t="s">
        <v>103</v>
      </c>
      <c r="B246">
        <v>13671.7</v>
      </c>
      <c r="C246">
        <v>13631.2</v>
      </c>
      <c r="D246">
        <v>13539.3</v>
      </c>
      <c r="E246">
        <v>13491.4</v>
      </c>
      <c r="F246">
        <v>636.72400000000005</v>
      </c>
      <c r="G246">
        <v>0.37621500000000002</v>
      </c>
      <c r="H246">
        <v>0.62655499999999997</v>
      </c>
      <c r="I246">
        <v>0</v>
      </c>
    </row>
    <row r="247" spans="1:9" x14ac:dyDescent="0.25">
      <c r="A247" t="s">
        <v>103</v>
      </c>
      <c r="B247">
        <v>13664.7</v>
      </c>
      <c r="C247">
        <v>13625.4</v>
      </c>
      <c r="D247">
        <v>13537.4</v>
      </c>
      <c r="E247">
        <v>13491.8</v>
      </c>
      <c r="F247">
        <v>636.66</v>
      </c>
      <c r="G247">
        <v>0.37569200000000003</v>
      </c>
      <c r="H247">
        <v>0.61912199999999995</v>
      </c>
      <c r="I247">
        <v>0</v>
      </c>
    </row>
    <row r="248" spans="1:9" x14ac:dyDescent="0.25">
      <c r="A248" t="s">
        <v>103</v>
      </c>
      <c r="B248">
        <v>13673.2</v>
      </c>
      <c r="C248">
        <v>13633.7</v>
      </c>
      <c r="D248">
        <v>13540.7</v>
      </c>
      <c r="E248">
        <v>13493.1</v>
      </c>
      <c r="F248">
        <v>636.56500000000005</v>
      </c>
      <c r="G248">
        <v>0.37571300000000002</v>
      </c>
      <c r="H248">
        <v>0.61911799999999995</v>
      </c>
      <c r="I248">
        <v>0</v>
      </c>
    </row>
    <row r="249" spans="1:9" x14ac:dyDescent="0.25">
      <c r="A249" t="s">
        <v>103</v>
      </c>
      <c r="B249">
        <v>13671.6</v>
      </c>
      <c r="C249">
        <v>13631.9</v>
      </c>
      <c r="D249">
        <v>13540.9</v>
      </c>
      <c r="E249">
        <v>13492.9</v>
      </c>
      <c r="F249">
        <v>636.68299999999999</v>
      </c>
      <c r="G249">
        <v>0.375693</v>
      </c>
      <c r="H249">
        <v>0.62768999999999997</v>
      </c>
      <c r="I249">
        <v>0</v>
      </c>
    </row>
    <row r="250" spans="1:9" x14ac:dyDescent="0.25">
      <c r="A250" t="s">
        <v>103</v>
      </c>
      <c r="B250">
        <v>13663.4</v>
      </c>
      <c r="C250">
        <v>13624.2</v>
      </c>
      <c r="D250">
        <v>13543.5</v>
      </c>
      <c r="E250">
        <v>13492.5</v>
      </c>
      <c r="F250">
        <v>636.54300000000001</v>
      </c>
      <c r="G250">
        <v>0.37627100000000002</v>
      </c>
      <c r="H250">
        <v>0.61911300000000002</v>
      </c>
      <c r="I250">
        <v>0</v>
      </c>
    </row>
    <row r="251" spans="1:9" x14ac:dyDescent="0.25">
      <c r="A251" t="s">
        <v>103</v>
      </c>
      <c r="B251">
        <v>13668</v>
      </c>
      <c r="C251">
        <v>13628.8</v>
      </c>
      <c r="D251">
        <v>13539.8</v>
      </c>
      <c r="E251">
        <v>13492</v>
      </c>
      <c r="F251">
        <v>636.52099999999996</v>
      </c>
      <c r="G251">
        <v>0.37668499999999999</v>
      </c>
      <c r="H251">
        <v>0.61909099999999995</v>
      </c>
      <c r="I251">
        <v>0</v>
      </c>
    </row>
    <row r="252" spans="1:9" x14ac:dyDescent="0.25">
      <c r="A252" t="s">
        <v>103</v>
      </c>
      <c r="B252">
        <v>13657</v>
      </c>
      <c r="C252">
        <v>13617.2</v>
      </c>
      <c r="D252">
        <v>13541.1</v>
      </c>
      <c r="E252">
        <v>13489.7</v>
      </c>
      <c r="F252">
        <v>636.53</v>
      </c>
      <c r="G252">
        <v>0.37570300000000001</v>
      </c>
      <c r="H252">
        <v>0.62956800000000002</v>
      </c>
      <c r="I252">
        <v>0</v>
      </c>
    </row>
    <row r="253" spans="1:9" x14ac:dyDescent="0.25">
      <c r="A253" t="s">
        <v>103</v>
      </c>
      <c r="B253">
        <v>13656.7</v>
      </c>
      <c r="C253">
        <v>13618</v>
      </c>
      <c r="D253">
        <v>13541.3</v>
      </c>
      <c r="E253">
        <v>13490.3</v>
      </c>
      <c r="F253">
        <v>636.27200000000005</v>
      </c>
      <c r="G253">
        <v>0.375693</v>
      </c>
      <c r="H253">
        <v>0.62426099999999995</v>
      </c>
      <c r="I253">
        <v>0</v>
      </c>
    </row>
    <row r="254" spans="1:9" x14ac:dyDescent="0.25">
      <c r="A254" t="s">
        <v>103</v>
      </c>
      <c r="B254">
        <v>13660.9</v>
      </c>
      <c r="C254">
        <v>13621.7</v>
      </c>
      <c r="D254">
        <v>13542</v>
      </c>
      <c r="E254">
        <v>13492</v>
      </c>
      <c r="F254">
        <v>636.803</v>
      </c>
      <c r="G254">
        <v>0.37670999999999999</v>
      </c>
      <c r="H254">
        <v>0.62980400000000003</v>
      </c>
      <c r="I254">
        <v>0</v>
      </c>
    </row>
    <row r="255" spans="1:9" x14ac:dyDescent="0.25">
      <c r="A255" t="s">
        <v>103</v>
      </c>
      <c r="B255">
        <v>13672.2</v>
      </c>
      <c r="C255">
        <v>13632.8</v>
      </c>
      <c r="D255">
        <v>13539.9</v>
      </c>
      <c r="E255">
        <v>13493.2</v>
      </c>
      <c r="F255">
        <v>636.66</v>
      </c>
      <c r="G255">
        <v>0.375697</v>
      </c>
      <c r="H255">
        <v>0.61912199999999995</v>
      </c>
      <c r="I255">
        <v>0</v>
      </c>
    </row>
    <row r="256" spans="1:9" x14ac:dyDescent="0.25">
      <c r="A256" t="s">
        <v>103</v>
      </c>
      <c r="B256">
        <v>13663.2</v>
      </c>
      <c r="C256">
        <v>13624.7</v>
      </c>
      <c r="D256">
        <v>13542.8</v>
      </c>
      <c r="E256">
        <v>13492.7</v>
      </c>
      <c r="F256">
        <v>636.577</v>
      </c>
      <c r="G256">
        <v>0.376031</v>
      </c>
      <c r="H256">
        <v>0.61911899999999997</v>
      </c>
      <c r="I256">
        <v>0</v>
      </c>
    </row>
    <row r="257" spans="1:9" x14ac:dyDescent="0.25">
      <c r="A257" t="s">
        <v>103</v>
      </c>
      <c r="B257">
        <v>13673.4</v>
      </c>
      <c r="C257">
        <v>13634.2</v>
      </c>
      <c r="D257">
        <v>13541.2</v>
      </c>
      <c r="E257">
        <v>13494.4</v>
      </c>
      <c r="F257">
        <v>636.71500000000003</v>
      </c>
      <c r="G257">
        <v>0.37588100000000002</v>
      </c>
      <c r="H257">
        <v>0.61912100000000003</v>
      </c>
      <c r="I257">
        <v>0</v>
      </c>
    </row>
    <row r="258" spans="1:9" x14ac:dyDescent="0.25">
      <c r="A258" t="s">
        <v>103</v>
      </c>
      <c r="B258">
        <v>13661.1</v>
      </c>
      <c r="C258">
        <v>13622.4</v>
      </c>
      <c r="D258">
        <v>13541.9</v>
      </c>
      <c r="E258">
        <v>13492.8</v>
      </c>
      <c r="F258">
        <v>636.48599999999999</v>
      </c>
      <c r="G258">
        <v>0.37585000000000002</v>
      </c>
      <c r="H258">
        <v>0.61912199999999995</v>
      </c>
      <c r="I258">
        <v>0</v>
      </c>
    </row>
    <row r="259" spans="1:9" x14ac:dyDescent="0.25">
      <c r="A259" t="s">
        <v>103</v>
      </c>
      <c r="B259">
        <v>13662.2</v>
      </c>
      <c r="C259">
        <v>13623.7</v>
      </c>
      <c r="D259">
        <v>13540.9</v>
      </c>
      <c r="E259">
        <v>13491.1</v>
      </c>
      <c r="F259">
        <v>636.51700000000005</v>
      </c>
      <c r="G259">
        <v>0.37570399999999998</v>
      </c>
      <c r="H259">
        <v>0.62860199999999999</v>
      </c>
      <c r="I259">
        <v>0</v>
      </c>
    </row>
    <row r="260" spans="1:9" x14ac:dyDescent="0.25">
      <c r="A260" t="s">
        <v>103</v>
      </c>
      <c r="B260">
        <v>13671.4</v>
      </c>
      <c r="C260">
        <v>13631.9</v>
      </c>
      <c r="D260">
        <v>13541.4</v>
      </c>
      <c r="E260">
        <v>13492.4</v>
      </c>
      <c r="F260">
        <v>636.66600000000005</v>
      </c>
      <c r="G260">
        <v>0.37572499999999998</v>
      </c>
      <c r="H260">
        <v>0.621336</v>
      </c>
      <c r="I260">
        <v>0</v>
      </c>
    </row>
    <row r="261" spans="1:9" x14ac:dyDescent="0.25">
      <c r="A261" t="s">
        <v>103</v>
      </c>
      <c r="B261">
        <v>13668.4</v>
      </c>
      <c r="C261">
        <v>13628.8</v>
      </c>
      <c r="D261">
        <v>13540.8</v>
      </c>
      <c r="E261">
        <v>13491.7</v>
      </c>
      <c r="F261">
        <v>636.33000000000004</v>
      </c>
      <c r="G261">
        <v>0.37590600000000002</v>
      </c>
      <c r="H261">
        <v>0.62459299999999995</v>
      </c>
      <c r="I261">
        <v>0</v>
      </c>
    </row>
    <row r="262" spans="1:9" x14ac:dyDescent="0.25">
      <c r="A262" t="s">
        <v>103</v>
      </c>
      <c r="B262">
        <v>13666.8</v>
      </c>
      <c r="C262">
        <v>13627.6</v>
      </c>
      <c r="D262">
        <v>13539.7</v>
      </c>
      <c r="E262">
        <v>13490.8</v>
      </c>
      <c r="F262">
        <v>636.68200000000002</v>
      </c>
      <c r="G262">
        <v>0.37571500000000002</v>
      </c>
      <c r="H262">
        <v>0.62974300000000005</v>
      </c>
      <c r="I262">
        <v>0</v>
      </c>
    </row>
    <row r="263" spans="1:9" x14ac:dyDescent="0.25">
      <c r="A263" t="s">
        <v>103</v>
      </c>
      <c r="B263">
        <v>13666.4</v>
      </c>
      <c r="C263">
        <v>13627.7</v>
      </c>
      <c r="D263">
        <v>13537.7</v>
      </c>
      <c r="E263">
        <v>13489.6</v>
      </c>
      <c r="F263">
        <v>636.64300000000003</v>
      </c>
      <c r="G263">
        <v>0.37569000000000002</v>
      </c>
      <c r="H263">
        <v>0.628861</v>
      </c>
      <c r="I263">
        <v>0</v>
      </c>
    </row>
    <row r="264" spans="1:9" x14ac:dyDescent="0.25">
      <c r="A264" t="s">
        <v>103</v>
      </c>
      <c r="B264">
        <v>13667.9</v>
      </c>
      <c r="C264">
        <v>13629.1</v>
      </c>
      <c r="D264">
        <v>13538.1</v>
      </c>
      <c r="E264">
        <v>13490.4</v>
      </c>
      <c r="F264">
        <v>636.44399999999996</v>
      </c>
      <c r="G264">
        <v>0.37570599999999998</v>
      </c>
      <c r="H264">
        <v>0.62864799999999998</v>
      </c>
      <c r="I264">
        <v>0</v>
      </c>
    </row>
    <row r="265" spans="1:9" x14ac:dyDescent="0.25">
      <c r="A265" t="s">
        <v>103</v>
      </c>
      <c r="B265">
        <v>13675.9</v>
      </c>
      <c r="C265">
        <v>13625.7</v>
      </c>
      <c r="D265">
        <v>13537.4</v>
      </c>
      <c r="E265">
        <v>13491.6</v>
      </c>
      <c r="F265">
        <v>636.58500000000004</v>
      </c>
      <c r="G265">
        <v>0.36449599999999999</v>
      </c>
      <c r="H265">
        <v>0.61912199999999995</v>
      </c>
      <c r="I265">
        <v>0</v>
      </c>
    </row>
    <row r="266" spans="1:9" x14ac:dyDescent="0.25">
      <c r="A266" t="s">
        <v>103</v>
      </c>
      <c r="B266">
        <v>13663.4</v>
      </c>
      <c r="C266">
        <v>13624.2</v>
      </c>
      <c r="D266">
        <v>13537</v>
      </c>
      <c r="E266">
        <v>13491.2</v>
      </c>
      <c r="F266">
        <v>636.46600000000001</v>
      </c>
      <c r="G266">
        <v>0.37570700000000001</v>
      </c>
      <c r="H266">
        <v>0.629745</v>
      </c>
      <c r="I266">
        <v>0</v>
      </c>
    </row>
    <row r="267" spans="1:9" x14ac:dyDescent="0.25">
      <c r="A267" t="s">
        <v>103</v>
      </c>
      <c r="B267">
        <v>13666.4</v>
      </c>
      <c r="C267">
        <v>13627.3</v>
      </c>
      <c r="D267">
        <v>13538.6</v>
      </c>
      <c r="E267">
        <v>13490.4</v>
      </c>
      <c r="F267">
        <v>636.40300000000002</v>
      </c>
      <c r="G267">
        <v>0.37587799999999999</v>
      </c>
      <c r="H267">
        <v>0.61911000000000005</v>
      </c>
      <c r="I267">
        <v>0</v>
      </c>
    </row>
    <row r="268" spans="1:9" x14ac:dyDescent="0.25">
      <c r="A268" t="s">
        <v>103</v>
      </c>
      <c r="B268">
        <v>13660.6</v>
      </c>
      <c r="C268">
        <v>13621.6</v>
      </c>
      <c r="D268">
        <v>13541.3</v>
      </c>
      <c r="E268">
        <v>13490.8</v>
      </c>
      <c r="F268">
        <v>636.57100000000003</v>
      </c>
      <c r="G268">
        <v>0.36594900000000002</v>
      </c>
      <c r="H268">
        <v>0.62696600000000002</v>
      </c>
      <c r="I268">
        <v>0</v>
      </c>
    </row>
    <row r="269" spans="1:9" x14ac:dyDescent="0.25">
      <c r="A269" t="s">
        <v>103</v>
      </c>
      <c r="B269">
        <v>13667.9</v>
      </c>
      <c r="C269">
        <v>13628.3</v>
      </c>
      <c r="D269">
        <v>13538.3</v>
      </c>
      <c r="E269">
        <v>13490</v>
      </c>
      <c r="F269">
        <v>636.41700000000003</v>
      </c>
      <c r="G269">
        <v>0.375691</v>
      </c>
      <c r="H269">
        <v>0.61984799999999995</v>
      </c>
      <c r="I269">
        <v>0</v>
      </c>
    </row>
    <row r="270" spans="1:9" x14ac:dyDescent="0.25">
      <c r="A270" t="s">
        <v>103</v>
      </c>
      <c r="B270">
        <v>13666.1</v>
      </c>
      <c r="C270">
        <v>13627.3</v>
      </c>
      <c r="D270">
        <v>13539.8</v>
      </c>
      <c r="E270">
        <v>13491.2</v>
      </c>
      <c r="F270">
        <v>636.71500000000003</v>
      </c>
      <c r="G270">
        <v>0.37574400000000002</v>
      </c>
      <c r="H270">
        <v>0.62942699999999996</v>
      </c>
      <c r="I270">
        <v>0</v>
      </c>
    </row>
    <row r="271" spans="1:9" x14ac:dyDescent="0.25">
      <c r="A271" t="s">
        <v>103</v>
      </c>
      <c r="B271">
        <v>13665.8</v>
      </c>
      <c r="C271">
        <v>13627.3</v>
      </c>
      <c r="D271">
        <v>13537.7</v>
      </c>
      <c r="E271">
        <v>13489.7</v>
      </c>
      <c r="F271">
        <v>636.55600000000004</v>
      </c>
      <c r="G271">
        <v>0.37650899999999998</v>
      </c>
      <c r="H271">
        <v>0.62862499999999999</v>
      </c>
      <c r="I271">
        <v>0</v>
      </c>
    </row>
    <row r="272" spans="1:9" x14ac:dyDescent="0.25">
      <c r="A272" t="s">
        <v>103</v>
      </c>
      <c r="B272">
        <v>13659</v>
      </c>
      <c r="C272">
        <v>13620</v>
      </c>
      <c r="D272">
        <v>13539.9</v>
      </c>
      <c r="E272">
        <v>13490.4</v>
      </c>
      <c r="F272">
        <v>636.59699999999998</v>
      </c>
      <c r="G272">
        <v>0.37569000000000002</v>
      </c>
      <c r="H272">
        <v>0.61912</v>
      </c>
      <c r="I272">
        <v>0</v>
      </c>
    </row>
    <row r="273" spans="1:25" x14ac:dyDescent="0.25">
      <c r="A273" t="s">
        <v>103</v>
      </c>
      <c r="B273">
        <v>13669.4</v>
      </c>
      <c r="C273">
        <v>13630.3</v>
      </c>
      <c r="D273">
        <v>13537.4</v>
      </c>
      <c r="E273">
        <v>13490.5</v>
      </c>
      <c r="F273">
        <v>636.51700000000005</v>
      </c>
      <c r="G273">
        <v>0.37571199999999999</v>
      </c>
      <c r="H273">
        <v>0.62973299999999999</v>
      </c>
      <c r="I273">
        <v>0</v>
      </c>
    </row>
    <row r="274" spans="1:25" x14ac:dyDescent="0.25">
      <c r="A274" t="s">
        <v>103</v>
      </c>
      <c r="B274">
        <v>13671.6</v>
      </c>
      <c r="C274">
        <v>13632.6</v>
      </c>
      <c r="D274">
        <v>13538</v>
      </c>
      <c r="E274">
        <v>13490.3</v>
      </c>
      <c r="F274">
        <v>636.43299999999999</v>
      </c>
      <c r="G274">
        <v>0.37569000000000002</v>
      </c>
      <c r="H274">
        <v>0.62822</v>
      </c>
      <c r="I274">
        <v>0</v>
      </c>
    </row>
    <row r="275" spans="1:25" x14ac:dyDescent="0.25">
      <c r="A275" t="s">
        <v>103</v>
      </c>
      <c r="B275">
        <v>13661.7</v>
      </c>
      <c r="C275">
        <v>13622.7</v>
      </c>
      <c r="D275">
        <v>13539.8</v>
      </c>
      <c r="E275">
        <v>13490.4</v>
      </c>
      <c r="F275">
        <v>636.42200000000003</v>
      </c>
      <c r="G275">
        <v>0.37569000000000002</v>
      </c>
      <c r="H275">
        <v>0.61912199999999995</v>
      </c>
      <c r="I275">
        <v>0</v>
      </c>
    </row>
    <row r="276" spans="1:25" x14ac:dyDescent="0.25">
      <c r="A276" t="s">
        <v>103</v>
      </c>
      <c r="B276">
        <v>13669.3</v>
      </c>
      <c r="C276">
        <v>13630.4</v>
      </c>
      <c r="D276">
        <v>13539.5</v>
      </c>
      <c r="E276">
        <v>13490.5</v>
      </c>
      <c r="F276">
        <v>636.48400000000004</v>
      </c>
      <c r="G276">
        <v>0.37452600000000003</v>
      </c>
      <c r="H276">
        <v>0.62823899999999999</v>
      </c>
      <c r="I276">
        <v>0</v>
      </c>
    </row>
    <row r="277" spans="1:25" x14ac:dyDescent="0.25">
      <c r="A277" t="s">
        <v>103</v>
      </c>
      <c r="B277">
        <v>13661.2</v>
      </c>
      <c r="C277">
        <v>13622.2</v>
      </c>
      <c r="D277">
        <v>13539.8</v>
      </c>
      <c r="E277">
        <v>13490</v>
      </c>
      <c r="F277">
        <v>636.33399999999995</v>
      </c>
      <c r="G277">
        <v>0.37570100000000001</v>
      </c>
      <c r="H277">
        <v>0.61911799999999995</v>
      </c>
      <c r="I277">
        <v>0</v>
      </c>
    </row>
    <row r="278" spans="1:25" x14ac:dyDescent="0.25">
      <c r="A278" t="s">
        <v>103</v>
      </c>
      <c r="B278">
        <v>13665.9</v>
      </c>
      <c r="C278">
        <v>13627.8</v>
      </c>
      <c r="D278">
        <v>13539.7</v>
      </c>
      <c r="E278">
        <v>13490.5</v>
      </c>
      <c r="F278">
        <v>636.62099999999998</v>
      </c>
      <c r="G278">
        <v>0.36872199999999999</v>
      </c>
      <c r="H278">
        <v>0.62977099999999997</v>
      </c>
      <c r="I278">
        <v>0</v>
      </c>
    </row>
    <row r="279" spans="1:25" x14ac:dyDescent="0.25">
      <c r="A279" t="s">
        <v>103</v>
      </c>
      <c r="B279">
        <v>13660.3</v>
      </c>
      <c r="C279">
        <v>13620.8</v>
      </c>
      <c r="D279">
        <v>13540.8</v>
      </c>
      <c r="E279">
        <v>13491.1</v>
      </c>
      <c r="F279">
        <v>636.58100000000002</v>
      </c>
      <c r="G279">
        <v>0.37588500000000002</v>
      </c>
      <c r="H279">
        <v>0.62581399999999998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13670.4</v>
      </c>
      <c r="C280">
        <v>13630.1</v>
      </c>
      <c r="D280">
        <v>13538.8</v>
      </c>
      <c r="E280">
        <v>13490.9</v>
      </c>
      <c r="F280">
        <v>636.47400000000005</v>
      </c>
      <c r="G280">
        <v>0.375884</v>
      </c>
      <c r="H280">
        <v>0.62781600000000004</v>
      </c>
      <c r="I280">
        <v>0</v>
      </c>
      <c r="R280">
        <f>AVERAGE(B231:B280)</f>
        <v>13666.312000000007</v>
      </c>
      <c r="S280">
        <f>AVERAGE(C231:C280)</f>
        <v>13626.968000000003</v>
      </c>
      <c r="U280">
        <f>_xlfn.VAR.P(B231:B280)</f>
        <v>21.281455999999263</v>
      </c>
      <c r="V280">
        <f>_xlfn.VAR.P(C231:C280)</f>
        <v>17.826975999999526</v>
      </c>
      <c r="X280">
        <f>1.96*SQRT(U280)/50</f>
        <v>0.18083676768798668</v>
      </c>
      <c r="Y280">
        <f>1.96*SQRT(V280)/50</f>
        <v>0.16551025466912697</v>
      </c>
    </row>
    <row r="281" spans="1:25" x14ac:dyDescent="0.25">
      <c r="A281" t="s">
        <v>103</v>
      </c>
      <c r="B281">
        <v>683408.32440000004</v>
      </c>
      <c r="C281" t="s">
        <v>36</v>
      </c>
    </row>
    <row r="282" spans="1:25" x14ac:dyDescent="0.25">
      <c r="A282" t="s">
        <v>88</v>
      </c>
      <c r="B282">
        <v>13132.7</v>
      </c>
      <c r="C282">
        <v>13093.2</v>
      </c>
      <c r="D282">
        <v>13003.7</v>
      </c>
      <c r="E282">
        <v>12884.6</v>
      </c>
      <c r="F282">
        <v>2873.56</v>
      </c>
      <c r="G282">
        <v>0.37581300000000001</v>
      </c>
      <c r="H282">
        <v>0.61911899999999997</v>
      </c>
      <c r="I282">
        <v>0</v>
      </c>
    </row>
    <row r="283" spans="1:25" x14ac:dyDescent="0.25">
      <c r="A283" t="s">
        <v>88</v>
      </c>
      <c r="B283">
        <v>13103.2</v>
      </c>
      <c r="C283">
        <v>13064.4</v>
      </c>
      <c r="D283">
        <v>12971.6</v>
      </c>
      <c r="E283">
        <v>12851.2</v>
      </c>
      <c r="F283">
        <v>2873.18</v>
      </c>
      <c r="G283">
        <v>0.37569200000000003</v>
      </c>
      <c r="H283">
        <v>0.61912199999999995</v>
      </c>
      <c r="I283">
        <v>0</v>
      </c>
    </row>
    <row r="284" spans="1:25" x14ac:dyDescent="0.25">
      <c r="A284" t="s">
        <v>88</v>
      </c>
      <c r="B284">
        <v>13099.6</v>
      </c>
      <c r="C284">
        <v>13060</v>
      </c>
      <c r="D284">
        <v>12969.2</v>
      </c>
      <c r="E284">
        <v>12850.9</v>
      </c>
      <c r="F284">
        <v>2872.52</v>
      </c>
      <c r="G284">
        <v>0.37573499999999999</v>
      </c>
      <c r="H284">
        <v>0.62744800000000001</v>
      </c>
      <c r="I284">
        <v>0</v>
      </c>
    </row>
    <row r="285" spans="1:25" x14ac:dyDescent="0.25">
      <c r="A285" t="s">
        <v>88</v>
      </c>
      <c r="B285">
        <v>13100.9</v>
      </c>
      <c r="C285">
        <v>13061.3</v>
      </c>
      <c r="D285">
        <v>12970.9</v>
      </c>
      <c r="E285">
        <v>12851.5</v>
      </c>
      <c r="F285">
        <v>2873.01</v>
      </c>
      <c r="G285">
        <v>0.37176199999999998</v>
      </c>
      <c r="H285">
        <v>0.62976200000000004</v>
      </c>
      <c r="I285">
        <v>0</v>
      </c>
    </row>
    <row r="286" spans="1:25" x14ac:dyDescent="0.25">
      <c r="A286" t="s">
        <v>88</v>
      </c>
      <c r="B286">
        <v>13104</v>
      </c>
      <c r="C286">
        <v>13064.6</v>
      </c>
      <c r="D286">
        <v>12972.7</v>
      </c>
      <c r="E286">
        <v>12851.2</v>
      </c>
      <c r="F286">
        <v>2872.92</v>
      </c>
      <c r="G286">
        <v>0.375919</v>
      </c>
      <c r="H286">
        <v>0.61912199999999995</v>
      </c>
      <c r="I286">
        <v>0</v>
      </c>
    </row>
    <row r="287" spans="1:25" x14ac:dyDescent="0.25">
      <c r="A287" t="s">
        <v>88</v>
      </c>
      <c r="B287">
        <v>13096.9</v>
      </c>
      <c r="C287">
        <v>13058.8</v>
      </c>
      <c r="D287">
        <v>12973.7</v>
      </c>
      <c r="E287">
        <v>12850.2</v>
      </c>
      <c r="F287">
        <v>2872.52</v>
      </c>
      <c r="G287">
        <v>0.37591599999999997</v>
      </c>
      <c r="H287">
        <v>0.61912</v>
      </c>
      <c r="I287">
        <v>0</v>
      </c>
    </row>
    <row r="288" spans="1:25" x14ac:dyDescent="0.25">
      <c r="A288" t="s">
        <v>88</v>
      </c>
      <c r="B288">
        <v>13099.5</v>
      </c>
      <c r="C288">
        <v>13060.8</v>
      </c>
      <c r="D288">
        <v>12975</v>
      </c>
      <c r="E288">
        <v>12850.9</v>
      </c>
      <c r="F288">
        <v>2872.39</v>
      </c>
      <c r="G288">
        <v>0.36937300000000001</v>
      </c>
      <c r="H288">
        <v>0.62577199999999999</v>
      </c>
      <c r="I288">
        <v>0</v>
      </c>
    </row>
    <row r="289" spans="1:9" x14ac:dyDescent="0.25">
      <c r="A289" t="s">
        <v>88</v>
      </c>
      <c r="B289">
        <v>13099.3</v>
      </c>
      <c r="C289">
        <v>13060.2</v>
      </c>
      <c r="D289">
        <v>12971.9</v>
      </c>
      <c r="E289">
        <v>12850.1</v>
      </c>
      <c r="F289">
        <v>2872.57</v>
      </c>
      <c r="G289">
        <v>0.375079</v>
      </c>
      <c r="H289">
        <v>0.62177499999999997</v>
      </c>
      <c r="I289">
        <v>0</v>
      </c>
    </row>
    <row r="290" spans="1:9" x14ac:dyDescent="0.25">
      <c r="A290" t="s">
        <v>88</v>
      </c>
      <c r="B290">
        <v>13101.3</v>
      </c>
      <c r="C290">
        <v>13062.4</v>
      </c>
      <c r="D290">
        <v>12969.1</v>
      </c>
      <c r="E290">
        <v>12849.6</v>
      </c>
      <c r="F290">
        <v>2871.92</v>
      </c>
      <c r="G290">
        <v>0.37604300000000002</v>
      </c>
      <c r="H290">
        <v>0.61904499999999996</v>
      </c>
      <c r="I290">
        <v>0</v>
      </c>
    </row>
    <row r="291" spans="1:9" x14ac:dyDescent="0.25">
      <c r="A291" t="s">
        <v>88</v>
      </c>
      <c r="B291">
        <v>13103.8</v>
      </c>
      <c r="C291">
        <v>13064.3</v>
      </c>
      <c r="D291">
        <v>12969</v>
      </c>
      <c r="E291">
        <v>12850.1</v>
      </c>
      <c r="F291">
        <v>2872.33</v>
      </c>
      <c r="G291">
        <v>0.37569599999999997</v>
      </c>
      <c r="H291">
        <v>0.627521</v>
      </c>
      <c r="I291">
        <v>0</v>
      </c>
    </row>
    <row r="292" spans="1:9" x14ac:dyDescent="0.25">
      <c r="A292" t="s">
        <v>88</v>
      </c>
      <c r="B292">
        <v>13104.9</v>
      </c>
      <c r="C292">
        <v>13066.2</v>
      </c>
      <c r="D292">
        <v>12969.4</v>
      </c>
      <c r="E292">
        <v>12849.7</v>
      </c>
      <c r="F292">
        <v>2871.71</v>
      </c>
      <c r="G292">
        <v>0.376247</v>
      </c>
      <c r="H292">
        <v>0.62978800000000001</v>
      </c>
      <c r="I292">
        <v>0</v>
      </c>
    </row>
    <row r="293" spans="1:9" x14ac:dyDescent="0.25">
      <c r="A293" t="s">
        <v>88</v>
      </c>
      <c r="B293">
        <v>13098.5</v>
      </c>
      <c r="C293">
        <v>13059.2</v>
      </c>
      <c r="D293">
        <v>12974.1</v>
      </c>
      <c r="E293">
        <v>12851.2</v>
      </c>
      <c r="F293">
        <v>2872.67</v>
      </c>
      <c r="G293">
        <v>0.37570300000000001</v>
      </c>
      <c r="H293">
        <v>0.62716000000000005</v>
      </c>
      <c r="I293">
        <v>0</v>
      </c>
    </row>
    <row r="294" spans="1:9" x14ac:dyDescent="0.25">
      <c r="A294" t="s">
        <v>88</v>
      </c>
      <c r="B294">
        <v>13094.8</v>
      </c>
      <c r="C294">
        <v>13055.3</v>
      </c>
      <c r="D294">
        <v>12973.2</v>
      </c>
      <c r="E294">
        <v>12851.3</v>
      </c>
      <c r="F294">
        <v>2872.47</v>
      </c>
      <c r="G294">
        <v>0.37668600000000002</v>
      </c>
      <c r="H294">
        <v>0.61912</v>
      </c>
      <c r="I294">
        <v>0</v>
      </c>
    </row>
    <row r="295" spans="1:9" x14ac:dyDescent="0.25">
      <c r="A295" t="s">
        <v>88</v>
      </c>
      <c r="B295">
        <v>13098</v>
      </c>
      <c r="C295">
        <v>13058.6</v>
      </c>
      <c r="D295">
        <v>12973.4</v>
      </c>
      <c r="E295">
        <v>12850.9</v>
      </c>
      <c r="F295">
        <v>2872.22</v>
      </c>
      <c r="G295">
        <v>0.37592100000000001</v>
      </c>
      <c r="H295">
        <v>0.62970499999999996</v>
      </c>
      <c r="I295">
        <v>0</v>
      </c>
    </row>
    <row r="296" spans="1:9" x14ac:dyDescent="0.25">
      <c r="A296" t="s">
        <v>88</v>
      </c>
      <c r="B296">
        <v>13100.7</v>
      </c>
      <c r="C296">
        <v>13061.6</v>
      </c>
      <c r="D296">
        <v>12972</v>
      </c>
      <c r="E296">
        <v>12850.4</v>
      </c>
      <c r="F296">
        <v>2872.02</v>
      </c>
      <c r="G296">
        <v>0.37570500000000001</v>
      </c>
      <c r="H296">
        <v>0.62929800000000002</v>
      </c>
      <c r="I296">
        <v>0</v>
      </c>
    </row>
    <row r="297" spans="1:9" x14ac:dyDescent="0.25">
      <c r="A297" t="s">
        <v>88</v>
      </c>
      <c r="B297">
        <v>13101.9</v>
      </c>
      <c r="C297">
        <v>13063.2</v>
      </c>
      <c r="D297">
        <v>12973.1</v>
      </c>
      <c r="E297">
        <v>12851.9</v>
      </c>
      <c r="F297">
        <v>2872.62</v>
      </c>
      <c r="G297">
        <v>0.375695</v>
      </c>
      <c r="H297">
        <v>0.61912199999999995</v>
      </c>
      <c r="I297">
        <v>0</v>
      </c>
    </row>
    <row r="298" spans="1:9" x14ac:dyDescent="0.25">
      <c r="A298" t="s">
        <v>88</v>
      </c>
      <c r="B298">
        <v>13104.2</v>
      </c>
      <c r="C298">
        <v>13064.5</v>
      </c>
      <c r="D298">
        <v>12972.8</v>
      </c>
      <c r="E298">
        <v>12852.3</v>
      </c>
      <c r="F298">
        <v>2872.32</v>
      </c>
      <c r="G298">
        <v>0.375697</v>
      </c>
      <c r="H298">
        <v>0.62789099999999998</v>
      </c>
      <c r="I298">
        <v>0</v>
      </c>
    </row>
    <row r="299" spans="1:9" x14ac:dyDescent="0.25">
      <c r="A299" t="s">
        <v>88</v>
      </c>
      <c r="B299">
        <v>13096.6</v>
      </c>
      <c r="C299">
        <v>13057.1</v>
      </c>
      <c r="D299">
        <v>12972.6</v>
      </c>
      <c r="E299">
        <v>12851.8</v>
      </c>
      <c r="F299">
        <v>2872.71</v>
      </c>
      <c r="G299">
        <v>0.37607699999999999</v>
      </c>
      <c r="H299">
        <v>0.62980400000000003</v>
      </c>
      <c r="I299">
        <v>0</v>
      </c>
    </row>
    <row r="300" spans="1:9" x14ac:dyDescent="0.25">
      <c r="A300" t="s">
        <v>88</v>
      </c>
      <c r="B300">
        <v>13098.8</v>
      </c>
      <c r="C300">
        <v>13059.4</v>
      </c>
      <c r="D300">
        <v>12971.1</v>
      </c>
      <c r="E300">
        <v>12851.5</v>
      </c>
      <c r="F300">
        <v>2872.35</v>
      </c>
      <c r="G300">
        <v>0.375691</v>
      </c>
      <c r="H300">
        <v>0.62166200000000005</v>
      </c>
      <c r="I300">
        <v>0</v>
      </c>
    </row>
    <row r="301" spans="1:9" x14ac:dyDescent="0.25">
      <c r="A301" t="s">
        <v>88</v>
      </c>
      <c r="B301">
        <v>13105.3</v>
      </c>
      <c r="C301">
        <v>13065.4</v>
      </c>
      <c r="D301">
        <v>12972.2</v>
      </c>
      <c r="E301">
        <v>12852</v>
      </c>
      <c r="F301">
        <v>2872.63</v>
      </c>
      <c r="G301">
        <v>0.37648700000000002</v>
      </c>
      <c r="H301">
        <v>0.62939299999999998</v>
      </c>
      <c r="I301">
        <v>0</v>
      </c>
    </row>
    <row r="302" spans="1:9" x14ac:dyDescent="0.25">
      <c r="A302" t="s">
        <v>88</v>
      </c>
      <c r="B302">
        <v>13101.1</v>
      </c>
      <c r="C302">
        <v>13061.8</v>
      </c>
      <c r="D302">
        <v>12970.1</v>
      </c>
      <c r="E302">
        <v>12850.7</v>
      </c>
      <c r="F302">
        <v>2872.15</v>
      </c>
      <c r="G302">
        <v>0.37570300000000001</v>
      </c>
      <c r="H302">
        <v>0.62844</v>
      </c>
      <c r="I302">
        <v>0</v>
      </c>
    </row>
    <row r="303" spans="1:9" x14ac:dyDescent="0.25">
      <c r="A303" t="s">
        <v>88</v>
      </c>
      <c r="B303">
        <v>13102.6</v>
      </c>
      <c r="C303">
        <v>13063</v>
      </c>
      <c r="D303">
        <v>12969.9</v>
      </c>
      <c r="E303">
        <v>12850.1</v>
      </c>
      <c r="F303">
        <v>2872.01</v>
      </c>
      <c r="G303">
        <v>0.375749</v>
      </c>
      <c r="H303">
        <v>0.62327399999999999</v>
      </c>
      <c r="I303">
        <v>0</v>
      </c>
    </row>
    <row r="304" spans="1:9" x14ac:dyDescent="0.25">
      <c r="A304" t="s">
        <v>88</v>
      </c>
      <c r="B304">
        <v>13098.6</v>
      </c>
      <c r="C304">
        <v>13060.3</v>
      </c>
      <c r="D304">
        <v>12973.5</v>
      </c>
      <c r="E304">
        <v>12850.6</v>
      </c>
      <c r="F304">
        <v>2872.18</v>
      </c>
      <c r="G304">
        <v>0.37583699999999998</v>
      </c>
      <c r="H304">
        <v>0.62455899999999998</v>
      </c>
      <c r="I304">
        <v>0</v>
      </c>
    </row>
    <row r="305" spans="1:9" x14ac:dyDescent="0.25">
      <c r="A305" t="s">
        <v>88</v>
      </c>
      <c r="B305">
        <v>13102.7</v>
      </c>
      <c r="C305">
        <v>13064.3</v>
      </c>
      <c r="D305">
        <v>12971.4</v>
      </c>
      <c r="E305">
        <v>12851.5</v>
      </c>
      <c r="F305">
        <v>2872.52</v>
      </c>
      <c r="G305">
        <v>0.375722</v>
      </c>
      <c r="H305">
        <v>0.62972600000000001</v>
      </c>
      <c r="I305">
        <v>0</v>
      </c>
    </row>
    <row r="306" spans="1:9" x14ac:dyDescent="0.25">
      <c r="A306" t="s">
        <v>88</v>
      </c>
      <c r="B306">
        <v>13097.3</v>
      </c>
      <c r="C306">
        <v>13058.6</v>
      </c>
      <c r="D306">
        <v>12973.8</v>
      </c>
      <c r="E306">
        <v>12850.6</v>
      </c>
      <c r="F306">
        <v>2872.1</v>
      </c>
      <c r="G306">
        <v>0.37569200000000003</v>
      </c>
      <c r="H306">
        <v>0.62978999999999996</v>
      </c>
      <c r="I306">
        <v>0</v>
      </c>
    </row>
    <row r="307" spans="1:9" x14ac:dyDescent="0.25">
      <c r="A307" t="s">
        <v>88</v>
      </c>
      <c r="B307">
        <v>13104.7</v>
      </c>
      <c r="C307">
        <v>13064.9</v>
      </c>
      <c r="D307">
        <v>12969.9</v>
      </c>
      <c r="E307">
        <v>12850.4</v>
      </c>
      <c r="F307">
        <v>2872.73</v>
      </c>
      <c r="G307">
        <v>0.37571100000000002</v>
      </c>
      <c r="H307">
        <v>0.61912199999999995</v>
      </c>
      <c r="I307">
        <v>0</v>
      </c>
    </row>
    <row r="308" spans="1:9" x14ac:dyDescent="0.25">
      <c r="A308" t="s">
        <v>88</v>
      </c>
      <c r="B308">
        <v>13099.5</v>
      </c>
      <c r="C308">
        <v>13060.2</v>
      </c>
      <c r="D308">
        <v>12974</v>
      </c>
      <c r="E308">
        <v>12850.3</v>
      </c>
      <c r="F308">
        <v>2871.76</v>
      </c>
      <c r="G308">
        <v>0.37569399999999997</v>
      </c>
      <c r="H308">
        <v>0.61912199999999995</v>
      </c>
      <c r="I308">
        <v>0</v>
      </c>
    </row>
    <row r="309" spans="1:9" x14ac:dyDescent="0.25">
      <c r="A309" t="s">
        <v>88</v>
      </c>
      <c r="B309">
        <v>13095.8</v>
      </c>
      <c r="C309">
        <v>13057.3</v>
      </c>
      <c r="D309">
        <v>12973.2</v>
      </c>
      <c r="E309">
        <v>12850.7</v>
      </c>
      <c r="F309">
        <v>2872.97</v>
      </c>
      <c r="G309">
        <v>0.37569000000000002</v>
      </c>
      <c r="H309">
        <v>0.61912199999999995</v>
      </c>
      <c r="I309">
        <v>0</v>
      </c>
    </row>
    <row r="310" spans="1:9" x14ac:dyDescent="0.25">
      <c r="A310" t="s">
        <v>88</v>
      </c>
      <c r="B310">
        <v>13104.2</v>
      </c>
      <c r="C310">
        <v>13065.8</v>
      </c>
      <c r="D310">
        <v>12969.3</v>
      </c>
      <c r="E310">
        <v>12850.4</v>
      </c>
      <c r="F310">
        <v>2872</v>
      </c>
      <c r="G310">
        <v>0.37574099999999999</v>
      </c>
      <c r="H310">
        <v>0.61911499999999997</v>
      </c>
      <c r="I310">
        <v>0</v>
      </c>
    </row>
    <row r="311" spans="1:9" x14ac:dyDescent="0.25">
      <c r="A311" t="s">
        <v>88</v>
      </c>
      <c r="B311">
        <v>13100.3</v>
      </c>
      <c r="C311">
        <v>13061.9</v>
      </c>
      <c r="D311">
        <v>12974.3</v>
      </c>
      <c r="E311">
        <v>12851.7</v>
      </c>
      <c r="F311">
        <v>2872.39</v>
      </c>
      <c r="G311">
        <v>0.37569799999999998</v>
      </c>
      <c r="H311">
        <v>0.61912199999999995</v>
      </c>
      <c r="I311">
        <v>0</v>
      </c>
    </row>
    <row r="312" spans="1:9" x14ac:dyDescent="0.25">
      <c r="A312" t="s">
        <v>88</v>
      </c>
      <c r="B312">
        <v>13098.8</v>
      </c>
      <c r="C312">
        <v>13060.7</v>
      </c>
      <c r="D312">
        <v>12974.7</v>
      </c>
      <c r="E312">
        <v>12852.3</v>
      </c>
      <c r="F312">
        <v>2872.88</v>
      </c>
      <c r="G312">
        <v>0.37573200000000001</v>
      </c>
      <c r="H312">
        <v>0.61912199999999995</v>
      </c>
      <c r="I312">
        <v>0</v>
      </c>
    </row>
    <row r="313" spans="1:9" x14ac:dyDescent="0.25">
      <c r="A313" t="s">
        <v>88</v>
      </c>
      <c r="B313">
        <v>13105.7</v>
      </c>
      <c r="C313">
        <v>13066.3</v>
      </c>
      <c r="D313">
        <v>12971.6</v>
      </c>
      <c r="E313">
        <v>12851</v>
      </c>
      <c r="F313">
        <v>2872.25</v>
      </c>
      <c r="G313">
        <v>0.37676799999999999</v>
      </c>
      <c r="H313">
        <v>0.62963999999999998</v>
      </c>
      <c r="I313">
        <v>0</v>
      </c>
    </row>
    <row r="314" spans="1:9" x14ac:dyDescent="0.25">
      <c r="A314" t="s">
        <v>88</v>
      </c>
      <c r="B314">
        <v>13100.5</v>
      </c>
      <c r="C314">
        <v>13062.2</v>
      </c>
      <c r="D314">
        <v>12973.1</v>
      </c>
      <c r="E314">
        <v>12851.6</v>
      </c>
      <c r="F314">
        <v>2872.65</v>
      </c>
      <c r="G314">
        <v>0.37569000000000002</v>
      </c>
      <c r="H314">
        <v>0.62710299999999997</v>
      </c>
      <c r="I314">
        <v>0</v>
      </c>
    </row>
    <row r="315" spans="1:9" x14ac:dyDescent="0.25">
      <c r="A315" t="s">
        <v>88</v>
      </c>
      <c r="B315">
        <v>13107.1</v>
      </c>
      <c r="C315">
        <v>13066.9</v>
      </c>
      <c r="D315">
        <v>12972.6</v>
      </c>
      <c r="E315">
        <v>12851.5</v>
      </c>
      <c r="F315">
        <v>2872.56</v>
      </c>
      <c r="G315">
        <v>0.375691</v>
      </c>
      <c r="H315">
        <v>0.62472799999999995</v>
      </c>
      <c r="I315">
        <v>0</v>
      </c>
    </row>
    <row r="316" spans="1:9" x14ac:dyDescent="0.25">
      <c r="A316" t="s">
        <v>88</v>
      </c>
      <c r="B316">
        <v>13102.6</v>
      </c>
      <c r="C316">
        <v>13063.5</v>
      </c>
      <c r="D316">
        <v>12974.7</v>
      </c>
      <c r="E316">
        <v>12851.7</v>
      </c>
      <c r="F316">
        <v>2872.39</v>
      </c>
      <c r="G316">
        <v>0.37573099999999998</v>
      </c>
      <c r="H316">
        <v>0.62720699999999996</v>
      </c>
      <c r="I316">
        <v>0</v>
      </c>
    </row>
    <row r="317" spans="1:9" x14ac:dyDescent="0.25">
      <c r="A317" t="s">
        <v>88</v>
      </c>
      <c r="B317">
        <v>13103.4</v>
      </c>
      <c r="C317">
        <v>13064.4</v>
      </c>
      <c r="D317">
        <v>12973.7</v>
      </c>
      <c r="E317">
        <v>12852.1</v>
      </c>
      <c r="F317">
        <v>2872.91</v>
      </c>
      <c r="G317">
        <v>0.37587900000000002</v>
      </c>
      <c r="H317">
        <v>0.62419400000000003</v>
      </c>
      <c r="I317">
        <v>0</v>
      </c>
    </row>
    <row r="318" spans="1:9" x14ac:dyDescent="0.25">
      <c r="A318" t="s">
        <v>88</v>
      </c>
      <c r="B318">
        <v>13099</v>
      </c>
      <c r="C318">
        <v>13060.2</v>
      </c>
      <c r="D318">
        <v>12971.4</v>
      </c>
      <c r="E318">
        <v>12852.6</v>
      </c>
      <c r="F318">
        <v>2872.94</v>
      </c>
      <c r="G318">
        <v>0.37581500000000001</v>
      </c>
      <c r="H318">
        <v>0.62631700000000001</v>
      </c>
      <c r="I318">
        <v>0</v>
      </c>
    </row>
    <row r="319" spans="1:9" x14ac:dyDescent="0.25">
      <c r="A319" t="s">
        <v>88</v>
      </c>
      <c r="B319">
        <v>13113.1</v>
      </c>
      <c r="C319">
        <v>13073.6</v>
      </c>
      <c r="D319">
        <v>12973</v>
      </c>
      <c r="E319">
        <v>12852.8</v>
      </c>
      <c r="F319">
        <v>2873.01</v>
      </c>
      <c r="G319">
        <v>0.37667499999999998</v>
      </c>
      <c r="H319">
        <v>0.62454200000000004</v>
      </c>
      <c r="I319">
        <v>0</v>
      </c>
    </row>
    <row r="320" spans="1:9" x14ac:dyDescent="0.25">
      <c r="A320" t="s">
        <v>88</v>
      </c>
      <c r="B320">
        <v>13101</v>
      </c>
      <c r="C320">
        <v>13061.7</v>
      </c>
      <c r="D320">
        <v>12972.9</v>
      </c>
      <c r="E320">
        <v>12854</v>
      </c>
      <c r="F320">
        <v>2873.14</v>
      </c>
      <c r="G320">
        <v>0.375691</v>
      </c>
      <c r="H320">
        <v>0.61912199999999995</v>
      </c>
      <c r="I320">
        <v>0</v>
      </c>
    </row>
    <row r="321" spans="1:25" x14ac:dyDescent="0.25">
      <c r="A321" t="s">
        <v>88</v>
      </c>
      <c r="B321">
        <v>13106.4</v>
      </c>
      <c r="C321">
        <v>13067.5</v>
      </c>
      <c r="D321">
        <v>12974.3</v>
      </c>
      <c r="E321">
        <v>12853.6</v>
      </c>
      <c r="F321">
        <v>2873.02</v>
      </c>
      <c r="G321">
        <v>0.37569999999999998</v>
      </c>
      <c r="H321">
        <v>0.62909000000000004</v>
      </c>
      <c r="I321">
        <v>0</v>
      </c>
    </row>
    <row r="322" spans="1:25" x14ac:dyDescent="0.25">
      <c r="A322" t="s">
        <v>88</v>
      </c>
      <c r="B322">
        <v>13103.9</v>
      </c>
      <c r="C322">
        <v>13065.4</v>
      </c>
      <c r="D322">
        <v>12973.9</v>
      </c>
      <c r="E322">
        <v>12853.4</v>
      </c>
      <c r="F322">
        <v>2872.92</v>
      </c>
      <c r="G322">
        <v>0.37583100000000003</v>
      </c>
      <c r="H322">
        <v>0.62909499999999996</v>
      </c>
      <c r="I322">
        <v>0</v>
      </c>
    </row>
    <row r="323" spans="1:25" x14ac:dyDescent="0.25">
      <c r="A323" t="s">
        <v>88</v>
      </c>
      <c r="B323">
        <v>13100.7</v>
      </c>
      <c r="C323">
        <v>13061.4</v>
      </c>
      <c r="D323">
        <v>12977.5</v>
      </c>
      <c r="E323">
        <v>12853.7</v>
      </c>
      <c r="F323">
        <v>2872.98</v>
      </c>
      <c r="G323">
        <v>0.37574800000000003</v>
      </c>
      <c r="H323">
        <v>0.629494</v>
      </c>
      <c r="I323">
        <v>0</v>
      </c>
    </row>
    <row r="324" spans="1:25" x14ac:dyDescent="0.25">
      <c r="A324" t="s">
        <v>88</v>
      </c>
      <c r="B324">
        <v>13138.9</v>
      </c>
      <c r="C324">
        <v>13097.6</v>
      </c>
      <c r="D324">
        <v>12973.9</v>
      </c>
      <c r="E324">
        <v>12853.1</v>
      </c>
      <c r="F324">
        <v>2872.89</v>
      </c>
      <c r="G324">
        <v>0.37574299999999999</v>
      </c>
      <c r="H324">
        <v>0.61911799999999995</v>
      </c>
      <c r="I324">
        <v>0</v>
      </c>
    </row>
    <row r="325" spans="1:25" x14ac:dyDescent="0.25">
      <c r="A325" t="s">
        <v>88</v>
      </c>
      <c r="B325">
        <v>13101.9</v>
      </c>
      <c r="C325">
        <v>13063.4</v>
      </c>
      <c r="D325">
        <v>12974</v>
      </c>
      <c r="E325">
        <v>12852.5</v>
      </c>
      <c r="F325">
        <v>2872.85</v>
      </c>
      <c r="G325">
        <v>0.37569000000000002</v>
      </c>
      <c r="H325">
        <v>0.61912199999999995</v>
      </c>
      <c r="I325">
        <v>0</v>
      </c>
    </row>
    <row r="326" spans="1:25" x14ac:dyDescent="0.25">
      <c r="A326" t="s">
        <v>88</v>
      </c>
      <c r="B326">
        <v>13108.1</v>
      </c>
      <c r="C326">
        <v>13067.9</v>
      </c>
      <c r="D326">
        <v>12974.1</v>
      </c>
      <c r="E326">
        <v>12852.9</v>
      </c>
      <c r="F326">
        <v>2872.94</v>
      </c>
      <c r="G326">
        <v>0.37604500000000002</v>
      </c>
      <c r="H326">
        <v>0.62968299999999999</v>
      </c>
      <c r="I326">
        <v>0</v>
      </c>
    </row>
    <row r="327" spans="1:25" x14ac:dyDescent="0.25">
      <c r="A327" t="s">
        <v>88</v>
      </c>
      <c r="B327">
        <v>13108</v>
      </c>
      <c r="C327">
        <v>13068.6</v>
      </c>
      <c r="D327">
        <v>12972.8</v>
      </c>
      <c r="E327">
        <v>12853.2</v>
      </c>
      <c r="F327">
        <v>2872.72</v>
      </c>
      <c r="G327">
        <v>0.37570399999999998</v>
      </c>
      <c r="H327">
        <v>0.61912199999999995</v>
      </c>
      <c r="I327">
        <v>0</v>
      </c>
    </row>
    <row r="328" spans="1:25" x14ac:dyDescent="0.25">
      <c r="A328" t="s">
        <v>88</v>
      </c>
      <c r="B328">
        <v>13100.8</v>
      </c>
      <c r="C328">
        <v>13061.6</v>
      </c>
      <c r="D328">
        <v>12974.8</v>
      </c>
      <c r="E328">
        <v>12852.6</v>
      </c>
      <c r="F328">
        <v>2872.71</v>
      </c>
      <c r="G328">
        <v>0.37921199999999999</v>
      </c>
      <c r="H328">
        <v>0.61912</v>
      </c>
      <c r="I328">
        <v>0</v>
      </c>
    </row>
    <row r="329" spans="1:25" x14ac:dyDescent="0.25">
      <c r="A329" t="s">
        <v>88</v>
      </c>
      <c r="B329">
        <v>13100.4</v>
      </c>
      <c r="C329">
        <v>13061.4</v>
      </c>
      <c r="D329">
        <v>12975.1</v>
      </c>
      <c r="E329">
        <v>12852.6</v>
      </c>
      <c r="F329">
        <v>2873.05</v>
      </c>
      <c r="G329">
        <v>0.37569000000000002</v>
      </c>
      <c r="H329">
        <v>0.62980199999999997</v>
      </c>
      <c r="I329">
        <v>0</v>
      </c>
    </row>
    <row r="330" spans="1:25" x14ac:dyDescent="0.25">
      <c r="A330" t="s">
        <v>88</v>
      </c>
      <c r="B330">
        <v>13098</v>
      </c>
      <c r="C330">
        <v>13060</v>
      </c>
      <c r="D330">
        <v>12973.8</v>
      </c>
      <c r="E330">
        <v>12851.5</v>
      </c>
      <c r="F330">
        <v>2872.36</v>
      </c>
      <c r="G330">
        <v>0.38070700000000002</v>
      </c>
      <c r="H330">
        <v>0.62729599999999996</v>
      </c>
      <c r="I330">
        <v>0</v>
      </c>
    </row>
    <row r="331" spans="1:25" x14ac:dyDescent="0.25">
      <c r="A331" t="s">
        <v>88</v>
      </c>
      <c r="B331">
        <v>13106.3</v>
      </c>
      <c r="C331">
        <v>13067.9</v>
      </c>
      <c r="D331">
        <v>12972.2</v>
      </c>
      <c r="E331">
        <v>12852.4</v>
      </c>
      <c r="F331">
        <v>2872.43</v>
      </c>
      <c r="G331">
        <v>0.375859</v>
      </c>
      <c r="H331">
        <v>0.61912</v>
      </c>
      <c r="I331">
        <v>0</v>
      </c>
    </row>
    <row r="332" spans="1:25" x14ac:dyDescent="0.25">
      <c r="A332" t="s">
        <v>88</v>
      </c>
      <c r="B332">
        <v>13104.7</v>
      </c>
      <c r="C332">
        <v>13065.2</v>
      </c>
      <c r="D332">
        <v>12974.1</v>
      </c>
      <c r="E332">
        <v>12852.5</v>
      </c>
      <c r="F332">
        <v>2872.72</v>
      </c>
      <c r="G332">
        <v>0.37569200000000003</v>
      </c>
      <c r="H332">
        <v>0.62830399999999997</v>
      </c>
      <c r="I332">
        <v>0</v>
      </c>
    </row>
    <row r="333" spans="1:25" x14ac:dyDescent="0.25">
      <c r="A333" t="s">
        <v>88</v>
      </c>
      <c r="B333">
        <v>13104.1</v>
      </c>
      <c r="C333">
        <v>13065.8</v>
      </c>
      <c r="D333">
        <v>12974.5</v>
      </c>
      <c r="E333">
        <v>12853.1</v>
      </c>
      <c r="F333">
        <v>2872.64</v>
      </c>
      <c r="G333">
        <v>0.37569000000000002</v>
      </c>
      <c r="H333">
        <v>0.62669799999999998</v>
      </c>
      <c r="I333">
        <v>0</v>
      </c>
    </row>
    <row r="334" spans="1:25" x14ac:dyDescent="0.25">
      <c r="A334" t="s">
        <v>88</v>
      </c>
      <c r="B334">
        <v>13115.5</v>
      </c>
      <c r="C334">
        <v>13065</v>
      </c>
      <c r="D334">
        <v>12972.6</v>
      </c>
      <c r="E334">
        <v>12852.2</v>
      </c>
      <c r="F334">
        <v>2872.61</v>
      </c>
      <c r="G334">
        <v>0.375718</v>
      </c>
      <c r="H334">
        <v>0.61910799999999999</v>
      </c>
      <c r="I334">
        <v>0</v>
      </c>
    </row>
    <row r="335" spans="1:25" x14ac:dyDescent="0.25">
      <c r="A335" t="s">
        <v>88</v>
      </c>
      <c r="B335">
        <v>13098.9</v>
      </c>
      <c r="C335">
        <v>13059.3</v>
      </c>
      <c r="D335">
        <v>12975</v>
      </c>
      <c r="E335">
        <v>12853.3</v>
      </c>
      <c r="F335">
        <v>2872.88</v>
      </c>
      <c r="G335">
        <v>0.37636599999999998</v>
      </c>
      <c r="H335">
        <v>0.61912199999999995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13104.7</v>
      </c>
      <c r="C336">
        <v>13065.5</v>
      </c>
      <c r="D336">
        <v>12971.9</v>
      </c>
      <c r="E336">
        <v>12852.1</v>
      </c>
      <c r="F336">
        <v>2872.42</v>
      </c>
      <c r="G336">
        <v>0.375834</v>
      </c>
      <c r="H336">
        <v>0.61912100000000003</v>
      </c>
      <c r="I336">
        <v>0</v>
      </c>
      <c r="R336">
        <f>AVERAGE(B287:B336)</f>
        <v>13102.876</v>
      </c>
      <c r="S336">
        <f>AVERAGE(C287:C336)</f>
        <v>13063.562000000004</v>
      </c>
      <c r="U336">
        <f>_xlfn.VAR.P(B287:B336)</f>
        <v>42.836224000000819</v>
      </c>
      <c r="V336">
        <f>_xlfn.VAR.P(C287:C336)</f>
        <v>35.439956000000507</v>
      </c>
      <c r="X336">
        <f>1.96*SQRT(U336)/50</f>
        <v>0.2565616012722115</v>
      </c>
      <c r="Y336">
        <f>1.96*SQRT(V336)/50</f>
        <v>0.23336335185251514</v>
      </c>
    </row>
    <row r="337" spans="1:9" x14ac:dyDescent="0.25">
      <c r="A337" t="s">
        <v>88</v>
      </c>
      <c r="B337">
        <v>655239.71189999999</v>
      </c>
      <c r="C337" t="s">
        <v>36</v>
      </c>
    </row>
    <row r="338" spans="1:9" x14ac:dyDescent="0.25">
      <c r="A338" t="s">
        <v>104</v>
      </c>
      <c r="B338">
        <v>16887.900000000001</v>
      </c>
      <c r="C338">
        <v>16848.099999999999</v>
      </c>
      <c r="D338">
        <v>16794.3</v>
      </c>
      <c r="E338">
        <v>16766.5</v>
      </c>
      <c r="F338">
        <v>3158.9</v>
      </c>
      <c r="G338">
        <v>0.37573400000000001</v>
      </c>
      <c r="H338">
        <v>0.62550099999999997</v>
      </c>
      <c r="I338">
        <v>0</v>
      </c>
    </row>
    <row r="339" spans="1:9" x14ac:dyDescent="0.25">
      <c r="A339" t="s">
        <v>104</v>
      </c>
      <c r="B339">
        <v>16853.5</v>
      </c>
      <c r="C339">
        <v>16812.900000000001</v>
      </c>
      <c r="D339">
        <v>16759.900000000001</v>
      </c>
      <c r="E339">
        <v>16732.099999999999</v>
      </c>
      <c r="F339">
        <v>3122.25</v>
      </c>
      <c r="G339">
        <v>0.37569000000000002</v>
      </c>
      <c r="H339">
        <v>0.62736599999999998</v>
      </c>
      <c r="I339">
        <v>0</v>
      </c>
    </row>
    <row r="340" spans="1:9" x14ac:dyDescent="0.25">
      <c r="A340" t="s">
        <v>104</v>
      </c>
      <c r="B340">
        <v>16868.7</v>
      </c>
      <c r="C340">
        <v>16828.900000000001</v>
      </c>
      <c r="D340">
        <v>16777.8</v>
      </c>
      <c r="E340">
        <v>16748.2</v>
      </c>
      <c r="F340">
        <v>3141.18</v>
      </c>
      <c r="G340">
        <v>0.37622499999999998</v>
      </c>
      <c r="H340">
        <v>0.62977099999999997</v>
      </c>
      <c r="I340">
        <v>0</v>
      </c>
    </row>
    <row r="341" spans="1:9" x14ac:dyDescent="0.25">
      <c r="A341" t="s">
        <v>104</v>
      </c>
      <c r="B341">
        <v>16946.5</v>
      </c>
      <c r="C341">
        <v>16907.900000000001</v>
      </c>
      <c r="D341">
        <v>16841.3</v>
      </c>
      <c r="E341">
        <v>16808.8</v>
      </c>
      <c r="F341">
        <v>3162.96</v>
      </c>
      <c r="G341">
        <v>0.37584600000000001</v>
      </c>
      <c r="H341">
        <v>0.62933099999999997</v>
      </c>
      <c r="I341">
        <v>0</v>
      </c>
    </row>
    <row r="342" spans="1:9" x14ac:dyDescent="0.25">
      <c r="A342" t="s">
        <v>104</v>
      </c>
      <c r="B342">
        <v>16941.2</v>
      </c>
      <c r="C342">
        <v>16902.5</v>
      </c>
      <c r="D342">
        <v>16839.2</v>
      </c>
      <c r="E342">
        <v>16807.3</v>
      </c>
      <c r="F342">
        <v>3166.68</v>
      </c>
      <c r="G342">
        <v>0.37308999999999998</v>
      </c>
      <c r="H342">
        <v>0.61912</v>
      </c>
      <c r="I342">
        <v>0</v>
      </c>
    </row>
    <row r="343" spans="1:9" x14ac:dyDescent="0.25">
      <c r="A343" t="s">
        <v>104</v>
      </c>
      <c r="B343">
        <v>16945.2</v>
      </c>
      <c r="C343">
        <v>16907.2</v>
      </c>
      <c r="D343">
        <v>16842.900000000001</v>
      </c>
      <c r="E343">
        <v>16809.5</v>
      </c>
      <c r="F343">
        <v>3169.81</v>
      </c>
      <c r="G343">
        <v>0.37569599999999997</v>
      </c>
      <c r="H343">
        <v>0.62976399999999999</v>
      </c>
      <c r="I343">
        <v>0</v>
      </c>
    </row>
    <row r="344" spans="1:9" x14ac:dyDescent="0.25">
      <c r="A344" t="s">
        <v>104</v>
      </c>
      <c r="B344">
        <v>16852.7</v>
      </c>
      <c r="C344">
        <v>16813.8</v>
      </c>
      <c r="D344">
        <v>16761.5</v>
      </c>
      <c r="E344">
        <v>16735</v>
      </c>
      <c r="F344">
        <v>3131</v>
      </c>
      <c r="G344">
        <v>0.37657600000000002</v>
      </c>
      <c r="H344">
        <v>0.61911899999999997</v>
      </c>
      <c r="I344">
        <v>0</v>
      </c>
    </row>
    <row r="345" spans="1:9" x14ac:dyDescent="0.25">
      <c r="A345" t="s">
        <v>104</v>
      </c>
      <c r="B345">
        <v>16879.7</v>
      </c>
      <c r="C345">
        <v>16841.400000000001</v>
      </c>
      <c r="D345">
        <v>16783</v>
      </c>
      <c r="E345">
        <v>16753.599999999999</v>
      </c>
      <c r="F345">
        <v>3150.48</v>
      </c>
      <c r="G345">
        <v>0.37569599999999997</v>
      </c>
      <c r="H345">
        <v>0.62966900000000003</v>
      </c>
      <c r="I345">
        <v>0</v>
      </c>
    </row>
    <row r="346" spans="1:9" x14ac:dyDescent="0.25">
      <c r="A346" t="s">
        <v>104</v>
      </c>
      <c r="B346">
        <v>16857.3</v>
      </c>
      <c r="C346">
        <v>16818.599999999999</v>
      </c>
      <c r="D346">
        <v>16766.5</v>
      </c>
      <c r="E346">
        <v>16741.400000000001</v>
      </c>
      <c r="F346">
        <v>3145.58</v>
      </c>
      <c r="G346">
        <v>0.37606400000000001</v>
      </c>
      <c r="H346">
        <v>0.62108300000000005</v>
      </c>
      <c r="I346">
        <v>0</v>
      </c>
    </row>
    <row r="347" spans="1:9" x14ac:dyDescent="0.25">
      <c r="A347" t="s">
        <v>104</v>
      </c>
      <c r="B347">
        <v>16889.400000000001</v>
      </c>
      <c r="C347">
        <v>16850.3</v>
      </c>
      <c r="D347">
        <v>16788.900000000001</v>
      </c>
      <c r="E347">
        <v>16758.8</v>
      </c>
      <c r="F347">
        <v>3143.82</v>
      </c>
      <c r="G347">
        <v>0.36447099999999999</v>
      </c>
      <c r="H347">
        <v>0.61910799999999999</v>
      </c>
      <c r="I347">
        <v>0</v>
      </c>
    </row>
    <row r="348" spans="1:9" x14ac:dyDescent="0.25">
      <c r="A348" t="s">
        <v>104</v>
      </c>
      <c r="B348">
        <v>16879.2</v>
      </c>
      <c r="C348">
        <v>16838.900000000001</v>
      </c>
      <c r="D348">
        <v>16780.2</v>
      </c>
      <c r="E348">
        <v>16752.900000000001</v>
      </c>
      <c r="F348">
        <v>3146.22</v>
      </c>
      <c r="G348">
        <v>0.376525</v>
      </c>
      <c r="H348">
        <v>0.62968299999999999</v>
      </c>
      <c r="I348">
        <v>0</v>
      </c>
    </row>
    <row r="349" spans="1:9" x14ac:dyDescent="0.25">
      <c r="A349" t="s">
        <v>104</v>
      </c>
      <c r="B349">
        <v>16883.5</v>
      </c>
      <c r="C349">
        <v>16843.900000000001</v>
      </c>
      <c r="D349">
        <v>16784</v>
      </c>
      <c r="E349">
        <v>16752.900000000001</v>
      </c>
      <c r="F349">
        <v>3141.41</v>
      </c>
      <c r="G349">
        <v>0.37573499999999999</v>
      </c>
      <c r="H349">
        <v>0.619112</v>
      </c>
      <c r="I349">
        <v>0</v>
      </c>
    </row>
    <row r="350" spans="1:9" x14ac:dyDescent="0.25">
      <c r="A350" t="s">
        <v>104</v>
      </c>
      <c r="B350">
        <v>16880.900000000001</v>
      </c>
      <c r="C350">
        <v>16841.099999999999</v>
      </c>
      <c r="D350">
        <v>16782.2</v>
      </c>
      <c r="E350">
        <v>16756.3</v>
      </c>
      <c r="F350">
        <v>3143.16</v>
      </c>
      <c r="G350">
        <v>0.37573000000000001</v>
      </c>
      <c r="H350">
        <v>0.61911300000000002</v>
      </c>
      <c r="I350">
        <v>0</v>
      </c>
    </row>
    <row r="351" spans="1:9" x14ac:dyDescent="0.25">
      <c r="A351" t="s">
        <v>104</v>
      </c>
      <c r="B351">
        <v>16882.5</v>
      </c>
      <c r="C351">
        <v>16843.3</v>
      </c>
      <c r="D351">
        <v>16788</v>
      </c>
      <c r="E351">
        <v>16759.599999999999</v>
      </c>
      <c r="F351">
        <v>3147.52</v>
      </c>
      <c r="G351">
        <v>0.37575900000000001</v>
      </c>
      <c r="H351">
        <v>0.62864200000000003</v>
      </c>
      <c r="I351">
        <v>0</v>
      </c>
    </row>
    <row r="352" spans="1:9" x14ac:dyDescent="0.25">
      <c r="A352" t="s">
        <v>104</v>
      </c>
      <c r="B352">
        <v>16857.8</v>
      </c>
      <c r="C352">
        <v>16818.3</v>
      </c>
      <c r="D352">
        <v>16763.900000000001</v>
      </c>
      <c r="E352">
        <v>16737.099999999999</v>
      </c>
      <c r="F352">
        <v>3129.8</v>
      </c>
      <c r="G352">
        <v>0.37573699999999999</v>
      </c>
      <c r="H352">
        <v>0.62930399999999997</v>
      </c>
      <c r="I352">
        <v>0</v>
      </c>
    </row>
    <row r="353" spans="1:9" x14ac:dyDescent="0.25">
      <c r="A353" t="s">
        <v>104</v>
      </c>
      <c r="B353">
        <v>16899.7</v>
      </c>
      <c r="C353">
        <v>16859.8</v>
      </c>
      <c r="D353">
        <v>16803.5</v>
      </c>
      <c r="E353">
        <v>16774.900000000001</v>
      </c>
      <c r="F353">
        <v>3157.36</v>
      </c>
      <c r="G353">
        <v>0.37569000000000002</v>
      </c>
      <c r="H353">
        <v>0.62946999999999997</v>
      </c>
      <c r="I353">
        <v>0</v>
      </c>
    </row>
    <row r="354" spans="1:9" x14ac:dyDescent="0.25">
      <c r="A354" t="s">
        <v>104</v>
      </c>
      <c r="B354">
        <v>16864.5</v>
      </c>
      <c r="C354">
        <v>16826.099999999999</v>
      </c>
      <c r="D354">
        <v>16775.8</v>
      </c>
      <c r="E354">
        <v>16746.5</v>
      </c>
      <c r="F354">
        <v>3145.66</v>
      </c>
      <c r="G354">
        <v>0.375697</v>
      </c>
      <c r="H354">
        <v>0.619112</v>
      </c>
      <c r="I354">
        <v>0</v>
      </c>
    </row>
    <row r="355" spans="1:9" x14ac:dyDescent="0.25">
      <c r="A355" t="s">
        <v>104</v>
      </c>
      <c r="B355">
        <v>16882.099999999999</v>
      </c>
      <c r="C355">
        <v>16841.7</v>
      </c>
      <c r="D355">
        <v>16784.5</v>
      </c>
      <c r="E355">
        <v>16754.599999999999</v>
      </c>
      <c r="F355">
        <v>3140.37</v>
      </c>
      <c r="G355">
        <v>0.37584699999999999</v>
      </c>
      <c r="H355">
        <v>0.61912199999999995</v>
      </c>
      <c r="I355">
        <v>0</v>
      </c>
    </row>
    <row r="356" spans="1:9" x14ac:dyDescent="0.25">
      <c r="A356" t="s">
        <v>104</v>
      </c>
      <c r="B356">
        <v>16890.400000000001</v>
      </c>
      <c r="C356">
        <v>16850.3</v>
      </c>
      <c r="D356">
        <v>16792.099999999999</v>
      </c>
      <c r="E356">
        <v>16764.099999999999</v>
      </c>
      <c r="F356">
        <v>3147.42</v>
      </c>
      <c r="G356">
        <v>0.37572800000000001</v>
      </c>
      <c r="H356">
        <v>0.61912199999999995</v>
      </c>
      <c r="I356">
        <v>0</v>
      </c>
    </row>
    <row r="357" spans="1:9" x14ac:dyDescent="0.25">
      <c r="A357" t="s">
        <v>104</v>
      </c>
      <c r="B357">
        <v>16888.400000000001</v>
      </c>
      <c r="C357">
        <v>16849.7</v>
      </c>
      <c r="D357">
        <v>16792.900000000001</v>
      </c>
      <c r="E357">
        <v>16766.099999999999</v>
      </c>
      <c r="F357">
        <v>3157.24</v>
      </c>
      <c r="G357">
        <v>0.37655899999999998</v>
      </c>
      <c r="H357">
        <v>0.638235</v>
      </c>
      <c r="I357">
        <v>0</v>
      </c>
    </row>
    <row r="358" spans="1:9" x14ac:dyDescent="0.25">
      <c r="A358" t="s">
        <v>104</v>
      </c>
      <c r="B358">
        <v>16941</v>
      </c>
      <c r="C358">
        <v>16901.900000000001</v>
      </c>
      <c r="D358">
        <v>16836.900000000001</v>
      </c>
      <c r="E358">
        <v>16805.599999999999</v>
      </c>
      <c r="F358">
        <v>3164.59</v>
      </c>
      <c r="G358">
        <v>0.375693</v>
      </c>
      <c r="H358">
        <v>0.61977099999999996</v>
      </c>
      <c r="I358">
        <v>0</v>
      </c>
    </row>
    <row r="359" spans="1:9" x14ac:dyDescent="0.25">
      <c r="A359" t="s">
        <v>104</v>
      </c>
      <c r="B359">
        <v>16917.3</v>
      </c>
      <c r="C359">
        <v>16878.400000000001</v>
      </c>
      <c r="D359">
        <v>16818.8</v>
      </c>
      <c r="E359">
        <v>16788.3</v>
      </c>
      <c r="F359">
        <v>3181.01</v>
      </c>
      <c r="G359">
        <v>0.37582100000000002</v>
      </c>
      <c r="H359">
        <v>0.61912199999999995</v>
      </c>
      <c r="I359">
        <v>0</v>
      </c>
    </row>
    <row r="360" spans="1:9" x14ac:dyDescent="0.25">
      <c r="A360" t="s">
        <v>104</v>
      </c>
      <c r="B360">
        <v>16858.7</v>
      </c>
      <c r="C360">
        <v>16820.3</v>
      </c>
      <c r="D360">
        <v>16765.2</v>
      </c>
      <c r="E360">
        <v>16739</v>
      </c>
      <c r="F360">
        <v>3143.72</v>
      </c>
      <c r="G360">
        <v>0.37569000000000002</v>
      </c>
      <c r="H360">
        <v>0.62970199999999998</v>
      </c>
      <c r="I360">
        <v>0</v>
      </c>
    </row>
    <row r="361" spans="1:9" x14ac:dyDescent="0.25">
      <c r="A361" t="s">
        <v>104</v>
      </c>
      <c r="B361">
        <v>16851</v>
      </c>
      <c r="C361">
        <v>16811.900000000001</v>
      </c>
      <c r="D361">
        <v>16760.8</v>
      </c>
      <c r="E361">
        <v>16733.3</v>
      </c>
      <c r="F361">
        <v>3137.73</v>
      </c>
      <c r="G361">
        <v>0.375691</v>
      </c>
      <c r="H361">
        <v>0.62598500000000001</v>
      </c>
      <c r="I361">
        <v>0</v>
      </c>
    </row>
    <row r="362" spans="1:9" x14ac:dyDescent="0.25">
      <c r="A362" t="s">
        <v>104</v>
      </c>
      <c r="B362">
        <v>16876.3</v>
      </c>
      <c r="C362">
        <v>16836.599999999999</v>
      </c>
      <c r="D362">
        <v>16781.5</v>
      </c>
      <c r="E362">
        <v>16753.8</v>
      </c>
      <c r="F362">
        <v>3153.05</v>
      </c>
      <c r="G362">
        <v>0.37579499999999999</v>
      </c>
      <c r="H362">
        <v>0.62980400000000003</v>
      </c>
      <c r="I362">
        <v>0</v>
      </c>
    </row>
    <row r="363" spans="1:9" x14ac:dyDescent="0.25">
      <c r="A363" t="s">
        <v>104</v>
      </c>
      <c r="B363">
        <v>16929.900000000001</v>
      </c>
      <c r="C363">
        <v>16890.7</v>
      </c>
      <c r="D363">
        <v>16827.8</v>
      </c>
      <c r="E363">
        <v>16797.900000000001</v>
      </c>
      <c r="F363">
        <v>3171.91</v>
      </c>
      <c r="G363">
        <v>0.37580200000000002</v>
      </c>
      <c r="H363">
        <v>0.61910699999999996</v>
      </c>
      <c r="I363">
        <v>0</v>
      </c>
    </row>
    <row r="364" spans="1:9" x14ac:dyDescent="0.25">
      <c r="A364" t="s">
        <v>104</v>
      </c>
      <c r="B364">
        <v>16894.2</v>
      </c>
      <c r="C364">
        <v>16854.3</v>
      </c>
      <c r="D364">
        <v>16795.2</v>
      </c>
      <c r="E364">
        <v>16768.099999999999</v>
      </c>
      <c r="F364">
        <v>3151.71</v>
      </c>
      <c r="G364">
        <v>0.37569000000000002</v>
      </c>
      <c r="H364">
        <v>0.62811899999999998</v>
      </c>
      <c r="I364">
        <v>0</v>
      </c>
    </row>
    <row r="365" spans="1:9" x14ac:dyDescent="0.25">
      <c r="A365" t="s">
        <v>104</v>
      </c>
      <c r="B365">
        <v>16921</v>
      </c>
      <c r="C365">
        <v>16882.5</v>
      </c>
      <c r="D365">
        <v>16821.400000000001</v>
      </c>
      <c r="E365">
        <v>16791.099999999999</v>
      </c>
      <c r="F365">
        <v>3167.94</v>
      </c>
      <c r="G365">
        <v>0.375693</v>
      </c>
      <c r="H365">
        <v>0.61912199999999995</v>
      </c>
      <c r="I365">
        <v>0</v>
      </c>
    </row>
    <row r="366" spans="1:9" x14ac:dyDescent="0.25">
      <c r="A366" t="s">
        <v>104</v>
      </c>
      <c r="B366">
        <v>16870.599999999999</v>
      </c>
      <c r="C366">
        <v>16830.7</v>
      </c>
      <c r="D366">
        <v>16777.5</v>
      </c>
      <c r="E366">
        <v>16749</v>
      </c>
      <c r="F366">
        <v>3139.72</v>
      </c>
      <c r="G366">
        <v>0.37595299999999998</v>
      </c>
      <c r="H366">
        <v>0.61909499999999995</v>
      </c>
      <c r="I366">
        <v>0</v>
      </c>
    </row>
    <row r="367" spans="1:9" x14ac:dyDescent="0.25">
      <c r="A367" t="s">
        <v>104</v>
      </c>
      <c r="B367">
        <v>16877</v>
      </c>
      <c r="C367">
        <v>16837.8</v>
      </c>
      <c r="D367">
        <v>16789</v>
      </c>
      <c r="E367">
        <v>16760.5</v>
      </c>
      <c r="F367">
        <v>3160.69</v>
      </c>
      <c r="G367">
        <v>0.37590600000000002</v>
      </c>
      <c r="H367">
        <v>0.61912199999999995</v>
      </c>
      <c r="I367">
        <v>0</v>
      </c>
    </row>
    <row r="368" spans="1:9" x14ac:dyDescent="0.25">
      <c r="A368" t="s">
        <v>104</v>
      </c>
      <c r="B368">
        <v>16834.400000000001</v>
      </c>
      <c r="C368">
        <v>16795.3</v>
      </c>
      <c r="D368">
        <v>16747.599999999999</v>
      </c>
      <c r="E368">
        <v>16719</v>
      </c>
      <c r="F368">
        <v>3126.2</v>
      </c>
      <c r="G368">
        <v>0.37576900000000002</v>
      </c>
      <c r="H368">
        <v>0.62796399999999997</v>
      </c>
      <c r="I368">
        <v>0</v>
      </c>
    </row>
    <row r="369" spans="1:9" x14ac:dyDescent="0.25">
      <c r="A369" t="s">
        <v>104</v>
      </c>
      <c r="B369">
        <v>16884.599999999999</v>
      </c>
      <c r="C369">
        <v>16846</v>
      </c>
      <c r="D369">
        <v>16791</v>
      </c>
      <c r="E369">
        <v>16764.3</v>
      </c>
      <c r="F369">
        <v>3153.03</v>
      </c>
      <c r="G369">
        <v>0.37570500000000001</v>
      </c>
      <c r="H369">
        <v>0.62753300000000001</v>
      </c>
      <c r="I369">
        <v>0</v>
      </c>
    </row>
    <row r="370" spans="1:9" x14ac:dyDescent="0.25">
      <c r="A370" t="s">
        <v>104</v>
      </c>
      <c r="B370">
        <v>16905.2</v>
      </c>
      <c r="C370">
        <v>16866.099999999999</v>
      </c>
      <c r="D370">
        <v>16807.8</v>
      </c>
      <c r="E370">
        <v>16779.5</v>
      </c>
      <c r="F370">
        <v>3159.23</v>
      </c>
      <c r="G370">
        <v>0.37618699999999999</v>
      </c>
      <c r="H370">
        <v>0.61911899999999997</v>
      </c>
      <c r="I370">
        <v>0</v>
      </c>
    </row>
    <row r="371" spans="1:9" x14ac:dyDescent="0.25">
      <c r="A371" t="s">
        <v>104</v>
      </c>
      <c r="B371">
        <v>16935.099999999999</v>
      </c>
      <c r="C371">
        <v>16895.5</v>
      </c>
      <c r="D371">
        <v>16828.400000000001</v>
      </c>
      <c r="E371">
        <v>16796.2</v>
      </c>
      <c r="F371">
        <v>3157.9</v>
      </c>
      <c r="G371">
        <v>0.37569399999999997</v>
      </c>
      <c r="H371">
        <v>0.61910399999999999</v>
      </c>
      <c r="I371">
        <v>0</v>
      </c>
    </row>
    <row r="372" spans="1:9" x14ac:dyDescent="0.25">
      <c r="A372" t="s">
        <v>104</v>
      </c>
      <c r="B372">
        <v>16945</v>
      </c>
      <c r="C372">
        <v>16905.7</v>
      </c>
      <c r="D372">
        <v>16841.3</v>
      </c>
      <c r="E372">
        <v>16808.2</v>
      </c>
      <c r="F372">
        <v>3172.94</v>
      </c>
      <c r="G372">
        <v>0.37577500000000003</v>
      </c>
      <c r="H372">
        <v>0.62759500000000001</v>
      </c>
      <c r="I372">
        <v>0</v>
      </c>
    </row>
    <row r="373" spans="1:9" x14ac:dyDescent="0.25">
      <c r="A373" t="s">
        <v>104</v>
      </c>
      <c r="B373">
        <v>16848.3</v>
      </c>
      <c r="C373">
        <v>16808.3</v>
      </c>
      <c r="D373">
        <v>16756.7</v>
      </c>
      <c r="E373">
        <v>16729.7</v>
      </c>
      <c r="F373">
        <v>3130.47</v>
      </c>
      <c r="G373">
        <v>0.37569000000000002</v>
      </c>
      <c r="H373">
        <v>0.62971100000000002</v>
      </c>
      <c r="I373">
        <v>0</v>
      </c>
    </row>
    <row r="374" spans="1:9" x14ac:dyDescent="0.25">
      <c r="A374" t="s">
        <v>104</v>
      </c>
      <c r="B374">
        <v>16846.599999999999</v>
      </c>
      <c r="C374">
        <v>16808.099999999999</v>
      </c>
      <c r="D374">
        <v>16753.599999999999</v>
      </c>
      <c r="E374">
        <v>16728.599999999999</v>
      </c>
      <c r="F374">
        <v>3126.49</v>
      </c>
      <c r="G374">
        <v>0.375726</v>
      </c>
      <c r="H374">
        <v>0.61912199999999995</v>
      </c>
      <c r="I374">
        <v>0</v>
      </c>
    </row>
    <row r="375" spans="1:9" x14ac:dyDescent="0.25">
      <c r="A375" t="s">
        <v>104</v>
      </c>
      <c r="B375">
        <v>16847.5</v>
      </c>
      <c r="C375">
        <v>16807.2</v>
      </c>
      <c r="D375">
        <v>16756.599999999999</v>
      </c>
      <c r="E375">
        <v>16730.599999999999</v>
      </c>
      <c r="F375">
        <v>3142.62</v>
      </c>
      <c r="G375">
        <v>0.37570199999999998</v>
      </c>
      <c r="H375">
        <v>0.62783699999999998</v>
      </c>
      <c r="I375">
        <v>0</v>
      </c>
    </row>
    <row r="376" spans="1:9" x14ac:dyDescent="0.25">
      <c r="A376" t="s">
        <v>104</v>
      </c>
      <c r="B376">
        <v>16876.3</v>
      </c>
      <c r="C376">
        <v>16836.3</v>
      </c>
      <c r="D376">
        <v>16781.7</v>
      </c>
      <c r="E376">
        <v>16754.900000000001</v>
      </c>
      <c r="F376">
        <v>3153.1</v>
      </c>
      <c r="G376">
        <v>0.37570799999999999</v>
      </c>
      <c r="H376">
        <v>0.629691</v>
      </c>
      <c r="I376">
        <v>0</v>
      </c>
    </row>
    <row r="377" spans="1:9" x14ac:dyDescent="0.25">
      <c r="A377" t="s">
        <v>104</v>
      </c>
      <c r="B377">
        <v>16917.8</v>
      </c>
      <c r="C377">
        <v>16878.599999999999</v>
      </c>
      <c r="D377">
        <v>16817</v>
      </c>
      <c r="E377">
        <v>16786.400000000001</v>
      </c>
      <c r="F377">
        <v>3164.61</v>
      </c>
      <c r="G377">
        <v>0.37634099999999998</v>
      </c>
      <c r="H377">
        <v>0.629471</v>
      </c>
      <c r="I377">
        <v>0</v>
      </c>
    </row>
    <row r="378" spans="1:9" x14ac:dyDescent="0.25">
      <c r="A378" t="s">
        <v>104</v>
      </c>
      <c r="B378">
        <v>16872.5</v>
      </c>
      <c r="C378">
        <v>16833.400000000001</v>
      </c>
      <c r="D378">
        <v>16778.2</v>
      </c>
      <c r="E378">
        <v>16749.900000000001</v>
      </c>
      <c r="F378">
        <v>3138.44</v>
      </c>
      <c r="G378">
        <v>0.376525</v>
      </c>
      <c r="H378">
        <v>0.61912100000000003</v>
      </c>
      <c r="I378">
        <v>0</v>
      </c>
    </row>
    <row r="379" spans="1:9" x14ac:dyDescent="0.25">
      <c r="A379" t="s">
        <v>104</v>
      </c>
      <c r="B379">
        <v>16896.400000000001</v>
      </c>
      <c r="C379">
        <v>16858.2</v>
      </c>
      <c r="D379">
        <v>16798.599999999999</v>
      </c>
      <c r="E379">
        <v>16767.900000000001</v>
      </c>
      <c r="F379">
        <v>3159.44</v>
      </c>
      <c r="G379">
        <v>0.37577300000000002</v>
      </c>
      <c r="H379">
        <v>0.61912199999999995</v>
      </c>
      <c r="I379">
        <v>0</v>
      </c>
    </row>
    <row r="380" spans="1:9" x14ac:dyDescent="0.25">
      <c r="A380" t="s">
        <v>104</v>
      </c>
      <c r="B380">
        <v>16864.8</v>
      </c>
      <c r="C380">
        <v>16826</v>
      </c>
      <c r="D380">
        <v>16778.2</v>
      </c>
      <c r="E380">
        <v>16749.3</v>
      </c>
      <c r="F380">
        <v>3157.47</v>
      </c>
      <c r="G380">
        <v>0.37569000000000002</v>
      </c>
      <c r="H380">
        <v>0.629189</v>
      </c>
      <c r="I380">
        <v>0</v>
      </c>
    </row>
    <row r="381" spans="1:9" x14ac:dyDescent="0.25">
      <c r="A381" t="s">
        <v>104</v>
      </c>
      <c r="B381">
        <v>16882.2</v>
      </c>
      <c r="C381">
        <v>16842.8</v>
      </c>
      <c r="D381">
        <v>16792.7</v>
      </c>
      <c r="E381">
        <v>16764.2</v>
      </c>
      <c r="F381">
        <v>3165.46</v>
      </c>
      <c r="G381">
        <v>0.37570399999999998</v>
      </c>
      <c r="H381">
        <v>0.62961400000000001</v>
      </c>
      <c r="I381">
        <v>0</v>
      </c>
    </row>
    <row r="382" spans="1:9" x14ac:dyDescent="0.25">
      <c r="A382" t="s">
        <v>104</v>
      </c>
      <c r="B382">
        <v>16872.900000000001</v>
      </c>
      <c r="C382">
        <v>16834.3</v>
      </c>
      <c r="D382">
        <v>16787.3</v>
      </c>
      <c r="E382">
        <v>16757.900000000001</v>
      </c>
      <c r="F382">
        <v>3169.6</v>
      </c>
      <c r="G382">
        <v>0.37599399999999999</v>
      </c>
      <c r="H382">
        <v>0.62736199999999998</v>
      </c>
      <c r="I382">
        <v>0</v>
      </c>
    </row>
    <row r="383" spans="1:9" x14ac:dyDescent="0.25">
      <c r="A383" t="s">
        <v>104</v>
      </c>
      <c r="B383">
        <v>16918.5</v>
      </c>
      <c r="C383">
        <v>16879.5</v>
      </c>
      <c r="D383">
        <v>16823.5</v>
      </c>
      <c r="E383">
        <v>16795</v>
      </c>
      <c r="F383">
        <v>3185.28</v>
      </c>
      <c r="G383">
        <v>0.376828</v>
      </c>
      <c r="H383">
        <v>0.625606</v>
      </c>
      <c r="I383">
        <v>0</v>
      </c>
    </row>
    <row r="384" spans="1:9" x14ac:dyDescent="0.25">
      <c r="A384" t="s">
        <v>104</v>
      </c>
      <c r="B384">
        <v>16936.8</v>
      </c>
      <c r="C384">
        <v>16897.7</v>
      </c>
      <c r="D384">
        <v>16833.2</v>
      </c>
      <c r="E384">
        <v>16802.2</v>
      </c>
      <c r="F384">
        <v>3158.72</v>
      </c>
      <c r="G384">
        <v>0.376195</v>
      </c>
      <c r="H384">
        <v>0.61911899999999997</v>
      </c>
      <c r="I384">
        <v>0</v>
      </c>
    </row>
    <row r="385" spans="1:25" x14ac:dyDescent="0.25">
      <c r="A385" t="s">
        <v>104</v>
      </c>
      <c r="B385">
        <v>16886.5</v>
      </c>
      <c r="C385">
        <v>16847.8</v>
      </c>
      <c r="D385">
        <v>16789.400000000001</v>
      </c>
      <c r="E385">
        <v>16760.099999999999</v>
      </c>
      <c r="F385">
        <v>3144.02</v>
      </c>
      <c r="G385">
        <v>0.37721700000000002</v>
      </c>
      <c r="H385">
        <v>0.61912</v>
      </c>
      <c r="I385">
        <v>0</v>
      </c>
    </row>
    <row r="386" spans="1:25" x14ac:dyDescent="0.25">
      <c r="A386" t="s">
        <v>104</v>
      </c>
      <c r="B386">
        <v>16870.900000000001</v>
      </c>
      <c r="C386">
        <v>16832</v>
      </c>
      <c r="D386">
        <v>16775.3</v>
      </c>
      <c r="E386">
        <v>16746.900000000001</v>
      </c>
      <c r="F386">
        <v>3131.97</v>
      </c>
      <c r="G386">
        <v>0.37569999999999998</v>
      </c>
      <c r="H386">
        <v>0.62451000000000001</v>
      </c>
      <c r="I386">
        <v>0</v>
      </c>
    </row>
    <row r="387" spans="1:25" x14ac:dyDescent="0.25">
      <c r="A387" t="s">
        <v>104</v>
      </c>
      <c r="B387">
        <v>16924.3</v>
      </c>
      <c r="C387">
        <v>16885.599999999999</v>
      </c>
      <c r="D387">
        <v>16826</v>
      </c>
      <c r="E387">
        <v>16797.099999999999</v>
      </c>
      <c r="F387">
        <v>3181.25</v>
      </c>
      <c r="G387">
        <v>0.37569000000000002</v>
      </c>
      <c r="H387">
        <v>0.61912</v>
      </c>
      <c r="I387">
        <v>0</v>
      </c>
    </row>
    <row r="388" spans="1:25" x14ac:dyDescent="0.25">
      <c r="A388" t="s">
        <v>104</v>
      </c>
      <c r="B388">
        <v>16913.5</v>
      </c>
      <c r="C388">
        <v>16875.2</v>
      </c>
      <c r="D388">
        <v>16815.7</v>
      </c>
      <c r="E388">
        <v>16785.3</v>
      </c>
      <c r="F388">
        <v>3169.45</v>
      </c>
      <c r="G388">
        <v>0.37572100000000003</v>
      </c>
      <c r="H388">
        <v>0.62565499999999996</v>
      </c>
      <c r="I388">
        <v>0</v>
      </c>
    </row>
    <row r="389" spans="1:25" x14ac:dyDescent="0.25">
      <c r="A389" t="s">
        <v>104</v>
      </c>
      <c r="B389">
        <v>16904.5</v>
      </c>
      <c r="C389">
        <v>16858.8</v>
      </c>
      <c r="D389">
        <v>16797.599999999999</v>
      </c>
      <c r="E389">
        <v>16768.599999999999</v>
      </c>
      <c r="F389">
        <v>3147.64</v>
      </c>
      <c r="G389">
        <v>0.37574999999999997</v>
      </c>
      <c r="H389">
        <v>0.62316000000000005</v>
      </c>
      <c r="I389">
        <v>0</v>
      </c>
    </row>
    <row r="390" spans="1:25" x14ac:dyDescent="0.25">
      <c r="A390" t="s">
        <v>104</v>
      </c>
      <c r="B390">
        <v>16874.8</v>
      </c>
      <c r="C390">
        <v>16834.8</v>
      </c>
      <c r="D390">
        <v>16780.400000000001</v>
      </c>
      <c r="E390">
        <v>16753.5</v>
      </c>
      <c r="F390">
        <v>3149.37</v>
      </c>
      <c r="G390">
        <v>0.37576500000000002</v>
      </c>
      <c r="H390">
        <v>0.62753300000000001</v>
      </c>
      <c r="I390">
        <v>0</v>
      </c>
    </row>
    <row r="391" spans="1:25" x14ac:dyDescent="0.25">
      <c r="A391" t="s">
        <v>104</v>
      </c>
      <c r="B391">
        <v>16868.8</v>
      </c>
      <c r="C391">
        <v>16830.099999999999</v>
      </c>
      <c r="D391">
        <v>16772</v>
      </c>
      <c r="E391">
        <v>16744.2</v>
      </c>
      <c r="F391">
        <v>3139.34</v>
      </c>
      <c r="G391">
        <v>0.37617699999999998</v>
      </c>
      <c r="H391">
        <v>0.62973999999999997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16871.8</v>
      </c>
      <c r="C392">
        <v>16831.8</v>
      </c>
      <c r="D392">
        <v>16774.2</v>
      </c>
      <c r="E392">
        <v>16746.400000000001</v>
      </c>
      <c r="F392">
        <v>3140.17</v>
      </c>
      <c r="G392">
        <v>0.375695</v>
      </c>
      <c r="H392">
        <v>0.619116</v>
      </c>
      <c r="I392">
        <v>0</v>
      </c>
      <c r="R392">
        <f>AVERAGE(B343:B392)</f>
        <v>16887.406000000006</v>
      </c>
      <c r="S392">
        <f>AVERAGE(C343:C392)</f>
        <v>16848.092000000001</v>
      </c>
      <c r="U392">
        <f>_xlfn.VAR.P(B343:B392)</f>
        <v>780.76256400000057</v>
      </c>
      <c r="V392">
        <f>_xlfn.VAR.P(C343:C392)</f>
        <v>783.07313600001521</v>
      </c>
      <c r="X392">
        <f>1.96*SQRT(U392)/50</f>
        <v>1.0953314504500273</v>
      </c>
      <c r="Y392">
        <f>1.96*SQRT(V392)/50</f>
        <v>1.0969510033283454</v>
      </c>
    </row>
    <row r="393" spans="1:25" x14ac:dyDescent="0.25">
      <c r="A393" t="s">
        <v>104</v>
      </c>
      <c r="B393">
        <v>844455.14650000003</v>
      </c>
      <c r="C393" t="s">
        <v>36</v>
      </c>
    </row>
    <row r="394" spans="1:25" x14ac:dyDescent="0.25">
      <c r="A394" t="s">
        <v>105</v>
      </c>
      <c r="B394">
        <v>16891.2</v>
      </c>
      <c r="C394">
        <v>0</v>
      </c>
      <c r="D394">
        <v>0</v>
      </c>
      <c r="E394">
        <v>0</v>
      </c>
      <c r="F394">
        <v>0</v>
      </c>
      <c r="G394">
        <v>0.37570500000000001</v>
      </c>
      <c r="H394">
        <v>0.61911899999999997</v>
      </c>
      <c r="I394">
        <v>0</v>
      </c>
    </row>
    <row r="395" spans="1:25" x14ac:dyDescent="0.25">
      <c r="A395" t="s">
        <v>105</v>
      </c>
      <c r="B395">
        <v>16857.900000000001</v>
      </c>
      <c r="C395">
        <v>0</v>
      </c>
      <c r="D395">
        <v>0</v>
      </c>
      <c r="E395">
        <v>0</v>
      </c>
      <c r="F395">
        <v>0</v>
      </c>
      <c r="G395">
        <v>0.37578800000000001</v>
      </c>
      <c r="H395">
        <v>0.62707299999999999</v>
      </c>
      <c r="I395">
        <v>0</v>
      </c>
    </row>
    <row r="396" spans="1:25" x14ac:dyDescent="0.25">
      <c r="A396" t="s">
        <v>105</v>
      </c>
      <c r="B396">
        <v>16877.2</v>
      </c>
      <c r="C396">
        <v>0</v>
      </c>
      <c r="D396">
        <v>0</v>
      </c>
      <c r="E396">
        <v>0</v>
      </c>
      <c r="F396">
        <v>0</v>
      </c>
      <c r="G396">
        <v>0.37572699999999998</v>
      </c>
      <c r="H396">
        <v>0.61912100000000003</v>
      </c>
      <c r="I396">
        <v>0</v>
      </c>
    </row>
    <row r="397" spans="1:25" x14ac:dyDescent="0.25">
      <c r="A397" t="s">
        <v>105</v>
      </c>
      <c r="B397">
        <v>16833.2</v>
      </c>
      <c r="C397">
        <v>0</v>
      </c>
      <c r="D397">
        <v>0</v>
      </c>
      <c r="E397">
        <v>0</v>
      </c>
      <c r="F397">
        <v>0</v>
      </c>
      <c r="G397">
        <v>0.37573299999999998</v>
      </c>
      <c r="H397">
        <v>0.61911899999999997</v>
      </c>
      <c r="I397">
        <v>0</v>
      </c>
    </row>
    <row r="398" spans="1:25" x14ac:dyDescent="0.25">
      <c r="A398" t="s">
        <v>105</v>
      </c>
      <c r="B398">
        <v>16857.900000000001</v>
      </c>
      <c r="C398">
        <v>0</v>
      </c>
      <c r="D398">
        <v>0</v>
      </c>
      <c r="E398">
        <v>0</v>
      </c>
      <c r="F398">
        <v>0</v>
      </c>
      <c r="G398">
        <v>0.37577300000000002</v>
      </c>
      <c r="H398">
        <v>0.62956800000000002</v>
      </c>
      <c r="I398">
        <v>0</v>
      </c>
    </row>
    <row r="399" spans="1:25" x14ac:dyDescent="0.25">
      <c r="A399" t="s">
        <v>105</v>
      </c>
      <c r="B399">
        <v>16919</v>
      </c>
      <c r="C399">
        <v>0</v>
      </c>
      <c r="D399">
        <v>0</v>
      </c>
      <c r="E399">
        <v>0</v>
      </c>
      <c r="F399">
        <v>0</v>
      </c>
      <c r="G399">
        <v>0.37589400000000001</v>
      </c>
      <c r="H399">
        <v>0.61911300000000002</v>
      </c>
      <c r="I399">
        <v>0</v>
      </c>
    </row>
    <row r="400" spans="1:25" x14ac:dyDescent="0.25">
      <c r="A400" t="s">
        <v>105</v>
      </c>
      <c r="B400">
        <v>16903.7</v>
      </c>
      <c r="C400">
        <v>0</v>
      </c>
      <c r="D400">
        <v>0</v>
      </c>
      <c r="E400">
        <v>0</v>
      </c>
      <c r="F400">
        <v>0</v>
      </c>
      <c r="G400">
        <v>0.37581199999999998</v>
      </c>
      <c r="H400">
        <v>0.62952699999999995</v>
      </c>
      <c r="I400">
        <v>0</v>
      </c>
    </row>
    <row r="401" spans="1:9" x14ac:dyDescent="0.25">
      <c r="A401" t="s">
        <v>105</v>
      </c>
      <c r="B401">
        <v>16848.8</v>
      </c>
      <c r="C401">
        <v>0</v>
      </c>
      <c r="D401">
        <v>0</v>
      </c>
      <c r="E401">
        <v>0</v>
      </c>
      <c r="F401">
        <v>0</v>
      </c>
      <c r="G401">
        <v>0.37569799999999998</v>
      </c>
      <c r="H401">
        <v>0.624726</v>
      </c>
      <c r="I401">
        <v>0</v>
      </c>
    </row>
    <row r="402" spans="1:9" x14ac:dyDescent="0.25">
      <c r="A402" t="s">
        <v>105</v>
      </c>
      <c r="B402">
        <v>16901</v>
      </c>
      <c r="C402">
        <v>0</v>
      </c>
      <c r="D402">
        <v>0</v>
      </c>
      <c r="E402">
        <v>0</v>
      </c>
      <c r="F402">
        <v>0</v>
      </c>
      <c r="G402">
        <v>0.37577100000000002</v>
      </c>
      <c r="H402">
        <v>0.61911300000000002</v>
      </c>
      <c r="I402">
        <v>0</v>
      </c>
    </row>
    <row r="403" spans="1:9" x14ac:dyDescent="0.25">
      <c r="A403" t="s">
        <v>105</v>
      </c>
      <c r="B403">
        <v>16854.2</v>
      </c>
      <c r="C403">
        <v>0</v>
      </c>
      <c r="D403">
        <v>0</v>
      </c>
      <c r="E403">
        <v>0</v>
      </c>
      <c r="F403">
        <v>0</v>
      </c>
      <c r="G403">
        <v>0.375726</v>
      </c>
      <c r="H403">
        <v>0.62658499999999995</v>
      </c>
      <c r="I403">
        <v>0</v>
      </c>
    </row>
    <row r="404" spans="1:9" x14ac:dyDescent="0.25">
      <c r="A404" t="s">
        <v>105</v>
      </c>
      <c r="B404">
        <v>16897.2</v>
      </c>
      <c r="C404">
        <v>0</v>
      </c>
      <c r="D404">
        <v>0</v>
      </c>
      <c r="E404">
        <v>0</v>
      </c>
      <c r="F404">
        <v>0</v>
      </c>
      <c r="G404">
        <v>0.37575799999999998</v>
      </c>
      <c r="H404">
        <v>0.61912100000000003</v>
      </c>
      <c r="I404">
        <v>0</v>
      </c>
    </row>
    <row r="405" spans="1:9" x14ac:dyDescent="0.25">
      <c r="A405" t="s">
        <v>105</v>
      </c>
      <c r="B405">
        <v>16824.900000000001</v>
      </c>
      <c r="C405">
        <v>0</v>
      </c>
      <c r="D405">
        <v>0</v>
      </c>
      <c r="E405">
        <v>0</v>
      </c>
      <c r="F405">
        <v>0</v>
      </c>
      <c r="G405">
        <v>0.375722</v>
      </c>
      <c r="H405">
        <v>0.622166</v>
      </c>
      <c r="I405">
        <v>0</v>
      </c>
    </row>
    <row r="406" spans="1:9" x14ac:dyDescent="0.25">
      <c r="A406" t="s">
        <v>105</v>
      </c>
      <c r="B406">
        <v>16898.400000000001</v>
      </c>
      <c r="C406">
        <v>0</v>
      </c>
      <c r="D406">
        <v>0</v>
      </c>
      <c r="E406">
        <v>0</v>
      </c>
      <c r="F406">
        <v>0</v>
      </c>
      <c r="G406">
        <v>0.376164</v>
      </c>
      <c r="H406">
        <v>0.62376500000000001</v>
      </c>
      <c r="I406">
        <v>0</v>
      </c>
    </row>
    <row r="407" spans="1:9" x14ac:dyDescent="0.25">
      <c r="A407" t="s">
        <v>105</v>
      </c>
      <c r="B407">
        <v>16867.099999999999</v>
      </c>
      <c r="C407">
        <v>0</v>
      </c>
      <c r="D407">
        <v>0</v>
      </c>
      <c r="E407">
        <v>0</v>
      </c>
      <c r="F407">
        <v>0</v>
      </c>
      <c r="G407">
        <v>0.369481</v>
      </c>
      <c r="H407">
        <v>0.627498</v>
      </c>
      <c r="I407">
        <v>0</v>
      </c>
    </row>
    <row r="408" spans="1:9" x14ac:dyDescent="0.25">
      <c r="A408" t="s">
        <v>105</v>
      </c>
      <c r="B408">
        <v>16877.2</v>
      </c>
      <c r="C408">
        <v>0</v>
      </c>
      <c r="D408">
        <v>0</v>
      </c>
      <c r="E408">
        <v>0</v>
      </c>
      <c r="F408">
        <v>0</v>
      </c>
      <c r="G408">
        <v>0.37618699999999999</v>
      </c>
      <c r="H408">
        <v>0.61912100000000003</v>
      </c>
      <c r="I408">
        <v>0</v>
      </c>
    </row>
    <row r="409" spans="1:9" x14ac:dyDescent="0.25">
      <c r="A409" t="s">
        <v>105</v>
      </c>
      <c r="B409">
        <v>16872.599999999999</v>
      </c>
      <c r="C409">
        <v>0</v>
      </c>
      <c r="D409">
        <v>0</v>
      </c>
      <c r="E409">
        <v>0</v>
      </c>
      <c r="F409">
        <v>0</v>
      </c>
      <c r="G409">
        <v>0.37576999999999999</v>
      </c>
      <c r="H409">
        <v>0.61912199999999995</v>
      </c>
      <c r="I409">
        <v>0</v>
      </c>
    </row>
    <row r="410" spans="1:9" x14ac:dyDescent="0.25">
      <c r="A410" t="s">
        <v>105</v>
      </c>
      <c r="B410">
        <v>16851.5</v>
      </c>
      <c r="C410">
        <v>0</v>
      </c>
      <c r="D410">
        <v>0</v>
      </c>
      <c r="E410">
        <v>0</v>
      </c>
      <c r="F410">
        <v>0</v>
      </c>
      <c r="G410">
        <v>0.36455900000000002</v>
      </c>
      <c r="H410">
        <v>0.61911700000000003</v>
      </c>
      <c r="I410">
        <v>0</v>
      </c>
    </row>
    <row r="411" spans="1:9" x14ac:dyDescent="0.25">
      <c r="A411" t="s">
        <v>105</v>
      </c>
      <c r="B411">
        <v>16842.900000000001</v>
      </c>
      <c r="C411">
        <v>0</v>
      </c>
      <c r="D411">
        <v>0</v>
      </c>
      <c r="E411">
        <v>0</v>
      </c>
      <c r="F411">
        <v>0</v>
      </c>
      <c r="G411">
        <v>0.37573899999999999</v>
      </c>
      <c r="H411">
        <v>0.62832100000000002</v>
      </c>
      <c r="I411">
        <v>0</v>
      </c>
    </row>
    <row r="412" spans="1:9" x14ac:dyDescent="0.25">
      <c r="A412" t="s">
        <v>105</v>
      </c>
      <c r="B412">
        <v>16834.3</v>
      </c>
      <c r="C412">
        <v>0</v>
      </c>
      <c r="D412">
        <v>0</v>
      </c>
      <c r="E412">
        <v>0</v>
      </c>
      <c r="F412">
        <v>0</v>
      </c>
      <c r="G412">
        <v>0.37577899999999997</v>
      </c>
      <c r="H412">
        <v>0.622838</v>
      </c>
      <c r="I412">
        <v>0</v>
      </c>
    </row>
    <row r="413" spans="1:9" x14ac:dyDescent="0.25">
      <c r="A413" t="s">
        <v>105</v>
      </c>
      <c r="B413">
        <v>16864.3</v>
      </c>
      <c r="C413">
        <v>0</v>
      </c>
      <c r="D413">
        <v>0</v>
      </c>
      <c r="E413">
        <v>0</v>
      </c>
      <c r="F413">
        <v>0</v>
      </c>
      <c r="G413">
        <v>0.37572800000000001</v>
      </c>
      <c r="H413">
        <v>0.62964500000000001</v>
      </c>
      <c r="I413">
        <v>0</v>
      </c>
    </row>
    <row r="414" spans="1:9" x14ac:dyDescent="0.25">
      <c r="A414" t="s">
        <v>105</v>
      </c>
      <c r="B414">
        <v>16933.2</v>
      </c>
      <c r="C414">
        <v>0</v>
      </c>
      <c r="D414">
        <v>0</v>
      </c>
      <c r="E414">
        <v>0</v>
      </c>
      <c r="F414">
        <v>0</v>
      </c>
      <c r="G414">
        <v>0.37577500000000003</v>
      </c>
      <c r="H414">
        <v>0.62458199999999997</v>
      </c>
      <c r="I414">
        <v>0</v>
      </c>
    </row>
    <row r="415" spans="1:9" x14ac:dyDescent="0.25">
      <c r="A415" t="s">
        <v>105</v>
      </c>
      <c r="B415">
        <v>16874.099999999999</v>
      </c>
      <c r="C415">
        <v>0</v>
      </c>
      <c r="D415">
        <v>0</v>
      </c>
      <c r="E415">
        <v>0</v>
      </c>
      <c r="F415">
        <v>0</v>
      </c>
      <c r="G415">
        <v>0.37570599999999998</v>
      </c>
      <c r="H415">
        <v>0.62957700000000005</v>
      </c>
      <c r="I415">
        <v>0</v>
      </c>
    </row>
    <row r="416" spans="1:9" x14ac:dyDescent="0.25">
      <c r="A416" t="s">
        <v>105</v>
      </c>
      <c r="B416">
        <v>16854.900000000001</v>
      </c>
      <c r="C416">
        <v>0</v>
      </c>
      <c r="D416">
        <v>0</v>
      </c>
      <c r="E416">
        <v>0</v>
      </c>
      <c r="F416">
        <v>0</v>
      </c>
      <c r="G416">
        <v>0.37578600000000001</v>
      </c>
      <c r="H416">
        <v>0.62978100000000004</v>
      </c>
      <c r="I416">
        <v>0</v>
      </c>
    </row>
    <row r="417" spans="1:9" x14ac:dyDescent="0.25">
      <c r="A417" t="s">
        <v>105</v>
      </c>
      <c r="B417">
        <v>16911.2</v>
      </c>
      <c r="C417">
        <v>0</v>
      </c>
      <c r="D417">
        <v>0</v>
      </c>
      <c r="E417">
        <v>0</v>
      </c>
      <c r="F417">
        <v>0</v>
      </c>
      <c r="G417">
        <v>0.370394</v>
      </c>
      <c r="H417">
        <v>0.62154299999999996</v>
      </c>
      <c r="I417">
        <v>0</v>
      </c>
    </row>
    <row r="418" spans="1:9" x14ac:dyDescent="0.25">
      <c r="A418" t="s">
        <v>105</v>
      </c>
      <c r="B418">
        <v>16875.2</v>
      </c>
      <c r="C418">
        <v>0</v>
      </c>
      <c r="D418">
        <v>0</v>
      </c>
      <c r="E418">
        <v>0</v>
      </c>
      <c r="F418">
        <v>0</v>
      </c>
      <c r="G418">
        <v>0.37663099999999999</v>
      </c>
      <c r="H418">
        <v>0.62976900000000002</v>
      </c>
      <c r="I418">
        <v>0</v>
      </c>
    </row>
    <row r="419" spans="1:9" x14ac:dyDescent="0.25">
      <c r="A419" t="s">
        <v>105</v>
      </c>
      <c r="B419">
        <v>16867.5</v>
      </c>
      <c r="C419">
        <v>0</v>
      </c>
      <c r="D419">
        <v>0</v>
      </c>
      <c r="E419">
        <v>0</v>
      </c>
      <c r="F419">
        <v>0</v>
      </c>
      <c r="G419">
        <v>0.375886</v>
      </c>
      <c r="H419">
        <v>0.62953099999999995</v>
      </c>
      <c r="I419">
        <v>0</v>
      </c>
    </row>
    <row r="420" spans="1:9" x14ac:dyDescent="0.25">
      <c r="A420" t="s">
        <v>105</v>
      </c>
      <c r="B420">
        <v>16904.2</v>
      </c>
      <c r="C420">
        <v>0</v>
      </c>
      <c r="D420">
        <v>0</v>
      </c>
      <c r="E420">
        <v>0</v>
      </c>
      <c r="F420">
        <v>0</v>
      </c>
      <c r="G420">
        <v>0.37569799999999998</v>
      </c>
      <c r="H420">
        <v>0.62788999999999995</v>
      </c>
      <c r="I420">
        <v>0</v>
      </c>
    </row>
    <row r="421" spans="1:9" x14ac:dyDescent="0.25">
      <c r="A421" t="s">
        <v>105</v>
      </c>
      <c r="B421">
        <v>16867.5</v>
      </c>
      <c r="C421">
        <v>0</v>
      </c>
      <c r="D421">
        <v>0</v>
      </c>
      <c r="E421">
        <v>0</v>
      </c>
      <c r="F421">
        <v>0</v>
      </c>
      <c r="G421">
        <v>0.37569000000000002</v>
      </c>
      <c r="H421">
        <v>0.62975899999999996</v>
      </c>
      <c r="I421">
        <v>0</v>
      </c>
    </row>
    <row r="422" spans="1:9" x14ac:dyDescent="0.25">
      <c r="A422" t="s">
        <v>105</v>
      </c>
      <c r="B422">
        <v>16877.099999999999</v>
      </c>
      <c r="C422">
        <v>0</v>
      </c>
      <c r="D422">
        <v>0</v>
      </c>
      <c r="E422">
        <v>0</v>
      </c>
      <c r="F422">
        <v>0</v>
      </c>
      <c r="G422">
        <v>0.375865</v>
      </c>
      <c r="H422">
        <v>0.61911499999999997</v>
      </c>
      <c r="I422">
        <v>0</v>
      </c>
    </row>
    <row r="423" spans="1:9" x14ac:dyDescent="0.25">
      <c r="A423" t="s">
        <v>105</v>
      </c>
      <c r="B423">
        <v>16885.2</v>
      </c>
      <c r="C423">
        <v>0</v>
      </c>
      <c r="D423">
        <v>0</v>
      </c>
      <c r="E423">
        <v>0</v>
      </c>
      <c r="F423">
        <v>0</v>
      </c>
      <c r="G423">
        <v>0.37578099999999998</v>
      </c>
      <c r="H423">
        <v>0.62595400000000001</v>
      </c>
      <c r="I423">
        <v>0</v>
      </c>
    </row>
    <row r="424" spans="1:9" x14ac:dyDescent="0.25">
      <c r="A424" t="s">
        <v>105</v>
      </c>
      <c r="B424">
        <v>16846.5</v>
      </c>
      <c r="C424">
        <v>0</v>
      </c>
      <c r="D424">
        <v>0</v>
      </c>
      <c r="E424">
        <v>0</v>
      </c>
      <c r="F424">
        <v>0</v>
      </c>
      <c r="G424">
        <v>0.375697</v>
      </c>
      <c r="H424">
        <v>0.625834</v>
      </c>
      <c r="I424">
        <v>0</v>
      </c>
    </row>
    <row r="425" spans="1:9" x14ac:dyDescent="0.25">
      <c r="A425" t="s">
        <v>105</v>
      </c>
      <c r="B425">
        <v>16867.099999999999</v>
      </c>
      <c r="C425">
        <v>0</v>
      </c>
      <c r="D425">
        <v>0</v>
      </c>
      <c r="E425">
        <v>0</v>
      </c>
      <c r="F425">
        <v>0</v>
      </c>
      <c r="G425">
        <v>0.37667800000000001</v>
      </c>
      <c r="H425">
        <v>0.61912199999999995</v>
      </c>
      <c r="I425">
        <v>0</v>
      </c>
    </row>
    <row r="426" spans="1:9" x14ac:dyDescent="0.25">
      <c r="A426" t="s">
        <v>105</v>
      </c>
      <c r="B426">
        <v>16848.2</v>
      </c>
      <c r="C426">
        <v>0</v>
      </c>
      <c r="D426">
        <v>0</v>
      </c>
      <c r="E426">
        <v>0</v>
      </c>
      <c r="F426">
        <v>0</v>
      </c>
      <c r="G426">
        <v>0.37574000000000002</v>
      </c>
      <c r="H426">
        <v>0.61911799999999995</v>
      </c>
      <c r="I426">
        <v>0</v>
      </c>
    </row>
    <row r="427" spans="1:9" x14ac:dyDescent="0.25">
      <c r="A427" t="s">
        <v>105</v>
      </c>
      <c r="B427">
        <v>16859.599999999999</v>
      </c>
      <c r="C427">
        <v>0</v>
      </c>
      <c r="D427">
        <v>0</v>
      </c>
      <c r="E427">
        <v>0</v>
      </c>
      <c r="F427">
        <v>0</v>
      </c>
      <c r="G427">
        <v>0.37569599999999997</v>
      </c>
      <c r="H427">
        <v>0.62980400000000003</v>
      </c>
      <c r="I427">
        <v>0</v>
      </c>
    </row>
    <row r="428" spans="1:9" x14ac:dyDescent="0.25">
      <c r="A428" t="s">
        <v>105</v>
      </c>
      <c r="B428">
        <v>16922.7</v>
      </c>
      <c r="C428">
        <v>0</v>
      </c>
      <c r="D428">
        <v>0</v>
      </c>
      <c r="E428">
        <v>0</v>
      </c>
      <c r="F428">
        <v>0</v>
      </c>
      <c r="G428">
        <v>0.37590899999999999</v>
      </c>
      <c r="H428">
        <v>0.62975199999999998</v>
      </c>
      <c r="I428">
        <v>0</v>
      </c>
    </row>
    <row r="429" spans="1:9" x14ac:dyDescent="0.25">
      <c r="A429" t="s">
        <v>105</v>
      </c>
      <c r="B429">
        <v>16878.8</v>
      </c>
      <c r="C429">
        <v>0</v>
      </c>
      <c r="D429">
        <v>0</v>
      </c>
      <c r="E429">
        <v>0</v>
      </c>
      <c r="F429">
        <v>0</v>
      </c>
      <c r="G429">
        <v>0.37570700000000001</v>
      </c>
      <c r="H429">
        <v>0.62941499999999995</v>
      </c>
      <c r="I429">
        <v>0</v>
      </c>
    </row>
    <row r="430" spans="1:9" x14ac:dyDescent="0.25">
      <c r="A430" t="s">
        <v>105</v>
      </c>
      <c r="B430">
        <v>16920.7</v>
      </c>
      <c r="C430">
        <v>0</v>
      </c>
      <c r="D430">
        <v>0</v>
      </c>
      <c r="E430">
        <v>0</v>
      </c>
      <c r="F430">
        <v>0</v>
      </c>
      <c r="G430">
        <v>0.37569999999999998</v>
      </c>
      <c r="H430">
        <v>0.61912199999999995</v>
      </c>
      <c r="I430">
        <v>0</v>
      </c>
    </row>
    <row r="431" spans="1:9" x14ac:dyDescent="0.25">
      <c r="A431" t="s">
        <v>105</v>
      </c>
      <c r="B431">
        <v>16842.7</v>
      </c>
      <c r="C431">
        <v>0</v>
      </c>
      <c r="D431">
        <v>0</v>
      </c>
      <c r="E431">
        <v>0</v>
      </c>
      <c r="F431">
        <v>0</v>
      </c>
      <c r="G431">
        <v>0.37571500000000002</v>
      </c>
      <c r="H431">
        <v>0.61938300000000002</v>
      </c>
      <c r="I431">
        <v>0</v>
      </c>
    </row>
    <row r="432" spans="1:9" x14ac:dyDescent="0.25">
      <c r="A432" t="s">
        <v>105</v>
      </c>
      <c r="B432">
        <v>16896.599999999999</v>
      </c>
      <c r="C432">
        <v>0</v>
      </c>
      <c r="D432">
        <v>0</v>
      </c>
      <c r="E432">
        <v>0</v>
      </c>
      <c r="F432">
        <v>0</v>
      </c>
      <c r="G432">
        <v>0.37595600000000001</v>
      </c>
      <c r="H432">
        <v>0.61912199999999995</v>
      </c>
      <c r="I432">
        <v>0</v>
      </c>
    </row>
    <row r="433" spans="1:25" x14ac:dyDescent="0.25">
      <c r="A433" t="s">
        <v>105</v>
      </c>
      <c r="B433">
        <v>16838.900000000001</v>
      </c>
      <c r="C433">
        <v>0</v>
      </c>
      <c r="D433">
        <v>0</v>
      </c>
      <c r="E433">
        <v>0</v>
      </c>
      <c r="F433">
        <v>0</v>
      </c>
      <c r="G433">
        <v>0.37581199999999998</v>
      </c>
      <c r="H433">
        <v>0.62972600000000001</v>
      </c>
      <c r="I433">
        <v>0</v>
      </c>
    </row>
    <row r="434" spans="1:25" x14ac:dyDescent="0.25">
      <c r="A434" t="s">
        <v>105</v>
      </c>
      <c r="B434">
        <v>16863.8</v>
      </c>
      <c r="C434">
        <v>0</v>
      </c>
      <c r="D434">
        <v>0</v>
      </c>
      <c r="E434">
        <v>0</v>
      </c>
      <c r="F434">
        <v>0</v>
      </c>
      <c r="G434">
        <v>0.37590600000000002</v>
      </c>
      <c r="H434">
        <v>0.619116</v>
      </c>
      <c r="I434">
        <v>0</v>
      </c>
    </row>
    <row r="435" spans="1:25" x14ac:dyDescent="0.25">
      <c r="A435" t="s">
        <v>105</v>
      </c>
      <c r="B435">
        <v>16893.2</v>
      </c>
      <c r="C435">
        <v>0</v>
      </c>
      <c r="D435">
        <v>0</v>
      </c>
      <c r="E435">
        <v>0</v>
      </c>
      <c r="F435">
        <v>0</v>
      </c>
      <c r="G435">
        <v>0.37578899999999998</v>
      </c>
      <c r="H435">
        <v>0.619116</v>
      </c>
      <c r="I435">
        <v>0</v>
      </c>
    </row>
    <row r="436" spans="1:25" x14ac:dyDescent="0.25">
      <c r="A436" t="s">
        <v>105</v>
      </c>
      <c r="B436">
        <v>16879.900000000001</v>
      </c>
      <c r="C436">
        <v>0</v>
      </c>
      <c r="D436">
        <v>0</v>
      </c>
      <c r="E436">
        <v>0</v>
      </c>
      <c r="F436">
        <v>0</v>
      </c>
      <c r="G436">
        <v>0.37569000000000002</v>
      </c>
      <c r="H436">
        <v>0.62374600000000002</v>
      </c>
      <c r="I436">
        <v>0</v>
      </c>
    </row>
    <row r="437" spans="1:25" x14ac:dyDescent="0.25">
      <c r="A437" t="s">
        <v>105</v>
      </c>
      <c r="B437">
        <v>16858.2</v>
      </c>
      <c r="C437">
        <v>0</v>
      </c>
      <c r="D437">
        <v>0</v>
      </c>
      <c r="E437">
        <v>0</v>
      </c>
      <c r="F437">
        <v>0</v>
      </c>
      <c r="G437">
        <v>0.376087</v>
      </c>
      <c r="H437">
        <v>0.62946999999999997</v>
      </c>
      <c r="I437">
        <v>0</v>
      </c>
    </row>
    <row r="438" spans="1:25" x14ac:dyDescent="0.25">
      <c r="A438" t="s">
        <v>105</v>
      </c>
      <c r="B438">
        <v>16823.400000000001</v>
      </c>
      <c r="C438">
        <v>0</v>
      </c>
      <c r="D438">
        <v>0</v>
      </c>
      <c r="E438">
        <v>0</v>
      </c>
      <c r="F438">
        <v>0</v>
      </c>
      <c r="G438">
        <v>0.37573499999999999</v>
      </c>
      <c r="H438">
        <v>0.62980499999999995</v>
      </c>
      <c r="I438">
        <v>0</v>
      </c>
    </row>
    <row r="439" spans="1:25" x14ac:dyDescent="0.25">
      <c r="A439" t="s">
        <v>105</v>
      </c>
      <c r="B439">
        <v>16886.3</v>
      </c>
      <c r="C439">
        <v>0</v>
      </c>
      <c r="D439">
        <v>0</v>
      </c>
      <c r="E439">
        <v>0</v>
      </c>
      <c r="F439">
        <v>0</v>
      </c>
      <c r="G439">
        <v>0.37571900000000003</v>
      </c>
      <c r="H439">
        <v>0.62980199999999997</v>
      </c>
      <c r="I439">
        <v>0</v>
      </c>
    </row>
    <row r="440" spans="1:25" x14ac:dyDescent="0.25">
      <c r="A440" t="s">
        <v>105</v>
      </c>
      <c r="B440">
        <v>16881.5</v>
      </c>
      <c r="C440">
        <v>0</v>
      </c>
      <c r="D440">
        <v>0</v>
      </c>
      <c r="E440">
        <v>0</v>
      </c>
      <c r="F440">
        <v>0</v>
      </c>
      <c r="G440">
        <v>0.375691</v>
      </c>
      <c r="H440">
        <v>0.62531899999999996</v>
      </c>
      <c r="I440">
        <v>0</v>
      </c>
    </row>
    <row r="441" spans="1:25" x14ac:dyDescent="0.25">
      <c r="A441" t="s">
        <v>105</v>
      </c>
      <c r="B441">
        <v>16881.5</v>
      </c>
      <c r="C441">
        <v>0</v>
      </c>
      <c r="D441">
        <v>0</v>
      </c>
      <c r="E441">
        <v>0</v>
      </c>
      <c r="F441">
        <v>0</v>
      </c>
      <c r="G441">
        <v>0.37573000000000001</v>
      </c>
      <c r="H441">
        <v>0.62312299999999998</v>
      </c>
      <c r="I441">
        <v>0</v>
      </c>
    </row>
    <row r="442" spans="1:25" x14ac:dyDescent="0.25">
      <c r="A442" t="s">
        <v>105</v>
      </c>
      <c r="B442">
        <v>16936.5</v>
      </c>
      <c r="C442">
        <v>0</v>
      </c>
      <c r="D442">
        <v>0</v>
      </c>
      <c r="E442">
        <v>0</v>
      </c>
      <c r="F442">
        <v>0</v>
      </c>
      <c r="G442">
        <v>0.37578699999999998</v>
      </c>
      <c r="H442">
        <v>0.61912100000000003</v>
      </c>
      <c r="I442">
        <v>0</v>
      </c>
    </row>
    <row r="443" spans="1:25" x14ac:dyDescent="0.25">
      <c r="A443" t="s">
        <v>105</v>
      </c>
      <c r="B443">
        <v>16958.400000000001</v>
      </c>
      <c r="C443">
        <v>0</v>
      </c>
      <c r="D443">
        <v>0</v>
      </c>
      <c r="E443">
        <v>0</v>
      </c>
      <c r="F443">
        <v>0</v>
      </c>
      <c r="G443">
        <v>0.37191999999999997</v>
      </c>
      <c r="H443">
        <v>0.62191799999999997</v>
      </c>
      <c r="I443">
        <v>0</v>
      </c>
    </row>
    <row r="444" spans="1:25" x14ac:dyDescent="0.25">
      <c r="A444" t="s">
        <v>105</v>
      </c>
      <c r="B444">
        <v>16879.5</v>
      </c>
      <c r="C444">
        <v>0</v>
      </c>
      <c r="D444">
        <v>0</v>
      </c>
      <c r="E444">
        <v>0</v>
      </c>
      <c r="F444">
        <v>0</v>
      </c>
      <c r="G444">
        <v>0.37570599999999998</v>
      </c>
      <c r="H444">
        <v>0.61912</v>
      </c>
      <c r="I444">
        <v>0</v>
      </c>
    </row>
    <row r="445" spans="1:25" x14ac:dyDescent="0.25">
      <c r="A445" t="s">
        <v>105</v>
      </c>
      <c r="B445">
        <v>16820.5</v>
      </c>
      <c r="C445">
        <v>0</v>
      </c>
      <c r="D445">
        <v>0</v>
      </c>
      <c r="E445">
        <v>0</v>
      </c>
      <c r="F445">
        <v>0</v>
      </c>
      <c r="G445">
        <v>0.37573099999999998</v>
      </c>
      <c r="H445">
        <v>0.61912</v>
      </c>
      <c r="I445">
        <v>0</v>
      </c>
    </row>
    <row r="446" spans="1:25" x14ac:dyDescent="0.25">
      <c r="A446" t="s">
        <v>105</v>
      </c>
      <c r="B446">
        <v>16909.900000000001</v>
      </c>
      <c r="C446">
        <v>0</v>
      </c>
      <c r="D446">
        <v>0</v>
      </c>
      <c r="E446">
        <v>0</v>
      </c>
      <c r="F446">
        <v>0</v>
      </c>
      <c r="G446">
        <v>0.375693</v>
      </c>
      <c r="H446">
        <v>0.62536000000000003</v>
      </c>
      <c r="I446">
        <v>0</v>
      </c>
    </row>
    <row r="447" spans="1:25" x14ac:dyDescent="0.25">
      <c r="A447" t="s">
        <v>105</v>
      </c>
      <c r="B447">
        <v>16827.900000000001</v>
      </c>
      <c r="C447">
        <v>0</v>
      </c>
      <c r="D447">
        <v>0</v>
      </c>
      <c r="E447">
        <v>0</v>
      </c>
      <c r="F447">
        <v>0</v>
      </c>
      <c r="G447">
        <v>0.37575700000000001</v>
      </c>
      <c r="H447">
        <v>0.62934900000000005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105</v>
      </c>
      <c r="B448">
        <v>16885.400000000001</v>
      </c>
      <c r="C448">
        <v>0</v>
      </c>
      <c r="D448">
        <v>0</v>
      </c>
      <c r="E448">
        <v>0</v>
      </c>
      <c r="F448">
        <v>0</v>
      </c>
      <c r="G448">
        <v>0.37583699999999998</v>
      </c>
      <c r="H448">
        <v>0.619112</v>
      </c>
      <c r="I448">
        <v>0</v>
      </c>
      <c r="R448">
        <f>AVERAGE(B399:B448)</f>
        <v>16876.297999999999</v>
      </c>
      <c r="S448">
        <f>AVERAGE(C399:C448)</f>
        <v>0</v>
      </c>
      <c r="U448">
        <f>_xlfn.VAR.P(B399:B448)</f>
        <v>951.11259600000358</v>
      </c>
      <c r="V448">
        <f>_xlfn.VAR.P(C399:C448)</f>
        <v>0</v>
      </c>
      <c r="X448">
        <f>1.96*SQRT(U448)/50</f>
        <v>1.2089324462175071</v>
      </c>
      <c r="Y448">
        <f>1.96*SQRT(V448)/50</f>
        <v>0</v>
      </c>
    </row>
    <row r="449" spans="1:9" x14ac:dyDescent="0.25">
      <c r="A449" t="s">
        <v>105</v>
      </c>
      <c r="B449">
        <v>843886.20750000002</v>
      </c>
      <c r="C449" t="s">
        <v>36</v>
      </c>
    </row>
    <row r="450" spans="1:9" x14ac:dyDescent="0.25">
      <c r="A450" t="s">
        <v>106</v>
      </c>
      <c r="B450">
        <v>13983.4</v>
      </c>
      <c r="C450">
        <v>13944</v>
      </c>
      <c r="D450">
        <v>13884.3</v>
      </c>
      <c r="E450">
        <v>13856.7</v>
      </c>
      <c r="F450">
        <v>3130.66</v>
      </c>
      <c r="G450">
        <v>0.375745</v>
      </c>
      <c r="H450">
        <v>0.62797800000000004</v>
      </c>
      <c r="I450">
        <v>0</v>
      </c>
    </row>
    <row r="451" spans="1:9" x14ac:dyDescent="0.25">
      <c r="A451" t="s">
        <v>106</v>
      </c>
      <c r="B451">
        <v>13996.2</v>
      </c>
      <c r="C451">
        <v>13955.7</v>
      </c>
      <c r="D451">
        <v>13896.1</v>
      </c>
      <c r="E451">
        <v>13869.7</v>
      </c>
      <c r="F451">
        <v>3143.43</v>
      </c>
      <c r="G451">
        <v>0.37589699999999998</v>
      </c>
      <c r="H451">
        <v>0.61912199999999995</v>
      </c>
      <c r="I451">
        <v>0</v>
      </c>
    </row>
    <row r="452" spans="1:9" x14ac:dyDescent="0.25">
      <c r="A452" t="s">
        <v>106</v>
      </c>
      <c r="B452">
        <v>14004</v>
      </c>
      <c r="C452">
        <v>13965</v>
      </c>
      <c r="D452">
        <v>13903.4</v>
      </c>
      <c r="E452">
        <v>13877.7</v>
      </c>
      <c r="F452">
        <v>3149.78</v>
      </c>
      <c r="G452">
        <v>0.37570700000000001</v>
      </c>
      <c r="H452">
        <v>0.62951599999999996</v>
      </c>
      <c r="I452">
        <v>0</v>
      </c>
    </row>
    <row r="453" spans="1:9" x14ac:dyDescent="0.25">
      <c r="A453" t="s">
        <v>106</v>
      </c>
      <c r="B453">
        <v>13963.2</v>
      </c>
      <c r="C453">
        <v>13923.3</v>
      </c>
      <c r="D453">
        <v>13867.6</v>
      </c>
      <c r="E453">
        <v>13840.6</v>
      </c>
      <c r="F453">
        <v>3123.74</v>
      </c>
      <c r="G453">
        <v>0.375776</v>
      </c>
      <c r="H453">
        <v>0.62780199999999997</v>
      </c>
      <c r="I453">
        <v>0</v>
      </c>
    </row>
    <row r="454" spans="1:9" x14ac:dyDescent="0.25">
      <c r="A454" t="s">
        <v>106</v>
      </c>
      <c r="B454">
        <v>13977.3</v>
      </c>
      <c r="C454">
        <v>13937.2</v>
      </c>
      <c r="D454">
        <v>13888.7</v>
      </c>
      <c r="E454">
        <v>13861.4</v>
      </c>
      <c r="F454">
        <v>3147.96</v>
      </c>
      <c r="G454">
        <v>0.37609300000000001</v>
      </c>
      <c r="H454">
        <v>0.61912</v>
      </c>
      <c r="I454">
        <v>0</v>
      </c>
    </row>
    <row r="455" spans="1:9" x14ac:dyDescent="0.25">
      <c r="A455" t="s">
        <v>106</v>
      </c>
      <c r="B455">
        <v>13966</v>
      </c>
      <c r="C455">
        <v>13926.2</v>
      </c>
      <c r="D455">
        <v>13871.3</v>
      </c>
      <c r="E455">
        <v>13846.2</v>
      </c>
      <c r="F455">
        <v>3126.37</v>
      </c>
      <c r="G455">
        <v>0.37571399999999999</v>
      </c>
      <c r="H455">
        <v>0.61912199999999995</v>
      </c>
      <c r="I455">
        <v>0</v>
      </c>
    </row>
    <row r="456" spans="1:9" x14ac:dyDescent="0.25">
      <c r="A456" t="s">
        <v>106</v>
      </c>
      <c r="B456">
        <v>13970.1</v>
      </c>
      <c r="C456">
        <v>13930.7</v>
      </c>
      <c r="D456">
        <v>13876.3</v>
      </c>
      <c r="E456">
        <v>13849.8</v>
      </c>
      <c r="F456">
        <v>3129.95</v>
      </c>
      <c r="G456">
        <v>0.37578899999999998</v>
      </c>
      <c r="H456">
        <v>0.627135</v>
      </c>
      <c r="I456">
        <v>0</v>
      </c>
    </row>
    <row r="457" spans="1:9" x14ac:dyDescent="0.25">
      <c r="A457" t="s">
        <v>106</v>
      </c>
      <c r="B457">
        <v>13966.7</v>
      </c>
      <c r="C457">
        <v>13927.1</v>
      </c>
      <c r="D457">
        <v>13873.6</v>
      </c>
      <c r="E457">
        <v>13846.7</v>
      </c>
      <c r="F457">
        <v>3131.43</v>
      </c>
      <c r="G457">
        <v>0.37572800000000001</v>
      </c>
      <c r="H457">
        <v>0.61911899999999997</v>
      </c>
      <c r="I457">
        <v>0</v>
      </c>
    </row>
    <row r="458" spans="1:9" x14ac:dyDescent="0.25">
      <c r="A458" t="s">
        <v>106</v>
      </c>
      <c r="B458">
        <v>14013.6</v>
      </c>
      <c r="C458">
        <v>13974.8</v>
      </c>
      <c r="D458">
        <v>13911.4</v>
      </c>
      <c r="E458">
        <v>13879.9</v>
      </c>
      <c r="F458">
        <v>3134.34</v>
      </c>
      <c r="G458">
        <v>0.37586999999999998</v>
      </c>
      <c r="H458">
        <v>0.62939900000000004</v>
      </c>
      <c r="I458">
        <v>0</v>
      </c>
    </row>
    <row r="459" spans="1:9" x14ac:dyDescent="0.25">
      <c r="A459" t="s">
        <v>106</v>
      </c>
      <c r="B459">
        <v>14020.2</v>
      </c>
      <c r="C459">
        <v>13981.1</v>
      </c>
      <c r="D459">
        <v>13917</v>
      </c>
      <c r="E459">
        <v>13885.2</v>
      </c>
      <c r="F459">
        <v>3132.94</v>
      </c>
      <c r="G459">
        <v>0.37569000000000002</v>
      </c>
      <c r="H459">
        <v>0.62789300000000003</v>
      </c>
      <c r="I459">
        <v>0</v>
      </c>
    </row>
    <row r="460" spans="1:9" x14ac:dyDescent="0.25">
      <c r="A460" t="s">
        <v>106</v>
      </c>
      <c r="B460">
        <v>14033.3</v>
      </c>
      <c r="C460">
        <v>13994.4</v>
      </c>
      <c r="D460">
        <v>13931.5</v>
      </c>
      <c r="E460">
        <v>13899</v>
      </c>
      <c r="F460">
        <v>3148.72</v>
      </c>
      <c r="G460">
        <v>0.37574299999999999</v>
      </c>
      <c r="H460">
        <v>0.61912199999999995</v>
      </c>
      <c r="I460">
        <v>0</v>
      </c>
    </row>
    <row r="461" spans="1:9" x14ac:dyDescent="0.25">
      <c r="A461" t="s">
        <v>106</v>
      </c>
      <c r="B461">
        <v>13998.1</v>
      </c>
      <c r="C461">
        <v>13959</v>
      </c>
      <c r="D461">
        <v>13894.5</v>
      </c>
      <c r="E461">
        <v>13861.7</v>
      </c>
      <c r="F461">
        <v>3116.05</v>
      </c>
      <c r="G461">
        <v>0.37629299999999999</v>
      </c>
      <c r="H461">
        <v>0.62094700000000003</v>
      </c>
      <c r="I461">
        <v>0</v>
      </c>
    </row>
    <row r="462" spans="1:9" x14ac:dyDescent="0.25">
      <c r="A462" t="s">
        <v>106</v>
      </c>
      <c r="B462">
        <v>13969.5</v>
      </c>
      <c r="C462">
        <v>13930.6</v>
      </c>
      <c r="D462">
        <v>13874.8</v>
      </c>
      <c r="E462">
        <v>13848.6</v>
      </c>
      <c r="F462">
        <v>3130.28</v>
      </c>
      <c r="G462">
        <v>0.37569000000000002</v>
      </c>
      <c r="H462">
        <v>0.61912199999999995</v>
      </c>
      <c r="I462">
        <v>0</v>
      </c>
    </row>
    <row r="463" spans="1:9" x14ac:dyDescent="0.25">
      <c r="A463" t="s">
        <v>106</v>
      </c>
      <c r="B463">
        <v>14008.6</v>
      </c>
      <c r="C463">
        <v>13969.5</v>
      </c>
      <c r="D463">
        <v>13907.5</v>
      </c>
      <c r="E463">
        <v>13878.1</v>
      </c>
      <c r="F463">
        <v>3146.43</v>
      </c>
      <c r="G463">
        <v>0.37645000000000001</v>
      </c>
      <c r="H463">
        <v>0.62946999999999997</v>
      </c>
      <c r="I463">
        <v>0</v>
      </c>
    </row>
    <row r="464" spans="1:9" x14ac:dyDescent="0.25">
      <c r="A464" t="s">
        <v>106</v>
      </c>
      <c r="B464">
        <v>14005.9</v>
      </c>
      <c r="C464">
        <v>13967.6</v>
      </c>
      <c r="D464">
        <v>13906.6</v>
      </c>
      <c r="E464">
        <v>13878</v>
      </c>
      <c r="F464">
        <v>3149.2</v>
      </c>
      <c r="G464">
        <v>0.37569000000000002</v>
      </c>
      <c r="H464">
        <v>0.61910699999999996</v>
      </c>
      <c r="I464">
        <v>0</v>
      </c>
    </row>
    <row r="465" spans="1:9" x14ac:dyDescent="0.25">
      <c r="A465" t="s">
        <v>106</v>
      </c>
      <c r="B465">
        <v>13959.8</v>
      </c>
      <c r="C465">
        <v>13920.5</v>
      </c>
      <c r="D465">
        <v>13865.5</v>
      </c>
      <c r="E465">
        <v>13840.3</v>
      </c>
      <c r="F465">
        <v>3122.83</v>
      </c>
      <c r="G465">
        <v>0.375865</v>
      </c>
      <c r="H465">
        <v>0.61912199999999995</v>
      </c>
      <c r="I465">
        <v>0</v>
      </c>
    </row>
    <row r="466" spans="1:9" x14ac:dyDescent="0.25">
      <c r="A466" t="s">
        <v>106</v>
      </c>
      <c r="B466">
        <v>13964.7</v>
      </c>
      <c r="C466">
        <v>13925.9</v>
      </c>
      <c r="D466">
        <v>13869.6</v>
      </c>
      <c r="E466">
        <v>13843.5</v>
      </c>
      <c r="F466">
        <v>3121.72</v>
      </c>
      <c r="G466">
        <v>0.37569000000000002</v>
      </c>
      <c r="H466">
        <v>0.62745499999999998</v>
      </c>
      <c r="I466">
        <v>0</v>
      </c>
    </row>
    <row r="467" spans="1:9" x14ac:dyDescent="0.25">
      <c r="A467" t="s">
        <v>106</v>
      </c>
      <c r="B467">
        <v>13969.5</v>
      </c>
      <c r="C467">
        <v>13930.5</v>
      </c>
      <c r="D467">
        <v>13873.7</v>
      </c>
      <c r="E467">
        <v>13847.1</v>
      </c>
      <c r="F467">
        <v>3129.57</v>
      </c>
      <c r="G467">
        <v>0.37617899999999999</v>
      </c>
      <c r="H467">
        <v>0.62980100000000006</v>
      </c>
      <c r="I467">
        <v>0</v>
      </c>
    </row>
    <row r="468" spans="1:9" x14ac:dyDescent="0.25">
      <c r="A468" t="s">
        <v>106</v>
      </c>
      <c r="B468">
        <v>13996.5</v>
      </c>
      <c r="C468">
        <v>13957.3</v>
      </c>
      <c r="D468">
        <v>13899.9</v>
      </c>
      <c r="E468">
        <v>13872.2</v>
      </c>
      <c r="F468">
        <v>3149.53</v>
      </c>
      <c r="G468">
        <v>0.37593100000000002</v>
      </c>
      <c r="H468">
        <v>0.61912199999999995</v>
      </c>
      <c r="I468">
        <v>0</v>
      </c>
    </row>
    <row r="469" spans="1:9" x14ac:dyDescent="0.25">
      <c r="A469" t="s">
        <v>106</v>
      </c>
      <c r="B469">
        <v>13983.8</v>
      </c>
      <c r="C469">
        <v>13944.9</v>
      </c>
      <c r="D469">
        <v>13886.3</v>
      </c>
      <c r="E469">
        <v>13860</v>
      </c>
      <c r="F469">
        <v>3137.63</v>
      </c>
      <c r="G469">
        <v>0.37569000000000002</v>
      </c>
      <c r="H469">
        <v>0.61910399999999999</v>
      </c>
      <c r="I469">
        <v>0</v>
      </c>
    </row>
    <row r="470" spans="1:9" x14ac:dyDescent="0.25">
      <c r="A470" t="s">
        <v>106</v>
      </c>
      <c r="B470">
        <v>13978.9</v>
      </c>
      <c r="C470">
        <v>13940</v>
      </c>
      <c r="D470">
        <v>13881.6</v>
      </c>
      <c r="E470">
        <v>13855.3</v>
      </c>
      <c r="F470">
        <v>3128.24</v>
      </c>
      <c r="G470">
        <v>0.375697</v>
      </c>
      <c r="H470">
        <v>0.61910299999999996</v>
      </c>
      <c r="I470">
        <v>0</v>
      </c>
    </row>
    <row r="471" spans="1:9" x14ac:dyDescent="0.25">
      <c r="A471" t="s">
        <v>106</v>
      </c>
      <c r="B471">
        <v>13972.2</v>
      </c>
      <c r="C471">
        <v>13933.7</v>
      </c>
      <c r="D471">
        <v>13879</v>
      </c>
      <c r="E471">
        <v>13853.2</v>
      </c>
      <c r="F471">
        <v>3127.19</v>
      </c>
      <c r="G471">
        <v>0.37571399999999999</v>
      </c>
      <c r="H471">
        <v>0.62091499999999999</v>
      </c>
      <c r="I471">
        <v>0</v>
      </c>
    </row>
    <row r="472" spans="1:9" x14ac:dyDescent="0.25">
      <c r="A472" t="s">
        <v>106</v>
      </c>
      <c r="B472">
        <v>13979.7</v>
      </c>
      <c r="C472">
        <v>13940.7</v>
      </c>
      <c r="D472">
        <v>13889.7</v>
      </c>
      <c r="E472">
        <v>13861.2</v>
      </c>
      <c r="F472">
        <v>3149.55</v>
      </c>
      <c r="G472">
        <v>0.36732300000000001</v>
      </c>
      <c r="H472">
        <v>0.61912100000000003</v>
      </c>
      <c r="I472">
        <v>0</v>
      </c>
    </row>
    <row r="473" spans="1:9" x14ac:dyDescent="0.25">
      <c r="A473" t="s">
        <v>106</v>
      </c>
      <c r="B473">
        <v>13956.1</v>
      </c>
      <c r="C473">
        <v>13916.4</v>
      </c>
      <c r="D473">
        <v>13861.9</v>
      </c>
      <c r="E473">
        <v>13835.1</v>
      </c>
      <c r="F473">
        <v>3118.26</v>
      </c>
      <c r="G473">
        <v>0.37573400000000001</v>
      </c>
      <c r="H473">
        <v>0.61912</v>
      </c>
      <c r="I473">
        <v>0</v>
      </c>
    </row>
    <row r="474" spans="1:9" x14ac:dyDescent="0.25">
      <c r="A474" t="s">
        <v>106</v>
      </c>
      <c r="B474">
        <v>13955.8</v>
      </c>
      <c r="C474">
        <v>13917.2</v>
      </c>
      <c r="D474">
        <v>13863.6</v>
      </c>
      <c r="E474">
        <v>13837.1</v>
      </c>
      <c r="F474">
        <v>3114.35</v>
      </c>
      <c r="G474">
        <v>0.37569599999999997</v>
      </c>
      <c r="H474">
        <v>0.61912199999999995</v>
      </c>
      <c r="I474">
        <v>0</v>
      </c>
    </row>
    <row r="475" spans="1:9" x14ac:dyDescent="0.25">
      <c r="A475" t="s">
        <v>106</v>
      </c>
      <c r="B475">
        <v>14035.4</v>
      </c>
      <c r="C475">
        <v>13997.1</v>
      </c>
      <c r="D475">
        <v>13934.6</v>
      </c>
      <c r="E475">
        <v>13904.6</v>
      </c>
      <c r="F475">
        <v>3158.88</v>
      </c>
      <c r="G475">
        <v>0.37569799999999998</v>
      </c>
      <c r="H475">
        <v>0.61912199999999995</v>
      </c>
      <c r="I475">
        <v>0</v>
      </c>
    </row>
    <row r="476" spans="1:9" x14ac:dyDescent="0.25">
      <c r="A476" t="s">
        <v>106</v>
      </c>
      <c r="B476">
        <v>13987.9</v>
      </c>
      <c r="C476">
        <v>13948.8</v>
      </c>
      <c r="D476">
        <v>13890.9</v>
      </c>
      <c r="E476">
        <v>13862.5</v>
      </c>
      <c r="F476">
        <v>3134.4</v>
      </c>
      <c r="G476">
        <v>0.36774200000000001</v>
      </c>
      <c r="H476">
        <v>0.61911499999999997</v>
      </c>
      <c r="I476">
        <v>0</v>
      </c>
    </row>
    <row r="477" spans="1:9" x14ac:dyDescent="0.25">
      <c r="A477" t="s">
        <v>106</v>
      </c>
      <c r="B477">
        <v>13963.2</v>
      </c>
      <c r="C477">
        <v>13923.3</v>
      </c>
      <c r="D477">
        <v>13868.2</v>
      </c>
      <c r="E477">
        <v>13841.7</v>
      </c>
      <c r="F477">
        <v>3116.55</v>
      </c>
      <c r="G477">
        <v>0.375695</v>
      </c>
      <c r="H477">
        <v>0.61912100000000003</v>
      </c>
      <c r="I477">
        <v>0</v>
      </c>
    </row>
    <row r="478" spans="1:9" x14ac:dyDescent="0.25">
      <c r="A478" t="s">
        <v>106</v>
      </c>
      <c r="B478">
        <v>13986.8</v>
      </c>
      <c r="C478">
        <v>13947.7</v>
      </c>
      <c r="D478">
        <v>13892.1</v>
      </c>
      <c r="E478">
        <v>13864.7</v>
      </c>
      <c r="F478">
        <v>3138.83</v>
      </c>
      <c r="G478">
        <v>0.375749</v>
      </c>
      <c r="H478">
        <v>0.62878599999999996</v>
      </c>
      <c r="I478">
        <v>0</v>
      </c>
    </row>
    <row r="479" spans="1:9" x14ac:dyDescent="0.25">
      <c r="A479" t="s">
        <v>106</v>
      </c>
      <c r="B479">
        <v>13971.8</v>
      </c>
      <c r="C479">
        <v>13932.6</v>
      </c>
      <c r="D479">
        <v>13875.8</v>
      </c>
      <c r="E479">
        <v>13849.7</v>
      </c>
      <c r="F479">
        <v>3123.18</v>
      </c>
      <c r="G479">
        <v>0.375834</v>
      </c>
      <c r="H479">
        <v>0.62344900000000003</v>
      </c>
      <c r="I479">
        <v>0</v>
      </c>
    </row>
    <row r="480" spans="1:9" x14ac:dyDescent="0.25">
      <c r="A480" t="s">
        <v>106</v>
      </c>
      <c r="B480">
        <v>14011.9</v>
      </c>
      <c r="C480">
        <v>13973.3</v>
      </c>
      <c r="D480">
        <v>13911.9</v>
      </c>
      <c r="E480">
        <v>13881.5</v>
      </c>
      <c r="F480">
        <v>3150.57</v>
      </c>
      <c r="G480">
        <v>0.37571900000000003</v>
      </c>
      <c r="H480">
        <v>0.61912199999999995</v>
      </c>
      <c r="I480">
        <v>0</v>
      </c>
    </row>
    <row r="481" spans="1:9" x14ac:dyDescent="0.25">
      <c r="A481" t="s">
        <v>106</v>
      </c>
      <c r="B481">
        <v>14015.5</v>
      </c>
      <c r="C481">
        <v>13976</v>
      </c>
      <c r="D481">
        <v>13919.8</v>
      </c>
      <c r="E481">
        <v>13894.3</v>
      </c>
      <c r="F481">
        <v>3171.52</v>
      </c>
      <c r="G481">
        <v>0.37587300000000001</v>
      </c>
      <c r="H481">
        <v>0.62933099999999997</v>
      </c>
      <c r="I481">
        <v>0</v>
      </c>
    </row>
    <row r="482" spans="1:9" x14ac:dyDescent="0.25">
      <c r="A482" t="s">
        <v>106</v>
      </c>
      <c r="B482">
        <v>13996.4</v>
      </c>
      <c r="C482">
        <v>13957.6</v>
      </c>
      <c r="D482">
        <v>13895.3</v>
      </c>
      <c r="E482">
        <v>13866.4</v>
      </c>
      <c r="F482">
        <v>3132.01</v>
      </c>
      <c r="G482">
        <v>0.375807</v>
      </c>
      <c r="H482">
        <v>0.61912199999999995</v>
      </c>
      <c r="I482">
        <v>0</v>
      </c>
    </row>
    <row r="483" spans="1:9" x14ac:dyDescent="0.25">
      <c r="A483" t="s">
        <v>106</v>
      </c>
      <c r="B483">
        <v>13957</v>
      </c>
      <c r="C483">
        <v>13917.5</v>
      </c>
      <c r="D483">
        <v>13863.5</v>
      </c>
      <c r="E483">
        <v>13838.6</v>
      </c>
      <c r="F483">
        <v>3125.61</v>
      </c>
      <c r="G483">
        <v>0.376195</v>
      </c>
      <c r="H483">
        <v>0.62864799999999998</v>
      </c>
      <c r="I483">
        <v>0</v>
      </c>
    </row>
    <row r="484" spans="1:9" x14ac:dyDescent="0.25">
      <c r="A484" t="s">
        <v>106</v>
      </c>
      <c r="B484">
        <v>13979.6</v>
      </c>
      <c r="C484">
        <v>13941</v>
      </c>
      <c r="D484">
        <v>13884</v>
      </c>
      <c r="E484">
        <v>13856.3</v>
      </c>
      <c r="F484">
        <v>3137.37</v>
      </c>
      <c r="G484">
        <v>0.36571999999999999</v>
      </c>
      <c r="H484">
        <v>0.62826700000000002</v>
      </c>
      <c r="I484">
        <v>0</v>
      </c>
    </row>
    <row r="485" spans="1:9" x14ac:dyDescent="0.25">
      <c r="A485" t="s">
        <v>106</v>
      </c>
      <c r="B485">
        <v>14010.6</v>
      </c>
      <c r="C485">
        <v>13971.3</v>
      </c>
      <c r="D485">
        <v>13913.7</v>
      </c>
      <c r="E485">
        <v>13885.6</v>
      </c>
      <c r="F485">
        <v>3155.61</v>
      </c>
      <c r="G485">
        <v>0.375691</v>
      </c>
      <c r="H485">
        <v>0.62959600000000004</v>
      </c>
      <c r="I485">
        <v>0</v>
      </c>
    </row>
    <row r="486" spans="1:9" x14ac:dyDescent="0.25">
      <c r="A486" t="s">
        <v>106</v>
      </c>
      <c r="B486">
        <v>14017.1</v>
      </c>
      <c r="C486">
        <v>13978.4</v>
      </c>
      <c r="D486">
        <v>13914.9</v>
      </c>
      <c r="E486">
        <v>13885.8</v>
      </c>
      <c r="F486">
        <v>3154.22</v>
      </c>
      <c r="G486">
        <v>0.37775300000000001</v>
      </c>
      <c r="H486">
        <v>0.61911899999999997</v>
      </c>
      <c r="I486">
        <v>0</v>
      </c>
    </row>
    <row r="487" spans="1:9" x14ac:dyDescent="0.25">
      <c r="A487" t="s">
        <v>106</v>
      </c>
      <c r="B487">
        <v>14025.4</v>
      </c>
      <c r="C487">
        <v>13987</v>
      </c>
      <c r="D487">
        <v>13924.8</v>
      </c>
      <c r="E487">
        <v>13896.8</v>
      </c>
      <c r="F487">
        <v>3163.38</v>
      </c>
      <c r="G487">
        <v>0.375697</v>
      </c>
      <c r="H487">
        <v>0.61912199999999995</v>
      </c>
      <c r="I487">
        <v>0</v>
      </c>
    </row>
    <row r="488" spans="1:9" x14ac:dyDescent="0.25">
      <c r="A488" t="s">
        <v>106</v>
      </c>
      <c r="B488">
        <v>13980.8</v>
      </c>
      <c r="C488">
        <v>13941.3</v>
      </c>
      <c r="D488">
        <v>13886.2</v>
      </c>
      <c r="E488">
        <v>13861</v>
      </c>
      <c r="F488">
        <v>3141.12</v>
      </c>
      <c r="G488">
        <v>0.375695</v>
      </c>
      <c r="H488">
        <v>0.61912199999999995</v>
      </c>
      <c r="I488">
        <v>0</v>
      </c>
    </row>
    <row r="489" spans="1:9" x14ac:dyDescent="0.25">
      <c r="A489" t="s">
        <v>106</v>
      </c>
      <c r="B489">
        <v>13974.4</v>
      </c>
      <c r="C489">
        <v>13934.9</v>
      </c>
      <c r="D489">
        <v>13882.8</v>
      </c>
      <c r="E489">
        <v>13855</v>
      </c>
      <c r="F489">
        <v>3136.87</v>
      </c>
      <c r="G489">
        <v>0.37639699999999998</v>
      </c>
      <c r="H489">
        <v>0.628023</v>
      </c>
      <c r="I489">
        <v>0</v>
      </c>
    </row>
    <row r="490" spans="1:9" x14ac:dyDescent="0.25">
      <c r="A490" t="s">
        <v>106</v>
      </c>
      <c r="B490">
        <v>13990.1</v>
      </c>
      <c r="C490">
        <v>13951.6</v>
      </c>
      <c r="D490">
        <v>13894.5</v>
      </c>
      <c r="E490">
        <v>13868.6</v>
      </c>
      <c r="F490">
        <v>3143.42</v>
      </c>
      <c r="G490">
        <v>0.37578099999999998</v>
      </c>
      <c r="H490">
        <v>0.61912199999999995</v>
      </c>
      <c r="I490">
        <v>0</v>
      </c>
    </row>
    <row r="491" spans="1:9" x14ac:dyDescent="0.25">
      <c r="A491" t="s">
        <v>106</v>
      </c>
      <c r="B491">
        <v>13976.8</v>
      </c>
      <c r="C491">
        <v>13937.4</v>
      </c>
      <c r="D491">
        <v>13878.5</v>
      </c>
      <c r="E491">
        <v>13852.2</v>
      </c>
      <c r="F491">
        <v>3123.03</v>
      </c>
      <c r="G491">
        <v>0.37580400000000003</v>
      </c>
      <c r="H491">
        <v>0.62887300000000002</v>
      </c>
      <c r="I491">
        <v>0</v>
      </c>
    </row>
    <row r="492" spans="1:9" x14ac:dyDescent="0.25">
      <c r="A492" t="s">
        <v>106</v>
      </c>
      <c r="B492">
        <v>13979.7</v>
      </c>
      <c r="C492">
        <v>13941.1</v>
      </c>
      <c r="D492">
        <v>13887.9</v>
      </c>
      <c r="E492">
        <v>13859.8</v>
      </c>
      <c r="F492">
        <v>3120.2</v>
      </c>
      <c r="G492">
        <v>0.37578</v>
      </c>
      <c r="H492">
        <v>0.61991600000000002</v>
      </c>
      <c r="I492">
        <v>0</v>
      </c>
    </row>
    <row r="493" spans="1:9" x14ac:dyDescent="0.25">
      <c r="A493" t="s">
        <v>106</v>
      </c>
      <c r="B493">
        <v>14055.8</v>
      </c>
      <c r="C493">
        <v>14016.2</v>
      </c>
      <c r="D493">
        <v>13951.7</v>
      </c>
      <c r="E493">
        <v>13919.2</v>
      </c>
      <c r="F493">
        <v>3158.38</v>
      </c>
      <c r="G493">
        <v>0.375774</v>
      </c>
      <c r="H493">
        <v>0.629772</v>
      </c>
      <c r="I493">
        <v>0</v>
      </c>
    </row>
    <row r="494" spans="1:9" x14ac:dyDescent="0.25">
      <c r="A494" t="s">
        <v>106</v>
      </c>
      <c r="B494">
        <v>14020</v>
      </c>
      <c r="C494">
        <v>13981</v>
      </c>
      <c r="D494">
        <v>13922.5</v>
      </c>
      <c r="E494">
        <v>13893.2</v>
      </c>
      <c r="F494">
        <v>3158.53</v>
      </c>
      <c r="G494">
        <v>0.37592100000000001</v>
      </c>
      <c r="H494">
        <v>0.61912199999999995</v>
      </c>
      <c r="I494">
        <v>0</v>
      </c>
    </row>
    <row r="495" spans="1:9" x14ac:dyDescent="0.25">
      <c r="A495" t="s">
        <v>106</v>
      </c>
      <c r="B495">
        <v>14024.9</v>
      </c>
      <c r="C495">
        <v>13984.2</v>
      </c>
      <c r="D495">
        <v>13920.2</v>
      </c>
      <c r="E495">
        <v>13886.8</v>
      </c>
      <c r="F495">
        <v>3136.79</v>
      </c>
      <c r="G495">
        <v>0.37570500000000001</v>
      </c>
      <c r="H495">
        <v>0.61912199999999995</v>
      </c>
      <c r="I495">
        <v>0</v>
      </c>
    </row>
    <row r="496" spans="1:9" x14ac:dyDescent="0.25">
      <c r="A496" t="s">
        <v>106</v>
      </c>
      <c r="B496">
        <v>14027.5</v>
      </c>
      <c r="C496">
        <v>13988.1</v>
      </c>
      <c r="D496">
        <v>13925.2</v>
      </c>
      <c r="E496">
        <v>13895</v>
      </c>
      <c r="F496">
        <v>3153.21</v>
      </c>
      <c r="G496">
        <v>0.37570900000000002</v>
      </c>
      <c r="H496">
        <v>0.61912</v>
      </c>
      <c r="I496">
        <v>0</v>
      </c>
    </row>
    <row r="497" spans="1:25" x14ac:dyDescent="0.25">
      <c r="A497" t="s">
        <v>106</v>
      </c>
      <c r="B497">
        <v>14021.2</v>
      </c>
      <c r="C497">
        <v>13981.7</v>
      </c>
      <c r="D497">
        <v>13917.9</v>
      </c>
      <c r="E497">
        <v>13888.8</v>
      </c>
      <c r="F497">
        <v>3152.6</v>
      </c>
      <c r="G497">
        <v>0.375691</v>
      </c>
      <c r="H497">
        <v>0.62519000000000002</v>
      </c>
      <c r="I497">
        <v>0</v>
      </c>
    </row>
    <row r="498" spans="1:25" x14ac:dyDescent="0.25">
      <c r="A498" t="s">
        <v>106</v>
      </c>
      <c r="B498">
        <v>13965</v>
      </c>
      <c r="C498">
        <v>13925.8</v>
      </c>
      <c r="D498">
        <v>13872.8</v>
      </c>
      <c r="E498">
        <v>13847.3</v>
      </c>
      <c r="F498">
        <v>3133.93</v>
      </c>
      <c r="G498">
        <v>0.37569000000000002</v>
      </c>
      <c r="H498">
        <v>0.61910399999999999</v>
      </c>
      <c r="I498">
        <v>0</v>
      </c>
    </row>
    <row r="499" spans="1:25" x14ac:dyDescent="0.25">
      <c r="A499" t="s">
        <v>106</v>
      </c>
      <c r="B499">
        <v>14022.6</v>
      </c>
      <c r="C499">
        <v>13984.2</v>
      </c>
      <c r="D499">
        <v>13919.9</v>
      </c>
      <c r="E499">
        <v>13892.1</v>
      </c>
      <c r="F499">
        <v>3157.26</v>
      </c>
      <c r="G499">
        <v>0.37585800000000003</v>
      </c>
      <c r="H499">
        <v>0.62770099999999995</v>
      </c>
      <c r="I499">
        <v>0</v>
      </c>
    </row>
    <row r="500" spans="1:25" x14ac:dyDescent="0.25">
      <c r="A500" t="s">
        <v>106</v>
      </c>
      <c r="B500">
        <v>13960.5</v>
      </c>
      <c r="C500">
        <v>13921.8</v>
      </c>
      <c r="D500">
        <v>13868</v>
      </c>
      <c r="E500">
        <v>13842.4</v>
      </c>
      <c r="F500">
        <v>3133.1</v>
      </c>
      <c r="G500">
        <v>0.38017800000000002</v>
      </c>
      <c r="H500">
        <v>0.61911400000000005</v>
      </c>
      <c r="I500">
        <v>0</v>
      </c>
    </row>
    <row r="501" spans="1:25" x14ac:dyDescent="0.25">
      <c r="A501" t="s">
        <v>106</v>
      </c>
      <c r="B501">
        <v>13973.5</v>
      </c>
      <c r="C501">
        <v>13934.1</v>
      </c>
      <c r="D501">
        <v>13876.3</v>
      </c>
      <c r="E501">
        <v>13850.5</v>
      </c>
      <c r="F501">
        <v>3127.8</v>
      </c>
      <c r="G501">
        <v>0.37570300000000001</v>
      </c>
      <c r="H501">
        <v>0.61950899999999998</v>
      </c>
      <c r="I501">
        <v>0</v>
      </c>
    </row>
    <row r="502" spans="1:25" x14ac:dyDescent="0.25">
      <c r="A502" t="s">
        <v>106</v>
      </c>
      <c r="B502">
        <v>13991.8</v>
      </c>
      <c r="C502">
        <v>13952.8</v>
      </c>
      <c r="D502">
        <v>13895.1</v>
      </c>
      <c r="E502">
        <v>13867.4</v>
      </c>
      <c r="F502">
        <v>3143.76</v>
      </c>
      <c r="G502">
        <v>0.375805</v>
      </c>
      <c r="H502">
        <v>0.61910600000000005</v>
      </c>
      <c r="I502">
        <v>0</v>
      </c>
    </row>
    <row r="503" spans="1:25" x14ac:dyDescent="0.25">
      <c r="A503" t="s">
        <v>106</v>
      </c>
      <c r="B503">
        <v>14008</v>
      </c>
      <c r="C503">
        <v>13968.9</v>
      </c>
      <c r="D503">
        <v>13907.3</v>
      </c>
      <c r="E503">
        <v>13876.2</v>
      </c>
      <c r="F503">
        <v>3141.6</v>
      </c>
      <c r="G503">
        <v>0.37570199999999998</v>
      </c>
      <c r="H503">
        <v>0.62980400000000003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106</v>
      </c>
      <c r="B504">
        <v>13974.3</v>
      </c>
      <c r="C504">
        <v>13934.9</v>
      </c>
      <c r="D504">
        <v>13877.3</v>
      </c>
      <c r="E504">
        <v>13850.7</v>
      </c>
      <c r="F504">
        <v>3130.24</v>
      </c>
      <c r="G504">
        <v>0.37569599999999997</v>
      </c>
      <c r="H504">
        <v>0.62961800000000001</v>
      </c>
      <c r="I504">
        <v>0</v>
      </c>
      <c r="R504">
        <f>AVERAGE(B455:B504)</f>
        <v>13991.490000000002</v>
      </c>
      <c r="S504">
        <f>AVERAGE(C455:C504)</f>
        <v>13952.393999999998</v>
      </c>
      <c r="U504">
        <f>_xlfn.VAR.P(B455:B504)</f>
        <v>629.90689999999836</v>
      </c>
      <c r="V504">
        <f>_xlfn.VAR.P(C455:C504)</f>
        <v>632.78976400000317</v>
      </c>
      <c r="X504">
        <f>1.96*SQRT(U504)/50</f>
        <v>0.98383948833943291</v>
      </c>
      <c r="Y504">
        <f>1.96*SQRT(V504)/50</f>
        <v>0.98608826326701848</v>
      </c>
    </row>
    <row r="505" spans="1:25" x14ac:dyDescent="0.25">
      <c r="A505" t="s">
        <v>106</v>
      </c>
      <c r="B505">
        <v>699664.86129999999</v>
      </c>
      <c r="C505" t="s">
        <v>36</v>
      </c>
    </row>
    <row r="506" spans="1:25" x14ac:dyDescent="0.25">
      <c r="A506" t="s">
        <v>107</v>
      </c>
      <c r="B506">
        <v>35780.9</v>
      </c>
      <c r="C506">
        <v>35704.800000000003</v>
      </c>
      <c r="D506">
        <v>35684.699999999997</v>
      </c>
      <c r="E506">
        <v>35359.9</v>
      </c>
      <c r="F506">
        <v>5282.8</v>
      </c>
      <c r="G506">
        <v>0.37590400000000002</v>
      </c>
      <c r="H506">
        <v>0.624193</v>
      </c>
      <c r="I506">
        <v>0</v>
      </c>
    </row>
    <row r="507" spans="1:25" x14ac:dyDescent="0.25">
      <c r="A507" t="s">
        <v>107</v>
      </c>
      <c r="B507">
        <v>36798.300000000003</v>
      </c>
      <c r="C507">
        <v>36721.5</v>
      </c>
      <c r="D507">
        <v>36698.300000000003</v>
      </c>
      <c r="E507">
        <v>36335.199999999997</v>
      </c>
      <c r="F507">
        <v>5909.35</v>
      </c>
      <c r="G507">
        <v>0.37569599999999997</v>
      </c>
      <c r="H507">
        <v>0.62973800000000002</v>
      </c>
      <c r="I507">
        <v>0</v>
      </c>
    </row>
    <row r="508" spans="1:25" x14ac:dyDescent="0.25">
      <c r="A508" t="s">
        <v>107</v>
      </c>
      <c r="B508">
        <v>36730.199999999997</v>
      </c>
      <c r="C508">
        <v>36650.9</v>
      </c>
      <c r="D508">
        <v>36628.199999999997</v>
      </c>
      <c r="E508">
        <v>36264.800000000003</v>
      </c>
      <c r="F508">
        <v>5909.55</v>
      </c>
      <c r="G508">
        <v>0.375911</v>
      </c>
      <c r="H508">
        <v>0.61911499999999997</v>
      </c>
      <c r="I508">
        <v>0</v>
      </c>
    </row>
    <row r="509" spans="1:25" x14ac:dyDescent="0.25">
      <c r="A509" t="s">
        <v>107</v>
      </c>
      <c r="B509">
        <v>36765.5</v>
      </c>
      <c r="C509">
        <v>36689.1</v>
      </c>
      <c r="D509">
        <v>36662.5</v>
      </c>
      <c r="E509">
        <v>36296.300000000003</v>
      </c>
      <c r="F509">
        <v>5909.61</v>
      </c>
      <c r="G509">
        <v>0.37584299999999998</v>
      </c>
      <c r="H509">
        <v>0.620753</v>
      </c>
      <c r="I509">
        <v>0</v>
      </c>
    </row>
    <row r="510" spans="1:25" x14ac:dyDescent="0.25">
      <c r="A510" t="s">
        <v>107</v>
      </c>
      <c r="B510">
        <v>36716.800000000003</v>
      </c>
      <c r="C510">
        <v>36640.400000000001</v>
      </c>
      <c r="D510">
        <v>36614.699999999997</v>
      </c>
      <c r="E510">
        <v>36246.9</v>
      </c>
      <c r="F510">
        <v>5909.5</v>
      </c>
      <c r="G510">
        <v>0.37571300000000002</v>
      </c>
      <c r="H510">
        <v>0.61912199999999995</v>
      </c>
      <c r="I510">
        <v>0</v>
      </c>
    </row>
    <row r="511" spans="1:25" x14ac:dyDescent="0.25">
      <c r="A511" t="s">
        <v>107</v>
      </c>
      <c r="B511">
        <v>36827.599999999999</v>
      </c>
      <c r="C511">
        <v>36750.400000000001</v>
      </c>
      <c r="D511">
        <v>36722.9</v>
      </c>
      <c r="E511">
        <v>36354.199999999997</v>
      </c>
      <c r="F511">
        <v>5909.28</v>
      </c>
      <c r="G511">
        <v>0.375693</v>
      </c>
      <c r="H511">
        <v>0.61912199999999995</v>
      </c>
      <c r="I511">
        <v>0</v>
      </c>
    </row>
    <row r="512" spans="1:25" x14ac:dyDescent="0.25">
      <c r="A512" t="s">
        <v>107</v>
      </c>
      <c r="B512">
        <v>36647.1</v>
      </c>
      <c r="C512">
        <v>36569.9</v>
      </c>
      <c r="D512">
        <v>36546.300000000003</v>
      </c>
      <c r="E512">
        <v>36179.800000000003</v>
      </c>
      <c r="F512">
        <v>5909.41</v>
      </c>
      <c r="G512">
        <v>0.37575799999999998</v>
      </c>
      <c r="H512">
        <v>0.61912</v>
      </c>
      <c r="I512">
        <v>0</v>
      </c>
    </row>
    <row r="513" spans="1:9" x14ac:dyDescent="0.25">
      <c r="A513" t="s">
        <v>107</v>
      </c>
      <c r="B513">
        <v>36661.199999999997</v>
      </c>
      <c r="C513">
        <v>36585.1</v>
      </c>
      <c r="D513">
        <v>36563.300000000003</v>
      </c>
      <c r="E513">
        <v>36199.9</v>
      </c>
      <c r="F513">
        <v>5909.47</v>
      </c>
      <c r="G513">
        <v>0.371367</v>
      </c>
      <c r="H513">
        <v>0.62792400000000004</v>
      </c>
      <c r="I513">
        <v>0</v>
      </c>
    </row>
    <row r="514" spans="1:9" x14ac:dyDescent="0.25">
      <c r="A514" t="s">
        <v>107</v>
      </c>
      <c r="B514">
        <v>36804.199999999997</v>
      </c>
      <c r="C514">
        <v>36729.1</v>
      </c>
      <c r="D514">
        <v>36702.199999999997</v>
      </c>
      <c r="E514">
        <v>36339</v>
      </c>
      <c r="F514">
        <v>5909.79</v>
      </c>
      <c r="G514">
        <v>0.37576900000000002</v>
      </c>
      <c r="H514">
        <v>0.62462600000000001</v>
      </c>
      <c r="I514">
        <v>0</v>
      </c>
    </row>
    <row r="515" spans="1:9" x14ac:dyDescent="0.25">
      <c r="A515" t="s">
        <v>107</v>
      </c>
      <c r="B515">
        <v>36638.199999999997</v>
      </c>
      <c r="C515">
        <v>36563.800000000003</v>
      </c>
      <c r="D515">
        <v>36541.699999999997</v>
      </c>
      <c r="E515">
        <v>36178.9</v>
      </c>
      <c r="F515">
        <v>5909.48</v>
      </c>
      <c r="G515">
        <v>0.37578699999999998</v>
      </c>
      <c r="H515">
        <v>0.62806399999999996</v>
      </c>
      <c r="I515">
        <v>0</v>
      </c>
    </row>
    <row r="516" spans="1:9" x14ac:dyDescent="0.25">
      <c r="A516" t="s">
        <v>107</v>
      </c>
      <c r="B516">
        <v>36747.5</v>
      </c>
      <c r="C516">
        <v>36673.5</v>
      </c>
      <c r="D516">
        <v>36647</v>
      </c>
      <c r="E516">
        <v>36278.699999999997</v>
      </c>
      <c r="F516">
        <v>5909.31</v>
      </c>
      <c r="G516">
        <v>0.37573099999999998</v>
      </c>
      <c r="H516">
        <v>0.61912199999999995</v>
      </c>
      <c r="I516">
        <v>0</v>
      </c>
    </row>
    <row r="517" spans="1:9" x14ac:dyDescent="0.25">
      <c r="A517" t="s">
        <v>107</v>
      </c>
      <c r="B517">
        <v>36669.5</v>
      </c>
      <c r="C517">
        <v>36583.800000000003</v>
      </c>
      <c r="D517">
        <v>36558.300000000003</v>
      </c>
      <c r="E517">
        <v>36188</v>
      </c>
      <c r="F517">
        <v>5909.64</v>
      </c>
      <c r="G517">
        <v>0.36437900000000001</v>
      </c>
      <c r="H517">
        <v>0.61912199999999995</v>
      </c>
      <c r="I517">
        <v>0</v>
      </c>
    </row>
    <row r="518" spans="1:9" x14ac:dyDescent="0.25">
      <c r="A518" t="s">
        <v>107</v>
      </c>
      <c r="B518">
        <v>36669.9</v>
      </c>
      <c r="C518">
        <v>36596</v>
      </c>
      <c r="D518">
        <v>36570.9</v>
      </c>
      <c r="E518">
        <v>36202.400000000001</v>
      </c>
      <c r="F518">
        <v>5909.41</v>
      </c>
      <c r="G518">
        <v>0.37587399999999999</v>
      </c>
      <c r="H518">
        <v>0.61911300000000002</v>
      </c>
      <c r="I518">
        <v>0</v>
      </c>
    </row>
    <row r="519" spans="1:9" x14ac:dyDescent="0.25">
      <c r="A519" t="s">
        <v>107</v>
      </c>
      <c r="B519">
        <v>36697.800000000003</v>
      </c>
      <c r="C519">
        <v>36622.800000000003</v>
      </c>
      <c r="D519">
        <v>36600</v>
      </c>
      <c r="E519">
        <v>36235.300000000003</v>
      </c>
      <c r="F519">
        <v>5909.56</v>
      </c>
      <c r="G519">
        <v>0.36488700000000002</v>
      </c>
      <c r="H519">
        <v>0.61912</v>
      </c>
      <c r="I519">
        <v>0</v>
      </c>
    </row>
    <row r="520" spans="1:9" x14ac:dyDescent="0.25">
      <c r="A520" t="s">
        <v>107</v>
      </c>
      <c r="B520">
        <v>36627.300000000003</v>
      </c>
      <c r="C520">
        <v>36553.1</v>
      </c>
      <c r="D520">
        <v>36533.5</v>
      </c>
      <c r="E520">
        <v>36171.5</v>
      </c>
      <c r="F520">
        <v>5909.71</v>
      </c>
      <c r="G520">
        <v>0.37569799999999998</v>
      </c>
      <c r="H520">
        <v>0.62661900000000004</v>
      </c>
      <c r="I520">
        <v>0</v>
      </c>
    </row>
    <row r="521" spans="1:9" x14ac:dyDescent="0.25">
      <c r="A521" t="s">
        <v>107</v>
      </c>
      <c r="B521">
        <v>36787.800000000003</v>
      </c>
      <c r="C521">
        <v>36711</v>
      </c>
      <c r="D521">
        <v>36684.199999999997</v>
      </c>
      <c r="E521">
        <v>36320.300000000003</v>
      </c>
      <c r="F521">
        <v>5909.64</v>
      </c>
      <c r="G521">
        <v>0.37571199999999999</v>
      </c>
      <c r="H521">
        <v>0.61912100000000003</v>
      </c>
      <c r="I521">
        <v>0</v>
      </c>
    </row>
    <row r="522" spans="1:9" x14ac:dyDescent="0.25">
      <c r="A522" t="s">
        <v>107</v>
      </c>
      <c r="B522">
        <v>36687.599999999999</v>
      </c>
      <c r="C522">
        <v>36612.300000000003</v>
      </c>
      <c r="D522">
        <v>36587.599999999999</v>
      </c>
      <c r="E522">
        <v>36221.800000000003</v>
      </c>
      <c r="F522">
        <v>5909.51</v>
      </c>
      <c r="G522">
        <v>0.37570300000000001</v>
      </c>
      <c r="H522">
        <v>0.61912199999999995</v>
      </c>
      <c r="I522">
        <v>0</v>
      </c>
    </row>
    <row r="523" spans="1:9" x14ac:dyDescent="0.25">
      <c r="A523" t="s">
        <v>107</v>
      </c>
      <c r="B523">
        <v>36734.6</v>
      </c>
      <c r="C523">
        <v>36658.5</v>
      </c>
      <c r="D523">
        <v>36632.300000000003</v>
      </c>
      <c r="E523">
        <v>36263.5</v>
      </c>
      <c r="F523">
        <v>5909.55</v>
      </c>
      <c r="G523">
        <v>0.37569599999999997</v>
      </c>
      <c r="H523">
        <v>0.62881799999999999</v>
      </c>
      <c r="I523">
        <v>0</v>
      </c>
    </row>
    <row r="524" spans="1:9" x14ac:dyDescent="0.25">
      <c r="A524" t="s">
        <v>107</v>
      </c>
      <c r="B524">
        <v>36781.199999999997</v>
      </c>
      <c r="C524">
        <v>36693.699999999997</v>
      </c>
      <c r="D524">
        <v>36668.199999999997</v>
      </c>
      <c r="E524">
        <v>36299.5</v>
      </c>
      <c r="F524">
        <v>5909.55</v>
      </c>
      <c r="G524">
        <v>0.37594699999999998</v>
      </c>
      <c r="H524">
        <v>0.61912199999999995</v>
      </c>
      <c r="I524">
        <v>0</v>
      </c>
    </row>
    <row r="525" spans="1:9" x14ac:dyDescent="0.25">
      <c r="A525" t="s">
        <v>107</v>
      </c>
      <c r="B525">
        <v>36682.1</v>
      </c>
      <c r="C525">
        <v>36608.5</v>
      </c>
      <c r="D525">
        <v>36584.9</v>
      </c>
      <c r="E525">
        <v>36218.1</v>
      </c>
      <c r="F525">
        <v>5909.52</v>
      </c>
      <c r="G525">
        <v>0.37686700000000001</v>
      </c>
      <c r="H525">
        <v>0.61912199999999995</v>
      </c>
      <c r="I525">
        <v>0</v>
      </c>
    </row>
    <row r="526" spans="1:9" x14ac:dyDescent="0.25">
      <c r="A526" t="s">
        <v>107</v>
      </c>
      <c r="B526">
        <v>36662.1</v>
      </c>
      <c r="C526">
        <v>36587.300000000003</v>
      </c>
      <c r="D526">
        <v>36566.6</v>
      </c>
      <c r="E526">
        <v>36204.1</v>
      </c>
      <c r="F526">
        <v>5909.48</v>
      </c>
      <c r="G526">
        <v>0.379834</v>
      </c>
      <c r="H526">
        <v>0.61912199999999995</v>
      </c>
      <c r="I526">
        <v>0</v>
      </c>
    </row>
    <row r="527" spans="1:9" x14ac:dyDescent="0.25">
      <c r="A527" t="s">
        <v>107</v>
      </c>
      <c r="B527">
        <v>36689</v>
      </c>
      <c r="C527">
        <v>36604.9</v>
      </c>
      <c r="D527">
        <v>36582.6</v>
      </c>
      <c r="E527">
        <v>36219.800000000003</v>
      </c>
      <c r="F527">
        <v>5909.49</v>
      </c>
      <c r="G527">
        <v>0.37573499999999999</v>
      </c>
      <c r="H527">
        <v>0.629552</v>
      </c>
      <c r="I527">
        <v>0</v>
      </c>
    </row>
    <row r="528" spans="1:9" x14ac:dyDescent="0.25">
      <c r="A528" t="s">
        <v>107</v>
      </c>
      <c r="B528">
        <v>36689.800000000003</v>
      </c>
      <c r="C528">
        <v>36608.1</v>
      </c>
      <c r="D528">
        <v>36586.6</v>
      </c>
      <c r="E528">
        <v>36223.800000000003</v>
      </c>
      <c r="F528">
        <v>5909.63</v>
      </c>
      <c r="G528">
        <v>0.37569000000000002</v>
      </c>
      <c r="H528">
        <v>0.61912100000000003</v>
      </c>
      <c r="I528">
        <v>0</v>
      </c>
    </row>
    <row r="529" spans="1:9" x14ac:dyDescent="0.25">
      <c r="A529" t="s">
        <v>107</v>
      </c>
      <c r="B529">
        <v>36753.300000000003</v>
      </c>
      <c r="C529">
        <v>36679.9</v>
      </c>
      <c r="D529">
        <v>36655.1</v>
      </c>
      <c r="E529">
        <v>36286.5</v>
      </c>
      <c r="F529">
        <v>5909.58</v>
      </c>
      <c r="G529">
        <v>0.37569399999999997</v>
      </c>
      <c r="H529">
        <v>0.61912199999999995</v>
      </c>
      <c r="I529">
        <v>0</v>
      </c>
    </row>
    <row r="530" spans="1:9" x14ac:dyDescent="0.25">
      <c r="A530" t="s">
        <v>107</v>
      </c>
      <c r="B530">
        <v>36694.199999999997</v>
      </c>
      <c r="C530">
        <v>36604.5</v>
      </c>
      <c r="D530">
        <v>36578.5</v>
      </c>
      <c r="E530">
        <v>36210.1</v>
      </c>
      <c r="F530">
        <v>5909.57</v>
      </c>
      <c r="G530">
        <v>0.37571199999999999</v>
      </c>
      <c r="H530">
        <v>0.62967799999999996</v>
      </c>
      <c r="I530">
        <v>0</v>
      </c>
    </row>
    <row r="531" spans="1:9" x14ac:dyDescent="0.25">
      <c r="A531" t="s">
        <v>107</v>
      </c>
      <c r="B531">
        <v>36725</v>
      </c>
      <c r="C531">
        <v>36649.9</v>
      </c>
      <c r="D531">
        <v>36624</v>
      </c>
      <c r="E531">
        <v>36255.599999999999</v>
      </c>
      <c r="F531">
        <v>5909.45</v>
      </c>
      <c r="G531">
        <v>0.37587100000000001</v>
      </c>
      <c r="H531">
        <v>0.62624599999999997</v>
      </c>
      <c r="I531">
        <v>0</v>
      </c>
    </row>
    <row r="532" spans="1:9" x14ac:dyDescent="0.25">
      <c r="A532" t="s">
        <v>107</v>
      </c>
      <c r="B532">
        <v>36698.699999999997</v>
      </c>
      <c r="C532">
        <v>36607.199999999997</v>
      </c>
      <c r="D532">
        <v>36585.4</v>
      </c>
      <c r="E532">
        <v>36221.4</v>
      </c>
      <c r="F532">
        <v>5909.86</v>
      </c>
      <c r="G532">
        <v>0.37572499999999998</v>
      </c>
      <c r="H532">
        <v>0.62900400000000001</v>
      </c>
      <c r="I532">
        <v>0</v>
      </c>
    </row>
    <row r="533" spans="1:9" x14ac:dyDescent="0.25">
      <c r="A533" t="s">
        <v>107</v>
      </c>
      <c r="B533">
        <v>36631</v>
      </c>
      <c r="C533">
        <v>36558.400000000001</v>
      </c>
      <c r="D533">
        <v>36538.1</v>
      </c>
      <c r="E533">
        <v>36175.9</v>
      </c>
      <c r="F533">
        <v>5909.61</v>
      </c>
      <c r="G533">
        <v>0.375834</v>
      </c>
      <c r="H533">
        <v>0.62234699999999998</v>
      </c>
      <c r="I533">
        <v>0</v>
      </c>
    </row>
    <row r="534" spans="1:9" x14ac:dyDescent="0.25">
      <c r="A534" t="s">
        <v>107</v>
      </c>
      <c r="B534">
        <v>36806.300000000003</v>
      </c>
      <c r="C534">
        <v>36718.699999999997</v>
      </c>
      <c r="D534">
        <v>36693.1</v>
      </c>
      <c r="E534">
        <v>36329.599999999999</v>
      </c>
      <c r="F534">
        <v>5910.11</v>
      </c>
      <c r="G534">
        <v>0.37570300000000001</v>
      </c>
      <c r="H534">
        <v>0.61912199999999995</v>
      </c>
      <c r="I534">
        <v>0</v>
      </c>
    </row>
    <row r="535" spans="1:9" x14ac:dyDescent="0.25">
      <c r="A535" t="s">
        <v>107</v>
      </c>
      <c r="B535">
        <v>36684.300000000003</v>
      </c>
      <c r="C535">
        <v>36607.5</v>
      </c>
      <c r="D535">
        <v>36586.400000000001</v>
      </c>
      <c r="E535">
        <v>36223.300000000003</v>
      </c>
      <c r="F535">
        <v>5909.24</v>
      </c>
      <c r="G535">
        <v>0.37621900000000003</v>
      </c>
      <c r="H535">
        <v>0.628301</v>
      </c>
      <c r="I535">
        <v>0</v>
      </c>
    </row>
    <row r="536" spans="1:9" x14ac:dyDescent="0.25">
      <c r="A536" t="s">
        <v>107</v>
      </c>
      <c r="B536">
        <v>36710.5</v>
      </c>
      <c r="C536">
        <v>36634.5</v>
      </c>
      <c r="D536">
        <v>36609.199999999997</v>
      </c>
      <c r="E536">
        <v>36240.6</v>
      </c>
      <c r="F536">
        <v>5909.19</v>
      </c>
      <c r="G536">
        <v>0.37575999999999998</v>
      </c>
      <c r="H536">
        <v>0.62892099999999995</v>
      </c>
      <c r="I536">
        <v>0</v>
      </c>
    </row>
    <row r="537" spans="1:9" x14ac:dyDescent="0.25">
      <c r="A537" t="s">
        <v>107</v>
      </c>
      <c r="B537">
        <v>36662.1</v>
      </c>
      <c r="C537">
        <v>36589.5</v>
      </c>
      <c r="D537">
        <v>36562.400000000001</v>
      </c>
      <c r="E537">
        <v>36193.599999999999</v>
      </c>
      <c r="F537">
        <v>5909.79</v>
      </c>
      <c r="G537">
        <v>0.37674299999999999</v>
      </c>
      <c r="H537">
        <v>0.62638700000000003</v>
      </c>
      <c r="I537">
        <v>0</v>
      </c>
    </row>
    <row r="538" spans="1:9" x14ac:dyDescent="0.25">
      <c r="A538" t="s">
        <v>107</v>
      </c>
      <c r="B538">
        <v>36640.699999999997</v>
      </c>
      <c r="C538">
        <v>36565.4</v>
      </c>
      <c r="D538">
        <v>36540.699999999997</v>
      </c>
      <c r="E538">
        <v>36172.9</v>
      </c>
      <c r="F538">
        <v>5909.58</v>
      </c>
      <c r="G538">
        <v>0.37656200000000001</v>
      </c>
      <c r="H538">
        <v>0.62343800000000005</v>
      </c>
      <c r="I538">
        <v>0</v>
      </c>
    </row>
    <row r="539" spans="1:9" x14ac:dyDescent="0.25">
      <c r="A539" t="s">
        <v>107</v>
      </c>
      <c r="B539">
        <v>36736</v>
      </c>
      <c r="C539">
        <v>36659.599999999999</v>
      </c>
      <c r="D539">
        <v>36638</v>
      </c>
      <c r="E539">
        <v>36274.800000000003</v>
      </c>
      <c r="F539">
        <v>5909.85</v>
      </c>
      <c r="G539">
        <v>0.37597399999999997</v>
      </c>
      <c r="H539">
        <v>0.62632299999999996</v>
      </c>
      <c r="I539">
        <v>0</v>
      </c>
    </row>
    <row r="540" spans="1:9" x14ac:dyDescent="0.25">
      <c r="A540" t="s">
        <v>107</v>
      </c>
      <c r="B540">
        <v>36713</v>
      </c>
      <c r="C540">
        <v>36621.4</v>
      </c>
      <c r="D540">
        <v>36597.9</v>
      </c>
      <c r="E540">
        <v>36235.5</v>
      </c>
      <c r="F540">
        <v>5909.68</v>
      </c>
      <c r="G540">
        <v>0.37617800000000001</v>
      </c>
      <c r="H540">
        <v>0.62798399999999999</v>
      </c>
      <c r="I540">
        <v>0</v>
      </c>
    </row>
    <row r="541" spans="1:9" x14ac:dyDescent="0.25">
      <c r="A541" t="s">
        <v>107</v>
      </c>
      <c r="B541">
        <v>36724</v>
      </c>
      <c r="C541">
        <v>36646.6</v>
      </c>
      <c r="D541">
        <v>36621.599999999999</v>
      </c>
      <c r="E541">
        <v>36258.400000000001</v>
      </c>
      <c r="F541">
        <v>5909.65</v>
      </c>
      <c r="G541">
        <v>0.37328800000000001</v>
      </c>
      <c r="H541">
        <v>0.61911799999999995</v>
      </c>
      <c r="I541">
        <v>0</v>
      </c>
    </row>
    <row r="542" spans="1:9" x14ac:dyDescent="0.25">
      <c r="A542" t="s">
        <v>107</v>
      </c>
      <c r="B542">
        <v>36740.800000000003</v>
      </c>
      <c r="C542">
        <v>36668.699999999997</v>
      </c>
      <c r="D542">
        <v>36642.1</v>
      </c>
      <c r="E542">
        <v>36275.9</v>
      </c>
      <c r="F542">
        <v>5909.87</v>
      </c>
      <c r="G542">
        <v>0.37572100000000003</v>
      </c>
      <c r="H542">
        <v>0.62978299999999998</v>
      </c>
      <c r="I542">
        <v>0</v>
      </c>
    </row>
    <row r="543" spans="1:9" x14ac:dyDescent="0.25">
      <c r="A543" t="s">
        <v>107</v>
      </c>
      <c r="B543">
        <v>36706.5</v>
      </c>
      <c r="C543">
        <v>36630.9</v>
      </c>
      <c r="D543">
        <v>36605.4</v>
      </c>
      <c r="E543">
        <v>36237.5</v>
      </c>
      <c r="F543">
        <v>5909.32</v>
      </c>
      <c r="G543">
        <v>0.37599700000000003</v>
      </c>
      <c r="H543">
        <v>0.62702000000000002</v>
      </c>
      <c r="I543">
        <v>0</v>
      </c>
    </row>
    <row r="544" spans="1:9" x14ac:dyDescent="0.25">
      <c r="A544" t="s">
        <v>107</v>
      </c>
      <c r="B544">
        <v>36696.199999999997</v>
      </c>
      <c r="C544">
        <v>36620.9</v>
      </c>
      <c r="D544">
        <v>36594.400000000001</v>
      </c>
      <c r="E544">
        <v>36225.5</v>
      </c>
      <c r="F544">
        <v>5909.52</v>
      </c>
      <c r="G544">
        <v>0.37580400000000003</v>
      </c>
      <c r="H544">
        <v>0.62964699999999996</v>
      </c>
      <c r="I544">
        <v>0</v>
      </c>
    </row>
    <row r="545" spans="1:25" x14ac:dyDescent="0.25">
      <c r="A545" t="s">
        <v>107</v>
      </c>
      <c r="B545">
        <v>36682.800000000003</v>
      </c>
      <c r="C545">
        <v>36589.599999999999</v>
      </c>
      <c r="D545">
        <v>36566.699999999997</v>
      </c>
      <c r="E545">
        <v>36202.5</v>
      </c>
      <c r="F545">
        <v>5909.57</v>
      </c>
      <c r="G545">
        <v>0.37571199999999999</v>
      </c>
      <c r="H545">
        <v>0.62898500000000002</v>
      </c>
      <c r="I545">
        <v>0</v>
      </c>
    </row>
    <row r="546" spans="1:25" x14ac:dyDescent="0.25">
      <c r="A546" t="s">
        <v>107</v>
      </c>
      <c r="B546">
        <v>36662.6</v>
      </c>
      <c r="C546">
        <v>36585.800000000003</v>
      </c>
      <c r="D546">
        <v>36565.199999999997</v>
      </c>
      <c r="E546">
        <v>36202.199999999997</v>
      </c>
      <c r="F546">
        <v>5909.76</v>
      </c>
      <c r="G546">
        <v>0.37569200000000003</v>
      </c>
      <c r="H546">
        <v>0.62662300000000004</v>
      </c>
      <c r="I546">
        <v>0</v>
      </c>
    </row>
    <row r="547" spans="1:25" x14ac:dyDescent="0.25">
      <c r="A547" t="s">
        <v>107</v>
      </c>
      <c r="B547">
        <v>36763.800000000003</v>
      </c>
      <c r="C547">
        <v>36688.5</v>
      </c>
      <c r="D547">
        <v>36662.199999999997</v>
      </c>
      <c r="E547">
        <v>36299</v>
      </c>
      <c r="F547">
        <v>5909.31</v>
      </c>
      <c r="G547">
        <v>0.37574000000000002</v>
      </c>
      <c r="H547">
        <v>0.62935799999999997</v>
      </c>
      <c r="I547">
        <v>0</v>
      </c>
    </row>
    <row r="548" spans="1:25" x14ac:dyDescent="0.25">
      <c r="A548" t="s">
        <v>107</v>
      </c>
      <c r="B548">
        <v>36723.800000000003</v>
      </c>
      <c r="C548">
        <v>36646.699999999997</v>
      </c>
      <c r="D548">
        <v>36621.300000000003</v>
      </c>
      <c r="E548">
        <v>36255.800000000003</v>
      </c>
      <c r="F548">
        <v>5909.51</v>
      </c>
      <c r="G548">
        <v>0.37569399999999997</v>
      </c>
      <c r="H548">
        <v>0.62551999999999996</v>
      </c>
      <c r="I548">
        <v>0</v>
      </c>
    </row>
    <row r="549" spans="1:25" x14ac:dyDescent="0.25">
      <c r="A549" t="s">
        <v>107</v>
      </c>
      <c r="B549">
        <v>36719.699999999997</v>
      </c>
      <c r="C549">
        <v>36641.300000000003</v>
      </c>
      <c r="D549">
        <v>36611</v>
      </c>
      <c r="E549">
        <v>36243.4</v>
      </c>
      <c r="F549">
        <v>5909.82</v>
      </c>
      <c r="G549">
        <v>0.36437599999999998</v>
      </c>
      <c r="H549">
        <v>0.61911799999999995</v>
      </c>
      <c r="I549">
        <v>0</v>
      </c>
    </row>
    <row r="550" spans="1:25" x14ac:dyDescent="0.25">
      <c r="A550" t="s">
        <v>107</v>
      </c>
      <c r="B550">
        <v>36772.5</v>
      </c>
      <c r="C550">
        <v>36695</v>
      </c>
      <c r="D550">
        <v>36670.800000000003</v>
      </c>
      <c r="E550">
        <v>36304.1</v>
      </c>
      <c r="F550">
        <v>5909.09</v>
      </c>
      <c r="G550">
        <v>0.375778</v>
      </c>
      <c r="H550">
        <v>0.61912199999999995</v>
      </c>
      <c r="I550">
        <v>0</v>
      </c>
    </row>
    <row r="551" spans="1:25" x14ac:dyDescent="0.25">
      <c r="A551" t="s">
        <v>107</v>
      </c>
      <c r="B551">
        <v>36690</v>
      </c>
      <c r="C551">
        <v>36615.1</v>
      </c>
      <c r="D551">
        <v>36593.199999999997</v>
      </c>
      <c r="E551">
        <v>36228.6</v>
      </c>
      <c r="F551">
        <v>5910.08</v>
      </c>
      <c r="G551">
        <v>0.37569399999999997</v>
      </c>
      <c r="H551">
        <v>0.61912199999999995</v>
      </c>
      <c r="I551">
        <v>0</v>
      </c>
    </row>
    <row r="552" spans="1:25" x14ac:dyDescent="0.25">
      <c r="A552" t="s">
        <v>107</v>
      </c>
      <c r="B552">
        <v>36696.699999999997</v>
      </c>
      <c r="C552">
        <v>36622.300000000003</v>
      </c>
      <c r="D552">
        <v>36601.5</v>
      </c>
      <c r="E552">
        <v>36238.9</v>
      </c>
      <c r="F552">
        <v>5909.61</v>
      </c>
      <c r="G552">
        <v>0.37582900000000002</v>
      </c>
      <c r="H552">
        <v>0.61912100000000003</v>
      </c>
      <c r="I552">
        <v>0</v>
      </c>
    </row>
    <row r="553" spans="1:25" x14ac:dyDescent="0.25">
      <c r="A553" t="s">
        <v>107</v>
      </c>
      <c r="B553">
        <v>36704</v>
      </c>
      <c r="C553">
        <v>36613.1</v>
      </c>
      <c r="D553">
        <v>36590.699999999997</v>
      </c>
      <c r="E553">
        <v>36227.699999999997</v>
      </c>
      <c r="F553">
        <v>5909.22</v>
      </c>
      <c r="G553">
        <v>0.37580799999999998</v>
      </c>
      <c r="H553">
        <v>0.61912199999999995</v>
      </c>
      <c r="I553">
        <v>0</v>
      </c>
    </row>
    <row r="554" spans="1:25" x14ac:dyDescent="0.25">
      <c r="A554" t="s">
        <v>107</v>
      </c>
      <c r="B554">
        <v>36674.800000000003</v>
      </c>
      <c r="C554">
        <v>36600.699999999997</v>
      </c>
      <c r="D554">
        <v>36573.5</v>
      </c>
      <c r="E554">
        <v>36210.800000000003</v>
      </c>
      <c r="F554">
        <v>5909.48</v>
      </c>
      <c r="G554">
        <v>0.37602099999999999</v>
      </c>
      <c r="H554">
        <v>0.61909599999999998</v>
      </c>
      <c r="I554">
        <v>0</v>
      </c>
    </row>
    <row r="555" spans="1:25" x14ac:dyDescent="0.25">
      <c r="A555" t="s">
        <v>107</v>
      </c>
      <c r="B555">
        <v>36753.599999999999</v>
      </c>
      <c r="C555">
        <v>36678.6</v>
      </c>
      <c r="D555">
        <v>36654</v>
      </c>
      <c r="E555">
        <v>36286</v>
      </c>
      <c r="F555">
        <v>5909.21</v>
      </c>
      <c r="G555">
        <v>0.37615599999999999</v>
      </c>
      <c r="H555">
        <v>0.62629900000000005</v>
      </c>
      <c r="I555">
        <v>0</v>
      </c>
    </row>
    <row r="556" spans="1:25" x14ac:dyDescent="0.25">
      <c r="A556" t="s">
        <v>107</v>
      </c>
      <c r="B556">
        <v>36754.400000000001</v>
      </c>
      <c r="C556">
        <v>36663.5</v>
      </c>
      <c r="D556">
        <v>36636.1</v>
      </c>
      <c r="E556">
        <v>36267.800000000003</v>
      </c>
      <c r="F556">
        <v>5910.2</v>
      </c>
      <c r="G556">
        <v>0.37571900000000003</v>
      </c>
      <c r="H556">
        <v>0.62937699999999996</v>
      </c>
      <c r="I556">
        <v>0</v>
      </c>
    </row>
    <row r="557" spans="1:25" x14ac:dyDescent="0.25">
      <c r="A557" t="s">
        <v>107</v>
      </c>
      <c r="B557">
        <v>36725.800000000003</v>
      </c>
      <c r="C557">
        <v>36649.5</v>
      </c>
      <c r="D557">
        <v>36626.300000000003</v>
      </c>
      <c r="E557">
        <v>36260.9</v>
      </c>
      <c r="F557">
        <v>5909.64</v>
      </c>
      <c r="G557">
        <v>0.37592599999999998</v>
      </c>
      <c r="H557">
        <v>0.61908099999999999</v>
      </c>
      <c r="I557">
        <v>0</v>
      </c>
    </row>
    <row r="558" spans="1:25" x14ac:dyDescent="0.25">
      <c r="A558" t="s">
        <v>107</v>
      </c>
      <c r="B558">
        <v>36697.800000000003</v>
      </c>
      <c r="C558">
        <v>36604.199999999997</v>
      </c>
      <c r="D558">
        <v>36581.5</v>
      </c>
      <c r="E558">
        <v>36216.400000000001</v>
      </c>
      <c r="F558">
        <v>5910.08</v>
      </c>
      <c r="G558">
        <v>0.376332</v>
      </c>
      <c r="H558">
        <v>0.61912100000000003</v>
      </c>
      <c r="I558">
        <v>0</v>
      </c>
    </row>
    <row r="559" spans="1:25" x14ac:dyDescent="0.25">
      <c r="A559" t="s">
        <v>107</v>
      </c>
      <c r="B559">
        <v>36690.800000000003</v>
      </c>
      <c r="C559">
        <v>36611.800000000003</v>
      </c>
      <c r="D559">
        <v>36590.199999999997</v>
      </c>
      <c r="E559">
        <v>36227</v>
      </c>
      <c r="F559">
        <v>5909.4</v>
      </c>
      <c r="G559">
        <v>0.37570199999999998</v>
      </c>
      <c r="H559">
        <v>0.62665899999999997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107</v>
      </c>
      <c r="B560">
        <v>36855.800000000003</v>
      </c>
      <c r="C560">
        <v>36766.5</v>
      </c>
      <c r="D560">
        <v>36741.300000000003</v>
      </c>
      <c r="E560">
        <v>36378.199999999997</v>
      </c>
      <c r="F560">
        <v>5909.16</v>
      </c>
      <c r="G560">
        <v>0.37574299999999999</v>
      </c>
      <c r="H560">
        <v>0.62973000000000001</v>
      </c>
      <c r="I560">
        <v>0</v>
      </c>
      <c r="R560">
        <f>AVERAGE(B511:B560)</f>
        <v>36711.920000000013</v>
      </c>
      <c r="S560">
        <f>AVERAGE(C511:C560)</f>
        <v>36632.952000000005</v>
      </c>
      <c r="U560">
        <f>_xlfn.VAR.P(B511:B560)</f>
        <v>2548.1716000000392</v>
      </c>
      <c r="V560">
        <f>_xlfn.VAR.P(C511:C560)</f>
        <v>2458.7024959999553</v>
      </c>
      <c r="X560">
        <f>1.96*SQRT(U560)/50</f>
        <v>1.9787931694404193</v>
      </c>
      <c r="Y560">
        <f>1.96*SQRT(V560)/50</f>
        <v>1.943743965509185</v>
      </c>
    </row>
    <row r="561" spans="1:9" x14ac:dyDescent="0.25">
      <c r="A561" t="s">
        <v>108</v>
      </c>
      <c r="B561">
        <v>1835725.8267999999</v>
      </c>
      <c r="C561" t="s">
        <v>36</v>
      </c>
    </row>
    <row r="562" spans="1:9" x14ac:dyDescent="0.25">
      <c r="A562" t="s">
        <v>38</v>
      </c>
      <c r="B562">
        <v>110.026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38</v>
      </c>
      <c r="B563">
        <v>99.210499999999996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38</v>
      </c>
      <c r="B564">
        <v>104.191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38</v>
      </c>
      <c r="B565">
        <v>99.504400000000004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38</v>
      </c>
      <c r="B566">
        <v>99.722700000000003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38</v>
      </c>
      <c r="B567">
        <v>100.93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38</v>
      </c>
      <c r="B568">
        <v>101.675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38</v>
      </c>
      <c r="B569">
        <v>95.439099999999996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38</v>
      </c>
      <c r="B570">
        <v>100.937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38</v>
      </c>
      <c r="B571">
        <v>122.33199999999999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38</v>
      </c>
      <c r="B572">
        <v>99.773200000000003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38</v>
      </c>
      <c r="B573">
        <v>104.358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38</v>
      </c>
      <c r="B574">
        <v>101.352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38</v>
      </c>
      <c r="B575">
        <v>113.117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38</v>
      </c>
      <c r="B576">
        <v>119.624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38</v>
      </c>
      <c r="B577">
        <v>105.28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38</v>
      </c>
      <c r="B578">
        <v>95.709400000000002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38</v>
      </c>
      <c r="B579">
        <v>100.943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38</v>
      </c>
      <c r="B580">
        <v>100.946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38</v>
      </c>
      <c r="B581">
        <v>103.291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38</v>
      </c>
      <c r="B582">
        <v>95.023099999999999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38</v>
      </c>
      <c r="B583">
        <v>103.812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38</v>
      </c>
      <c r="B584">
        <v>95.917699999999996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38</v>
      </c>
      <c r="B585">
        <v>108.09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38</v>
      </c>
      <c r="B586">
        <v>96.921199999999999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38</v>
      </c>
      <c r="B587">
        <v>111.559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38</v>
      </c>
      <c r="B588">
        <v>99.429400000000001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38</v>
      </c>
      <c r="B589">
        <v>118.54600000000001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38</v>
      </c>
      <c r="B590">
        <v>107.01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38</v>
      </c>
      <c r="B591">
        <v>117.84699999999999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38</v>
      </c>
      <c r="B592">
        <v>94.3078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38</v>
      </c>
      <c r="B593">
        <v>132.19499999999999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38</v>
      </c>
      <c r="B594">
        <v>133.88499999999999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38</v>
      </c>
      <c r="B595">
        <v>107.16200000000001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38</v>
      </c>
      <c r="B596">
        <v>122.71899999999999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38</v>
      </c>
      <c r="B597">
        <v>121.979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38</v>
      </c>
      <c r="B598">
        <v>99.923699999999997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38</v>
      </c>
      <c r="B599">
        <v>111.078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38</v>
      </c>
      <c r="B600">
        <v>111.629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38</v>
      </c>
      <c r="B601">
        <v>118.774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38</v>
      </c>
      <c r="B602">
        <v>94.403999999999996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38</v>
      </c>
      <c r="B603">
        <v>128.48500000000001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38</v>
      </c>
      <c r="B604">
        <v>94.614400000000003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38</v>
      </c>
      <c r="B605">
        <v>117.61199999999999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38</v>
      </c>
      <c r="B606">
        <v>100.17100000000001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38</v>
      </c>
      <c r="B607">
        <v>148.428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38</v>
      </c>
      <c r="B608">
        <v>93.551000000000002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38</v>
      </c>
      <c r="B609">
        <v>97.551699999999997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38</v>
      </c>
      <c r="B610">
        <v>128.203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38</v>
      </c>
      <c r="B611">
        <v>112.166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38</v>
      </c>
      <c r="B612">
        <v>94.57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38</v>
      </c>
      <c r="B613">
        <v>109.127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38</v>
      </c>
      <c r="B614">
        <v>101.093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38</v>
      </c>
      <c r="B615">
        <v>98.096500000000006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38</v>
      </c>
      <c r="B616">
        <v>108.83199999999999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108.00838400000001</v>
      </c>
      <c r="S616">
        <f>AVERAGE(C567:C616)</f>
        <v>0</v>
      </c>
      <c r="U616">
        <f>_xlfn.VAR.P(B567:B616)</f>
        <v>150.45200477134438</v>
      </c>
      <c r="V616">
        <f>_xlfn.VAR.P(C567:C616)</f>
        <v>0</v>
      </c>
      <c r="X616">
        <f>1.96*SQRT(U616)/50</f>
        <v>0.48082280375606001</v>
      </c>
      <c r="Y616">
        <f>1.96*SQRT(V616)/50</f>
        <v>0</v>
      </c>
    </row>
    <row r="617" spans="1:25" x14ac:dyDescent="0.25">
      <c r="A617" t="s">
        <v>38</v>
      </c>
      <c r="B617">
        <v>5471.3960999999999</v>
      </c>
      <c r="C617" t="s">
        <v>36</v>
      </c>
    </row>
    <row r="618" spans="1:25" x14ac:dyDescent="0.25">
      <c r="A618" t="s">
        <v>39</v>
      </c>
      <c r="B618">
        <v>105.652</v>
      </c>
      <c r="C618">
        <v>34.673499999999997</v>
      </c>
      <c r="D618">
        <v>5.4999099999999999</v>
      </c>
      <c r="E618">
        <v>3.5266700000000002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39</v>
      </c>
      <c r="B619">
        <v>140.78200000000001</v>
      </c>
      <c r="C619">
        <v>71.915700000000001</v>
      </c>
      <c r="D619">
        <v>12.5358</v>
      </c>
      <c r="E619">
        <v>10.6936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39</v>
      </c>
      <c r="B620">
        <v>112.34</v>
      </c>
      <c r="C620">
        <v>44.1753</v>
      </c>
      <c r="D620">
        <v>6.93757</v>
      </c>
      <c r="E620">
        <v>4.9612499999999997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39</v>
      </c>
      <c r="B621">
        <v>124.10299999999999</v>
      </c>
      <c r="C621">
        <v>56.424700000000001</v>
      </c>
      <c r="D621">
        <v>9.2466899999999992</v>
      </c>
      <c r="E621">
        <v>7.2847099999999996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39</v>
      </c>
      <c r="B622">
        <v>101.623</v>
      </c>
      <c r="C622">
        <v>34.015099999999997</v>
      </c>
      <c r="D622">
        <v>4.31515</v>
      </c>
      <c r="E622">
        <v>2.2599800000000001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39</v>
      </c>
      <c r="B623">
        <v>110.923</v>
      </c>
      <c r="C623">
        <v>42.779800000000002</v>
      </c>
      <c r="D623">
        <v>8.1694499999999994</v>
      </c>
      <c r="E623">
        <v>6.2033800000000001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39</v>
      </c>
      <c r="B624">
        <v>100.73399999999999</v>
      </c>
      <c r="C624">
        <v>33.445599999999999</v>
      </c>
      <c r="D624">
        <v>4.6407699999999998</v>
      </c>
      <c r="E624">
        <v>2.4729700000000001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39</v>
      </c>
      <c r="B625">
        <v>99.150199999999998</v>
      </c>
      <c r="C625">
        <v>31.271100000000001</v>
      </c>
      <c r="D625">
        <v>5.0974700000000004</v>
      </c>
      <c r="E625">
        <v>3.1293500000000001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39</v>
      </c>
      <c r="B626">
        <v>104.616</v>
      </c>
      <c r="C626">
        <v>32.650799999999997</v>
      </c>
      <c r="D626">
        <v>5.68832</v>
      </c>
      <c r="E626">
        <v>2.5272399999999999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39</v>
      </c>
      <c r="B627">
        <v>135.29</v>
      </c>
      <c r="C627">
        <v>64.912400000000005</v>
      </c>
      <c r="D627">
        <v>11.327500000000001</v>
      </c>
      <c r="E627">
        <v>9.4699399999999994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39</v>
      </c>
      <c r="B628">
        <v>152.91399999999999</v>
      </c>
      <c r="C628">
        <v>85.120099999999994</v>
      </c>
      <c r="D628">
        <v>15.0661</v>
      </c>
      <c r="E628">
        <v>13.2372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39</v>
      </c>
      <c r="B629">
        <v>100.476</v>
      </c>
      <c r="C629">
        <v>33.068600000000004</v>
      </c>
      <c r="D629">
        <v>4.8957499999999996</v>
      </c>
      <c r="E629">
        <v>2.9204599999999998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39</v>
      </c>
      <c r="B630">
        <v>98.548299999999998</v>
      </c>
      <c r="C630">
        <v>31.629200000000001</v>
      </c>
      <c r="D630">
        <v>4.9090600000000002</v>
      </c>
      <c r="E630">
        <v>2.9481099999999998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39</v>
      </c>
      <c r="B631">
        <v>127.374</v>
      </c>
      <c r="C631">
        <v>57.834200000000003</v>
      </c>
      <c r="D631">
        <v>9.4351299999999991</v>
      </c>
      <c r="E631">
        <v>7.5315000000000003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39</v>
      </c>
      <c r="B632">
        <v>139.88</v>
      </c>
      <c r="C632">
        <v>35.218699999999998</v>
      </c>
      <c r="D632">
        <v>5.6524799999999997</v>
      </c>
      <c r="E632">
        <v>3.5645500000000001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39</v>
      </c>
      <c r="B633">
        <v>112.34399999999999</v>
      </c>
      <c r="C633">
        <v>44.517099999999999</v>
      </c>
      <c r="D633">
        <v>6.9130200000000004</v>
      </c>
      <c r="E633">
        <v>4.5291600000000001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39</v>
      </c>
      <c r="B634">
        <v>99.887100000000004</v>
      </c>
      <c r="C634">
        <v>31.6312</v>
      </c>
      <c r="D634">
        <v>4.8199699999999996</v>
      </c>
      <c r="E634">
        <v>2.7730000000000001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39</v>
      </c>
      <c r="B635">
        <v>108.79600000000001</v>
      </c>
      <c r="C635">
        <v>38.204900000000002</v>
      </c>
      <c r="D635">
        <v>6.4685899999999998</v>
      </c>
      <c r="E635">
        <v>4.4042199999999996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39</v>
      </c>
      <c r="B636">
        <v>100.184</v>
      </c>
      <c r="C636">
        <v>32.657800000000002</v>
      </c>
      <c r="D636">
        <v>4.4359799999999998</v>
      </c>
      <c r="E636">
        <v>2.2988900000000001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39</v>
      </c>
      <c r="B637">
        <v>115.717</v>
      </c>
      <c r="C637">
        <v>47.744300000000003</v>
      </c>
      <c r="D637">
        <v>8.3834700000000009</v>
      </c>
      <c r="E637">
        <v>6.4481000000000002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39</v>
      </c>
      <c r="B638">
        <v>110.86799999999999</v>
      </c>
      <c r="C638">
        <v>43.539099999999998</v>
      </c>
      <c r="D638">
        <v>7.0440699999999996</v>
      </c>
      <c r="E638">
        <v>4.9868600000000001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39</v>
      </c>
      <c r="B639">
        <v>121.377</v>
      </c>
      <c r="C639">
        <v>53.056399999999996</v>
      </c>
      <c r="D639">
        <v>9.2579600000000006</v>
      </c>
      <c r="E639">
        <v>7.2857200000000004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39</v>
      </c>
      <c r="B640">
        <v>102.075</v>
      </c>
      <c r="C640">
        <v>34.973399999999998</v>
      </c>
      <c r="D640">
        <v>5.30227</v>
      </c>
      <c r="E640">
        <v>3.33108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39</v>
      </c>
      <c r="B641">
        <v>117.86199999999999</v>
      </c>
      <c r="C641">
        <v>48.851199999999999</v>
      </c>
      <c r="D641">
        <v>8.2134900000000002</v>
      </c>
      <c r="E641">
        <v>6.2422800000000001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39</v>
      </c>
      <c r="B642">
        <v>98.552000000000007</v>
      </c>
      <c r="C642">
        <v>31.042100000000001</v>
      </c>
      <c r="D642">
        <v>4.6725199999999996</v>
      </c>
      <c r="E642">
        <v>2.6787899999999998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39</v>
      </c>
      <c r="B643">
        <v>113.821</v>
      </c>
      <c r="C643">
        <v>46.028100000000002</v>
      </c>
      <c r="D643">
        <v>6.7082100000000002</v>
      </c>
      <c r="E643">
        <v>4.5486000000000004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39</v>
      </c>
      <c r="B644">
        <v>123.089</v>
      </c>
      <c r="C644">
        <v>54.061</v>
      </c>
      <c r="D644">
        <v>9.2200500000000005</v>
      </c>
      <c r="E644">
        <v>7.1229100000000001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39</v>
      </c>
      <c r="B645">
        <v>205.81200000000001</v>
      </c>
      <c r="C645">
        <v>31.422000000000001</v>
      </c>
      <c r="D645">
        <v>4.2915999999999999</v>
      </c>
      <c r="E645">
        <v>2.2548599999999999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39</v>
      </c>
      <c r="B646">
        <v>137.45500000000001</v>
      </c>
      <c r="C646">
        <v>68.701499999999996</v>
      </c>
      <c r="D646">
        <v>11.8856</v>
      </c>
      <c r="E646">
        <v>10.0434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39</v>
      </c>
      <c r="B647">
        <v>101.075</v>
      </c>
      <c r="C647">
        <v>31.2256</v>
      </c>
      <c r="D647">
        <v>4.2014899999999997</v>
      </c>
      <c r="E647">
        <v>2.2343799999999998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39</v>
      </c>
      <c r="B648">
        <v>115.562</v>
      </c>
      <c r="C648">
        <v>47.216200000000001</v>
      </c>
      <c r="D648">
        <v>7.8489399999999998</v>
      </c>
      <c r="E648">
        <v>5.8173199999999996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39</v>
      </c>
      <c r="B649">
        <v>180.97900000000001</v>
      </c>
      <c r="C649">
        <v>35.807200000000002</v>
      </c>
      <c r="D649">
        <v>6.2842799999999999</v>
      </c>
      <c r="E649">
        <v>4.1728100000000001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39</v>
      </c>
      <c r="B650">
        <v>157.16200000000001</v>
      </c>
      <c r="C650">
        <v>38.432099999999998</v>
      </c>
      <c r="D650">
        <v>5.9412399999999996</v>
      </c>
      <c r="E650">
        <v>3.8953099999999998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39</v>
      </c>
      <c r="B651">
        <v>132.09299999999999</v>
      </c>
      <c r="C651">
        <v>64.395499999999998</v>
      </c>
      <c r="D651">
        <v>11.2446</v>
      </c>
      <c r="E651">
        <v>9.3358000000000008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39</v>
      </c>
      <c r="B652">
        <v>143.428</v>
      </c>
      <c r="C652">
        <v>76.692899999999995</v>
      </c>
      <c r="D652">
        <v>13.414400000000001</v>
      </c>
      <c r="E652">
        <v>11.52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39</v>
      </c>
      <c r="B653">
        <v>99.965400000000002</v>
      </c>
      <c r="C653">
        <v>32.279499999999999</v>
      </c>
      <c r="D653">
        <v>6.4286700000000003</v>
      </c>
      <c r="E653">
        <v>4.4339199999999996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39</v>
      </c>
      <c r="B654">
        <v>148.124</v>
      </c>
      <c r="C654">
        <v>81.317099999999996</v>
      </c>
      <c r="D654">
        <v>14.230499999999999</v>
      </c>
      <c r="E654">
        <v>12.456899999999999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39</v>
      </c>
      <c r="B655">
        <v>95.4024</v>
      </c>
      <c r="C655">
        <v>38.982300000000002</v>
      </c>
      <c r="D655">
        <v>6.9314299999999998</v>
      </c>
      <c r="E655">
        <v>4.8619399999999997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39</v>
      </c>
      <c r="B656">
        <v>86.962999999999994</v>
      </c>
      <c r="C656">
        <v>31.15</v>
      </c>
      <c r="D656">
        <v>4.1851000000000003</v>
      </c>
      <c r="E656">
        <v>2.1954600000000002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39</v>
      </c>
      <c r="B657">
        <v>86.740700000000004</v>
      </c>
      <c r="C657">
        <v>30.9251</v>
      </c>
      <c r="D657">
        <v>5.2582300000000002</v>
      </c>
      <c r="E657">
        <v>3.3024100000000001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39</v>
      </c>
      <c r="B658">
        <v>96.044600000000003</v>
      </c>
      <c r="C658">
        <v>38.059899999999999</v>
      </c>
      <c r="D658">
        <v>5.47736</v>
      </c>
      <c r="E658">
        <v>3.49492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39</v>
      </c>
      <c r="B659">
        <v>113.16800000000001</v>
      </c>
      <c r="C659">
        <v>55.6218</v>
      </c>
      <c r="D659">
        <v>9.1596299999999999</v>
      </c>
      <c r="E659">
        <v>7.2314499999999997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39</v>
      </c>
      <c r="B660">
        <v>89.338999999999999</v>
      </c>
      <c r="C660">
        <v>31.329599999999999</v>
      </c>
      <c r="D660">
        <v>4.5865</v>
      </c>
      <c r="E660">
        <v>2.6255500000000001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39</v>
      </c>
      <c r="B661">
        <v>97.878799999999998</v>
      </c>
      <c r="C661">
        <v>41.758200000000002</v>
      </c>
      <c r="D661">
        <v>6.2862999999999998</v>
      </c>
      <c r="E661">
        <v>4.3724699999999999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39</v>
      </c>
      <c r="B662">
        <v>88.338399999999993</v>
      </c>
      <c r="C662">
        <v>31.986799999999999</v>
      </c>
      <c r="D662">
        <v>3.8256800000000002</v>
      </c>
      <c r="E662">
        <v>1.877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39</v>
      </c>
      <c r="B663">
        <v>94.980599999999995</v>
      </c>
      <c r="C663">
        <v>38.352699999999999</v>
      </c>
      <c r="D663">
        <v>6.5249199999999998</v>
      </c>
      <c r="E663">
        <v>4.3110400000000002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39</v>
      </c>
      <c r="B664">
        <v>99.912000000000006</v>
      </c>
      <c r="C664">
        <v>43.475299999999997</v>
      </c>
      <c r="D664">
        <v>6.7522200000000003</v>
      </c>
      <c r="E664">
        <v>4.6622500000000002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39</v>
      </c>
      <c r="B665">
        <v>116.65300000000001</v>
      </c>
      <c r="C665">
        <v>60.600200000000001</v>
      </c>
      <c r="D665">
        <v>10.028</v>
      </c>
      <c r="E665">
        <v>8.2114399999999996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39</v>
      </c>
      <c r="B666">
        <v>88.107699999999994</v>
      </c>
      <c r="C666">
        <v>31.227599999999999</v>
      </c>
      <c r="D666">
        <v>4.6725199999999996</v>
      </c>
      <c r="E666">
        <v>2.7105399999999999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39</v>
      </c>
      <c r="B667">
        <v>85.747600000000006</v>
      </c>
      <c r="C667">
        <v>29.6479</v>
      </c>
      <c r="D667">
        <v>3.86971</v>
      </c>
      <c r="E667">
        <v>1.9712099999999999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39</v>
      </c>
      <c r="B668">
        <v>107.28</v>
      </c>
      <c r="C668">
        <v>50.172699999999999</v>
      </c>
      <c r="D668">
        <v>8.7838700000000003</v>
      </c>
      <c r="E668">
        <v>6.5003399999999996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39</v>
      </c>
      <c r="B669">
        <v>89.122900000000001</v>
      </c>
      <c r="C669">
        <v>31.3583</v>
      </c>
      <c r="D669">
        <v>4.8261099999999999</v>
      </c>
      <c r="E669">
        <v>2.7955299999999998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39</v>
      </c>
      <c r="B670">
        <v>87.760199999999998</v>
      </c>
      <c r="C670">
        <v>30.8752</v>
      </c>
      <c r="D670">
        <v>3.71611</v>
      </c>
      <c r="E670">
        <v>1.79098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39</v>
      </c>
      <c r="B671">
        <v>90.025499999999994</v>
      </c>
      <c r="C671">
        <v>32.377299999999998</v>
      </c>
      <c r="D671">
        <v>4.8332800000000002</v>
      </c>
      <c r="E671">
        <v>2.8119100000000001</v>
      </c>
      <c r="F671">
        <v>0</v>
      </c>
      <c r="G671">
        <v>32767</v>
      </c>
      <c r="H671">
        <v>-32767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39</v>
      </c>
      <c r="B672">
        <v>207.47300000000001</v>
      </c>
      <c r="C672">
        <v>40.164900000000003</v>
      </c>
      <c r="D672">
        <v>6.5832800000000002</v>
      </c>
      <c r="E672">
        <v>4.3018299999999998</v>
      </c>
      <c r="F672">
        <v>0</v>
      </c>
      <c r="G672">
        <v>32767</v>
      </c>
      <c r="H672">
        <v>-32767</v>
      </c>
      <c r="I672">
        <v>0</v>
      </c>
      <c r="R672">
        <f>AVERAGE(B623:B672)</f>
        <v>114.74140799999995</v>
      </c>
      <c r="S672">
        <f>AVERAGE(C623:C672)</f>
        <v>42.995849999999997</v>
      </c>
      <c r="U672">
        <f>_xlfn.VAR.P(B623:B672)</f>
        <v>781.85718285794701</v>
      </c>
      <c r="V672">
        <f>_xlfn.VAR.P(C623:C672)</f>
        <v>198.11153473449983</v>
      </c>
      <c r="X672">
        <f>1.96*SQRT(U672)/50</f>
        <v>1.0960990016722192</v>
      </c>
      <c r="Y672">
        <f>1.96*SQRT(V672)/50</f>
        <v>0.55174822948009694</v>
      </c>
    </row>
    <row r="673" spans="1:9" x14ac:dyDescent="0.25">
      <c r="A673" t="s">
        <v>38</v>
      </c>
      <c r="B673">
        <v>5823.3019999999997</v>
      </c>
      <c r="C673" t="s">
        <v>36</v>
      </c>
    </row>
    <row r="674" spans="1:9" x14ac:dyDescent="0.25">
      <c r="A674" t="s">
        <v>40</v>
      </c>
      <c r="B674">
        <v>118.996</v>
      </c>
      <c r="C674">
        <v>76.810599999999994</v>
      </c>
      <c r="D674">
        <v>13.485099999999999</v>
      </c>
      <c r="E674">
        <v>11.592700000000001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40</v>
      </c>
      <c r="B675">
        <v>77.202799999999996</v>
      </c>
      <c r="C675">
        <v>34.686399999999999</v>
      </c>
      <c r="D675">
        <v>5.72621</v>
      </c>
      <c r="E675">
        <v>3.5676299999999999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40</v>
      </c>
      <c r="B676">
        <v>85.808000000000007</v>
      </c>
      <c r="C676">
        <v>43.616399999999999</v>
      </c>
      <c r="D676">
        <v>7.1925499999999998</v>
      </c>
      <c r="E676">
        <v>5.1394299999999999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40</v>
      </c>
      <c r="B677">
        <v>99.960499999999996</v>
      </c>
      <c r="C677">
        <v>56.079500000000003</v>
      </c>
      <c r="D677">
        <v>9.9184599999999996</v>
      </c>
      <c r="E677">
        <v>7.9329099999999997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40</v>
      </c>
      <c r="B678">
        <v>88.096400000000003</v>
      </c>
      <c r="C678">
        <v>43.244100000000003</v>
      </c>
      <c r="D678">
        <v>7.0471599999999999</v>
      </c>
      <c r="E678">
        <v>5.0002000000000004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40</v>
      </c>
      <c r="B679">
        <v>94.130300000000005</v>
      </c>
      <c r="C679">
        <v>51.446800000000003</v>
      </c>
      <c r="D679">
        <v>8.3271300000000004</v>
      </c>
      <c r="E679">
        <v>4.1615399999999996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40</v>
      </c>
      <c r="B680">
        <v>77.995599999999996</v>
      </c>
      <c r="C680">
        <v>33.087400000000002</v>
      </c>
      <c r="D680">
        <v>4.6970900000000002</v>
      </c>
      <c r="E680">
        <v>2.6583100000000002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40</v>
      </c>
      <c r="B681">
        <v>214.31399999999999</v>
      </c>
      <c r="C681">
        <v>33.816499999999998</v>
      </c>
      <c r="D681">
        <v>4.28545</v>
      </c>
      <c r="E681">
        <v>2.25895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40</v>
      </c>
      <c r="B682">
        <v>87.132999999999996</v>
      </c>
      <c r="C682">
        <v>44.872700000000002</v>
      </c>
      <c r="D682">
        <v>8.4008800000000008</v>
      </c>
      <c r="E682">
        <v>5.9330499999999997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40</v>
      </c>
      <c r="B683">
        <v>75.686899999999994</v>
      </c>
      <c r="C683">
        <v>32.856000000000002</v>
      </c>
      <c r="D683">
        <v>4.6643299999999996</v>
      </c>
      <c r="E683">
        <v>2.65422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40</v>
      </c>
      <c r="B684">
        <v>103.724</v>
      </c>
      <c r="C684">
        <v>61.086599999999997</v>
      </c>
      <c r="D684">
        <v>10.07</v>
      </c>
      <c r="E684">
        <v>8.1121200000000009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40</v>
      </c>
      <c r="B685">
        <v>75.762200000000007</v>
      </c>
      <c r="C685">
        <v>32.836300000000001</v>
      </c>
      <c r="D685">
        <v>4.6479400000000002</v>
      </c>
      <c r="E685">
        <v>2.62452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40</v>
      </c>
      <c r="B686">
        <v>75.535600000000002</v>
      </c>
      <c r="C686">
        <v>32.757599999999996</v>
      </c>
      <c r="D686">
        <v>5.38931</v>
      </c>
      <c r="E686">
        <v>3.3331300000000001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40</v>
      </c>
      <c r="B687">
        <v>86.962000000000003</v>
      </c>
      <c r="C687">
        <v>43.478700000000003</v>
      </c>
      <c r="D687">
        <v>7.8182099999999997</v>
      </c>
      <c r="E687">
        <v>5.7446099999999998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40</v>
      </c>
      <c r="B688">
        <v>249.57300000000001</v>
      </c>
      <c r="C688">
        <v>32.8125</v>
      </c>
      <c r="D688">
        <v>5.7876399999999997</v>
      </c>
      <c r="E688">
        <v>3.7017699999999998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40</v>
      </c>
      <c r="B689">
        <v>87.618700000000004</v>
      </c>
      <c r="C689">
        <v>46.055199999999999</v>
      </c>
      <c r="D689">
        <v>7.5499299999999998</v>
      </c>
      <c r="E689">
        <v>5.5777200000000002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40</v>
      </c>
      <c r="B690">
        <v>84.108599999999996</v>
      </c>
      <c r="C690">
        <v>40.826700000000002</v>
      </c>
      <c r="D690">
        <v>7.0450900000000001</v>
      </c>
      <c r="E690">
        <v>5.0257800000000001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40</v>
      </c>
      <c r="B691">
        <v>74.450599999999994</v>
      </c>
      <c r="C691">
        <v>31.650300000000001</v>
      </c>
      <c r="D691">
        <v>5.3360700000000003</v>
      </c>
      <c r="E691">
        <v>3.3730600000000002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40</v>
      </c>
      <c r="B692">
        <v>118.887</v>
      </c>
      <c r="C692">
        <v>76.539500000000004</v>
      </c>
      <c r="D692">
        <v>13.484</v>
      </c>
      <c r="E692">
        <v>11.3643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40</v>
      </c>
      <c r="B693">
        <v>128.90799999999999</v>
      </c>
      <c r="C693">
        <v>85.074100000000001</v>
      </c>
      <c r="D693">
        <v>15.244300000000001</v>
      </c>
      <c r="E693">
        <v>13.4277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40</v>
      </c>
      <c r="B694">
        <v>86.246099999999998</v>
      </c>
      <c r="C694">
        <v>44.234999999999999</v>
      </c>
      <c r="D694">
        <v>6.5924899999999997</v>
      </c>
      <c r="E694">
        <v>4.59673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40</v>
      </c>
      <c r="B695">
        <v>77.964799999999997</v>
      </c>
      <c r="C695">
        <v>32.620800000000003</v>
      </c>
      <c r="D695">
        <v>4.25678</v>
      </c>
      <c r="E695">
        <v>2.1248100000000001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40</v>
      </c>
      <c r="B696">
        <v>141.33699999999999</v>
      </c>
      <c r="C696">
        <v>52.578899999999997</v>
      </c>
      <c r="D696">
        <v>8.7367399999999993</v>
      </c>
      <c r="E696">
        <v>6.8034499999999998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40</v>
      </c>
      <c r="B697">
        <v>89.860699999999994</v>
      </c>
      <c r="C697">
        <v>47.28</v>
      </c>
      <c r="D697">
        <v>7.4362700000000004</v>
      </c>
      <c r="E697">
        <v>5.1998600000000001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40</v>
      </c>
      <c r="B698">
        <v>86.192499999999995</v>
      </c>
      <c r="C698">
        <v>40.586500000000001</v>
      </c>
      <c r="D698">
        <v>7.5458400000000001</v>
      </c>
      <c r="E698">
        <v>5.3053299999999997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40</v>
      </c>
      <c r="B699">
        <v>76.644199999999998</v>
      </c>
      <c r="C699">
        <v>32.560699999999997</v>
      </c>
      <c r="D699">
        <v>4.9111099999999999</v>
      </c>
      <c r="E699">
        <v>2.7125900000000001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40</v>
      </c>
      <c r="B700">
        <v>90.548000000000002</v>
      </c>
      <c r="C700">
        <v>46.7258</v>
      </c>
      <c r="D700">
        <v>7.4925699999999997</v>
      </c>
      <c r="E700">
        <v>5.4107799999999999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40</v>
      </c>
      <c r="B701">
        <v>109.218</v>
      </c>
      <c r="C701">
        <v>65.738600000000005</v>
      </c>
      <c r="D701">
        <v>11.502599999999999</v>
      </c>
      <c r="E701">
        <v>9.5723400000000005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40</v>
      </c>
      <c r="B702">
        <v>75.294600000000003</v>
      </c>
      <c r="C702">
        <v>33.006399999999999</v>
      </c>
      <c r="D702">
        <v>4.8639999999999999</v>
      </c>
      <c r="E702">
        <v>2.73102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40</v>
      </c>
      <c r="B703">
        <v>78.480999999999995</v>
      </c>
      <c r="C703">
        <v>34.139400000000002</v>
      </c>
      <c r="D703">
        <v>5.6545199999999998</v>
      </c>
      <c r="E703">
        <v>3.6044900000000002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40</v>
      </c>
      <c r="B704">
        <v>119.041</v>
      </c>
      <c r="C704">
        <v>76.156400000000005</v>
      </c>
      <c r="D704">
        <v>13.311</v>
      </c>
      <c r="E704">
        <v>11.377700000000001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40</v>
      </c>
      <c r="B705">
        <v>74.435299999999998</v>
      </c>
      <c r="C705">
        <v>32.863199999999999</v>
      </c>
      <c r="D705">
        <v>4.3079799999999997</v>
      </c>
      <c r="E705">
        <v>2.1729400000000001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40</v>
      </c>
      <c r="B706">
        <v>80.008399999999995</v>
      </c>
      <c r="C706">
        <v>37.357900000000001</v>
      </c>
      <c r="D706">
        <v>5.6514600000000002</v>
      </c>
      <c r="E706">
        <v>3.6249699999999998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40</v>
      </c>
      <c r="B707">
        <v>74.343100000000007</v>
      </c>
      <c r="C707">
        <v>31.971800000000002</v>
      </c>
      <c r="D707">
        <v>5.3596199999999996</v>
      </c>
      <c r="E707">
        <v>3.3474699999999999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40</v>
      </c>
      <c r="B708">
        <v>74.567999999999998</v>
      </c>
      <c r="C708">
        <v>32.928699999999999</v>
      </c>
      <c r="D708">
        <v>4.1513099999999996</v>
      </c>
      <c r="E708">
        <v>2.1493799999999998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40</v>
      </c>
      <c r="B709">
        <v>138.82499999999999</v>
      </c>
      <c r="C709">
        <v>89.135300000000001</v>
      </c>
      <c r="D709">
        <v>16.1341</v>
      </c>
      <c r="E709">
        <v>14.2859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40</v>
      </c>
      <c r="B710">
        <v>99.972499999999997</v>
      </c>
      <c r="C710">
        <v>54.278700000000001</v>
      </c>
      <c r="D710">
        <v>8.7521100000000001</v>
      </c>
      <c r="E710">
        <v>6.4972500000000002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40</v>
      </c>
      <c r="B711">
        <v>95.762299999999996</v>
      </c>
      <c r="C711">
        <v>30.966999999999999</v>
      </c>
      <c r="D711">
        <v>4.0304799999999998</v>
      </c>
      <c r="E711">
        <v>2.0121699999999998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40</v>
      </c>
      <c r="B712">
        <v>147.08799999999999</v>
      </c>
      <c r="C712">
        <v>42.037799999999997</v>
      </c>
      <c r="D712">
        <v>6.5003399999999996</v>
      </c>
      <c r="E712">
        <v>4.5158300000000002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40</v>
      </c>
      <c r="B713">
        <v>101.563</v>
      </c>
      <c r="C713">
        <v>33.272300000000001</v>
      </c>
      <c r="D713">
        <v>6.1265900000000002</v>
      </c>
      <c r="E713">
        <v>4.00692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40</v>
      </c>
      <c r="B714">
        <v>90.756100000000004</v>
      </c>
      <c r="C714">
        <v>33.090000000000003</v>
      </c>
      <c r="D714">
        <v>4.3571299999999997</v>
      </c>
      <c r="E714">
        <v>2.3306300000000002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40</v>
      </c>
      <c r="B715">
        <v>87.077100000000002</v>
      </c>
      <c r="C715">
        <v>41.611699999999999</v>
      </c>
      <c r="D715">
        <v>7.0348600000000001</v>
      </c>
      <c r="E715">
        <v>4.9520499999999998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40</v>
      </c>
      <c r="B716">
        <v>97.075599999999994</v>
      </c>
      <c r="C716">
        <v>50.4345</v>
      </c>
      <c r="D716">
        <v>8.8217199999999991</v>
      </c>
      <c r="E716">
        <v>6.68668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40</v>
      </c>
      <c r="B717">
        <v>77.715599999999995</v>
      </c>
      <c r="C717">
        <v>32.101100000000002</v>
      </c>
      <c r="D717">
        <v>5.4230999999999998</v>
      </c>
      <c r="E717">
        <v>3.3730600000000002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40</v>
      </c>
      <c r="B718">
        <v>80.145600000000002</v>
      </c>
      <c r="C718">
        <v>34.159500000000001</v>
      </c>
      <c r="D718">
        <v>5.6739699999999997</v>
      </c>
      <c r="E718">
        <v>3.5799099999999999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40</v>
      </c>
      <c r="B719">
        <v>83.666799999999995</v>
      </c>
      <c r="C719">
        <v>34.314100000000003</v>
      </c>
      <c r="D719">
        <v>5.6115199999999996</v>
      </c>
      <c r="E719">
        <v>3.0668899999999999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40</v>
      </c>
      <c r="B720">
        <v>92.675799999999995</v>
      </c>
      <c r="C720">
        <v>49.331600000000002</v>
      </c>
      <c r="D720">
        <v>8.7090899999999998</v>
      </c>
      <c r="E720">
        <v>6.53104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40</v>
      </c>
      <c r="B721">
        <v>79.966999999999999</v>
      </c>
      <c r="C721">
        <v>33.588900000000002</v>
      </c>
      <c r="D721">
        <v>5.2991999999999999</v>
      </c>
      <c r="E721">
        <v>3.1273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40</v>
      </c>
      <c r="B722">
        <v>127.04</v>
      </c>
      <c r="C722">
        <v>57.372799999999998</v>
      </c>
      <c r="D722">
        <v>10.196999999999999</v>
      </c>
      <c r="E722">
        <v>8.2452299999999994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40</v>
      </c>
      <c r="B723">
        <v>165.91399999999999</v>
      </c>
      <c r="C723">
        <v>41.226199999999999</v>
      </c>
      <c r="D723">
        <v>5.9514699999999996</v>
      </c>
      <c r="E723">
        <v>3.4611299999999998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40</v>
      </c>
      <c r="B724">
        <v>93.502300000000005</v>
      </c>
      <c r="C724">
        <v>34.241199999999999</v>
      </c>
      <c r="D724">
        <v>6.3406099999999999</v>
      </c>
      <c r="E724">
        <v>3.5973199999999999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40</v>
      </c>
      <c r="B725">
        <v>78.541600000000003</v>
      </c>
      <c r="C725">
        <v>33.661799999999999</v>
      </c>
      <c r="D725">
        <v>5.49376</v>
      </c>
      <c r="E725">
        <v>3.3607800000000001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40</v>
      </c>
      <c r="B726">
        <v>79.367099999999994</v>
      </c>
      <c r="C726">
        <v>32.955599999999997</v>
      </c>
      <c r="D726">
        <v>5.6504300000000001</v>
      </c>
      <c r="E726">
        <v>3.6219000000000001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40</v>
      </c>
      <c r="B727">
        <v>81.602400000000003</v>
      </c>
      <c r="C727">
        <v>35.187199999999997</v>
      </c>
      <c r="D727">
        <v>5.69754</v>
      </c>
      <c r="E727">
        <v>3.3505400000000001</v>
      </c>
      <c r="F727">
        <v>0</v>
      </c>
      <c r="G727">
        <v>32767</v>
      </c>
      <c r="H727">
        <v>-32767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40</v>
      </c>
      <c r="B728">
        <v>77.690399999999997</v>
      </c>
      <c r="C728">
        <v>34.140599999999999</v>
      </c>
      <c r="D728">
        <v>6.0385200000000001</v>
      </c>
      <c r="E728">
        <v>3.5778599999999998</v>
      </c>
      <c r="F728">
        <v>0</v>
      </c>
      <c r="G728">
        <v>32767</v>
      </c>
      <c r="H728">
        <v>-32767</v>
      </c>
      <c r="I728">
        <v>0</v>
      </c>
      <c r="R728">
        <f>AVERAGE(B679:B728)</f>
        <v>98.898408000000003</v>
      </c>
      <c r="S728">
        <f>AVERAGE(C679:C728)</f>
        <v>42.941098000000011</v>
      </c>
      <c r="U728">
        <f>_xlfn.VAR.P(B679:B728)</f>
        <v>1198.5050969779343</v>
      </c>
      <c r="V728">
        <f>_xlfn.VAR.P(C679:C728)</f>
        <v>204.08972843899429</v>
      </c>
      <c r="X728">
        <f>1.96*SQRT(U728)/50</f>
        <v>1.3570817485399223</v>
      </c>
      <c r="Y728">
        <f>1.96*SQRT(V728)/50</f>
        <v>0.56001110730814629</v>
      </c>
    </row>
    <row r="729" spans="1:25" x14ac:dyDescent="0.25">
      <c r="A729" t="s">
        <v>40</v>
      </c>
      <c r="B729">
        <v>5034.5483999999997</v>
      </c>
      <c r="C729" t="s">
        <v>36</v>
      </c>
      <c r="U729" t="s">
        <v>75</v>
      </c>
    </row>
    <row r="730" spans="1:25" x14ac:dyDescent="0.25">
      <c r="A730" t="s">
        <v>89</v>
      </c>
      <c r="B730">
        <v>16257.9</v>
      </c>
      <c r="C730">
        <v>16188.8</v>
      </c>
      <c r="D730">
        <v>16090.8</v>
      </c>
      <c r="E730">
        <v>13034</v>
      </c>
      <c r="F730">
        <v>0</v>
      </c>
      <c r="G730">
        <v>0.410103</v>
      </c>
      <c r="H730">
        <v>0.593275</v>
      </c>
      <c r="I730">
        <v>0</v>
      </c>
      <c r="U730">
        <f>_xlfn.STDEV.P(B679:B728)</f>
        <v>34.619432360712302</v>
      </c>
      <c r="V730">
        <f>_xlfn.STDEV.P(C679:C728)</f>
        <v>14.285997635411896</v>
      </c>
    </row>
    <row r="731" spans="1:25" x14ac:dyDescent="0.25">
      <c r="A731" t="s">
        <v>89</v>
      </c>
      <c r="B731">
        <v>16105.6</v>
      </c>
      <c r="C731">
        <v>16066.1</v>
      </c>
      <c r="D731">
        <v>15972.6</v>
      </c>
      <c r="E731">
        <v>12948.4</v>
      </c>
      <c r="F731">
        <v>0</v>
      </c>
      <c r="G731">
        <v>0.40295900000000001</v>
      </c>
      <c r="H731">
        <v>0.59330400000000005</v>
      </c>
      <c r="I731">
        <v>0</v>
      </c>
    </row>
    <row r="732" spans="1:25" x14ac:dyDescent="0.25">
      <c r="A732" t="s">
        <v>89</v>
      </c>
      <c r="B732">
        <v>16103.2</v>
      </c>
      <c r="C732">
        <v>16062.9</v>
      </c>
      <c r="D732">
        <v>15971.2</v>
      </c>
      <c r="E732">
        <v>12946.9</v>
      </c>
      <c r="F732">
        <v>0</v>
      </c>
      <c r="G732">
        <v>0.41010099999999999</v>
      </c>
      <c r="H732">
        <v>0.60105500000000001</v>
      </c>
      <c r="I732">
        <v>0</v>
      </c>
    </row>
    <row r="733" spans="1:25" x14ac:dyDescent="0.25">
      <c r="A733" t="s">
        <v>89</v>
      </c>
      <c r="B733">
        <v>16014.6</v>
      </c>
      <c r="C733">
        <v>15971.8</v>
      </c>
      <c r="D733">
        <v>15871</v>
      </c>
      <c r="E733">
        <v>12866.7</v>
      </c>
      <c r="F733">
        <v>0</v>
      </c>
      <c r="G733">
        <v>0.40328900000000001</v>
      </c>
      <c r="H733">
        <v>0.59339299999999995</v>
      </c>
      <c r="I733">
        <v>0</v>
      </c>
    </row>
    <row r="734" spans="1:25" x14ac:dyDescent="0.25">
      <c r="A734" t="s">
        <v>89</v>
      </c>
      <c r="B734">
        <v>15973.6</v>
      </c>
      <c r="C734">
        <v>15933.5</v>
      </c>
      <c r="D734">
        <v>15840.4</v>
      </c>
      <c r="E734">
        <v>12839.1</v>
      </c>
      <c r="F734">
        <v>0</v>
      </c>
      <c r="G734">
        <v>0.40317199999999997</v>
      </c>
      <c r="H734">
        <v>0.59341500000000003</v>
      </c>
      <c r="I734">
        <v>0</v>
      </c>
    </row>
    <row r="735" spans="1:25" x14ac:dyDescent="0.25">
      <c r="A735" t="s">
        <v>89</v>
      </c>
      <c r="B735">
        <v>15975.7</v>
      </c>
      <c r="C735">
        <v>15934.6</v>
      </c>
      <c r="D735">
        <v>15840.6</v>
      </c>
      <c r="E735">
        <v>12839</v>
      </c>
      <c r="F735">
        <v>0</v>
      </c>
      <c r="G735">
        <v>0.40296199999999999</v>
      </c>
      <c r="H735">
        <v>0.59342099999999998</v>
      </c>
      <c r="I735">
        <v>0</v>
      </c>
    </row>
    <row r="736" spans="1:25" x14ac:dyDescent="0.25">
      <c r="A736" t="s">
        <v>89</v>
      </c>
      <c r="B736">
        <v>15970.7</v>
      </c>
      <c r="C736">
        <v>15931.2</v>
      </c>
      <c r="D736">
        <v>15839.7</v>
      </c>
      <c r="E736">
        <v>12839.2</v>
      </c>
      <c r="F736">
        <v>0</v>
      </c>
      <c r="G736">
        <v>0.410103</v>
      </c>
      <c r="H736">
        <v>0.59333100000000005</v>
      </c>
      <c r="I736">
        <v>0</v>
      </c>
    </row>
    <row r="737" spans="1:9" x14ac:dyDescent="0.25">
      <c r="A737" t="s">
        <v>89</v>
      </c>
      <c r="B737">
        <v>15977.3</v>
      </c>
      <c r="C737">
        <v>15936.8</v>
      </c>
      <c r="D737">
        <v>15838.8</v>
      </c>
      <c r="E737">
        <v>12839</v>
      </c>
      <c r="F737">
        <v>0</v>
      </c>
      <c r="G737">
        <v>0.40430199999999999</v>
      </c>
      <c r="H737">
        <v>0.59311700000000001</v>
      </c>
      <c r="I737">
        <v>0</v>
      </c>
    </row>
    <row r="738" spans="1:9" x14ac:dyDescent="0.25">
      <c r="A738" t="s">
        <v>89</v>
      </c>
      <c r="B738">
        <v>15972.6</v>
      </c>
      <c r="C738">
        <v>15932.9</v>
      </c>
      <c r="D738">
        <v>15836.8</v>
      </c>
      <c r="E738">
        <v>12838.7</v>
      </c>
      <c r="F738">
        <v>0</v>
      </c>
      <c r="G738">
        <v>0.41010200000000002</v>
      </c>
      <c r="H738">
        <v>0.59341900000000003</v>
      </c>
      <c r="I738">
        <v>0</v>
      </c>
    </row>
    <row r="739" spans="1:9" x14ac:dyDescent="0.25">
      <c r="A739" t="s">
        <v>89</v>
      </c>
      <c r="B739">
        <v>15971.4</v>
      </c>
      <c r="C739">
        <v>15930.7</v>
      </c>
      <c r="D739">
        <v>15836.8</v>
      </c>
      <c r="E739">
        <v>12838.7</v>
      </c>
      <c r="F739">
        <v>0</v>
      </c>
      <c r="G739">
        <v>0.40290500000000001</v>
      </c>
      <c r="H739">
        <v>0.59360599999999997</v>
      </c>
      <c r="I739">
        <v>0</v>
      </c>
    </row>
    <row r="740" spans="1:9" x14ac:dyDescent="0.25">
      <c r="A740" t="s">
        <v>89</v>
      </c>
      <c r="B740">
        <v>15973.1</v>
      </c>
      <c r="C740">
        <v>15932.6</v>
      </c>
      <c r="D740">
        <v>15837</v>
      </c>
      <c r="E740">
        <v>12838.9</v>
      </c>
      <c r="F740">
        <v>0</v>
      </c>
      <c r="G740">
        <v>0.40867599999999998</v>
      </c>
      <c r="H740">
        <v>0.59342099999999998</v>
      </c>
      <c r="I740">
        <v>0</v>
      </c>
    </row>
    <row r="741" spans="1:9" x14ac:dyDescent="0.25">
      <c r="A741" t="s">
        <v>89</v>
      </c>
      <c r="B741">
        <v>15970.5</v>
      </c>
      <c r="C741">
        <v>15930.6</v>
      </c>
      <c r="D741">
        <v>15838.5</v>
      </c>
      <c r="E741">
        <v>12838.9</v>
      </c>
      <c r="F741">
        <v>0</v>
      </c>
      <c r="G741">
        <v>0.41010099999999999</v>
      </c>
      <c r="H741">
        <v>0.59340499999999996</v>
      </c>
      <c r="I741">
        <v>0</v>
      </c>
    </row>
    <row r="742" spans="1:9" x14ac:dyDescent="0.25">
      <c r="A742" t="s">
        <v>89</v>
      </c>
      <c r="B742">
        <v>15971.6</v>
      </c>
      <c r="C742">
        <v>15931.8</v>
      </c>
      <c r="D742">
        <v>15842.5</v>
      </c>
      <c r="E742">
        <v>12840.3</v>
      </c>
      <c r="F742">
        <v>0</v>
      </c>
      <c r="G742">
        <v>0.40291100000000002</v>
      </c>
      <c r="H742">
        <v>0.59304199999999996</v>
      </c>
      <c r="I742">
        <v>0</v>
      </c>
    </row>
    <row r="743" spans="1:9" x14ac:dyDescent="0.25">
      <c r="A743" t="s">
        <v>89</v>
      </c>
      <c r="B743">
        <v>15976.1</v>
      </c>
      <c r="C743">
        <v>15936.1</v>
      </c>
      <c r="D743">
        <v>15838.5</v>
      </c>
      <c r="E743">
        <v>12838.8</v>
      </c>
      <c r="F743">
        <v>0</v>
      </c>
      <c r="G743">
        <v>0.40287800000000001</v>
      </c>
      <c r="H743">
        <v>0.593418</v>
      </c>
      <c r="I743">
        <v>0</v>
      </c>
    </row>
    <row r="744" spans="1:9" x14ac:dyDescent="0.25">
      <c r="A744" t="s">
        <v>89</v>
      </c>
      <c r="B744">
        <v>15979.8</v>
      </c>
      <c r="C744">
        <v>15936.9</v>
      </c>
      <c r="D744">
        <v>15837.7</v>
      </c>
      <c r="E744">
        <v>12838.9</v>
      </c>
      <c r="F744">
        <v>0</v>
      </c>
      <c r="G744">
        <v>0.40593499999999999</v>
      </c>
      <c r="H744">
        <v>0.593414</v>
      </c>
      <c r="I744">
        <v>0</v>
      </c>
    </row>
    <row r="745" spans="1:9" x14ac:dyDescent="0.25">
      <c r="A745" t="s">
        <v>89</v>
      </c>
      <c r="B745">
        <v>15972</v>
      </c>
      <c r="C745">
        <v>15931.8</v>
      </c>
      <c r="D745">
        <v>15841</v>
      </c>
      <c r="E745">
        <v>12838.7</v>
      </c>
      <c r="F745">
        <v>0</v>
      </c>
      <c r="G745">
        <v>0.40625299999999998</v>
      </c>
      <c r="H745">
        <v>0.59338599999999997</v>
      </c>
      <c r="I745">
        <v>0</v>
      </c>
    </row>
    <row r="746" spans="1:9" x14ac:dyDescent="0.25">
      <c r="A746" t="s">
        <v>89</v>
      </c>
      <c r="B746">
        <v>15974.2</v>
      </c>
      <c r="C746">
        <v>15932.8</v>
      </c>
      <c r="D746">
        <v>15839.7</v>
      </c>
      <c r="E746">
        <v>12838.7</v>
      </c>
      <c r="F746">
        <v>0</v>
      </c>
      <c r="G746">
        <v>0.40586899999999998</v>
      </c>
      <c r="H746">
        <v>0.59342099999999998</v>
      </c>
      <c r="I746">
        <v>0</v>
      </c>
    </row>
    <row r="747" spans="1:9" x14ac:dyDescent="0.25">
      <c r="A747" t="s">
        <v>89</v>
      </c>
      <c r="B747">
        <v>15976.6</v>
      </c>
      <c r="C747">
        <v>15936.3</v>
      </c>
      <c r="D747">
        <v>15836.4</v>
      </c>
      <c r="E747">
        <v>12838.7</v>
      </c>
      <c r="F747">
        <v>0</v>
      </c>
      <c r="G747">
        <v>0.402895</v>
      </c>
      <c r="H747">
        <v>0.59341299999999997</v>
      </c>
      <c r="I747">
        <v>0</v>
      </c>
    </row>
    <row r="748" spans="1:9" x14ac:dyDescent="0.25">
      <c r="A748" t="s">
        <v>89</v>
      </c>
      <c r="B748">
        <v>15968.6</v>
      </c>
      <c r="C748">
        <v>15928.8</v>
      </c>
      <c r="D748">
        <v>15839.4</v>
      </c>
      <c r="E748">
        <v>12838.8</v>
      </c>
      <c r="F748">
        <v>0</v>
      </c>
      <c r="G748">
        <v>0.40324100000000002</v>
      </c>
      <c r="H748">
        <v>0.59328599999999998</v>
      </c>
      <c r="I748">
        <v>0</v>
      </c>
    </row>
    <row r="749" spans="1:9" x14ac:dyDescent="0.25">
      <c r="A749" t="s">
        <v>89</v>
      </c>
      <c r="B749">
        <v>16024.6</v>
      </c>
      <c r="C749">
        <v>15983.8</v>
      </c>
      <c r="D749">
        <v>15883.5</v>
      </c>
      <c r="E749">
        <v>12876.3</v>
      </c>
      <c r="F749">
        <v>0</v>
      </c>
      <c r="G749">
        <v>0.40742299999999998</v>
      </c>
      <c r="H749">
        <v>0.59342099999999998</v>
      </c>
      <c r="I749">
        <v>0</v>
      </c>
    </row>
    <row r="750" spans="1:9" x14ac:dyDescent="0.25">
      <c r="A750" t="s">
        <v>89</v>
      </c>
      <c r="B750">
        <v>16038.9</v>
      </c>
      <c r="C750">
        <v>15998.8</v>
      </c>
      <c r="D750">
        <v>15909.1</v>
      </c>
      <c r="E750">
        <v>12896.8</v>
      </c>
      <c r="F750">
        <v>0</v>
      </c>
      <c r="G750">
        <v>0.41010200000000002</v>
      </c>
      <c r="H750">
        <v>0.59342099999999998</v>
      </c>
      <c r="I750">
        <v>0</v>
      </c>
    </row>
    <row r="751" spans="1:9" x14ac:dyDescent="0.25">
      <c r="A751" t="s">
        <v>89</v>
      </c>
      <c r="B751">
        <v>16041.2</v>
      </c>
      <c r="C751">
        <v>16002</v>
      </c>
      <c r="D751">
        <v>15911.3</v>
      </c>
      <c r="E751">
        <v>12898.3</v>
      </c>
      <c r="F751">
        <v>0</v>
      </c>
      <c r="G751">
        <v>0.41010200000000002</v>
      </c>
      <c r="H751">
        <v>0.59342099999999998</v>
      </c>
      <c r="I751">
        <v>0</v>
      </c>
    </row>
    <row r="752" spans="1:9" x14ac:dyDescent="0.25">
      <c r="A752" t="s">
        <v>89</v>
      </c>
      <c r="B752">
        <v>16045.9</v>
      </c>
      <c r="C752">
        <v>16006.3</v>
      </c>
      <c r="D752">
        <v>15910.6</v>
      </c>
      <c r="E752">
        <v>12896.9</v>
      </c>
      <c r="F752">
        <v>0</v>
      </c>
      <c r="G752">
        <v>0.41010099999999999</v>
      </c>
      <c r="H752">
        <v>0.593364</v>
      </c>
      <c r="I752">
        <v>0</v>
      </c>
    </row>
    <row r="753" spans="1:9" x14ac:dyDescent="0.25">
      <c r="A753" t="s">
        <v>89</v>
      </c>
      <c r="B753">
        <v>16046.7</v>
      </c>
      <c r="C753">
        <v>16004.8</v>
      </c>
      <c r="D753">
        <v>15907.5</v>
      </c>
      <c r="E753">
        <v>12896.7</v>
      </c>
      <c r="F753">
        <v>0</v>
      </c>
      <c r="G753">
        <v>0.40614099999999997</v>
      </c>
      <c r="H753">
        <v>0.59315600000000002</v>
      </c>
      <c r="I753">
        <v>0</v>
      </c>
    </row>
    <row r="754" spans="1:9" x14ac:dyDescent="0.25">
      <c r="A754" t="s">
        <v>89</v>
      </c>
      <c r="B754">
        <v>16042.4</v>
      </c>
      <c r="C754">
        <v>16002.5</v>
      </c>
      <c r="D754">
        <v>15907.6</v>
      </c>
      <c r="E754">
        <v>12896.8</v>
      </c>
      <c r="F754">
        <v>0</v>
      </c>
      <c r="G754">
        <v>0.40680699999999997</v>
      </c>
      <c r="H754">
        <v>0.59279999999999999</v>
      </c>
      <c r="I754">
        <v>0</v>
      </c>
    </row>
    <row r="755" spans="1:9" x14ac:dyDescent="0.25">
      <c r="A755" t="s">
        <v>89</v>
      </c>
      <c r="B755">
        <v>16039.5</v>
      </c>
      <c r="C755">
        <v>15999.3</v>
      </c>
      <c r="D755">
        <v>15906.6</v>
      </c>
      <c r="E755">
        <v>12897.3</v>
      </c>
      <c r="F755">
        <v>0</v>
      </c>
      <c r="G755">
        <v>0.403777</v>
      </c>
      <c r="H755">
        <v>0.59338500000000005</v>
      </c>
      <c r="I755">
        <v>0</v>
      </c>
    </row>
    <row r="756" spans="1:9" x14ac:dyDescent="0.25">
      <c r="A756" t="s">
        <v>89</v>
      </c>
      <c r="B756">
        <v>16040.6</v>
      </c>
      <c r="C756">
        <v>16000.9</v>
      </c>
      <c r="D756">
        <v>15907.3</v>
      </c>
      <c r="E756">
        <v>12896.1</v>
      </c>
      <c r="F756">
        <v>0</v>
      </c>
      <c r="G756">
        <v>0.40290700000000002</v>
      </c>
      <c r="H756">
        <v>0.59341600000000005</v>
      </c>
      <c r="I756">
        <v>0</v>
      </c>
    </row>
    <row r="757" spans="1:9" x14ac:dyDescent="0.25">
      <c r="A757" t="s">
        <v>89</v>
      </c>
      <c r="B757">
        <v>16042.4</v>
      </c>
      <c r="C757">
        <v>16002.2</v>
      </c>
      <c r="D757">
        <v>15909.1</v>
      </c>
      <c r="E757">
        <v>12894.9</v>
      </c>
      <c r="F757">
        <v>0</v>
      </c>
      <c r="G757">
        <v>0.410103</v>
      </c>
      <c r="H757">
        <v>0.59342099999999998</v>
      </c>
      <c r="I757">
        <v>0</v>
      </c>
    </row>
    <row r="758" spans="1:9" x14ac:dyDescent="0.25">
      <c r="A758" t="s">
        <v>89</v>
      </c>
      <c r="B758">
        <v>16047.8</v>
      </c>
      <c r="C758">
        <v>16006.9</v>
      </c>
      <c r="D758">
        <v>15906</v>
      </c>
      <c r="E758">
        <v>12894.7</v>
      </c>
      <c r="F758">
        <v>0</v>
      </c>
      <c r="G758">
        <v>0.41010099999999999</v>
      </c>
      <c r="H758">
        <v>0.593418</v>
      </c>
      <c r="I758">
        <v>0</v>
      </c>
    </row>
    <row r="759" spans="1:9" x14ac:dyDescent="0.25">
      <c r="A759" t="s">
        <v>89</v>
      </c>
      <c r="B759">
        <v>16045.3</v>
      </c>
      <c r="C759">
        <v>16004.7</v>
      </c>
      <c r="D759">
        <v>15906.2</v>
      </c>
      <c r="E759">
        <v>12894.5</v>
      </c>
      <c r="F759">
        <v>0</v>
      </c>
      <c r="G759">
        <v>0.402862</v>
      </c>
      <c r="H759">
        <v>0.59340700000000002</v>
      </c>
      <c r="I759">
        <v>0</v>
      </c>
    </row>
    <row r="760" spans="1:9" x14ac:dyDescent="0.25">
      <c r="A760" t="s">
        <v>89</v>
      </c>
      <c r="B760">
        <v>16040.2</v>
      </c>
      <c r="C760">
        <v>15999.9</v>
      </c>
      <c r="D760">
        <v>15909.9</v>
      </c>
      <c r="E760">
        <v>12895.9</v>
      </c>
      <c r="F760">
        <v>0</v>
      </c>
      <c r="G760">
        <v>0.40286300000000003</v>
      </c>
      <c r="H760">
        <v>0.59341600000000005</v>
      </c>
      <c r="I760">
        <v>0</v>
      </c>
    </row>
    <row r="761" spans="1:9" x14ac:dyDescent="0.25">
      <c r="A761" t="s">
        <v>89</v>
      </c>
      <c r="B761">
        <v>16048.5</v>
      </c>
      <c r="C761">
        <v>16005.6</v>
      </c>
      <c r="D761">
        <v>15905.4</v>
      </c>
      <c r="E761">
        <v>12894.6</v>
      </c>
      <c r="F761">
        <v>0</v>
      </c>
      <c r="G761">
        <v>0.41010600000000003</v>
      </c>
      <c r="H761">
        <v>0.59338400000000002</v>
      </c>
      <c r="I761">
        <v>0</v>
      </c>
    </row>
    <row r="762" spans="1:9" x14ac:dyDescent="0.25">
      <c r="A762" t="s">
        <v>89</v>
      </c>
      <c r="B762">
        <v>16053.8</v>
      </c>
      <c r="C762">
        <v>16007.4</v>
      </c>
      <c r="D762">
        <v>15905.9</v>
      </c>
      <c r="E762">
        <v>12894.6</v>
      </c>
      <c r="F762">
        <v>0</v>
      </c>
      <c r="G762">
        <v>0.40290900000000002</v>
      </c>
      <c r="H762">
        <v>0.593283</v>
      </c>
      <c r="I762">
        <v>0</v>
      </c>
    </row>
    <row r="763" spans="1:9" x14ac:dyDescent="0.25">
      <c r="A763" t="s">
        <v>89</v>
      </c>
      <c r="B763">
        <v>16038.1</v>
      </c>
      <c r="C763">
        <v>15997.7</v>
      </c>
      <c r="D763">
        <v>15906.1</v>
      </c>
      <c r="E763">
        <v>12893.7</v>
      </c>
      <c r="F763">
        <v>0</v>
      </c>
      <c r="G763">
        <v>0.402862</v>
      </c>
      <c r="H763">
        <v>0.59341999999999995</v>
      </c>
      <c r="I763">
        <v>0</v>
      </c>
    </row>
    <row r="764" spans="1:9" x14ac:dyDescent="0.25">
      <c r="A764" t="s">
        <v>89</v>
      </c>
      <c r="B764">
        <v>16039.9</v>
      </c>
      <c r="C764">
        <v>16000.1</v>
      </c>
      <c r="D764">
        <v>15906.7</v>
      </c>
      <c r="E764">
        <v>12893.6</v>
      </c>
      <c r="F764">
        <v>0</v>
      </c>
      <c r="G764">
        <v>0.40486</v>
      </c>
      <c r="H764">
        <v>0.59342099999999998</v>
      </c>
      <c r="I764">
        <v>0</v>
      </c>
    </row>
    <row r="765" spans="1:9" x14ac:dyDescent="0.25">
      <c r="A765" t="s">
        <v>89</v>
      </c>
      <c r="B765">
        <v>16037.3</v>
      </c>
      <c r="C765">
        <v>15996.6</v>
      </c>
      <c r="D765">
        <v>15905.9</v>
      </c>
      <c r="E765">
        <v>12893.3</v>
      </c>
      <c r="F765">
        <v>0</v>
      </c>
      <c r="G765">
        <v>0.41003800000000001</v>
      </c>
      <c r="H765">
        <v>0.59338599999999997</v>
      </c>
      <c r="I765">
        <v>0</v>
      </c>
    </row>
    <row r="766" spans="1:9" x14ac:dyDescent="0.25">
      <c r="A766" t="s">
        <v>89</v>
      </c>
      <c r="B766">
        <v>16042.3</v>
      </c>
      <c r="C766">
        <v>16000.4</v>
      </c>
      <c r="D766">
        <v>15906.7</v>
      </c>
      <c r="E766">
        <v>12893.5</v>
      </c>
      <c r="F766">
        <v>0</v>
      </c>
      <c r="G766">
        <v>0.41010099999999999</v>
      </c>
      <c r="H766">
        <v>0.59321999999999997</v>
      </c>
      <c r="I766">
        <v>0</v>
      </c>
    </row>
    <row r="767" spans="1:9" x14ac:dyDescent="0.25">
      <c r="A767" t="s">
        <v>89</v>
      </c>
      <c r="B767">
        <v>16047.7</v>
      </c>
      <c r="C767">
        <v>16005.5</v>
      </c>
      <c r="D767">
        <v>15907.2</v>
      </c>
      <c r="E767">
        <v>12894.8</v>
      </c>
      <c r="F767">
        <v>0</v>
      </c>
      <c r="G767">
        <v>0.40695100000000001</v>
      </c>
      <c r="H767">
        <v>0.59341200000000005</v>
      </c>
      <c r="I767">
        <v>0</v>
      </c>
    </row>
    <row r="768" spans="1:9" x14ac:dyDescent="0.25">
      <c r="A768" t="s">
        <v>89</v>
      </c>
      <c r="B768">
        <v>16042</v>
      </c>
      <c r="C768">
        <v>16002.3</v>
      </c>
      <c r="D768">
        <v>15906.5</v>
      </c>
      <c r="E768">
        <v>12894.6</v>
      </c>
      <c r="F768">
        <v>0</v>
      </c>
      <c r="G768">
        <v>0.40294999999999997</v>
      </c>
      <c r="H768">
        <v>0.59341999999999995</v>
      </c>
      <c r="I768">
        <v>0</v>
      </c>
    </row>
    <row r="769" spans="1:25" x14ac:dyDescent="0.25">
      <c r="A769" t="s">
        <v>89</v>
      </c>
      <c r="B769">
        <v>16040.1</v>
      </c>
      <c r="C769">
        <v>16000.1</v>
      </c>
      <c r="D769">
        <v>15905.6</v>
      </c>
      <c r="E769">
        <v>12895.1</v>
      </c>
      <c r="F769">
        <v>0</v>
      </c>
      <c r="G769">
        <v>0.40850999999999998</v>
      </c>
      <c r="H769">
        <v>0.593086</v>
      </c>
      <c r="I769">
        <v>0</v>
      </c>
    </row>
    <row r="770" spans="1:25" x14ac:dyDescent="0.25">
      <c r="A770" t="s">
        <v>89</v>
      </c>
      <c r="B770">
        <v>16044.4</v>
      </c>
      <c r="C770">
        <v>16003.9</v>
      </c>
      <c r="D770">
        <v>15907.1</v>
      </c>
      <c r="E770">
        <v>12895.4</v>
      </c>
      <c r="F770">
        <v>0</v>
      </c>
      <c r="G770">
        <v>0.41010099999999999</v>
      </c>
      <c r="H770">
        <v>0.59048699999999998</v>
      </c>
      <c r="I770">
        <v>0</v>
      </c>
    </row>
    <row r="771" spans="1:25" x14ac:dyDescent="0.25">
      <c r="A771" t="s">
        <v>89</v>
      </c>
      <c r="B771">
        <v>16043</v>
      </c>
      <c r="C771">
        <v>16002.7</v>
      </c>
      <c r="D771">
        <v>15906</v>
      </c>
      <c r="E771">
        <v>12895.5</v>
      </c>
      <c r="F771">
        <v>0</v>
      </c>
      <c r="G771">
        <v>0.402868</v>
      </c>
      <c r="H771">
        <v>0.59336599999999995</v>
      </c>
      <c r="I771">
        <v>0</v>
      </c>
    </row>
    <row r="772" spans="1:25" x14ac:dyDescent="0.25">
      <c r="A772" t="s">
        <v>89</v>
      </c>
      <c r="B772">
        <v>16048.1</v>
      </c>
      <c r="C772">
        <v>16007.1</v>
      </c>
      <c r="D772">
        <v>15910.2</v>
      </c>
      <c r="E772">
        <v>12897.5</v>
      </c>
      <c r="F772">
        <v>0</v>
      </c>
      <c r="G772">
        <v>0.403443</v>
      </c>
      <c r="H772">
        <v>0.59326299999999998</v>
      </c>
      <c r="I772">
        <v>0</v>
      </c>
    </row>
    <row r="773" spans="1:25" x14ac:dyDescent="0.25">
      <c r="A773" t="s">
        <v>89</v>
      </c>
      <c r="B773">
        <v>16043</v>
      </c>
      <c r="C773">
        <v>16003.4</v>
      </c>
      <c r="D773">
        <v>15910.1</v>
      </c>
      <c r="E773">
        <v>12895.9</v>
      </c>
      <c r="F773">
        <v>0</v>
      </c>
      <c r="G773">
        <v>0.408358</v>
      </c>
      <c r="H773">
        <v>0.59342099999999998</v>
      </c>
      <c r="I773">
        <v>0</v>
      </c>
    </row>
    <row r="774" spans="1:25" x14ac:dyDescent="0.25">
      <c r="A774" t="s">
        <v>89</v>
      </c>
      <c r="B774">
        <v>16054.2</v>
      </c>
      <c r="C774">
        <v>16005.7</v>
      </c>
      <c r="D774">
        <v>15908.6</v>
      </c>
      <c r="E774">
        <v>12894.5</v>
      </c>
      <c r="F774">
        <v>0</v>
      </c>
      <c r="G774">
        <v>0.40964200000000001</v>
      </c>
      <c r="H774">
        <v>0.60066900000000001</v>
      </c>
      <c r="I774">
        <v>0</v>
      </c>
    </row>
    <row r="775" spans="1:25" x14ac:dyDescent="0.25">
      <c r="A775" t="s">
        <v>89</v>
      </c>
      <c r="B775">
        <v>16047.8</v>
      </c>
      <c r="C775">
        <v>16006.8</v>
      </c>
      <c r="D775">
        <v>15907.2</v>
      </c>
      <c r="E775">
        <v>12895.1</v>
      </c>
      <c r="F775">
        <v>0</v>
      </c>
      <c r="G775">
        <v>0.40315000000000001</v>
      </c>
      <c r="H775">
        <v>0.59322399999999997</v>
      </c>
      <c r="I775">
        <v>0</v>
      </c>
    </row>
    <row r="776" spans="1:25" x14ac:dyDescent="0.25">
      <c r="A776" t="s">
        <v>89</v>
      </c>
      <c r="B776">
        <v>16043.8</v>
      </c>
      <c r="C776">
        <v>16002.4</v>
      </c>
      <c r="D776">
        <v>15906.5</v>
      </c>
      <c r="E776">
        <v>12895.4</v>
      </c>
      <c r="F776">
        <v>0</v>
      </c>
      <c r="G776">
        <v>0.40294200000000002</v>
      </c>
      <c r="H776">
        <v>0.593418</v>
      </c>
      <c r="I776">
        <v>0</v>
      </c>
    </row>
    <row r="777" spans="1:25" x14ac:dyDescent="0.25">
      <c r="A777" t="s">
        <v>89</v>
      </c>
      <c r="B777">
        <v>16028.7</v>
      </c>
      <c r="C777">
        <v>15985.3</v>
      </c>
      <c r="D777">
        <v>15903.4</v>
      </c>
      <c r="E777">
        <v>12894</v>
      </c>
      <c r="F777">
        <v>0</v>
      </c>
      <c r="G777">
        <v>0.41010200000000002</v>
      </c>
      <c r="H777">
        <v>0.59341699999999997</v>
      </c>
      <c r="I777">
        <v>0</v>
      </c>
    </row>
    <row r="778" spans="1:25" x14ac:dyDescent="0.25">
      <c r="A778" t="s">
        <v>89</v>
      </c>
      <c r="B778">
        <v>16025.7</v>
      </c>
      <c r="C778">
        <v>15982.9</v>
      </c>
      <c r="D778">
        <v>15902.6</v>
      </c>
      <c r="E778">
        <v>12893.1</v>
      </c>
      <c r="F778">
        <v>0</v>
      </c>
      <c r="G778">
        <v>0.40286699999999998</v>
      </c>
      <c r="H778">
        <v>0.59342099999999998</v>
      </c>
      <c r="I778">
        <v>0</v>
      </c>
    </row>
    <row r="779" spans="1:25" x14ac:dyDescent="0.25">
      <c r="A779" t="s">
        <v>89</v>
      </c>
      <c r="B779">
        <v>16051.7</v>
      </c>
      <c r="C779">
        <v>16010</v>
      </c>
      <c r="D779">
        <v>15907</v>
      </c>
      <c r="E779">
        <v>12895.2</v>
      </c>
      <c r="F779">
        <v>0</v>
      </c>
      <c r="G779">
        <v>0.40309899999999999</v>
      </c>
      <c r="H779">
        <v>0.59531199999999995</v>
      </c>
      <c r="I779">
        <v>0</v>
      </c>
    </row>
    <row r="780" spans="1:25" x14ac:dyDescent="0.25">
      <c r="A780" t="s">
        <v>89</v>
      </c>
      <c r="B780">
        <v>16051.9</v>
      </c>
      <c r="C780">
        <v>16011.2</v>
      </c>
      <c r="D780">
        <v>15909.3</v>
      </c>
      <c r="E780">
        <v>12895.6</v>
      </c>
      <c r="F780">
        <v>0</v>
      </c>
      <c r="G780">
        <v>0.41010200000000002</v>
      </c>
      <c r="H780">
        <v>0.59323099999999995</v>
      </c>
      <c r="I780">
        <v>0</v>
      </c>
    </row>
    <row r="781" spans="1:25" x14ac:dyDescent="0.25">
      <c r="A781" t="s">
        <v>89</v>
      </c>
      <c r="B781">
        <v>16043.9</v>
      </c>
      <c r="C781">
        <v>16002.2</v>
      </c>
      <c r="D781">
        <v>15908.2</v>
      </c>
      <c r="E781">
        <v>12894.8</v>
      </c>
      <c r="F781">
        <v>0</v>
      </c>
      <c r="G781">
        <v>0.41010200000000002</v>
      </c>
      <c r="H781">
        <v>0.59342099999999998</v>
      </c>
      <c r="I781">
        <v>0</v>
      </c>
    </row>
    <row r="782" spans="1:25" x14ac:dyDescent="0.25">
      <c r="A782" t="s">
        <v>89</v>
      </c>
      <c r="B782">
        <v>16046.4</v>
      </c>
      <c r="C782">
        <v>16006.3</v>
      </c>
      <c r="D782">
        <v>15905.9</v>
      </c>
      <c r="E782">
        <v>12894.5</v>
      </c>
      <c r="F782">
        <v>0</v>
      </c>
      <c r="G782">
        <v>0.40779500000000002</v>
      </c>
      <c r="H782">
        <v>0.593418</v>
      </c>
      <c r="I782">
        <v>0</v>
      </c>
    </row>
    <row r="783" spans="1:25" x14ac:dyDescent="0.25">
      <c r="A783" t="s">
        <v>89</v>
      </c>
      <c r="B783">
        <v>16048.8</v>
      </c>
      <c r="C783">
        <v>16008.3</v>
      </c>
      <c r="D783">
        <v>15906.5</v>
      </c>
      <c r="E783">
        <v>12895.5</v>
      </c>
      <c r="F783">
        <v>0</v>
      </c>
      <c r="G783">
        <v>0.40377999999999997</v>
      </c>
      <c r="H783">
        <v>0.59341699999999997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89</v>
      </c>
      <c r="B784">
        <v>16043.5</v>
      </c>
      <c r="C784">
        <v>16003.1</v>
      </c>
      <c r="D784">
        <v>15907</v>
      </c>
      <c r="E784">
        <v>12895.3</v>
      </c>
      <c r="F784">
        <v>0</v>
      </c>
      <c r="G784">
        <v>0.40534999999999999</v>
      </c>
      <c r="H784">
        <v>0.59333199999999997</v>
      </c>
      <c r="I784">
        <v>0</v>
      </c>
      <c r="R784">
        <f>AVERAGE(B735:B784)</f>
        <v>16023.606000000002</v>
      </c>
      <c r="S784">
        <f>AVERAGE(C735:C784)</f>
        <v>15982.660000000002</v>
      </c>
      <c r="U784">
        <f>_xlfn.VAR.P(B735:B784)</f>
        <v>1006.8177639999922</v>
      </c>
      <c r="V784">
        <f>_xlfn.VAR.P(C735:C784)</f>
        <v>984.45360000000301</v>
      </c>
      <c r="X784">
        <f>1.96*SQRT(U784)/50</f>
        <v>1.2438313586949592</v>
      </c>
      <c r="Y784">
        <f>1.96*SQRT(V784)/50</f>
        <v>1.2299393399286018</v>
      </c>
    </row>
    <row r="785" spans="1:9" x14ac:dyDescent="0.25">
      <c r="A785" t="s">
        <v>89</v>
      </c>
      <c r="B785">
        <v>801263.08270000003</v>
      </c>
      <c r="C785" t="s">
        <v>36</v>
      </c>
    </row>
    <row r="786" spans="1:9" x14ac:dyDescent="0.25">
      <c r="A786" t="s">
        <v>90</v>
      </c>
      <c r="B786">
        <v>13124.1</v>
      </c>
      <c r="C786">
        <v>13082.9</v>
      </c>
      <c r="D786">
        <v>12987.2</v>
      </c>
      <c r="E786">
        <v>9978.0300000000007</v>
      </c>
      <c r="F786">
        <v>0</v>
      </c>
      <c r="G786">
        <v>0.40295700000000001</v>
      </c>
      <c r="H786">
        <v>0.59342099999999998</v>
      </c>
      <c r="I786">
        <v>0</v>
      </c>
    </row>
    <row r="787" spans="1:9" x14ac:dyDescent="0.25">
      <c r="A787" t="s">
        <v>90</v>
      </c>
      <c r="B787">
        <v>13121.9</v>
      </c>
      <c r="C787">
        <v>13081.9</v>
      </c>
      <c r="D787">
        <v>12988.3</v>
      </c>
      <c r="E787">
        <v>9978.7800000000007</v>
      </c>
      <c r="F787">
        <v>0</v>
      </c>
      <c r="G787">
        <v>0.40307300000000001</v>
      </c>
      <c r="H787">
        <v>0.59289700000000001</v>
      </c>
      <c r="I787">
        <v>0</v>
      </c>
    </row>
    <row r="788" spans="1:9" x14ac:dyDescent="0.25">
      <c r="A788" t="s">
        <v>90</v>
      </c>
      <c r="B788">
        <v>13124.2</v>
      </c>
      <c r="C788">
        <v>13083.7</v>
      </c>
      <c r="D788">
        <v>12990.2</v>
      </c>
      <c r="E788">
        <v>9978.3700000000008</v>
      </c>
      <c r="F788">
        <v>0</v>
      </c>
      <c r="G788">
        <v>0.40633000000000002</v>
      </c>
      <c r="H788">
        <v>0.59337499999999999</v>
      </c>
      <c r="I788">
        <v>0</v>
      </c>
    </row>
    <row r="789" spans="1:9" x14ac:dyDescent="0.25">
      <c r="A789" t="s">
        <v>90</v>
      </c>
      <c r="B789">
        <v>13127.7</v>
      </c>
      <c r="C789">
        <v>13087.3</v>
      </c>
      <c r="D789">
        <v>12989.8</v>
      </c>
      <c r="E789">
        <v>9978.52</v>
      </c>
      <c r="F789">
        <v>0</v>
      </c>
      <c r="G789">
        <v>0.406169</v>
      </c>
      <c r="H789">
        <v>0.59341100000000002</v>
      </c>
      <c r="I789">
        <v>0</v>
      </c>
    </row>
    <row r="790" spans="1:9" x14ac:dyDescent="0.25">
      <c r="A790" t="s">
        <v>90</v>
      </c>
      <c r="B790">
        <v>13127.8</v>
      </c>
      <c r="C790">
        <v>13087.4</v>
      </c>
      <c r="D790">
        <v>12992</v>
      </c>
      <c r="E790">
        <v>9979.84</v>
      </c>
      <c r="F790">
        <v>0</v>
      </c>
      <c r="G790">
        <v>0.40329300000000001</v>
      </c>
      <c r="H790">
        <v>0.59306099999999995</v>
      </c>
      <c r="I790">
        <v>0</v>
      </c>
    </row>
    <row r="791" spans="1:9" x14ac:dyDescent="0.25">
      <c r="A791" t="s">
        <v>90</v>
      </c>
      <c r="B791">
        <v>13124.2</v>
      </c>
      <c r="C791">
        <v>13083.4</v>
      </c>
      <c r="D791">
        <v>12989.3</v>
      </c>
      <c r="E791">
        <v>9978.17</v>
      </c>
      <c r="F791">
        <v>0</v>
      </c>
      <c r="G791">
        <v>0.40296399999999999</v>
      </c>
      <c r="H791">
        <v>0.59333599999999997</v>
      </c>
      <c r="I791">
        <v>0</v>
      </c>
    </row>
    <row r="792" spans="1:9" x14ac:dyDescent="0.25">
      <c r="A792" t="s">
        <v>90</v>
      </c>
      <c r="B792">
        <v>13125.1</v>
      </c>
      <c r="C792">
        <v>13084.1</v>
      </c>
      <c r="D792">
        <v>12988</v>
      </c>
      <c r="E792">
        <v>9977.6200000000008</v>
      </c>
      <c r="F792">
        <v>0</v>
      </c>
      <c r="G792">
        <v>0.402868</v>
      </c>
      <c r="H792">
        <v>0.59340000000000004</v>
      </c>
      <c r="I792">
        <v>0</v>
      </c>
    </row>
    <row r="793" spans="1:9" x14ac:dyDescent="0.25">
      <c r="A793" t="s">
        <v>90</v>
      </c>
      <c r="B793">
        <v>13124.4</v>
      </c>
      <c r="C793">
        <v>13083.5</v>
      </c>
      <c r="D793">
        <v>12986.7</v>
      </c>
      <c r="E793">
        <v>9977.16</v>
      </c>
      <c r="F793">
        <v>0</v>
      </c>
      <c r="G793">
        <v>0.41010099999999999</v>
      </c>
      <c r="H793">
        <v>0.59341999999999995</v>
      </c>
      <c r="I793">
        <v>0</v>
      </c>
    </row>
    <row r="794" spans="1:9" x14ac:dyDescent="0.25">
      <c r="A794" t="s">
        <v>90</v>
      </c>
      <c r="B794">
        <v>13122.4</v>
      </c>
      <c r="C794">
        <v>13081.7</v>
      </c>
      <c r="D794">
        <v>12985.9</v>
      </c>
      <c r="E794">
        <v>9976.34</v>
      </c>
      <c r="F794">
        <v>0</v>
      </c>
      <c r="G794">
        <v>0.403644</v>
      </c>
      <c r="H794">
        <v>0.59342099999999998</v>
      </c>
      <c r="I794">
        <v>0</v>
      </c>
    </row>
    <row r="795" spans="1:9" x14ac:dyDescent="0.25">
      <c r="A795" t="s">
        <v>90</v>
      </c>
      <c r="B795">
        <v>13116.3</v>
      </c>
      <c r="C795">
        <v>13076.5</v>
      </c>
      <c r="D795">
        <v>12989.9</v>
      </c>
      <c r="E795">
        <v>9977.5</v>
      </c>
      <c r="F795">
        <v>0</v>
      </c>
      <c r="G795">
        <v>0.40817399999999998</v>
      </c>
      <c r="H795">
        <v>0.59341500000000003</v>
      </c>
      <c r="I795">
        <v>0</v>
      </c>
    </row>
    <row r="796" spans="1:9" x14ac:dyDescent="0.25">
      <c r="A796" t="s">
        <v>90</v>
      </c>
      <c r="B796">
        <v>13124.2</v>
      </c>
      <c r="C796">
        <v>13083.6</v>
      </c>
      <c r="D796">
        <v>12986</v>
      </c>
      <c r="E796">
        <v>9977</v>
      </c>
      <c r="F796">
        <v>0</v>
      </c>
      <c r="G796">
        <v>0.40327000000000002</v>
      </c>
      <c r="H796">
        <v>0.59339799999999998</v>
      </c>
      <c r="I796">
        <v>0</v>
      </c>
    </row>
    <row r="797" spans="1:9" x14ac:dyDescent="0.25">
      <c r="A797" t="s">
        <v>90</v>
      </c>
      <c r="B797">
        <v>13124.8</v>
      </c>
      <c r="C797">
        <v>13083.9</v>
      </c>
      <c r="D797">
        <v>12987.7</v>
      </c>
      <c r="E797">
        <v>9976.73</v>
      </c>
      <c r="F797">
        <v>0</v>
      </c>
      <c r="G797">
        <v>0.40502899999999997</v>
      </c>
      <c r="H797">
        <v>0.593418</v>
      </c>
      <c r="I797">
        <v>0</v>
      </c>
    </row>
    <row r="798" spans="1:9" x14ac:dyDescent="0.25">
      <c r="A798" t="s">
        <v>90</v>
      </c>
      <c r="B798">
        <v>13126.3</v>
      </c>
      <c r="C798">
        <v>13085.2</v>
      </c>
      <c r="D798">
        <v>12988.9</v>
      </c>
      <c r="E798">
        <v>9977.7900000000009</v>
      </c>
      <c r="F798">
        <v>0</v>
      </c>
      <c r="G798">
        <v>0.40307399999999999</v>
      </c>
      <c r="H798">
        <v>0.59341699999999997</v>
      </c>
      <c r="I798">
        <v>0</v>
      </c>
    </row>
    <row r="799" spans="1:9" x14ac:dyDescent="0.25">
      <c r="A799" t="s">
        <v>90</v>
      </c>
      <c r="B799">
        <v>13122.9</v>
      </c>
      <c r="C799">
        <v>13083.6</v>
      </c>
      <c r="D799">
        <v>12989.1</v>
      </c>
      <c r="E799">
        <v>9977.7900000000009</v>
      </c>
      <c r="F799">
        <v>0</v>
      </c>
      <c r="G799">
        <v>0.40332299999999999</v>
      </c>
      <c r="H799">
        <v>0.59340599999999999</v>
      </c>
      <c r="I799">
        <v>0</v>
      </c>
    </row>
    <row r="800" spans="1:9" x14ac:dyDescent="0.25">
      <c r="A800" t="s">
        <v>90</v>
      </c>
      <c r="B800">
        <v>13120.4</v>
      </c>
      <c r="C800">
        <v>13080.1</v>
      </c>
      <c r="D800">
        <v>12991.2</v>
      </c>
      <c r="E800">
        <v>9978.2999999999993</v>
      </c>
      <c r="F800">
        <v>0</v>
      </c>
      <c r="G800">
        <v>0.403138</v>
      </c>
      <c r="H800">
        <v>0.59342099999999998</v>
      </c>
      <c r="I800">
        <v>0</v>
      </c>
    </row>
    <row r="801" spans="1:9" x14ac:dyDescent="0.25">
      <c r="A801" t="s">
        <v>90</v>
      </c>
      <c r="B801">
        <v>13121.6</v>
      </c>
      <c r="C801">
        <v>13081.7</v>
      </c>
      <c r="D801">
        <v>12990.2</v>
      </c>
      <c r="E801">
        <v>9977.84</v>
      </c>
      <c r="F801">
        <v>0</v>
      </c>
      <c r="G801">
        <v>0.41010099999999999</v>
      </c>
      <c r="H801">
        <v>0.59340599999999999</v>
      </c>
      <c r="I801">
        <v>0</v>
      </c>
    </row>
    <row r="802" spans="1:9" x14ac:dyDescent="0.25">
      <c r="A802" t="s">
        <v>90</v>
      </c>
      <c r="B802">
        <v>13125.7</v>
      </c>
      <c r="C802">
        <v>13085.1</v>
      </c>
      <c r="D802">
        <v>12989.2</v>
      </c>
      <c r="E802">
        <v>9978.5</v>
      </c>
      <c r="F802">
        <v>0</v>
      </c>
      <c r="G802">
        <v>0.40456599999999998</v>
      </c>
      <c r="H802">
        <v>0.59331900000000004</v>
      </c>
      <c r="I802">
        <v>0</v>
      </c>
    </row>
    <row r="803" spans="1:9" x14ac:dyDescent="0.25">
      <c r="A803" t="s">
        <v>90</v>
      </c>
      <c r="B803">
        <v>13124.6</v>
      </c>
      <c r="C803">
        <v>13083.9</v>
      </c>
      <c r="D803">
        <v>12988.4</v>
      </c>
      <c r="E803">
        <v>9978.4</v>
      </c>
      <c r="F803">
        <v>0</v>
      </c>
      <c r="G803">
        <v>0.40378900000000001</v>
      </c>
      <c r="H803">
        <v>0.59316999999999998</v>
      </c>
      <c r="I803">
        <v>0</v>
      </c>
    </row>
    <row r="804" spans="1:9" x14ac:dyDescent="0.25">
      <c r="A804" t="s">
        <v>90</v>
      </c>
      <c r="B804">
        <v>13119.8</v>
      </c>
      <c r="C804">
        <v>13078.7</v>
      </c>
      <c r="D804">
        <v>12988.1</v>
      </c>
      <c r="E804">
        <v>9978.7099999999991</v>
      </c>
      <c r="F804">
        <v>0</v>
      </c>
      <c r="G804">
        <v>0.40326200000000001</v>
      </c>
      <c r="H804">
        <v>0.59341900000000003</v>
      </c>
      <c r="I804">
        <v>0</v>
      </c>
    </row>
    <row r="805" spans="1:9" x14ac:dyDescent="0.25">
      <c r="A805" t="s">
        <v>90</v>
      </c>
      <c r="B805">
        <v>13125.4</v>
      </c>
      <c r="C805">
        <v>13085.9</v>
      </c>
      <c r="D805">
        <v>12989.8</v>
      </c>
      <c r="E805">
        <v>9979.0499999999993</v>
      </c>
      <c r="F805">
        <v>0</v>
      </c>
      <c r="G805">
        <v>0.404476</v>
      </c>
      <c r="H805">
        <v>0.59341100000000002</v>
      </c>
      <c r="I805">
        <v>0</v>
      </c>
    </row>
    <row r="806" spans="1:9" x14ac:dyDescent="0.25">
      <c r="A806" t="s">
        <v>90</v>
      </c>
      <c r="B806">
        <v>13129.4</v>
      </c>
      <c r="C806">
        <v>13089.5</v>
      </c>
      <c r="D806">
        <v>12994</v>
      </c>
      <c r="E806">
        <v>9981.24</v>
      </c>
      <c r="F806">
        <v>0</v>
      </c>
      <c r="G806">
        <v>0.41010099999999999</v>
      </c>
      <c r="H806">
        <v>0.59340999999999999</v>
      </c>
      <c r="I806">
        <v>0</v>
      </c>
    </row>
    <row r="807" spans="1:9" x14ac:dyDescent="0.25">
      <c r="A807" t="s">
        <v>90</v>
      </c>
      <c r="B807">
        <v>13128.2</v>
      </c>
      <c r="C807">
        <v>13087.2</v>
      </c>
      <c r="D807">
        <v>12993.3</v>
      </c>
      <c r="E807">
        <v>9981.06</v>
      </c>
      <c r="F807">
        <v>0</v>
      </c>
      <c r="G807">
        <v>0.40401599999999999</v>
      </c>
      <c r="H807">
        <v>0.59340000000000004</v>
      </c>
      <c r="I807">
        <v>0</v>
      </c>
    </row>
    <row r="808" spans="1:9" x14ac:dyDescent="0.25">
      <c r="A808" t="s">
        <v>90</v>
      </c>
      <c r="B808">
        <v>13125.9</v>
      </c>
      <c r="C808">
        <v>13085.2</v>
      </c>
      <c r="D808">
        <v>12994.5</v>
      </c>
      <c r="E808">
        <v>9980</v>
      </c>
      <c r="F808">
        <v>0</v>
      </c>
      <c r="G808">
        <v>0.40488600000000002</v>
      </c>
      <c r="H808">
        <v>0.59342099999999998</v>
      </c>
      <c r="I808">
        <v>0</v>
      </c>
    </row>
    <row r="809" spans="1:9" x14ac:dyDescent="0.25">
      <c r="A809" t="s">
        <v>90</v>
      </c>
      <c r="B809">
        <v>13120.1</v>
      </c>
      <c r="C809">
        <v>13079.9</v>
      </c>
      <c r="D809">
        <v>12993.7</v>
      </c>
      <c r="E809">
        <v>9978.52</v>
      </c>
      <c r="F809">
        <v>0</v>
      </c>
      <c r="G809">
        <v>0.40557300000000002</v>
      </c>
      <c r="H809">
        <v>0.59691300000000003</v>
      </c>
      <c r="I809">
        <v>0</v>
      </c>
    </row>
    <row r="810" spans="1:9" x14ac:dyDescent="0.25">
      <c r="A810" t="s">
        <v>90</v>
      </c>
      <c r="B810">
        <v>13124.9</v>
      </c>
      <c r="C810">
        <v>13085.6</v>
      </c>
      <c r="D810">
        <v>12989.4</v>
      </c>
      <c r="E810">
        <v>9978.19</v>
      </c>
      <c r="F810">
        <v>0</v>
      </c>
      <c r="G810">
        <v>0.405976</v>
      </c>
      <c r="H810">
        <v>0.59341500000000003</v>
      </c>
      <c r="I810">
        <v>0</v>
      </c>
    </row>
    <row r="811" spans="1:9" x14ac:dyDescent="0.25">
      <c r="A811" t="s">
        <v>90</v>
      </c>
      <c r="B811">
        <v>13121.1</v>
      </c>
      <c r="C811">
        <v>13082.1</v>
      </c>
      <c r="D811">
        <v>12992</v>
      </c>
      <c r="E811">
        <v>9979</v>
      </c>
      <c r="F811">
        <v>0</v>
      </c>
      <c r="G811">
        <v>0.40309099999999998</v>
      </c>
      <c r="H811">
        <v>0.59341900000000003</v>
      </c>
      <c r="I811">
        <v>0</v>
      </c>
    </row>
    <row r="812" spans="1:9" x14ac:dyDescent="0.25">
      <c r="A812" t="s">
        <v>90</v>
      </c>
      <c r="B812">
        <v>13121.3</v>
      </c>
      <c r="C812">
        <v>13081.8</v>
      </c>
      <c r="D812">
        <v>12991.4</v>
      </c>
      <c r="E812">
        <v>9978.36</v>
      </c>
      <c r="F812">
        <v>0</v>
      </c>
      <c r="G812">
        <v>0.407136</v>
      </c>
      <c r="H812">
        <v>0.593418</v>
      </c>
      <c r="I812">
        <v>0</v>
      </c>
    </row>
    <row r="813" spans="1:9" x14ac:dyDescent="0.25">
      <c r="A813" t="s">
        <v>90</v>
      </c>
      <c r="B813">
        <v>13124.4</v>
      </c>
      <c r="C813">
        <v>13084.7</v>
      </c>
      <c r="D813">
        <v>12988.4</v>
      </c>
      <c r="E813">
        <v>9978.77</v>
      </c>
      <c r="F813">
        <v>0</v>
      </c>
      <c r="G813">
        <v>0.41010200000000002</v>
      </c>
      <c r="H813">
        <v>0.59291300000000002</v>
      </c>
      <c r="I813">
        <v>0</v>
      </c>
    </row>
    <row r="814" spans="1:9" x14ac:dyDescent="0.25">
      <c r="A814" t="s">
        <v>90</v>
      </c>
      <c r="B814">
        <v>13125.2</v>
      </c>
      <c r="C814">
        <v>13085.6</v>
      </c>
      <c r="D814">
        <v>12988.3</v>
      </c>
      <c r="E814">
        <v>9978.4699999999993</v>
      </c>
      <c r="F814">
        <v>0</v>
      </c>
      <c r="G814">
        <v>0.40760600000000002</v>
      </c>
      <c r="H814">
        <v>0.59313000000000005</v>
      </c>
      <c r="I814">
        <v>0</v>
      </c>
    </row>
    <row r="815" spans="1:9" x14ac:dyDescent="0.25">
      <c r="A815" t="s">
        <v>90</v>
      </c>
      <c r="B815">
        <v>13121.9</v>
      </c>
      <c r="C815">
        <v>13082.5</v>
      </c>
      <c r="D815">
        <v>12992.4</v>
      </c>
      <c r="E815">
        <v>9979.48</v>
      </c>
      <c r="F815">
        <v>0</v>
      </c>
      <c r="G815">
        <v>0.40290799999999999</v>
      </c>
      <c r="H815">
        <v>0.59330300000000002</v>
      </c>
      <c r="I815">
        <v>0</v>
      </c>
    </row>
    <row r="816" spans="1:9" x14ac:dyDescent="0.25">
      <c r="A816" t="s">
        <v>90</v>
      </c>
      <c r="B816">
        <v>13127.3</v>
      </c>
      <c r="C816">
        <v>13087.9</v>
      </c>
      <c r="D816">
        <v>12990.4</v>
      </c>
      <c r="E816">
        <v>9978.7099999999991</v>
      </c>
      <c r="F816">
        <v>0</v>
      </c>
      <c r="G816">
        <v>0.403474</v>
      </c>
      <c r="H816">
        <v>0.59342099999999998</v>
      </c>
      <c r="I816">
        <v>0</v>
      </c>
    </row>
    <row r="817" spans="1:9" x14ac:dyDescent="0.25">
      <c r="A817" t="s">
        <v>90</v>
      </c>
      <c r="B817">
        <v>13123.4</v>
      </c>
      <c r="C817">
        <v>13081.7</v>
      </c>
      <c r="D817">
        <v>12992.3</v>
      </c>
      <c r="E817">
        <v>9979.65</v>
      </c>
      <c r="F817">
        <v>0</v>
      </c>
      <c r="G817">
        <v>0.410105</v>
      </c>
      <c r="H817">
        <v>0.59340999999999999</v>
      </c>
      <c r="I817">
        <v>0</v>
      </c>
    </row>
    <row r="818" spans="1:9" x14ac:dyDescent="0.25">
      <c r="A818" t="s">
        <v>90</v>
      </c>
      <c r="B818">
        <v>13130.6</v>
      </c>
      <c r="C818">
        <v>13089.8</v>
      </c>
      <c r="D818">
        <v>12991.2</v>
      </c>
      <c r="E818">
        <v>9979.99</v>
      </c>
      <c r="F818">
        <v>0</v>
      </c>
      <c r="G818">
        <v>0.40289599999999998</v>
      </c>
      <c r="H818">
        <v>0.59340599999999999</v>
      </c>
      <c r="I818">
        <v>0</v>
      </c>
    </row>
    <row r="819" spans="1:9" x14ac:dyDescent="0.25">
      <c r="A819" t="s">
        <v>90</v>
      </c>
      <c r="B819">
        <v>13128.6</v>
      </c>
      <c r="C819">
        <v>13088.7</v>
      </c>
      <c r="D819">
        <v>12991</v>
      </c>
      <c r="E819">
        <v>9979.4699999999993</v>
      </c>
      <c r="F819">
        <v>0</v>
      </c>
      <c r="G819">
        <v>0.407416</v>
      </c>
      <c r="H819">
        <v>0.59337799999999996</v>
      </c>
      <c r="I819">
        <v>0</v>
      </c>
    </row>
    <row r="820" spans="1:9" x14ac:dyDescent="0.25">
      <c r="A820" t="s">
        <v>90</v>
      </c>
      <c r="B820">
        <v>13128.4</v>
      </c>
      <c r="C820">
        <v>13088.3</v>
      </c>
      <c r="D820">
        <v>12989.3</v>
      </c>
      <c r="E820">
        <v>9978.84</v>
      </c>
      <c r="F820">
        <v>0</v>
      </c>
      <c r="G820">
        <v>0.41010099999999999</v>
      </c>
      <c r="H820">
        <v>0.59331500000000004</v>
      </c>
      <c r="I820">
        <v>0</v>
      </c>
    </row>
    <row r="821" spans="1:9" x14ac:dyDescent="0.25">
      <c r="A821" t="s">
        <v>90</v>
      </c>
      <c r="B821">
        <v>13122.1</v>
      </c>
      <c r="C821">
        <v>13080.8</v>
      </c>
      <c r="D821">
        <v>12989.9</v>
      </c>
      <c r="E821">
        <v>9980.2199999999993</v>
      </c>
      <c r="F821">
        <v>0</v>
      </c>
      <c r="G821">
        <v>0.40326099999999998</v>
      </c>
      <c r="H821">
        <v>0.59341900000000003</v>
      </c>
      <c r="I821">
        <v>0</v>
      </c>
    </row>
    <row r="822" spans="1:9" x14ac:dyDescent="0.25">
      <c r="A822" t="s">
        <v>90</v>
      </c>
      <c r="B822">
        <v>13121.9</v>
      </c>
      <c r="C822">
        <v>13082.3</v>
      </c>
      <c r="D822">
        <v>12990.5</v>
      </c>
      <c r="E822">
        <v>9980.67</v>
      </c>
      <c r="F822">
        <v>0</v>
      </c>
      <c r="G822">
        <v>0.41010099999999999</v>
      </c>
      <c r="H822">
        <v>0.59779800000000005</v>
      </c>
      <c r="I822">
        <v>0</v>
      </c>
    </row>
    <row r="823" spans="1:9" x14ac:dyDescent="0.25">
      <c r="A823" t="s">
        <v>90</v>
      </c>
      <c r="B823">
        <v>13121.4</v>
      </c>
      <c r="C823">
        <v>13081.2</v>
      </c>
      <c r="D823">
        <v>12990.2</v>
      </c>
      <c r="E823">
        <v>9980.3700000000008</v>
      </c>
      <c r="F823">
        <v>0</v>
      </c>
      <c r="G823">
        <v>0.403254</v>
      </c>
      <c r="H823">
        <v>0.59337099999999998</v>
      </c>
      <c r="I823">
        <v>0</v>
      </c>
    </row>
    <row r="824" spans="1:9" x14ac:dyDescent="0.25">
      <c r="A824" t="s">
        <v>90</v>
      </c>
      <c r="B824">
        <v>13128.3</v>
      </c>
      <c r="C824">
        <v>13088.2</v>
      </c>
      <c r="D824">
        <v>12991</v>
      </c>
      <c r="E824">
        <v>9980.0499999999993</v>
      </c>
      <c r="F824">
        <v>0</v>
      </c>
      <c r="G824">
        <v>0.40493499999999999</v>
      </c>
      <c r="H824">
        <v>0.59336299999999997</v>
      </c>
      <c r="I824">
        <v>0</v>
      </c>
    </row>
    <row r="825" spans="1:9" x14ac:dyDescent="0.25">
      <c r="A825" t="s">
        <v>90</v>
      </c>
      <c r="B825">
        <v>13130.6</v>
      </c>
      <c r="C825">
        <v>13089.3</v>
      </c>
      <c r="D825">
        <v>12990.6</v>
      </c>
      <c r="E825">
        <v>9979.4699999999993</v>
      </c>
      <c r="F825">
        <v>0</v>
      </c>
      <c r="G825">
        <v>0.402895</v>
      </c>
      <c r="H825">
        <v>0.59338900000000006</v>
      </c>
      <c r="I825">
        <v>0</v>
      </c>
    </row>
    <row r="826" spans="1:9" x14ac:dyDescent="0.25">
      <c r="A826" t="s">
        <v>90</v>
      </c>
      <c r="B826">
        <v>13123.1</v>
      </c>
      <c r="C826">
        <v>13082.8</v>
      </c>
      <c r="D826">
        <v>12992.8</v>
      </c>
      <c r="E826">
        <v>9979.2099999999991</v>
      </c>
      <c r="F826">
        <v>0</v>
      </c>
      <c r="G826">
        <v>0.40423700000000001</v>
      </c>
      <c r="H826">
        <v>0.59339399999999998</v>
      </c>
      <c r="I826">
        <v>0</v>
      </c>
    </row>
    <row r="827" spans="1:9" x14ac:dyDescent="0.25">
      <c r="A827" t="s">
        <v>90</v>
      </c>
      <c r="B827">
        <v>13123.2</v>
      </c>
      <c r="C827">
        <v>13083.9</v>
      </c>
      <c r="D827">
        <v>12994.2</v>
      </c>
      <c r="E827">
        <v>9979.7999999999993</v>
      </c>
      <c r="F827">
        <v>0</v>
      </c>
      <c r="G827">
        <v>0.40612700000000002</v>
      </c>
      <c r="H827">
        <v>0.59339900000000001</v>
      </c>
      <c r="I827">
        <v>0</v>
      </c>
    </row>
    <row r="828" spans="1:9" x14ac:dyDescent="0.25">
      <c r="A828" t="s">
        <v>90</v>
      </c>
      <c r="B828">
        <v>13126.3</v>
      </c>
      <c r="C828">
        <v>13085.6</v>
      </c>
      <c r="D828">
        <v>12993.3</v>
      </c>
      <c r="E828">
        <v>9980.92</v>
      </c>
      <c r="F828">
        <v>0</v>
      </c>
      <c r="G828">
        <v>0.40344999999999998</v>
      </c>
      <c r="H828">
        <v>0.59443000000000001</v>
      </c>
      <c r="I828">
        <v>0</v>
      </c>
    </row>
    <row r="829" spans="1:9" x14ac:dyDescent="0.25">
      <c r="A829" t="s">
        <v>90</v>
      </c>
      <c r="B829">
        <v>13122.1</v>
      </c>
      <c r="C829">
        <v>13081.9</v>
      </c>
      <c r="D829">
        <v>12993.9</v>
      </c>
      <c r="E829">
        <v>9981.35</v>
      </c>
      <c r="F829">
        <v>0</v>
      </c>
      <c r="G829">
        <v>0.40288099999999999</v>
      </c>
      <c r="H829">
        <v>0.59326900000000005</v>
      </c>
      <c r="I829">
        <v>0</v>
      </c>
    </row>
    <row r="830" spans="1:9" x14ac:dyDescent="0.25">
      <c r="A830" t="s">
        <v>90</v>
      </c>
      <c r="B830">
        <v>13127.6</v>
      </c>
      <c r="C830">
        <v>13087.2</v>
      </c>
      <c r="D830">
        <v>12989.3</v>
      </c>
      <c r="E830">
        <v>9979.61</v>
      </c>
      <c r="F830">
        <v>0</v>
      </c>
      <c r="G830">
        <v>0.40301700000000001</v>
      </c>
      <c r="H830">
        <v>0.59340599999999999</v>
      </c>
      <c r="I830">
        <v>0</v>
      </c>
    </row>
    <row r="831" spans="1:9" x14ac:dyDescent="0.25">
      <c r="A831" t="s">
        <v>90</v>
      </c>
      <c r="B831">
        <v>13123.3</v>
      </c>
      <c r="C831">
        <v>13082.8</v>
      </c>
      <c r="D831">
        <v>12992</v>
      </c>
      <c r="E831">
        <v>9979.15</v>
      </c>
      <c r="F831">
        <v>0</v>
      </c>
      <c r="G831">
        <v>0.41010200000000002</v>
      </c>
      <c r="H831">
        <v>0.59316999999999998</v>
      </c>
      <c r="I831">
        <v>0</v>
      </c>
    </row>
    <row r="832" spans="1:9" x14ac:dyDescent="0.25">
      <c r="A832" t="s">
        <v>90</v>
      </c>
      <c r="B832">
        <v>13120.4</v>
      </c>
      <c r="C832">
        <v>13080.3</v>
      </c>
      <c r="D832">
        <v>12991.9</v>
      </c>
      <c r="E832">
        <v>9978.91</v>
      </c>
      <c r="F832">
        <v>0</v>
      </c>
      <c r="G832">
        <v>0.410103</v>
      </c>
      <c r="H832">
        <v>0.59336900000000004</v>
      </c>
      <c r="I832">
        <v>0</v>
      </c>
    </row>
    <row r="833" spans="1:25" x14ac:dyDescent="0.25">
      <c r="A833" t="s">
        <v>90</v>
      </c>
      <c r="B833">
        <v>13120.5</v>
      </c>
      <c r="C833">
        <v>13080</v>
      </c>
      <c r="D833">
        <v>12991.3</v>
      </c>
      <c r="E833">
        <v>9978.83</v>
      </c>
      <c r="F833">
        <v>0</v>
      </c>
      <c r="G833">
        <v>0.402862</v>
      </c>
      <c r="H833">
        <v>0.59338100000000005</v>
      </c>
      <c r="I833">
        <v>0</v>
      </c>
    </row>
    <row r="834" spans="1:25" x14ac:dyDescent="0.25">
      <c r="A834" t="s">
        <v>90</v>
      </c>
      <c r="B834">
        <v>13124.5</v>
      </c>
      <c r="C834">
        <v>13084</v>
      </c>
      <c r="D834">
        <v>12990.8</v>
      </c>
      <c r="E834">
        <v>9980.09</v>
      </c>
      <c r="F834">
        <v>0</v>
      </c>
      <c r="G834">
        <v>0.40811199999999997</v>
      </c>
      <c r="H834">
        <v>0.59340800000000005</v>
      </c>
      <c r="I834">
        <v>0</v>
      </c>
    </row>
    <row r="835" spans="1:25" x14ac:dyDescent="0.25">
      <c r="A835" t="s">
        <v>90</v>
      </c>
      <c r="B835">
        <v>13121.5</v>
      </c>
      <c r="C835">
        <v>13081</v>
      </c>
      <c r="D835">
        <v>12992.8</v>
      </c>
      <c r="E835">
        <v>9980.65</v>
      </c>
      <c r="F835">
        <v>0</v>
      </c>
      <c r="G835">
        <v>0.40471400000000002</v>
      </c>
      <c r="H835">
        <v>0.59333599999999997</v>
      </c>
      <c r="I835">
        <v>0</v>
      </c>
    </row>
    <row r="836" spans="1:25" x14ac:dyDescent="0.25">
      <c r="A836" t="s">
        <v>90</v>
      </c>
      <c r="B836">
        <v>13126.5</v>
      </c>
      <c r="C836">
        <v>13086.7</v>
      </c>
      <c r="D836">
        <v>12992.1</v>
      </c>
      <c r="E836">
        <v>9979.9699999999993</v>
      </c>
      <c r="F836">
        <v>0</v>
      </c>
      <c r="G836">
        <v>0.40286300000000003</v>
      </c>
      <c r="H836">
        <v>0.59341500000000003</v>
      </c>
      <c r="I836">
        <v>0</v>
      </c>
    </row>
    <row r="837" spans="1:25" x14ac:dyDescent="0.25">
      <c r="A837" t="s">
        <v>90</v>
      </c>
      <c r="B837">
        <v>13126</v>
      </c>
      <c r="C837">
        <v>13085.5</v>
      </c>
      <c r="D837">
        <v>12993.3</v>
      </c>
      <c r="E837">
        <v>9979.93</v>
      </c>
      <c r="F837">
        <v>0</v>
      </c>
      <c r="G837">
        <v>0.40700999999999998</v>
      </c>
      <c r="H837">
        <v>0.593418</v>
      </c>
      <c r="I837">
        <v>0</v>
      </c>
    </row>
    <row r="838" spans="1:25" x14ac:dyDescent="0.25">
      <c r="A838" t="s">
        <v>90</v>
      </c>
      <c r="B838">
        <v>13128.7</v>
      </c>
      <c r="C838">
        <v>13087.6</v>
      </c>
      <c r="D838">
        <v>12991.4</v>
      </c>
      <c r="E838">
        <v>9979.82</v>
      </c>
      <c r="F838">
        <v>0</v>
      </c>
      <c r="G838">
        <v>0.40288299999999999</v>
      </c>
      <c r="H838">
        <v>0.59340099999999996</v>
      </c>
      <c r="I838">
        <v>0</v>
      </c>
    </row>
    <row r="839" spans="1:25" x14ac:dyDescent="0.25">
      <c r="A839" t="s">
        <v>90</v>
      </c>
      <c r="B839">
        <v>13122.6</v>
      </c>
      <c r="C839">
        <v>13082.1</v>
      </c>
      <c r="D839">
        <v>12990.1</v>
      </c>
      <c r="E839">
        <v>9979.82</v>
      </c>
      <c r="F839">
        <v>0</v>
      </c>
      <c r="G839">
        <v>0.41010099999999999</v>
      </c>
      <c r="H839">
        <v>0.59342099999999998</v>
      </c>
      <c r="I839">
        <v>0</v>
      </c>
      <c r="R839" t="s">
        <v>67</v>
      </c>
      <c r="U839" t="s">
        <v>66</v>
      </c>
      <c r="X839" t="s">
        <v>64</v>
      </c>
    </row>
    <row r="840" spans="1:25" x14ac:dyDescent="0.25">
      <c r="A840" t="s">
        <v>90</v>
      </c>
      <c r="B840">
        <v>13126</v>
      </c>
      <c r="C840">
        <v>13085.1</v>
      </c>
      <c r="D840">
        <v>12991.1</v>
      </c>
      <c r="E840">
        <v>9980.0499999999993</v>
      </c>
      <c r="F840">
        <v>0</v>
      </c>
      <c r="G840">
        <v>0.41010200000000002</v>
      </c>
      <c r="H840">
        <v>0.59987199999999996</v>
      </c>
      <c r="I840">
        <v>0</v>
      </c>
      <c r="R840">
        <f>AVERAGE(B791:B840)</f>
        <v>13124.308000000001</v>
      </c>
      <c r="S840">
        <f>AVERAGE(C791:C840)</f>
        <v>13083.993999999999</v>
      </c>
      <c r="U840">
        <f>_xlfn.VAR.P(B791:B840)</f>
        <v>9.2275360000005779</v>
      </c>
      <c r="V840">
        <f>_xlfn.VAR.P(C791:C840)</f>
        <v>8.7985640000001641</v>
      </c>
      <c r="X840">
        <f>1.96*SQRT(U840)/50</f>
        <v>0.11907728968632469</v>
      </c>
      <c r="Y840">
        <f>1.96*SQRT(V840)/50</f>
        <v>0.11627650401074266</v>
      </c>
    </row>
    <row r="841" spans="1:25" x14ac:dyDescent="0.25">
      <c r="A841" t="s">
        <v>90</v>
      </c>
      <c r="B841">
        <v>656299.89110000001</v>
      </c>
      <c r="C841" t="s">
        <v>36</v>
      </c>
    </row>
    <row r="842" spans="1:25" x14ac:dyDescent="0.25">
      <c r="A842" t="s">
        <v>109</v>
      </c>
      <c r="B842">
        <v>13673.2</v>
      </c>
      <c r="C842">
        <v>13632.8</v>
      </c>
      <c r="D842">
        <v>13540.9</v>
      </c>
      <c r="E842">
        <v>12864.7</v>
      </c>
      <c r="F842">
        <v>0</v>
      </c>
      <c r="G842">
        <v>0.402922</v>
      </c>
      <c r="H842">
        <v>0.59341999999999995</v>
      </c>
      <c r="I842">
        <v>0</v>
      </c>
    </row>
    <row r="843" spans="1:25" x14ac:dyDescent="0.25">
      <c r="A843" t="s">
        <v>109</v>
      </c>
      <c r="B843">
        <v>13691.5</v>
      </c>
      <c r="C843">
        <v>13640.9</v>
      </c>
      <c r="D843">
        <v>13541.5</v>
      </c>
      <c r="E843">
        <v>12865.1</v>
      </c>
      <c r="F843">
        <v>0</v>
      </c>
      <c r="G843">
        <v>0.40549800000000003</v>
      </c>
      <c r="H843">
        <v>0.59307399999999999</v>
      </c>
      <c r="I843">
        <v>0</v>
      </c>
    </row>
    <row r="844" spans="1:25" x14ac:dyDescent="0.25">
      <c r="A844" t="s">
        <v>109</v>
      </c>
      <c r="B844">
        <v>13676.4</v>
      </c>
      <c r="C844">
        <v>13637.1</v>
      </c>
      <c r="D844">
        <v>13546.7</v>
      </c>
      <c r="E844">
        <v>12866.3</v>
      </c>
      <c r="F844">
        <v>0</v>
      </c>
      <c r="G844">
        <v>0.40449000000000002</v>
      </c>
      <c r="H844">
        <v>0.59341299999999997</v>
      </c>
      <c r="I844">
        <v>0</v>
      </c>
    </row>
    <row r="845" spans="1:25" x14ac:dyDescent="0.25">
      <c r="A845" t="s">
        <v>109</v>
      </c>
      <c r="B845">
        <v>13699.3</v>
      </c>
      <c r="C845">
        <v>13659.7</v>
      </c>
      <c r="D845">
        <v>13544.1</v>
      </c>
      <c r="E845">
        <v>12865.5</v>
      </c>
      <c r="F845">
        <v>0</v>
      </c>
      <c r="G845">
        <v>0.40296599999999999</v>
      </c>
      <c r="H845">
        <v>0.59341699999999997</v>
      </c>
      <c r="I845">
        <v>0</v>
      </c>
    </row>
    <row r="846" spans="1:25" x14ac:dyDescent="0.25">
      <c r="A846" t="s">
        <v>109</v>
      </c>
      <c r="B846">
        <v>13680.1</v>
      </c>
      <c r="C846">
        <v>13639.5</v>
      </c>
      <c r="D846">
        <v>13541.6</v>
      </c>
      <c r="E846">
        <v>12864.8</v>
      </c>
      <c r="F846">
        <v>0</v>
      </c>
      <c r="G846">
        <v>0.410105</v>
      </c>
      <c r="H846">
        <v>0.59333599999999997</v>
      </c>
      <c r="I846">
        <v>0</v>
      </c>
    </row>
    <row r="847" spans="1:25" x14ac:dyDescent="0.25">
      <c r="A847" t="s">
        <v>109</v>
      </c>
      <c r="B847">
        <v>13677.2</v>
      </c>
      <c r="C847">
        <v>13637.5</v>
      </c>
      <c r="D847">
        <v>13546.3</v>
      </c>
      <c r="E847">
        <v>12865.9</v>
      </c>
      <c r="F847">
        <v>0</v>
      </c>
      <c r="G847">
        <v>0.40983199999999997</v>
      </c>
      <c r="H847">
        <v>0.59341299999999997</v>
      </c>
      <c r="I847">
        <v>0</v>
      </c>
    </row>
    <row r="848" spans="1:25" x14ac:dyDescent="0.25">
      <c r="A848" t="s">
        <v>109</v>
      </c>
      <c r="B848">
        <v>13675</v>
      </c>
      <c r="C848">
        <v>13634.9</v>
      </c>
      <c r="D848">
        <v>13544.8</v>
      </c>
      <c r="E848">
        <v>12865.3</v>
      </c>
      <c r="F848">
        <v>0</v>
      </c>
      <c r="G848">
        <v>0.40308899999999998</v>
      </c>
      <c r="H848">
        <v>0.59341600000000005</v>
      </c>
      <c r="I848">
        <v>0</v>
      </c>
    </row>
    <row r="849" spans="1:9" x14ac:dyDescent="0.25">
      <c r="A849" t="s">
        <v>109</v>
      </c>
      <c r="B849">
        <v>13678.4</v>
      </c>
      <c r="C849">
        <v>13638.7</v>
      </c>
      <c r="D849">
        <v>13541.2</v>
      </c>
      <c r="E849">
        <v>12866.1</v>
      </c>
      <c r="F849">
        <v>0</v>
      </c>
      <c r="G849">
        <v>0.40476099999999998</v>
      </c>
      <c r="H849">
        <v>0.59341999999999995</v>
      </c>
      <c r="I849">
        <v>0</v>
      </c>
    </row>
    <row r="850" spans="1:9" x14ac:dyDescent="0.25">
      <c r="A850" t="s">
        <v>109</v>
      </c>
      <c r="B850">
        <v>13678.4</v>
      </c>
      <c r="C850">
        <v>13638.8</v>
      </c>
      <c r="D850">
        <v>13540.3</v>
      </c>
      <c r="E850">
        <v>12864.5</v>
      </c>
      <c r="F850">
        <v>0</v>
      </c>
      <c r="G850">
        <v>0.41010099999999999</v>
      </c>
      <c r="H850">
        <v>0.59314100000000003</v>
      </c>
      <c r="I850">
        <v>0</v>
      </c>
    </row>
    <row r="851" spans="1:9" x14ac:dyDescent="0.25">
      <c r="A851" t="s">
        <v>109</v>
      </c>
      <c r="B851">
        <v>13679</v>
      </c>
      <c r="C851">
        <v>13638.7</v>
      </c>
      <c r="D851">
        <v>13539.3</v>
      </c>
      <c r="E851">
        <v>12863.9</v>
      </c>
      <c r="F851">
        <v>0</v>
      </c>
      <c r="G851">
        <v>0.41010099999999999</v>
      </c>
      <c r="H851">
        <v>0.59339600000000003</v>
      </c>
      <c r="I851">
        <v>0</v>
      </c>
    </row>
    <row r="852" spans="1:9" x14ac:dyDescent="0.25">
      <c r="A852" t="s">
        <v>109</v>
      </c>
      <c r="B852">
        <v>13682.4</v>
      </c>
      <c r="C852">
        <v>13642.3</v>
      </c>
      <c r="D852">
        <v>13541.7</v>
      </c>
      <c r="E852">
        <v>12865.1</v>
      </c>
      <c r="F852">
        <v>0</v>
      </c>
      <c r="G852">
        <v>0.40382699999999999</v>
      </c>
      <c r="H852">
        <v>0.59336800000000001</v>
      </c>
      <c r="I852">
        <v>0</v>
      </c>
    </row>
    <row r="853" spans="1:9" x14ac:dyDescent="0.25">
      <c r="A853" t="s">
        <v>109</v>
      </c>
      <c r="B853">
        <v>13680.9</v>
      </c>
      <c r="C853">
        <v>13639.7</v>
      </c>
      <c r="D853">
        <v>13543.7</v>
      </c>
      <c r="E853">
        <v>12866.1</v>
      </c>
      <c r="F853">
        <v>0</v>
      </c>
      <c r="G853">
        <v>0.402893</v>
      </c>
      <c r="H853">
        <v>0.59247000000000005</v>
      </c>
      <c r="I853">
        <v>0</v>
      </c>
    </row>
    <row r="854" spans="1:9" x14ac:dyDescent="0.25">
      <c r="A854" t="s">
        <v>109</v>
      </c>
      <c r="B854">
        <v>13678.1</v>
      </c>
      <c r="C854">
        <v>13638</v>
      </c>
      <c r="D854">
        <v>13544.5</v>
      </c>
      <c r="E854">
        <v>12865.5</v>
      </c>
      <c r="F854">
        <v>0</v>
      </c>
      <c r="G854">
        <v>0.40626800000000002</v>
      </c>
      <c r="H854">
        <v>0.59342099999999998</v>
      </c>
      <c r="I854">
        <v>0</v>
      </c>
    </row>
    <row r="855" spans="1:9" x14ac:dyDescent="0.25">
      <c r="A855" t="s">
        <v>109</v>
      </c>
      <c r="B855">
        <v>13679</v>
      </c>
      <c r="C855">
        <v>13638.9</v>
      </c>
      <c r="D855">
        <v>13543</v>
      </c>
      <c r="E855">
        <v>12865.7</v>
      </c>
      <c r="F855">
        <v>0</v>
      </c>
      <c r="G855">
        <v>0.40506300000000001</v>
      </c>
      <c r="H855">
        <v>0.59341100000000002</v>
      </c>
      <c r="I855">
        <v>0</v>
      </c>
    </row>
    <row r="856" spans="1:9" x14ac:dyDescent="0.25">
      <c r="A856" t="s">
        <v>109</v>
      </c>
      <c r="B856">
        <v>13682.9</v>
      </c>
      <c r="C856">
        <v>13642</v>
      </c>
      <c r="D856">
        <v>13544.8</v>
      </c>
      <c r="E856">
        <v>12866.6</v>
      </c>
      <c r="F856">
        <v>0</v>
      </c>
      <c r="G856">
        <v>0.41010099999999999</v>
      </c>
      <c r="H856">
        <v>0.59324200000000005</v>
      </c>
      <c r="I856">
        <v>0</v>
      </c>
    </row>
    <row r="857" spans="1:9" x14ac:dyDescent="0.25">
      <c r="A857" t="s">
        <v>109</v>
      </c>
      <c r="B857">
        <v>13682.3</v>
      </c>
      <c r="C857">
        <v>13641</v>
      </c>
      <c r="D857">
        <v>13542.6</v>
      </c>
      <c r="E857">
        <v>12865.6</v>
      </c>
      <c r="F857">
        <v>0</v>
      </c>
      <c r="G857">
        <v>0.40300399999999997</v>
      </c>
      <c r="H857">
        <v>0.59342099999999998</v>
      </c>
      <c r="I857">
        <v>0</v>
      </c>
    </row>
    <row r="858" spans="1:9" x14ac:dyDescent="0.25">
      <c r="A858" t="s">
        <v>109</v>
      </c>
      <c r="B858">
        <v>13683.8</v>
      </c>
      <c r="C858">
        <v>13643.6</v>
      </c>
      <c r="D858">
        <v>13543.1</v>
      </c>
      <c r="E858">
        <v>12866.1</v>
      </c>
      <c r="F858">
        <v>0</v>
      </c>
      <c r="G858">
        <v>0.402864</v>
      </c>
      <c r="H858">
        <v>0.59325700000000003</v>
      </c>
      <c r="I858">
        <v>0</v>
      </c>
    </row>
    <row r="859" spans="1:9" x14ac:dyDescent="0.25">
      <c r="A859" t="s">
        <v>109</v>
      </c>
      <c r="B859">
        <v>13678.8</v>
      </c>
      <c r="C859">
        <v>13636.5</v>
      </c>
      <c r="D859">
        <v>13542.9</v>
      </c>
      <c r="E859">
        <v>12866.7</v>
      </c>
      <c r="F859">
        <v>0</v>
      </c>
      <c r="G859">
        <v>0.41010099999999999</v>
      </c>
      <c r="H859">
        <v>0.59340800000000005</v>
      </c>
      <c r="I859">
        <v>0</v>
      </c>
    </row>
    <row r="860" spans="1:9" x14ac:dyDescent="0.25">
      <c r="A860" t="s">
        <v>109</v>
      </c>
      <c r="B860">
        <v>13676.5</v>
      </c>
      <c r="C860">
        <v>13635.9</v>
      </c>
      <c r="D860">
        <v>13543</v>
      </c>
      <c r="E860">
        <v>12867.9</v>
      </c>
      <c r="F860">
        <v>0</v>
      </c>
      <c r="G860">
        <v>0.40288000000000002</v>
      </c>
      <c r="H860">
        <v>0.59341699999999997</v>
      </c>
      <c r="I860">
        <v>0</v>
      </c>
    </row>
    <row r="861" spans="1:9" x14ac:dyDescent="0.25">
      <c r="A861" t="s">
        <v>109</v>
      </c>
      <c r="B861">
        <v>13684.9</v>
      </c>
      <c r="C861">
        <v>13645</v>
      </c>
      <c r="D861">
        <v>13545.3</v>
      </c>
      <c r="E861">
        <v>12867.9</v>
      </c>
      <c r="F861">
        <v>0</v>
      </c>
      <c r="G861">
        <v>0.40438499999999999</v>
      </c>
      <c r="H861">
        <v>0.59341999999999995</v>
      </c>
      <c r="I861">
        <v>0</v>
      </c>
    </row>
    <row r="862" spans="1:9" x14ac:dyDescent="0.25">
      <c r="A862" t="s">
        <v>109</v>
      </c>
      <c r="B862">
        <v>13681.1</v>
      </c>
      <c r="C862">
        <v>13641.3</v>
      </c>
      <c r="D862">
        <v>13546</v>
      </c>
      <c r="E862">
        <v>12867</v>
      </c>
      <c r="F862">
        <v>0</v>
      </c>
      <c r="G862">
        <v>0.40828900000000001</v>
      </c>
      <c r="H862">
        <v>0.59342099999999998</v>
      </c>
      <c r="I862">
        <v>0</v>
      </c>
    </row>
    <row r="863" spans="1:9" x14ac:dyDescent="0.25">
      <c r="A863" t="s">
        <v>109</v>
      </c>
      <c r="B863">
        <v>13675.3</v>
      </c>
      <c r="C863">
        <v>13633.1</v>
      </c>
      <c r="D863">
        <v>13546</v>
      </c>
      <c r="E863">
        <v>12865.5</v>
      </c>
      <c r="F863">
        <v>0</v>
      </c>
      <c r="G863">
        <v>0.41010099999999999</v>
      </c>
      <c r="H863">
        <v>0.59321299999999999</v>
      </c>
      <c r="I863">
        <v>0</v>
      </c>
    </row>
    <row r="864" spans="1:9" x14ac:dyDescent="0.25">
      <c r="A864" t="s">
        <v>109</v>
      </c>
      <c r="B864">
        <v>13683.5</v>
      </c>
      <c r="C864">
        <v>13644.2</v>
      </c>
      <c r="D864">
        <v>13546.9</v>
      </c>
      <c r="E864">
        <v>12868.3</v>
      </c>
      <c r="F864">
        <v>0</v>
      </c>
      <c r="G864">
        <v>0.40628599999999998</v>
      </c>
      <c r="H864">
        <v>0.59340400000000004</v>
      </c>
      <c r="I864">
        <v>0</v>
      </c>
    </row>
    <row r="865" spans="1:9" x14ac:dyDescent="0.25">
      <c r="A865" t="s">
        <v>109</v>
      </c>
      <c r="B865">
        <v>13680</v>
      </c>
      <c r="C865">
        <v>13639.9</v>
      </c>
      <c r="D865">
        <v>13544.7</v>
      </c>
      <c r="E865">
        <v>12867.4</v>
      </c>
      <c r="F865">
        <v>0</v>
      </c>
      <c r="G865">
        <v>0.41010099999999999</v>
      </c>
      <c r="H865">
        <v>0.59340000000000004</v>
      </c>
      <c r="I865">
        <v>0</v>
      </c>
    </row>
    <row r="866" spans="1:9" x14ac:dyDescent="0.25">
      <c r="A866" t="s">
        <v>109</v>
      </c>
      <c r="B866">
        <v>13676.2</v>
      </c>
      <c r="C866">
        <v>13636.4</v>
      </c>
      <c r="D866">
        <v>13545.6</v>
      </c>
      <c r="E866">
        <v>12866.8</v>
      </c>
      <c r="F866">
        <v>0</v>
      </c>
      <c r="G866">
        <v>0.402862</v>
      </c>
      <c r="H866">
        <v>0.59341699999999997</v>
      </c>
      <c r="I866">
        <v>0</v>
      </c>
    </row>
    <row r="867" spans="1:9" x14ac:dyDescent="0.25">
      <c r="A867" t="s">
        <v>109</v>
      </c>
      <c r="B867">
        <v>13677.5</v>
      </c>
      <c r="C867">
        <v>13638.1</v>
      </c>
      <c r="D867">
        <v>13545.9</v>
      </c>
      <c r="E867">
        <v>12867</v>
      </c>
      <c r="F867">
        <v>0</v>
      </c>
      <c r="G867">
        <v>0.40302399999999999</v>
      </c>
      <c r="H867">
        <v>0.59964600000000001</v>
      </c>
      <c r="I867">
        <v>0</v>
      </c>
    </row>
    <row r="868" spans="1:9" x14ac:dyDescent="0.25">
      <c r="A868" t="s">
        <v>109</v>
      </c>
      <c r="B868">
        <v>13684.3</v>
      </c>
      <c r="C868">
        <v>13643.2</v>
      </c>
      <c r="D868">
        <v>13542</v>
      </c>
      <c r="E868">
        <v>12865.5</v>
      </c>
      <c r="F868">
        <v>0</v>
      </c>
      <c r="G868">
        <v>0.41010099999999999</v>
      </c>
      <c r="H868">
        <v>0.59341699999999997</v>
      </c>
      <c r="I868">
        <v>0</v>
      </c>
    </row>
    <row r="869" spans="1:9" x14ac:dyDescent="0.25">
      <c r="A869" t="s">
        <v>109</v>
      </c>
      <c r="B869">
        <v>13678.4</v>
      </c>
      <c r="C869">
        <v>13638.2</v>
      </c>
      <c r="D869">
        <v>13540.9</v>
      </c>
      <c r="E869">
        <v>12865.2</v>
      </c>
      <c r="F869">
        <v>0</v>
      </c>
      <c r="G869">
        <v>0.403221</v>
      </c>
      <c r="H869">
        <v>0.59340999999999999</v>
      </c>
      <c r="I869">
        <v>0</v>
      </c>
    </row>
    <row r="870" spans="1:9" x14ac:dyDescent="0.25">
      <c r="A870" t="s">
        <v>109</v>
      </c>
      <c r="B870">
        <v>13675.5</v>
      </c>
      <c r="C870">
        <v>13635.6</v>
      </c>
      <c r="D870">
        <v>13545.6</v>
      </c>
      <c r="E870">
        <v>12865.9</v>
      </c>
      <c r="F870">
        <v>0</v>
      </c>
      <c r="G870">
        <v>0.402893</v>
      </c>
      <c r="H870">
        <v>0.59341699999999997</v>
      </c>
      <c r="I870">
        <v>0</v>
      </c>
    </row>
    <row r="871" spans="1:9" x14ac:dyDescent="0.25">
      <c r="A871" t="s">
        <v>109</v>
      </c>
      <c r="B871">
        <v>13675.5</v>
      </c>
      <c r="C871">
        <v>13635.8</v>
      </c>
      <c r="D871">
        <v>13543.9</v>
      </c>
      <c r="E871">
        <v>12865</v>
      </c>
      <c r="F871">
        <v>0</v>
      </c>
      <c r="G871">
        <v>0.402862</v>
      </c>
      <c r="H871">
        <v>0.59342099999999998</v>
      </c>
      <c r="I871">
        <v>0</v>
      </c>
    </row>
    <row r="872" spans="1:9" x14ac:dyDescent="0.25">
      <c r="A872" t="s">
        <v>109</v>
      </c>
      <c r="B872">
        <v>13682.4</v>
      </c>
      <c r="C872">
        <v>13641.7</v>
      </c>
      <c r="D872">
        <v>13543.4</v>
      </c>
      <c r="E872">
        <v>12865.8</v>
      </c>
      <c r="F872">
        <v>0</v>
      </c>
      <c r="G872">
        <v>0.40288800000000002</v>
      </c>
      <c r="H872">
        <v>0.59335599999999999</v>
      </c>
      <c r="I872">
        <v>0</v>
      </c>
    </row>
    <row r="873" spans="1:9" x14ac:dyDescent="0.25">
      <c r="A873" t="s">
        <v>109</v>
      </c>
      <c r="B873">
        <v>13681</v>
      </c>
      <c r="C873">
        <v>13640.7</v>
      </c>
      <c r="D873">
        <v>13543.2</v>
      </c>
      <c r="E873">
        <v>12866.2</v>
      </c>
      <c r="F873">
        <v>0</v>
      </c>
      <c r="G873">
        <v>0.409827</v>
      </c>
      <c r="H873">
        <v>0.59342099999999998</v>
      </c>
      <c r="I873">
        <v>0</v>
      </c>
    </row>
    <row r="874" spans="1:9" x14ac:dyDescent="0.25">
      <c r="A874" t="s">
        <v>109</v>
      </c>
      <c r="B874">
        <v>13677.4</v>
      </c>
      <c r="C874">
        <v>13637.6</v>
      </c>
      <c r="D874">
        <v>13545.6</v>
      </c>
      <c r="E874">
        <v>12868.6</v>
      </c>
      <c r="F874">
        <v>0</v>
      </c>
      <c r="G874">
        <v>0.40367399999999998</v>
      </c>
      <c r="H874">
        <v>0.59335899999999997</v>
      </c>
      <c r="I874">
        <v>0</v>
      </c>
    </row>
    <row r="875" spans="1:9" x14ac:dyDescent="0.25">
      <c r="A875" t="s">
        <v>109</v>
      </c>
      <c r="B875">
        <v>13681.5</v>
      </c>
      <c r="C875">
        <v>13640.5</v>
      </c>
      <c r="D875">
        <v>13543.2</v>
      </c>
      <c r="E875">
        <v>12866.8</v>
      </c>
      <c r="F875">
        <v>0</v>
      </c>
      <c r="G875">
        <v>0.40417199999999998</v>
      </c>
      <c r="H875">
        <v>0.59341900000000003</v>
      </c>
      <c r="I875">
        <v>0</v>
      </c>
    </row>
    <row r="876" spans="1:9" x14ac:dyDescent="0.25">
      <c r="A876" t="s">
        <v>109</v>
      </c>
      <c r="B876">
        <v>13680.8</v>
      </c>
      <c r="C876">
        <v>13640.7</v>
      </c>
      <c r="D876">
        <v>13541.9</v>
      </c>
      <c r="E876">
        <v>12865.4</v>
      </c>
      <c r="F876">
        <v>0</v>
      </c>
      <c r="G876">
        <v>0.40799200000000002</v>
      </c>
      <c r="H876">
        <v>0.59342099999999998</v>
      </c>
      <c r="I876">
        <v>0</v>
      </c>
    </row>
    <row r="877" spans="1:9" x14ac:dyDescent="0.25">
      <c r="A877" t="s">
        <v>109</v>
      </c>
      <c r="B877">
        <v>13675.1</v>
      </c>
      <c r="C877">
        <v>13634.9</v>
      </c>
      <c r="D877">
        <v>13542.5</v>
      </c>
      <c r="E877">
        <v>12867.1</v>
      </c>
      <c r="F877">
        <v>0</v>
      </c>
      <c r="G877">
        <v>0.402866</v>
      </c>
      <c r="H877">
        <v>0.59340499999999996</v>
      </c>
      <c r="I877">
        <v>0</v>
      </c>
    </row>
    <row r="878" spans="1:9" x14ac:dyDescent="0.25">
      <c r="A878" t="s">
        <v>109</v>
      </c>
      <c r="B878">
        <v>13682.3</v>
      </c>
      <c r="C878">
        <v>13640.8</v>
      </c>
      <c r="D878">
        <v>13543.4</v>
      </c>
      <c r="E878">
        <v>12866.5</v>
      </c>
      <c r="F878">
        <v>0</v>
      </c>
      <c r="G878">
        <v>0.409997</v>
      </c>
      <c r="H878">
        <v>0.59342099999999998</v>
      </c>
      <c r="I878">
        <v>0</v>
      </c>
    </row>
    <row r="879" spans="1:9" x14ac:dyDescent="0.25">
      <c r="A879" t="s">
        <v>109</v>
      </c>
      <c r="B879">
        <v>13685.8</v>
      </c>
      <c r="C879">
        <v>13644.4</v>
      </c>
      <c r="D879">
        <v>13544.1</v>
      </c>
      <c r="E879">
        <v>12866.8</v>
      </c>
      <c r="F879">
        <v>0</v>
      </c>
      <c r="G879">
        <v>0.40304099999999998</v>
      </c>
      <c r="H879">
        <v>0.59341699999999997</v>
      </c>
      <c r="I879">
        <v>0</v>
      </c>
    </row>
    <row r="880" spans="1:9" x14ac:dyDescent="0.25">
      <c r="A880" t="s">
        <v>109</v>
      </c>
      <c r="B880">
        <v>13682.2</v>
      </c>
      <c r="C880">
        <v>13642.5</v>
      </c>
      <c r="D880">
        <v>13543.1</v>
      </c>
      <c r="E880">
        <v>12865.9</v>
      </c>
      <c r="F880">
        <v>0</v>
      </c>
      <c r="G880">
        <v>0.40956199999999998</v>
      </c>
      <c r="H880">
        <v>0.59341999999999995</v>
      </c>
      <c r="I880">
        <v>0</v>
      </c>
    </row>
    <row r="881" spans="1:25" x14ac:dyDescent="0.25">
      <c r="A881" t="s">
        <v>109</v>
      </c>
      <c r="B881">
        <v>13682</v>
      </c>
      <c r="C881">
        <v>13641.5</v>
      </c>
      <c r="D881">
        <v>13544.1</v>
      </c>
      <c r="E881">
        <v>12866.6</v>
      </c>
      <c r="F881">
        <v>0</v>
      </c>
      <c r="G881">
        <v>0.410103</v>
      </c>
      <c r="H881">
        <v>0.59337300000000004</v>
      </c>
      <c r="I881">
        <v>0</v>
      </c>
    </row>
    <row r="882" spans="1:25" x14ac:dyDescent="0.25">
      <c r="A882" t="s">
        <v>109</v>
      </c>
      <c r="B882">
        <v>13674.9</v>
      </c>
      <c r="C882">
        <v>13634.6</v>
      </c>
      <c r="D882">
        <v>13547.3</v>
      </c>
      <c r="E882">
        <v>12866.9</v>
      </c>
      <c r="F882">
        <v>0</v>
      </c>
      <c r="G882">
        <v>0.406887</v>
      </c>
      <c r="H882">
        <v>0.59341999999999995</v>
      </c>
      <c r="I882">
        <v>0</v>
      </c>
    </row>
    <row r="883" spans="1:25" x14ac:dyDescent="0.25">
      <c r="A883" t="s">
        <v>109</v>
      </c>
      <c r="B883">
        <v>13674</v>
      </c>
      <c r="C883">
        <v>13634.4</v>
      </c>
      <c r="D883">
        <v>13544.9</v>
      </c>
      <c r="E883">
        <v>12865.4</v>
      </c>
      <c r="F883">
        <v>0</v>
      </c>
      <c r="G883">
        <v>0.40318199999999998</v>
      </c>
      <c r="H883">
        <v>0.59341500000000003</v>
      </c>
      <c r="I883">
        <v>0</v>
      </c>
    </row>
    <row r="884" spans="1:25" x14ac:dyDescent="0.25">
      <c r="A884" t="s">
        <v>109</v>
      </c>
      <c r="B884">
        <v>13680</v>
      </c>
      <c r="C884">
        <v>13640</v>
      </c>
      <c r="D884">
        <v>13541.4</v>
      </c>
      <c r="E884">
        <v>12864.8</v>
      </c>
      <c r="F884">
        <v>0</v>
      </c>
      <c r="G884">
        <v>0.40515299999999999</v>
      </c>
      <c r="H884">
        <v>0.59341900000000003</v>
      </c>
      <c r="I884">
        <v>0</v>
      </c>
    </row>
    <row r="885" spans="1:25" x14ac:dyDescent="0.25">
      <c r="A885" t="s">
        <v>109</v>
      </c>
      <c r="B885">
        <v>13680</v>
      </c>
      <c r="C885">
        <v>13639.4</v>
      </c>
      <c r="D885">
        <v>13540.3</v>
      </c>
      <c r="E885">
        <v>12864.9</v>
      </c>
      <c r="F885">
        <v>0</v>
      </c>
      <c r="G885">
        <v>0.40330300000000002</v>
      </c>
      <c r="H885">
        <v>0.59341699999999997</v>
      </c>
      <c r="I885">
        <v>0</v>
      </c>
    </row>
    <row r="886" spans="1:25" x14ac:dyDescent="0.25">
      <c r="A886" t="s">
        <v>109</v>
      </c>
      <c r="B886">
        <v>13676.3</v>
      </c>
      <c r="C886">
        <v>13636</v>
      </c>
      <c r="D886">
        <v>13545.7</v>
      </c>
      <c r="E886">
        <v>12866.3</v>
      </c>
      <c r="F886">
        <v>0</v>
      </c>
      <c r="G886">
        <v>0.40288400000000002</v>
      </c>
      <c r="H886">
        <v>0.59342099999999998</v>
      </c>
      <c r="I886">
        <v>0</v>
      </c>
    </row>
    <row r="887" spans="1:25" x14ac:dyDescent="0.25">
      <c r="A887" t="s">
        <v>109</v>
      </c>
      <c r="B887">
        <v>13674.2</v>
      </c>
      <c r="C887">
        <v>13634.3</v>
      </c>
      <c r="D887">
        <v>13544.8</v>
      </c>
      <c r="E887">
        <v>12865.5</v>
      </c>
      <c r="F887">
        <v>0</v>
      </c>
      <c r="G887">
        <v>0.410103</v>
      </c>
      <c r="H887">
        <v>0.59340199999999999</v>
      </c>
      <c r="I887">
        <v>0</v>
      </c>
    </row>
    <row r="888" spans="1:25" x14ac:dyDescent="0.25">
      <c r="A888" t="s">
        <v>109</v>
      </c>
      <c r="B888">
        <v>13679.3</v>
      </c>
      <c r="C888">
        <v>13639</v>
      </c>
      <c r="D888">
        <v>13542</v>
      </c>
      <c r="E888">
        <v>12865.3</v>
      </c>
      <c r="F888">
        <v>0</v>
      </c>
      <c r="G888">
        <v>0.41010099999999999</v>
      </c>
      <c r="H888">
        <v>0.59341999999999995</v>
      </c>
      <c r="I888">
        <v>0</v>
      </c>
    </row>
    <row r="889" spans="1:25" x14ac:dyDescent="0.25">
      <c r="A889" t="s">
        <v>109</v>
      </c>
      <c r="B889">
        <v>13682.5</v>
      </c>
      <c r="C889">
        <v>13642.1</v>
      </c>
      <c r="D889">
        <v>13542</v>
      </c>
      <c r="E889">
        <v>12863.9</v>
      </c>
      <c r="F889">
        <v>0</v>
      </c>
      <c r="G889">
        <v>0.41010099999999999</v>
      </c>
      <c r="H889">
        <v>0.59342099999999998</v>
      </c>
      <c r="I889">
        <v>0</v>
      </c>
    </row>
    <row r="890" spans="1:25" x14ac:dyDescent="0.25">
      <c r="A890" t="s">
        <v>109</v>
      </c>
      <c r="B890">
        <v>13674.4</v>
      </c>
      <c r="C890">
        <v>13634.7</v>
      </c>
      <c r="D890">
        <v>13544.7</v>
      </c>
      <c r="E890">
        <v>12865.9</v>
      </c>
      <c r="F890">
        <v>0</v>
      </c>
      <c r="G890">
        <v>0.40317900000000001</v>
      </c>
      <c r="H890">
        <v>0.59341299999999997</v>
      </c>
      <c r="I890">
        <v>0</v>
      </c>
    </row>
    <row r="891" spans="1:25" x14ac:dyDescent="0.25">
      <c r="A891" t="s">
        <v>109</v>
      </c>
      <c r="B891">
        <v>13670.4</v>
      </c>
      <c r="C891">
        <v>13629.6</v>
      </c>
      <c r="D891">
        <v>13542.3</v>
      </c>
      <c r="E891">
        <v>12864.1</v>
      </c>
      <c r="F891">
        <v>0</v>
      </c>
      <c r="G891">
        <v>0.40505200000000002</v>
      </c>
      <c r="H891">
        <v>0.59341999999999995</v>
      </c>
      <c r="I891">
        <v>0</v>
      </c>
    </row>
    <row r="892" spans="1:25" x14ac:dyDescent="0.25">
      <c r="A892" t="s">
        <v>109</v>
      </c>
      <c r="B892">
        <v>13678.6</v>
      </c>
      <c r="C892">
        <v>13637.2</v>
      </c>
      <c r="D892">
        <v>13542.7</v>
      </c>
      <c r="E892">
        <v>12864.8</v>
      </c>
      <c r="F892">
        <v>0</v>
      </c>
      <c r="G892">
        <v>0.41010099999999999</v>
      </c>
      <c r="H892">
        <v>0.59342099999999998</v>
      </c>
      <c r="I892">
        <v>0</v>
      </c>
    </row>
    <row r="893" spans="1:25" x14ac:dyDescent="0.25">
      <c r="A893" t="s">
        <v>109</v>
      </c>
      <c r="B893">
        <v>13676.3</v>
      </c>
      <c r="C893">
        <v>13635.4</v>
      </c>
      <c r="D893">
        <v>13541</v>
      </c>
      <c r="E893">
        <v>12864.8</v>
      </c>
      <c r="F893">
        <v>0</v>
      </c>
      <c r="G893">
        <v>0.40690500000000002</v>
      </c>
      <c r="H893">
        <v>0.59341900000000003</v>
      </c>
      <c r="I893">
        <v>0</v>
      </c>
    </row>
    <row r="894" spans="1:25" x14ac:dyDescent="0.25">
      <c r="A894" t="s">
        <v>109</v>
      </c>
      <c r="B894">
        <v>13681.8</v>
      </c>
      <c r="C894">
        <v>13640.5</v>
      </c>
      <c r="D894">
        <v>13542.6</v>
      </c>
      <c r="E894">
        <v>12865.7</v>
      </c>
      <c r="F894">
        <v>0</v>
      </c>
      <c r="G894">
        <v>0.41010099999999999</v>
      </c>
      <c r="H894">
        <v>0.59342099999999998</v>
      </c>
      <c r="I894">
        <v>0</v>
      </c>
    </row>
    <row r="895" spans="1:25" x14ac:dyDescent="0.25">
      <c r="A895" t="s">
        <v>109</v>
      </c>
      <c r="B895">
        <v>13674</v>
      </c>
      <c r="C895">
        <v>13633.6</v>
      </c>
      <c r="D895">
        <v>13540.6</v>
      </c>
      <c r="E895">
        <v>12865.6</v>
      </c>
      <c r="F895">
        <v>0</v>
      </c>
      <c r="G895">
        <v>0.40290900000000002</v>
      </c>
      <c r="H895">
        <v>0.59341999999999995</v>
      </c>
      <c r="I895">
        <v>0</v>
      </c>
      <c r="R895" t="s">
        <v>67</v>
      </c>
      <c r="U895" t="s">
        <v>66</v>
      </c>
      <c r="X895" t="s">
        <v>64</v>
      </c>
    </row>
    <row r="896" spans="1:25" x14ac:dyDescent="0.25">
      <c r="A896" t="s">
        <v>109</v>
      </c>
      <c r="B896">
        <v>13680.6</v>
      </c>
      <c r="C896">
        <v>13639.9</v>
      </c>
      <c r="D896">
        <v>13542.3</v>
      </c>
      <c r="E896">
        <v>12864.9</v>
      </c>
      <c r="F896">
        <v>0</v>
      </c>
      <c r="G896">
        <v>0.40371600000000002</v>
      </c>
      <c r="H896">
        <v>0.59336199999999995</v>
      </c>
      <c r="I896">
        <v>0</v>
      </c>
      <c r="R896">
        <f>AVERAGE(B847:B896)</f>
        <v>13679.054000000004</v>
      </c>
      <c r="S896">
        <f>AVERAGE(C847:C896)</f>
        <v>13638.665999999999</v>
      </c>
      <c r="U896">
        <f>_xlfn.VAR.P(B847:B896)</f>
        <v>11.441283999999291</v>
      </c>
      <c r="V896">
        <f>_xlfn.VAR.P(C847:C896)</f>
        <v>11.007044000000192</v>
      </c>
      <c r="X896">
        <f>1.96*SQRT(U896)/50</f>
        <v>0.13259387107162574</v>
      </c>
      <c r="Y896">
        <f>1.96*SQRT(V896)/50</f>
        <v>0.13005331249976024</v>
      </c>
    </row>
    <row r="897" spans="1:15" x14ac:dyDescent="0.25">
      <c r="A897" t="s">
        <v>109</v>
      </c>
      <c r="B897">
        <v>684036.94900000002</v>
      </c>
      <c r="C897" t="s">
        <v>36</v>
      </c>
    </row>
    <row r="898" spans="1:15" x14ac:dyDescent="0.25">
      <c r="A898" t="s">
        <v>41</v>
      </c>
      <c r="B898">
        <v>30348.3</v>
      </c>
      <c r="C898">
        <v>30271.7</v>
      </c>
      <c r="D898">
        <v>30271.200000000001</v>
      </c>
      <c r="E898">
        <v>30223.8</v>
      </c>
      <c r="F898">
        <v>3282.41</v>
      </c>
      <c r="G898">
        <v>2469.2600000000002</v>
      </c>
      <c r="H898">
        <v>950.80499999999995</v>
      </c>
      <c r="I898">
        <v>711.42700000000002</v>
      </c>
      <c r="J898">
        <v>779.68200000000002</v>
      </c>
      <c r="K898">
        <v>24451.1</v>
      </c>
      <c r="L898">
        <v>0.37502600000000003</v>
      </c>
      <c r="M898">
        <v>0.62810900000000003</v>
      </c>
      <c r="N898">
        <v>0</v>
      </c>
      <c r="O898" t="s">
        <v>42</v>
      </c>
    </row>
    <row r="899" spans="1:15" x14ac:dyDescent="0.25">
      <c r="A899" t="s">
        <v>41</v>
      </c>
      <c r="B899">
        <v>30224.5</v>
      </c>
      <c r="C899">
        <v>30153</v>
      </c>
      <c r="D899">
        <v>30152.5</v>
      </c>
      <c r="E899">
        <v>30104.1</v>
      </c>
      <c r="F899">
        <v>3148.46</v>
      </c>
      <c r="G899">
        <v>2474.79</v>
      </c>
      <c r="H899">
        <v>950.05799999999999</v>
      </c>
      <c r="I899">
        <v>715.54700000000003</v>
      </c>
      <c r="J899">
        <v>781.10799999999995</v>
      </c>
      <c r="K899">
        <v>24460.1</v>
      </c>
      <c r="L899">
        <v>0.37614900000000001</v>
      </c>
      <c r="M899">
        <v>0.61979399999999996</v>
      </c>
      <c r="N899">
        <v>0</v>
      </c>
      <c r="O899" t="s">
        <v>42</v>
      </c>
    </row>
    <row r="900" spans="1:15" x14ac:dyDescent="0.25">
      <c r="A900" t="s">
        <v>41</v>
      </c>
      <c r="B900">
        <v>30258.9</v>
      </c>
      <c r="C900">
        <v>30183.5</v>
      </c>
      <c r="D900">
        <v>30183</v>
      </c>
      <c r="E900">
        <v>30135.5</v>
      </c>
      <c r="F900">
        <v>3149.19</v>
      </c>
      <c r="G900">
        <v>2472.16</v>
      </c>
      <c r="H900">
        <v>951.49099999999999</v>
      </c>
      <c r="I900">
        <v>713.96699999999998</v>
      </c>
      <c r="J900">
        <v>779.70600000000002</v>
      </c>
      <c r="K900">
        <v>24493.1</v>
      </c>
      <c r="L900">
        <v>0.37569000000000002</v>
      </c>
      <c r="M900">
        <v>0.61946199999999996</v>
      </c>
      <c r="N900">
        <v>0</v>
      </c>
      <c r="O900" t="s">
        <v>42</v>
      </c>
    </row>
    <row r="901" spans="1:15" x14ac:dyDescent="0.25">
      <c r="A901" t="s">
        <v>41</v>
      </c>
      <c r="B901">
        <v>30232.3</v>
      </c>
      <c r="C901">
        <v>30139.9</v>
      </c>
      <c r="D901">
        <v>30139.4</v>
      </c>
      <c r="E901">
        <v>30092.400000000001</v>
      </c>
      <c r="F901">
        <v>3186.42</v>
      </c>
      <c r="G901">
        <v>2467.7399999999998</v>
      </c>
      <c r="H901">
        <v>949.55899999999997</v>
      </c>
      <c r="I901">
        <v>713.87199999999996</v>
      </c>
      <c r="J901">
        <v>777.06200000000001</v>
      </c>
      <c r="K901">
        <v>24416.9</v>
      </c>
      <c r="L901">
        <v>0.37605300000000003</v>
      </c>
      <c r="M901">
        <v>0.61912199999999995</v>
      </c>
      <c r="N901">
        <v>0</v>
      </c>
      <c r="O901" t="s">
        <v>42</v>
      </c>
    </row>
    <row r="902" spans="1:15" x14ac:dyDescent="0.25">
      <c r="A902" t="s">
        <v>41</v>
      </c>
      <c r="B902">
        <v>30281.8</v>
      </c>
      <c r="C902">
        <v>30207</v>
      </c>
      <c r="D902">
        <v>30206.5</v>
      </c>
      <c r="E902">
        <v>30159.4</v>
      </c>
      <c r="F902">
        <v>3211.51</v>
      </c>
      <c r="G902">
        <v>2477.7600000000002</v>
      </c>
      <c r="H902">
        <v>952.80600000000004</v>
      </c>
      <c r="I902">
        <v>716.41399999999999</v>
      </c>
      <c r="J902">
        <v>781.27499999999998</v>
      </c>
      <c r="K902">
        <v>24449.200000000001</v>
      </c>
      <c r="L902">
        <v>0.37613600000000003</v>
      </c>
      <c r="M902">
        <v>0.61912199999999995</v>
      </c>
      <c r="N902">
        <v>0</v>
      </c>
      <c r="O902" t="s">
        <v>42</v>
      </c>
    </row>
    <row r="903" spans="1:15" x14ac:dyDescent="0.25">
      <c r="A903" t="s">
        <v>41</v>
      </c>
      <c r="B903">
        <v>30379.3</v>
      </c>
      <c r="C903">
        <v>30302.799999999999</v>
      </c>
      <c r="D903">
        <v>30302.3</v>
      </c>
      <c r="E903">
        <v>30254.799999999999</v>
      </c>
      <c r="F903">
        <v>3233.48</v>
      </c>
      <c r="G903">
        <v>2478.5</v>
      </c>
      <c r="H903">
        <v>956.755</v>
      </c>
      <c r="I903">
        <v>711.47799999999995</v>
      </c>
      <c r="J903">
        <v>782.89</v>
      </c>
      <c r="K903">
        <v>24521.1</v>
      </c>
      <c r="L903">
        <v>0.37576799999999999</v>
      </c>
      <c r="M903">
        <v>0.62978000000000001</v>
      </c>
      <c r="N903">
        <v>0</v>
      </c>
      <c r="O903" t="s">
        <v>42</v>
      </c>
    </row>
    <row r="904" spans="1:15" x14ac:dyDescent="0.25">
      <c r="A904" t="s">
        <v>41</v>
      </c>
      <c r="B904">
        <v>30228.1</v>
      </c>
      <c r="C904">
        <v>30154.799999999999</v>
      </c>
      <c r="D904">
        <v>30154.3</v>
      </c>
      <c r="E904">
        <v>30106.5</v>
      </c>
      <c r="F904">
        <v>3128.01</v>
      </c>
      <c r="G904">
        <v>2489.33</v>
      </c>
      <c r="H904">
        <v>953.03399999999999</v>
      </c>
      <c r="I904">
        <v>725.57799999999997</v>
      </c>
      <c r="J904">
        <v>783.22799999999995</v>
      </c>
      <c r="K904">
        <v>24468</v>
      </c>
      <c r="L904">
        <v>0.37647999999999998</v>
      </c>
      <c r="M904">
        <v>0.61912199999999995</v>
      </c>
      <c r="N904">
        <v>0</v>
      </c>
      <c r="O904" t="s">
        <v>42</v>
      </c>
    </row>
    <row r="905" spans="1:15" x14ac:dyDescent="0.25">
      <c r="A905" t="s">
        <v>41</v>
      </c>
      <c r="B905">
        <v>30145.7</v>
      </c>
      <c r="C905">
        <v>30074.5</v>
      </c>
      <c r="D905">
        <v>30074</v>
      </c>
      <c r="E905">
        <v>30026.400000000001</v>
      </c>
      <c r="F905">
        <v>3117.62</v>
      </c>
      <c r="G905">
        <v>2470.79</v>
      </c>
      <c r="H905">
        <v>950.46299999999997</v>
      </c>
      <c r="I905">
        <v>711.57500000000005</v>
      </c>
      <c r="J905">
        <v>782.04499999999996</v>
      </c>
      <c r="K905">
        <v>24416.799999999999</v>
      </c>
      <c r="L905">
        <v>0.375691</v>
      </c>
      <c r="M905">
        <v>0.61912100000000003</v>
      </c>
      <c r="N905">
        <v>0</v>
      </c>
      <c r="O905" t="s">
        <v>42</v>
      </c>
    </row>
    <row r="906" spans="1:15" x14ac:dyDescent="0.25">
      <c r="A906" t="s">
        <v>41</v>
      </c>
      <c r="B906">
        <v>30262.5</v>
      </c>
      <c r="C906">
        <v>30189.5</v>
      </c>
      <c r="D906">
        <v>30189.1</v>
      </c>
      <c r="E906">
        <v>30141.9</v>
      </c>
      <c r="F906">
        <v>3089.66</v>
      </c>
      <c r="G906">
        <v>2486.5300000000002</v>
      </c>
      <c r="H906">
        <v>954.90599999999995</v>
      </c>
      <c r="I906">
        <v>718.12</v>
      </c>
      <c r="J906">
        <v>786.10500000000002</v>
      </c>
      <c r="K906">
        <v>24544.5</v>
      </c>
      <c r="L906">
        <v>0.375693</v>
      </c>
      <c r="M906">
        <v>0.61912</v>
      </c>
      <c r="N906">
        <v>0</v>
      </c>
      <c r="O906" t="s">
        <v>42</v>
      </c>
    </row>
    <row r="907" spans="1:15" x14ac:dyDescent="0.25">
      <c r="A907" t="s">
        <v>41</v>
      </c>
      <c r="B907">
        <v>30257.3</v>
      </c>
      <c r="C907">
        <v>30180.3</v>
      </c>
      <c r="D907">
        <v>30179.9</v>
      </c>
      <c r="E907">
        <v>30131.3</v>
      </c>
      <c r="F907">
        <v>3140.68</v>
      </c>
      <c r="G907">
        <v>2489.7399999999998</v>
      </c>
      <c r="H907">
        <v>966.75199999999995</v>
      </c>
      <c r="I907">
        <v>715.47799999999995</v>
      </c>
      <c r="J907">
        <v>780.33500000000004</v>
      </c>
      <c r="K907">
        <v>24479.3</v>
      </c>
      <c r="L907">
        <v>0.37569399999999997</v>
      </c>
      <c r="M907">
        <v>0.62954299999999996</v>
      </c>
      <c r="N907">
        <v>0</v>
      </c>
      <c r="O907" t="s">
        <v>42</v>
      </c>
    </row>
    <row r="908" spans="1:15" x14ac:dyDescent="0.25">
      <c r="A908" t="s">
        <v>41</v>
      </c>
      <c r="B908">
        <v>30314.7</v>
      </c>
      <c r="C908">
        <v>30235.9</v>
      </c>
      <c r="D908">
        <v>30235.4</v>
      </c>
      <c r="E908">
        <v>30188.400000000001</v>
      </c>
      <c r="F908">
        <v>3259.13</v>
      </c>
      <c r="G908">
        <v>2475.21</v>
      </c>
      <c r="H908">
        <v>952.44</v>
      </c>
      <c r="I908">
        <v>713.25199999999995</v>
      </c>
      <c r="J908">
        <v>782.43299999999999</v>
      </c>
      <c r="K908">
        <v>24433.3</v>
      </c>
      <c r="L908">
        <v>0.37612800000000002</v>
      </c>
      <c r="M908">
        <v>0.619112</v>
      </c>
      <c r="N908">
        <v>0</v>
      </c>
      <c r="O908" t="s">
        <v>42</v>
      </c>
    </row>
    <row r="909" spans="1:15" x14ac:dyDescent="0.25">
      <c r="A909" t="s">
        <v>41</v>
      </c>
      <c r="B909">
        <v>30334.9</v>
      </c>
      <c r="C909">
        <v>30244.6</v>
      </c>
      <c r="D909">
        <v>30244.2</v>
      </c>
      <c r="E909">
        <v>30196.799999999999</v>
      </c>
      <c r="F909">
        <v>3277.44</v>
      </c>
      <c r="G909">
        <v>2474.33</v>
      </c>
      <c r="H909">
        <v>952.23800000000006</v>
      </c>
      <c r="I909">
        <v>714.51</v>
      </c>
      <c r="J909">
        <v>780.62699999999995</v>
      </c>
      <c r="K909">
        <v>24424.2</v>
      </c>
      <c r="L909">
        <v>0.375745</v>
      </c>
      <c r="M909">
        <v>0.61910699999999996</v>
      </c>
      <c r="N909">
        <v>0</v>
      </c>
      <c r="O909" t="s">
        <v>42</v>
      </c>
    </row>
    <row r="910" spans="1:15" x14ac:dyDescent="0.25">
      <c r="A910" t="s">
        <v>41</v>
      </c>
      <c r="B910">
        <v>30227.4</v>
      </c>
      <c r="C910">
        <v>30151.4</v>
      </c>
      <c r="D910">
        <v>30150.9</v>
      </c>
      <c r="E910">
        <v>30104.1</v>
      </c>
      <c r="F910">
        <v>3135.55</v>
      </c>
      <c r="G910">
        <v>2473.96</v>
      </c>
      <c r="H910">
        <v>948.92499999999995</v>
      </c>
      <c r="I910">
        <v>716.76300000000003</v>
      </c>
      <c r="J910">
        <v>781.05899999999997</v>
      </c>
      <c r="K910">
        <v>24473.3</v>
      </c>
      <c r="L910">
        <v>0.375722</v>
      </c>
      <c r="M910">
        <v>0.62973100000000004</v>
      </c>
      <c r="N910">
        <v>0</v>
      </c>
      <c r="O910" t="s">
        <v>42</v>
      </c>
    </row>
    <row r="911" spans="1:15" x14ac:dyDescent="0.25">
      <c r="A911" t="s">
        <v>41</v>
      </c>
      <c r="B911">
        <v>30176.2</v>
      </c>
      <c r="C911">
        <v>30084.7</v>
      </c>
      <c r="D911">
        <v>30084.2</v>
      </c>
      <c r="E911">
        <v>30036</v>
      </c>
      <c r="F911">
        <v>3161.57</v>
      </c>
      <c r="G911">
        <v>2474.75</v>
      </c>
      <c r="H911">
        <v>950.65700000000004</v>
      </c>
      <c r="I911">
        <v>712.66200000000003</v>
      </c>
      <c r="J911">
        <v>784.53599999999994</v>
      </c>
      <c r="K911">
        <v>24378.5</v>
      </c>
      <c r="L911">
        <v>0.37572100000000003</v>
      </c>
      <c r="M911">
        <v>0.61912100000000003</v>
      </c>
      <c r="N911">
        <v>0</v>
      </c>
      <c r="O911" t="s">
        <v>42</v>
      </c>
    </row>
    <row r="912" spans="1:15" x14ac:dyDescent="0.25">
      <c r="A912" t="s">
        <v>41</v>
      </c>
      <c r="B912">
        <v>30251.5</v>
      </c>
      <c r="C912">
        <v>30174</v>
      </c>
      <c r="D912">
        <v>30173.5</v>
      </c>
      <c r="E912">
        <v>30126.1</v>
      </c>
      <c r="F912">
        <v>3149.96</v>
      </c>
      <c r="G912">
        <v>2482.6</v>
      </c>
      <c r="H912">
        <v>955.84799999999996</v>
      </c>
      <c r="I912">
        <v>715.87900000000002</v>
      </c>
      <c r="J912">
        <v>783.74800000000005</v>
      </c>
      <c r="K912">
        <v>24472.400000000001</v>
      </c>
      <c r="L912">
        <v>0.37569000000000002</v>
      </c>
      <c r="M912">
        <v>0.61911799999999995</v>
      </c>
      <c r="N912">
        <v>0</v>
      </c>
      <c r="O912" t="s">
        <v>42</v>
      </c>
    </row>
    <row r="913" spans="1:15" x14ac:dyDescent="0.25">
      <c r="A913" t="s">
        <v>41</v>
      </c>
      <c r="B913">
        <v>30240.7</v>
      </c>
      <c r="C913">
        <v>30149.4</v>
      </c>
      <c r="D913">
        <v>30148.9</v>
      </c>
      <c r="E913">
        <v>30101.599999999999</v>
      </c>
      <c r="F913">
        <v>3166.71</v>
      </c>
      <c r="G913">
        <v>2479.19</v>
      </c>
      <c r="H913">
        <v>955.12199999999996</v>
      </c>
      <c r="I913">
        <v>714.24599999999998</v>
      </c>
      <c r="J913">
        <v>782.649</v>
      </c>
      <c r="K913">
        <v>24434.5</v>
      </c>
      <c r="L913">
        <v>0.37640899999999999</v>
      </c>
      <c r="M913">
        <v>0.62304400000000004</v>
      </c>
      <c r="N913">
        <v>0</v>
      </c>
      <c r="O913" t="s">
        <v>42</v>
      </c>
    </row>
    <row r="914" spans="1:15" x14ac:dyDescent="0.25">
      <c r="A914" t="s">
        <v>41</v>
      </c>
      <c r="B914">
        <v>30384</v>
      </c>
      <c r="C914">
        <v>30306.400000000001</v>
      </c>
      <c r="D914">
        <v>30306</v>
      </c>
      <c r="E914">
        <v>30258.1</v>
      </c>
      <c r="F914">
        <v>3232.9</v>
      </c>
      <c r="G914">
        <v>2480.15</v>
      </c>
      <c r="H914">
        <v>955.66499999999996</v>
      </c>
      <c r="I914">
        <v>715.45699999999999</v>
      </c>
      <c r="J914">
        <v>782.24599999999998</v>
      </c>
      <c r="K914">
        <v>24523.7</v>
      </c>
      <c r="L914">
        <v>0.37579099999999999</v>
      </c>
      <c r="M914">
        <v>0.62909899999999996</v>
      </c>
      <c r="N914">
        <v>0</v>
      </c>
      <c r="O914" t="s">
        <v>42</v>
      </c>
    </row>
    <row r="915" spans="1:15" x14ac:dyDescent="0.25">
      <c r="A915" t="s">
        <v>41</v>
      </c>
      <c r="B915">
        <v>30317.1</v>
      </c>
      <c r="C915">
        <v>30223.5</v>
      </c>
      <c r="D915">
        <v>30223.1</v>
      </c>
      <c r="E915">
        <v>30175.8</v>
      </c>
      <c r="F915">
        <v>3155.47</v>
      </c>
      <c r="G915">
        <v>2483.23</v>
      </c>
      <c r="H915">
        <v>949.72299999999996</v>
      </c>
      <c r="I915">
        <v>719.96100000000001</v>
      </c>
      <c r="J915">
        <v>785.91399999999999</v>
      </c>
      <c r="K915">
        <v>24516.7</v>
      </c>
      <c r="L915">
        <v>0.37631599999999998</v>
      </c>
      <c r="M915">
        <v>0.61912100000000003</v>
      </c>
      <c r="N915">
        <v>0</v>
      </c>
      <c r="O915" t="s">
        <v>42</v>
      </c>
    </row>
    <row r="916" spans="1:15" x14ac:dyDescent="0.25">
      <c r="A916" t="s">
        <v>41</v>
      </c>
      <c r="B916">
        <v>30283.8</v>
      </c>
      <c r="C916">
        <v>30209.200000000001</v>
      </c>
      <c r="D916">
        <v>30208.7</v>
      </c>
      <c r="E916">
        <v>30161.7</v>
      </c>
      <c r="F916">
        <v>3187.73</v>
      </c>
      <c r="G916">
        <v>2472</v>
      </c>
      <c r="H916">
        <v>949.16399999999999</v>
      </c>
      <c r="I916">
        <v>717.70699999999999</v>
      </c>
      <c r="J916">
        <v>778.49</v>
      </c>
      <c r="K916">
        <v>24480.2</v>
      </c>
      <c r="L916">
        <v>0.37570799999999999</v>
      </c>
      <c r="M916">
        <v>0.619417</v>
      </c>
      <c r="N916">
        <v>0</v>
      </c>
      <c r="O916" t="s">
        <v>42</v>
      </c>
    </row>
    <row r="917" spans="1:15" x14ac:dyDescent="0.25">
      <c r="A917" t="s">
        <v>41</v>
      </c>
      <c r="B917">
        <v>30299.9</v>
      </c>
      <c r="C917">
        <v>30197.5</v>
      </c>
      <c r="D917">
        <v>30197</v>
      </c>
      <c r="E917">
        <v>30149</v>
      </c>
      <c r="F917">
        <v>3237.66</v>
      </c>
      <c r="G917">
        <v>2467.15</v>
      </c>
      <c r="H917">
        <v>949.00099999999998</v>
      </c>
      <c r="I917">
        <v>713.60799999999995</v>
      </c>
      <c r="J917">
        <v>777.36300000000006</v>
      </c>
      <c r="K917">
        <v>24423.5</v>
      </c>
      <c r="L917">
        <v>0.37589899999999998</v>
      </c>
      <c r="M917">
        <v>0.62980000000000003</v>
      </c>
      <c r="N917">
        <v>0</v>
      </c>
      <c r="O917" t="s">
        <v>42</v>
      </c>
    </row>
    <row r="918" spans="1:15" x14ac:dyDescent="0.25">
      <c r="A918" t="s">
        <v>41</v>
      </c>
      <c r="B918">
        <v>30399.7</v>
      </c>
      <c r="C918">
        <v>30231.8</v>
      </c>
      <c r="D918">
        <v>30231.3</v>
      </c>
      <c r="E918">
        <v>30184.1</v>
      </c>
      <c r="F918">
        <v>3172.48</v>
      </c>
      <c r="G918">
        <v>2483.54</v>
      </c>
      <c r="H918">
        <v>955.44500000000005</v>
      </c>
      <c r="I918">
        <v>714.18200000000002</v>
      </c>
      <c r="J918">
        <v>787.00900000000001</v>
      </c>
      <c r="K918">
        <v>24506.2</v>
      </c>
      <c r="L918">
        <v>0.37596000000000002</v>
      </c>
      <c r="M918">
        <v>0.62766500000000003</v>
      </c>
      <c r="N918">
        <v>0</v>
      </c>
      <c r="O918" t="s">
        <v>42</v>
      </c>
    </row>
    <row r="919" spans="1:15" x14ac:dyDescent="0.25">
      <c r="A919" t="s">
        <v>41</v>
      </c>
      <c r="B919">
        <v>30232.7</v>
      </c>
      <c r="C919">
        <v>30159.9</v>
      </c>
      <c r="D919">
        <v>30159.4</v>
      </c>
      <c r="E919">
        <v>30112.1</v>
      </c>
      <c r="F919">
        <v>3213.81</v>
      </c>
      <c r="G919">
        <v>2470.91</v>
      </c>
      <c r="H919">
        <v>949.81799999999998</v>
      </c>
      <c r="I919">
        <v>715.33399999999995</v>
      </c>
      <c r="J919">
        <v>778.82</v>
      </c>
      <c r="K919">
        <v>24406.799999999999</v>
      </c>
      <c r="L919">
        <v>0.37606499999999998</v>
      </c>
      <c r="M919">
        <v>0.62754699999999997</v>
      </c>
      <c r="N919">
        <v>0</v>
      </c>
      <c r="O919" t="s">
        <v>42</v>
      </c>
    </row>
    <row r="920" spans="1:15" x14ac:dyDescent="0.25">
      <c r="A920" t="s">
        <v>41</v>
      </c>
      <c r="B920">
        <v>30292.9</v>
      </c>
      <c r="C920">
        <v>30223.5</v>
      </c>
      <c r="D920">
        <v>30223.1</v>
      </c>
      <c r="E920">
        <v>30173.599999999999</v>
      </c>
      <c r="F920">
        <v>3178.69</v>
      </c>
      <c r="G920">
        <v>2481.08</v>
      </c>
      <c r="H920">
        <v>952.47199999999998</v>
      </c>
      <c r="I920">
        <v>719.58699999999999</v>
      </c>
      <c r="J920">
        <v>781.88800000000003</v>
      </c>
      <c r="K920">
        <v>24492.799999999999</v>
      </c>
      <c r="L920">
        <v>0.375693</v>
      </c>
      <c r="M920">
        <v>0.61911899999999997</v>
      </c>
      <c r="N920">
        <v>0</v>
      </c>
      <c r="O920" t="s">
        <v>42</v>
      </c>
    </row>
    <row r="921" spans="1:15" x14ac:dyDescent="0.25">
      <c r="A921" t="s">
        <v>41</v>
      </c>
      <c r="B921">
        <v>30229.5</v>
      </c>
      <c r="C921">
        <v>30155.599999999999</v>
      </c>
      <c r="D921">
        <v>30155.200000000001</v>
      </c>
      <c r="E921">
        <v>30107</v>
      </c>
      <c r="F921">
        <v>3121.29</v>
      </c>
      <c r="G921">
        <v>2479.04</v>
      </c>
      <c r="H921">
        <v>954.12800000000004</v>
      </c>
      <c r="I921">
        <v>717.84400000000005</v>
      </c>
      <c r="J921">
        <v>780.29600000000005</v>
      </c>
      <c r="K921">
        <v>24486.1</v>
      </c>
      <c r="L921">
        <v>0.37571900000000003</v>
      </c>
      <c r="M921">
        <v>0.62571299999999996</v>
      </c>
      <c r="N921">
        <v>0</v>
      </c>
      <c r="O921" t="s">
        <v>42</v>
      </c>
    </row>
    <row r="922" spans="1:15" x14ac:dyDescent="0.25">
      <c r="A922" t="s">
        <v>41</v>
      </c>
      <c r="B922">
        <v>30293.599999999999</v>
      </c>
      <c r="C922">
        <v>30223.5</v>
      </c>
      <c r="D922">
        <v>30223.1</v>
      </c>
      <c r="E922">
        <v>30176.3</v>
      </c>
      <c r="F922">
        <v>3172.76</v>
      </c>
      <c r="G922">
        <v>2480.2600000000002</v>
      </c>
      <c r="H922">
        <v>951.71299999999997</v>
      </c>
      <c r="I922">
        <v>716.01400000000001</v>
      </c>
      <c r="J922">
        <v>785.58600000000001</v>
      </c>
      <c r="K922">
        <v>24502.799999999999</v>
      </c>
      <c r="L922">
        <v>0.37601600000000002</v>
      </c>
      <c r="M922">
        <v>0.61912199999999995</v>
      </c>
      <c r="N922">
        <v>0</v>
      </c>
      <c r="O922" t="s">
        <v>42</v>
      </c>
    </row>
    <row r="923" spans="1:15" x14ac:dyDescent="0.25">
      <c r="A923" t="s">
        <v>41</v>
      </c>
      <c r="B923">
        <v>30227.3</v>
      </c>
      <c r="C923">
        <v>30142.799999999999</v>
      </c>
      <c r="D923">
        <v>30142.3</v>
      </c>
      <c r="E923">
        <v>30094.2</v>
      </c>
      <c r="F923">
        <v>3119.53</v>
      </c>
      <c r="G923">
        <v>2480.9299999999998</v>
      </c>
      <c r="H923">
        <v>953.32399999999996</v>
      </c>
      <c r="I923">
        <v>715.99300000000005</v>
      </c>
      <c r="J923">
        <v>784.745</v>
      </c>
      <c r="K923">
        <v>24472.6</v>
      </c>
      <c r="L923">
        <v>0.375693</v>
      </c>
      <c r="M923">
        <v>0.62977000000000005</v>
      </c>
      <c r="N923">
        <v>0</v>
      </c>
      <c r="O923" t="s">
        <v>42</v>
      </c>
    </row>
    <row r="924" spans="1:15" x14ac:dyDescent="0.25">
      <c r="A924" t="s">
        <v>41</v>
      </c>
      <c r="B924">
        <v>30215.3</v>
      </c>
      <c r="C924">
        <v>30141</v>
      </c>
      <c r="D924">
        <v>30140.5</v>
      </c>
      <c r="E924">
        <v>30093.5</v>
      </c>
      <c r="F924">
        <v>3133.04</v>
      </c>
      <c r="G924">
        <v>2467.2800000000002</v>
      </c>
      <c r="H924">
        <v>950.85699999999997</v>
      </c>
      <c r="I924">
        <v>712.89</v>
      </c>
      <c r="J924">
        <v>775.62900000000002</v>
      </c>
      <c r="K924">
        <v>24472.7</v>
      </c>
      <c r="L924">
        <v>0.37569000000000002</v>
      </c>
      <c r="M924">
        <v>0.62893600000000005</v>
      </c>
      <c r="N924">
        <v>0</v>
      </c>
      <c r="O924" t="s">
        <v>42</v>
      </c>
    </row>
    <row r="925" spans="1:15" x14ac:dyDescent="0.25">
      <c r="A925" t="s">
        <v>41</v>
      </c>
      <c r="B925">
        <v>30220.1</v>
      </c>
      <c r="C925">
        <v>30146.6</v>
      </c>
      <c r="D925">
        <v>30146.2</v>
      </c>
      <c r="E925">
        <v>30099.4</v>
      </c>
      <c r="F925">
        <v>3173.44</v>
      </c>
      <c r="G925">
        <v>2466.34</v>
      </c>
      <c r="H925">
        <v>948.601</v>
      </c>
      <c r="I925">
        <v>713.76599999999996</v>
      </c>
      <c r="J925">
        <v>777.08900000000006</v>
      </c>
      <c r="K925">
        <v>24438.400000000001</v>
      </c>
      <c r="L925">
        <v>0.37569000000000002</v>
      </c>
      <c r="M925">
        <v>0.62976399999999999</v>
      </c>
      <c r="N925">
        <v>0</v>
      </c>
      <c r="O925" t="s">
        <v>42</v>
      </c>
    </row>
    <row r="926" spans="1:15" x14ac:dyDescent="0.25">
      <c r="A926" t="s">
        <v>41</v>
      </c>
      <c r="B926">
        <v>30339</v>
      </c>
      <c r="C926">
        <v>30241.5</v>
      </c>
      <c r="D926">
        <v>30240.9</v>
      </c>
      <c r="E926">
        <v>30193.9</v>
      </c>
      <c r="F926">
        <v>3190.01</v>
      </c>
      <c r="G926">
        <v>2473.04</v>
      </c>
      <c r="H926">
        <v>951.46500000000003</v>
      </c>
      <c r="I926">
        <v>716.24800000000005</v>
      </c>
      <c r="J926">
        <v>778.61</v>
      </c>
      <c r="K926">
        <v>24508.400000000001</v>
      </c>
      <c r="L926">
        <v>0.37573899999999999</v>
      </c>
      <c r="M926">
        <v>0.61912100000000003</v>
      </c>
      <c r="N926">
        <v>0</v>
      </c>
      <c r="O926" t="s">
        <v>42</v>
      </c>
    </row>
    <row r="927" spans="1:15" x14ac:dyDescent="0.25">
      <c r="A927" t="s">
        <v>41</v>
      </c>
      <c r="B927">
        <v>30165.1</v>
      </c>
      <c r="C927">
        <v>30085.7</v>
      </c>
      <c r="D927">
        <v>30085.3</v>
      </c>
      <c r="E927">
        <v>30038.2</v>
      </c>
      <c r="F927">
        <v>3128.16</v>
      </c>
      <c r="G927">
        <v>2474.7199999999998</v>
      </c>
      <c r="H927">
        <v>951.18200000000002</v>
      </c>
      <c r="I927">
        <v>713.31200000000001</v>
      </c>
      <c r="J927">
        <v>783.02</v>
      </c>
      <c r="K927">
        <v>24414.7</v>
      </c>
      <c r="L927">
        <v>0.37576999999999999</v>
      </c>
      <c r="M927">
        <v>0.62740700000000005</v>
      </c>
      <c r="N927">
        <v>0</v>
      </c>
      <c r="O927" t="s">
        <v>42</v>
      </c>
    </row>
    <row r="928" spans="1:15" x14ac:dyDescent="0.25">
      <c r="A928" t="s">
        <v>41</v>
      </c>
      <c r="B928">
        <v>30243.9</v>
      </c>
      <c r="C928">
        <v>30167.9</v>
      </c>
      <c r="D928">
        <v>30167.4</v>
      </c>
      <c r="E928">
        <v>30120</v>
      </c>
      <c r="F928">
        <v>3155.89</v>
      </c>
      <c r="G928">
        <v>2480.23</v>
      </c>
      <c r="H928">
        <v>952.44500000000005</v>
      </c>
      <c r="I928">
        <v>716.98800000000006</v>
      </c>
      <c r="J928">
        <v>783.74300000000005</v>
      </c>
      <c r="K928">
        <v>24463.200000000001</v>
      </c>
      <c r="L928">
        <v>0.37599199999999999</v>
      </c>
      <c r="M928">
        <v>0.61896700000000004</v>
      </c>
      <c r="N928">
        <v>0</v>
      </c>
      <c r="O928" t="s">
        <v>42</v>
      </c>
    </row>
    <row r="929" spans="1:15" x14ac:dyDescent="0.25">
      <c r="A929" t="s">
        <v>41</v>
      </c>
      <c r="B929">
        <v>30199.3</v>
      </c>
      <c r="C929">
        <v>30127.1</v>
      </c>
      <c r="D929">
        <v>30126.6</v>
      </c>
      <c r="E929">
        <v>30079.8</v>
      </c>
      <c r="F929">
        <v>3129.53</v>
      </c>
      <c r="G929">
        <v>2472.62</v>
      </c>
      <c r="H929">
        <v>951.2</v>
      </c>
      <c r="I929">
        <v>713.96799999999996</v>
      </c>
      <c r="J929">
        <v>780.38900000000001</v>
      </c>
      <c r="K929">
        <v>24457.4</v>
      </c>
      <c r="L929">
        <v>0.37572</v>
      </c>
      <c r="M929">
        <v>0.61912199999999995</v>
      </c>
      <c r="N929">
        <v>0</v>
      </c>
      <c r="O929" t="s">
        <v>42</v>
      </c>
    </row>
    <row r="930" spans="1:15" x14ac:dyDescent="0.25">
      <c r="A930" t="s">
        <v>41</v>
      </c>
      <c r="B930">
        <v>30310.9</v>
      </c>
      <c r="C930">
        <v>30235</v>
      </c>
      <c r="D930">
        <v>30234.5</v>
      </c>
      <c r="E930">
        <v>30187.7</v>
      </c>
      <c r="F930">
        <v>3167.53</v>
      </c>
      <c r="G930">
        <v>2480.21</v>
      </c>
      <c r="H930">
        <v>953.93499999999995</v>
      </c>
      <c r="I930">
        <v>717.49400000000003</v>
      </c>
      <c r="J930">
        <v>781.12099999999998</v>
      </c>
      <c r="K930">
        <v>24519.200000000001</v>
      </c>
      <c r="L930">
        <v>0.37572100000000003</v>
      </c>
      <c r="M930">
        <v>0.62590100000000004</v>
      </c>
      <c r="N930">
        <v>0</v>
      </c>
      <c r="O930" t="s">
        <v>42</v>
      </c>
    </row>
    <row r="931" spans="1:15" x14ac:dyDescent="0.25">
      <c r="A931" t="s">
        <v>41</v>
      </c>
      <c r="B931">
        <v>30299.7</v>
      </c>
      <c r="C931">
        <v>30227.9</v>
      </c>
      <c r="D931">
        <v>30227.5</v>
      </c>
      <c r="E931">
        <v>30180.5</v>
      </c>
      <c r="F931">
        <v>3184.93</v>
      </c>
      <c r="G931">
        <v>2486.5300000000002</v>
      </c>
      <c r="H931">
        <v>957.88</v>
      </c>
      <c r="I931">
        <v>718.40599999999995</v>
      </c>
      <c r="J931">
        <v>781.93700000000001</v>
      </c>
      <c r="K931">
        <v>24488.3</v>
      </c>
      <c r="L931">
        <v>0.37578</v>
      </c>
      <c r="M931">
        <v>0.61912199999999995</v>
      </c>
      <c r="N931">
        <v>0</v>
      </c>
      <c r="O931" t="s">
        <v>42</v>
      </c>
    </row>
    <row r="932" spans="1:15" x14ac:dyDescent="0.25">
      <c r="A932" t="s">
        <v>41</v>
      </c>
      <c r="B932">
        <v>30298.400000000001</v>
      </c>
      <c r="C932">
        <v>30214.6</v>
      </c>
      <c r="D932">
        <v>30214.1</v>
      </c>
      <c r="E932">
        <v>30166.9</v>
      </c>
      <c r="F932">
        <v>3184.38</v>
      </c>
      <c r="G932">
        <v>2475.9699999999998</v>
      </c>
      <c r="H932">
        <v>952.91200000000003</v>
      </c>
      <c r="I932">
        <v>713.13400000000001</v>
      </c>
      <c r="J932">
        <v>782.77200000000005</v>
      </c>
      <c r="K932">
        <v>24485</v>
      </c>
      <c r="L932">
        <v>0.375749</v>
      </c>
      <c r="M932">
        <v>0.62951400000000002</v>
      </c>
      <c r="N932">
        <v>0</v>
      </c>
      <c r="O932" t="s">
        <v>42</v>
      </c>
    </row>
    <row r="933" spans="1:15" x14ac:dyDescent="0.25">
      <c r="A933" t="s">
        <v>41</v>
      </c>
      <c r="B933">
        <v>30260.3</v>
      </c>
      <c r="C933">
        <v>30185.599999999999</v>
      </c>
      <c r="D933">
        <v>30185.200000000001</v>
      </c>
      <c r="E933">
        <v>30137.7</v>
      </c>
      <c r="F933">
        <v>3191.28</v>
      </c>
      <c r="G933">
        <v>2439.6</v>
      </c>
      <c r="H933">
        <v>946.60799999999995</v>
      </c>
      <c r="I933">
        <v>699.58799999999997</v>
      </c>
      <c r="J933">
        <v>763.11199999999997</v>
      </c>
      <c r="K933">
        <v>24484.3</v>
      </c>
      <c r="L933">
        <v>0.36438399999999999</v>
      </c>
      <c r="M933">
        <v>0.62235700000000005</v>
      </c>
      <c r="N933">
        <v>0</v>
      </c>
      <c r="O933" t="s">
        <v>42</v>
      </c>
    </row>
    <row r="934" spans="1:15" x14ac:dyDescent="0.25">
      <c r="A934" t="s">
        <v>41</v>
      </c>
      <c r="B934">
        <v>30345.3</v>
      </c>
      <c r="C934">
        <v>30271.9</v>
      </c>
      <c r="D934">
        <v>30271.4</v>
      </c>
      <c r="E934">
        <v>30224</v>
      </c>
      <c r="F934">
        <v>3223.24</v>
      </c>
      <c r="G934">
        <v>2478.4299999999998</v>
      </c>
      <c r="H934">
        <v>952.48199999999997</v>
      </c>
      <c r="I934">
        <v>716.45600000000002</v>
      </c>
      <c r="J934">
        <v>782.28599999999994</v>
      </c>
      <c r="K934">
        <v>24501.1</v>
      </c>
      <c r="L934">
        <v>0.37578</v>
      </c>
      <c r="M934">
        <v>0.62936199999999998</v>
      </c>
      <c r="N934">
        <v>0</v>
      </c>
      <c r="O934" t="s">
        <v>42</v>
      </c>
    </row>
    <row r="935" spans="1:15" x14ac:dyDescent="0.25">
      <c r="A935" t="s">
        <v>41</v>
      </c>
      <c r="B935">
        <v>30995.9</v>
      </c>
      <c r="C935">
        <v>30902.3</v>
      </c>
      <c r="D935">
        <v>30901.8</v>
      </c>
      <c r="E935">
        <v>30854.400000000001</v>
      </c>
      <c r="F935">
        <v>3914.74</v>
      </c>
      <c r="G935">
        <v>2480.4699999999998</v>
      </c>
      <c r="H935">
        <v>953.976</v>
      </c>
      <c r="I935">
        <v>714.21199999999999</v>
      </c>
      <c r="J935">
        <v>785.26</v>
      </c>
      <c r="K935">
        <v>24439.1</v>
      </c>
      <c r="L935">
        <v>0.37583299999999997</v>
      </c>
      <c r="M935">
        <v>0.61912199999999995</v>
      </c>
      <c r="N935">
        <v>0</v>
      </c>
      <c r="O935" t="s">
        <v>42</v>
      </c>
    </row>
    <row r="936" spans="1:15" x14ac:dyDescent="0.25">
      <c r="A936" t="s">
        <v>41</v>
      </c>
      <c r="B936">
        <v>30306.799999999999</v>
      </c>
      <c r="C936">
        <v>30215.599999999999</v>
      </c>
      <c r="D936">
        <v>30215.200000000001</v>
      </c>
      <c r="E936">
        <v>30167.5</v>
      </c>
      <c r="F936">
        <v>3184.77</v>
      </c>
      <c r="G936">
        <v>2483.48</v>
      </c>
      <c r="H936">
        <v>953.78200000000004</v>
      </c>
      <c r="I936">
        <v>717.63499999999999</v>
      </c>
      <c r="J936">
        <v>784.90800000000002</v>
      </c>
      <c r="K936">
        <v>24478.6</v>
      </c>
      <c r="L936">
        <v>0.377691</v>
      </c>
      <c r="M936">
        <v>0.624525</v>
      </c>
      <c r="N936">
        <v>0</v>
      </c>
      <c r="O936" t="s">
        <v>42</v>
      </c>
    </row>
    <row r="937" spans="1:15" x14ac:dyDescent="0.25">
      <c r="A937" t="s">
        <v>41</v>
      </c>
      <c r="B937">
        <v>30303.7</v>
      </c>
      <c r="C937">
        <v>30217.8</v>
      </c>
      <c r="D937">
        <v>30217.4</v>
      </c>
      <c r="E937">
        <v>30170.3</v>
      </c>
      <c r="F937">
        <v>3192.98</v>
      </c>
      <c r="G937">
        <v>2473.59</v>
      </c>
      <c r="H937">
        <v>952.06899999999996</v>
      </c>
      <c r="I937">
        <v>714.88900000000001</v>
      </c>
      <c r="J937">
        <v>779.02499999999998</v>
      </c>
      <c r="K937">
        <v>24482.6</v>
      </c>
      <c r="L937">
        <v>0.37577300000000002</v>
      </c>
      <c r="M937">
        <v>0.62951599999999996</v>
      </c>
      <c r="N937">
        <v>0</v>
      </c>
      <c r="O937" t="s">
        <v>42</v>
      </c>
    </row>
    <row r="938" spans="1:15" x14ac:dyDescent="0.25">
      <c r="A938" t="s">
        <v>41</v>
      </c>
      <c r="B938">
        <v>30368.5</v>
      </c>
      <c r="C938">
        <v>30284.6</v>
      </c>
      <c r="D938">
        <v>30284.2</v>
      </c>
      <c r="E938">
        <v>30236.7</v>
      </c>
      <c r="F938">
        <v>3211.73</v>
      </c>
      <c r="G938">
        <v>2477.25</v>
      </c>
      <c r="H938">
        <v>954.423</v>
      </c>
      <c r="I938">
        <v>711.88800000000003</v>
      </c>
      <c r="J938">
        <v>783.90499999999997</v>
      </c>
      <c r="K938">
        <v>24526.3</v>
      </c>
      <c r="L938">
        <v>0.37571599999999999</v>
      </c>
      <c r="M938">
        <v>0.61909700000000001</v>
      </c>
      <c r="N938">
        <v>0</v>
      </c>
      <c r="O938" t="s">
        <v>42</v>
      </c>
    </row>
    <row r="939" spans="1:15" x14ac:dyDescent="0.25">
      <c r="A939" t="s">
        <v>41</v>
      </c>
      <c r="B939">
        <v>30200.7</v>
      </c>
      <c r="C939">
        <v>30130.1</v>
      </c>
      <c r="D939">
        <v>30129.7</v>
      </c>
      <c r="E939">
        <v>30081.8</v>
      </c>
      <c r="F939">
        <v>3141.73</v>
      </c>
      <c r="G939">
        <v>2476.11</v>
      </c>
      <c r="H939">
        <v>953.32799999999997</v>
      </c>
      <c r="I939">
        <v>715.25900000000001</v>
      </c>
      <c r="J939">
        <v>780.375</v>
      </c>
      <c r="K939">
        <v>24442.7</v>
      </c>
      <c r="L939">
        <v>0.37572699999999998</v>
      </c>
      <c r="M939">
        <v>0.62980199999999997</v>
      </c>
      <c r="N939">
        <v>0</v>
      </c>
      <c r="O939" t="s">
        <v>42</v>
      </c>
    </row>
    <row r="940" spans="1:15" x14ac:dyDescent="0.25">
      <c r="A940" t="s">
        <v>41</v>
      </c>
      <c r="B940">
        <v>30322.400000000001</v>
      </c>
      <c r="C940">
        <v>30234</v>
      </c>
      <c r="D940">
        <v>30233.5</v>
      </c>
      <c r="E940">
        <v>30186.2</v>
      </c>
      <c r="F940">
        <v>3175.49</v>
      </c>
      <c r="G940">
        <v>2472.1</v>
      </c>
      <c r="H940">
        <v>949.89700000000005</v>
      </c>
      <c r="I940">
        <v>714.53899999999999</v>
      </c>
      <c r="J940">
        <v>780.78399999999999</v>
      </c>
      <c r="K940">
        <v>24517.5</v>
      </c>
      <c r="L940">
        <v>0.37596600000000002</v>
      </c>
      <c r="M940">
        <v>0.623614</v>
      </c>
      <c r="N940">
        <v>0</v>
      </c>
      <c r="O940" t="s">
        <v>42</v>
      </c>
    </row>
    <row r="941" spans="1:15" x14ac:dyDescent="0.25">
      <c r="A941" t="s">
        <v>41</v>
      </c>
      <c r="B941">
        <v>30238</v>
      </c>
      <c r="C941">
        <v>30140.1</v>
      </c>
      <c r="D941">
        <v>30139.7</v>
      </c>
      <c r="E941">
        <v>30092.6</v>
      </c>
      <c r="F941">
        <v>3147.09</v>
      </c>
      <c r="G941">
        <v>2474.06</v>
      </c>
      <c r="H941">
        <v>952.10599999999999</v>
      </c>
      <c r="I941">
        <v>715.12400000000002</v>
      </c>
      <c r="J941">
        <v>779.77</v>
      </c>
      <c r="K941">
        <v>24450.3</v>
      </c>
      <c r="L941">
        <v>0.37618000000000001</v>
      </c>
      <c r="M941">
        <v>0.62855700000000003</v>
      </c>
      <c r="N941">
        <v>0</v>
      </c>
      <c r="O941" t="s">
        <v>42</v>
      </c>
    </row>
    <row r="942" spans="1:15" x14ac:dyDescent="0.25">
      <c r="A942" t="s">
        <v>41</v>
      </c>
      <c r="B942">
        <v>30278.7</v>
      </c>
      <c r="C942">
        <v>30192.6</v>
      </c>
      <c r="D942">
        <v>30192.1</v>
      </c>
      <c r="E942">
        <v>30145.200000000001</v>
      </c>
      <c r="F942">
        <v>3141.81</v>
      </c>
      <c r="G942">
        <v>2477.69</v>
      </c>
      <c r="H942">
        <v>951.50599999999997</v>
      </c>
      <c r="I942">
        <v>717.82100000000003</v>
      </c>
      <c r="J942">
        <v>780.93499999999995</v>
      </c>
      <c r="K942">
        <v>24504.5</v>
      </c>
      <c r="L942">
        <v>0.37603999999999999</v>
      </c>
      <c r="M942">
        <v>0.61912199999999995</v>
      </c>
      <c r="N942">
        <v>0</v>
      </c>
      <c r="O942" t="s">
        <v>42</v>
      </c>
    </row>
    <row r="943" spans="1:15" x14ac:dyDescent="0.25">
      <c r="A943" t="s">
        <v>41</v>
      </c>
      <c r="B943">
        <v>30195.1</v>
      </c>
      <c r="C943">
        <v>30104.5</v>
      </c>
      <c r="D943">
        <v>30104.1</v>
      </c>
      <c r="E943">
        <v>30056.7</v>
      </c>
      <c r="F943">
        <v>3160.52</v>
      </c>
      <c r="G943">
        <v>2472.65</v>
      </c>
      <c r="H943">
        <v>952.54700000000003</v>
      </c>
      <c r="I943">
        <v>714.16300000000001</v>
      </c>
      <c r="J943">
        <v>779.12599999999998</v>
      </c>
      <c r="K943">
        <v>24402.9</v>
      </c>
      <c r="L943">
        <v>0.37569999999999998</v>
      </c>
      <c r="M943">
        <v>0.62383999999999995</v>
      </c>
      <c r="N943">
        <v>0</v>
      </c>
      <c r="O943" t="s">
        <v>42</v>
      </c>
    </row>
    <row r="944" spans="1:15" x14ac:dyDescent="0.25">
      <c r="A944" t="s">
        <v>41</v>
      </c>
      <c r="B944">
        <v>30315.8</v>
      </c>
      <c r="C944">
        <v>30233.1</v>
      </c>
      <c r="D944">
        <v>30232.6</v>
      </c>
      <c r="E944">
        <v>30185</v>
      </c>
      <c r="F944">
        <v>3215.34</v>
      </c>
      <c r="G944">
        <v>2484.92</v>
      </c>
      <c r="H944">
        <v>949.452</v>
      </c>
      <c r="I944">
        <v>722.96100000000001</v>
      </c>
      <c r="J944">
        <v>785.76700000000005</v>
      </c>
      <c r="K944">
        <v>24463.9</v>
      </c>
      <c r="L944">
        <v>0.37595200000000001</v>
      </c>
      <c r="M944">
        <v>0.62071799999999999</v>
      </c>
      <c r="N944">
        <v>0</v>
      </c>
      <c r="O944" t="s">
        <v>42</v>
      </c>
    </row>
    <row r="945" spans="1:25" x14ac:dyDescent="0.25">
      <c r="A945" t="s">
        <v>41</v>
      </c>
      <c r="B945">
        <v>30261.3</v>
      </c>
      <c r="C945">
        <v>30172.2</v>
      </c>
      <c r="D945">
        <v>30171.8</v>
      </c>
      <c r="E945">
        <v>30125</v>
      </c>
      <c r="F945">
        <v>3153.2</v>
      </c>
      <c r="G945">
        <v>2475.67</v>
      </c>
      <c r="H945">
        <v>952.26400000000001</v>
      </c>
      <c r="I945">
        <v>715.12099999999998</v>
      </c>
      <c r="J945">
        <v>781.38300000000004</v>
      </c>
      <c r="K945">
        <v>24474.7</v>
      </c>
      <c r="L945">
        <v>0.37595699999999999</v>
      </c>
      <c r="M945">
        <v>0.61912199999999995</v>
      </c>
      <c r="N945">
        <v>0</v>
      </c>
      <c r="O945" t="s">
        <v>42</v>
      </c>
    </row>
    <row r="946" spans="1:25" x14ac:dyDescent="0.25">
      <c r="A946" t="s">
        <v>41</v>
      </c>
      <c r="B946">
        <v>30349.4</v>
      </c>
      <c r="C946">
        <v>30270.3</v>
      </c>
      <c r="D946">
        <v>30269.9</v>
      </c>
      <c r="E946">
        <v>30221.8</v>
      </c>
      <c r="F946">
        <v>3151.97</v>
      </c>
      <c r="G946">
        <v>2482.71</v>
      </c>
      <c r="H946">
        <v>957.62599999999998</v>
      </c>
      <c r="I946">
        <v>715.67</v>
      </c>
      <c r="J946">
        <v>782.34400000000005</v>
      </c>
      <c r="K946">
        <v>24565.7</v>
      </c>
      <c r="L946">
        <v>0.375691</v>
      </c>
      <c r="M946">
        <v>0.62750399999999995</v>
      </c>
      <c r="N946">
        <v>0</v>
      </c>
      <c r="O946" t="s">
        <v>42</v>
      </c>
    </row>
    <row r="947" spans="1:25" x14ac:dyDescent="0.25">
      <c r="A947" t="s">
        <v>41</v>
      </c>
      <c r="B947">
        <v>30214.799999999999</v>
      </c>
      <c r="C947">
        <v>30124.7</v>
      </c>
      <c r="D947">
        <v>30124.3</v>
      </c>
      <c r="E947">
        <v>30077</v>
      </c>
      <c r="F947">
        <v>3128.89</v>
      </c>
      <c r="G947">
        <v>2482.63</v>
      </c>
      <c r="H947">
        <v>962.03499999999997</v>
      </c>
      <c r="I947">
        <v>712.70299999999997</v>
      </c>
      <c r="J947">
        <v>780.92499999999995</v>
      </c>
      <c r="K947">
        <v>24444.3</v>
      </c>
      <c r="L947">
        <v>0.376272</v>
      </c>
      <c r="M947">
        <v>0.62851599999999996</v>
      </c>
      <c r="N947">
        <v>0</v>
      </c>
      <c r="O947" t="s">
        <v>42</v>
      </c>
    </row>
    <row r="948" spans="1:25" x14ac:dyDescent="0.25">
      <c r="A948" t="s">
        <v>41</v>
      </c>
      <c r="B948">
        <v>30526.9</v>
      </c>
      <c r="C948">
        <v>30364.1</v>
      </c>
      <c r="D948">
        <v>30363.7</v>
      </c>
      <c r="E948">
        <v>30316.400000000001</v>
      </c>
      <c r="F948">
        <v>3301.48</v>
      </c>
      <c r="G948">
        <v>2476.54</v>
      </c>
      <c r="H948">
        <v>954.28200000000004</v>
      </c>
      <c r="I948">
        <v>713.99699999999996</v>
      </c>
      <c r="J948">
        <v>781.29100000000005</v>
      </c>
      <c r="K948">
        <v>24517.3</v>
      </c>
      <c r="L948">
        <v>0.36968400000000001</v>
      </c>
      <c r="M948">
        <v>0.62199300000000002</v>
      </c>
      <c r="N948">
        <v>0</v>
      </c>
      <c r="O948" t="s">
        <v>42</v>
      </c>
    </row>
    <row r="949" spans="1:25" x14ac:dyDescent="0.25">
      <c r="A949" t="s">
        <v>41</v>
      </c>
      <c r="B949">
        <v>30345.3</v>
      </c>
      <c r="C949">
        <v>30257</v>
      </c>
      <c r="D949">
        <v>30256.5</v>
      </c>
      <c r="E949">
        <v>30209.4</v>
      </c>
      <c r="F949">
        <v>3226.76</v>
      </c>
      <c r="G949">
        <v>2480.98</v>
      </c>
      <c r="H949">
        <v>952.08699999999999</v>
      </c>
      <c r="I949">
        <v>716.98800000000006</v>
      </c>
      <c r="J949">
        <v>785.048</v>
      </c>
      <c r="K949">
        <v>24480.5</v>
      </c>
      <c r="L949">
        <v>0.37692199999999998</v>
      </c>
      <c r="M949">
        <v>0.62192700000000001</v>
      </c>
      <c r="N949">
        <v>0</v>
      </c>
      <c r="O949" t="s">
        <v>42</v>
      </c>
    </row>
    <row r="950" spans="1:25" x14ac:dyDescent="0.25">
      <c r="A950" t="s">
        <v>41</v>
      </c>
      <c r="B950">
        <v>30218.400000000001</v>
      </c>
      <c r="C950">
        <v>30141.7</v>
      </c>
      <c r="D950">
        <v>30141.3</v>
      </c>
      <c r="E950">
        <v>30094.3</v>
      </c>
      <c r="F950">
        <v>3202.19</v>
      </c>
      <c r="G950">
        <v>2467.3200000000002</v>
      </c>
      <c r="H950">
        <v>949.70500000000004</v>
      </c>
      <c r="I950">
        <v>713.75800000000004</v>
      </c>
      <c r="J950">
        <v>776.94899999999996</v>
      </c>
      <c r="K950">
        <v>24404.2</v>
      </c>
      <c r="L950">
        <v>0.37569399999999997</v>
      </c>
      <c r="M950">
        <v>0.62121899999999997</v>
      </c>
      <c r="N950">
        <v>0</v>
      </c>
      <c r="O950" t="s">
        <v>42</v>
      </c>
    </row>
    <row r="951" spans="1:25" x14ac:dyDescent="0.25">
      <c r="A951" t="s">
        <v>41</v>
      </c>
      <c r="B951">
        <v>30269.599999999999</v>
      </c>
      <c r="C951">
        <v>30178.9</v>
      </c>
      <c r="D951">
        <v>30178.400000000001</v>
      </c>
      <c r="E951">
        <v>30131</v>
      </c>
      <c r="F951">
        <v>3198.97</v>
      </c>
      <c r="G951">
        <v>2483.66</v>
      </c>
      <c r="H951">
        <v>951.75599999999997</v>
      </c>
      <c r="I951">
        <v>718.43499999999995</v>
      </c>
      <c r="J951">
        <v>786.11800000000005</v>
      </c>
      <c r="K951">
        <v>24427.599999999999</v>
      </c>
      <c r="L951">
        <v>0.37569000000000002</v>
      </c>
      <c r="M951">
        <v>0.61912199999999995</v>
      </c>
      <c r="N951">
        <v>0</v>
      </c>
      <c r="O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41</v>
      </c>
      <c r="B952">
        <v>30182.400000000001</v>
      </c>
      <c r="C952">
        <v>30107.3</v>
      </c>
      <c r="D952">
        <v>30106.799999999999</v>
      </c>
      <c r="E952">
        <v>30059.599999999999</v>
      </c>
      <c r="F952">
        <v>3174.74</v>
      </c>
      <c r="G952">
        <v>2475.94</v>
      </c>
      <c r="H952">
        <v>949.875</v>
      </c>
      <c r="I952">
        <v>716.255</v>
      </c>
      <c r="J952">
        <v>782.95600000000002</v>
      </c>
      <c r="K952">
        <v>24388.2</v>
      </c>
      <c r="L952">
        <v>0.36446299999999998</v>
      </c>
      <c r="M952">
        <v>0.62752300000000005</v>
      </c>
      <c r="N952">
        <v>0</v>
      </c>
      <c r="O952" t="s">
        <v>42</v>
      </c>
      <c r="R952">
        <f>AVERAGE(B903:B952)</f>
        <v>30291.396000000001</v>
      </c>
      <c r="S952">
        <f>AVERAGE(C903:C952)</f>
        <v>30206.626000000011</v>
      </c>
      <c r="U952">
        <f>_xlfn.VAR.P(B903:B952)</f>
        <v>14930.483584000063</v>
      </c>
      <c r="V952">
        <f>_xlfn.VAR.P(C903:C952)</f>
        <v>13593.337523999968</v>
      </c>
      <c r="X952">
        <f>1.96*SQRT(U952)/50</f>
        <v>4.7898620329314134</v>
      </c>
      <c r="Y952">
        <f>1.96*SQRT(V952)/50</f>
        <v>4.5703463952833285</v>
      </c>
    </row>
    <row r="953" spans="1:25" x14ac:dyDescent="0.25">
      <c r="A953" t="s">
        <v>43</v>
      </c>
      <c r="B953">
        <v>1514711.4275</v>
      </c>
      <c r="C953" t="s">
        <v>36</v>
      </c>
    </row>
    <row r="954" spans="1:25" x14ac:dyDescent="0.25">
      <c r="A954" t="s">
        <v>44</v>
      </c>
      <c r="B954">
        <v>29879.200000000001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0.378612</v>
      </c>
      <c r="L954">
        <v>0.61910799999999999</v>
      </c>
      <c r="M954">
        <v>0</v>
      </c>
      <c r="N954" t="s">
        <v>42</v>
      </c>
    </row>
    <row r="955" spans="1:25" x14ac:dyDescent="0.25">
      <c r="A955" t="s">
        <v>44</v>
      </c>
      <c r="B955">
        <v>29999.9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0.37575599999999998</v>
      </c>
      <c r="L955">
        <v>0.62980199999999997</v>
      </c>
      <c r="M955">
        <v>0</v>
      </c>
      <c r="N955" t="s">
        <v>42</v>
      </c>
    </row>
    <row r="956" spans="1:25" x14ac:dyDescent="0.25">
      <c r="A956" t="s">
        <v>44</v>
      </c>
      <c r="B956">
        <v>29901.7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0.375693</v>
      </c>
      <c r="L956">
        <v>0.62204899999999996</v>
      </c>
      <c r="M956">
        <v>0</v>
      </c>
      <c r="N956" t="s">
        <v>42</v>
      </c>
    </row>
    <row r="957" spans="1:25" x14ac:dyDescent="0.25">
      <c r="A957" t="s">
        <v>44</v>
      </c>
      <c r="B957">
        <v>29987.4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0.37590800000000002</v>
      </c>
      <c r="L957">
        <v>0.62341599999999997</v>
      </c>
      <c r="M957">
        <v>0</v>
      </c>
      <c r="N957" t="s">
        <v>42</v>
      </c>
    </row>
    <row r="958" spans="1:25" x14ac:dyDescent="0.25">
      <c r="A958" t="s">
        <v>44</v>
      </c>
      <c r="B958">
        <v>29984.2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0.37467899999999998</v>
      </c>
      <c r="L958">
        <v>0.62554699999999996</v>
      </c>
      <c r="M958">
        <v>0</v>
      </c>
      <c r="N958" t="s">
        <v>42</v>
      </c>
    </row>
    <row r="959" spans="1:25" x14ac:dyDescent="0.25">
      <c r="A959" t="s">
        <v>44</v>
      </c>
      <c r="B959">
        <v>29894.1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0.37572</v>
      </c>
      <c r="L959">
        <v>0.623112</v>
      </c>
      <c r="M959">
        <v>0</v>
      </c>
      <c r="N959" t="s">
        <v>42</v>
      </c>
    </row>
    <row r="960" spans="1:25" x14ac:dyDescent="0.25">
      <c r="A960" t="s">
        <v>44</v>
      </c>
      <c r="B960">
        <v>29803.5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0.37589800000000001</v>
      </c>
      <c r="L960">
        <v>0.62928700000000004</v>
      </c>
      <c r="M960">
        <v>0</v>
      </c>
      <c r="N960" t="s">
        <v>42</v>
      </c>
    </row>
    <row r="961" spans="1:14" x14ac:dyDescent="0.25">
      <c r="A961" t="s">
        <v>44</v>
      </c>
      <c r="B961">
        <v>29926.2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0.375782</v>
      </c>
      <c r="L961">
        <v>0.61912</v>
      </c>
      <c r="M961">
        <v>0</v>
      </c>
      <c r="N961" t="s">
        <v>42</v>
      </c>
    </row>
    <row r="962" spans="1:14" x14ac:dyDescent="0.25">
      <c r="A962" t="s">
        <v>44</v>
      </c>
      <c r="B962">
        <v>29966.1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0.375753</v>
      </c>
      <c r="L962">
        <v>0.62973000000000001</v>
      </c>
      <c r="M962">
        <v>0</v>
      </c>
      <c r="N962" t="s">
        <v>42</v>
      </c>
    </row>
    <row r="963" spans="1:14" x14ac:dyDescent="0.25">
      <c r="A963" t="s">
        <v>44</v>
      </c>
      <c r="B963">
        <v>29942.1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0.37572899999999998</v>
      </c>
      <c r="L963">
        <v>0.61911300000000002</v>
      </c>
      <c r="M963">
        <v>0</v>
      </c>
      <c r="N963" t="s">
        <v>42</v>
      </c>
    </row>
    <row r="964" spans="1:14" x14ac:dyDescent="0.25">
      <c r="A964" t="s">
        <v>44</v>
      </c>
      <c r="B964">
        <v>29987.4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0.37576799999999999</v>
      </c>
      <c r="L964">
        <v>0.61912100000000003</v>
      </c>
      <c r="M964">
        <v>0</v>
      </c>
      <c r="N964" t="s">
        <v>42</v>
      </c>
    </row>
    <row r="965" spans="1:14" x14ac:dyDescent="0.25">
      <c r="A965" t="s">
        <v>44</v>
      </c>
      <c r="B965">
        <v>29856.7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0.375691</v>
      </c>
      <c r="L965">
        <v>0.61912</v>
      </c>
      <c r="M965">
        <v>0</v>
      </c>
      <c r="N965" t="s">
        <v>42</v>
      </c>
    </row>
    <row r="966" spans="1:14" x14ac:dyDescent="0.25">
      <c r="A966" t="s">
        <v>44</v>
      </c>
      <c r="B966">
        <v>29975.1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0.37569000000000002</v>
      </c>
      <c r="L966">
        <v>0.61912100000000003</v>
      </c>
      <c r="M966">
        <v>0</v>
      </c>
      <c r="N966" t="s">
        <v>42</v>
      </c>
    </row>
    <row r="967" spans="1:14" x14ac:dyDescent="0.25">
      <c r="A967" t="s">
        <v>44</v>
      </c>
      <c r="B967">
        <v>29951.5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0.37627500000000003</v>
      </c>
      <c r="L967">
        <v>0.61911499999999997</v>
      </c>
      <c r="M967">
        <v>0</v>
      </c>
      <c r="N967" t="s">
        <v>42</v>
      </c>
    </row>
    <row r="968" spans="1:14" x14ac:dyDescent="0.25">
      <c r="A968" t="s">
        <v>44</v>
      </c>
      <c r="B968">
        <v>29966.400000000001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0.37569000000000002</v>
      </c>
      <c r="L968">
        <v>0.62550499999999998</v>
      </c>
      <c r="M968">
        <v>0</v>
      </c>
      <c r="N968" t="s">
        <v>42</v>
      </c>
    </row>
    <row r="969" spans="1:14" x14ac:dyDescent="0.25">
      <c r="A969" t="s">
        <v>44</v>
      </c>
      <c r="B969">
        <v>29842.7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0.37570500000000001</v>
      </c>
      <c r="L969">
        <v>0.61910299999999996</v>
      </c>
      <c r="M969">
        <v>0</v>
      </c>
      <c r="N969" t="s">
        <v>42</v>
      </c>
    </row>
    <row r="970" spans="1:14" x14ac:dyDescent="0.25">
      <c r="A970" t="s">
        <v>44</v>
      </c>
      <c r="B970">
        <v>29909.8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0.37575700000000001</v>
      </c>
      <c r="L970">
        <v>0.62883</v>
      </c>
      <c r="M970">
        <v>0</v>
      </c>
      <c r="N970" t="s">
        <v>42</v>
      </c>
    </row>
    <row r="971" spans="1:14" x14ac:dyDescent="0.25">
      <c r="A971" t="s">
        <v>44</v>
      </c>
      <c r="B971">
        <v>29950.9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0.37569000000000002</v>
      </c>
      <c r="L971">
        <v>0.61909700000000001</v>
      </c>
      <c r="M971">
        <v>0</v>
      </c>
      <c r="N971" t="s">
        <v>42</v>
      </c>
    </row>
    <row r="972" spans="1:14" x14ac:dyDescent="0.25">
      <c r="A972" t="s">
        <v>44</v>
      </c>
      <c r="B972">
        <v>29818.9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0.37569000000000002</v>
      </c>
      <c r="L972">
        <v>0.61912100000000003</v>
      </c>
      <c r="M972">
        <v>0</v>
      </c>
      <c r="N972" t="s">
        <v>42</v>
      </c>
    </row>
    <row r="973" spans="1:14" x14ac:dyDescent="0.25">
      <c r="A973" t="s">
        <v>44</v>
      </c>
      <c r="B973">
        <v>29892.400000000001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0.37570100000000001</v>
      </c>
      <c r="L973">
        <v>0.61912199999999995</v>
      </c>
      <c r="M973">
        <v>0</v>
      </c>
      <c r="N973" t="s">
        <v>42</v>
      </c>
    </row>
    <row r="974" spans="1:14" x14ac:dyDescent="0.25">
      <c r="A974" t="s">
        <v>44</v>
      </c>
      <c r="B974">
        <v>29887.3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0.37576199999999998</v>
      </c>
      <c r="L974">
        <v>0.61912100000000003</v>
      </c>
      <c r="M974">
        <v>0</v>
      </c>
      <c r="N974" t="s">
        <v>42</v>
      </c>
    </row>
    <row r="975" spans="1:14" x14ac:dyDescent="0.25">
      <c r="A975" t="s">
        <v>44</v>
      </c>
      <c r="B975">
        <v>29887.9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0.37593599999999999</v>
      </c>
      <c r="L975">
        <v>0.62769699999999995</v>
      </c>
      <c r="M975">
        <v>0</v>
      </c>
      <c r="N975" t="s">
        <v>42</v>
      </c>
    </row>
    <row r="976" spans="1:14" x14ac:dyDescent="0.25">
      <c r="A976" t="s">
        <v>44</v>
      </c>
      <c r="B976">
        <v>29870.2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0.37569000000000002</v>
      </c>
      <c r="L976">
        <v>0.61912100000000003</v>
      </c>
      <c r="M976">
        <v>0</v>
      </c>
      <c r="N976" t="s">
        <v>42</v>
      </c>
    </row>
    <row r="977" spans="1:14" x14ac:dyDescent="0.25">
      <c r="A977" t="s">
        <v>44</v>
      </c>
      <c r="B977">
        <v>29860.9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0.375695</v>
      </c>
      <c r="L977">
        <v>0.61912</v>
      </c>
      <c r="M977">
        <v>0</v>
      </c>
      <c r="N977" t="s">
        <v>42</v>
      </c>
    </row>
    <row r="978" spans="1:14" x14ac:dyDescent="0.25">
      <c r="A978" t="s">
        <v>44</v>
      </c>
      <c r="B978">
        <v>29895.9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0.37687100000000001</v>
      </c>
      <c r="L978">
        <v>0.62964299999999995</v>
      </c>
      <c r="M978">
        <v>0</v>
      </c>
      <c r="N978" t="s">
        <v>42</v>
      </c>
    </row>
    <row r="979" spans="1:14" x14ac:dyDescent="0.25">
      <c r="A979" t="s">
        <v>44</v>
      </c>
      <c r="B979">
        <v>30264.1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0.36459000000000003</v>
      </c>
      <c r="L979">
        <v>0.62165099999999995</v>
      </c>
      <c r="M979">
        <v>0</v>
      </c>
      <c r="N979" t="s">
        <v>42</v>
      </c>
    </row>
    <row r="980" spans="1:14" x14ac:dyDescent="0.25">
      <c r="A980" t="s">
        <v>44</v>
      </c>
      <c r="B980">
        <v>30058.3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0.36763600000000002</v>
      </c>
      <c r="L980">
        <v>0.62411399999999995</v>
      </c>
      <c r="M980">
        <v>0</v>
      </c>
      <c r="N980" t="s">
        <v>42</v>
      </c>
    </row>
    <row r="981" spans="1:14" x14ac:dyDescent="0.25">
      <c r="A981" t="s">
        <v>44</v>
      </c>
      <c r="B981">
        <v>30675.1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0.37591400000000003</v>
      </c>
      <c r="L981">
        <v>0.62382700000000002</v>
      </c>
      <c r="M981">
        <v>0</v>
      </c>
      <c r="N981" t="s">
        <v>42</v>
      </c>
    </row>
    <row r="982" spans="1:14" x14ac:dyDescent="0.25">
      <c r="A982" t="s">
        <v>44</v>
      </c>
      <c r="B982">
        <v>29889.7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0.37579499999999999</v>
      </c>
      <c r="L982">
        <v>0.62788900000000003</v>
      </c>
      <c r="M982">
        <v>0</v>
      </c>
      <c r="N982" t="s">
        <v>42</v>
      </c>
    </row>
    <row r="983" spans="1:14" x14ac:dyDescent="0.25">
      <c r="A983" t="s">
        <v>44</v>
      </c>
      <c r="B983">
        <v>29819.5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0.375718</v>
      </c>
      <c r="L983">
        <v>0.62692999999999999</v>
      </c>
      <c r="M983">
        <v>0</v>
      </c>
      <c r="N983" t="s">
        <v>42</v>
      </c>
    </row>
    <row r="984" spans="1:14" x14ac:dyDescent="0.25">
      <c r="A984" t="s">
        <v>44</v>
      </c>
      <c r="B984">
        <v>29954.3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0.375695</v>
      </c>
      <c r="L984">
        <v>0.62777400000000005</v>
      </c>
      <c r="M984">
        <v>0</v>
      </c>
      <c r="N984" t="s">
        <v>42</v>
      </c>
    </row>
    <row r="985" spans="1:14" x14ac:dyDescent="0.25">
      <c r="A985" t="s">
        <v>44</v>
      </c>
      <c r="B985">
        <v>29991.4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0.375695</v>
      </c>
      <c r="L985">
        <v>0.62831300000000001</v>
      </c>
      <c r="M985">
        <v>0</v>
      </c>
      <c r="N985" t="s">
        <v>42</v>
      </c>
    </row>
    <row r="986" spans="1:14" x14ac:dyDescent="0.25">
      <c r="A986" t="s">
        <v>44</v>
      </c>
      <c r="B986">
        <v>29960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0.375973</v>
      </c>
      <c r="L986">
        <v>0.61912199999999995</v>
      </c>
      <c r="M986">
        <v>0</v>
      </c>
      <c r="N986" t="s">
        <v>42</v>
      </c>
    </row>
    <row r="987" spans="1:14" x14ac:dyDescent="0.25">
      <c r="A987" t="s">
        <v>44</v>
      </c>
      <c r="B987">
        <v>29827.599999999999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0.375691</v>
      </c>
      <c r="L987">
        <v>0.62965499999999996</v>
      </c>
      <c r="M987">
        <v>0</v>
      </c>
      <c r="N987" t="s">
        <v>42</v>
      </c>
    </row>
    <row r="988" spans="1:14" x14ac:dyDescent="0.25">
      <c r="A988" t="s">
        <v>44</v>
      </c>
      <c r="B988">
        <v>29831.3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0.37571399999999999</v>
      </c>
      <c r="L988">
        <v>0.61912199999999995</v>
      </c>
      <c r="M988">
        <v>0</v>
      </c>
      <c r="N988" t="s">
        <v>42</v>
      </c>
    </row>
    <row r="989" spans="1:14" x14ac:dyDescent="0.25">
      <c r="A989" t="s">
        <v>44</v>
      </c>
      <c r="B989">
        <v>29847.8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0.36664400000000003</v>
      </c>
      <c r="L989">
        <v>0.62916300000000003</v>
      </c>
      <c r="M989">
        <v>0</v>
      </c>
      <c r="N989" t="s">
        <v>42</v>
      </c>
    </row>
    <row r="990" spans="1:14" x14ac:dyDescent="0.25">
      <c r="A990" t="s">
        <v>44</v>
      </c>
      <c r="B990">
        <v>29785.3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0.37606000000000001</v>
      </c>
      <c r="L990">
        <v>0.61911799999999995</v>
      </c>
      <c r="M990">
        <v>0</v>
      </c>
      <c r="N990" t="s">
        <v>42</v>
      </c>
    </row>
    <row r="991" spans="1:14" x14ac:dyDescent="0.25">
      <c r="A991" t="s">
        <v>44</v>
      </c>
      <c r="B991">
        <v>29865.8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0.37842599999999998</v>
      </c>
      <c r="L991">
        <v>0.62833499999999998</v>
      </c>
      <c r="M991">
        <v>0</v>
      </c>
      <c r="N991" t="s">
        <v>42</v>
      </c>
    </row>
    <row r="992" spans="1:14" x14ac:dyDescent="0.25">
      <c r="A992" t="s">
        <v>44</v>
      </c>
      <c r="B992">
        <v>29816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0.375778</v>
      </c>
      <c r="L992">
        <v>0.619116</v>
      </c>
      <c r="M992">
        <v>0</v>
      </c>
      <c r="N992" t="s">
        <v>42</v>
      </c>
    </row>
    <row r="993" spans="1:25" x14ac:dyDescent="0.25">
      <c r="A993" t="s">
        <v>44</v>
      </c>
      <c r="B993">
        <v>29810.1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0.37606099999999998</v>
      </c>
      <c r="L993">
        <v>0.61912199999999995</v>
      </c>
      <c r="M993">
        <v>0</v>
      </c>
      <c r="N993" t="s">
        <v>42</v>
      </c>
    </row>
    <row r="994" spans="1:25" x14ac:dyDescent="0.25">
      <c r="A994" t="s">
        <v>44</v>
      </c>
      <c r="B994">
        <v>29895.1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0.375693</v>
      </c>
      <c r="L994">
        <v>0.62654699999999997</v>
      </c>
      <c r="M994">
        <v>0</v>
      </c>
      <c r="N994" t="s">
        <v>42</v>
      </c>
    </row>
    <row r="995" spans="1:25" x14ac:dyDescent="0.25">
      <c r="A995" t="s">
        <v>44</v>
      </c>
      <c r="B995">
        <v>29986.5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0.37633899999999998</v>
      </c>
      <c r="L995">
        <v>0.61912</v>
      </c>
      <c r="M995">
        <v>0</v>
      </c>
      <c r="N995" t="s">
        <v>42</v>
      </c>
    </row>
    <row r="996" spans="1:25" x14ac:dyDescent="0.25">
      <c r="A996" t="s">
        <v>44</v>
      </c>
      <c r="B996">
        <v>29820.9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0.37576900000000002</v>
      </c>
      <c r="L996">
        <v>0.61911700000000003</v>
      </c>
      <c r="M996">
        <v>0</v>
      </c>
      <c r="N996" t="s">
        <v>42</v>
      </c>
    </row>
    <row r="997" spans="1:25" x14ac:dyDescent="0.25">
      <c r="A997" t="s">
        <v>44</v>
      </c>
      <c r="B997">
        <v>29886.1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0.37574099999999999</v>
      </c>
      <c r="L997">
        <v>0.62824500000000005</v>
      </c>
      <c r="M997">
        <v>0</v>
      </c>
      <c r="N997" t="s">
        <v>42</v>
      </c>
    </row>
    <row r="998" spans="1:25" x14ac:dyDescent="0.25">
      <c r="A998" t="s">
        <v>44</v>
      </c>
      <c r="B998">
        <v>29879.7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0.37570599999999998</v>
      </c>
      <c r="L998">
        <v>0.61911799999999995</v>
      </c>
      <c r="M998">
        <v>0</v>
      </c>
      <c r="N998" t="s">
        <v>42</v>
      </c>
    </row>
    <row r="999" spans="1:25" x14ac:dyDescent="0.25">
      <c r="A999" t="s">
        <v>44</v>
      </c>
      <c r="B999">
        <v>29973.8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0.37569799999999998</v>
      </c>
      <c r="L999">
        <v>0.62678299999999998</v>
      </c>
      <c r="M999">
        <v>0</v>
      </c>
      <c r="N999" t="s">
        <v>42</v>
      </c>
    </row>
    <row r="1000" spans="1:25" x14ac:dyDescent="0.25">
      <c r="A1000" t="s">
        <v>44</v>
      </c>
      <c r="B1000">
        <v>29914.9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0.37575700000000001</v>
      </c>
      <c r="L1000">
        <v>0.62899300000000002</v>
      </c>
      <c r="M1000">
        <v>0</v>
      </c>
      <c r="N1000" t="s">
        <v>42</v>
      </c>
    </row>
    <row r="1001" spans="1:25" x14ac:dyDescent="0.25">
      <c r="A1001" t="s">
        <v>44</v>
      </c>
      <c r="B1001">
        <v>29870.1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0.37573200000000001</v>
      </c>
      <c r="L1001">
        <v>0.61911799999999995</v>
      </c>
      <c r="M1001">
        <v>0</v>
      </c>
      <c r="N1001" t="s">
        <v>42</v>
      </c>
    </row>
    <row r="1002" spans="1:25" x14ac:dyDescent="0.25">
      <c r="A1002" t="s">
        <v>44</v>
      </c>
      <c r="B1002">
        <v>29870.799999999999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0.37576999999999999</v>
      </c>
      <c r="L1002">
        <v>0.62956699999999999</v>
      </c>
      <c r="M1002">
        <v>0</v>
      </c>
      <c r="N1002" t="s">
        <v>42</v>
      </c>
    </row>
    <row r="1003" spans="1:25" x14ac:dyDescent="0.25">
      <c r="A1003" t="s">
        <v>44</v>
      </c>
      <c r="B1003">
        <v>29978.2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0.37586799999999998</v>
      </c>
      <c r="L1003">
        <v>0.62546400000000002</v>
      </c>
      <c r="M1003">
        <v>0</v>
      </c>
      <c r="N1003" t="s">
        <v>42</v>
      </c>
    </row>
    <row r="1004" spans="1:25" x14ac:dyDescent="0.25">
      <c r="A1004" t="s">
        <v>44</v>
      </c>
      <c r="B1004">
        <v>29868.6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0.37571599999999999</v>
      </c>
      <c r="L1004">
        <v>0.62026400000000004</v>
      </c>
      <c r="M1004">
        <v>0</v>
      </c>
      <c r="N1004" t="s">
        <v>42</v>
      </c>
    </row>
    <row r="1005" spans="1:25" x14ac:dyDescent="0.25">
      <c r="A1005" t="s">
        <v>44</v>
      </c>
      <c r="B1005">
        <v>30163.9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0.375718</v>
      </c>
      <c r="L1005">
        <v>0.62934599999999996</v>
      </c>
      <c r="M1005">
        <v>0</v>
      </c>
      <c r="N1005" t="s">
        <v>42</v>
      </c>
    </row>
    <row r="1006" spans="1:25" x14ac:dyDescent="0.25">
      <c r="A1006" t="s">
        <v>44</v>
      </c>
      <c r="B1006">
        <v>29823.5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0.375718</v>
      </c>
      <c r="L1006">
        <v>0.62048400000000004</v>
      </c>
      <c r="M1006">
        <v>0</v>
      </c>
      <c r="N1006" t="s">
        <v>42</v>
      </c>
    </row>
    <row r="1007" spans="1:25" x14ac:dyDescent="0.25">
      <c r="A1007" t="s">
        <v>44</v>
      </c>
      <c r="B1007">
        <v>29942.3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0.37619900000000001</v>
      </c>
      <c r="L1007">
        <v>0.61912100000000003</v>
      </c>
      <c r="M1007">
        <v>0</v>
      </c>
      <c r="N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44</v>
      </c>
      <c r="B1008">
        <v>29873.8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0.38416699999999998</v>
      </c>
      <c r="L1008">
        <v>0.62201700000000004</v>
      </c>
      <c r="M1008">
        <v>0</v>
      </c>
      <c r="N1008" t="s">
        <v>42</v>
      </c>
      <c r="R1008">
        <f>AVERAGE(B959:B1008)</f>
        <v>29924.610000000008</v>
      </c>
      <c r="S1008">
        <f>AVERAGE(C959:C1008)</f>
        <v>0</v>
      </c>
      <c r="U1008">
        <f>_xlfn.VAR.P(B959:B1008)</f>
        <v>19047.124899999952</v>
      </c>
      <c r="V1008">
        <f>_xlfn.VAR.P(C959:C1008)</f>
        <v>0</v>
      </c>
      <c r="X1008">
        <f>1.96*SQRT(U1008)/50</f>
        <v>5.410043808171606</v>
      </c>
      <c r="Y1008">
        <f>1.96*SQRT(V1008)/50</f>
        <v>0</v>
      </c>
    </row>
    <row r="1009" spans="1:13" x14ac:dyDescent="0.25">
      <c r="A1009" t="s">
        <v>45</v>
      </c>
      <c r="B1009">
        <v>1496326.6379</v>
      </c>
      <c r="C1009" t="s">
        <v>36</v>
      </c>
    </row>
    <row r="1010" spans="1:13" x14ac:dyDescent="0.25">
      <c r="A1010" t="s">
        <v>46</v>
      </c>
      <c r="B1010">
        <v>28581.599999999999</v>
      </c>
      <c r="C1010">
        <v>28553.8</v>
      </c>
      <c r="D1010">
        <v>28551.599999999999</v>
      </c>
      <c r="E1010">
        <v>28505.599999999999</v>
      </c>
      <c r="F1010">
        <v>3178.24</v>
      </c>
      <c r="G1010">
        <v>0</v>
      </c>
      <c r="H1010">
        <v>945.553</v>
      </c>
      <c r="I1010">
        <v>0</v>
      </c>
      <c r="J1010">
        <v>0.37569000000000002</v>
      </c>
      <c r="K1010">
        <v>0.62566600000000006</v>
      </c>
      <c r="L1010">
        <v>0</v>
      </c>
      <c r="M1010" t="s">
        <v>42</v>
      </c>
    </row>
    <row r="1011" spans="1:13" x14ac:dyDescent="0.25">
      <c r="A1011" t="s">
        <v>46</v>
      </c>
      <c r="B1011">
        <v>28588.6</v>
      </c>
      <c r="C1011">
        <v>28561.4</v>
      </c>
      <c r="D1011">
        <v>28561</v>
      </c>
      <c r="E1011">
        <v>28514.2</v>
      </c>
      <c r="F1011">
        <v>3158.53</v>
      </c>
      <c r="G1011">
        <v>0</v>
      </c>
      <c r="H1011">
        <v>951.50599999999997</v>
      </c>
      <c r="I1011">
        <v>0</v>
      </c>
      <c r="J1011">
        <v>0.37676300000000001</v>
      </c>
      <c r="K1011">
        <v>0.61909000000000003</v>
      </c>
      <c r="L1011">
        <v>0</v>
      </c>
      <c r="M1011" t="s">
        <v>42</v>
      </c>
    </row>
    <row r="1012" spans="1:13" x14ac:dyDescent="0.25">
      <c r="A1012" t="s">
        <v>46</v>
      </c>
      <c r="B1012">
        <v>28627.3</v>
      </c>
      <c r="C1012">
        <v>28599.7</v>
      </c>
      <c r="D1012">
        <v>28599.4</v>
      </c>
      <c r="E1012">
        <v>28553.3</v>
      </c>
      <c r="F1012">
        <v>3154.54</v>
      </c>
      <c r="G1012">
        <v>0</v>
      </c>
      <c r="H1012">
        <v>948.05100000000004</v>
      </c>
      <c r="I1012">
        <v>0</v>
      </c>
      <c r="J1012">
        <v>0.37572</v>
      </c>
      <c r="K1012">
        <v>0.61911899999999997</v>
      </c>
      <c r="L1012">
        <v>0</v>
      </c>
      <c r="M1012" t="s">
        <v>42</v>
      </c>
    </row>
    <row r="1013" spans="1:13" x14ac:dyDescent="0.25">
      <c r="A1013" t="s">
        <v>46</v>
      </c>
      <c r="B1013">
        <v>28556.9</v>
      </c>
      <c r="C1013">
        <v>28519.1</v>
      </c>
      <c r="D1013">
        <v>28518.7</v>
      </c>
      <c r="E1013">
        <v>28472.6</v>
      </c>
      <c r="F1013">
        <v>3145.88</v>
      </c>
      <c r="G1013">
        <v>0</v>
      </c>
      <c r="H1013">
        <v>947.06200000000001</v>
      </c>
      <c r="I1013">
        <v>0</v>
      </c>
      <c r="J1013">
        <v>0.37569000000000002</v>
      </c>
      <c r="K1013">
        <v>0.61911700000000003</v>
      </c>
      <c r="L1013">
        <v>0</v>
      </c>
      <c r="M1013" t="s">
        <v>42</v>
      </c>
    </row>
    <row r="1014" spans="1:13" x14ac:dyDescent="0.25">
      <c r="A1014" t="s">
        <v>46</v>
      </c>
      <c r="B1014">
        <v>28527</v>
      </c>
      <c r="C1014">
        <v>28500.400000000001</v>
      </c>
      <c r="D1014">
        <v>28500</v>
      </c>
      <c r="E1014">
        <v>28453</v>
      </c>
      <c r="F1014">
        <v>3084.2</v>
      </c>
      <c r="G1014">
        <v>0</v>
      </c>
      <c r="H1014">
        <v>947.65200000000004</v>
      </c>
      <c r="I1014">
        <v>0</v>
      </c>
      <c r="J1014">
        <v>0.375695</v>
      </c>
      <c r="K1014">
        <v>0.61911099999999997</v>
      </c>
      <c r="L1014">
        <v>0</v>
      </c>
      <c r="M1014" t="s">
        <v>42</v>
      </c>
    </row>
    <row r="1015" spans="1:13" x14ac:dyDescent="0.25">
      <c r="A1015" t="s">
        <v>46</v>
      </c>
      <c r="B1015">
        <v>28486.7</v>
      </c>
      <c r="C1015">
        <v>28459.599999999999</v>
      </c>
      <c r="D1015">
        <v>28459.200000000001</v>
      </c>
      <c r="E1015">
        <v>28412.9</v>
      </c>
      <c r="F1015">
        <v>3091.59</v>
      </c>
      <c r="G1015">
        <v>0</v>
      </c>
      <c r="H1015">
        <v>945.51300000000003</v>
      </c>
      <c r="I1015">
        <v>0</v>
      </c>
      <c r="J1015">
        <v>0.37569599999999997</v>
      </c>
      <c r="K1015">
        <v>0.61911300000000002</v>
      </c>
      <c r="L1015">
        <v>0</v>
      </c>
      <c r="M1015" t="s">
        <v>42</v>
      </c>
    </row>
    <row r="1016" spans="1:13" x14ac:dyDescent="0.25">
      <c r="A1016" t="s">
        <v>46</v>
      </c>
      <c r="B1016">
        <v>28531.7</v>
      </c>
      <c r="C1016">
        <v>28505</v>
      </c>
      <c r="D1016">
        <v>28504.6</v>
      </c>
      <c r="E1016">
        <v>28458.400000000001</v>
      </c>
      <c r="F1016">
        <v>3091.55</v>
      </c>
      <c r="G1016">
        <v>0</v>
      </c>
      <c r="H1016">
        <v>945.97299999999996</v>
      </c>
      <c r="I1016">
        <v>0</v>
      </c>
      <c r="J1016">
        <v>0.37726900000000002</v>
      </c>
      <c r="K1016">
        <v>0.619116</v>
      </c>
      <c r="L1016">
        <v>0</v>
      </c>
      <c r="M1016" t="s">
        <v>42</v>
      </c>
    </row>
    <row r="1017" spans="1:13" x14ac:dyDescent="0.25">
      <c r="A1017" t="s">
        <v>46</v>
      </c>
      <c r="B1017">
        <v>28459.200000000001</v>
      </c>
      <c r="C1017">
        <v>28431.5</v>
      </c>
      <c r="D1017">
        <v>28431.200000000001</v>
      </c>
      <c r="E1017">
        <v>28385</v>
      </c>
      <c r="F1017">
        <v>3090.03</v>
      </c>
      <c r="G1017">
        <v>0</v>
      </c>
      <c r="H1017">
        <v>946.90300000000002</v>
      </c>
      <c r="I1017">
        <v>0</v>
      </c>
      <c r="J1017">
        <v>0.37578400000000001</v>
      </c>
      <c r="K1017">
        <v>0.61944100000000002</v>
      </c>
      <c r="L1017">
        <v>0</v>
      </c>
      <c r="M1017" t="s">
        <v>42</v>
      </c>
    </row>
    <row r="1018" spans="1:13" x14ac:dyDescent="0.25">
      <c r="A1018" t="s">
        <v>46</v>
      </c>
      <c r="B1018">
        <v>28522.400000000001</v>
      </c>
      <c r="C1018">
        <v>28496</v>
      </c>
      <c r="D1018">
        <v>28495.599999999999</v>
      </c>
      <c r="E1018">
        <v>28449.3</v>
      </c>
      <c r="F1018">
        <v>3110.26</v>
      </c>
      <c r="G1018">
        <v>0</v>
      </c>
      <c r="H1018">
        <v>954.875</v>
      </c>
      <c r="I1018">
        <v>0</v>
      </c>
      <c r="J1018">
        <v>0.375691</v>
      </c>
      <c r="K1018">
        <v>0.61912</v>
      </c>
      <c r="L1018">
        <v>0</v>
      </c>
      <c r="M1018" t="s">
        <v>42</v>
      </c>
    </row>
    <row r="1019" spans="1:13" x14ac:dyDescent="0.25">
      <c r="A1019" t="s">
        <v>46</v>
      </c>
      <c r="B1019">
        <v>28516.400000000001</v>
      </c>
      <c r="C1019">
        <v>28490.2</v>
      </c>
      <c r="D1019">
        <v>28489.9</v>
      </c>
      <c r="E1019">
        <v>28443.9</v>
      </c>
      <c r="F1019">
        <v>3125.88</v>
      </c>
      <c r="G1019">
        <v>0</v>
      </c>
      <c r="H1019">
        <v>943.798</v>
      </c>
      <c r="I1019">
        <v>0</v>
      </c>
      <c r="J1019">
        <v>0.375834</v>
      </c>
      <c r="K1019">
        <v>0.62461500000000003</v>
      </c>
      <c r="L1019">
        <v>0</v>
      </c>
      <c r="M1019" t="s">
        <v>42</v>
      </c>
    </row>
    <row r="1020" spans="1:13" x14ac:dyDescent="0.25">
      <c r="A1020" t="s">
        <v>46</v>
      </c>
      <c r="B1020">
        <v>28687.5</v>
      </c>
      <c r="C1020">
        <v>28661.1</v>
      </c>
      <c r="D1020">
        <v>28660.7</v>
      </c>
      <c r="E1020">
        <v>28615</v>
      </c>
      <c r="F1020">
        <v>3110.29</v>
      </c>
      <c r="G1020">
        <v>0</v>
      </c>
      <c r="H1020">
        <v>952.94</v>
      </c>
      <c r="I1020">
        <v>0</v>
      </c>
      <c r="J1020">
        <v>0.37603799999999998</v>
      </c>
      <c r="K1020">
        <v>0.61912199999999995</v>
      </c>
      <c r="L1020">
        <v>0</v>
      </c>
      <c r="M1020" t="s">
        <v>42</v>
      </c>
    </row>
    <row r="1021" spans="1:13" x14ac:dyDescent="0.25">
      <c r="A1021" t="s">
        <v>46</v>
      </c>
      <c r="B1021">
        <v>28541.9</v>
      </c>
      <c r="C1021">
        <v>28515.3</v>
      </c>
      <c r="D1021">
        <v>28515</v>
      </c>
      <c r="E1021">
        <v>28468.9</v>
      </c>
      <c r="F1021">
        <v>3112.23</v>
      </c>
      <c r="G1021">
        <v>0</v>
      </c>
      <c r="H1021">
        <v>948.61099999999999</v>
      </c>
      <c r="I1021">
        <v>0</v>
      </c>
      <c r="J1021">
        <v>0.37637100000000001</v>
      </c>
      <c r="K1021">
        <v>0.62182000000000004</v>
      </c>
      <c r="L1021">
        <v>0</v>
      </c>
      <c r="M1021" t="s">
        <v>42</v>
      </c>
    </row>
    <row r="1022" spans="1:13" x14ac:dyDescent="0.25">
      <c r="A1022" t="s">
        <v>46</v>
      </c>
      <c r="B1022">
        <v>28494.400000000001</v>
      </c>
      <c r="C1022">
        <v>28467.5</v>
      </c>
      <c r="D1022">
        <v>28467.200000000001</v>
      </c>
      <c r="E1022">
        <v>28420.6</v>
      </c>
      <c r="F1022">
        <v>3091.1</v>
      </c>
      <c r="G1022">
        <v>0</v>
      </c>
      <c r="H1022">
        <v>947.39499999999998</v>
      </c>
      <c r="I1022">
        <v>0</v>
      </c>
      <c r="J1022">
        <v>0.37569599999999997</v>
      </c>
      <c r="K1022">
        <v>0.61912100000000003</v>
      </c>
      <c r="L1022">
        <v>0</v>
      </c>
      <c r="M1022" t="s">
        <v>42</v>
      </c>
    </row>
    <row r="1023" spans="1:13" x14ac:dyDescent="0.25">
      <c r="A1023" t="s">
        <v>46</v>
      </c>
      <c r="B1023">
        <v>28457.1</v>
      </c>
      <c r="C1023">
        <v>28430.9</v>
      </c>
      <c r="D1023">
        <v>28430.5</v>
      </c>
      <c r="E1023">
        <v>28383.5</v>
      </c>
      <c r="F1023">
        <v>3062.84</v>
      </c>
      <c r="G1023">
        <v>0</v>
      </c>
      <c r="H1023">
        <v>945.928</v>
      </c>
      <c r="I1023">
        <v>0</v>
      </c>
      <c r="J1023">
        <v>0.37572800000000001</v>
      </c>
      <c r="K1023">
        <v>0.62571600000000005</v>
      </c>
      <c r="L1023">
        <v>0</v>
      </c>
      <c r="M1023" t="s">
        <v>42</v>
      </c>
    </row>
    <row r="1024" spans="1:13" x14ac:dyDescent="0.25">
      <c r="A1024" t="s">
        <v>46</v>
      </c>
      <c r="B1024">
        <v>28494.9</v>
      </c>
      <c r="C1024">
        <v>28468.6</v>
      </c>
      <c r="D1024">
        <v>28468.3</v>
      </c>
      <c r="E1024">
        <v>28421.8</v>
      </c>
      <c r="F1024">
        <v>3101.95</v>
      </c>
      <c r="G1024">
        <v>0</v>
      </c>
      <c r="H1024">
        <v>950.44500000000005</v>
      </c>
      <c r="I1024">
        <v>0</v>
      </c>
      <c r="J1024">
        <v>0.37582900000000002</v>
      </c>
      <c r="K1024">
        <v>0.62362499999999998</v>
      </c>
      <c r="L1024">
        <v>0</v>
      </c>
      <c r="M1024" t="s">
        <v>42</v>
      </c>
    </row>
    <row r="1025" spans="1:13" x14ac:dyDescent="0.25">
      <c r="A1025" t="s">
        <v>46</v>
      </c>
      <c r="B1025">
        <v>28486.400000000001</v>
      </c>
      <c r="C1025">
        <v>28458.7</v>
      </c>
      <c r="D1025">
        <v>28458.3</v>
      </c>
      <c r="E1025">
        <v>28412.2</v>
      </c>
      <c r="F1025">
        <v>3097.03</v>
      </c>
      <c r="G1025">
        <v>0</v>
      </c>
      <c r="H1025">
        <v>944.31799999999998</v>
      </c>
      <c r="I1025">
        <v>0</v>
      </c>
      <c r="J1025">
        <v>0.36686000000000002</v>
      </c>
      <c r="K1025">
        <v>0.62743899999999997</v>
      </c>
      <c r="L1025">
        <v>0</v>
      </c>
      <c r="M1025" t="s">
        <v>42</v>
      </c>
    </row>
    <row r="1026" spans="1:13" x14ac:dyDescent="0.25">
      <c r="A1026" t="s">
        <v>46</v>
      </c>
      <c r="B1026">
        <v>28537.9</v>
      </c>
      <c r="C1026">
        <v>28509.599999999999</v>
      </c>
      <c r="D1026">
        <v>28509.200000000001</v>
      </c>
      <c r="E1026">
        <v>28462.2</v>
      </c>
      <c r="F1026">
        <v>3122.75</v>
      </c>
      <c r="G1026">
        <v>0</v>
      </c>
      <c r="H1026">
        <v>947.91800000000001</v>
      </c>
      <c r="I1026">
        <v>0</v>
      </c>
      <c r="J1026">
        <v>0.37571399999999999</v>
      </c>
      <c r="K1026">
        <v>0.61912199999999995</v>
      </c>
      <c r="L1026">
        <v>0</v>
      </c>
      <c r="M1026" t="s">
        <v>42</v>
      </c>
    </row>
    <row r="1027" spans="1:13" x14ac:dyDescent="0.25">
      <c r="A1027" t="s">
        <v>46</v>
      </c>
      <c r="B1027">
        <v>28480</v>
      </c>
      <c r="C1027">
        <v>28453.200000000001</v>
      </c>
      <c r="D1027">
        <v>28452.799999999999</v>
      </c>
      <c r="E1027">
        <v>28406.7</v>
      </c>
      <c r="F1027">
        <v>3101.91</v>
      </c>
      <c r="G1027">
        <v>0</v>
      </c>
      <c r="H1027">
        <v>945.44200000000001</v>
      </c>
      <c r="I1027">
        <v>0</v>
      </c>
      <c r="J1027">
        <v>0.37652600000000003</v>
      </c>
      <c r="K1027">
        <v>0.62930900000000001</v>
      </c>
      <c r="L1027">
        <v>0</v>
      </c>
      <c r="M1027" t="s">
        <v>42</v>
      </c>
    </row>
    <row r="1028" spans="1:13" x14ac:dyDescent="0.25">
      <c r="A1028" t="s">
        <v>46</v>
      </c>
      <c r="B1028">
        <v>28561.3</v>
      </c>
      <c r="C1028">
        <v>28535.1</v>
      </c>
      <c r="D1028">
        <v>28534.6</v>
      </c>
      <c r="E1028">
        <v>28488.5</v>
      </c>
      <c r="F1028">
        <v>3104.45</v>
      </c>
      <c r="G1028">
        <v>0</v>
      </c>
      <c r="H1028">
        <v>948.678</v>
      </c>
      <c r="I1028">
        <v>0</v>
      </c>
      <c r="J1028">
        <v>0.37570399999999998</v>
      </c>
      <c r="K1028">
        <v>0.62822100000000003</v>
      </c>
      <c r="L1028">
        <v>0</v>
      </c>
      <c r="M1028" t="s">
        <v>42</v>
      </c>
    </row>
    <row r="1029" spans="1:13" x14ac:dyDescent="0.25">
      <c r="A1029" t="s">
        <v>46</v>
      </c>
      <c r="B1029">
        <v>28536.5</v>
      </c>
      <c r="C1029">
        <v>28510.1</v>
      </c>
      <c r="D1029">
        <v>28509.7</v>
      </c>
      <c r="E1029">
        <v>28463</v>
      </c>
      <c r="F1029">
        <v>3116.09</v>
      </c>
      <c r="G1029">
        <v>0</v>
      </c>
      <c r="H1029">
        <v>946.80100000000004</v>
      </c>
      <c r="I1029">
        <v>0</v>
      </c>
      <c r="J1029">
        <v>0.37605699999999997</v>
      </c>
      <c r="K1029">
        <v>0.62978599999999996</v>
      </c>
      <c r="L1029">
        <v>0</v>
      </c>
      <c r="M1029" t="s">
        <v>42</v>
      </c>
    </row>
    <row r="1030" spans="1:13" x14ac:dyDescent="0.25">
      <c r="A1030" t="s">
        <v>46</v>
      </c>
      <c r="B1030">
        <v>28480.9</v>
      </c>
      <c r="C1030">
        <v>28452.2</v>
      </c>
      <c r="D1030">
        <v>28451.7</v>
      </c>
      <c r="E1030">
        <v>28405.4</v>
      </c>
      <c r="F1030">
        <v>3086.71</v>
      </c>
      <c r="G1030">
        <v>0</v>
      </c>
      <c r="H1030">
        <v>949.31100000000004</v>
      </c>
      <c r="I1030">
        <v>0</v>
      </c>
      <c r="J1030">
        <v>0.37651800000000002</v>
      </c>
      <c r="K1030">
        <v>0.62970599999999999</v>
      </c>
      <c r="L1030">
        <v>0</v>
      </c>
      <c r="M1030" t="s">
        <v>42</v>
      </c>
    </row>
    <row r="1031" spans="1:13" x14ac:dyDescent="0.25">
      <c r="A1031" t="s">
        <v>46</v>
      </c>
      <c r="B1031">
        <v>28482.1</v>
      </c>
      <c r="C1031">
        <v>28456</v>
      </c>
      <c r="D1031">
        <v>28455.7</v>
      </c>
      <c r="E1031">
        <v>28409.3</v>
      </c>
      <c r="F1031">
        <v>3090.46</v>
      </c>
      <c r="G1031">
        <v>0</v>
      </c>
      <c r="H1031">
        <v>944.65599999999995</v>
      </c>
      <c r="I1031">
        <v>0</v>
      </c>
      <c r="J1031">
        <v>0.37784299999999998</v>
      </c>
      <c r="K1031">
        <v>0.619116</v>
      </c>
      <c r="L1031">
        <v>0</v>
      </c>
      <c r="M1031" t="s">
        <v>42</v>
      </c>
    </row>
    <row r="1032" spans="1:13" x14ac:dyDescent="0.25">
      <c r="A1032" t="s">
        <v>46</v>
      </c>
      <c r="B1032">
        <v>28467.7</v>
      </c>
      <c r="C1032">
        <v>28441.1</v>
      </c>
      <c r="D1032">
        <v>28440.7</v>
      </c>
      <c r="E1032">
        <v>28393.8</v>
      </c>
      <c r="F1032">
        <v>3085.29</v>
      </c>
      <c r="G1032">
        <v>0</v>
      </c>
      <c r="H1032">
        <v>946.46799999999996</v>
      </c>
      <c r="I1032">
        <v>0</v>
      </c>
      <c r="J1032">
        <v>0.37587999999999999</v>
      </c>
      <c r="K1032">
        <v>0.62315600000000004</v>
      </c>
      <c r="L1032">
        <v>0</v>
      </c>
      <c r="M1032" t="s">
        <v>42</v>
      </c>
    </row>
    <row r="1033" spans="1:13" x14ac:dyDescent="0.25">
      <c r="A1033" t="s">
        <v>46</v>
      </c>
      <c r="B1033">
        <v>28492.6</v>
      </c>
      <c r="C1033">
        <v>28466.3</v>
      </c>
      <c r="D1033">
        <v>28465.9</v>
      </c>
      <c r="E1033">
        <v>28419.9</v>
      </c>
      <c r="F1033">
        <v>3096.05</v>
      </c>
      <c r="G1033">
        <v>0</v>
      </c>
      <c r="H1033">
        <v>945.73800000000006</v>
      </c>
      <c r="I1033">
        <v>0</v>
      </c>
      <c r="J1033">
        <v>0.37569999999999998</v>
      </c>
      <c r="K1033">
        <v>0.62590299999999999</v>
      </c>
      <c r="L1033">
        <v>0</v>
      </c>
      <c r="M1033" t="s">
        <v>42</v>
      </c>
    </row>
    <row r="1034" spans="1:13" x14ac:dyDescent="0.25">
      <c r="A1034" t="s">
        <v>46</v>
      </c>
      <c r="B1034">
        <v>28488.9</v>
      </c>
      <c r="C1034">
        <v>28460.3</v>
      </c>
      <c r="D1034">
        <v>28460</v>
      </c>
      <c r="E1034">
        <v>28413.7</v>
      </c>
      <c r="F1034">
        <v>3111.47</v>
      </c>
      <c r="G1034">
        <v>0</v>
      </c>
      <c r="H1034">
        <v>946.49</v>
      </c>
      <c r="I1034">
        <v>0</v>
      </c>
      <c r="J1034">
        <v>0.37595099999999998</v>
      </c>
      <c r="K1034">
        <v>0.61912100000000003</v>
      </c>
      <c r="L1034">
        <v>0</v>
      </c>
      <c r="M1034" t="s">
        <v>42</v>
      </c>
    </row>
    <row r="1035" spans="1:13" x14ac:dyDescent="0.25">
      <c r="A1035" t="s">
        <v>46</v>
      </c>
      <c r="B1035">
        <v>28544.5</v>
      </c>
      <c r="C1035">
        <v>28517.599999999999</v>
      </c>
      <c r="D1035">
        <v>28517.200000000001</v>
      </c>
      <c r="E1035">
        <v>28470.799999999999</v>
      </c>
      <c r="F1035">
        <v>3122.87</v>
      </c>
      <c r="G1035">
        <v>0</v>
      </c>
      <c r="H1035">
        <v>948.37</v>
      </c>
      <c r="I1035">
        <v>0</v>
      </c>
      <c r="J1035">
        <v>0.37569599999999997</v>
      </c>
      <c r="K1035">
        <v>0.62902999999999998</v>
      </c>
      <c r="L1035">
        <v>0</v>
      </c>
      <c r="M1035" t="s">
        <v>42</v>
      </c>
    </row>
    <row r="1036" spans="1:13" x14ac:dyDescent="0.25">
      <c r="A1036" t="s">
        <v>46</v>
      </c>
      <c r="B1036">
        <v>28547.599999999999</v>
      </c>
      <c r="C1036">
        <v>28521.3</v>
      </c>
      <c r="D1036">
        <v>28520.9</v>
      </c>
      <c r="E1036">
        <v>28474.2</v>
      </c>
      <c r="F1036">
        <v>3122.96</v>
      </c>
      <c r="G1036">
        <v>0</v>
      </c>
      <c r="H1036">
        <v>949.22299999999996</v>
      </c>
      <c r="I1036">
        <v>0</v>
      </c>
      <c r="J1036">
        <v>0.37570300000000001</v>
      </c>
      <c r="K1036">
        <v>0.62744699999999998</v>
      </c>
      <c r="L1036">
        <v>0</v>
      </c>
      <c r="M1036" t="s">
        <v>42</v>
      </c>
    </row>
    <row r="1037" spans="1:13" x14ac:dyDescent="0.25">
      <c r="A1037" t="s">
        <v>46</v>
      </c>
      <c r="B1037">
        <v>28584.799999999999</v>
      </c>
      <c r="C1037">
        <v>28558.3</v>
      </c>
      <c r="D1037">
        <v>28558</v>
      </c>
      <c r="E1037">
        <v>28512.1</v>
      </c>
      <c r="F1037">
        <v>3081.2</v>
      </c>
      <c r="G1037">
        <v>0</v>
      </c>
      <c r="H1037">
        <v>952.01</v>
      </c>
      <c r="I1037">
        <v>0</v>
      </c>
      <c r="J1037">
        <v>0.37578699999999998</v>
      </c>
      <c r="K1037">
        <v>0.61912</v>
      </c>
      <c r="L1037">
        <v>0</v>
      </c>
      <c r="M1037" t="s">
        <v>42</v>
      </c>
    </row>
    <row r="1038" spans="1:13" x14ac:dyDescent="0.25">
      <c r="A1038" t="s">
        <v>46</v>
      </c>
      <c r="B1038">
        <v>28516.5</v>
      </c>
      <c r="C1038">
        <v>28490.3</v>
      </c>
      <c r="D1038">
        <v>28490</v>
      </c>
      <c r="E1038">
        <v>28443.7</v>
      </c>
      <c r="F1038">
        <v>3105.02</v>
      </c>
      <c r="G1038">
        <v>0</v>
      </c>
      <c r="H1038">
        <v>949.41200000000003</v>
      </c>
      <c r="I1038">
        <v>0</v>
      </c>
      <c r="J1038">
        <v>0.37689299999999998</v>
      </c>
      <c r="K1038">
        <v>0.62959299999999996</v>
      </c>
      <c r="L1038">
        <v>0</v>
      </c>
      <c r="M1038" t="s">
        <v>42</v>
      </c>
    </row>
    <row r="1039" spans="1:13" x14ac:dyDescent="0.25">
      <c r="A1039" t="s">
        <v>46</v>
      </c>
      <c r="B1039">
        <v>28512.5</v>
      </c>
      <c r="C1039">
        <v>28486.5</v>
      </c>
      <c r="D1039">
        <v>28486.1</v>
      </c>
      <c r="E1039">
        <v>28439.8</v>
      </c>
      <c r="F1039">
        <v>3091.23</v>
      </c>
      <c r="G1039">
        <v>0</v>
      </c>
      <c r="H1039">
        <v>948.19299999999998</v>
      </c>
      <c r="I1039">
        <v>0</v>
      </c>
      <c r="J1039">
        <v>0.37584899999999999</v>
      </c>
      <c r="K1039">
        <v>0.62067000000000005</v>
      </c>
      <c r="L1039">
        <v>0</v>
      </c>
      <c r="M1039" t="s">
        <v>42</v>
      </c>
    </row>
    <row r="1040" spans="1:13" x14ac:dyDescent="0.25">
      <c r="A1040" t="s">
        <v>46</v>
      </c>
      <c r="B1040">
        <v>28463.7</v>
      </c>
      <c r="C1040">
        <v>28437.1</v>
      </c>
      <c r="D1040">
        <v>28436.7</v>
      </c>
      <c r="E1040">
        <v>28390.2</v>
      </c>
      <c r="F1040">
        <v>3087.92</v>
      </c>
      <c r="G1040">
        <v>0</v>
      </c>
      <c r="H1040">
        <v>947.33299999999997</v>
      </c>
      <c r="I1040">
        <v>0</v>
      </c>
      <c r="J1040">
        <v>0.37569999999999998</v>
      </c>
      <c r="K1040">
        <v>0.61911899999999997</v>
      </c>
      <c r="L1040">
        <v>0</v>
      </c>
      <c r="M1040" t="s">
        <v>42</v>
      </c>
    </row>
    <row r="1041" spans="1:13" x14ac:dyDescent="0.25">
      <c r="A1041" t="s">
        <v>46</v>
      </c>
      <c r="B1041">
        <v>28539.200000000001</v>
      </c>
      <c r="C1041">
        <v>28513.1</v>
      </c>
      <c r="D1041">
        <v>28512.7</v>
      </c>
      <c r="E1041">
        <v>28466.5</v>
      </c>
      <c r="F1041">
        <v>3092.87</v>
      </c>
      <c r="G1041">
        <v>0</v>
      </c>
      <c r="H1041">
        <v>947.09199999999998</v>
      </c>
      <c r="I1041">
        <v>0</v>
      </c>
      <c r="J1041">
        <v>0.37569399999999997</v>
      </c>
      <c r="K1041">
        <v>0.619116</v>
      </c>
      <c r="L1041">
        <v>0</v>
      </c>
      <c r="M1041" t="s">
        <v>42</v>
      </c>
    </row>
    <row r="1042" spans="1:13" x14ac:dyDescent="0.25">
      <c r="A1042" t="s">
        <v>46</v>
      </c>
      <c r="B1042">
        <v>28405.1</v>
      </c>
      <c r="C1042">
        <v>28378.5</v>
      </c>
      <c r="D1042">
        <v>28378.2</v>
      </c>
      <c r="E1042">
        <v>28332.5</v>
      </c>
      <c r="F1042">
        <v>3067.29</v>
      </c>
      <c r="G1042">
        <v>0</v>
      </c>
      <c r="H1042">
        <v>940.83399999999995</v>
      </c>
      <c r="I1042">
        <v>0</v>
      </c>
      <c r="J1042">
        <v>0.37569000000000002</v>
      </c>
      <c r="K1042">
        <v>0.629718</v>
      </c>
      <c r="L1042">
        <v>0</v>
      </c>
      <c r="M1042" t="s">
        <v>42</v>
      </c>
    </row>
    <row r="1043" spans="1:13" x14ac:dyDescent="0.25">
      <c r="A1043" t="s">
        <v>46</v>
      </c>
      <c r="B1043">
        <v>28553.200000000001</v>
      </c>
      <c r="C1043">
        <v>28526.3</v>
      </c>
      <c r="D1043">
        <v>28525.9</v>
      </c>
      <c r="E1043">
        <v>28479.7</v>
      </c>
      <c r="F1043">
        <v>3110.34</v>
      </c>
      <c r="G1043">
        <v>0</v>
      </c>
      <c r="H1043">
        <v>948.94100000000003</v>
      </c>
      <c r="I1043">
        <v>0</v>
      </c>
      <c r="J1043">
        <v>0.37571500000000002</v>
      </c>
      <c r="K1043">
        <v>0.61911300000000002</v>
      </c>
      <c r="L1043">
        <v>0</v>
      </c>
      <c r="M1043" t="s">
        <v>42</v>
      </c>
    </row>
    <row r="1044" spans="1:13" x14ac:dyDescent="0.25">
      <c r="A1044" t="s">
        <v>46</v>
      </c>
      <c r="B1044">
        <v>28460</v>
      </c>
      <c r="C1044">
        <v>28433.200000000001</v>
      </c>
      <c r="D1044">
        <v>28432.799999999999</v>
      </c>
      <c r="E1044">
        <v>28386.9</v>
      </c>
      <c r="F1044">
        <v>3106.1</v>
      </c>
      <c r="G1044">
        <v>0</v>
      </c>
      <c r="H1044">
        <v>945.40200000000004</v>
      </c>
      <c r="I1044">
        <v>0</v>
      </c>
      <c r="J1044">
        <v>0.37614199999999998</v>
      </c>
      <c r="K1044">
        <v>0.62980400000000003</v>
      </c>
      <c r="L1044">
        <v>0</v>
      </c>
      <c r="M1044" t="s">
        <v>42</v>
      </c>
    </row>
    <row r="1045" spans="1:13" x14ac:dyDescent="0.25">
      <c r="A1045" t="s">
        <v>46</v>
      </c>
      <c r="B1045">
        <v>28566.3</v>
      </c>
      <c r="C1045">
        <v>28539.3</v>
      </c>
      <c r="D1045">
        <v>28538.9</v>
      </c>
      <c r="E1045">
        <v>28492.799999999999</v>
      </c>
      <c r="F1045">
        <v>3122.21</v>
      </c>
      <c r="G1045">
        <v>0</v>
      </c>
      <c r="H1045">
        <v>952.16700000000003</v>
      </c>
      <c r="I1045">
        <v>0</v>
      </c>
      <c r="J1045">
        <v>0.37604100000000001</v>
      </c>
      <c r="K1045">
        <v>0.62975800000000004</v>
      </c>
      <c r="L1045">
        <v>0</v>
      </c>
      <c r="M1045" t="s">
        <v>42</v>
      </c>
    </row>
    <row r="1046" spans="1:13" x14ac:dyDescent="0.25">
      <c r="A1046" t="s">
        <v>46</v>
      </c>
      <c r="B1046">
        <v>28634.2</v>
      </c>
      <c r="C1046">
        <v>28607.8</v>
      </c>
      <c r="D1046">
        <v>28607.4</v>
      </c>
      <c r="E1046">
        <v>28561</v>
      </c>
      <c r="F1046">
        <v>3127.9</v>
      </c>
      <c r="G1046">
        <v>0</v>
      </c>
      <c r="H1046">
        <v>949.28599999999994</v>
      </c>
      <c r="I1046">
        <v>0</v>
      </c>
      <c r="J1046">
        <v>0.37649500000000002</v>
      </c>
      <c r="K1046">
        <v>0.61912199999999995</v>
      </c>
      <c r="L1046">
        <v>0</v>
      </c>
      <c r="M1046" t="s">
        <v>42</v>
      </c>
    </row>
    <row r="1047" spans="1:13" x14ac:dyDescent="0.25">
      <c r="A1047" t="s">
        <v>46</v>
      </c>
      <c r="B1047">
        <v>28485.1</v>
      </c>
      <c r="C1047">
        <v>28458.5</v>
      </c>
      <c r="D1047">
        <v>28458.1</v>
      </c>
      <c r="E1047">
        <v>28411.8</v>
      </c>
      <c r="F1047">
        <v>3095.61</v>
      </c>
      <c r="G1047">
        <v>0</v>
      </c>
      <c r="H1047">
        <v>951.13900000000001</v>
      </c>
      <c r="I1047">
        <v>0</v>
      </c>
      <c r="J1047">
        <v>0.37569399999999997</v>
      </c>
      <c r="K1047">
        <v>0.61912199999999995</v>
      </c>
      <c r="L1047">
        <v>0</v>
      </c>
      <c r="M1047" t="s">
        <v>42</v>
      </c>
    </row>
    <row r="1048" spans="1:13" x14ac:dyDescent="0.25">
      <c r="A1048" t="s">
        <v>46</v>
      </c>
      <c r="B1048">
        <v>28453.7</v>
      </c>
      <c r="C1048">
        <v>28427.200000000001</v>
      </c>
      <c r="D1048">
        <v>28426.799999999999</v>
      </c>
      <c r="E1048">
        <v>28380.9</v>
      </c>
      <c r="F1048">
        <v>3078.52</v>
      </c>
      <c r="G1048">
        <v>0</v>
      </c>
      <c r="H1048">
        <v>939.83299999999997</v>
      </c>
      <c r="I1048">
        <v>0</v>
      </c>
      <c r="J1048">
        <v>0.376189</v>
      </c>
      <c r="K1048">
        <v>0.61912199999999995</v>
      </c>
      <c r="L1048">
        <v>0</v>
      </c>
      <c r="M1048" t="s">
        <v>42</v>
      </c>
    </row>
    <row r="1049" spans="1:13" x14ac:dyDescent="0.25">
      <c r="A1049" t="s">
        <v>46</v>
      </c>
      <c r="B1049">
        <v>28523.4</v>
      </c>
      <c r="C1049">
        <v>28497.3</v>
      </c>
      <c r="D1049">
        <v>28497</v>
      </c>
      <c r="E1049">
        <v>28450.799999999999</v>
      </c>
      <c r="F1049">
        <v>3097.61</v>
      </c>
      <c r="G1049">
        <v>0</v>
      </c>
      <c r="H1049">
        <v>947.41399999999999</v>
      </c>
      <c r="I1049">
        <v>0</v>
      </c>
      <c r="J1049">
        <v>0.364898</v>
      </c>
      <c r="K1049">
        <v>0.61912199999999995</v>
      </c>
      <c r="L1049">
        <v>0</v>
      </c>
      <c r="M1049" t="s">
        <v>42</v>
      </c>
    </row>
    <row r="1050" spans="1:13" x14ac:dyDescent="0.25">
      <c r="A1050" t="s">
        <v>46</v>
      </c>
      <c r="B1050">
        <v>28540.799999999999</v>
      </c>
      <c r="C1050">
        <v>28514</v>
      </c>
      <c r="D1050">
        <v>28513.599999999999</v>
      </c>
      <c r="E1050">
        <v>28466.9</v>
      </c>
      <c r="F1050">
        <v>3108.58</v>
      </c>
      <c r="G1050">
        <v>0</v>
      </c>
      <c r="H1050">
        <v>949.61400000000003</v>
      </c>
      <c r="I1050">
        <v>0</v>
      </c>
      <c r="J1050">
        <v>0.37569000000000002</v>
      </c>
      <c r="K1050">
        <v>0.629471</v>
      </c>
      <c r="L1050">
        <v>0</v>
      </c>
      <c r="M1050" t="s">
        <v>42</v>
      </c>
    </row>
    <row r="1051" spans="1:13" x14ac:dyDescent="0.25">
      <c r="A1051" t="s">
        <v>46</v>
      </c>
      <c r="B1051">
        <v>28466.7</v>
      </c>
      <c r="C1051">
        <v>28439.9</v>
      </c>
      <c r="D1051">
        <v>28439.5</v>
      </c>
      <c r="E1051">
        <v>28393.200000000001</v>
      </c>
      <c r="F1051">
        <v>3098.32</v>
      </c>
      <c r="G1051">
        <v>0</v>
      </c>
      <c r="H1051">
        <v>947.02200000000005</v>
      </c>
      <c r="I1051">
        <v>0</v>
      </c>
      <c r="J1051">
        <v>0.375691</v>
      </c>
      <c r="K1051">
        <v>0.62789200000000001</v>
      </c>
      <c r="L1051">
        <v>0</v>
      </c>
      <c r="M1051" t="s">
        <v>42</v>
      </c>
    </row>
    <row r="1052" spans="1:13" x14ac:dyDescent="0.25">
      <c r="A1052" t="s">
        <v>46</v>
      </c>
      <c r="B1052">
        <v>28520.7</v>
      </c>
      <c r="C1052">
        <v>28493.9</v>
      </c>
      <c r="D1052">
        <v>28493.5</v>
      </c>
      <c r="E1052">
        <v>28446.6</v>
      </c>
      <c r="F1052">
        <v>3100.62</v>
      </c>
      <c r="G1052">
        <v>0</v>
      </c>
      <c r="H1052">
        <v>947.49099999999999</v>
      </c>
      <c r="I1052">
        <v>0</v>
      </c>
      <c r="J1052">
        <v>0.37569000000000002</v>
      </c>
      <c r="K1052">
        <v>0.61912199999999995</v>
      </c>
      <c r="L1052">
        <v>0</v>
      </c>
      <c r="M1052" t="s">
        <v>42</v>
      </c>
    </row>
    <row r="1053" spans="1:13" x14ac:dyDescent="0.25">
      <c r="A1053" t="s">
        <v>46</v>
      </c>
      <c r="B1053">
        <v>28546.799999999999</v>
      </c>
      <c r="C1053">
        <v>28518</v>
      </c>
      <c r="D1053">
        <v>28517.599999999999</v>
      </c>
      <c r="E1053">
        <v>28471.5</v>
      </c>
      <c r="F1053">
        <v>3117.75</v>
      </c>
      <c r="G1053">
        <v>0</v>
      </c>
      <c r="H1053">
        <v>948.91</v>
      </c>
      <c r="I1053">
        <v>0</v>
      </c>
      <c r="J1053">
        <v>0.37601800000000002</v>
      </c>
      <c r="K1053">
        <v>0.61911499999999997</v>
      </c>
      <c r="L1053">
        <v>0</v>
      </c>
      <c r="M1053" t="s">
        <v>42</v>
      </c>
    </row>
    <row r="1054" spans="1:13" x14ac:dyDescent="0.25">
      <c r="A1054" t="s">
        <v>46</v>
      </c>
      <c r="B1054">
        <v>28576.2</v>
      </c>
      <c r="C1054">
        <v>28548.9</v>
      </c>
      <c r="D1054">
        <v>28548.5</v>
      </c>
      <c r="E1054">
        <v>28502.5</v>
      </c>
      <c r="F1054">
        <v>3106.59</v>
      </c>
      <c r="G1054">
        <v>0</v>
      </c>
      <c r="H1054">
        <v>950.17899999999997</v>
      </c>
      <c r="I1054">
        <v>0</v>
      </c>
      <c r="J1054">
        <v>0.37635400000000002</v>
      </c>
      <c r="K1054">
        <v>0.62791300000000005</v>
      </c>
      <c r="L1054">
        <v>0</v>
      </c>
      <c r="M1054" t="s">
        <v>42</v>
      </c>
    </row>
    <row r="1055" spans="1:13" x14ac:dyDescent="0.25">
      <c r="A1055" t="s">
        <v>46</v>
      </c>
      <c r="B1055">
        <v>28528.2</v>
      </c>
      <c r="C1055">
        <v>28501.9</v>
      </c>
      <c r="D1055">
        <v>28501.4</v>
      </c>
      <c r="E1055">
        <v>28455.3</v>
      </c>
      <c r="F1055">
        <v>3078.14</v>
      </c>
      <c r="G1055">
        <v>0</v>
      </c>
      <c r="H1055">
        <v>949.76700000000005</v>
      </c>
      <c r="I1055">
        <v>0</v>
      </c>
      <c r="J1055">
        <v>0.37766100000000002</v>
      </c>
      <c r="K1055">
        <v>0.61912199999999995</v>
      </c>
      <c r="L1055">
        <v>0</v>
      </c>
      <c r="M1055" t="s">
        <v>42</v>
      </c>
    </row>
    <row r="1056" spans="1:13" x14ac:dyDescent="0.25">
      <c r="A1056" t="s">
        <v>46</v>
      </c>
      <c r="B1056">
        <v>28531.200000000001</v>
      </c>
      <c r="C1056">
        <v>28504.5</v>
      </c>
      <c r="D1056">
        <v>28504.1</v>
      </c>
      <c r="E1056">
        <v>28458</v>
      </c>
      <c r="F1056">
        <v>3084.75</v>
      </c>
      <c r="G1056">
        <v>0</v>
      </c>
      <c r="H1056">
        <v>948.93499999999995</v>
      </c>
      <c r="I1056">
        <v>0</v>
      </c>
      <c r="J1056">
        <v>0.37576100000000001</v>
      </c>
      <c r="K1056">
        <v>0.61912199999999995</v>
      </c>
      <c r="L1056">
        <v>0</v>
      </c>
      <c r="M1056" t="s">
        <v>42</v>
      </c>
    </row>
    <row r="1057" spans="1:25" x14ac:dyDescent="0.25">
      <c r="A1057" t="s">
        <v>46</v>
      </c>
      <c r="B1057">
        <v>28442.400000000001</v>
      </c>
      <c r="C1057">
        <v>28416.2</v>
      </c>
      <c r="D1057">
        <v>28415.8</v>
      </c>
      <c r="E1057">
        <v>28369.9</v>
      </c>
      <c r="F1057">
        <v>3086.14</v>
      </c>
      <c r="G1057">
        <v>0</v>
      </c>
      <c r="H1057">
        <v>944.57799999999997</v>
      </c>
      <c r="I1057">
        <v>0</v>
      </c>
      <c r="J1057">
        <v>0.37592500000000001</v>
      </c>
      <c r="K1057">
        <v>0.61912199999999995</v>
      </c>
      <c r="L1057">
        <v>0</v>
      </c>
      <c r="M1057" t="s">
        <v>42</v>
      </c>
    </row>
    <row r="1058" spans="1:25" x14ac:dyDescent="0.25">
      <c r="A1058" t="s">
        <v>46</v>
      </c>
      <c r="B1058">
        <v>28550.799999999999</v>
      </c>
      <c r="C1058">
        <v>28523.9</v>
      </c>
      <c r="D1058">
        <v>28523.599999999999</v>
      </c>
      <c r="E1058">
        <v>28476.7</v>
      </c>
      <c r="F1058">
        <v>3108.47</v>
      </c>
      <c r="G1058">
        <v>0</v>
      </c>
      <c r="H1058">
        <v>952.36800000000005</v>
      </c>
      <c r="I1058">
        <v>0</v>
      </c>
      <c r="J1058">
        <v>0.375691</v>
      </c>
      <c r="K1058">
        <v>0.61912199999999995</v>
      </c>
      <c r="L1058">
        <v>0</v>
      </c>
      <c r="M1058" t="s">
        <v>42</v>
      </c>
    </row>
    <row r="1059" spans="1:25" x14ac:dyDescent="0.25">
      <c r="A1059" t="s">
        <v>46</v>
      </c>
      <c r="B1059">
        <v>28456.7</v>
      </c>
      <c r="C1059">
        <v>28430.5</v>
      </c>
      <c r="D1059">
        <v>28430.1</v>
      </c>
      <c r="E1059">
        <v>28384.1</v>
      </c>
      <c r="F1059">
        <v>3077.43</v>
      </c>
      <c r="G1059">
        <v>0</v>
      </c>
      <c r="H1059">
        <v>946.91600000000005</v>
      </c>
      <c r="I1059">
        <v>0</v>
      </c>
      <c r="J1059">
        <v>0.37569399999999997</v>
      </c>
      <c r="K1059">
        <v>0.62479399999999996</v>
      </c>
      <c r="L1059">
        <v>0</v>
      </c>
      <c r="M1059" t="s">
        <v>42</v>
      </c>
    </row>
    <row r="1060" spans="1:25" x14ac:dyDescent="0.25">
      <c r="A1060" t="s">
        <v>46</v>
      </c>
      <c r="B1060">
        <v>28484.799999999999</v>
      </c>
      <c r="C1060">
        <v>28458.2</v>
      </c>
      <c r="D1060">
        <v>28457.8</v>
      </c>
      <c r="E1060">
        <v>28411.599999999999</v>
      </c>
      <c r="F1060">
        <v>3097.75</v>
      </c>
      <c r="G1060">
        <v>0</v>
      </c>
      <c r="H1060">
        <v>945.68899999999996</v>
      </c>
      <c r="I1060">
        <v>0</v>
      </c>
      <c r="J1060">
        <v>0.37609599999999999</v>
      </c>
      <c r="K1060">
        <v>0.62676399999999999</v>
      </c>
      <c r="L1060">
        <v>0</v>
      </c>
      <c r="M1060" t="s">
        <v>42</v>
      </c>
    </row>
    <row r="1061" spans="1:25" x14ac:dyDescent="0.25">
      <c r="A1061" t="s">
        <v>46</v>
      </c>
      <c r="B1061">
        <v>28514.5</v>
      </c>
      <c r="C1061">
        <v>28487.7</v>
      </c>
      <c r="D1061">
        <v>28487.3</v>
      </c>
      <c r="E1061">
        <v>28440.9</v>
      </c>
      <c r="F1061">
        <v>3120.24</v>
      </c>
      <c r="G1061">
        <v>0</v>
      </c>
      <c r="H1061">
        <v>946.86800000000005</v>
      </c>
      <c r="I1061">
        <v>0</v>
      </c>
      <c r="J1061">
        <v>0.375691</v>
      </c>
      <c r="K1061">
        <v>0.62954399999999999</v>
      </c>
      <c r="L1061">
        <v>0</v>
      </c>
      <c r="M1061" t="s">
        <v>42</v>
      </c>
    </row>
    <row r="1062" spans="1:25" x14ac:dyDescent="0.25">
      <c r="A1062" t="s">
        <v>46</v>
      </c>
      <c r="B1062">
        <v>28624.7</v>
      </c>
      <c r="C1062">
        <v>28597.3</v>
      </c>
      <c r="D1062">
        <v>28596.9</v>
      </c>
      <c r="E1062">
        <v>28550.7</v>
      </c>
      <c r="F1062">
        <v>3117.91</v>
      </c>
      <c r="G1062">
        <v>0</v>
      </c>
      <c r="H1062">
        <v>949.69299999999998</v>
      </c>
      <c r="I1062">
        <v>0</v>
      </c>
      <c r="J1062">
        <v>0.376579</v>
      </c>
      <c r="K1062">
        <v>0.62682400000000005</v>
      </c>
      <c r="L1062">
        <v>0</v>
      </c>
      <c r="M1062" t="s">
        <v>42</v>
      </c>
    </row>
    <row r="1063" spans="1:25" x14ac:dyDescent="0.25">
      <c r="A1063" t="s">
        <v>46</v>
      </c>
      <c r="B1063">
        <v>28617</v>
      </c>
      <c r="C1063">
        <v>28590.5</v>
      </c>
      <c r="D1063">
        <v>28590.1</v>
      </c>
      <c r="E1063">
        <v>28544.1</v>
      </c>
      <c r="F1063">
        <v>3117.73</v>
      </c>
      <c r="G1063">
        <v>0</v>
      </c>
      <c r="H1063">
        <v>948.67200000000003</v>
      </c>
      <c r="I1063">
        <v>0</v>
      </c>
      <c r="J1063">
        <v>0.37569599999999997</v>
      </c>
      <c r="K1063">
        <v>0.62749200000000005</v>
      </c>
      <c r="L1063">
        <v>0</v>
      </c>
      <c r="M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46</v>
      </c>
      <c r="B1064">
        <v>28531.5</v>
      </c>
      <c r="C1064">
        <v>28504</v>
      </c>
      <c r="D1064">
        <v>28503.599999999999</v>
      </c>
      <c r="E1064">
        <v>28455.599999999999</v>
      </c>
      <c r="F1064">
        <v>3103.84</v>
      </c>
      <c r="G1064">
        <v>0</v>
      </c>
      <c r="H1064">
        <v>949.02099999999996</v>
      </c>
      <c r="I1064">
        <v>0</v>
      </c>
      <c r="J1064">
        <v>0.37569000000000002</v>
      </c>
      <c r="K1064">
        <v>0.629251</v>
      </c>
      <c r="L1064">
        <v>0</v>
      </c>
      <c r="M1064" t="s">
        <v>42</v>
      </c>
      <c r="R1064">
        <f>AVERAGE(B1015:B1064)</f>
        <v>28518.585999999996</v>
      </c>
      <c r="S1064">
        <f>AVERAGE(C1015:C1064)</f>
        <v>28491.799999999996</v>
      </c>
      <c r="U1064">
        <f>_xlfn.VAR.P(B1015:B1064)</f>
        <v>2781.2124039999985</v>
      </c>
      <c r="V1064">
        <f>_xlfn.VAR.P(C1015:C1064)</f>
        <v>2781.7111999999702</v>
      </c>
      <c r="X1064">
        <f>1.96*SQRT(U1064)/50</f>
        <v>2.0672982920910461</v>
      </c>
      <c r="Y1064">
        <f>1.96*SQRT(V1064)/50</f>
        <v>2.0674836633859903</v>
      </c>
    </row>
    <row r="1065" spans="1:25" x14ac:dyDescent="0.25">
      <c r="A1065" t="s">
        <v>46</v>
      </c>
      <c r="B1065">
        <v>1426043.6799000001</v>
      </c>
      <c r="C1065" t="s">
        <v>36</v>
      </c>
    </row>
    <row r="1066" spans="1:25" x14ac:dyDescent="0.25">
      <c r="A1066" t="s">
        <v>47</v>
      </c>
      <c r="B1066">
        <v>369317</v>
      </c>
      <c r="C1066">
        <v>362521</v>
      </c>
      <c r="D1066">
        <v>362222</v>
      </c>
      <c r="E1066">
        <v>362109</v>
      </c>
      <c r="F1066">
        <v>7555.18</v>
      </c>
      <c r="G1066">
        <v>7164.35</v>
      </c>
      <c r="H1066">
        <v>5036.91</v>
      </c>
      <c r="I1066">
        <v>0.37597000000000003</v>
      </c>
      <c r="J1066">
        <v>0.629745</v>
      </c>
      <c r="K1066">
        <v>0</v>
      </c>
      <c r="L1066" t="s">
        <v>42</v>
      </c>
    </row>
    <row r="1067" spans="1:25" x14ac:dyDescent="0.25">
      <c r="A1067" t="s">
        <v>47</v>
      </c>
      <c r="B1067">
        <v>369724</v>
      </c>
      <c r="C1067">
        <v>362855</v>
      </c>
      <c r="D1067">
        <v>362560</v>
      </c>
      <c r="E1067">
        <v>362446</v>
      </c>
      <c r="F1067">
        <v>7545.68</v>
      </c>
      <c r="G1067">
        <v>7572.83</v>
      </c>
      <c r="H1067">
        <v>5090.7</v>
      </c>
      <c r="I1067">
        <v>0.36704900000000001</v>
      </c>
      <c r="J1067">
        <v>0.62958599999999998</v>
      </c>
      <c r="K1067">
        <v>0</v>
      </c>
      <c r="L1067" t="s">
        <v>42</v>
      </c>
    </row>
    <row r="1068" spans="1:25" x14ac:dyDescent="0.25">
      <c r="A1068" t="s">
        <v>47</v>
      </c>
      <c r="B1068">
        <v>370652</v>
      </c>
      <c r="C1068">
        <v>364436</v>
      </c>
      <c r="D1068">
        <v>364142</v>
      </c>
      <c r="E1068">
        <v>364028</v>
      </c>
      <c r="F1068">
        <v>7540.1</v>
      </c>
      <c r="G1068">
        <v>7598.42</v>
      </c>
      <c r="H1068">
        <v>5108.3100000000004</v>
      </c>
      <c r="I1068">
        <v>0.37637799999999999</v>
      </c>
      <c r="J1068">
        <v>0.62636199999999997</v>
      </c>
      <c r="K1068">
        <v>0</v>
      </c>
      <c r="L1068" t="s">
        <v>42</v>
      </c>
    </row>
    <row r="1069" spans="1:25" x14ac:dyDescent="0.25">
      <c r="A1069" t="s">
        <v>47</v>
      </c>
      <c r="B1069">
        <v>370777</v>
      </c>
      <c r="C1069">
        <v>364504</v>
      </c>
      <c r="D1069">
        <v>364208</v>
      </c>
      <c r="E1069">
        <v>364094</v>
      </c>
      <c r="F1069">
        <v>7553.43</v>
      </c>
      <c r="G1069">
        <v>7599.24</v>
      </c>
      <c r="H1069">
        <v>5079.8999999999996</v>
      </c>
      <c r="I1069">
        <v>0.37569000000000002</v>
      </c>
      <c r="J1069">
        <v>0.619309</v>
      </c>
      <c r="K1069">
        <v>0</v>
      </c>
      <c r="L1069" t="s">
        <v>42</v>
      </c>
    </row>
    <row r="1070" spans="1:25" x14ac:dyDescent="0.25">
      <c r="A1070" t="s">
        <v>47</v>
      </c>
      <c r="B1070">
        <v>370920</v>
      </c>
      <c r="C1070">
        <v>364761</v>
      </c>
      <c r="D1070">
        <v>364464</v>
      </c>
      <c r="E1070">
        <v>364350</v>
      </c>
      <c r="F1070">
        <v>7527.97</v>
      </c>
      <c r="G1070">
        <v>7666.94</v>
      </c>
      <c r="H1070">
        <v>5110.6099999999997</v>
      </c>
      <c r="I1070">
        <v>0.37589699999999998</v>
      </c>
      <c r="J1070">
        <v>0.61912199999999995</v>
      </c>
      <c r="K1070">
        <v>0</v>
      </c>
      <c r="L1070" t="s">
        <v>42</v>
      </c>
    </row>
    <row r="1071" spans="1:25" x14ac:dyDescent="0.25">
      <c r="A1071" t="s">
        <v>47</v>
      </c>
      <c r="B1071">
        <v>371442</v>
      </c>
      <c r="C1071">
        <v>364891</v>
      </c>
      <c r="D1071">
        <v>364596</v>
      </c>
      <c r="E1071">
        <v>364482</v>
      </c>
      <c r="F1071">
        <v>7528.26</v>
      </c>
      <c r="G1071">
        <v>7821.35</v>
      </c>
      <c r="H1071">
        <v>5222.9399999999996</v>
      </c>
      <c r="I1071">
        <v>0.375691</v>
      </c>
      <c r="J1071">
        <v>0.61912100000000003</v>
      </c>
      <c r="K1071">
        <v>0</v>
      </c>
      <c r="L1071" t="s">
        <v>42</v>
      </c>
    </row>
    <row r="1072" spans="1:25" x14ac:dyDescent="0.25">
      <c r="A1072" t="s">
        <v>47</v>
      </c>
      <c r="B1072">
        <v>371161</v>
      </c>
      <c r="C1072">
        <v>364834</v>
      </c>
      <c r="D1072">
        <v>364538</v>
      </c>
      <c r="E1072">
        <v>364424</v>
      </c>
      <c r="F1072">
        <v>7557.08</v>
      </c>
      <c r="G1072">
        <v>7781.56</v>
      </c>
      <c r="H1072">
        <v>5149.6000000000004</v>
      </c>
      <c r="I1072">
        <v>0.375803</v>
      </c>
      <c r="J1072">
        <v>0.61911300000000002</v>
      </c>
      <c r="K1072">
        <v>0</v>
      </c>
      <c r="L1072" t="s">
        <v>42</v>
      </c>
    </row>
    <row r="1073" spans="1:12" x14ac:dyDescent="0.25">
      <c r="A1073" t="s">
        <v>47</v>
      </c>
      <c r="B1073">
        <v>371452</v>
      </c>
      <c r="C1073">
        <v>365241</v>
      </c>
      <c r="D1073">
        <v>364946</v>
      </c>
      <c r="E1073">
        <v>364832</v>
      </c>
      <c r="F1073">
        <v>7527.99</v>
      </c>
      <c r="G1073">
        <v>7730.52</v>
      </c>
      <c r="H1073">
        <v>5122.9399999999996</v>
      </c>
      <c r="I1073">
        <v>0.37569799999999998</v>
      </c>
      <c r="J1073">
        <v>0.61957899999999999</v>
      </c>
      <c r="K1073">
        <v>0</v>
      </c>
      <c r="L1073" t="s">
        <v>42</v>
      </c>
    </row>
    <row r="1074" spans="1:12" x14ac:dyDescent="0.25">
      <c r="A1074" t="s">
        <v>47</v>
      </c>
      <c r="B1074">
        <v>371713</v>
      </c>
      <c r="C1074">
        <v>365456</v>
      </c>
      <c r="D1074">
        <v>365161</v>
      </c>
      <c r="E1074">
        <v>365048</v>
      </c>
      <c r="F1074">
        <v>7533.75</v>
      </c>
      <c r="G1074">
        <v>7758.12</v>
      </c>
      <c r="H1074">
        <v>5118.3900000000003</v>
      </c>
      <c r="I1074">
        <v>0.375753</v>
      </c>
      <c r="J1074">
        <v>0.62963199999999997</v>
      </c>
      <c r="K1074">
        <v>0</v>
      </c>
      <c r="L1074" t="s">
        <v>42</v>
      </c>
    </row>
    <row r="1075" spans="1:12" x14ac:dyDescent="0.25">
      <c r="A1075" t="s">
        <v>47</v>
      </c>
      <c r="B1075">
        <v>369900</v>
      </c>
      <c r="C1075">
        <v>363479</v>
      </c>
      <c r="D1075">
        <v>363182</v>
      </c>
      <c r="E1075">
        <v>363068</v>
      </c>
      <c r="F1075">
        <v>7519.85</v>
      </c>
      <c r="G1075">
        <v>7757.76</v>
      </c>
      <c r="H1075">
        <v>5052.6899999999996</v>
      </c>
      <c r="I1075">
        <v>0.37569200000000003</v>
      </c>
      <c r="J1075">
        <v>0.61912199999999995</v>
      </c>
      <c r="K1075">
        <v>0</v>
      </c>
      <c r="L1075" t="s">
        <v>42</v>
      </c>
    </row>
    <row r="1076" spans="1:12" x14ac:dyDescent="0.25">
      <c r="A1076" t="s">
        <v>47</v>
      </c>
      <c r="B1076">
        <v>372734</v>
      </c>
      <c r="C1076">
        <v>366252</v>
      </c>
      <c r="D1076">
        <v>365954</v>
      </c>
      <c r="E1076">
        <v>365840</v>
      </c>
      <c r="F1076">
        <v>7576.32</v>
      </c>
      <c r="G1076">
        <v>7899.92</v>
      </c>
      <c r="H1076">
        <v>5160.17</v>
      </c>
      <c r="I1076">
        <v>0.37709700000000002</v>
      </c>
      <c r="J1076">
        <v>0.619089</v>
      </c>
      <c r="K1076">
        <v>0</v>
      </c>
      <c r="L1076" t="s">
        <v>42</v>
      </c>
    </row>
    <row r="1077" spans="1:12" x14ac:dyDescent="0.25">
      <c r="A1077" t="s">
        <v>47</v>
      </c>
      <c r="B1077">
        <v>372369</v>
      </c>
      <c r="C1077">
        <v>365902</v>
      </c>
      <c r="D1077">
        <v>365606</v>
      </c>
      <c r="E1077">
        <v>365491</v>
      </c>
      <c r="F1077">
        <v>7570.63</v>
      </c>
      <c r="G1077">
        <v>7909.85</v>
      </c>
      <c r="H1077">
        <v>5132.47</v>
      </c>
      <c r="I1077">
        <v>0.37635999999999997</v>
      </c>
      <c r="J1077">
        <v>0.61910600000000005</v>
      </c>
      <c r="K1077">
        <v>0</v>
      </c>
      <c r="L1077" t="s">
        <v>42</v>
      </c>
    </row>
    <row r="1078" spans="1:12" x14ac:dyDescent="0.25">
      <c r="A1078" t="s">
        <v>47</v>
      </c>
      <c r="B1078">
        <v>371209</v>
      </c>
      <c r="C1078">
        <v>364681</v>
      </c>
      <c r="D1078">
        <v>364384</v>
      </c>
      <c r="E1078">
        <v>364270</v>
      </c>
      <c r="F1078">
        <v>7533.27</v>
      </c>
      <c r="G1078">
        <v>7895.17</v>
      </c>
      <c r="H1078">
        <v>5103.34</v>
      </c>
      <c r="I1078">
        <v>0.37577300000000002</v>
      </c>
      <c r="J1078">
        <v>0.619116</v>
      </c>
      <c r="K1078">
        <v>0</v>
      </c>
      <c r="L1078" t="s">
        <v>42</v>
      </c>
    </row>
    <row r="1079" spans="1:12" x14ac:dyDescent="0.25">
      <c r="A1079" t="s">
        <v>47</v>
      </c>
      <c r="B1079">
        <v>372785</v>
      </c>
      <c r="C1079">
        <v>366048</v>
      </c>
      <c r="D1079">
        <v>365752</v>
      </c>
      <c r="E1079">
        <v>365639</v>
      </c>
      <c r="F1079">
        <v>7590.08</v>
      </c>
      <c r="G1079">
        <v>7985.03</v>
      </c>
      <c r="H1079">
        <v>5153.37</v>
      </c>
      <c r="I1079">
        <v>0.375996</v>
      </c>
      <c r="J1079">
        <v>0.61912100000000003</v>
      </c>
      <c r="K1079">
        <v>0</v>
      </c>
      <c r="L1079" t="s">
        <v>42</v>
      </c>
    </row>
    <row r="1080" spans="1:12" x14ac:dyDescent="0.25">
      <c r="A1080" t="s">
        <v>47</v>
      </c>
      <c r="B1080">
        <v>373292</v>
      </c>
      <c r="C1080">
        <v>366539</v>
      </c>
      <c r="D1080">
        <v>366241</v>
      </c>
      <c r="E1080">
        <v>366127</v>
      </c>
      <c r="F1080">
        <v>7558.08</v>
      </c>
      <c r="G1080">
        <v>8030.49</v>
      </c>
      <c r="H1080">
        <v>5132.0200000000004</v>
      </c>
      <c r="I1080">
        <v>0.37579000000000001</v>
      </c>
      <c r="J1080">
        <v>0.62846500000000005</v>
      </c>
      <c r="K1080">
        <v>0</v>
      </c>
      <c r="L1080" t="s">
        <v>42</v>
      </c>
    </row>
    <row r="1081" spans="1:12" x14ac:dyDescent="0.25">
      <c r="A1081" t="s">
        <v>47</v>
      </c>
      <c r="B1081">
        <v>372231</v>
      </c>
      <c r="C1081">
        <v>365516</v>
      </c>
      <c r="D1081">
        <v>365219</v>
      </c>
      <c r="E1081">
        <v>365104</v>
      </c>
      <c r="F1081">
        <v>7545.44</v>
      </c>
      <c r="G1081">
        <v>8044.3</v>
      </c>
      <c r="H1081">
        <v>5142.84</v>
      </c>
      <c r="I1081">
        <v>0.37590899999999999</v>
      </c>
      <c r="J1081">
        <v>0.62978000000000001</v>
      </c>
      <c r="K1081">
        <v>0</v>
      </c>
      <c r="L1081" t="s">
        <v>42</v>
      </c>
    </row>
    <row r="1082" spans="1:12" x14ac:dyDescent="0.25">
      <c r="A1082" t="s">
        <v>47</v>
      </c>
      <c r="B1082">
        <v>372732</v>
      </c>
      <c r="C1082">
        <v>365878</v>
      </c>
      <c r="D1082">
        <v>365580</v>
      </c>
      <c r="E1082">
        <v>365465</v>
      </c>
      <c r="F1082">
        <v>7536.69</v>
      </c>
      <c r="G1082">
        <v>8128.75</v>
      </c>
      <c r="H1082">
        <v>5195.8999999999996</v>
      </c>
      <c r="I1082">
        <v>0.37716300000000003</v>
      </c>
      <c r="J1082">
        <v>0.61910600000000005</v>
      </c>
      <c r="K1082">
        <v>0</v>
      </c>
      <c r="L1082" t="s">
        <v>42</v>
      </c>
    </row>
    <row r="1083" spans="1:12" x14ac:dyDescent="0.25">
      <c r="A1083" t="s">
        <v>47</v>
      </c>
      <c r="B1083">
        <v>372736</v>
      </c>
      <c r="C1083">
        <v>365771</v>
      </c>
      <c r="D1083">
        <v>365473</v>
      </c>
      <c r="E1083">
        <v>365358</v>
      </c>
      <c r="F1083">
        <v>7546.39</v>
      </c>
      <c r="G1083">
        <v>8206.9500000000007</v>
      </c>
      <c r="H1083">
        <v>5158.7299999999996</v>
      </c>
      <c r="I1083">
        <v>0.37592300000000001</v>
      </c>
      <c r="J1083">
        <v>0.61912</v>
      </c>
      <c r="K1083">
        <v>0</v>
      </c>
      <c r="L1083" t="s">
        <v>42</v>
      </c>
    </row>
    <row r="1084" spans="1:12" x14ac:dyDescent="0.25">
      <c r="A1084" t="s">
        <v>47</v>
      </c>
      <c r="B1084">
        <v>372597</v>
      </c>
      <c r="C1084">
        <v>365641</v>
      </c>
      <c r="D1084">
        <v>365346</v>
      </c>
      <c r="E1084">
        <v>365232</v>
      </c>
      <c r="F1084">
        <v>7506.4</v>
      </c>
      <c r="G1084">
        <v>8155.32</v>
      </c>
      <c r="H1084">
        <v>5203.8500000000004</v>
      </c>
      <c r="I1084">
        <v>0.37573099999999998</v>
      </c>
      <c r="J1084">
        <v>0.62642699999999996</v>
      </c>
      <c r="K1084">
        <v>0</v>
      </c>
      <c r="L1084" t="s">
        <v>42</v>
      </c>
    </row>
    <row r="1085" spans="1:12" x14ac:dyDescent="0.25">
      <c r="A1085" t="s">
        <v>47</v>
      </c>
      <c r="B1085">
        <v>373026</v>
      </c>
      <c r="C1085">
        <v>365982</v>
      </c>
      <c r="D1085">
        <v>365686</v>
      </c>
      <c r="E1085">
        <v>365573</v>
      </c>
      <c r="F1085">
        <v>7527.11</v>
      </c>
      <c r="G1085">
        <v>8076.49</v>
      </c>
      <c r="H1085">
        <v>5100.8100000000004</v>
      </c>
      <c r="I1085">
        <v>0.376442</v>
      </c>
      <c r="J1085">
        <v>0.61912199999999995</v>
      </c>
      <c r="K1085">
        <v>0</v>
      </c>
      <c r="L1085" t="s">
        <v>42</v>
      </c>
    </row>
    <row r="1086" spans="1:12" x14ac:dyDescent="0.25">
      <c r="A1086" t="s">
        <v>47</v>
      </c>
      <c r="B1086">
        <v>372489</v>
      </c>
      <c r="C1086">
        <v>365281</v>
      </c>
      <c r="D1086">
        <v>364984</v>
      </c>
      <c r="E1086">
        <v>364870</v>
      </c>
      <c r="F1086">
        <v>7532.92</v>
      </c>
      <c r="G1086">
        <v>8239.09</v>
      </c>
      <c r="H1086">
        <v>5233.17</v>
      </c>
      <c r="I1086">
        <v>0.37579699999999999</v>
      </c>
      <c r="J1086">
        <v>0.61912199999999995</v>
      </c>
      <c r="K1086">
        <v>0</v>
      </c>
      <c r="L1086" t="s">
        <v>42</v>
      </c>
    </row>
    <row r="1087" spans="1:12" x14ac:dyDescent="0.25">
      <c r="A1087" t="s">
        <v>47</v>
      </c>
      <c r="B1087">
        <v>373245</v>
      </c>
      <c r="C1087">
        <v>365989</v>
      </c>
      <c r="D1087">
        <v>365690</v>
      </c>
      <c r="E1087">
        <v>365576</v>
      </c>
      <c r="F1087">
        <v>7544.14</v>
      </c>
      <c r="G1087">
        <v>8252.1299999999992</v>
      </c>
      <c r="H1087">
        <v>5183.8100000000004</v>
      </c>
      <c r="I1087">
        <v>0.375691</v>
      </c>
      <c r="J1087">
        <v>0.62638000000000005</v>
      </c>
      <c r="K1087">
        <v>0</v>
      </c>
      <c r="L1087" t="s">
        <v>42</v>
      </c>
    </row>
    <row r="1088" spans="1:12" x14ac:dyDescent="0.25">
      <c r="A1088" t="s">
        <v>47</v>
      </c>
      <c r="B1088">
        <v>373096</v>
      </c>
      <c r="C1088">
        <v>365858</v>
      </c>
      <c r="D1088">
        <v>365561</v>
      </c>
      <c r="E1088">
        <v>365448</v>
      </c>
      <c r="F1088">
        <v>7562.17</v>
      </c>
      <c r="G1088">
        <v>8151.01</v>
      </c>
      <c r="H1088">
        <v>5151.8999999999996</v>
      </c>
      <c r="I1088">
        <v>0.375751</v>
      </c>
      <c r="J1088">
        <v>0.62728600000000001</v>
      </c>
      <c r="K1088">
        <v>0</v>
      </c>
      <c r="L1088" t="s">
        <v>42</v>
      </c>
    </row>
    <row r="1089" spans="1:12" x14ac:dyDescent="0.25">
      <c r="A1089" t="s">
        <v>47</v>
      </c>
      <c r="B1089">
        <v>373824</v>
      </c>
      <c r="C1089">
        <v>366475</v>
      </c>
      <c r="D1089">
        <v>366179</v>
      </c>
      <c r="E1089">
        <v>366064</v>
      </c>
      <c r="F1089">
        <v>7538.55</v>
      </c>
      <c r="G1089">
        <v>8169.56</v>
      </c>
      <c r="H1089">
        <v>5146.53</v>
      </c>
      <c r="I1089">
        <v>0.375857</v>
      </c>
      <c r="J1089">
        <v>0.62980400000000003</v>
      </c>
      <c r="K1089">
        <v>0</v>
      </c>
      <c r="L1089" t="s">
        <v>42</v>
      </c>
    </row>
    <row r="1090" spans="1:12" x14ac:dyDescent="0.25">
      <c r="A1090" t="s">
        <v>47</v>
      </c>
      <c r="B1090">
        <v>373318</v>
      </c>
      <c r="C1090">
        <v>365855</v>
      </c>
      <c r="D1090">
        <v>365558</v>
      </c>
      <c r="E1090">
        <v>365445</v>
      </c>
      <c r="F1090">
        <v>7545.83</v>
      </c>
      <c r="G1090">
        <v>8180.85</v>
      </c>
      <c r="H1090">
        <v>5154.41</v>
      </c>
      <c r="I1090">
        <v>0.37632900000000002</v>
      </c>
      <c r="J1090">
        <v>0.619112</v>
      </c>
      <c r="K1090">
        <v>0</v>
      </c>
      <c r="L1090" t="s">
        <v>42</v>
      </c>
    </row>
    <row r="1091" spans="1:12" x14ac:dyDescent="0.25">
      <c r="A1091" t="s">
        <v>47</v>
      </c>
      <c r="B1091">
        <v>373968</v>
      </c>
      <c r="C1091">
        <v>366384</v>
      </c>
      <c r="D1091">
        <v>366088</v>
      </c>
      <c r="E1091">
        <v>365974</v>
      </c>
      <c r="F1091">
        <v>7549.15</v>
      </c>
      <c r="G1091">
        <v>8377.36</v>
      </c>
      <c r="H1091">
        <v>5172.67</v>
      </c>
      <c r="I1091">
        <v>0.37573699999999999</v>
      </c>
      <c r="J1091">
        <v>0.61910100000000001</v>
      </c>
      <c r="K1091">
        <v>0</v>
      </c>
      <c r="L1091" t="s">
        <v>42</v>
      </c>
    </row>
    <row r="1092" spans="1:12" x14ac:dyDescent="0.25">
      <c r="A1092" t="s">
        <v>47</v>
      </c>
      <c r="B1092">
        <v>374046</v>
      </c>
      <c r="C1092">
        <v>366581</v>
      </c>
      <c r="D1092">
        <v>366282</v>
      </c>
      <c r="E1092">
        <v>366169</v>
      </c>
      <c r="F1092">
        <v>7534.17</v>
      </c>
      <c r="G1092">
        <v>8400.8700000000008</v>
      </c>
      <c r="H1092">
        <v>5132.57</v>
      </c>
      <c r="I1092">
        <v>0.37569000000000002</v>
      </c>
      <c r="J1092">
        <v>0.62951699999999999</v>
      </c>
      <c r="K1092">
        <v>0</v>
      </c>
      <c r="L1092" t="s">
        <v>42</v>
      </c>
    </row>
    <row r="1093" spans="1:12" x14ac:dyDescent="0.25">
      <c r="A1093" t="s">
        <v>47</v>
      </c>
      <c r="B1093">
        <v>374103</v>
      </c>
      <c r="C1093">
        <v>366514</v>
      </c>
      <c r="D1093">
        <v>366216</v>
      </c>
      <c r="E1093">
        <v>366102</v>
      </c>
      <c r="F1093">
        <v>7564.82</v>
      </c>
      <c r="G1093">
        <v>8486.66</v>
      </c>
      <c r="H1093">
        <v>5240.3599999999997</v>
      </c>
      <c r="I1093">
        <v>0.37570399999999998</v>
      </c>
      <c r="J1093">
        <v>0.62978599999999996</v>
      </c>
      <c r="K1093">
        <v>0</v>
      </c>
      <c r="L1093" t="s">
        <v>42</v>
      </c>
    </row>
    <row r="1094" spans="1:12" x14ac:dyDescent="0.25">
      <c r="A1094" t="s">
        <v>47</v>
      </c>
      <c r="B1094">
        <v>374703</v>
      </c>
      <c r="C1094">
        <v>366827</v>
      </c>
      <c r="D1094">
        <v>366530</v>
      </c>
      <c r="E1094">
        <v>366415</v>
      </c>
      <c r="F1094">
        <v>7545.88</v>
      </c>
      <c r="G1094">
        <v>8379.2199999999993</v>
      </c>
      <c r="H1094">
        <v>5152.75</v>
      </c>
      <c r="I1094">
        <v>0.37378699999999998</v>
      </c>
      <c r="J1094">
        <v>0.62952300000000005</v>
      </c>
      <c r="K1094">
        <v>0</v>
      </c>
      <c r="L1094" t="s">
        <v>42</v>
      </c>
    </row>
    <row r="1095" spans="1:12" x14ac:dyDescent="0.25">
      <c r="A1095" t="s">
        <v>47</v>
      </c>
      <c r="B1095">
        <v>375074</v>
      </c>
      <c r="C1095">
        <v>367251</v>
      </c>
      <c r="D1095">
        <v>366954</v>
      </c>
      <c r="E1095">
        <v>366841</v>
      </c>
      <c r="F1095">
        <v>7559.09</v>
      </c>
      <c r="G1095">
        <v>8540.07</v>
      </c>
      <c r="H1095">
        <v>5166.5200000000004</v>
      </c>
      <c r="I1095">
        <v>0.371666</v>
      </c>
      <c r="J1095">
        <v>0.629799</v>
      </c>
      <c r="K1095">
        <v>0</v>
      </c>
      <c r="L1095" t="s">
        <v>42</v>
      </c>
    </row>
    <row r="1096" spans="1:12" x14ac:dyDescent="0.25">
      <c r="A1096" t="s">
        <v>47</v>
      </c>
      <c r="B1096">
        <v>374861</v>
      </c>
      <c r="C1096">
        <v>367114</v>
      </c>
      <c r="D1096">
        <v>366815</v>
      </c>
      <c r="E1096">
        <v>366701</v>
      </c>
      <c r="F1096">
        <v>7565.97</v>
      </c>
      <c r="G1096">
        <v>8524.93</v>
      </c>
      <c r="H1096">
        <v>5235.53</v>
      </c>
      <c r="I1096">
        <v>0.375695</v>
      </c>
      <c r="J1096">
        <v>0.61912199999999995</v>
      </c>
      <c r="K1096">
        <v>0</v>
      </c>
      <c r="L1096" t="s">
        <v>42</v>
      </c>
    </row>
    <row r="1097" spans="1:12" x14ac:dyDescent="0.25">
      <c r="A1097" t="s">
        <v>47</v>
      </c>
      <c r="B1097">
        <v>374982</v>
      </c>
      <c r="C1097">
        <v>367235</v>
      </c>
      <c r="D1097">
        <v>366935</v>
      </c>
      <c r="E1097">
        <v>366821</v>
      </c>
      <c r="F1097">
        <v>7549.18</v>
      </c>
      <c r="G1097">
        <v>8641.8700000000008</v>
      </c>
      <c r="H1097">
        <v>5175.45</v>
      </c>
      <c r="I1097">
        <v>0.37593199999999999</v>
      </c>
      <c r="J1097">
        <v>0.62853300000000001</v>
      </c>
      <c r="K1097">
        <v>0</v>
      </c>
      <c r="L1097" t="s">
        <v>42</v>
      </c>
    </row>
    <row r="1098" spans="1:12" x14ac:dyDescent="0.25">
      <c r="A1098" t="s">
        <v>47</v>
      </c>
      <c r="B1098">
        <v>375522</v>
      </c>
      <c r="C1098">
        <v>367275</v>
      </c>
      <c r="D1098">
        <v>366976</v>
      </c>
      <c r="E1098">
        <v>366861</v>
      </c>
      <c r="F1098">
        <v>7532.14</v>
      </c>
      <c r="G1098">
        <v>8615.99</v>
      </c>
      <c r="H1098">
        <v>5217.01</v>
      </c>
      <c r="I1098">
        <v>0.36440699999999998</v>
      </c>
      <c r="J1098">
        <v>0.62257300000000004</v>
      </c>
      <c r="K1098">
        <v>0</v>
      </c>
      <c r="L1098" t="s">
        <v>42</v>
      </c>
    </row>
    <row r="1099" spans="1:12" x14ac:dyDescent="0.25">
      <c r="A1099" t="s">
        <v>47</v>
      </c>
      <c r="B1099">
        <v>375561</v>
      </c>
      <c r="C1099">
        <v>367415</v>
      </c>
      <c r="D1099">
        <v>367117</v>
      </c>
      <c r="E1099">
        <v>367004</v>
      </c>
      <c r="F1099">
        <v>7484.65</v>
      </c>
      <c r="G1099">
        <v>8817.0300000000007</v>
      </c>
      <c r="H1099">
        <v>5151.2</v>
      </c>
      <c r="I1099">
        <v>0.37614300000000001</v>
      </c>
      <c r="J1099">
        <v>0.61912199999999995</v>
      </c>
      <c r="K1099">
        <v>0</v>
      </c>
      <c r="L1099" t="s">
        <v>42</v>
      </c>
    </row>
    <row r="1100" spans="1:12" x14ac:dyDescent="0.25">
      <c r="A1100" t="s">
        <v>47</v>
      </c>
      <c r="B1100">
        <v>375322</v>
      </c>
      <c r="C1100">
        <v>367148</v>
      </c>
      <c r="D1100">
        <v>366850</v>
      </c>
      <c r="E1100">
        <v>366736</v>
      </c>
      <c r="F1100">
        <v>7541.16</v>
      </c>
      <c r="G1100">
        <v>8681.2800000000007</v>
      </c>
      <c r="H1100">
        <v>5168.74</v>
      </c>
      <c r="I1100">
        <v>0.375691</v>
      </c>
      <c r="J1100">
        <v>0.62691200000000002</v>
      </c>
      <c r="K1100">
        <v>0</v>
      </c>
      <c r="L1100" t="s">
        <v>42</v>
      </c>
    </row>
    <row r="1101" spans="1:12" x14ac:dyDescent="0.25">
      <c r="A1101" t="s">
        <v>47</v>
      </c>
      <c r="B1101">
        <v>376423</v>
      </c>
      <c r="C1101">
        <v>368111</v>
      </c>
      <c r="D1101">
        <v>367812</v>
      </c>
      <c r="E1101">
        <v>367698</v>
      </c>
      <c r="F1101">
        <v>7502.53</v>
      </c>
      <c r="G1101">
        <v>8717.0300000000007</v>
      </c>
      <c r="H1101">
        <v>5142.1499999999996</v>
      </c>
      <c r="I1101">
        <v>0.37582700000000002</v>
      </c>
      <c r="J1101">
        <v>0.62962399999999996</v>
      </c>
      <c r="K1101">
        <v>0</v>
      </c>
      <c r="L1101" t="s">
        <v>42</v>
      </c>
    </row>
    <row r="1102" spans="1:12" x14ac:dyDescent="0.25">
      <c r="A1102" t="s">
        <v>47</v>
      </c>
      <c r="B1102">
        <v>375914</v>
      </c>
      <c r="C1102">
        <v>367518</v>
      </c>
      <c r="D1102">
        <v>367219</v>
      </c>
      <c r="E1102">
        <v>367104</v>
      </c>
      <c r="F1102">
        <v>7544.56</v>
      </c>
      <c r="G1102">
        <v>8919.5</v>
      </c>
      <c r="H1102">
        <v>5137.8999999999996</v>
      </c>
      <c r="I1102">
        <v>0.375809</v>
      </c>
      <c r="J1102">
        <v>0.62859200000000004</v>
      </c>
      <c r="K1102">
        <v>0</v>
      </c>
      <c r="L1102" t="s">
        <v>42</v>
      </c>
    </row>
    <row r="1103" spans="1:12" x14ac:dyDescent="0.25">
      <c r="A1103" t="s">
        <v>47</v>
      </c>
      <c r="B1103">
        <v>376051</v>
      </c>
      <c r="C1103">
        <v>367657</v>
      </c>
      <c r="D1103">
        <v>367358</v>
      </c>
      <c r="E1103">
        <v>367245</v>
      </c>
      <c r="F1103">
        <v>7535.04</v>
      </c>
      <c r="G1103">
        <v>8840.2000000000007</v>
      </c>
      <c r="H1103">
        <v>5179.47</v>
      </c>
      <c r="I1103">
        <v>0.37573800000000002</v>
      </c>
      <c r="J1103">
        <v>0.61912199999999995</v>
      </c>
      <c r="K1103">
        <v>0</v>
      </c>
      <c r="L1103" t="s">
        <v>42</v>
      </c>
    </row>
    <row r="1104" spans="1:12" x14ac:dyDescent="0.25">
      <c r="A1104" t="s">
        <v>47</v>
      </c>
      <c r="B1104">
        <v>376414</v>
      </c>
      <c r="C1104">
        <v>368000</v>
      </c>
      <c r="D1104">
        <v>367702</v>
      </c>
      <c r="E1104">
        <v>367588</v>
      </c>
      <c r="F1104">
        <v>7522.45</v>
      </c>
      <c r="G1104">
        <v>8940.5499999999993</v>
      </c>
      <c r="H1104">
        <v>5181.49</v>
      </c>
      <c r="I1104">
        <v>0.375691</v>
      </c>
      <c r="J1104">
        <v>0.628911</v>
      </c>
      <c r="K1104">
        <v>0</v>
      </c>
      <c r="L1104" t="s">
        <v>42</v>
      </c>
    </row>
    <row r="1105" spans="1:25" x14ac:dyDescent="0.25">
      <c r="A1105" t="s">
        <v>47</v>
      </c>
      <c r="B1105">
        <v>376758</v>
      </c>
      <c r="C1105">
        <v>367995</v>
      </c>
      <c r="D1105">
        <v>367698</v>
      </c>
      <c r="E1105">
        <v>367585</v>
      </c>
      <c r="F1105">
        <v>7496.74</v>
      </c>
      <c r="G1105">
        <v>8897.26</v>
      </c>
      <c r="H1105">
        <v>5132.5200000000004</v>
      </c>
      <c r="I1105">
        <v>0.37580200000000002</v>
      </c>
      <c r="J1105">
        <v>0.62873000000000001</v>
      </c>
      <c r="K1105">
        <v>0</v>
      </c>
      <c r="L1105" t="s">
        <v>42</v>
      </c>
    </row>
    <row r="1106" spans="1:25" x14ac:dyDescent="0.25">
      <c r="A1106" t="s">
        <v>47</v>
      </c>
      <c r="B1106">
        <v>377473</v>
      </c>
      <c r="C1106">
        <v>368530</v>
      </c>
      <c r="D1106">
        <v>368231</v>
      </c>
      <c r="E1106">
        <v>368116</v>
      </c>
      <c r="F1106">
        <v>7558.31</v>
      </c>
      <c r="G1106">
        <v>9116.48</v>
      </c>
      <c r="H1106">
        <v>5169.12</v>
      </c>
      <c r="I1106">
        <v>0.37569799999999998</v>
      </c>
      <c r="J1106">
        <v>0.61912199999999995</v>
      </c>
      <c r="K1106">
        <v>0</v>
      </c>
      <c r="L1106" t="s">
        <v>42</v>
      </c>
    </row>
    <row r="1107" spans="1:25" x14ac:dyDescent="0.25">
      <c r="A1107" t="s">
        <v>47</v>
      </c>
      <c r="B1107">
        <v>377078</v>
      </c>
      <c r="C1107">
        <v>368232</v>
      </c>
      <c r="D1107">
        <v>367933</v>
      </c>
      <c r="E1107">
        <v>367819</v>
      </c>
      <c r="F1107">
        <v>7541.48</v>
      </c>
      <c r="G1107">
        <v>8987.9699999999993</v>
      </c>
      <c r="H1107">
        <v>5178.84</v>
      </c>
      <c r="I1107">
        <v>0.36439100000000002</v>
      </c>
      <c r="J1107">
        <v>0.61910100000000001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377093</v>
      </c>
      <c r="C1108">
        <v>368263</v>
      </c>
      <c r="D1108">
        <v>367965</v>
      </c>
      <c r="E1108">
        <v>367849</v>
      </c>
      <c r="F1108">
        <v>7555.77</v>
      </c>
      <c r="G1108">
        <v>9058.1</v>
      </c>
      <c r="H1108">
        <v>5163.01</v>
      </c>
      <c r="I1108">
        <v>0.37577199999999999</v>
      </c>
      <c r="J1108">
        <v>0.62949100000000002</v>
      </c>
      <c r="K1108">
        <v>0</v>
      </c>
      <c r="L1108" t="s">
        <v>42</v>
      </c>
    </row>
    <row r="1109" spans="1:25" x14ac:dyDescent="0.25">
      <c r="A1109" t="s">
        <v>47</v>
      </c>
      <c r="B1109">
        <v>378882</v>
      </c>
      <c r="C1109">
        <v>369675</v>
      </c>
      <c r="D1109">
        <v>369375</v>
      </c>
      <c r="E1109">
        <v>369261</v>
      </c>
      <c r="F1109">
        <v>7568.99</v>
      </c>
      <c r="G1109">
        <v>9403.16</v>
      </c>
      <c r="H1109">
        <v>5289.27</v>
      </c>
      <c r="I1109">
        <v>0.37572</v>
      </c>
      <c r="J1109">
        <v>0.62511300000000003</v>
      </c>
      <c r="K1109">
        <v>0</v>
      </c>
      <c r="L1109" t="s">
        <v>42</v>
      </c>
    </row>
    <row r="1110" spans="1:25" x14ac:dyDescent="0.25">
      <c r="A1110" t="s">
        <v>47</v>
      </c>
      <c r="B1110">
        <v>378005</v>
      </c>
      <c r="C1110">
        <v>368987</v>
      </c>
      <c r="D1110">
        <v>368692</v>
      </c>
      <c r="E1110">
        <v>368579</v>
      </c>
      <c r="F1110">
        <v>7503.32</v>
      </c>
      <c r="G1110">
        <v>9426.9699999999993</v>
      </c>
      <c r="H1110">
        <v>5259.84</v>
      </c>
      <c r="I1110">
        <v>0.37569799999999998</v>
      </c>
      <c r="J1110">
        <v>0.62707599999999997</v>
      </c>
      <c r="K1110">
        <v>0</v>
      </c>
      <c r="L1110" t="s">
        <v>42</v>
      </c>
    </row>
    <row r="1111" spans="1:25" x14ac:dyDescent="0.25">
      <c r="A1111" t="s">
        <v>47</v>
      </c>
      <c r="B1111">
        <v>377838</v>
      </c>
      <c r="C1111">
        <v>368674</v>
      </c>
      <c r="D1111">
        <v>368375</v>
      </c>
      <c r="E1111">
        <v>368261</v>
      </c>
      <c r="F1111">
        <v>7554.41</v>
      </c>
      <c r="G1111">
        <v>9268.7999999999993</v>
      </c>
      <c r="H1111">
        <v>5214.8100000000004</v>
      </c>
      <c r="I1111">
        <v>0.37610900000000003</v>
      </c>
      <c r="J1111">
        <v>0.61909700000000001</v>
      </c>
      <c r="K1111">
        <v>0</v>
      </c>
      <c r="L1111" t="s">
        <v>42</v>
      </c>
    </row>
    <row r="1112" spans="1:25" x14ac:dyDescent="0.25">
      <c r="A1112" t="s">
        <v>47</v>
      </c>
      <c r="B1112">
        <v>378848</v>
      </c>
      <c r="C1112">
        <v>369583</v>
      </c>
      <c r="D1112">
        <v>369286</v>
      </c>
      <c r="E1112">
        <v>369172</v>
      </c>
      <c r="F1112">
        <v>7528.11</v>
      </c>
      <c r="G1112">
        <v>9298.7099999999991</v>
      </c>
      <c r="H1112">
        <v>5246.05</v>
      </c>
      <c r="I1112">
        <v>0.375776</v>
      </c>
      <c r="J1112">
        <v>0.62679799999999997</v>
      </c>
      <c r="K1112">
        <v>0</v>
      </c>
      <c r="L1112" t="s">
        <v>42</v>
      </c>
    </row>
    <row r="1113" spans="1:25" x14ac:dyDescent="0.25">
      <c r="A1113" t="s">
        <v>47</v>
      </c>
      <c r="B1113">
        <v>378026</v>
      </c>
      <c r="C1113">
        <v>368075</v>
      </c>
      <c r="D1113">
        <v>367775</v>
      </c>
      <c r="E1113">
        <v>367661</v>
      </c>
      <c r="F1113">
        <v>7559.05</v>
      </c>
      <c r="G1113">
        <v>9591.26</v>
      </c>
      <c r="H1113">
        <v>5165.66</v>
      </c>
      <c r="I1113">
        <v>0.37681399999999998</v>
      </c>
      <c r="J1113">
        <v>0.61911499999999997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378616</v>
      </c>
      <c r="C1114">
        <v>369054</v>
      </c>
      <c r="D1114">
        <v>368757</v>
      </c>
      <c r="E1114">
        <v>368643</v>
      </c>
      <c r="F1114">
        <v>7522.78</v>
      </c>
      <c r="G1114">
        <v>9559.74</v>
      </c>
      <c r="H1114">
        <v>5226.59</v>
      </c>
      <c r="I1114">
        <v>0.37578499999999998</v>
      </c>
      <c r="J1114">
        <v>0.61912100000000003</v>
      </c>
      <c r="K1114">
        <v>0</v>
      </c>
      <c r="L1114" t="s">
        <v>42</v>
      </c>
    </row>
    <row r="1115" spans="1:25" x14ac:dyDescent="0.25">
      <c r="A1115" t="s">
        <v>47</v>
      </c>
      <c r="B1115">
        <v>380548</v>
      </c>
      <c r="C1115">
        <v>371058</v>
      </c>
      <c r="D1115">
        <v>370752</v>
      </c>
      <c r="E1115">
        <v>370635</v>
      </c>
      <c r="F1115">
        <v>7593.67</v>
      </c>
      <c r="G1115">
        <v>9599.92</v>
      </c>
      <c r="H1115">
        <v>5290.46</v>
      </c>
      <c r="I1115">
        <v>0.36473499999999998</v>
      </c>
      <c r="J1115">
        <v>0.62973299999999999</v>
      </c>
      <c r="K1115">
        <v>0</v>
      </c>
      <c r="L1115" t="s">
        <v>42</v>
      </c>
    </row>
    <row r="1116" spans="1:25" x14ac:dyDescent="0.25">
      <c r="A1116" t="s">
        <v>47</v>
      </c>
      <c r="B1116">
        <v>384856</v>
      </c>
      <c r="C1116">
        <v>374912</v>
      </c>
      <c r="D1116">
        <v>374611</v>
      </c>
      <c r="E1116">
        <v>374496</v>
      </c>
      <c r="F1116">
        <v>7679.21</v>
      </c>
      <c r="G1116">
        <v>9931.7099999999991</v>
      </c>
      <c r="H1116">
        <v>5399.92</v>
      </c>
      <c r="I1116">
        <v>0.36796600000000002</v>
      </c>
      <c r="J1116">
        <v>0.62895100000000004</v>
      </c>
      <c r="K1116">
        <v>0</v>
      </c>
      <c r="L1116" t="s">
        <v>42</v>
      </c>
    </row>
    <row r="1117" spans="1:25" x14ac:dyDescent="0.25">
      <c r="A1117" t="s">
        <v>47</v>
      </c>
      <c r="B1117">
        <v>391615</v>
      </c>
      <c r="C1117">
        <v>381681</v>
      </c>
      <c r="D1117">
        <v>381372</v>
      </c>
      <c r="E1117">
        <v>381257</v>
      </c>
      <c r="F1117">
        <v>7806.96</v>
      </c>
      <c r="G1117">
        <v>10745.7</v>
      </c>
      <c r="H1117">
        <v>5680.09</v>
      </c>
      <c r="I1117">
        <v>0.37580999999999998</v>
      </c>
      <c r="J1117">
        <v>0.61912199999999995</v>
      </c>
      <c r="K1117">
        <v>0</v>
      </c>
      <c r="L1117" t="s">
        <v>42</v>
      </c>
    </row>
    <row r="1118" spans="1:25" x14ac:dyDescent="0.25">
      <c r="A1118" t="s">
        <v>47</v>
      </c>
      <c r="B1118">
        <v>380701</v>
      </c>
      <c r="C1118">
        <v>370909</v>
      </c>
      <c r="D1118">
        <v>370609</v>
      </c>
      <c r="E1118">
        <v>370495</v>
      </c>
      <c r="F1118">
        <v>7569.19</v>
      </c>
      <c r="G1118">
        <v>9616.17</v>
      </c>
      <c r="H1118">
        <v>5167.57</v>
      </c>
      <c r="I1118">
        <v>0.37572</v>
      </c>
      <c r="J1118">
        <v>0.621058</v>
      </c>
      <c r="K1118">
        <v>0</v>
      </c>
      <c r="L1118" t="s">
        <v>42</v>
      </c>
    </row>
    <row r="1119" spans="1:25" x14ac:dyDescent="0.25">
      <c r="A1119" t="s">
        <v>47</v>
      </c>
      <c r="B1119">
        <v>379640</v>
      </c>
      <c r="C1119">
        <v>369828</v>
      </c>
      <c r="D1119">
        <v>369529</v>
      </c>
      <c r="E1119">
        <v>369416</v>
      </c>
      <c r="F1119">
        <v>7525.28</v>
      </c>
      <c r="G1119">
        <v>9731.1</v>
      </c>
      <c r="H1119">
        <v>5190.8100000000004</v>
      </c>
      <c r="I1119">
        <v>0.37570999999999999</v>
      </c>
      <c r="J1119">
        <v>0.62919199999999997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47</v>
      </c>
      <c r="B1120">
        <v>380497</v>
      </c>
      <c r="C1120">
        <v>370462</v>
      </c>
      <c r="D1120">
        <v>370162</v>
      </c>
      <c r="E1120">
        <v>370048</v>
      </c>
      <c r="F1120">
        <v>7545.48</v>
      </c>
      <c r="G1120">
        <v>9765.9699999999993</v>
      </c>
      <c r="H1120">
        <v>5209.04</v>
      </c>
      <c r="I1120">
        <v>0.37576399999999999</v>
      </c>
      <c r="J1120">
        <v>0.62837500000000002</v>
      </c>
      <c r="K1120">
        <v>0</v>
      </c>
      <c r="L1120" t="s">
        <v>42</v>
      </c>
      <c r="R1120">
        <f>AVERAGE(B1071:B1120)</f>
        <v>375535.38</v>
      </c>
      <c r="S1120">
        <f>AVERAGE(C1071:C1120)</f>
        <v>367570.34</v>
      </c>
      <c r="U1120">
        <f>_xlfn.VAR.P(B1071:B1120)</f>
        <v>14528498.115599999</v>
      </c>
      <c r="V1120">
        <f>_xlfn.VAR.P(C1071:C1120)</f>
        <v>8002997.8643999994</v>
      </c>
      <c r="X1120">
        <f>1.96*SQRT(U1120)/50</f>
        <v>149.41576671943153</v>
      </c>
      <c r="Y1120">
        <f>1.96*SQRT(V1120)/50</f>
        <v>110.89511548463989</v>
      </c>
    </row>
    <row r="1121" spans="1:12" x14ac:dyDescent="0.25">
      <c r="A1121" t="s">
        <v>48</v>
      </c>
      <c r="B1121">
        <v>18777251.562800001</v>
      </c>
      <c r="C1121" t="s">
        <v>36</v>
      </c>
    </row>
    <row r="1122" spans="1:12" x14ac:dyDescent="0.25">
      <c r="A1122" t="s">
        <v>49</v>
      </c>
      <c r="B1122">
        <v>362144</v>
      </c>
      <c r="C1122">
        <v>362107</v>
      </c>
      <c r="D1122">
        <v>361799</v>
      </c>
      <c r="E1122">
        <v>361685</v>
      </c>
      <c r="F1122">
        <v>7575.97</v>
      </c>
      <c r="G1122">
        <v>0</v>
      </c>
      <c r="H1122">
        <v>5139.21</v>
      </c>
      <c r="I1122">
        <v>0.376502</v>
      </c>
      <c r="J1122">
        <v>0.62824599999999997</v>
      </c>
      <c r="K1122">
        <v>0</v>
      </c>
      <c r="L1122" t="s">
        <v>42</v>
      </c>
    </row>
    <row r="1123" spans="1:12" x14ac:dyDescent="0.25">
      <c r="A1123" t="s">
        <v>49</v>
      </c>
      <c r="B1123">
        <v>361776</v>
      </c>
      <c r="C1123">
        <v>361739</v>
      </c>
      <c r="D1123">
        <v>361431</v>
      </c>
      <c r="E1123">
        <v>361316</v>
      </c>
      <c r="F1123">
        <v>7542.57</v>
      </c>
      <c r="G1123">
        <v>0</v>
      </c>
      <c r="H1123">
        <v>5071.09</v>
      </c>
      <c r="I1123">
        <v>0.37570999999999999</v>
      </c>
      <c r="J1123">
        <v>0.61912199999999995</v>
      </c>
      <c r="K1123">
        <v>0</v>
      </c>
      <c r="L1123" t="s">
        <v>42</v>
      </c>
    </row>
    <row r="1124" spans="1:12" x14ac:dyDescent="0.25">
      <c r="A1124" t="s">
        <v>49</v>
      </c>
      <c r="B1124">
        <v>378191</v>
      </c>
      <c r="C1124">
        <v>378153</v>
      </c>
      <c r="D1124">
        <v>377841</v>
      </c>
      <c r="E1124">
        <v>377721</v>
      </c>
      <c r="F1124">
        <v>7975.83</v>
      </c>
      <c r="G1124">
        <v>0</v>
      </c>
      <c r="H1124">
        <v>5801.59</v>
      </c>
      <c r="I1124">
        <v>0.37578</v>
      </c>
      <c r="J1124">
        <v>0.62977300000000003</v>
      </c>
      <c r="K1124">
        <v>0</v>
      </c>
      <c r="L1124" t="s">
        <v>42</v>
      </c>
    </row>
    <row r="1125" spans="1:12" x14ac:dyDescent="0.25">
      <c r="A1125" t="s">
        <v>49</v>
      </c>
      <c r="B1125">
        <v>363707</v>
      </c>
      <c r="C1125">
        <v>363670</v>
      </c>
      <c r="D1125">
        <v>363363</v>
      </c>
      <c r="E1125">
        <v>363248</v>
      </c>
      <c r="F1125">
        <v>7577.71</v>
      </c>
      <c r="G1125">
        <v>0</v>
      </c>
      <c r="H1125">
        <v>5170.63</v>
      </c>
      <c r="I1125">
        <v>0.37570900000000002</v>
      </c>
      <c r="J1125">
        <v>0.62073900000000004</v>
      </c>
      <c r="K1125">
        <v>0</v>
      </c>
      <c r="L1125" t="s">
        <v>42</v>
      </c>
    </row>
    <row r="1126" spans="1:12" x14ac:dyDescent="0.25">
      <c r="A1126" t="s">
        <v>49</v>
      </c>
      <c r="B1126">
        <v>364597</v>
      </c>
      <c r="C1126">
        <v>364560</v>
      </c>
      <c r="D1126">
        <v>364253</v>
      </c>
      <c r="E1126">
        <v>364138</v>
      </c>
      <c r="F1126">
        <v>7631.55</v>
      </c>
      <c r="G1126">
        <v>0</v>
      </c>
      <c r="H1126">
        <v>5184.32</v>
      </c>
      <c r="I1126">
        <v>0.37576799999999999</v>
      </c>
      <c r="J1126">
        <v>0.61912199999999995</v>
      </c>
      <c r="K1126">
        <v>0</v>
      </c>
      <c r="L1126" t="s">
        <v>42</v>
      </c>
    </row>
    <row r="1127" spans="1:12" x14ac:dyDescent="0.25">
      <c r="A1127" t="s">
        <v>49</v>
      </c>
      <c r="B1127">
        <v>365026</v>
      </c>
      <c r="C1127">
        <v>364988</v>
      </c>
      <c r="D1127">
        <v>364681</v>
      </c>
      <c r="E1127">
        <v>364568</v>
      </c>
      <c r="F1127">
        <v>7625.54</v>
      </c>
      <c r="G1127">
        <v>0</v>
      </c>
      <c r="H1127">
        <v>5263.03</v>
      </c>
      <c r="I1127">
        <v>0.37710399999999999</v>
      </c>
      <c r="J1127">
        <v>0.61985299999999999</v>
      </c>
      <c r="K1127">
        <v>0</v>
      </c>
      <c r="L1127" t="s">
        <v>42</v>
      </c>
    </row>
    <row r="1128" spans="1:12" x14ac:dyDescent="0.25">
      <c r="A1128" t="s">
        <v>49</v>
      </c>
      <c r="B1128">
        <v>361622</v>
      </c>
      <c r="C1128">
        <v>361582</v>
      </c>
      <c r="D1128">
        <v>361274</v>
      </c>
      <c r="E1128">
        <v>361160</v>
      </c>
      <c r="F1128">
        <v>7578.2</v>
      </c>
      <c r="G1128">
        <v>0</v>
      </c>
      <c r="H1128">
        <v>5089.1400000000003</v>
      </c>
      <c r="I1128">
        <v>0.37613799999999997</v>
      </c>
      <c r="J1128">
        <v>0.619089</v>
      </c>
      <c r="K1128">
        <v>0</v>
      </c>
      <c r="L1128" t="s">
        <v>42</v>
      </c>
    </row>
    <row r="1129" spans="1:12" x14ac:dyDescent="0.25">
      <c r="A1129" t="s">
        <v>49</v>
      </c>
      <c r="B1129">
        <v>361942</v>
      </c>
      <c r="C1129">
        <v>361905</v>
      </c>
      <c r="D1129">
        <v>361597</v>
      </c>
      <c r="E1129">
        <v>361483</v>
      </c>
      <c r="F1129">
        <v>7557.05</v>
      </c>
      <c r="G1129">
        <v>0</v>
      </c>
      <c r="H1129">
        <v>5162.9399999999996</v>
      </c>
      <c r="I1129">
        <v>0.375691</v>
      </c>
      <c r="J1129">
        <v>0.61912100000000003</v>
      </c>
      <c r="K1129">
        <v>0</v>
      </c>
      <c r="L1129" t="s">
        <v>42</v>
      </c>
    </row>
    <row r="1130" spans="1:12" x14ac:dyDescent="0.25">
      <c r="A1130" t="s">
        <v>49</v>
      </c>
      <c r="B1130">
        <v>361612</v>
      </c>
      <c r="C1130">
        <v>361573</v>
      </c>
      <c r="D1130">
        <v>361266</v>
      </c>
      <c r="E1130">
        <v>361152</v>
      </c>
      <c r="F1130">
        <v>7558.64</v>
      </c>
      <c r="G1130">
        <v>0</v>
      </c>
      <c r="H1130">
        <v>5159.33</v>
      </c>
      <c r="I1130">
        <v>0.37571900000000003</v>
      </c>
      <c r="J1130">
        <v>0.61912199999999995</v>
      </c>
      <c r="K1130">
        <v>0</v>
      </c>
      <c r="L1130" t="s">
        <v>42</v>
      </c>
    </row>
    <row r="1131" spans="1:12" x14ac:dyDescent="0.25">
      <c r="A1131" t="s">
        <v>49</v>
      </c>
      <c r="B1131">
        <v>368110</v>
      </c>
      <c r="C1131">
        <v>368073</v>
      </c>
      <c r="D1131">
        <v>367764</v>
      </c>
      <c r="E1131">
        <v>367648</v>
      </c>
      <c r="F1131">
        <v>7674.82</v>
      </c>
      <c r="G1131">
        <v>0</v>
      </c>
      <c r="H1131">
        <v>5190.2</v>
      </c>
      <c r="I1131">
        <v>0.37576599999999999</v>
      </c>
      <c r="J1131">
        <v>0.61911799999999995</v>
      </c>
      <c r="K1131">
        <v>0</v>
      </c>
      <c r="L1131" t="s">
        <v>42</v>
      </c>
    </row>
    <row r="1132" spans="1:12" x14ac:dyDescent="0.25">
      <c r="A1132" t="s">
        <v>49</v>
      </c>
      <c r="B1132">
        <v>366529</v>
      </c>
      <c r="C1132">
        <v>366489</v>
      </c>
      <c r="D1132">
        <v>366181</v>
      </c>
      <c r="E1132">
        <v>366066</v>
      </c>
      <c r="F1132">
        <v>7653.57</v>
      </c>
      <c r="G1132">
        <v>0</v>
      </c>
      <c r="H1132">
        <v>5271.02</v>
      </c>
      <c r="I1132">
        <v>0.375724</v>
      </c>
      <c r="J1132">
        <v>0.61912199999999995</v>
      </c>
      <c r="K1132">
        <v>0</v>
      </c>
      <c r="L1132" t="s">
        <v>42</v>
      </c>
    </row>
    <row r="1133" spans="1:12" x14ac:dyDescent="0.25">
      <c r="A1133" t="s">
        <v>49</v>
      </c>
      <c r="B1133">
        <v>363768</v>
      </c>
      <c r="C1133">
        <v>363731</v>
      </c>
      <c r="D1133">
        <v>363423</v>
      </c>
      <c r="E1133">
        <v>363308</v>
      </c>
      <c r="F1133">
        <v>7592.82</v>
      </c>
      <c r="G1133">
        <v>0</v>
      </c>
      <c r="H1133">
        <v>5192.87</v>
      </c>
      <c r="I1133">
        <v>0.375747</v>
      </c>
      <c r="J1133">
        <v>0.62607699999999999</v>
      </c>
      <c r="K1133">
        <v>0</v>
      </c>
      <c r="L1133" t="s">
        <v>42</v>
      </c>
    </row>
    <row r="1134" spans="1:12" x14ac:dyDescent="0.25">
      <c r="A1134" t="s">
        <v>49</v>
      </c>
      <c r="B1134">
        <v>364644</v>
      </c>
      <c r="C1134">
        <v>364604</v>
      </c>
      <c r="D1134">
        <v>364298</v>
      </c>
      <c r="E1134">
        <v>364186</v>
      </c>
      <c r="F1134">
        <v>7591.6</v>
      </c>
      <c r="G1134">
        <v>0</v>
      </c>
      <c r="H1134">
        <v>5177.2299999999996</v>
      </c>
      <c r="I1134">
        <v>0.37656600000000001</v>
      </c>
      <c r="J1134">
        <v>0.62965099999999996</v>
      </c>
      <c r="K1134">
        <v>0</v>
      </c>
      <c r="L1134" t="s">
        <v>42</v>
      </c>
    </row>
    <row r="1135" spans="1:12" x14ac:dyDescent="0.25">
      <c r="A1135" t="s">
        <v>49</v>
      </c>
      <c r="B1135">
        <v>364293</v>
      </c>
      <c r="C1135">
        <v>364254</v>
      </c>
      <c r="D1135">
        <v>363944</v>
      </c>
      <c r="E1135">
        <v>363830</v>
      </c>
      <c r="F1135">
        <v>7623.75</v>
      </c>
      <c r="G1135">
        <v>0</v>
      </c>
      <c r="H1135">
        <v>5155.49</v>
      </c>
      <c r="I1135">
        <v>0.36553799999999997</v>
      </c>
      <c r="J1135">
        <v>0.62665700000000002</v>
      </c>
      <c r="K1135">
        <v>0</v>
      </c>
      <c r="L1135" t="s">
        <v>42</v>
      </c>
    </row>
    <row r="1136" spans="1:12" x14ac:dyDescent="0.25">
      <c r="A1136" t="s">
        <v>49</v>
      </c>
      <c r="B1136">
        <v>365564</v>
      </c>
      <c r="C1136">
        <v>365527</v>
      </c>
      <c r="D1136">
        <v>365217</v>
      </c>
      <c r="E1136">
        <v>365102</v>
      </c>
      <c r="F1136">
        <v>7633.47</v>
      </c>
      <c r="G1136">
        <v>0</v>
      </c>
      <c r="H1136">
        <v>5187.79</v>
      </c>
      <c r="I1136">
        <v>0.37583499999999997</v>
      </c>
      <c r="J1136">
        <v>0.62833499999999998</v>
      </c>
      <c r="K1136">
        <v>0</v>
      </c>
      <c r="L1136" t="s">
        <v>42</v>
      </c>
    </row>
    <row r="1137" spans="1:12" x14ac:dyDescent="0.25">
      <c r="A1137" t="s">
        <v>49</v>
      </c>
      <c r="B1137">
        <v>364715</v>
      </c>
      <c r="C1137">
        <v>364677</v>
      </c>
      <c r="D1137">
        <v>364366</v>
      </c>
      <c r="E1137">
        <v>364253</v>
      </c>
      <c r="F1137">
        <v>7629.38</v>
      </c>
      <c r="G1137">
        <v>0</v>
      </c>
      <c r="H1137">
        <v>5193.17</v>
      </c>
      <c r="I1137">
        <v>0.37569900000000001</v>
      </c>
      <c r="J1137">
        <v>0.619112</v>
      </c>
      <c r="K1137">
        <v>0</v>
      </c>
      <c r="L1137" t="s">
        <v>42</v>
      </c>
    </row>
    <row r="1138" spans="1:12" x14ac:dyDescent="0.25">
      <c r="A1138" t="s">
        <v>49</v>
      </c>
      <c r="B1138">
        <v>364739</v>
      </c>
      <c r="C1138">
        <v>364702</v>
      </c>
      <c r="D1138">
        <v>364395</v>
      </c>
      <c r="E1138">
        <v>364279</v>
      </c>
      <c r="F1138">
        <v>7616.05</v>
      </c>
      <c r="G1138">
        <v>0</v>
      </c>
      <c r="H1138">
        <v>5165.59</v>
      </c>
      <c r="I1138">
        <v>0.37588199999999999</v>
      </c>
      <c r="J1138">
        <v>0.62721499999999997</v>
      </c>
      <c r="K1138">
        <v>0</v>
      </c>
      <c r="L1138" t="s">
        <v>42</v>
      </c>
    </row>
    <row r="1139" spans="1:12" x14ac:dyDescent="0.25">
      <c r="A1139" t="s">
        <v>49</v>
      </c>
      <c r="B1139">
        <v>368922</v>
      </c>
      <c r="C1139">
        <v>368884</v>
      </c>
      <c r="D1139">
        <v>368545</v>
      </c>
      <c r="E1139">
        <v>368430</v>
      </c>
      <c r="F1139">
        <v>7741.58</v>
      </c>
      <c r="G1139">
        <v>0</v>
      </c>
      <c r="H1139">
        <v>5384.09</v>
      </c>
      <c r="I1139">
        <v>0.37573899999999999</v>
      </c>
      <c r="J1139">
        <v>0.61934999999999996</v>
      </c>
      <c r="K1139">
        <v>0</v>
      </c>
      <c r="L1139" t="s">
        <v>42</v>
      </c>
    </row>
    <row r="1140" spans="1:12" x14ac:dyDescent="0.25">
      <c r="A1140" t="s">
        <v>49</v>
      </c>
      <c r="B1140">
        <v>365193</v>
      </c>
      <c r="C1140">
        <v>365155</v>
      </c>
      <c r="D1140">
        <v>364843</v>
      </c>
      <c r="E1140">
        <v>364730</v>
      </c>
      <c r="F1140">
        <v>7616.46</v>
      </c>
      <c r="G1140">
        <v>0</v>
      </c>
      <c r="H1140">
        <v>5184.57</v>
      </c>
      <c r="I1140">
        <v>0.375691</v>
      </c>
      <c r="J1140">
        <v>0.62552099999999999</v>
      </c>
      <c r="K1140">
        <v>0</v>
      </c>
      <c r="L1140" t="s">
        <v>42</v>
      </c>
    </row>
    <row r="1141" spans="1:12" x14ac:dyDescent="0.25">
      <c r="A1141" t="s">
        <v>49</v>
      </c>
      <c r="B1141">
        <v>366668</v>
      </c>
      <c r="C1141">
        <v>366630</v>
      </c>
      <c r="D1141">
        <v>366323</v>
      </c>
      <c r="E1141">
        <v>366211</v>
      </c>
      <c r="F1141">
        <v>7657.57</v>
      </c>
      <c r="G1141">
        <v>0</v>
      </c>
      <c r="H1141">
        <v>5326.51</v>
      </c>
      <c r="I1141">
        <v>0.375693</v>
      </c>
      <c r="J1141">
        <v>0.62096399999999996</v>
      </c>
      <c r="K1141">
        <v>0</v>
      </c>
      <c r="L1141" t="s">
        <v>42</v>
      </c>
    </row>
    <row r="1142" spans="1:12" x14ac:dyDescent="0.25">
      <c r="A1142" t="s">
        <v>49</v>
      </c>
      <c r="B1142">
        <v>365669</v>
      </c>
      <c r="C1142">
        <v>365630</v>
      </c>
      <c r="D1142">
        <v>365322</v>
      </c>
      <c r="E1142">
        <v>365206</v>
      </c>
      <c r="F1142">
        <v>7615.07</v>
      </c>
      <c r="G1142">
        <v>0</v>
      </c>
      <c r="H1142">
        <v>5286.36</v>
      </c>
      <c r="I1142">
        <v>0.36438199999999998</v>
      </c>
      <c r="J1142">
        <v>0.622892</v>
      </c>
      <c r="K1142">
        <v>0</v>
      </c>
      <c r="L1142" t="s">
        <v>42</v>
      </c>
    </row>
    <row r="1143" spans="1:12" x14ac:dyDescent="0.25">
      <c r="A1143" t="s">
        <v>49</v>
      </c>
      <c r="B1143">
        <v>363657</v>
      </c>
      <c r="C1143">
        <v>363617</v>
      </c>
      <c r="D1143">
        <v>363305</v>
      </c>
      <c r="E1143">
        <v>363190</v>
      </c>
      <c r="F1143">
        <v>7586.7</v>
      </c>
      <c r="G1143">
        <v>0</v>
      </c>
      <c r="H1143">
        <v>5149.09</v>
      </c>
      <c r="I1143">
        <v>0.37597599999999998</v>
      </c>
      <c r="J1143">
        <v>0.61911899999999997</v>
      </c>
      <c r="K1143">
        <v>0</v>
      </c>
      <c r="L1143" t="s">
        <v>42</v>
      </c>
    </row>
    <row r="1144" spans="1:12" x14ac:dyDescent="0.25">
      <c r="A1144" t="s">
        <v>49</v>
      </c>
      <c r="B1144">
        <v>361872</v>
      </c>
      <c r="C1144">
        <v>361833</v>
      </c>
      <c r="D1144">
        <v>361525</v>
      </c>
      <c r="E1144">
        <v>361410</v>
      </c>
      <c r="F1144">
        <v>7530.03</v>
      </c>
      <c r="G1144">
        <v>0</v>
      </c>
      <c r="H1144">
        <v>5124.58</v>
      </c>
      <c r="I1144">
        <v>0.36437599999999998</v>
      </c>
      <c r="J1144">
        <v>0.61912199999999995</v>
      </c>
      <c r="K1144">
        <v>0</v>
      </c>
      <c r="L1144" t="s">
        <v>42</v>
      </c>
    </row>
    <row r="1145" spans="1:12" x14ac:dyDescent="0.25">
      <c r="A1145" t="s">
        <v>49</v>
      </c>
      <c r="B1145">
        <v>361473</v>
      </c>
      <c r="C1145">
        <v>361436</v>
      </c>
      <c r="D1145">
        <v>361129</v>
      </c>
      <c r="E1145">
        <v>361015</v>
      </c>
      <c r="F1145">
        <v>7536.04</v>
      </c>
      <c r="G1145">
        <v>0</v>
      </c>
      <c r="H1145">
        <v>5191.7299999999996</v>
      </c>
      <c r="I1145">
        <v>0.375693</v>
      </c>
      <c r="J1145">
        <v>0.62935099999999999</v>
      </c>
      <c r="K1145">
        <v>0</v>
      </c>
      <c r="L1145" t="s">
        <v>42</v>
      </c>
    </row>
    <row r="1146" spans="1:12" x14ac:dyDescent="0.25">
      <c r="A1146" t="s">
        <v>49</v>
      </c>
      <c r="B1146">
        <v>361532</v>
      </c>
      <c r="C1146">
        <v>361494</v>
      </c>
      <c r="D1146">
        <v>361186</v>
      </c>
      <c r="E1146">
        <v>361070</v>
      </c>
      <c r="F1146">
        <v>7553.34</v>
      </c>
      <c r="G1146">
        <v>0</v>
      </c>
      <c r="H1146">
        <v>5140.8599999999997</v>
      </c>
      <c r="I1146">
        <v>0.37579000000000001</v>
      </c>
      <c r="J1146">
        <v>0.62743000000000004</v>
      </c>
      <c r="K1146">
        <v>0</v>
      </c>
      <c r="L1146" t="s">
        <v>42</v>
      </c>
    </row>
    <row r="1147" spans="1:12" x14ac:dyDescent="0.25">
      <c r="A1147" t="s">
        <v>49</v>
      </c>
      <c r="B1147">
        <v>361278</v>
      </c>
      <c r="C1147">
        <v>361240</v>
      </c>
      <c r="D1147">
        <v>360930</v>
      </c>
      <c r="E1147">
        <v>360816</v>
      </c>
      <c r="F1147">
        <v>7527.9</v>
      </c>
      <c r="G1147">
        <v>0</v>
      </c>
      <c r="H1147">
        <v>5105.6400000000003</v>
      </c>
      <c r="I1147">
        <v>0.37569000000000002</v>
      </c>
      <c r="J1147">
        <v>0.61911799999999995</v>
      </c>
      <c r="K1147">
        <v>0</v>
      </c>
      <c r="L1147" t="s">
        <v>42</v>
      </c>
    </row>
    <row r="1148" spans="1:12" x14ac:dyDescent="0.25">
      <c r="A1148" t="s">
        <v>49</v>
      </c>
      <c r="B1148">
        <v>361646</v>
      </c>
      <c r="C1148">
        <v>361608</v>
      </c>
      <c r="D1148">
        <v>361301</v>
      </c>
      <c r="E1148">
        <v>361187</v>
      </c>
      <c r="F1148">
        <v>7561.37</v>
      </c>
      <c r="G1148">
        <v>0</v>
      </c>
      <c r="H1148">
        <v>5091.3</v>
      </c>
      <c r="I1148">
        <v>0.37265900000000002</v>
      </c>
      <c r="J1148">
        <v>0.61912199999999995</v>
      </c>
      <c r="K1148">
        <v>0</v>
      </c>
      <c r="L1148" t="s">
        <v>42</v>
      </c>
    </row>
    <row r="1149" spans="1:12" x14ac:dyDescent="0.25">
      <c r="A1149" t="s">
        <v>49</v>
      </c>
      <c r="B1149">
        <v>361307</v>
      </c>
      <c r="C1149">
        <v>361269</v>
      </c>
      <c r="D1149">
        <v>360961</v>
      </c>
      <c r="E1149">
        <v>360846</v>
      </c>
      <c r="F1149">
        <v>7570.84</v>
      </c>
      <c r="G1149">
        <v>0</v>
      </c>
      <c r="H1149">
        <v>5127.3999999999996</v>
      </c>
      <c r="I1149">
        <v>0.37578</v>
      </c>
      <c r="J1149">
        <v>0.62622699999999998</v>
      </c>
      <c r="K1149">
        <v>0</v>
      </c>
      <c r="L1149" t="s">
        <v>42</v>
      </c>
    </row>
    <row r="1150" spans="1:12" x14ac:dyDescent="0.25">
      <c r="A1150" t="s">
        <v>49</v>
      </c>
      <c r="B1150">
        <v>361442</v>
      </c>
      <c r="C1150">
        <v>361405</v>
      </c>
      <c r="D1150">
        <v>361098</v>
      </c>
      <c r="E1150">
        <v>360984</v>
      </c>
      <c r="F1150">
        <v>7516.47</v>
      </c>
      <c r="G1150">
        <v>0</v>
      </c>
      <c r="H1150">
        <v>5139.12</v>
      </c>
      <c r="I1150">
        <v>0.37625900000000001</v>
      </c>
      <c r="J1150">
        <v>0.61912199999999995</v>
      </c>
      <c r="K1150">
        <v>0</v>
      </c>
      <c r="L1150" t="s">
        <v>42</v>
      </c>
    </row>
    <row r="1151" spans="1:12" x14ac:dyDescent="0.25">
      <c r="A1151" t="s">
        <v>49</v>
      </c>
      <c r="B1151">
        <v>361219</v>
      </c>
      <c r="C1151">
        <v>361180</v>
      </c>
      <c r="D1151">
        <v>360870</v>
      </c>
      <c r="E1151">
        <v>360756</v>
      </c>
      <c r="F1151">
        <v>7560.85</v>
      </c>
      <c r="G1151">
        <v>0</v>
      </c>
      <c r="H1151">
        <v>5110.09</v>
      </c>
      <c r="I1151">
        <v>0.37613600000000003</v>
      </c>
      <c r="J1151">
        <v>0.62886600000000004</v>
      </c>
      <c r="K1151">
        <v>0</v>
      </c>
      <c r="L1151" t="s">
        <v>42</v>
      </c>
    </row>
    <row r="1152" spans="1:12" x14ac:dyDescent="0.25">
      <c r="A1152" t="s">
        <v>49</v>
      </c>
      <c r="B1152">
        <v>361490</v>
      </c>
      <c r="C1152">
        <v>361450</v>
      </c>
      <c r="D1152">
        <v>361144</v>
      </c>
      <c r="E1152">
        <v>361030</v>
      </c>
      <c r="F1152">
        <v>7535.99</v>
      </c>
      <c r="G1152">
        <v>0</v>
      </c>
      <c r="H1152">
        <v>5094.74</v>
      </c>
      <c r="I1152">
        <v>0.37578299999999998</v>
      </c>
      <c r="J1152">
        <v>0.62475400000000003</v>
      </c>
      <c r="K1152">
        <v>0</v>
      </c>
      <c r="L1152" t="s">
        <v>42</v>
      </c>
    </row>
    <row r="1153" spans="1:12" x14ac:dyDescent="0.25">
      <c r="A1153" t="s">
        <v>49</v>
      </c>
      <c r="B1153">
        <v>361309</v>
      </c>
      <c r="C1153">
        <v>361271</v>
      </c>
      <c r="D1153">
        <v>360964</v>
      </c>
      <c r="E1153">
        <v>360850</v>
      </c>
      <c r="F1153">
        <v>7545.87</v>
      </c>
      <c r="G1153">
        <v>0</v>
      </c>
      <c r="H1153">
        <v>5129.96</v>
      </c>
      <c r="I1153">
        <v>0.37603300000000001</v>
      </c>
      <c r="J1153">
        <v>0.628139</v>
      </c>
      <c r="K1153">
        <v>0</v>
      </c>
      <c r="L1153" t="s">
        <v>42</v>
      </c>
    </row>
    <row r="1154" spans="1:12" x14ac:dyDescent="0.25">
      <c r="A1154" t="s">
        <v>49</v>
      </c>
      <c r="B1154">
        <v>361146</v>
      </c>
      <c r="C1154">
        <v>361108</v>
      </c>
      <c r="D1154">
        <v>360801</v>
      </c>
      <c r="E1154">
        <v>360687</v>
      </c>
      <c r="F1154">
        <v>7544.93</v>
      </c>
      <c r="G1154">
        <v>0</v>
      </c>
      <c r="H1154">
        <v>5107.01</v>
      </c>
      <c r="I1154">
        <v>0.376031</v>
      </c>
      <c r="J1154">
        <v>0.61911799999999995</v>
      </c>
      <c r="K1154">
        <v>0</v>
      </c>
      <c r="L1154" t="s">
        <v>42</v>
      </c>
    </row>
    <row r="1155" spans="1:12" x14ac:dyDescent="0.25">
      <c r="A1155" t="s">
        <v>49</v>
      </c>
      <c r="B1155">
        <v>361481</v>
      </c>
      <c r="C1155">
        <v>361442</v>
      </c>
      <c r="D1155">
        <v>361136</v>
      </c>
      <c r="E1155">
        <v>361022</v>
      </c>
      <c r="F1155">
        <v>7538.68</v>
      </c>
      <c r="G1155">
        <v>0</v>
      </c>
      <c r="H1155">
        <v>5141.7700000000004</v>
      </c>
      <c r="I1155">
        <v>0.37831399999999998</v>
      </c>
      <c r="J1155">
        <v>0.62107699999999999</v>
      </c>
      <c r="K1155">
        <v>0</v>
      </c>
      <c r="L1155" t="s">
        <v>42</v>
      </c>
    </row>
    <row r="1156" spans="1:12" x14ac:dyDescent="0.25">
      <c r="A1156" t="s">
        <v>49</v>
      </c>
      <c r="B1156">
        <v>361393</v>
      </c>
      <c r="C1156">
        <v>361355</v>
      </c>
      <c r="D1156">
        <v>361047</v>
      </c>
      <c r="E1156">
        <v>360932</v>
      </c>
      <c r="F1156">
        <v>7560.32</v>
      </c>
      <c r="G1156">
        <v>0</v>
      </c>
      <c r="H1156">
        <v>5131.54</v>
      </c>
      <c r="I1156">
        <v>0.37574999999999997</v>
      </c>
      <c r="J1156">
        <v>0.62361900000000003</v>
      </c>
      <c r="K1156">
        <v>0</v>
      </c>
      <c r="L1156" t="s">
        <v>42</v>
      </c>
    </row>
    <row r="1157" spans="1:12" x14ac:dyDescent="0.25">
      <c r="A1157" t="s">
        <v>49</v>
      </c>
      <c r="B1157">
        <v>361457</v>
      </c>
      <c r="C1157">
        <v>361419</v>
      </c>
      <c r="D1157">
        <v>361112</v>
      </c>
      <c r="E1157">
        <v>360997</v>
      </c>
      <c r="F1157">
        <v>7554.55</v>
      </c>
      <c r="G1157">
        <v>0</v>
      </c>
      <c r="H1157">
        <v>5219.24</v>
      </c>
      <c r="I1157">
        <v>0.37569200000000003</v>
      </c>
      <c r="J1157">
        <v>0.63489600000000002</v>
      </c>
      <c r="K1157">
        <v>0</v>
      </c>
      <c r="L1157" t="s">
        <v>42</v>
      </c>
    </row>
    <row r="1158" spans="1:12" x14ac:dyDescent="0.25">
      <c r="A1158" t="s">
        <v>49</v>
      </c>
      <c r="B1158">
        <v>361700</v>
      </c>
      <c r="C1158">
        <v>361662</v>
      </c>
      <c r="D1158">
        <v>361351</v>
      </c>
      <c r="E1158">
        <v>361236</v>
      </c>
      <c r="F1158">
        <v>7509.36</v>
      </c>
      <c r="G1158">
        <v>0</v>
      </c>
      <c r="H1158">
        <v>5146.72</v>
      </c>
      <c r="I1158">
        <v>0.37569000000000002</v>
      </c>
      <c r="J1158">
        <v>0.62962600000000002</v>
      </c>
      <c r="K1158">
        <v>0</v>
      </c>
      <c r="L1158" t="s">
        <v>42</v>
      </c>
    </row>
    <row r="1159" spans="1:12" x14ac:dyDescent="0.25">
      <c r="A1159" t="s">
        <v>49</v>
      </c>
      <c r="B1159">
        <v>361603</v>
      </c>
      <c r="C1159">
        <v>361565</v>
      </c>
      <c r="D1159">
        <v>361256</v>
      </c>
      <c r="E1159">
        <v>361141</v>
      </c>
      <c r="F1159">
        <v>7562.27</v>
      </c>
      <c r="G1159">
        <v>0</v>
      </c>
      <c r="H1159">
        <v>5114.66</v>
      </c>
      <c r="I1159">
        <v>0.375745</v>
      </c>
      <c r="J1159">
        <v>0.62824000000000002</v>
      </c>
      <c r="K1159">
        <v>0</v>
      </c>
      <c r="L1159" t="s">
        <v>42</v>
      </c>
    </row>
    <row r="1160" spans="1:12" x14ac:dyDescent="0.25">
      <c r="A1160" t="s">
        <v>49</v>
      </c>
      <c r="B1160">
        <v>361563</v>
      </c>
      <c r="C1160">
        <v>361525</v>
      </c>
      <c r="D1160">
        <v>361216</v>
      </c>
      <c r="E1160">
        <v>361102</v>
      </c>
      <c r="F1160">
        <v>7533.9</v>
      </c>
      <c r="G1160">
        <v>0</v>
      </c>
      <c r="H1160">
        <v>5167.63</v>
      </c>
      <c r="I1160">
        <v>0.375726</v>
      </c>
      <c r="J1160">
        <v>0.61912100000000003</v>
      </c>
      <c r="K1160">
        <v>0</v>
      </c>
      <c r="L1160" t="s">
        <v>42</v>
      </c>
    </row>
    <row r="1161" spans="1:12" x14ac:dyDescent="0.25">
      <c r="A1161" t="s">
        <v>49</v>
      </c>
      <c r="B1161">
        <v>361251</v>
      </c>
      <c r="C1161">
        <v>361212</v>
      </c>
      <c r="D1161">
        <v>360905</v>
      </c>
      <c r="E1161">
        <v>360790</v>
      </c>
      <c r="F1161">
        <v>7545.15</v>
      </c>
      <c r="G1161">
        <v>0</v>
      </c>
      <c r="H1161">
        <v>5205.8900000000003</v>
      </c>
      <c r="I1161">
        <v>0.37661800000000001</v>
      </c>
      <c r="J1161">
        <v>0.62977300000000003</v>
      </c>
      <c r="K1161">
        <v>0</v>
      </c>
      <c r="L1161" t="s">
        <v>42</v>
      </c>
    </row>
    <row r="1162" spans="1:12" x14ac:dyDescent="0.25">
      <c r="A1162" t="s">
        <v>49</v>
      </c>
      <c r="B1162">
        <v>361535</v>
      </c>
      <c r="C1162">
        <v>361498</v>
      </c>
      <c r="D1162">
        <v>361188</v>
      </c>
      <c r="E1162">
        <v>361072</v>
      </c>
      <c r="F1162">
        <v>7568.98</v>
      </c>
      <c r="G1162">
        <v>0</v>
      </c>
      <c r="H1162">
        <v>5141.5200000000004</v>
      </c>
      <c r="I1162">
        <v>0.37575199999999997</v>
      </c>
      <c r="J1162">
        <v>0.61912199999999995</v>
      </c>
      <c r="K1162">
        <v>0</v>
      </c>
      <c r="L1162" t="s">
        <v>42</v>
      </c>
    </row>
    <row r="1163" spans="1:12" x14ac:dyDescent="0.25">
      <c r="A1163" t="s">
        <v>49</v>
      </c>
      <c r="B1163">
        <v>361263</v>
      </c>
      <c r="C1163">
        <v>361225</v>
      </c>
      <c r="D1163">
        <v>360917</v>
      </c>
      <c r="E1163">
        <v>360803</v>
      </c>
      <c r="F1163">
        <v>7552.38</v>
      </c>
      <c r="G1163">
        <v>0</v>
      </c>
      <c r="H1163">
        <v>5136.67</v>
      </c>
      <c r="I1163">
        <v>0.37583499999999997</v>
      </c>
      <c r="J1163">
        <v>0.61912199999999995</v>
      </c>
      <c r="K1163">
        <v>0</v>
      </c>
      <c r="L1163" t="s">
        <v>42</v>
      </c>
    </row>
    <row r="1164" spans="1:12" x14ac:dyDescent="0.25">
      <c r="A1164" t="s">
        <v>49</v>
      </c>
      <c r="B1164">
        <v>361607</v>
      </c>
      <c r="C1164">
        <v>361568</v>
      </c>
      <c r="D1164">
        <v>361259</v>
      </c>
      <c r="E1164">
        <v>361144</v>
      </c>
      <c r="F1164">
        <v>7559.19</v>
      </c>
      <c r="G1164">
        <v>0</v>
      </c>
      <c r="H1164">
        <v>5140.83</v>
      </c>
      <c r="I1164">
        <v>0.37576999999999999</v>
      </c>
      <c r="J1164">
        <v>0.62845200000000001</v>
      </c>
      <c r="K1164">
        <v>0</v>
      </c>
      <c r="L1164" t="s">
        <v>42</v>
      </c>
    </row>
    <row r="1165" spans="1:12" x14ac:dyDescent="0.25">
      <c r="A1165" t="s">
        <v>49</v>
      </c>
      <c r="B1165">
        <v>361589</v>
      </c>
      <c r="C1165">
        <v>361551</v>
      </c>
      <c r="D1165">
        <v>361244</v>
      </c>
      <c r="E1165">
        <v>361130</v>
      </c>
      <c r="F1165">
        <v>7554.29</v>
      </c>
      <c r="G1165">
        <v>0</v>
      </c>
      <c r="H1165">
        <v>5123.43</v>
      </c>
      <c r="I1165">
        <v>0.37575999999999998</v>
      </c>
      <c r="J1165">
        <v>0.61911799999999995</v>
      </c>
      <c r="K1165">
        <v>0</v>
      </c>
      <c r="L1165" t="s">
        <v>42</v>
      </c>
    </row>
    <row r="1166" spans="1:12" x14ac:dyDescent="0.25">
      <c r="A1166" t="s">
        <v>49</v>
      </c>
      <c r="B1166">
        <v>361688</v>
      </c>
      <c r="C1166">
        <v>361651</v>
      </c>
      <c r="D1166">
        <v>361338</v>
      </c>
      <c r="E1166">
        <v>361224</v>
      </c>
      <c r="F1166">
        <v>7570.62</v>
      </c>
      <c r="G1166">
        <v>0</v>
      </c>
      <c r="H1166">
        <v>5141.93</v>
      </c>
      <c r="I1166">
        <v>0.37569599999999997</v>
      </c>
      <c r="J1166">
        <v>0.62710600000000005</v>
      </c>
      <c r="K1166">
        <v>0</v>
      </c>
      <c r="L1166" t="s">
        <v>42</v>
      </c>
    </row>
    <row r="1167" spans="1:12" x14ac:dyDescent="0.25">
      <c r="A1167" t="s">
        <v>49</v>
      </c>
      <c r="B1167">
        <v>361392</v>
      </c>
      <c r="C1167">
        <v>361355</v>
      </c>
      <c r="D1167">
        <v>361047</v>
      </c>
      <c r="E1167">
        <v>360932</v>
      </c>
      <c r="F1167">
        <v>7552.29</v>
      </c>
      <c r="G1167">
        <v>0</v>
      </c>
      <c r="H1167">
        <v>5124.57</v>
      </c>
      <c r="I1167">
        <v>0.37734200000000001</v>
      </c>
      <c r="J1167">
        <v>0.61911400000000005</v>
      </c>
      <c r="K1167">
        <v>0</v>
      </c>
      <c r="L1167" t="s">
        <v>42</v>
      </c>
    </row>
    <row r="1168" spans="1:12" x14ac:dyDescent="0.25">
      <c r="A1168" t="s">
        <v>49</v>
      </c>
      <c r="B1168">
        <v>361718</v>
      </c>
      <c r="C1168">
        <v>361680</v>
      </c>
      <c r="D1168">
        <v>361371</v>
      </c>
      <c r="E1168">
        <v>361256</v>
      </c>
      <c r="F1168">
        <v>7530.23</v>
      </c>
      <c r="G1168">
        <v>0</v>
      </c>
      <c r="H1168">
        <v>5147.05</v>
      </c>
      <c r="I1168">
        <v>0.375693</v>
      </c>
      <c r="J1168">
        <v>0.62579600000000002</v>
      </c>
      <c r="K1168">
        <v>0</v>
      </c>
      <c r="L1168" t="s">
        <v>42</v>
      </c>
    </row>
    <row r="1169" spans="1:25" x14ac:dyDescent="0.25">
      <c r="A1169" t="s">
        <v>49</v>
      </c>
      <c r="B1169">
        <v>360029</v>
      </c>
      <c r="C1169">
        <v>359991</v>
      </c>
      <c r="D1169">
        <v>359682</v>
      </c>
      <c r="E1169">
        <v>359568</v>
      </c>
      <c r="F1169">
        <v>7524.96</v>
      </c>
      <c r="G1169">
        <v>0</v>
      </c>
      <c r="H1169">
        <v>5109.3900000000003</v>
      </c>
      <c r="I1169">
        <v>0.36727199999999999</v>
      </c>
      <c r="J1169">
        <v>0.62938000000000005</v>
      </c>
      <c r="K1169">
        <v>0</v>
      </c>
      <c r="L1169" t="s">
        <v>42</v>
      </c>
    </row>
    <row r="1170" spans="1:25" x14ac:dyDescent="0.25">
      <c r="A1170" t="s">
        <v>49</v>
      </c>
      <c r="B1170">
        <v>361530</v>
      </c>
      <c r="C1170">
        <v>361491</v>
      </c>
      <c r="D1170">
        <v>361183</v>
      </c>
      <c r="E1170">
        <v>361068</v>
      </c>
      <c r="F1170">
        <v>7574.21</v>
      </c>
      <c r="G1170">
        <v>0</v>
      </c>
      <c r="H1170">
        <v>5184.7700000000004</v>
      </c>
      <c r="I1170">
        <v>0.37656699999999999</v>
      </c>
      <c r="J1170">
        <v>0.62696099999999999</v>
      </c>
      <c r="K1170">
        <v>0</v>
      </c>
      <c r="L1170" t="s">
        <v>42</v>
      </c>
    </row>
    <row r="1171" spans="1:25" x14ac:dyDescent="0.25">
      <c r="A1171" t="s">
        <v>49</v>
      </c>
      <c r="B1171">
        <v>361203</v>
      </c>
      <c r="C1171">
        <v>361166</v>
      </c>
      <c r="D1171">
        <v>360858</v>
      </c>
      <c r="E1171">
        <v>360743</v>
      </c>
      <c r="F1171">
        <v>7540.84</v>
      </c>
      <c r="G1171">
        <v>0</v>
      </c>
      <c r="H1171">
        <v>5125.57</v>
      </c>
      <c r="I1171">
        <v>0.37571900000000003</v>
      </c>
      <c r="J1171">
        <v>0.62917100000000004</v>
      </c>
      <c r="K1171">
        <v>0</v>
      </c>
      <c r="L1171" t="s">
        <v>42</v>
      </c>
    </row>
    <row r="1172" spans="1:25" x14ac:dyDescent="0.25">
      <c r="A1172" t="s">
        <v>49</v>
      </c>
      <c r="B1172">
        <v>361356</v>
      </c>
      <c r="C1172">
        <v>361318</v>
      </c>
      <c r="D1172">
        <v>361011</v>
      </c>
      <c r="E1172">
        <v>360896</v>
      </c>
      <c r="F1172">
        <v>7548.07</v>
      </c>
      <c r="G1172">
        <v>0</v>
      </c>
      <c r="H1172">
        <v>5169.28</v>
      </c>
      <c r="I1172">
        <v>0.37601899999999999</v>
      </c>
      <c r="J1172">
        <v>0.62935300000000005</v>
      </c>
      <c r="K1172">
        <v>0</v>
      </c>
      <c r="L1172" t="s">
        <v>42</v>
      </c>
    </row>
    <row r="1173" spans="1:25" x14ac:dyDescent="0.25">
      <c r="A1173" t="s">
        <v>49</v>
      </c>
      <c r="B1173">
        <v>361164</v>
      </c>
      <c r="C1173">
        <v>361126</v>
      </c>
      <c r="D1173">
        <v>360816</v>
      </c>
      <c r="E1173">
        <v>360700</v>
      </c>
      <c r="F1173">
        <v>7553.22</v>
      </c>
      <c r="G1173">
        <v>0</v>
      </c>
      <c r="H1173">
        <v>5126.53</v>
      </c>
      <c r="I1173">
        <v>0.375691</v>
      </c>
      <c r="J1173">
        <v>0.61912199999999995</v>
      </c>
      <c r="K1173">
        <v>0</v>
      </c>
      <c r="L1173" t="s">
        <v>42</v>
      </c>
    </row>
    <row r="1174" spans="1:25" x14ac:dyDescent="0.25">
      <c r="A1174" t="s">
        <v>49</v>
      </c>
      <c r="B1174">
        <v>361383</v>
      </c>
      <c r="C1174">
        <v>361344</v>
      </c>
      <c r="D1174">
        <v>361035</v>
      </c>
      <c r="E1174">
        <v>360920</v>
      </c>
      <c r="F1174">
        <v>7562.67</v>
      </c>
      <c r="G1174">
        <v>0</v>
      </c>
      <c r="H1174">
        <v>5170.07</v>
      </c>
      <c r="I1174">
        <v>0.37645400000000001</v>
      </c>
      <c r="J1174">
        <v>0.61911899999999997</v>
      </c>
      <c r="K1174">
        <v>0</v>
      </c>
      <c r="L1174" t="s">
        <v>42</v>
      </c>
    </row>
    <row r="1175" spans="1:25" x14ac:dyDescent="0.25">
      <c r="A1175" t="s">
        <v>49</v>
      </c>
      <c r="B1175">
        <v>361203</v>
      </c>
      <c r="C1175">
        <v>361165</v>
      </c>
      <c r="D1175">
        <v>360858</v>
      </c>
      <c r="E1175">
        <v>360742</v>
      </c>
      <c r="F1175">
        <v>7553.32</v>
      </c>
      <c r="G1175">
        <v>0</v>
      </c>
      <c r="H1175">
        <v>5098.49</v>
      </c>
      <c r="I1175">
        <v>0.37571599999999999</v>
      </c>
      <c r="J1175">
        <v>0.62550700000000004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49</v>
      </c>
      <c r="B1176">
        <v>361468</v>
      </c>
      <c r="C1176">
        <v>361430</v>
      </c>
      <c r="D1176">
        <v>361121</v>
      </c>
      <c r="E1176">
        <v>361006</v>
      </c>
      <c r="F1176">
        <v>7563.51</v>
      </c>
      <c r="G1176">
        <v>0</v>
      </c>
      <c r="H1176">
        <v>5189.1000000000004</v>
      </c>
      <c r="I1176">
        <v>0.37621399999999999</v>
      </c>
      <c r="J1176">
        <v>0.61911400000000005</v>
      </c>
      <c r="K1176">
        <v>0</v>
      </c>
      <c r="L1176" t="s">
        <v>42</v>
      </c>
      <c r="R1176">
        <f>AVERAGE(B1127:B1176)</f>
        <v>362579.26</v>
      </c>
      <c r="S1176">
        <f>AVERAGE(C1127:C1176)</f>
        <v>362541.08</v>
      </c>
      <c r="U1176">
        <f>_xlfn.VAR.P(B1127:B1176)</f>
        <v>4086403.3123999983</v>
      </c>
      <c r="V1176">
        <f>_xlfn.VAR.P(C1127:C1176)</f>
        <v>4086334.8335999982</v>
      </c>
      <c r="X1176">
        <f>1.96*SQRT(U1176)/50</f>
        <v>79.242228552498034</v>
      </c>
      <c r="Y1176">
        <f>1.96*SQRT(V1176)/50</f>
        <v>79.241564590201648</v>
      </c>
    </row>
    <row r="1177" spans="1:25" x14ac:dyDescent="0.25">
      <c r="A1177" t="s">
        <v>50</v>
      </c>
      <c r="B1177">
        <v>18129114.492600001</v>
      </c>
      <c r="C1177" t="s">
        <v>36</v>
      </c>
    </row>
    <row r="1178" spans="1:25" x14ac:dyDescent="0.25">
      <c r="A1178" t="s">
        <v>51</v>
      </c>
      <c r="B1178">
        <v>30244.7</v>
      </c>
      <c r="C1178">
        <v>30150.7</v>
      </c>
      <c r="D1178">
        <v>30148.7</v>
      </c>
      <c r="E1178">
        <v>30102.1</v>
      </c>
      <c r="F1178">
        <v>3195.08</v>
      </c>
      <c r="G1178">
        <v>2409.0100000000002</v>
      </c>
      <c r="H1178">
        <v>946.52300000000002</v>
      </c>
      <c r="I1178">
        <v>0.37575500000000001</v>
      </c>
      <c r="J1178">
        <v>0.62162099999999998</v>
      </c>
      <c r="K1178">
        <v>0</v>
      </c>
      <c r="L1178" t="s">
        <v>42</v>
      </c>
    </row>
    <row r="1179" spans="1:25" x14ac:dyDescent="0.25">
      <c r="A1179" t="s">
        <v>51</v>
      </c>
      <c r="B1179">
        <v>30389.9</v>
      </c>
      <c r="C1179">
        <v>30295.3</v>
      </c>
      <c r="D1179">
        <v>30294.799999999999</v>
      </c>
      <c r="E1179">
        <v>30248.400000000001</v>
      </c>
      <c r="F1179">
        <v>3386.6</v>
      </c>
      <c r="G1179">
        <v>2396.9899999999998</v>
      </c>
      <c r="H1179">
        <v>943.51300000000003</v>
      </c>
      <c r="I1179">
        <v>0.37575500000000001</v>
      </c>
      <c r="J1179">
        <v>0.62162099999999998</v>
      </c>
      <c r="K1179">
        <v>0</v>
      </c>
      <c r="L1179" t="s">
        <v>42</v>
      </c>
    </row>
    <row r="1180" spans="1:25" x14ac:dyDescent="0.25">
      <c r="A1180" t="s">
        <v>51</v>
      </c>
      <c r="B1180">
        <v>30214.799999999999</v>
      </c>
      <c r="C1180">
        <v>30126.9</v>
      </c>
      <c r="D1180">
        <v>30126.5</v>
      </c>
      <c r="E1180">
        <v>30079</v>
      </c>
      <c r="F1180">
        <v>3209.36</v>
      </c>
      <c r="G1180">
        <v>2400.46</v>
      </c>
      <c r="H1180">
        <v>945.83399999999995</v>
      </c>
      <c r="I1180">
        <v>0.37575500000000001</v>
      </c>
      <c r="J1180">
        <v>0.62162099999999998</v>
      </c>
      <c r="K1180">
        <v>0</v>
      </c>
      <c r="L1180" t="s">
        <v>42</v>
      </c>
    </row>
    <row r="1181" spans="1:25" x14ac:dyDescent="0.25">
      <c r="A1181" t="s">
        <v>51</v>
      </c>
      <c r="B1181">
        <v>30207.1</v>
      </c>
      <c r="C1181">
        <v>30119.599999999999</v>
      </c>
      <c r="D1181">
        <v>30119.200000000001</v>
      </c>
      <c r="E1181">
        <v>30072.3</v>
      </c>
      <c r="F1181">
        <v>3245.19</v>
      </c>
      <c r="G1181">
        <v>2394.5100000000002</v>
      </c>
      <c r="H1181">
        <v>943.93799999999999</v>
      </c>
      <c r="I1181">
        <v>0.37575500000000001</v>
      </c>
      <c r="J1181">
        <v>0.62162099999999998</v>
      </c>
      <c r="K1181">
        <v>0</v>
      </c>
      <c r="L1181" t="s">
        <v>42</v>
      </c>
    </row>
    <row r="1182" spans="1:25" x14ac:dyDescent="0.25">
      <c r="A1182" t="s">
        <v>51</v>
      </c>
      <c r="B1182">
        <v>30270.7</v>
      </c>
      <c r="C1182">
        <v>30185.7</v>
      </c>
      <c r="D1182">
        <v>30185.3</v>
      </c>
      <c r="E1182">
        <v>30138.5</v>
      </c>
      <c r="F1182">
        <v>3162.38</v>
      </c>
      <c r="G1182">
        <v>2409.3000000000002</v>
      </c>
      <c r="H1182">
        <v>950.91</v>
      </c>
      <c r="I1182">
        <v>0.37575500000000001</v>
      </c>
      <c r="J1182">
        <v>0.62162099999999998</v>
      </c>
      <c r="K1182">
        <v>0</v>
      </c>
      <c r="L1182" t="s">
        <v>42</v>
      </c>
    </row>
    <row r="1183" spans="1:25" x14ac:dyDescent="0.25">
      <c r="A1183" t="s">
        <v>51</v>
      </c>
      <c r="B1183">
        <v>30221.7</v>
      </c>
      <c r="C1183">
        <v>30137.3</v>
      </c>
      <c r="D1183">
        <v>30136.9</v>
      </c>
      <c r="E1183">
        <v>30089.5</v>
      </c>
      <c r="F1183">
        <v>3167.59</v>
      </c>
      <c r="G1183">
        <v>2394.42</v>
      </c>
      <c r="H1183">
        <v>943.23500000000001</v>
      </c>
      <c r="I1183">
        <v>0.37575500000000001</v>
      </c>
      <c r="J1183">
        <v>0.62162099999999998</v>
      </c>
      <c r="K1183">
        <v>0</v>
      </c>
      <c r="L1183" t="s">
        <v>42</v>
      </c>
    </row>
    <row r="1184" spans="1:25" x14ac:dyDescent="0.25">
      <c r="A1184" t="s">
        <v>51</v>
      </c>
      <c r="B1184">
        <v>30203.4</v>
      </c>
      <c r="C1184">
        <v>30118.1</v>
      </c>
      <c r="D1184">
        <v>30117.599999999999</v>
      </c>
      <c r="E1184">
        <v>30070.5</v>
      </c>
      <c r="F1184">
        <v>3142.29</v>
      </c>
      <c r="G1184">
        <v>2402.5</v>
      </c>
      <c r="H1184">
        <v>944.96500000000003</v>
      </c>
      <c r="I1184">
        <v>0.37575500000000001</v>
      </c>
      <c r="J1184">
        <v>0.62162099999999998</v>
      </c>
      <c r="K1184">
        <v>0</v>
      </c>
      <c r="L1184" t="s">
        <v>42</v>
      </c>
    </row>
    <row r="1185" spans="1:12" x14ac:dyDescent="0.25">
      <c r="A1185" t="s">
        <v>51</v>
      </c>
      <c r="B1185">
        <v>30065.4</v>
      </c>
      <c r="C1185">
        <v>29978.9</v>
      </c>
      <c r="D1185">
        <v>29978.400000000001</v>
      </c>
      <c r="E1185">
        <v>29932</v>
      </c>
      <c r="F1185">
        <v>3134.02</v>
      </c>
      <c r="G1185">
        <v>2392.21</v>
      </c>
      <c r="H1185">
        <v>941.40899999999999</v>
      </c>
      <c r="I1185">
        <v>0.37575500000000001</v>
      </c>
      <c r="J1185">
        <v>0.62162099999999998</v>
      </c>
      <c r="K1185">
        <v>0</v>
      </c>
      <c r="L1185" t="s">
        <v>42</v>
      </c>
    </row>
    <row r="1186" spans="1:12" x14ac:dyDescent="0.25">
      <c r="A1186" t="s">
        <v>51</v>
      </c>
      <c r="B1186">
        <v>30140.6</v>
      </c>
      <c r="C1186">
        <v>30051.200000000001</v>
      </c>
      <c r="D1186">
        <v>30050.799999999999</v>
      </c>
      <c r="E1186">
        <v>30004.1</v>
      </c>
      <c r="F1186">
        <v>3140.74</v>
      </c>
      <c r="G1186">
        <v>2399.7199999999998</v>
      </c>
      <c r="H1186">
        <v>944.98800000000006</v>
      </c>
      <c r="I1186">
        <v>0.37575500000000001</v>
      </c>
      <c r="J1186">
        <v>0.62162099999999998</v>
      </c>
      <c r="K1186">
        <v>0</v>
      </c>
      <c r="L1186" t="s">
        <v>42</v>
      </c>
    </row>
    <row r="1187" spans="1:12" x14ac:dyDescent="0.25">
      <c r="A1187" t="s">
        <v>51</v>
      </c>
      <c r="B1187">
        <v>30131.5</v>
      </c>
      <c r="C1187">
        <v>30042.3</v>
      </c>
      <c r="D1187">
        <v>30041.8</v>
      </c>
      <c r="E1187">
        <v>29994.9</v>
      </c>
      <c r="F1187">
        <v>3137.11</v>
      </c>
      <c r="G1187">
        <v>2399.71</v>
      </c>
      <c r="H1187">
        <v>944.42899999999997</v>
      </c>
      <c r="I1187">
        <v>0.37575500000000001</v>
      </c>
      <c r="J1187">
        <v>0.62162099999999998</v>
      </c>
      <c r="K1187">
        <v>0</v>
      </c>
      <c r="L1187" t="s">
        <v>42</v>
      </c>
    </row>
    <row r="1188" spans="1:12" x14ac:dyDescent="0.25">
      <c r="A1188" t="s">
        <v>51</v>
      </c>
      <c r="B1188">
        <v>30153.3</v>
      </c>
      <c r="C1188">
        <v>30061.599999999999</v>
      </c>
      <c r="D1188">
        <v>30061.1</v>
      </c>
      <c r="E1188">
        <v>30014.3</v>
      </c>
      <c r="F1188">
        <v>3147.59</v>
      </c>
      <c r="G1188">
        <v>2401.15</v>
      </c>
      <c r="H1188">
        <v>945.44299999999998</v>
      </c>
      <c r="I1188">
        <v>0.37575500000000001</v>
      </c>
      <c r="J1188">
        <v>0.62162099999999998</v>
      </c>
      <c r="K1188">
        <v>0</v>
      </c>
      <c r="L1188" t="s">
        <v>42</v>
      </c>
    </row>
    <row r="1189" spans="1:12" x14ac:dyDescent="0.25">
      <c r="A1189" t="s">
        <v>51</v>
      </c>
      <c r="B1189">
        <v>30102.1</v>
      </c>
      <c r="C1189">
        <v>30018.1</v>
      </c>
      <c r="D1189">
        <v>30017.7</v>
      </c>
      <c r="E1189">
        <v>29970.9</v>
      </c>
      <c r="F1189">
        <v>3144.79</v>
      </c>
      <c r="G1189">
        <v>2398.0300000000002</v>
      </c>
      <c r="H1189">
        <v>942.43299999999999</v>
      </c>
      <c r="I1189">
        <v>0.37575500000000001</v>
      </c>
      <c r="J1189">
        <v>0.62162099999999998</v>
      </c>
      <c r="K1189">
        <v>0</v>
      </c>
      <c r="L1189" t="s">
        <v>42</v>
      </c>
    </row>
    <row r="1190" spans="1:12" x14ac:dyDescent="0.25">
      <c r="A1190" t="s">
        <v>51</v>
      </c>
      <c r="B1190">
        <v>30260.9</v>
      </c>
      <c r="C1190">
        <v>30172.2</v>
      </c>
      <c r="D1190">
        <v>30171.8</v>
      </c>
      <c r="E1190">
        <v>30124.6</v>
      </c>
      <c r="F1190">
        <v>3143.38</v>
      </c>
      <c r="G1190">
        <v>2410.7199999999998</v>
      </c>
      <c r="H1190">
        <v>950.548</v>
      </c>
      <c r="I1190">
        <v>0.37575500000000001</v>
      </c>
      <c r="J1190">
        <v>0.62162099999999998</v>
      </c>
      <c r="K1190">
        <v>0</v>
      </c>
      <c r="L1190" t="s">
        <v>42</v>
      </c>
    </row>
    <row r="1191" spans="1:12" x14ac:dyDescent="0.25">
      <c r="A1191" t="s">
        <v>51</v>
      </c>
      <c r="B1191">
        <v>30301.4</v>
      </c>
      <c r="C1191">
        <v>30216.3</v>
      </c>
      <c r="D1191">
        <v>30215.9</v>
      </c>
      <c r="E1191">
        <v>30168</v>
      </c>
      <c r="F1191">
        <v>3158.88</v>
      </c>
      <c r="G1191">
        <v>2426.1799999999998</v>
      </c>
      <c r="H1191">
        <v>952.34699999999998</v>
      </c>
      <c r="I1191">
        <v>0.37575500000000001</v>
      </c>
      <c r="J1191">
        <v>0.62162099999999998</v>
      </c>
      <c r="K1191">
        <v>0</v>
      </c>
      <c r="L1191" t="s">
        <v>42</v>
      </c>
    </row>
    <row r="1192" spans="1:12" x14ac:dyDescent="0.25">
      <c r="A1192" t="s">
        <v>51</v>
      </c>
      <c r="B1192">
        <v>30179.7</v>
      </c>
      <c r="C1192">
        <v>30094.799999999999</v>
      </c>
      <c r="D1192">
        <v>30094.400000000001</v>
      </c>
      <c r="E1192">
        <v>30047.3</v>
      </c>
      <c r="F1192">
        <v>3160.9</v>
      </c>
      <c r="G1192">
        <v>2399.5</v>
      </c>
      <c r="H1192">
        <v>944.99</v>
      </c>
      <c r="I1192">
        <v>0.37575500000000001</v>
      </c>
      <c r="J1192">
        <v>0.62162099999999998</v>
      </c>
      <c r="K1192">
        <v>0</v>
      </c>
      <c r="L1192" t="s">
        <v>42</v>
      </c>
    </row>
    <row r="1193" spans="1:12" x14ac:dyDescent="0.25">
      <c r="A1193" t="s">
        <v>51</v>
      </c>
      <c r="B1193">
        <v>30108.799999999999</v>
      </c>
      <c r="C1193">
        <v>30019.1</v>
      </c>
      <c r="D1193">
        <v>30018.6</v>
      </c>
      <c r="E1193">
        <v>29971.7</v>
      </c>
      <c r="F1193">
        <v>3152.22</v>
      </c>
      <c r="G1193">
        <v>2397.56</v>
      </c>
      <c r="H1193">
        <v>940.78300000000002</v>
      </c>
      <c r="I1193">
        <v>0.37575500000000001</v>
      </c>
      <c r="J1193">
        <v>0.62162099999999998</v>
      </c>
      <c r="K1193">
        <v>0</v>
      </c>
      <c r="L1193" t="s">
        <v>42</v>
      </c>
    </row>
    <row r="1194" spans="1:12" x14ac:dyDescent="0.25">
      <c r="A1194" t="s">
        <v>51</v>
      </c>
      <c r="B1194">
        <v>30181.599999999999</v>
      </c>
      <c r="C1194">
        <v>30092.799999999999</v>
      </c>
      <c r="D1194">
        <v>30092.400000000001</v>
      </c>
      <c r="E1194">
        <v>30045.4</v>
      </c>
      <c r="F1194">
        <v>3149.68</v>
      </c>
      <c r="G1194">
        <v>2411.21</v>
      </c>
      <c r="H1194">
        <v>943.846</v>
      </c>
      <c r="I1194">
        <v>0.37575500000000001</v>
      </c>
      <c r="J1194">
        <v>0.62162099999999998</v>
      </c>
      <c r="K1194">
        <v>0</v>
      </c>
      <c r="L1194" t="s">
        <v>42</v>
      </c>
    </row>
    <row r="1195" spans="1:12" x14ac:dyDescent="0.25">
      <c r="A1195" t="s">
        <v>51</v>
      </c>
      <c r="B1195">
        <v>30139.1</v>
      </c>
      <c r="C1195">
        <v>30054.1</v>
      </c>
      <c r="D1195">
        <v>30053.599999999999</v>
      </c>
      <c r="E1195">
        <v>30007</v>
      </c>
      <c r="F1195">
        <v>3160.84</v>
      </c>
      <c r="G1195">
        <v>2404.17</v>
      </c>
      <c r="H1195">
        <v>946.245</v>
      </c>
      <c r="I1195">
        <v>0.37575500000000001</v>
      </c>
      <c r="J1195">
        <v>0.62162099999999998</v>
      </c>
      <c r="K1195">
        <v>0</v>
      </c>
      <c r="L1195" t="s">
        <v>42</v>
      </c>
    </row>
    <row r="1196" spans="1:12" x14ac:dyDescent="0.25">
      <c r="A1196" t="s">
        <v>51</v>
      </c>
      <c r="B1196">
        <v>30185.599999999999</v>
      </c>
      <c r="C1196">
        <v>30101</v>
      </c>
      <c r="D1196">
        <v>30100.6</v>
      </c>
      <c r="E1196">
        <v>30053.7</v>
      </c>
      <c r="F1196">
        <v>3152.71</v>
      </c>
      <c r="G1196">
        <v>2404.35</v>
      </c>
      <c r="H1196">
        <v>948.72500000000002</v>
      </c>
      <c r="I1196">
        <v>0.37575500000000001</v>
      </c>
      <c r="J1196">
        <v>0.62162099999999998</v>
      </c>
      <c r="K1196">
        <v>0</v>
      </c>
      <c r="L1196" t="s">
        <v>42</v>
      </c>
    </row>
    <row r="1197" spans="1:12" x14ac:dyDescent="0.25">
      <c r="A1197" t="s">
        <v>51</v>
      </c>
      <c r="B1197">
        <v>30134.400000000001</v>
      </c>
      <c r="C1197">
        <v>30046.1</v>
      </c>
      <c r="D1197">
        <v>30045.7</v>
      </c>
      <c r="E1197">
        <v>29998.6</v>
      </c>
      <c r="F1197">
        <v>3151.07</v>
      </c>
      <c r="G1197">
        <v>2398.1799999999998</v>
      </c>
      <c r="H1197">
        <v>944.26700000000005</v>
      </c>
      <c r="I1197">
        <v>0.37575500000000001</v>
      </c>
      <c r="J1197">
        <v>0.62162099999999998</v>
      </c>
      <c r="K1197">
        <v>0</v>
      </c>
      <c r="L1197" t="s">
        <v>42</v>
      </c>
    </row>
    <row r="1198" spans="1:12" x14ac:dyDescent="0.25">
      <c r="A1198" t="s">
        <v>51</v>
      </c>
      <c r="B1198">
        <v>30298.7</v>
      </c>
      <c r="C1198">
        <v>30212.9</v>
      </c>
      <c r="D1198">
        <v>30212.5</v>
      </c>
      <c r="E1198">
        <v>30165.9</v>
      </c>
      <c r="F1198">
        <v>3162.92</v>
      </c>
      <c r="G1198">
        <v>2410.37</v>
      </c>
      <c r="H1198">
        <v>950.71</v>
      </c>
      <c r="I1198">
        <v>0.37575500000000001</v>
      </c>
      <c r="J1198">
        <v>0.62162099999999998</v>
      </c>
      <c r="K1198">
        <v>0</v>
      </c>
      <c r="L1198" t="s">
        <v>42</v>
      </c>
    </row>
    <row r="1199" spans="1:12" x14ac:dyDescent="0.25">
      <c r="A1199" t="s">
        <v>51</v>
      </c>
      <c r="B1199">
        <v>30220.799999999999</v>
      </c>
      <c r="C1199">
        <v>30132.2</v>
      </c>
      <c r="D1199">
        <v>30131.7</v>
      </c>
      <c r="E1199">
        <v>30085</v>
      </c>
      <c r="F1199">
        <v>3163.85</v>
      </c>
      <c r="G1199">
        <v>2404.25</v>
      </c>
      <c r="H1199">
        <v>946.40899999999999</v>
      </c>
      <c r="I1199">
        <v>0.37575500000000001</v>
      </c>
      <c r="J1199">
        <v>0.62162099999999998</v>
      </c>
      <c r="K1199">
        <v>0</v>
      </c>
      <c r="L1199" t="s">
        <v>42</v>
      </c>
    </row>
    <row r="1200" spans="1:12" x14ac:dyDescent="0.25">
      <c r="A1200" t="s">
        <v>51</v>
      </c>
      <c r="B1200">
        <v>30130.6</v>
      </c>
      <c r="C1200">
        <v>30038.7</v>
      </c>
      <c r="D1200">
        <v>30038.3</v>
      </c>
      <c r="E1200">
        <v>29991.599999999999</v>
      </c>
      <c r="F1200">
        <v>3135.48</v>
      </c>
      <c r="G1200">
        <v>2398.5300000000002</v>
      </c>
      <c r="H1200">
        <v>943.346</v>
      </c>
      <c r="I1200">
        <v>0.37575500000000001</v>
      </c>
      <c r="J1200">
        <v>0.62162099999999998</v>
      </c>
      <c r="K1200">
        <v>0</v>
      </c>
      <c r="L1200" t="s">
        <v>42</v>
      </c>
    </row>
    <row r="1201" spans="1:12" x14ac:dyDescent="0.25">
      <c r="A1201" t="s">
        <v>51</v>
      </c>
      <c r="B1201">
        <v>30097.200000000001</v>
      </c>
      <c r="C1201">
        <v>30009.5</v>
      </c>
      <c r="D1201">
        <v>30009.1</v>
      </c>
      <c r="E1201">
        <v>29962.799999999999</v>
      </c>
      <c r="F1201">
        <v>3137</v>
      </c>
      <c r="G1201">
        <v>2400.77</v>
      </c>
      <c r="H1201">
        <v>942.01</v>
      </c>
      <c r="I1201">
        <v>0.37575500000000001</v>
      </c>
      <c r="J1201">
        <v>0.62162099999999998</v>
      </c>
      <c r="K1201">
        <v>0</v>
      </c>
      <c r="L1201" t="s">
        <v>42</v>
      </c>
    </row>
    <row r="1202" spans="1:12" x14ac:dyDescent="0.25">
      <c r="A1202" t="s">
        <v>51</v>
      </c>
      <c r="B1202">
        <v>30182.799999999999</v>
      </c>
      <c r="C1202">
        <v>30092.1</v>
      </c>
      <c r="D1202">
        <v>30091.599999999999</v>
      </c>
      <c r="E1202">
        <v>30044.6</v>
      </c>
      <c r="F1202">
        <v>3159.52</v>
      </c>
      <c r="G1202">
        <v>2402.9299999999998</v>
      </c>
      <c r="H1202">
        <v>946.03399999999999</v>
      </c>
      <c r="I1202">
        <v>0.37575500000000001</v>
      </c>
      <c r="J1202">
        <v>0.62162099999999998</v>
      </c>
      <c r="K1202">
        <v>0</v>
      </c>
      <c r="L1202" t="s">
        <v>42</v>
      </c>
    </row>
    <row r="1203" spans="1:12" x14ac:dyDescent="0.25">
      <c r="A1203" t="s">
        <v>51</v>
      </c>
      <c r="B1203">
        <v>30301</v>
      </c>
      <c r="C1203">
        <v>30210.400000000001</v>
      </c>
      <c r="D1203">
        <v>30209.9</v>
      </c>
      <c r="E1203">
        <v>30163.1</v>
      </c>
      <c r="F1203">
        <v>3148.19</v>
      </c>
      <c r="G1203">
        <v>2356.9699999999998</v>
      </c>
      <c r="H1203">
        <v>927.92600000000004</v>
      </c>
      <c r="I1203">
        <v>0.37575500000000001</v>
      </c>
      <c r="J1203">
        <v>0.62162099999999998</v>
      </c>
      <c r="K1203">
        <v>0</v>
      </c>
      <c r="L1203" t="s">
        <v>42</v>
      </c>
    </row>
    <row r="1204" spans="1:12" x14ac:dyDescent="0.25">
      <c r="A1204" t="s">
        <v>51</v>
      </c>
      <c r="B1204">
        <v>30159.7</v>
      </c>
      <c r="C1204">
        <v>30067.7</v>
      </c>
      <c r="D1204">
        <v>30067.200000000001</v>
      </c>
      <c r="E1204">
        <v>30020.400000000001</v>
      </c>
      <c r="F1204">
        <v>3154.12</v>
      </c>
      <c r="G1204">
        <v>2399.9699999999998</v>
      </c>
      <c r="H1204">
        <v>946.779</v>
      </c>
      <c r="I1204">
        <v>0.37575500000000001</v>
      </c>
      <c r="J1204">
        <v>0.62162099999999998</v>
      </c>
      <c r="K1204">
        <v>0</v>
      </c>
      <c r="L1204" t="s">
        <v>42</v>
      </c>
    </row>
    <row r="1205" spans="1:12" x14ac:dyDescent="0.25">
      <c r="A1205" t="s">
        <v>51</v>
      </c>
      <c r="B1205">
        <v>30103.3</v>
      </c>
      <c r="C1205">
        <v>30014</v>
      </c>
      <c r="D1205">
        <v>30013.5</v>
      </c>
      <c r="E1205">
        <v>29966.799999999999</v>
      </c>
      <c r="F1205">
        <v>3142.84</v>
      </c>
      <c r="G1205">
        <v>2395.6799999999998</v>
      </c>
      <c r="H1205">
        <v>945.98900000000003</v>
      </c>
      <c r="I1205">
        <v>0.37575500000000001</v>
      </c>
      <c r="J1205">
        <v>0.62162099999999998</v>
      </c>
      <c r="K1205">
        <v>0</v>
      </c>
      <c r="L1205" t="s">
        <v>42</v>
      </c>
    </row>
    <row r="1206" spans="1:12" x14ac:dyDescent="0.25">
      <c r="A1206" t="s">
        <v>51</v>
      </c>
      <c r="B1206">
        <v>30259.1</v>
      </c>
      <c r="C1206">
        <v>30172.9</v>
      </c>
      <c r="D1206">
        <v>30172.6</v>
      </c>
      <c r="E1206">
        <v>30125.9</v>
      </c>
      <c r="F1206">
        <v>3162.96</v>
      </c>
      <c r="G1206">
        <v>2403.92</v>
      </c>
      <c r="H1206">
        <v>944.72500000000002</v>
      </c>
      <c r="I1206">
        <v>0.37575500000000001</v>
      </c>
      <c r="J1206">
        <v>0.62162099999999998</v>
      </c>
      <c r="K1206">
        <v>0</v>
      </c>
      <c r="L1206" t="s">
        <v>42</v>
      </c>
    </row>
    <row r="1207" spans="1:12" x14ac:dyDescent="0.25">
      <c r="A1207" t="s">
        <v>51</v>
      </c>
      <c r="B1207">
        <v>30188.3</v>
      </c>
      <c r="C1207">
        <v>30100.1</v>
      </c>
      <c r="D1207">
        <v>30099.7</v>
      </c>
      <c r="E1207">
        <v>30052.1</v>
      </c>
      <c r="F1207">
        <v>3165.35</v>
      </c>
      <c r="G1207">
        <v>2401.86</v>
      </c>
      <c r="H1207">
        <v>944.86199999999997</v>
      </c>
      <c r="I1207">
        <v>0.37575500000000001</v>
      </c>
      <c r="J1207">
        <v>0.62162099999999998</v>
      </c>
      <c r="K1207">
        <v>0</v>
      </c>
      <c r="L1207" t="s">
        <v>42</v>
      </c>
    </row>
    <row r="1208" spans="1:12" x14ac:dyDescent="0.25">
      <c r="A1208" t="s">
        <v>51</v>
      </c>
      <c r="B1208">
        <v>30130.1</v>
      </c>
      <c r="C1208">
        <v>30045.200000000001</v>
      </c>
      <c r="D1208">
        <v>30044.799999999999</v>
      </c>
      <c r="E1208">
        <v>29997.9</v>
      </c>
      <c r="F1208">
        <v>3151.87</v>
      </c>
      <c r="G1208">
        <v>2398.7199999999998</v>
      </c>
      <c r="H1208">
        <v>943.346</v>
      </c>
      <c r="I1208">
        <v>0.37575500000000001</v>
      </c>
      <c r="J1208">
        <v>0.62162099999999998</v>
      </c>
      <c r="K1208">
        <v>0</v>
      </c>
      <c r="L1208" t="s">
        <v>42</v>
      </c>
    </row>
    <row r="1209" spans="1:12" x14ac:dyDescent="0.25">
      <c r="A1209" t="s">
        <v>51</v>
      </c>
      <c r="B1209">
        <v>30098.5</v>
      </c>
      <c r="C1209">
        <v>30014.400000000001</v>
      </c>
      <c r="D1209">
        <v>30014</v>
      </c>
      <c r="E1209">
        <v>29967.9</v>
      </c>
      <c r="F1209">
        <v>3123.96</v>
      </c>
      <c r="G1209">
        <v>2398.5</v>
      </c>
      <c r="H1209">
        <v>940.81700000000001</v>
      </c>
      <c r="I1209">
        <v>0.37575500000000001</v>
      </c>
      <c r="J1209">
        <v>0.62162099999999998</v>
      </c>
      <c r="K1209">
        <v>0</v>
      </c>
      <c r="L1209" t="s">
        <v>42</v>
      </c>
    </row>
    <row r="1210" spans="1:12" x14ac:dyDescent="0.25">
      <c r="A1210" t="s">
        <v>51</v>
      </c>
      <c r="B1210">
        <v>30200</v>
      </c>
      <c r="C1210">
        <v>30113</v>
      </c>
      <c r="D1210">
        <v>30112.6</v>
      </c>
      <c r="E1210">
        <v>30065.7</v>
      </c>
      <c r="F1210">
        <v>3158.87</v>
      </c>
      <c r="G1210">
        <v>2404.04</v>
      </c>
      <c r="H1210">
        <v>946.41700000000003</v>
      </c>
      <c r="I1210">
        <v>0.37575500000000001</v>
      </c>
      <c r="J1210">
        <v>0.62162099999999998</v>
      </c>
      <c r="K1210">
        <v>0</v>
      </c>
      <c r="L1210" t="s">
        <v>42</v>
      </c>
    </row>
    <row r="1211" spans="1:12" x14ac:dyDescent="0.25">
      <c r="A1211" t="s">
        <v>51</v>
      </c>
      <c r="B1211">
        <v>30131.7</v>
      </c>
      <c r="C1211">
        <v>30046.9</v>
      </c>
      <c r="D1211">
        <v>30046.5</v>
      </c>
      <c r="E1211">
        <v>29998.7</v>
      </c>
      <c r="F1211">
        <v>3158.74</v>
      </c>
      <c r="G1211">
        <v>2407.75</v>
      </c>
      <c r="H1211">
        <v>945.91499999999996</v>
      </c>
      <c r="I1211">
        <v>0.37575500000000001</v>
      </c>
      <c r="J1211">
        <v>0.62162099999999998</v>
      </c>
      <c r="K1211">
        <v>0</v>
      </c>
      <c r="L1211" t="s">
        <v>42</v>
      </c>
    </row>
    <row r="1212" spans="1:12" x14ac:dyDescent="0.25">
      <c r="A1212" t="s">
        <v>51</v>
      </c>
      <c r="B1212">
        <v>30225.4</v>
      </c>
      <c r="C1212">
        <v>30133.5</v>
      </c>
      <c r="D1212">
        <v>30133.1</v>
      </c>
      <c r="E1212">
        <v>30085.4</v>
      </c>
      <c r="F1212">
        <v>3152.74</v>
      </c>
      <c r="G1212">
        <v>2402.2399999999998</v>
      </c>
      <c r="H1212">
        <v>944.62599999999998</v>
      </c>
      <c r="I1212">
        <v>0.37575500000000001</v>
      </c>
      <c r="J1212">
        <v>0.62162099999999998</v>
      </c>
      <c r="K1212">
        <v>0</v>
      </c>
      <c r="L1212" t="s">
        <v>42</v>
      </c>
    </row>
    <row r="1213" spans="1:12" x14ac:dyDescent="0.25">
      <c r="A1213" t="s">
        <v>51</v>
      </c>
      <c r="B1213">
        <v>30157.3</v>
      </c>
      <c r="C1213">
        <v>30064.6</v>
      </c>
      <c r="D1213">
        <v>30064.2</v>
      </c>
      <c r="E1213">
        <v>30016.7</v>
      </c>
      <c r="F1213">
        <v>3171.06</v>
      </c>
      <c r="G1213">
        <v>2398.15</v>
      </c>
      <c r="H1213">
        <v>944.43299999999999</v>
      </c>
      <c r="I1213">
        <v>0.37575500000000001</v>
      </c>
      <c r="J1213">
        <v>0.62162099999999998</v>
      </c>
      <c r="K1213">
        <v>0</v>
      </c>
      <c r="L1213" t="s">
        <v>42</v>
      </c>
    </row>
    <row r="1214" spans="1:12" x14ac:dyDescent="0.25">
      <c r="A1214" t="s">
        <v>51</v>
      </c>
      <c r="B1214">
        <v>30314</v>
      </c>
      <c r="C1214">
        <v>30228</v>
      </c>
      <c r="D1214">
        <v>30227.599999999999</v>
      </c>
      <c r="E1214">
        <v>30180</v>
      </c>
      <c r="F1214">
        <v>3167.32</v>
      </c>
      <c r="G1214">
        <v>2416.0300000000002</v>
      </c>
      <c r="H1214">
        <v>948.97199999999998</v>
      </c>
      <c r="I1214">
        <v>0.37575500000000001</v>
      </c>
      <c r="J1214">
        <v>0.62162099999999998</v>
      </c>
      <c r="K1214">
        <v>0</v>
      </c>
      <c r="L1214" t="s">
        <v>42</v>
      </c>
    </row>
    <row r="1215" spans="1:12" x14ac:dyDescent="0.25">
      <c r="A1215" t="s">
        <v>51</v>
      </c>
      <c r="B1215">
        <v>30190.7</v>
      </c>
      <c r="C1215">
        <v>30105.3</v>
      </c>
      <c r="D1215">
        <v>30104.799999999999</v>
      </c>
      <c r="E1215">
        <v>30057.9</v>
      </c>
      <c r="F1215">
        <v>3143.87</v>
      </c>
      <c r="G1215">
        <v>2402.19</v>
      </c>
      <c r="H1215">
        <v>944.66300000000001</v>
      </c>
      <c r="I1215">
        <v>0.37575500000000001</v>
      </c>
      <c r="J1215">
        <v>0.62162099999999998</v>
      </c>
      <c r="K1215">
        <v>0</v>
      </c>
      <c r="L1215" t="s">
        <v>42</v>
      </c>
    </row>
    <row r="1216" spans="1:12" x14ac:dyDescent="0.25">
      <c r="A1216" t="s">
        <v>51</v>
      </c>
      <c r="B1216">
        <v>30219.5</v>
      </c>
      <c r="C1216">
        <v>30129.3</v>
      </c>
      <c r="D1216">
        <v>30128.799999999999</v>
      </c>
      <c r="E1216">
        <v>30081.7</v>
      </c>
      <c r="F1216">
        <v>3171.06</v>
      </c>
      <c r="G1216">
        <v>2406.12</v>
      </c>
      <c r="H1216">
        <v>945.99599999999998</v>
      </c>
      <c r="I1216">
        <v>0.37575500000000001</v>
      </c>
      <c r="J1216">
        <v>0.62162099999999998</v>
      </c>
      <c r="K1216">
        <v>0</v>
      </c>
      <c r="L1216" t="s">
        <v>42</v>
      </c>
    </row>
    <row r="1217" spans="1:25" x14ac:dyDescent="0.25">
      <c r="A1217" t="s">
        <v>51</v>
      </c>
      <c r="B1217">
        <v>30086.400000000001</v>
      </c>
      <c r="C1217">
        <v>30001.7</v>
      </c>
      <c r="D1217">
        <v>30001.200000000001</v>
      </c>
      <c r="E1217">
        <v>29954.9</v>
      </c>
      <c r="F1217">
        <v>3141.12</v>
      </c>
      <c r="G1217">
        <v>2392.59</v>
      </c>
      <c r="H1217">
        <v>940.95</v>
      </c>
      <c r="I1217">
        <v>0.37575500000000001</v>
      </c>
      <c r="J1217">
        <v>0.62162099999999998</v>
      </c>
      <c r="K1217">
        <v>0</v>
      </c>
      <c r="L1217" t="s">
        <v>42</v>
      </c>
    </row>
    <row r="1218" spans="1:25" x14ac:dyDescent="0.25">
      <c r="A1218" t="s">
        <v>51</v>
      </c>
      <c r="B1218">
        <v>30169.1</v>
      </c>
      <c r="C1218">
        <v>30083</v>
      </c>
      <c r="D1218">
        <v>30082.6</v>
      </c>
      <c r="E1218">
        <v>30035.7</v>
      </c>
      <c r="F1218">
        <v>3146.19</v>
      </c>
      <c r="G1218">
        <v>2404</v>
      </c>
      <c r="H1218">
        <v>944.16800000000001</v>
      </c>
      <c r="I1218">
        <v>0.37575500000000001</v>
      </c>
      <c r="J1218">
        <v>0.62162099999999998</v>
      </c>
      <c r="K1218">
        <v>0</v>
      </c>
      <c r="L1218" t="s">
        <v>42</v>
      </c>
    </row>
    <row r="1219" spans="1:25" x14ac:dyDescent="0.25">
      <c r="A1219" t="s">
        <v>51</v>
      </c>
      <c r="B1219">
        <v>30120.2</v>
      </c>
      <c r="C1219">
        <v>30035.9</v>
      </c>
      <c r="D1219">
        <v>30035.5</v>
      </c>
      <c r="E1219">
        <v>29988.799999999999</v>
      </c>
      <c r="F1219">
        <v>3154.96</v>
      </c>
      <c r="G1219">
        <v>2400.4499999999998</v>
      </c>
      <c r="H1219">
        <v>943.06500000000005</v>
      </c>
      <c r="I1219">
        <v>0.37575500000000001</v>
      </c>
      <c r="J1219">
        <v>0.62162099999999998</v>
      </c>
      <c r="K1219">
        <v>0</v>
      </c>
      <c r="L1219" t="s">
        <v>42</v>
      </c>
    </row>
    <row r="1220" spans="1:25" x14ac:dyDescent="0.25">
      <c r="A1220" t="s">
        <v>51</v>
      </c>
      <c r="B1220">
        <v>30207.3</v>
      </c>
      <c r="C1220">
        <v>30121</v>
      </c>
      <c r="D1220">
        <v>30120.6</v>
      </c>
      <c r="E1220">
        <v>30073.9</v>
      </c>
      <c r="F1220">
        <v>3163.17</v>
      </c>
      <c r="G1220">
        <v>2406.4699999999998</v>
      </c>
      <c r="H1220">
        <v>946.67200000000003</v>
      </c>
      <c r="I1220">
        <v>0.37575500000000001</v>
      </c>
      <c r="J1220">
        <v>0.62162099999999998</v>
      </c>
      <c r="K1220">
        <v>0</v>
      </c>
      <c r="L1220" t="s">
        <v>42</v>
      </c>
    </row>
    <row r="1221" spans="1:25" x14ac:dyDescent="0.25">
      <c r="A1221" t="s">
        <v>51</v>
      </c>
      <c r="B1221">
        <v>30093.8</v>
      </c>
      <c r="C1221">
        <v>30008</v>
      </c>
      <c r="D1221">
        <v>30007.599999999999</v>
      </c>
      <c r="E1221">
        <v>29961.200000000001</v>
      </c>
      <c r="F1221">
        <v>3146.83</v>
      </c>
      <c r="G1221">
        <v>2389.34</v>
      </c>
      <c r="H1221">
        <v>940.97199999999998</v>
      </c>
      <c r="I1221">
        <v>0.37575500000000001</v>
      </c>
      <c r="J1221">
        <v>0.62162099999999998</v>
      </c>
      <c r="K1221">
        <v>0</v>
      </c>
      <c r="L1221" t="s">
        <v>42</v>
      </c>
    </row>
    <row r="1222" spans="1:25" x14ac:dyDescent="0.25">
      <c r="A1222" t="s">
        <v>51</v>
      </c>
      <c r="B1222">
        <v>30354.7</v>
      </c>
      <c r="C1222">
        <v>30270</v>
      </c>
      <c r="D1222">
        <v>30269.5</v>
      </c>
      <c r="E1222">
        <v>30222</v>
      </c>
      <c r="F1222">
        <v>3172.35</v>
      </c>
      <c r="G1222">
        <v>2416.19</v>
      </c>
      <c r="H1222">
        <v>947.41099999999994</v>
      </c>
      <c r="I1222">
        <v>0.37575500000000001</v>
      </c>
      <c r="J1222">
        <v>0.62162099999999998</v>
      </c>
      <c r="K1222">
        <v>0</v>
      </c>
      <c r="L1222" t="s">
        <v>42</v>
      </c>
    </row>
    <row r="1223" spans="1:25" x14ac:dyDescent="0.25">
      <c r="A1223" t="s">
        <v>51</v>
      </c>
      <c r="B1223">
        <v>30197.7</v>
      </c>
      <c r="C1223">
        <v>30113.200000000001</v>
      </c>
      <c r="D1223">
        <v>30112.799999999999</v>
      </c>
      <c r="E1223">
        <v>30065.8</v>
      </c>
      <c r="F1223">
        <v>3146.31</v>
      </c>
      <c r="G1223">
        <v>2407.1799999999998</v>
      </c>
      <c r="H1223">
        <v>950.322</v>
      </c>
      <c r="I1223">
        <v>0.37575500000000001</v>
      </c>
      <c r="J1223">
        <v>0.62162099999999998</v>
      </c>
      <c r="K1223">
        <v>0</v>
      </c>
      <c r="L1223" t="s">
        <v>42</v>
      </c>
    </row>
    <row r="1224" spans="1:25" x14ac:dyDescent="0.25">
      <c r="A1224" t="s">
        <v>51</v>
      </c>
      <c r="B1224">
        <v>30192.3</v>
      </c>
      <c r="C1224">
        <v>30107.200000000001</v>
      </c>
      <c r="D1224">
        <v>30106.799999999999</v>
      </c>
      <c r="E1224">
        <v>30060</v>
      </c>
      <c r="F1224">
        <v>3150.19</v>
      </c>
      <c r="G1224">
        <v>2404.39</v>
      </c>
      <c r="H1224">
        <v>945.52499999999998</v>
      </c>
      <c r="I1224">
        <v>0.37575500000000001</v>
      </c>
      <c r="J1224">
        <v>0.62162099999999998</v>
      </c>
      <c r="K1224">
        <v>0</v>
      </c>
      <c r="L1224" t="s">
        <v>42</v>
      </c>
    </row>
    <row r="1225" spans="1:25" x14ac:dyDescent="0.25">
      <c r="A1225" t="s">
        <v>51</v>
      </c>
      <c r="B1225">
        <v>30106.400000000001</v>
      </c>
      <c r="C1225">
        <v>30021.8</v>
      </c>
      <c r="D1225">
        <v>30021.4</v>
      </c>
      <c r="E1225">
        <v>29974.400000000001</v>
      </c>
      <c r="F1225">
        <v>3141.31</v>
      </c>
      <c r="G1225">
        <v>2398.44</v>
      </c>
      <c r="H1225">
        <v>944.48</v>
      </c>
      <c r="I1225">
        <v>0.37575500000000001</v>
      </c>
      <c r="J1225">
        <v>0.62162099999999998</v>
      </c>
      <c r="K1225">
        <v>0</v>
      </c>
      <c r="L1225" t="s">
        <v>42</v>
      </c>
    </row>
    <row r="1226" spans="1:25" x14ac:dyDescent="0.25">
      <c r="A1226" t="s">
        <v>51</v>
      </c>
      <c r="B1226">
        <v>30204.2</v>
      </c>
      <c r="C1226">
        <v>30114.5</v>
      </c>
      <c r="D1226">
        <v>30114</v>
      </c>
      <c r="E1226">
        <v>30067.3</v>
      </c>
      <c r="F1226">
        <v>3161.33</v>
      </c>
      <c r="G1226">
        <v>2406.23</v>
      </c>
      <c r="H1226">
        <v>947.14200000000005</v>
      </c>
      <c r="I1226">
        <v>0.37575500000000001</v>
      </c>
      <c r="J1226">
        <v>0.62162099999999998</v>
      </c>
      <c r="K1226">
        <v>0</v>
      </c>
      <c r="L1226" t="s">
        <v>42</v>
      </c>
    </row>
    <row r="1227" spans="1:25" x14ac:dyDescent="0.25">
      <c r="A1227" t="s">
        <v>51</v>
      </c>
      <c r="B1227">
        <v>30133.8</v>
      </c>
      <c r="C1227">
        <v>30049.5</v>
      </c>
      <c r="D1227">
        <v>30049.1</v>
      </c>
      <c r="E1227">
        <v>30002.5</v>
      </c>
      <c r="F1227">
        <v>3158.74</v>
      </c>
      <c r="G1227">
        <v>2401.85</v>
      </c>
      <c r="H1227">
        <v>942.92700000000002</v>
      </c>
      <c r="I1227">
        <v>0.37575500000000001</v>
      </c>
      <c r="J1227">
        <v>0.62162099999999998</v>
      </c>
      <c r="K1227">
        <v>0</v>
      </c>
      <c r="L1227" t="s">
        <v>42</v>
      </c>
    </row>
    <row r="1228" spans="1:25" x14ac:dyDescent="0.25">
      <c r="A1228" t="s">
        <v>51</v>
      </c>
      <c r="B1228">
        <v>30232.6</v>
      </c>
      <c r="C1228">
        <v>30147.4</v>
      </c>
      <c r="D1228">
        <v>30147</v>
      </c>
      <c r="E1228">
        <v>30099.8</v>
      </c>
      <c r="F1228">
        <v>3179.51</v>
      </c>
      <c r="G1228">
        <v>2410.8200000000002</v>
      </c>
      <c r="H1228">
        <v>952.65300000000002</v>
      </c>
      <c r="I1228">
        <v>0.37575500000000001</v>
      </c>
      <c r="J1228">
        <v>0.62162099999999998</v>
      </c>
      <c r="K1228">
        <v>0</v>
      </c>
      <c r="L1228" t="s">
        <v>42</v>
      </c>
    </row>
    <row r="1229" spans="1:25" x14ac:dyDescent="0.25">
      <c r="A1229" t="s">
        <v>51</v>
      </c>
      <c r="B1229">
        <v>30118.2</v>
      </c>
      <c r="C1229">
        <v>30032.400000000001</v>
      </c>
      <c r="D1229">
        <v>30031.9</v>
      </c>
      <c r="E1229">
        <v>29984.9</v>
      </c>
      <c r="F1229">
        <v>3150.95</v>
      </c>
      <c r="G1229">
        <v>2404.08</v>
      </c>
      <c r="H1229">
        <v>947.404</v>
      </c>
      <c r="I1229">
        <v>0.37575500000000001</v>
      </c>
      <c r="J1229">
        <v>0.62162099999999998</v>
      </c>
      <c r="K1229">
        <v>0</v>
      </c>
      <c r="L1229" t="s">
        <v>42</v>
      </c>
    </row>
    <row r="1230" spans="1:25" x14ac:dyDescent="0.25">
      <c r="A1230" t="s">
        <v>51</v>
      </c>
      <c r="B1230">
        <v>30149.599999999999</v>
      </c>
      <c r="C1230">
        <v>30065.599999999999</v>
      </c>
      <c r="D1230">
        <v>30065.200000000001</v>
      </c>
      <c r="E1230">
        <v>30018.400000000001</v>
      </c>
      <c r="F1230">
        <v>3155.22</v>
      </c>
      <c r="G1230">
        <v>2394.75</v>
      </c>
      <c r="H1230">
        <v>944.22199999999998</v>
      </c>
      <c r="I1230">
        <v>0.37575500000000001</v>
      </c>
      <c r="J1230">
        <v>0.62162099999999998</v>
      </c>
      <c r="K1230">
        <v>0</v>
      </c>
      <c r="L1230" t="s">
        <v>42</v>
      </c>
    </row>
    <row r="1231" spans="1:25" x14ac:dyDescent="0.25">
      <c r="A1231" t="s">
        <v>51</v>
      </c>
      <c r="B1231">
        <v>30193.5</v>
      </c>
      <c r="C1231">
        <v>30101.7</v>
      </c>
      <c r="D1231">
        <v>30101.3</v>
      </c>
      <c r="E1231">
        <v>30054.6</v>
      </c>
      <c r="F1231">
        <v>3131.1</v>
      </c>
      <c r="G1231">
        <v>2401.7600000000002</v>
      </c>
      <c r="H1231">
        <v>948.79</v>
      </c>
      <c r="I1231">
        <v>0.37575500000000001</v>
      </c>
      <c r="J1231">
        <v>0.62162099999999998</v>
      </c>
      <c r="K1231">
        <v>0</v>
      </c>
      <c r="L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51</v>
      </c>
      <c r="B1232">
        <v>30186.7</v>
      </c>
      <c r="C1232">
        <v>30100.7</v>
      </c>
      <c r="D1232">
        <v>30100.2</v>
      </c>
      <c r="E1232">
        <v>30053.3</v>
      </c>
      <c r="F1232">
        <v>3163.57</v>
      </c>
      <c r="G1232">
        <v>2396.7600000000002</v>
      </c>
      <c r="H1232">
        <v>944.02599999999995</v>
      </c>
      <c r="I1232">
        <v>0.37575500000000001</v>
      </c>
      <c r="J1232">
        <v>0.62162099999999998</v>
      </c>
      <c r="K1232">
        <v>0</v>
      </c>
      <c r="L1232" t="s">
        <v>42</v>
      </c>
      <c r="R1232">
        <f>AVERAGE(B1183:B1232)</f>
        <v>30177.293999999998</v>
      </c>
      <c r="S1232">
        <f>AVERAGE(C1183:C1232)</f>
        <v>30090.163999999993</v>
      </c>
      <c r="U1232">
        <f>_xlfn.VAR.P(B1183:B1232)</f>
        <v>4195.2145640000172</v>
      </c>
      <c r="V1232">
        <f>_xlfn.VAR.P(C1183:C1232)</f>
        <v>4189.7231040000124</v>
      </c>
      <c r="X1232">
        <f>1.96*SQRT(U1232)/50</f>
        <v>2.5390026600271582</v>
      </c>
      <c r="Y1232">
        <f>1.96*SQRT(V1232)/50</f>
        <v>2.5373403615854495</v>
      </c>
    </row>
    <row r="1233" spans="1:12" x14ac:dyDescent="0.25">
      <c r="A1233" t="s">
        <v>51</v>
      </c>
      <c r="B1233">
        <v>1508988.1233999999</v>
      </c>
      <c r="C1233" t="s">
        <v>36</v>
      </c>
    </row>
    <row r="1234" spans="1:12" x14ac:dyDescent="0.25">
      <c r="A1234" t="s">
        <v>70</v>
      </c>
      <c r="B1234">
        <v>28705.3</v>
      </c>
      <c r="C1234">
        <v>28613.8</v>
      </c>
      <c r="D1234">
        <v>28613.4</v>
      </c>
      <c r="E1234">
        <v>28567.5</v>
      </c>
      <c r="F1234">
        <v>3110.36</v>
      </c>
      <c r="G1234">
        <v>0</v>
      </c>
      <c r="H1234">
        <v>938.57600000000002</v>
      </c>
      <c r="I1234">
        <v>0.37575500000000001</v>
      </c>
      <c r="J1234">
        <v>0.62162099999999998</v>
      </c>
      <c r="K1234">
        <v>0</v>
      </c>
      <c r="L1234" t="s">
        <v>42</v>
      </c>
    </row>
    <row r="1235" spans="1:12" x14ac:dyDescent="0.25">
      <c r="A1235" t="s">
        <v>70</v>
      </c>
      <c r="B1235">
        <v>28708</v>
      </c>
      <c r="C1235">
        <v>28623.599999999999</v>
      </c>
      <c r="D1235">
        <v>28623.200000000001</v>
      </c>
      <c r="E1235">
        <v>28576.400000000001</v>
      </c>
      <c r="F1235">
        <v>3096.59</v>
      </c>
      <c r="G1235">
        <v>0</v>
      </c>
      <c r="H1235">
        <v>944.726</v>
      </c>
      <c r="I1235">
        <v>0.37575500000000001</v>
      </c>
      <c r="J1235">
        <v>0.62162099999999998</v>
      </c>
      <c r="K1235">
        <v>0</v>
      </c>
      <c r="L1235" t="s">
        <v>42</v>
      </c>
    </row>
    <row r="1236" spans="1:12" x14ac:dyDescent="0.25">
      <c r="A1236" t="s">
        <v>70</v>
      </c>
      <c r="B1236">
        <v>28743.9</v>
      </c>
      <c r="C1236">
        <v>28656</v>
      </c>
      <c r="D1236">
        <v>28655.7</v>
      </c>
      <c r="E1236">
        <v>28609.5</v>
      </c>
      <c r="F1236">
        <v>3131.71</v>
      </c>
      <c r="G1236">
        <v>0</v>
      </c>
      <c r="H1236">
        <v>942.22900000000004</v>
      </c>
      <c r="I1236">
        <v>0.37575500000000001</v>
      </c>
      <c r="J1236">
        <v>0.62162099999999998</v>
      </c>
      <c r="K1236">
        <v>0</v>
      </c>
      <c r="L1236" t="s">
        <v>42</v>
      </c>
    </row>
    <row r="1237" spans="1:12" x14ac:dyDescent="0.25">
      <c r="A1237" t="s">
        <v>70</v>
      </c>
      <c r="B1237">
        <v>28765.3</v>
      </c>
      <c r="C1237">
        <v>28677.4</v>
      </c>
      <c r="D1237">
        <v>28677</v>
      </c>
      <c r="E1237">
        <v>28631</v>
      </c>
      <c r="F1237">
        <v>3119.89</v>
      </c>
      <c r="G1237">
        <v>0</v>
      </c>
      <c r="H1237">
        <v>943.73500000000001</v>
      </c>
      <c r="I1237">
        <v>0.37575500000000001</v>
      </c>
      <c r="J1237">
        <v>0.62162099999999998</v>
      </c>
      <c r="K1237">
        <v>0</v>
      </c>
      <c r="L1237" t="s">
        <v>42</v>
      </c>
    </row>
    <row r="1238" spans="1:12" x14ac:dyDescent="0.25">
      <c r="A1238" t="s">
        <v>70</v>
      </c>
      <c r="B1238">
        <v>28698.2</v>
      </c>
      <c r="C1238">
        <v>28612.400000000001</v>
      </c>
      <c r="D1238">
        <v>28612</v>
      </c>
      <c r="E1238">
        <v>28565.4</v>
      </c>
      <c r="F1238">
        <v>3130.17</v>
      </c>
      <c r="G1238">
        <v>0</v>
      </c>
      <c r="H1238">
        <v>940.95799999999997</v>
      </c>
      <c r="I1238">
        <v>0.37575500000000001</v>
      </c>
      <c r="J1238">
        <v>0.62162099999999998</v>
      </c>
      <c r="K1238">
        <v>0</v>
      </c>
      <c r="L1238" t="s">
        <v>42</v>
      </c>
    </row>
    <row r="1239" spans="1:12" x14ac:dyDescent="0.25">
      <c r="A1239" t="s">
        <v>70</v>
      </c>
      <c r="B1239">
        <v>28821.9</v>
      </c>
      <c r="C1239">
        <v>28736.400000000001</v>
      </c>
      <c r="D1239">
        <v>28736</v>
      </c>
      <c r="E1239">
        <v>28689.5</v>
      </c>
      <c r="F1239">
        <v>3111.65</v>
      </c>
      <c r="G1239">
        <v>0</v>
      </c>
      <c r="H1239">
        <v>947.88300000000004</v>
      </c>
      <c r="I1239">
        <v>0.37575500000000001</v>
      </c>
      <c r="J1239">
        <v>0.62162099999999998</v>
      </c>
      <c r="K1239">
        <v>0</v>
      </c>
      <c r="L1239" t="s">
        <v>42</v>
      </c>
    </row>
    <row r="1240" spans="1:12" x14ac:dyDescent="0.25">
      <c r="A1240" t="s">
        <v>70</v>
      </c>
      <c r="B1240">
        <v>28776.2</v>
      </c>
      <c r="C1240">
        <v>28687.599999999999</v>
      </c>
      <c r="D1240">
        <v>28687.200000000001</v>
      </c>
      <c r="E1240">
        <v>28641.200000000001</v>
      </c>
      <c r="F1240">
        <v>3138.4</v>
      </c>
      <c r="G1240">
        <v>0</v>
      </c>
      <c r="H1240">
        <v>942.08399999999995</v>
      </c>
      <c r="I1240">
        <v>0.37575500000000001</v>
      </c>
      <c r="J1240">
        <v>0.62162099999999998</v>
      </c>
      <c r="K1240">
        <v>0</v>
      </c>
      <c r="L1240" t="s">
        <v>42</v>
      </c>
    </row>
    <row r="1241" spans="1:12" x14ac:dyDescent="0.25">
      <c r="A1241" t="s">
        <v>70</v>
      </c>
      <c r="B1241">
        <v>28756.799999999999</v>
      </c>
      <c r="C1241">
        <v>28668</v>
      </c>
      <c r="D1241">
        <v>28667.599999999999</v>
      </c>
      <c r="E1241">
        <v>28621.4</v>
      </c>
      <c r="F1241">
        <v>3122.09</v>
      </c>
      <c r="G1241">
        <v>0</v>
      </c>
      <c r="H1241">
        <v>943.74599999999998</v>
      </c>
      <c r="I1241">
        <v>0.37575500000000001</v>
      </c>
      <c r="J1241">
        <v>0.62162099999999998</v>
      </c>
      <c r="K1241">
        <v>0</v>
      </c>
      <c r="L1241" t="s">
        <v>42</v>
      </c>
    </row>
    <row r="1242" spans="1:12" x14ac:dyDescent="0.25">
      <c r="A1242" t="s">
        <v>70</v>
      </c>
      <c r="B1242">
        <v>28654.7</v>
      </c>
      <c r="C1242">
        <v>28566.7</v>
      </c>
      <c r="D1242">
        <v>28566.3</v>
      </c>
      <c r="E1242">
        <v>28520.400000000001</v>
      </c>
      <c r="F1242">
        <v>3104.37</v>
      </c>
      <c r="G1242">
        <v>0</v>
      </c>
      <c r="H1242">
        <v>940.00699999999995</v>
      </c>
      <c r="I1242">
        <v>0.37575500000000001</v>
      </c>
      <c r="J1242">
        <v>0.62162099999999998</v>
      </c>
      <c r="K1242">
        <v>0</v>
      </c>
      <c r="L1242" t="s">
        <v>42</v>
      </c>
    </row>
    <row r="1243" spans="1:12" x14ac:dyDescent="0.25">
      <c r="A1243" t="s">
        <v>70</v>
      </c>
      <c r="B1243">
        <v>28745.9</v>
      </c>
      <c r="C1243">
        <v>28656.9</v>
      </c>
      <c r="D1243">
        <v>28656.5</v>
      </c>
      <c r="E1243">
        <v>28610.400000000001</v>
      </c>
      <c r="F1243">
        <v>3116.01</v>
      </c>
      <c r="G1243">
        <v>0</v>
      </c>
      <c r="H1243">
        <v>944.15700000000004</v>
      </c>
      <c r="I1243">
        <v>0.37575500000000001</v>
      </c>
      <c r="J1243">
        <v>0.62162099999999998</v>
      </c>
      <c r="K1243">
        <v>0</v>
      </c>
      <c r="L1243" t="s">
        <v>42</v>
      </c>
    </row>
    <row r="1244" spans="1:12" x14ac:dyDescent="0.25">
      <c r="A1244" t="s">
        <v>70</v>
      </c>
      <c r="B1244">
        <v>28725.7</v>
      </c>
      <c r="C1244">
        <v>28639</v>
      </c>
      <c r="D1244">
        <v>28638.6</v>
      </c>
      <c r="E1244">
        <v>28592.5</v>
      </c>
      <c r="F1244">
        <v>3121.13</v>
      </c>
      <c r="G1244">
        <v>0</v>
      </c>
      <c r="H1244">
        <v>941.61599999999999</v>
      </c>
      <c r="I1244">
        <v>0.37575500000000001</v>
      </c>
      <c r="J1244">
        <v>0.62162099999999998</v>
      </c>
      <c r="K1244">
        <v>0</v>
      </c>
      <c r="L1244" t="s">
        <v>42</v>
      </c>
    </row>
    <row r="1245" spans="1:12" x14ac:dyDescent="0.25">
      <c r="A1245" t="s">
        <v>70</v>
      </c>
      <c r="B1245">
        <v>28788.9</v>
      </c>
      <c r="C1245">
        <v>28702.400000000001</v>
      </c>
      <c r="D1245">
        <v>28702</v>
      </c>
      <c r="E1245">
        <v>28655.8</v>
      </c>
      <c r="F1245">
        <v>3148.73</v>
      </c>
      <c r="G1245">
        <v>0</v>
      </c>
      <c r="H1245">
        <v>941.88900000000001</v>
      </c>
      <c r="I1245">
        <v>0.37575500000000001</v>
      </c>
      <c r="J1245">
        <v>0.62162099999999998</v>
      </c>
      <c r="K1245">
        <v>0</v>
      </c>
      <c r="L1245" t="s">
        <v>42</v>
      </c>
    </row>
    <row r="1246" spans="1:12" x14ac:dyDescent="0.25">
      <c r="A1246" t="s">
        <v>70</v>
      </c>
      <c r="B1246">
        <v>28652.9</v>
      </c>
      <c r="C1246">
        <v>28558.7</v>
      </c>
      <c r="D1246">
        <v>28558.3</v>
      </c>
      <c r="E1246">
        <v>28511.599999999999</v>
      </c>
      <c r="F1246">
        <v>3091.29</v>
      </c>
      <c r="G1246">
        <v>0</v>
      </c>
      <c r="H1246">
        <v>942.64400000000001</v>
      </c>
      <c r="I1246">
        <v>0.37575500000000001</v>
      </c>
      <c r="J1246">
        <v>0.62162099999999998</v>
      </c>
      <c r="K1246">
        <v>0</v>
      </c>
      <c r="L1246" t="s">
        <v>42</v>
      </c>
    </row>
    <row r="1247" spans="1:12" x14ac:dyDescent="0.25">
      <c r="A1247" t="s">
        <v>70</v>
      </c>
      <c r="B1247">
        <v>28748</v>
      </c>
      <c r="C1247">
        <v>28655.599999999999</v>
      </c>
      <c r="D1247">
        <v>28655.200000000001</v>
      </c>
      <c r="E1247">
        <v>28609.1</v>
      </c>
      <c r="F1247">
        <v>3124.19</v>
      </c>
      <c r="G1247">
        <v>0</v>
      </c>
      <c r="H1247">
        <v>942.82899999999995</v>
      </c>
      <c r="I1247">
        <v>0.37575500000000001</v>
      </c>
      <c r="J1247">
        <v>0.62162099999999998</v>
      </c>
      <c r="K1247">
        <v>0</v>
      </c>
      <c r="L1247" t="s">
        <v>42</v>
      </c>
    </row>
    <row r="1248" spans="1:12" x14ac:dyDescent="0.25">
      <c r="A1248" t="s">
        <v>70</v>
      </c>
      <c r="B1248">
        <v>28780.2</v>
      </c>
      <c r="C1248">
        <v>28695.5</v>
      </c>
      <c r="D1248">
        <v>28695.200000000001</v>
      </c>
      <c r="E1248">
        <v>28649.1</v>
      </c>
      <c r="F1248">
        <v>3107.43</v>
      </c>
      <c r="G1248">
        <v>0</v>
      </c>
      <c r="H1248">
        <v>945.74599999999998</v>
      </c>
      <c r="I1248">
        <v>0.37575500000000001</v>
      </c>
      <c r="J1248">
        <v>0.62162099999999998</v>
      </c>
      <c r="K1248">
        <v>0</v>
      </c>
      <c r="L1248" t="s">
        <v>42</v>
      </c>
    </row>
    <row r="1249" spans="1:12" x14ac:dyDescent="0.25">
      <c r="A1249" t="s">
        <v>70</v>
      </c>
      <c r="B1249">
        <v>28783</v>
      </c>
      <c r="C1249">
        <v>28695.9</v>
      </c>
      <c r="D1249">
        <v>28695.5</v>
      </c>
      <c r="E1249">
        <v>28649.5</v>
      </c>
      <c r="F1249">
        <v>3126.57</v>
      </c>
      <c r="G1249">
        <v>0</v>
      </c>
      <c r="H1249">
        <v>940.57600000000002</v>
      </c>
      <c r="I1249">
        <v>0.37575500000000001</v>
      </c>
      <c r="J1249">
        <v>0.62162099999999998</v>
      </c>
      <c r="K1249">
        <v>0</v>
      </c>
      <c r="L1249" t="s">
        <v>42</v>
      </c>
    </row>
    <row r="1250" spans="1:12" x14ac:dyDescent="0.25">
      <c r="A1250" t="s">
        <v>70</v>
      </c>
      <c r="B1250">
        <v>28712.1</v>
      </c>
      <c r="C1250">
        <v>28627.4</v>
      </c>
      <c r="D1250">
        <v>28626.9</v>
      </c>
      <c r="E1250">
        <v>28581.1</v>
      </c>
      <c r="F1250">
        <v>3118.92</v>
      </c>
      <c r="G1250">
        <v>0</v>
      </c>
      <c r="H1250">
        <v>936.68600000000004</v>
      </c>
      <c r="I1250">
        <v>0.37575500000000001</v>
      </c>
      <c r="J1250">
        <v>0.62162099999999998</v>
      </c>
      <c r="K1250">
        <v>0</v>
      </c>
      <c r="L1250" t="s">
        <v>42</v>
      </c>
    </row>
    <row r="1251" spans="1:12" x14ac:dyDescent="0.25">
      <c r="A1251" t="s">
        <v>70</v>
      </c>
      <c r="B1251">
        <v>28654.2</v>
      </c>
      <c r="C1251">
        <v>28569.1</v>
      </c>
      <c r="D1251">
        <v>28568.7</v>
      </c>
      <c r="E1251">
        <v>28521.8</v>
      </c>
      <c r="F1251">
        <v>3105.96</v>
      </c>
      <c r="G1251">
        <v>0</v>
      </c>
      <c r="H1251">
        <v>938.46100000000001</v>
      </c>
      <c r="I1251">
        <v>0.37575500000000001</v>
      </c>
      <c r="J1251">
        <v>0.62162099999999998</v>
      </c>
      <c r="K1251">
        <v>0</v>
      </c>
      <c r="L1251" t="s">
        <v>42</v>
      </c>
    </row>
    <row r="1252" spans="1:12" x14ac:dyDescent="0.25">
      <c r="A1252" t="s">
        <v>70</v>
      </c>
      <c r="B1252">
        <v>28700.6</v>
      </c>
      <c r="C1252">
        <v>28613.8</v>
      </c>
      <c r="D1252">
        <v>28613.4</v>
      </c>
      <c r="E1252">
        <v>28567.200000000001</v>
      </c>
      <c r="F1252">
        <v>3103.38</v>
      </c>
      <c r="G1252">
        <v>0</v>
      </c>
      <c r="H1252">
        <v>944.63199999999995</v>
      </c>
      <c r="I1252">
        <v>0.37575500000000001</v>
      </c>
      <c r="J1252">
        <v>0.62162099999999998</v>
      </c>
      <c r="K1252">
        <v>0</v>
      </c>
      <c r="L1252" t="s">
        <v>42</v>
      </c>
    </row>
    <row r="1253" spans="1:12" x14ac:dyDescent="0.25">
      <c r="A1253" t="s">
        <v>70</v>
      </c>
      <c r="B1253">
        <v>28688.400000000001</v>
      </c>
      <c r="C1253">
        <v>28601.7</v>
      </c>
      <c r="D1253">
        <v>28601.3</v>
      </c>
      <c r="E1253">
        <v>28555</v>
      </c>
      <c r="F1253">
        <v>3116.06</v>
      </c>
      <c r="G1253">
        <v>0</v>
      </c>
      <c r="H1253">
        <v>940.75599999999997</v>
      </c>
      <c r="I1253">
        <v>0.37575500000000001</v>
      </c>
      <c r="J1253">
        <v>0.62162099999999998</v>
      </c>
      <c r="K1253">
        <v>0</v>
      </c>
      <c r="L1253" t="s">
        <v>42</v>
      </c>
    </row>
    <row r="1254" spans="1:12" x14ac:dyDescent="0.25">
      <c r="A1254" t="s">
        <v>70</v>
      </c>
      <c r="B1254">
        <v>28742.2</v>
      </c>
      <c r="C1254">
        <v>28656.799999999999</v>
      </c>
      <c r="D1254">
        <v>28656.400000000001</v>
      </c>
      <c r="E1254">
        <v>28610.2</v>
      </c>
      <c r="F1254">
        <v>3142.86</v>
      </c>
      <c r="G1254">
        <v>0</v>
      </c>
      <c r="H1254">
        <v>944.22199999999998</v>
      </c>
      <c r="I1254">
        <v>0.37575500000000001</v>
      </c>
      <c r="J1254">
        <v>0.62162099999999998</v>
      </c>
      <c r="K1254">
        <v>0</v>
      </c>
      <c r="L1254" t="s">
        <v>42</v>
      </c>
    </row>
    <row r="1255" spans="1:12" x14ac:dyDescent="0.25">
      <c r="A1255" t="s">
        <v>70</v>
      </c>
      <c r="B1255">
        <v>28704.5</v>
      </c>
      <c r="C1255">
        <v>28615.9</v>
      </c>
      <c r="D1255">
        <v>28615.599999999999</v>
      </c>
      <c r="E1255">
        <v>28569.4</v>
      </c>
      <c r="F1255">
        <v>3142.49</v>
      </c>
      <c r="G1255">
        <v>0</v>
      </c>
      <c r="H1255">
        <v>943.60500000000002</v>
      </c>
      <c r="I1255">
        <v>0.37575500000000001</v>
      </c>
      <c r="J1255">
        <v>0.62162099999999998</v>
      </c>
      <c r="K1255">
        <v>0</v>
      </c>
      <c r="L1255" t="s">
        <v>42</v>
      </c>
    </row>
    <row r="1256" spans="1:12" x14ac:dyDescent="0.25">
      <c r="A1256" t="s">
        <v>70</v>
      </c>
      <c r="B1256">
        <v>28854.7</v>
      </c>
      <c r="C1256">
        <v>28763.7</v>
      </c>
      <c r="D1256">
        <v>28763.3</v>
      </c>
      <c r="E1256">
        <v>28717.7</v>
      </c>
      <c r="F1256">
        <v>3130.4</v>
      </c>
      <c r="G1256">
        <v>0</v>
      </c>
      <c r="H1256">
        <v>943.67100000000005</v>
      </c>
      <c r="I1256">
        <v>0.37575500000000001</v>
      </c>
      <c r="J1256">
        <v>0.62162099999999998</v>
      </c>
      <c r="K1256">
        <v>0</v>
      </c>
      <c r="L1256" t="s">
        <v>42</v>
      </c>
    </row>
    <row r="1257" spans="1:12" x14ac:dyDescent="0.25">
      <c r="A1257" t="s">
        <v>70</v>
      </c>
      <c r="B1257">
        <v>28818.3</v>
      </c>
      <c r="C1257">
        <v>28729.200000000001</v>
      </c>
      <c r="D1257">
        <v>28728.799999999999</v>
      </c>
      <c r="E1257">
        <v>28682.400000000001</v>
      </c>
      <c r="F1257">
        <v>3137.95</v>
      </c>
      <c r="G1257">
        <v>0</v>
      </c>
      <c r="H1257">
        <v>944.17700000000002</v>
      </c>
      <c r="I1257">
        <v>0.37575500000000001</v>
      </c>
      <c r="J1257">
        <v>0.62162099999999998</v>
      </c>
      <c r="K1257">
        <v>0</v>
      </c>
      <c r="L1257" t="s">
        <v>42</v>
      </c>
    </row>
    <row r="1258" spans="1:12" x14ac:dyDescent="0.25">
      <c r="A1258" t="s">
        <v>70</v>
      </c>
      <c r="B1258">
        <v>28752.6</v>
      </c>
      <c r="C1258">
        <v>28667.7</v>
      </c>
      <c r="D1258">
        <v>28667.3</v>
      </c>
      <c r="E1258">
        <v>28621</v>
      </c>
      <c r="F1258">
        <v>3126.82</v>
      </c>
      <c r="G1258">
        <v>0</v>
      </c>
      <c r="H1258">
        <v>942.88499999999999</v>
      </c>
      <c r="I1258">
        <v>0.37575500000000001</v>
      </c>
      <c r="J1258">
        <v>0.62162099999999998</v>
      </c>
      <c r="K1258">
        <v>0</v>
      </c>
      <c r="L1258" t="s">
        <v>42</v>
      </c>
    </row>
    <row r="1259" spans="1:12" x14ac:dyDescent="0.25">
      <c r="A1259" t="s">
        <v>70</v>
      </c>
      <c r="B1259">
        <v>28632.6</v>
      </c>
      <c r="C1259">
        <v>28543.200000000001</v>
      </c>
      <c r="D1259">
        <v>28542.799999999999</v>
      </c>
      <c r="E1259">
        <v>28497.200000000001</v>
      </c>
      <c r="F1259">
        <v>3096.02</v>
      </c>
      <c r="G1259">
        <v>0</v>
      </c>
      <c r="H1259">
        <v>939.125</v>
      </c>
      <c r="I1259">
        <v>0.37575500000000001</v>
      </c>
      <c r="J1259">
        <v>0.62162099999999998</v>
      </c>
      <c r="K1259">
        <v>0</v>
      </c>
      <c r="L1259" t="s">
        <v>42</v>
      </c>
    </row>
    <row r="1260" spans="1:12" x14ac:dyDescent="0.25">
      <c r="A1260" t="s">
        <v>70</v>
      </c>
      <c r="B1260">
        <v>28788.3</v>
      </c>
      <c r="C1260">
        <v>28698.6</v>
      </c>
      <c r="D1260">
        <v>28698.2</v>
      </c>
      <c r="E1260">
        <v>28652.1</v>
      </c>
      <c r="F1260">
        <v>3131.89</v>
      </c>
      <c r="G1260">
        <v>0</v>
      </c>
      <c r="H1260">
        <v>944.10500000000002</v>
      </c>
      <c r="I1260">
        <v>0.37575500000000001</v>
      </c>
      <c r="J1260">
        <v>0.62162099999999998</v>
      </c>
      <c r="K1260">
        <v>0</v>
      </c>
      <c r="L1260" t="s">
        <v>42</v>
      </c>
    </row>
    <row r="1261" spans="1:12" x14ac:dyDescent="0.25">
      <c r="A1261" t="s">
        <v>70</v>
      </c>
      <c r="B1261">
        <v>28674</v>
      </c>
      <c r="C1261">
        <v>28589</v>
      </c>
      <c r="D1261">
        <v>28588.6</v>
      </c>
      <c r="E1261">
        <v>28542.7</v>
      </c>
      <c r="F1261">
        <v>3121.12</v>
      </c>
      <c r="G1261">
        <v>0</v>
      </c>
      <c r="H1261">
        <v>940.98500000000001</v>
      </c>
      <c r="I1261">
        <v>0.37575500000000001</v>
      </c>
      <c r="J1261">
        <v>0.62162099999999998</v>
      </c>
      <c r="K1261">
        <v>0</v>
      </c>
      <c r="L1261" t="s">
        <v>42</v>
      </c>
    </row>
    <row r="1262" spans="1:12" x14ac:dyDescent="0.25">
      <c r="A1262" t="s">
        <v>70</v>
      </c>
      <c r="B1262">
        <v>28711.3</v>
      </c>
      <c r="C1262">
        <v>28619.9</v>
      </c>
      <c r="D1262">
        <v>28619.5</v>
      </c>
      <c r="E1262">
        <v>28573.599999999999</v>
      </c>
      <c r="F1262">
        <v>3097.4</v>
      </c>
      <c r="G1262">
        <v>0</v>
      </c>
      <c r="H1262">
        <v>943.17200000000003</v>
      </c>
      <c r="I1262">
        <v>0.37575500000000001</v>
      </c>
      <c r="J1262">
        <v>0.62162099999999998</v>
      </c>
      <c r="K1262">
        <v>0</v>
      </c>
      <c r="L1262" t="s">
        <v>42</v>
      </c>
    </row>
    <row r="1263" spans="1:12" x14ac:dyDescent="0.25">
      <c r="A1263" t="s">
        <v>70</v>
      </c>
      <c r="B1263">
        <v>28624.7</v>
      </c>
      <c r="C1263">
        <v>28535.8</v>
      </c>
      <c r="D1263">
        <v>28535.4</v>
      </c>
      <c r="E1263">
        <v>28489.1</v>
      </c>
      <c r="F1263">
        <v>3093.35</v>
      </c>
      <c r="G1263">
        <v>0</v>
      </c>
      <c r="H1263">
        <v>942.35799999999995</v>
      </c>
      <c r="I1263">
        <v>0.37575500000000001</v>
      </c>
      <c r="J1263">
        <v>0.62162099999999998</v>
      </c>
      <c r="K1263">
        <v>0</v>
      </c>
      <c r="L1263" t="s">
        <v>42</v>
      </c>
    </row>
    <row r="1264" spans="1:12" x14ac:dyDescent="0.25">
      <c r="A1264" t="s">
        <v>70</v>
      </c>
      <c r="B1264">
        <v>28904.7</v>
      </c>
      <c r="C1264">
        <v>28820.1</v>
      </c>
      <c r="D1264">
        <v>28819.7</v>
      </c>
      <c r="E1264">
        <v>28772.799999999999</v>
      </c>
      <c r="F1264">
        <v>3173.1</v>
      </c>
      <c r="G1264">
        <v>0</v>
      </c>
      <c r="H1264">
        <v>948.24800000000005</v>
      </c>
      <c r="I1264">
        <v>0.37575500000000001</v>
      </c>
      <c r="J1264">
        <v>0.62162099999999998</v>
      </c>
      <c r="K1264">
        <v>0</v>
      </c>
      <c r="L1264" t="s">
        <v>42</v>
      </c>
    </row>
    <row r="1265" spans="1:12" x14ac:dyDescent="0.25">
      <c r="A1265" t="s">
        <v>70</v>
      </c>
      <c r="B1265">
        <v>28789.1</v>
      </c>
      <c r="C1265">
        <v>28682.9</v>
      </c>
      <c r="D1265">
        <v>28682.6</v>
      </c>
      <c r="E1265">
        <v>28636.7</v>
      </c>
      <c r="F1265">
        <v>3122.95</v>
      </c>
      <c r="G1265">
        <v>0</v>
      </c>
      <c r="H1265">
        <v>940.30600000000004</v>
      </c>
      <c r="I1265">
        <v>0.37575500000000001</v>
      </c>
      <c r="J1265">
        <v>0.62162099999999998</v>
      </c>
      <c r="K1265">
        <v>0</v>
      </c>
      <c r="L1265" t="s">
        <v>42</v>
      </c>
    </row>
    <row r="1266" spans="1:12" x14ac:dyDescent="0.25">
      <c r="A1266" t="s">
        <v>70</v>
      </c>
      <c r="B1266">
        <v>28767.1</v>
      </c>
      <c r="C1266">
        <v>28678.9</v>
      </c>
      <c r="D1266">
        <v>28678.5</v>
      </c>
      <c r="E1266">
        <v>28631.8</v>
      </c>
      <c r="F1266">
        <v>3136.79</v>
      </c>
      <c r="G1266">
        <v>0</v>
      </c>
      <c r="H1266">
        <v>943.65599999999995</v>
      </c>
      <c r="I1266">
        <v>0.37575500000000001</v>
      </c>
      <c r="J1266">
        <v>0.62162099999999998</v>
      </c>
      <c r="K1266">
        <v>0</v>
      </c>
      <c r="L1266" t="s">
        <v>42</v>
      </c>
    </row>
    <row r="1267" spans="1:12" x14ac:dyDescent="0.25">
      <c r="A1267" t="s">
        <v>70</v>
      </c>
      <c r="B1267">
        <v>28681.200000000001</v>
      </c>
      <c r="C1267">
        <v>28594.7</v>
      </c>
      <c r="D1267">
        <v>28594.3</v>
      </c>
      <c r="E1267">
        <v>28548.400000000001</v>
      </c>
      <c r="F1267">
        <v>3121.16</v>
      </c>
      <c r="G1267">
        <v>0</v>
      </c>
      <c r="H1267">
        <v>942.03300000000002</v>
      </c>
      <c r="I1267">
        <v>0.37575500000000001</v>
      </c>
      <c r="J1267">
        <v>0.62162099999999998</v>
      </c>
      <c r="K1267">
        <v>0</v>
      </c>
      <c r="L1267" t="s">
        <v>42</v>
      </c>
    </row>
    <row r="1268" spans="1:12" x14ac:dyDescent="0.25">
      <c r="A1268" t="s">
        <v>70</v>
      </c>
      <c r="B1268">
        <v>28743.599999999999</v>
      </c>
      <c r="C1268">
        <v>28658.3</v>
      </c>
      <c r="D1268">
        <v>28658</v>
      </c>
      <c r="E1268">
        <v>28611.599999999999</v>
      </c>
      <c r="F1268">
        <v>3131.43</v>
      </c>
      <c r="G1268">
        <v>0</v>
      </c>
      <c r="H1268">
        <v>942.9</v>
      </c>
      <c r="I1268">
        <v>0.37575500000000001</v>
      </c>
      <c r="J1268">
        <v>0.62162099999999998</v>
      </c>
      <c r="K1268">
        <v>0</v>
      </c>
      <c r="L1268" t="s">
        <v>42</v>
      </c>
    </row>
    <row r="1269" spans="1:12" x14ac:dyDescent="0.25">
      <c r="A1269" t="s">
        <v>70</v>
      </c>
      <c r="B1269">
        <v>28697.599999999999</v>
      </c>
      <c r="C1269">
        <v>28611.5</v>
      </c>
      <c r="D1269">
        <v>28611.1</v>
      </c>
      <c r="E1269">
        <v>28565</v>
      </c>
      <c r="F1269">
        <v>3122.24</v>
      </c>
      <c r="G1269">
        <v>0</v>
      </c>
      <c r="H1269">
        <v>943.75300000000004</v>
      </c>
      <c r="I1269">
        <v>0.37575500000000001</v>
      </c>
      <c r="J1269">
        <v>0.62162099999999998</v>
      </c>
      <c r="K1269">
        <v>0</v>
      </c>
      <c r="L1269" t="s">
        <v>42</v>
      </c>
    </row>
    <row r="1270" spans="1:12" x14ac:dyDescent="0.25">
      <c r="A1270" t="s">
        <v>70</v>
      </c>
      <c r="B1270">
        <v>28700.2</v>
      </c>
      <c r="C1270">
        <v>28615.200000000001</v>
      </c>
      <c r="D1270">
        <v>28614.9</v>
      </c>
      <c r="E1270">
        <v>28568.5</v>
      </c>
      <c r="F1270">
        <v>3117.02</v>
      </c>
      <c r="G1270">
        <v>0</v>
      </c>
      <c r="H1270">
        <v>943.65800000000002</v>
      </c>
      <c r="I1270">
        <v>0.37575500000000001</v>
      </c>
      <c r="J1270">
        <v>0.62162099999999998</v>
      </c>
      <c r="K1270">
        <v>0</v>
      </c>
      <c r="L1270" t="s">
        <v>42</v>
      </c>
    </row>
    <row r="1271" spans="1:12" x14ac:dyDescent="0.25">
      <c r="A1271" t="s">
        <v>70</v>
      </c>
      <c r="B1271">
        <v>28772.5</v>
      </c>
      <c r="C1271">
        <v>28682.6</v>
      </c>
      <c r="D1271">
        <v>28682.2</v>
      </c>
      <c r="E1271">
        <v>28635.599999999999</v>
      </c>
      <c r="F1271">
        <v>3137.97</v>
      </c>
      <c r="G1271">
        <v>0</v>
      </c>
      <c r="H1271">
        <v>945.26199999999994</v>
      </c>
      <c r="I1271">
        <v>0.37575500000000001</v>
      </c>
      <c r="J1271">
        <v>0.62162099999999998</v>
      </c>
      <c r="K1271">
        <v>0</v>
      </c>
      <c r="L1271" t="s">
        <v>42</v>
      </c>
    </row>
    <row r="1272" spans="1:12" x14ac:dyDescent="0.25">
      <c r="A1272" t="s">
        <v>70</v>
      </c>
      <c r="B1272">
        <v>28708.6</v>
      </c>
      <c r="C1272">
        <v>28620.5</v>
      </c>
      <c r="D1272">
        <v>28620.2</v>
      </c>
      <c r="E1272">
        <v>28574.799999999999</v>
      </c>
      <c r="F1272">
        <v>3098.47</v>
      </c>
      <c r="G1272">
        <v>0</v>
      </c>
      <c r="H1272">
        <v>939.26700000000005</v>
      </c>
      <c r="I1272">
        <v>0.37575500000000001</v>
      </c>
      <c r="J1272">
        <v>0.62162099999999998</v>
      </c>
      <c r="K1272">
        <v>0</v>
      </c>
      <c r="L1272" t="s">
        <v>42</v>
      </c>
    </row>
    <row r="1273" spans="1:12" x14ac:dyDescent="0.25">
      <c r="A1273" t="s">
        <v>70</v>
      </c>
      <c r="B1273">
        <v>28821.4</v>
      </c>
      <c r="C1273">
        <v>28734.799999999999</v>
      </c>
      <c r="D1273">
        <v>28734.400000000001</v>
      </c>
      <c r="E1273">
        <v>28688.6</v>
      </c>
      <c r="F1273">
        <v>3148.17</v>
      </c>
      <c r="G1273">
        <v>0</v>
      </c>
      <c r="H1273">
        <v>943.88800000000003</v>
      </c>
      <c r="I1273">
        <v>0.37575500000000001</v>
      </c>
      <c r="J1273">
        <v>0.62162099999999998</v>
      </c>
      <c r="K1273">
        <v>0</v>
      </c>
      <c r="L1273" t="s">
        <v>42</v>
      </c>
    </row>
    <row r="1274" spans="1:12" x14ac:dyDescent="0.25">
      <c r="A1274" t="s">
        <v>70</v>
      </c>
      <c r="B1274">
        <v>28720</v>
      </c>
      <c r="C1274">
        <v>28630</v>
      </c>
      <c r="D1274">
        <v>28629.599999999999</v>
      </c>
      <c r="E1274">
        <v>28583.599999999999</v>
      </c>
      <c r="F1274">
        <v>3100.79</v>
      </c>
      <c r="G1274">
        <v>0</v>
      </c>
      <c r="H1274">
        <v>946.76099999999997</v>
      </c>
      <c r="I1274">
        <v>0.37575500000000001</v>
      </c>
      <c r="J1274">
        <v>0.62162099999999998</v>
      </c>
      <c r="K1274">
        <v>0</v>
      </c>
      <c r="L1274" t="s">
        <v>42</v>
      </c>
    </row>
    <row r="1275" spans="1:12" x14ac:dyDescent="0.25">
      <c r="A1275" t="s">
        <v>70</v>
      </c>
      <c r="B1275">
        <v>28736.9</v>
      </c>
      <c r="C1275">
        <v>28648.400000000001</v>
      </c>
      <c r="D1275">
        <v>28648</v>
      </c>
      <c r="E1275">
        <v>28602.1</v>
      </c>
      <c r="F1275">
        <v>3119.15</v>
      </c>
      <c r="G1275">
        <v>0</v>
      </c>
      <c r="H1275">
        <v>939.93</v>
      </c>
      <c r="I1275">
        <v>0.37575500000000001</v>
      </c>
      <c r="J1275">
        <v>0.62162099999999998</v>
      </c>
      <c r="K1275">
        <v>0</v>
      </c>
      <c r="L1275" t="s">
        <v>42</v>
      </c>
    </row>
    <row r="1276" spans="1:12" x14ac:dyDescent="0.25">
      <c r="A1276" t="s">
        <v>70</v>
      </c>
      <c r="B1276">
        <v>28741</v>
      </c>
      <c r="C1276">
        <v>28649.8</v>
      </c>
      <c r="D1276">
        <v>28649.4</v>
      </c>
      <c r="E1276">
        <v>28603.5</v>
      </c>
      <c r="F1276">
        <v>3088.96</v>
      </c>
      <c r="G1276">
        <v>0</v>
      </c>
      <c r="H1276">
        <v>940.57100000000003</v>
      </c>
      <c r="I1276">
        <v>0.37575500000000001</v>
      </c>
      <c r="J1276">
        <v>0.62162099999999998</v>
      </c>
      <c r="K1276">
        <v>0</v>
      </c>
      <c r="L1276" t="s">
        <v>42</v>
      </c>
    </row>
    <row r="1277" spans="1:12" x14ac:dyDescent="0.25">
      <c r="A1277" t="s">
        <v>70</v>
      </c>
      <c r="B1277">
        <v>28740.5</v>
      </c>
      <c r="C1277">
        <v>28655.1</v>
      </c>
      <c r="D1277">
        <v>28654.7</v>
      </c>
      <c r="E1277">
        <v>28608.1</v>
      </c>
      <c r="F1277">
        <v>3117.8</v>
      </c>
      <c r="G1277">
        <v>0</v>
      </c>
      <c r="H1277">
        <v>946.18299999999999</v>
      </c>
      <c r="I1277">
        <v>0.37575500000000001</v>
      </c>
      <c r="J1277">
        <v>0.62162099999999998</v>
      </c>
      <c r="K1277">
        <v>0</v>
      </c>
      <c r="L1277" t="s">
        <v>42</v>
      </c>
    </row>
    <row r="1278" spans="1:12" x14ac:dyDescent="0.25">
      <c r="A1278" t="s">
        <v>70</v>
      </c>
      <c r="B1278">
        <v>28690.1</v>
      </c>
      <c r="C1278">
        <v>28604.400000000001</v>
      </c>
      <c r="D1278">
        <v>28604</v>
      </c>
      <c r="E1278">
        <v>28557.200000000001</v>
      </c>
      <c r="F1278">
        <v>3130.77</v>
      </c>
      <c r="G1278">
        <v>0</v>
      </c>
      <c r="H1278">
        <v>944.19</v>
      </c>
      <c r="I1278">
        <v>0.37575500000000001</v>
      </c>
      <c r="J1278">
        <v>0.62162099999999998</v>
      </c>
      <c r="K1278">
        <v>0</v>
      </c>
      <c r="L1278" t="s">
        <v>42</v>
      </c>
    </row>
    <row r="1279" spans="1:12" x14ac:dyDescent="0.25">
      <c r="A1279" t="s">
        <v>70</v>
      </c>
      <c r="B1279">
        <v>28783.7</v>
      </c>
      <c r="C1279">
        <v>28697.7</v>
      </c>
      <c r="D1279">
        <v>28697.3</v>
      </c>
      <c r="E1279">
        <v>28650.799999999999</v>
      </c>
      <c r="F1279">
        <v>3135.37</v>
      </c>
      <c r="G1279">
        <v>0</v>
      </c>
      <c r="H1279">
        <v>944.29399999999998</v>
      </c>
      <c r="I1279">
        <v>0.37575500000000001</v>
      </c>
      <c r="J1279">
        <v>0.62162099999999998</v>
      </c>
      <c r="K1279">
        <v>0</v>
      </c>
      <c r="L1279" t="s">
        <v>42</v>
      </c>
    </row>
    <row r="1280" spans="1:12" x14ac:dyDescent="0.25">
      <c r="A1280" t="s">
        <v>70</v>
      </c>
      <c r="B1280">
        <v>28722</v>
      </c>
      <c r="C1280">
        <v>28635.7</v>
      </c>
      <c r="D1280">
        <v>28635.3</v>
      </c>
      <c r="E1280">
        <v>28589.1</v>
      </c>
      <c r="F1280">
        <v>3130.23</v>
      </c>
      <c r="G1280">
        <v>0</v>
      </c>
      <c r="H1280">
        <v>943.26499999999999</v>
      </c>
      <c r="I1280">
        <v>0.37575500000000001</v>
      </c>
      <c r="J1280">
        <v>0.62162099999999998</v>
      </c>
      <c r="K1280">
        <v>0</v>
      </c>
      <c r="L1280" t="s">
        <v>42</v>
      </c>
    </row>
    <row r="1281" spans="1:25" x14ac:dyDescent="0.25">
      <c r="A1281" t="s">
        <v>70</v>
      </c>
      <c r="B1281">
        <v>28773.1</v>
      </c>
      <c r="C1281">
        <v>28686.799999999999</v>
      </c>
      <c r="D1281">
        <v>28686.5</v>
      </c>
      <c r="E1281">
        <v>28640.2</v>
      </c>
      <c r="F1281">
        <v>3115.53</v>
      </c>
      <c r="G1281">
        <v>0</v>
      </c>
      <c r="H1281">
        <v>947.85900000000004</v>
      </c>
      <c r="I1281">
        <v>0.37575500000000001</v>
      </c>
      <c r="J1281">
        <v>0.62162099999999998</v>
      </c>
      <c r="K1281">
        <v>0</v>
      </c>
      <c r="L1281" t="s">
        <v>42</v>
      </c>
    </row>
    <row r="1282" spans="1:25" x14ac:dyDescent="0.25">
      <c r="A1282" t="s">
        <v>70</v>
      </c>
      <c r="B1282">
        <v>28769.8</v>
      </c>
      <c r="C1282">
        <v>28675.599999999999</v>
      </c>
      <c r="D1282">
        <v>28675.3</v>
      </c>
      <c r="E1282">
        <v>28629.3</v>
      </c>
      <c r="F1282">
        <v>3105.95</v>
      </c>
      <c r="G1282">
        <v>0</v>
      </c>
      <c r="H1282">
        <v>946.98299999999995</v>
      </c>
      <c r="I1282">
        <v>0.37575500000000001</v>
      </c>
      <c r="J1282">
        <v>0.62162099999999998</v>
      </c>
      <c r="K1282">
        <v>0</v>
      </c>
      <c r="L1282" t="s">
        <v>42</v>
      </c>
    </row>
    <row r="1283" spans="1:25" x14ac:dyDescent="0.25">
      <c r="A1283" t="s">
        <v>70</v>
      </c>
      <c r="B1283">
        <v>28733.8</v>
      </c>
      <c r="C1283">
        <v>28649.7</v>
      </c>
      <c r="D1283">
        <v>28649.3</v>
      </c>
      <c r="E1283">
        <v>28602.9</v>
      </c>
      <c r="F1283">
        <v>3118.76</v>
      </c>
      <c r="G1283">
        <v>0</v>
      </c>
      <c r="H1283">
        <v>954.43299999999999</v>
      </c>
      <c r="I1283">
        <v>0.37575500000000001</v>
      </c>
      <c r="J1283">
        <v>0.62162099999999998</v>
      </c>
      <c r="K1283">
        <v>0</v>
      </c>
      <c r="L1283" t="s">
        <v>42</v>
      </c>
    </row>
    <row r="1284" spans="1:25" x14ac:dyDescent="0.25">
      <c r="A1284" t="s">
        <v>70</v>
      </c>
      <c r="B1284">
        <v>28636.7</v>
      </c>
      <c r="C1284">
        <v>28545.9</v>
      </c>
      <c r="D1284">
        <v>28545.5</v>
      </c>
      <c r="E1284">
        <v>28499.4</v>
      </c>
      <c r="F1284">
        <v>3110.2</v>
      </c>
      <c r="G1284">
        <v>0</v>
      </c>
      <c r="H1284">
        <v>937.67399999999998</v>
      </c>
      <c r="I1284">
        <v>0.37575500000000001</v>
      </c>
      <c r="J1284">
        <v>0.62162099999999998</v>
      </c>
      <c r="K1284">
        <v>0</v>
      </c>
      <c r="L1284" t="s">
        <v>42</v>
      </c>
    </row>
    <row r="1285" spans="1:25" x14ac:dyDescent="0.25">
      <c r="A1285" t="s">
        <v>70</v>
      </c>
      <c r="B1285">
        <v>28759.1</v>
      </c>
      <c r="C1285">
        <v>28670.1</v>
      </c>
      <c r="D1285">
        <v>28669.599999999999</v>
      </c>
      <c r="E1285">
        <v>28623.5</v>
      </c>
      <c r="F1285">
        <v>3124.6</v>
      </c>
      <c r="G1285">
        <v>0</v>
      </c>
      <c r="H1285">
        <v>943.46900000000005</v>
      </c>
      <c r="I1285">
        <v>0.37575500000000001</v>
      </c>
      <c r="J1285">
        <v>0.62162099999999998</v>
      </c>
      <c r="K1285">
        <v>0</v>
      </c>
      <c r="L1285" t="s">
        <v>42</v>
      </c>
    </row>
    <row r="1286" spans="1:25" x14ac:dyDescent="0.25">
      <c r="A1286" t="s">
        <v>70</v>
      </c>
      <c r="B1286">
        <v>28721</v>
      </c>
      <c r="C1286">
        <v>28633.5</v>
      </c>
      <c r="D1286">
        <v>28633.1</v>
      </c>
      <c r="E1286">
        <v>28586.3</v>
      </c>
      <c r="F1286">
        <v>3117.92</v>
      </c>
      <c r="G1286">
        <v>0</v>
      </c>
      <c r="H1286">
        <v>943.21100000000001</v>
      </c>
      <c r="I1286">
        <v>0.37575500000000001</v>
      </c>
      <c r="J1286">
        <v>0.62162099999999998</v>
      </c>
      <c r="K1286">
        <v>0</v>
      </c>
      <c r="L1286" t="s">
        <v>42</v>
      </c>
    </row>
    <row r="1287" spans="1:25" x14ac:dyDescent="0.25">
      <c r="A1287" t="s">
        <v>70</v>
      </c>
      <c r="B1287">
        <v>28780.6</v>
      </c>
      <c r="C1287">
        <v>28694.799999999999</v>
      </c>
      <c r="D1287">
        <v>28694.3</v>
      </c>
      <c r="E1287">
        <v>28648.1</v>
      </c>
      <c r="F1287">
        <v>3155.31</v>
      </c>
      <c r="G1287">
        <v>0</v>
      </c>
      <c r="H1287">
        <v>942.14</v>
      </c>
      <c r="I1287">
        <v>0.37575500000000001</v>
      </c>
      <c r="J1287">
        <v>0.62162099999999998</v>
      </c>
      <c r="K1287">
        <v>0</v>
      </c>
      <c r="L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70</v>
      </c>
      <c r="B1288">
        <v>28678.2</v>
      </c>
      <c r="C1288">
        <v>28590.799999999999</v>
      </c>
      <c r="D1288">
        <v>28590.400000000001</v>
      </c>
      <c r="E1288">
        <v>28544.400000000001</v>
      </c>
      <c r="F1288">
        <v>3135.11</v>
      </c>
      <c r="G1288">
        <v>0</v>
      </c>
      <c r="H1288">
        <v>941.56</v>
      </c>
      <c r="I1288">
        <v>0.37575500000000001</v>
      </c>
      <c r="J1288">
        <v>0.62162099999999998</v>
      </c>
      <c r="K1288">
        <v>0</v>
      </c>
      <c r="L1288" t="s">
        <v>42</v>
      </c>
      <c r="R1288">
        <f>AVERAGE(B1239:B1288)</f>
        <v>28737.304000000004</v>
      </c>
      <c r="S1288">
        <f>AVERAGE(C1239:C1288)</f>
        <v>28649.245999999999</v>
      </c>
      <c r="U1288">
        <f>_xlfn.VAR.P(B1239:B1288)</f>
        <v>3283.5755840000011</v>
      </c>
      <c r="V1288">
        <f>_xlfn.VAR.P(C1239:C1288)</f>
        <v>3284.9644839999833</v>
      </c>
      <c r="X1288">
        <f>1.96*SQRT(U1288)/50</f>
        <v>2.2462576845495179</v>
      </c>
      <c r="Y1288">
        <f>1.96*SQRT(V1288)/50</f>
        <v>2.2467326998763637</v>
      </c>
    </row>
    <row r="1289" spans="1:25" x14ac:dyDescent="0.25">
      <c r="A1289" t="s">
        <v>70</v>
      </c>
      <c r="B1289">
        <v>1436984.9068</v>
      </c>
      <c r="C1289" t="s">
        <v>36</v>
      </c>
    </row>
    <row r="1343" spans="18:25" x14ac:dyDescent="0.25">
      <c r="R1343" t="s">
        <v>67</v>
      </c>
      <c r="U1343" t="s">
        <v>66</v>
      </c>
      <c r="X1343" t="s">
        <v>64</v>
      </c>
    </row>
    <row r="1344" spans="18:25" x14ac:dyDescent="0.25">
      <c r="R1344" t="e">
        <f>AVERAGE(B1295:B1344)</f>
        <v>#DIV/0!</v>
      </c>
      <c r="S1344" t="e">
        <f>AVERAGE(C1295:C1344)</f>
        <v>#DIV/0!</v>
      </c>
      <c r="U1344" t="e">
        <f>_xlfn.VAR.P(B1295:B1344)</f>
        <v>#DIV/0!</v>
      </c>
      <c r="V1344" t="e">
        <f>_xlfn.VAR.P(C1295:C1344)</f>
        <v>#DIV/0!</v>
      </c>
      <c r="X1344" t="e">
        <f>1.96*SQRT(U1344)/50</f>
        <v>#DIV/0!</v>
      </c>
      <c r="Y1344" t="e">
        <f>1.96*SQRT(V1344)/50</f>
        <v>#DIV/0!</v>
      </c>
    </row>
    <row r="1399" spans="18:25" x14ac:dyDescent="0.25">
      <c r="R1399" t="s">
        <v>67</v>
      </c>
      <c r="U1399" t="s">
        <v>66</v>
      </c>
      <c r="X1399" t="s">
        <v>64</v>
      </c>
    </row>
    <row r="1400" spans="18:25" x14ac:dyDescent="0.25">
      <c r="R1400" t="e">
        <f>AVERAGE(B1351:B1400)</f>
        <v>#DIV/0!</v>
      </c>
      <c r="S1400" t="e">
        <f>AVERAGE(C1351:C1400)</f>
        <v>#DIV/0!</v>
      </c>
      <c r="U1400" t="e">
        <f>_xlfn.VAR.P(B1351:B1400)</f>
        <v>#DIV/0!</v>
      </c>
      <c r="V1400" t="e">
        <f>_xlfn.VAR.P(C1351:C1400)</f>
        <v>#DIV/0!</v>
      </c>
      <c r="X1400" t="e">
        <f>1.96*SQRT(U1400)/50</f>
        <v>#DIV/0!</v>
      </c>
      <c r="Y1400" t="e">
        <f>1.96*SQRT(V1400)/50</f>
        <v>#DIV/0!</v>
      </c>
    </row>
    <row r="1455" spans="18:25" x14ac:dyDescent="0.25">
      <c r="R1455" t="s">
        <v>67</v>
      </c>
      <c r="U1455" t="s">
        <v>66</v>
      </c>
      <c r="X1455" t="s">
        <v>64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67</v>
      </c>
      <c r="U1511" t="s">
        <v>66</v>
      </c>
      <c r="X1511" t="s">
        <v>64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67</v>
      </c>
      <c r="U1567" t="s">
        <v>66</v>
      </c>
      <c r="X1567" t="s">
        <v>64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67</v>
      </c>
      <c r="U1623" t="s">
        <v>66</v>
      </c>
      <c r="X1623" t="s">
        <v>64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67</v>
      </c>
      <c r="U1679" t="s">
        <v>66</v>
      </c>
      <c r="X1679" t="s">
        <v>64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67</v>
      </c>
      <c r="U1735" t="s">
        <v>66</v>
      </c>
      <c r="X1735" t="s">
        <v>64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67</v>
      </c>
      <c r="U1791" t="s">
        <v>66</v>
      </c>
      <c r="X1791" t="s">
        <v>64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67</v>
      </c>
      <c r="U1847" t="s">
        <v>66</v>
      </c>
      <c r="X1847" t="s">
        <v>64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67</v>
      </c>
      <c r="U1903" t="s">
        <v>66</v>
      </c>
      <c r="X1903" t="s">
        <v>64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67</v>
      </c>
      <c r="U1959" t="s">
        <v>66</v>
      </c>
      <c r="X1959" t="s">
        <v>64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67</v>
      </c>
      <c r="U2015" t="s">
        <v>66</v>
      </c>
      <c r="X2015" t="s">
        <v>64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75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67</v>
      </c>
      <c r="U2071" t="s">
        <v>66</v>
      </c>
      <c r="X2071" t="s">
        <v>64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67</v>
      </c>
      <c r="U2127" t="s">
        <v>66</v>
      </c>
      <c r="X2127" t="s">
        <v>64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95" zoomScale="70" zoomScaleNormal="70" workbookViewId="0">
      <selection activeCell="C222" sqref="C222:J243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42.786356000000012</v>
      </c>
      <c r="E3">
        <f ca="1">OFFSET('2688p trace'!$S$56,(A3-1)*56,0)-OFFSET('2688p stat'!$H$1,A3*20,0)</f>
        <v>20.698931999999996</v>
      </c>
      <c r="F3">
        <f ca="1">OFFSET('2688p stat'!$H$1,A3*20,0)-OFFSET('2688p stat'!$K$1,A3*20,0)</f>
        <v>6.0286650000000002</v>
      </c>
      <c r="G3">
        <f ca="1">OFFSET('2688p stat'!$K$1,A3*20,0)-OFFSET('2688p stat'!$N$1,A3*20,0)</f>
        <v>1.6741429999999999</v>
      </c>
      <c r="H3">
        <f ca="1">OFFSET('2688p stat'!$N$1,A3*20,0)</f>
        <v>3.0256020000000001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38.147070946995989</v>
      </c>
      <c r="E4" s="5">
        <f ca="1">OFFSET('2688p trace'!$V$56,(A4-1)*56,0)</f>
        <v>29.065566766436213</v>
      </c>
      <c r="F4" s="5">
        <f ca="1">OFFSET('2688p stat'!$H$1,A4*20,1)</f>
        <v>2.521331</v>
      </c>
      <c r="G4" s="5">
        <f ca="1">OFFSET('2688p stat'!$K$1,A4*20,1)</f>
        <v>0.915099</v>
      </c>
      <c r="H4" s="5">
        <f ca="1">OFFSET('2688p stat'!$N$1,A4*20,1)</f>
        <v>0.79654100000000005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75.13615200000001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82.374851597695056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35.63799999999901</v>
      </c>
      <c r="E7">
        <f ca="1">OFFSET('2688p trace'!$S$56,(A7-1)*56,0)-OFFSET('2688p stat'!$H$1,A7*20,0)</f>
        <v>275.99318800000037</v>
      </c>
      <c r="F7">
        <f ca="1">OFFSET('2688p stat'!$H$1,A7*20,0)-OFFSET('2688p stat'!$K$1,A7*20,0)</f>
        <v>1.7487099999998463</v>
      </c>
      <c r="G7">
        <f ca="1">OFFSET('2688p stat'!$K$1,A7*20,0)-OFFSET('2688p stat'!$N$1,A7*20,0)</f>
        <v>17374.364222</v>
      </c>
      <c r="H7">
        <f ca="1">OFFSET('2688p stat'!$N$1,A7*20,0)</f>
        <v>2.0298799999999999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13532.43552400004</v>
      </c>
      <c r="E8" s="5">
        <f ca="1">OFFSET('2688p trace'!$V$56,(A8-1)*56,0)</f>
        <v>13520.04710399999</v>
      </c>
      <c r="F8" s="5">
        <f ca="1">OFFSET('2688p stat'!$H$1,A8*20,1)</f>
        <v>12872.489608</v>
      </c>
      <c r="G8" s="5">
        <f ca="1">OFFSET('2688p stat'!$K$1,A8*20,1)</f>
        <v>12872.900905</v>
      </c>
      <c r="H8" s="5">
        <f ca="1">OFFSET('2688p stat'!$N$1,A8*20,1)</f>
        <v>4.8999999999999998E-5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39.465999999985797</v>
      </c>
      <c r="E9">
        <f ca="1">OFFSET('2688p trace'!$S$56,(A9-1)*56,0)-OFFSET('2688p stat'!$H$1,A9*20,0)</f>
        <v>92.979672000006758</v>
      </c>
      <c r="F9">
        <f ca="1">OFFSET('2688p stat'!$H$1,A9*20,0)-OFFSET('2688p stat'!$K$1,A9*20,0)</f>
        <v>121.34931599999982</v>
      </c>
      <c r="G9">
        <f ca="1">OFFSET('2688p stat'!$K$1,A9*20,0)-OFFSET('2688p stat'!$N$1,A9*20,0)</f>
        <v>12876.760469000001</v>
      </c>
      <c r="H9">
        <f ca="1">OFFSET('2688p stat'!$N$1,A9*20,0)</f>
        <v>2870.5365430000002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677.62953599999992</v>
      </c>
      <c r="E10" s="5">
        <f ca="1">OFFSET('2688p trace'!$V$56,(A10-1)*56,0)</f>
        <v>671.31392399999572</v>
      </c>
      <c r="F10" s="5">
        <f ca="1">OFFSET('2688p stat'!$H$1,A10*20,1)</f>
        <v>645.79158900000004</v>
      </c>
      <c r="G10" s="5">
        <f ca="1">OFFSET('2688p stat'!$K$1,A10*20,1)</f>
        <v>643.01566700000001</v>
      </c>
      <c r="H10" s="5">
        <f ca="1">OFFSET('2688p stat'!$N$1,A10*20,1)</f>
        <v>20.712126000000001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39.344000000004598</v>
      </c>
      <c r="E11">
        <f ca="1">OFFSET('2688p trace'!$S$56,(A11-1)*56,0)-OFFSET('2688p stat'!$H$1,A11*20,0)</f>
        <v>86.83112500000243</v>
      </c>
      <c r="F11">
        <f ca="1">OFFSET('2688p stat'!$H$1,A11*20,0)-OFFSET('2688p stat'!$K$1,A11*20,0)</f>
        <v>48.582948999999644</v>
      </c>
      <c r="G11">
        <f ca="1">OFFSET('2688p stat'!$K$1,A11*20,0)-OFFSET('2688p stat'!$N$1,A11*20,0)</f>
        <v>12855.004746000001</v>
      </c>
      <c r="H11">
        <f ca="1">OFFSET('2688p stat'!$N$1,A11*20,0)</f>
        <v>636.54917999999998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21.281455999999263</v>
      </c>
      <c r="E12" s="5">
        <f ca="1">OFFSET('2688p trace'!$V$56,(A12-1)*56,0)</f>
        <v>17.826975999999526</v>
      </c>
      <c r="F12" s="5">
        <f ca="1">OFFSET('2688p stat'!$H$1,A12*20,1)</f>
        <v>3.0800429999999999</v>
      </c>
      <c r="G12" s="5">
        <f ca="1">OFFSET('2688p stat'!$K$1,A12*20,1)</f>
        <v>1.361704</v>
      </c>
      <c r="H12" s="5">
        <f ca="1">OFFSET('2688p stat'!$N$1,A12*20,1)</f>
        <v>1.5004999999999999E-2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39.313999999996668</v>
      </c>
      <c r="E13">
        <f ca="1">OFFSET('2688p trace'!$S$56,(A13-1)*56,0)-OFFSET('2688p stat'!$H$1,A13*20,0)</f>
        <v>90.678445000003194</v>
      </c>
      <c r="F13">
        <f ca="1">OFFSET('2688p stat'!$H$1,A13*20,0)-OFFSET('2688p stat'!$K$1,A13*20,0)</f>
        <v>121.18046900000081</v>
      </c>
      <c r="G13">
        <f ca="1">OFFSET('2688p stat'!$K$1,A13*20,0)-OFFSET('2688p stat'!$N$1,A13*20,0)</f>
        <v>9979.159893</v>
      </c>
      <c r="H13">
        <f ca="1">OFFSET('2688p stat'!$N$1,A13*20,0)</f>
        <v>2872.543193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42.836224000000819</v>
      </c>
      <c r="E14" s="5">
        <f ca="1">OFFSET('2688p trace'!$V$56,(A14-1)*56,0)</f>
        <v>35.439956000000507</v>
      </c>
      <c r="F14" s="5">
        <f ca="1">OFFSET('2688p stat'!$H$1,A14*20,1)</f>
        <v>3.157273</v>
      </c>
      <c r="G14" s="5">
        <f ca="1">OFFSET('2688p stat'!$K$1,A14*20,1)</f>
        <v>1.307974</v>
      </c>
      <c r="H14" s="5">
        <f ca="1">OFFSET('2688p stat'!$N$1,A14*20,1)</f>
        <v>0.123303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39.314000000005763</v>
      </c>
      <c r="E15">
        <f ca="1">OFFSET('2688p trace'!$S$56,(A15-1)*56,0)-OFFSET('2688p stat'!$H$1,A15*20,0)</f>
        <v>56.732351999999082</v>
      </c>
      <c r="F15">
        <f ca="1">OFFSET('2688p stat'!$H$1,A15*20,0)-OFFSET('2688p stat'!$K$1,A15*20,0)</f>
        <v>28.643203000003268</v>
      </c>
      <c r="G15">
        <f ca="1">OFFSET('2688p stat'!$K$1,A15*20,0)-OFFSET('2688p stat'!$N$1,A15*20,0)</f>
        <v>13610.854042999998</v>
      </c>
      <c r="H15">
        <f ca="1">OFFSET('2688p stat'!$N$1,A15*20,0)</f>
        <v>3151.8624020000002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780.76256400000057</v>
      </c>
      <c r="E16" s="5">
        <f ca="1">OFFSET('2688p trace'!$V$56,(A16-1)*56,0)</f>
        <v>783.07313600001521</v>
      </c>
      <c r="F16" s="5">
        <f ca="1">OFFSET('2688p stat'!$H$1,A16*20,1)</f>
        <v>588.01957400000003</v>
      </c>
      <c r="G16" s="5">
        <f ca="1">OFFSET('2688p stat'!$K$1,A16*20,1)</f>
        <v>522.76127799999995</v>
      </c>
      <c r="H16" s="5">
        <f ca="1">OFFSET('2688p stat'!$N$1,A16*20,1)</f>
        <v>208.511067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16876.297999999999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951.11259600000358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39.096000000003187</v>
      </c>
      <c r="E19">
        <f ca="1">OFFSET('2688p trace'!$S$56,(A19-1)*56,0)-OFFSET('2688p stat'!$H$1,A19*20,0)</f>
        <v>58.217476999998325</v>
      </c>
      <c r="F19">
        <f ca="1">OFFSET('2688p stat'!$H$1,A19*20,0)-OFFSET('2688p stat'!$K$1,A19*20,0)</f>
        <v>27.91759699999966</v>
      </c>
      <c r="G19">
        <f ca="1">OFFSET('2688p stat'!$K$1,A19*20,0)-OFFSET('2688p stat'!$N$1,A19*20,0)</f>
        <v>10728.288081000001</v>
      </c>
      <c r="H19">
        <f ca="1">OFFSET('2688p stat'!$N$1,A19*20,0)</f>
        <v>3137.9708449999998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629.90689999999836</v>
      </c>
      <c r="E20" s="5">
        <f ca="1">OFFSET('2688p trace'!$V$56,(A20-1)*56,0)</f>
        <v>632.78976400000317</v>
      </c>
      <c r="F20" s="5">
        <f ca="1">OFFSET('2688p stat'!$H$1,A20*20,1)</f>
        <v>485.84351900000001</v>
      </c>
      <c r="G20" s="5">
        <f ca="1">OFFSET('2688p stat'!$K$1,A20*20,1)</f>
        <v>416.89620200000002</v>
      </c>
      <c r="H20" s="5">
        <f ca="1">OFFSET('2688p stat'!$N$1,A20*20,1)</f>
        <v>188.66021000000001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78.968000000008033</v>
      </c>
      <c r="E21">
        <f ca="1">OFFSET('2688p trace'!$S$56,(A21-1)*56,0)-OFFSET('2688p stat'!$H$1,A21*20,0)</f>
        <v>24.211688000003051</v>
      </c>
      <c r="F21">
        <f ca="1">OFFSET('2688p stat'!$H$1,A21*20,0)-OFFSET('2688p stat'!$K$1,A21*20,0)</f>
        <v>365.43890600000304</v>
      </c>
      <c r="G21">
        <f ca="1">OFFSET('2688p stat'!$K$1,A21*20,0)-OFFSET('2688p stat'!$N$1,A21*20,0)</f>
        <v>30333.732137999999</v>
      </c>
      <c r="H21">
        <f ca="1">OFFSET('2688p stat'!$N$1,A21*20,0)</f>
        <v>5909.5692680000002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2548.1716000000392</v>
      </c>
      <c r="E22" s="5">
        <f ca="1">OFFSET('2688p trace'!$V$56,(A22-1)*56,0)</f>
        <v>2458.7024959999553</v>
      </c>
      <c r="F22" s="5">
        <f ca="1">OFFSET('2688p stat'!$H$1,A22*20,1)</f>
        <v>2339.729531</v>
      </c>
      <c r="G22" s="5">
        <f ca="1">OFFSET('2688p stat'!$K$1,A22*20,1)</f>
        <v>2313.1858229999998</v>
      </c>
      <c r="H22" s="5">
        <f ca="1">OFFSET('2688p stat'!$N$1,A22*20,1)</f>
        <v>6.0729999999999999E-2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108.00838400000001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150.45200477134438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71.74555799999996</v>
      </c>
      <c r="E25">
        <f ca="1">OFFSET('2688p trace'!$S$56,(A25-1)*56,0)-OFFSET('2688p stat'!$H$1,A25*20,0)</f>
        <v>36.027985999999999</v>
      </c>
      <c r="F25">
        <f ca="1">OFFSET('2688p stat'!$H$1,A25*20,0)-OFFSET('2688p stat'!$K$1,A25*20,0)</f>
        <v>2.0309179999999998</v>
      </c>
      <c r="G25">
        <f ca="1">OFFSET('2688p stat'!$K$1,A25*20,0)-OFFSET('2688p stat'!$N$1,A25*20,0)</f>
        <v>4.9369459999999998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781.85718285794701</v>
      </c>
      <c r="E26" s="5">
        <f ca="1">OFFSET('2688p trace'!$V$56,(A26-1)*56,0)</f>
        <v>198.11153473449983</v>
      </c>
      <c r="F26" s="5">
        <f ca="1">OFFSET('2688p stat'!$H$1,A26*20,1)</f>
        <v>7.6343750000000004</v>
      </c>
      <c r="G26" s="5">
        <f ca="1">OFFSET('2688p stat'!$K$1,A26*20,1)</f>
        <v>7.9778339999999996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55.957309999999993</v>
      </c>
      <c r="E27">
        <f ca="1">OFFSET('2688p trace'!$S$56,(A27-1)*56,0)-OFFSET('2688p stat'!$H$1,A27*20,0)</f>
        <v>35.893793000000009</v>
      </c>
      <c r="F27">
        <f ca="1">OFFSET('2688p stat'!$H$1,A27*20,0)-OFFSET('2688p stat'!$K$1,A27*20,0)</f>
        <v>2.1500049999999993</v>
      </c>
      <c r="G27">
        <f ca="1">OFFSET('2688p stat'!$K$1,A27*20,0)-OFFSET('2688p stat'!$N$1,A27*20,0)</f>
        <v>4.8973000000000004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1198.5050969779343</v>
      </c>
      <c r="E28" s="5">
        <f ca="1">OFFSET('2688p trace'!$V$56,(A28-1)*56,0)</f>
        <v>204.08972843899429</v>
      </c>
      <c r="F28" s="5">
        <f ca="1">OFFSET('2688p stat'!$H$1,A28*20,1)</f>
        <v>7.8750489999999997</v>
      </c>
      <c r="G28" s="5">
        <f ca="1">OFFSET('2688p stat'!$K$1,A28*20,1)</f>
        <v>8.1615000000000002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42.786356000000012</v>
      </c>
      <c r="E31" s="5">
        <f ca="1">OFFSET('2688p trace'!$S$56,(A31-1)*56,0)-OFFSET('2688p stat'!$H$1,A31*20,0)</f>
        <v>20.698931999999996</v>
      </c>
      <c r="F31" s="5">
        <f ca="1">OFFSET('2688p stat'!$H$1,A31*20,0)-OFFSET('2688p stat'!$K$1,A31*20,0)</f>
        <v>6.0286650000000002</v>
      </c>
      <c r="G31" s="5">
        <f ca="1">OFFSET('2688p stat'!$K$1,A31*20,0)-OFFSET('2688p stat'!$N$1,A31*20,0)</f>
        <v>1.6741429999999999</v>
      </c>
      <c r="H31" s="5">
        <f ca="1">OFFSET('2688p stat'!$N$1,A31*20,0)</f>
        <v>3.0256020000000001</v>
      </c>
      <c r="I31" s="5"/>
      <c r="J31" s="5">
        <f ca="1">SUM(D31:H31)</f>
        <v>74.213698000000022</v>
      </c>
      <c r="K31" s="10">
        <f ca="1">G31/J31</f>
        <v>2.2558409634835869E-2</v>
      </c>
      <c r="L31">
        <f t="shared" ref="L31:L59" ca="1" si="0">$K$29*POWER(K31,2)*SQRT(G139/(POWER(G31,2)*$L$29)+J139/(POWER(J31,2)*$L$29))</f>
        <v>8.2184499565700505E-5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75.13615200000001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t="shared" ref="J32:J59" ca="1" si="1">SUM(D32:H32)</f>
        <v>75.13615200000001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35.63799999999901</v>
      </c>
      <c r="E33" s="5">
        <f ca="1">OFFSET('2688p trace'!$S$56,(A33-1)*56,0)-OFFSET('2688p stat'!$H$1,A33*20,0)</f>
        <v>275.99318800000037</v>
      </c>
      <c r="F33" s="5">
        <f ca="1">OFFSET('2688p stat'!$H$1,A33*20,0)-OFFSET('2688p stat'!$K$1,A33*20,0)</f>
        <v>1.7487099999998463</v>
      </c>
      <c r="G33" s="5">
        <f ca="1">OFFSET('2688p stat'!$K$1,A33*20,0)-OFFSET('2688p stat'!$N$1,A33*20,0)</f>
        <v>17374.364222</v>
      </c>
      <c r="H33" s="5">
        <f ca="1">OFFSET('2688p stat'!$N$1,A33*20,0)</f>
        <v>2.0298799999999999</v>
      </c>
      <c r="I33" s="5"/>
      <c r="J33" s="5">
        <f t="shared" ca="1" si="1"/>
        <v>17689.773999999998</v>
      </c>
      <c r="K33" s="10">
        <f t="shared" ca="1" si="2"/>
        <v>0.98216993738868585</v>
      </c>
      <c r="L33">
        <f t="shared" ca="1" si="0"/>
        <v>3.8874250657429913E-3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39.465999999985797</v>
      </c>
      <c r="E34" s="5">
        <f ca="1">OFFSET('2688p trace'!$S$56,(A34-1)*56,0)-OFFSET('2688p stat'!$H$1,A34*20,0)</f>
        <v>92.979672000006758</v>
      </c>
      <c r="F34" s="5">
        <f ca="1">OFFSET('2688p stat'!$H$1,A34*20,0)-OFFSET('2688p stat'!$K$1,A34*20,0)</f>
        <v>121.34931599999982</v>
      </c>
      <c r="G34" s="5">
        <f ca="1">OFFSET('2688p stat'!$K$1,A34*20,0)-OFFSET('2688p stat'!$N$1,A34*20,0)</f>
        <v>12876.760469000001</v>
      </c>
      <c r="H34" s="5">
        <f ca="1">OFFSET('2688p stat'!$N$1,A34*20,0)</f>
        <v>2870.5365430000002</v>
      </c>
      <c r="I34" s="5"/>
      <c r="J34" s="5">
        <f t="shared" ca="1" si="1"/>
        <v>16001.091999999993</v>
      </c>
      <c r="K34" s="10">
        <f t="shared" ca="1" si="2"/>
        <v>0.80474260562966615</v>
      </c>
      <c r="L34">
        <f t="shared" ca="1" si="0"/>
        <v>6.7789621927835978E-4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39.344000000004598</v>
      </c>
      <c r="E35" s="5">
        <f ca="1">OFFSET('2688p trace'!$S$56,(A35-1)*56,0)-OFFSET('2688p stat'!$H$1,A35*20,0)</f>
        <v>86.83112500000243</v>
      </c>
      <c r="F35" s="5">
        <f ca="1">OFFSET('2688p stat'!$H$1,A35*20,0)-OFFSET('2688p stat'!$K$1,A35*20,0)</f>
        <v>48.582948999999644</v>
      </c>
      <c r="G35" s="5">
        <f ca="1">OFFSET('2688p stat'!$K$1,A35*20,0)-OFFSET('2688p stat'!$N$1,A35*20,0)</f>
        <v>12855.004746000001</v>
      </c>
      <c r="H35" s="5">
        <f ca="1">OFFSET('2688p stat'!$N$1,A35*20,0)</f>
        <v>636.54917999999998</v>
      </c>
      <c r="I35" s="5"/>
      <c r="J35" s="5">
        <f t="shared" ca="1" si="1"/>
        <v>13666.312000000007</v>
      </c>
      <c r="K35" s="10">
        <f t="shared" ca="1" si="2"/>
        <v>0.9406345139786062</v>
      </c>
      <c r="L35">
        <f t="shared" ca="1" si="0"/>
        <v>1.2052302169804314E-4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39.313999999996668</v>
      </c>
      <c r="E36" s="5">
        <f ca="1">OFFSET('2688p trace'!$S$56,(A36-1)*56,0)-OFFSET('2688p stat'!$H$1,A36*20,0)</f>
        <v>90.678445000003194</v>
      </c>
      <c r="F36" s="5">
        <f ca="1">OFFSET('2688p stat'!$H$1,A36*20,0)-OFFSET('2688p stat'!$K$1,A36*20,0)</f>
        <v>121.18046900000081</v>
      </c>
      <c r="G36" s="5">
        <f ca="1">OFFSET('2688p stat'!$K$1,A36*20,0)-OFFSET('2688p stat'!$N$1,A36*20,0)</f>
        <v>9979.159893</v>
      </c>
      <c r="H36" s="5">
        <f ca="1">OFFSET('2688p stat'!$N$1,A36*20,0)</f>
        <v>2872.543193</v>
      </c>
      <c r="I36" s="5"/>
      <c r="J36" s="5">
        <f t="shared" ca="1" si="1"/>
        <v>13102.876</v>
      </c>
      <c r="K36" s="10">
        <f t="shared" ca="1" si="2"/>
        <v>0.76160072742808527</v>
      </c>
      <c r="L36">
        <f t="shared" ca="1" si="0"/>
        <v>1.1320724690700334E-4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39.314000000005763</v>
      </c>
      <c r="E37" s="5">
        <f ca="1">OFFSET('2688p trace'!$S$56,(A37-1)*56,0)-OFFSET('2688p stat'!$H$1,A37*20,0)</f>
        <v>56.732351999999082</v>
      </c>
      <c r="F37" s="5">
        <f ca="1">OFFSET('2688p stat'!$H$1,A37*20,0)-OFFSET('2688p stat'!$K$1,A37*20,0)</f>
        <v>28.643203000003268</v>
      </c>
      <c r="G37" s="5">
        <f ca="1">OFFSET('2688p stat'!$K$1,A37*20,0)-OFFSET('2688p stat'!$N$1,A37*20,0)</f>
        <v>13610.854042999998</v>
      </c>
      <c r="H37" s="5">
        <f ca="1">OFFSET('2688p stat'!$N$1,A37*20,0)</f>
        <v>3151.8624020000002</v>
      </c>
      <c r="I37" s="5"/>
      <c r="J37" s="5">
        <f t="shared" ca="1" si="1"/>
        <v>16887.406000000006</v>
      </c>
      <c r="K37" s="10">
        <f t="shared" ca="1" si="2"/>
        <v>0.80597659835974766</v>
      </c>
      <c r="L37">
        <f t="shared" ca="1" si="0"/>
        <v>6.4750178978036739E-4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16876.297999999999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t="shared" ca="1" si="1"/>
        <v>16876.297999999999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39.096000000003187</v>
      </c>
      <c r="E39" s="5">
        <f ca="1">OFFSET('2688p trace'!$S$56,(A39-1)*56,0)-OFFSET('2688p stat'!$H$1,A39*20,0)</f>
        <v>58.217476999998325</v>
      </c>
      <c r="F39" s="5">
        <f ca="1">OFFSET('2688p stat'!$H$1,A39*20,0)-OFFSET('2688p stat'!$K$1,A39*20,0)</f>
        <v>27.91759699999966</v>
      </c>
      <c r="G39" s="5">
        <f ca="1">OFFSET('2688p stat'!$K$1,A39*20,0)-OFFSET('2688p stat'!$N$1,A39*20,0)</f>
        <v>10728.288081000001</v>
      </c>
      <c r="H39" s="5">
        <f ca="1">OFFSET('2688p stat'!$N$1,A39*20,0)</f>
        <v>3137.9708449999998</v>
      </c>
      <c r="I39" s="5"/>
      <c r="J39" s="5">
        <f t="shared" ca="1" si="1"/>
        <v>13991.490000000002</v>
      </c>
      <c r="K39" s="10">
        <f t="shared" ca="1" si="2"/>
        <v>0.76677237956786581</v>
      </c>
      <c r="L39">
        <f t="shared" ca="1" si="0"/>
        <v>6.4465301170942241E-4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78.968000000008033</v>
      </c>
      <c r="E40" s="5">
        <f ca="1">OFFSET('2688p trace'!$S$56,(A40-1)*56,0)-OFFSET('2688p stat'!$H$1,A40*20,0)</f>
        <v>24.211688000003051</v>
      </c>
      <c r="F40" s="5">
        <f ca="1">OFFSET('2688p stat'!$H$1,A40*20,0)-OFFSET('2688p stat'!$K$1,A40*20,0)</f>
        <v>365.43890600000304</v>
      </c>
      <c r="G40" s="5">
        <f ca="1">OFFSET('2688p stat'!$K$1,A40*20,0)-OFFSET('2688p stat'!$N$1,A40*20,0)</f>
        <v>30333.732137999999</v>
      </c>
      <c r="H40" s="5">
        <f ca="1">OFFSET('2688p stat'!$N$1,A40*20,0)</f>
        <v>5909.5692680000002</v>
      </c>
      <c r="I40" s="5"/>
      <c r="J40" s="5">
        <f t="shared" ca="1" si="1"/>
        <v>36711.920000000013</v>
      </c>
      <c r="K40" s="10">
        <f t="shared" ca="1" si="2"/>
        <v>0.82626384395041141</v>
      </c>
      <c r="L40">
        <f t="shared" ca="1" si="0"/>
        <v>5.8880948276748401E-4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108.00838400000001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t="shared" ca="1" si="1"/>
        <v>108.00838400000001</v>
      </c>
      <c r="K41" s="10">
        <f t="shared" ca="1" si="2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71.74555799999996</v>
      </c>
      <c r="E42" s="5">
        <f ca="1">OFFSET('2688p trace'!$S$56,(A42-1)*56,0)-OFFSET('2688p stat'!$H$1,A42*20,0)</f>
        <v>36.027985999999999</v>
      </c>
      <c r="F42" s="5">
        <f ca="1">OFFSET('2688p stat'!$H$1,A42*20,0)-OFFSET('2688p stat'!$K$1,A42*20,0)</f>
        <v>2.0309179999999998</v>
      </c>
      <c r="G42" s="5">
        <f ca="1">OFFSET('2688p stat'!$K$1,A42*20,0)-OFFSET('2688p stat'!$N$1,A42*20,0)</f>
        <v>4.9369459999999998</v>
      </c>
      <c r="H42" s="5">
        <f ca="1">OFFSET('2688p stat'!$N$1,A42*20,0)</f>
        <v>0</v>
      </c>
      <c r="I42" s="5"/>
      <c r="J42" s="5">
        <f t="shared" ca="1" si="1"/>
        <v>114.74140799999996</v>
      </c>
      <c r="K42" s="10">
        <f t="shared" ca="1" si="2"/>
        <v>4.3026716213905983E-2</v>
      </c>
      <c r="L42">
        <f t="shared" ca="1" si="0"/>
        <v>3.2573608692371608E-4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55.957309999999993</v>
      </c>
      <c r="E43" s="5">
        <f ca="1">OFFSET('2688p trace'!$S$56,(A43-1)*56,0)-OFFSET('2688p stat'!$H$1,A43*20,0)</f>
        <v>35.893793000000009</v>
      </c>
      <c r="F43" s="5">
        <f ca="1">OFFSET('2688p stat'!$H$1,A43*20,0)-OFFSET('2688p stat'!$K$1,A43*20,0)</f>
        <v>2.1500049999999993</v>
      </c>
      <c r="G43" s="5">
        <f ca="1">OFFSET('2688p stat'!$K$1,A43*20,0)-OFFSET('2688p stat'!$N$1,A43*20,0)</f>
        <v>4.8973000000000004</v>
      </c>
      <c r="H43" s="5">
        <f ca="1">OFFSET('2688p stat'!$N$1,A43*20,0)</f>
        <v>0</v>
      </c>
      <c r="I43" s="5"/>
      <c r="J43" s="5">
        <f t="shared" ca="1" si="1"/>
        <v>98.898407999999989</v>
      </c>
      <c r="K43" s="10">
        <f t="shared" ca="1" si="2"/>
        <v>4.9518491743567816E-2</v>
      </c>
      <c r="L43">
        <f t="shared" ca="1" si="0"/>
        <v>4.7350821185687062E-4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40.945999999999913</v>
      </c>
      <c r="E44" s="5">
        <f ca="1">OFFSET('2688p trace'!$S$56,(A44-1)*56,0)-OFFSET('2688p stat'!$H$1,A44*20,0)</f>
        <v>95.066387000002578</v>
      </c>
      <c r="F44" s="5">
        <f ca="1">OFFSET('2688p stat'!$H$1,A44*20,0)-OFFSET('2688p stat'!$K$1,A44*20,0)</f>
        <v>3008.4855659999994</v>
      </c>
      <c r="G44" s="5">
        <f ca="1">OFFSET('2688p stat'!$K$1,A44*20,0)-OFFSET('2688p stat'!$N$1,A44*20,0)</f>
        <v>12879.108047</v>
      </c>
      <c r="H44" s="5">
        <f ca="1">OFFSET('2688p stat'!$N$1,A44*20,0)</f>
        <v>0</v>
      </c>
      <c r="I44" s="5"/>
      <c r="J44" s="5">
        <f t="shared" ca="1" si="1"/>
        <v>16023.606000000002</v>
      </c>
      <c r="K44" s="10">
        <f t="shared" ca="1" si="2"/>
        <v>0.80375840787647912</v>
      </c>
      <c r="L44">
        <f t="shared" ca="1" si="0"/>
        <v>7.537191405280739E-4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40.314000000002125</v>
      </c>
      <c r="E45" s="5">
        <f ca="1">OFFSET('2688p trace'!$S$56,(A45-1)*56,0)-OFFSET('2688p stat'!$H$1,A45*20,0)</f>
        <v>93.34233999999924</v>
      </c>
      <c r="F45" s="5">
        <f ca="1">OFFSET('2688p stat'!$H$1,A45*20,0)-OFFSET('2688p stat'!$K$1,A45*20,0)</f>
        <v>3011.5406439999988</v>
      </c>
      <c r="G45" s="5">
        <f ca="1">OFFSET('2688p stat'!$K$1,A45*20,0)-OFFSET('2688p stat'!$N$1,A45*20,0)</f>
        <v>9979.1110160000007</v>
      </c>
      <c r="H45" s="5">
        <f ca="1">OFFSET('2688p stat'!$N$1,A45*20,0)</f>
        <v>0</v>
      </c>
      <c r="I45" s="5"/>
      <c r="J45" s="5">
        <f t="shared" ca="1" si="1"/>
        <v>13124.308000000001</v>
      </c>
      <c r="K45" s="10">
        <f t="shared" ca="1" si="2"/>
        <v>0.76035330898970066</v>
      </c>
      <c r="L45">
        <f t="shared" ca="1" si="0"/>
        <v>6.2507627633783626E-5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40.388000000004467</v>
      </c>
      <c r="E46" s="5">
        <f ca="1">OFFSET('2688p trace'!$S$56,(A46-1)*56,0)-OFFSET('2688p stat'!$H$1,A46*20,0)</f>
        <v>95.211878999998589</v>
      </c>
      <c r="F46" s="5">
        <f ca="1">OFFSET('2688p stat'!$H$1,A46*20,0)-OFFSET('2688p stat'!$K$1,A46*20,0)</f>
        <v>677.51345700000093</v>
      </c>
      <c r="G46" s="5">
        <f ca="1">OFFSET('2688p stat'!$K$1,A46*20,0)-OFFSET('2688p stat'!$N$1,A46*20,0)</f>
        <v>12865.940664</v>
      </c>
      <c r="H46" s="5">
        <f ca="1">OFFSET('2688p stat'!$N$1,A46*20,0)</f>
        <v>0</v>
      </c>
      <c r="I46" s="5"/>
      <c r="J46" s="5">
        <f t="shared" ca="1" si="1"/>
        <v>13679.054000000004</v>
      </c>
      <c r="K46" s="10">
        <f t="shared" ca="1" si="2"/>
        <v>0.94055778009210256</v>
      </c>
      <c r="L46">
        <f t="shared" ca="1" si="0"/>
        <v>9.5358619141105685E-5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84.769999999989523</v>
      </c>
      <c r="E47" s="5">
        <f ca="1">OFFSET('2688p trace'!$S$56,(A47-1)*56,0)-OFFSET('2688p stat'!$H$1,A47*20,0)</f>
        <v>0.45100000001184526</v>
      </c>
      <c r="F47" s="5">
        <f ca="1">OFFSET('2688p stat'!$H$1,A47*20,0)-OFFSET('2688p stat'!$K$1,A47*20,0)</f>
        <v>47.409530999997514</v>
      </c>
      <c r="G47" s="5">
        <f ca="1">OFFSET('2688p stat'!$K$1,A47*20,0)-OFFSET('2688p stat'!$N$1,A47*20,0)</f>
        <v>26968.006377000002</v>
      </c>
      <c r="H47" s="5">
        <f ca="1">OFFSET('2688p stat'!$N$1,A47*20,0)</f>
        <v>3190.7590919999998</v>
      </c>
      <c r="I47" s="5"/>
      <c r="J47" s="5">
        <f t="shared" ca="1" si="1"/>
        <v>30291.396000000001</v>
      </c>
      <c r="K47" s="10">
        <f t="shared" ca="1" si="2"/>
        <v>0.89028601973312826</v>
      </c>
      <c r="L47">
        <f t="shared" ca="1" si="0"/>
        <v>2.1194406275758981E-3</v>
      </c>
    </row>
    <row r="48" spans="1:12" x14ac:dyDescent="0.25">
      <c r="A48">
        <v>18</v>
      </c>
      <c r="C48" t="str">
        <f ca="1">OFFSET('2688p stat'!$A$1,A48*20,0)</f>
        <v>non CUDA</v>
      </c>
      <c r="D48" s="5">
        <f ca="1">OFFSET('2688p trace'!$R$56,(A48-1)*56,0)-OFFSET('2688p trace'!$S$56,(A48-1)*56,0)</f>
        <v>29924.610000000008</v>
      </c>
      <c r="E48" s="5">
        <f ca="1">OFFSET('2688p trace'!$S$56,(A48-1)*56,0)-OFFSET('2688p stat'!$H$1,A48*20,0)</f>
        <v>0</v>
      </c>
      <c r="F48" s="5">
        <f ca="1">OFFSET('2688p stat'!$H$1,A48*20,0)-OFFSET('2688p stat'!$K$1,A48*20,0)</f>
        <v>0</v>
      </c>
      <c r="G48" s="5">
        <f ca="1">OFFSET('2688p stat'!$K$1,A48*20,0)-OFFSET('2688p stat'!$N$1,A48*20,0)</f>
        <v>0</v>
      </c>
      <c r="H48" s="5">
        <f ca="1">OFFSET('2688p stat'!$N$1,A48*20,0)</f>
        <v>0</v>
      </c>
      <c r="I48" s="5"/>
      <c r="J48" s="5">
        <f t="shared" ca="1" si="1"/>
        <v>29924.610000000008</v>
      </c>
      <c r="K48" s="10">
        <f t="shared" ca="1" si="2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OFFSET('2688p stat'!$A$1,A49*20,0)</f>
        <v>non CUDA non hash</v>
      </c>
      <c r="D49" s="5">
        <f ca="1">OFFSET('2688p trace'!$R$56,(A49-1)*56,0)-OFFSET('2688p trace'!$S$56,(A49-1)*56,0)</f>
        <v>26.786000000000058</v>
      </c>
      <c r="E49" s="5">
        <f ca="1">OFFSET('2688p trace'!$S$56,(A49-1)*56,0)-OFFSET('2688p stat'!$H$1,A49*20,0)</f>
        <v>0.3799609999950917</v>
      </c>
      <c r="F49" s="5">
        <f ca="1">OFFSET('2688p stat'!$H$1,A49*20,0)-OFFSET('2688p stat'!$K$1,A49*20,0)</f>
        <v>46.310625000001892</v>
      </c>
      <c r="G49" s="5">
        <f ca="1">OFFSET('2688p stat'!$K$1,A49*20,0)-OFFSET('2688p stat'!$N$1,A49*20,0)</f>
        <v>25344.431928999998</v>
      </c>
      <c r="H49" s="5">
        <f ca="1">OFFSET('2688p stat'!$N$1,A49*20,0)</f>
        <v>3100.6774850000002</v>
      </c>
      <c r="I49" s="5"/>
      <c r="J49" s="5">
        <f t="shared" ca="1" si="1"/>
        <v>28518.585999999996</v>
      </c>
      <c r="K49" s="10">
        <f t="shared" ca="1" si="2"/>
        <v>0.88869875697904521</v>
      </c>
      <c r="L49">
        <f t="shared" ca="1" si="0"/>
        <v>9.3656620305752653E-4</v>
      </c>
    </row>
    <row r="50" spans="1:12" x14ac:dyDescent="0.25">
      <c r="A50">
        <v>20</v>
      </c>
      <c r="C50" t="str">
        <f ca="1">OFFSET('2688p stat'!$A$1,A50*20,0)</f>
        <v>Classic ACO</v>
      </c>
      <c r="D50" s="5">
        <f ca="1">OFFSET('2688p trace'!$R$56,(A50-1)*56,0)-OFFSET('2688p trace'!$S$56,(A50-1)*56,0)</f>
        <v>7965.039999999979</v>
      </c>
      <c r="E50" s="5">
        <f ca="1">OFFSET('2688p trace'!$S$56,(A50-1)*56,0)-OFFSET('2688p stat'!$H$1,A50*20,0)</f>
        <v>298.12125000002561</v>
      </c>
      <c r="F50" s="5">
        <f ca="1">OFFSET('2688p stat'!$H$1,A50*20,0)-OFFSET('2688p stat'!$K$1,A50*20,0)</f>
        <v>114.10437499999534</v>
      </c>
      <c r="G50" s="5">
        <f ca="1">OFFSET('2688p stat'!$K$1,A50*20,0)-OFFSET('2688p stat'!$N$1,A50*20,0)</f>
        <v>359607.70439500001</v>
      </c>
      <c r="H50" s="5">
        <f ca="1">OFFSET('2688p stat'!$N$1,A50*20,0)</f>
        <v>7550.4099800000004</v>
      </c>
      <c r="I50" s="5"/>
      <c r="J50" s="5">
        <f t="shared" ca="1" si="1"/>
        <v>375535.38</v>
      </c>
      <c r="K50" s="10">
        <f t="shared" ca="1" si="2"/>
        <v>0.95758675093409307</v>
      </c>
      <c r="L50">
        <f t="shared" ca="1" si="0"/>
        <v>4.6513915480560254E-3</v>
      </c>
    </row>
    <row r="51" spans="1:12" x14ac:dyDescent="0.25">
      <c r="A51">
        <v>21</v>
      </c>
      <c r="C51" t="str">
        <f ca="1">OFFSET('2688p stat'!$A$1,A51*20,0)</f>
        <v>Classic ACO non hash</v>
      </c>
      <c r="D51" s="5">
        <f ca="1">OFFSET('2688p trace'!$R$56,(A51-1)*56,0)-OFFSET('2688p trace'!$S$56,(A51-1)*56,0)</f>
        <v>38.179999999993015</v>
      </c>
      <c r="E51" s="5">
        <f ca="1">OFFSET('2688p trace'!$S$56,(A51-1)*56,0)-OFFSET('2688p stat'!$H$1,A51*20,0)</f>
        <v>309.03687499999069</v>
      </c>
      <c r="F51" s="5">
        <f ca="1">OFFSET('2688p stat'!$H$1,A51*20,0)-OFFSET('2688p stat'!$K$1,A51*20,0)</f>
        <v>114.59625000000233</v>
      </c>
      <c r="G51" s="5">
        <f ca="1">OFFSET('2688p stat'!$K$1,A51*20,0)-OFFSET('2688p stat'!$N$1,A51*20,0)</f>
        <v>354544.46930700005</v>
      </c>
      <c r="H51" s="5">
        <f ca="1">OFFSET('2688p stat'!$N$1,A51*20,0)</f>
        <v>7572.9775680000002</v>
      </c>
      <c r="I51" s="5"/>
      <c r="J51" s="5">
        <f t="shared" ca="1" si="1"/>
        <v>362579.26</v>
      </c>
      <c r="K51" s="10">
        <f t="shared" ca="1" si="2"/>
        <v>0.97783990542371357</v>
      </c>
      <c r="L51">
        <f t="shared" ca="1" si="0"/>
        <v>3.3173136125388266E-3</v>
      </c>
    </row>
    <row r="52" spans="1:12" x14ac:dyDescent="0.25">
      <c r="A52">
        <v>22</v>
      </c>
      <c r="C52" t="str">
        <f ca="1">OFFSET('2688p stat'!$A$1,A52*20,0)</f>
        <v>omp</v>
      </c>
      <c r="D52" s="5">
        <f ca="1">OFFSET('2688p trace'!$R$56,(A52-1)*56,0)-OFFSET('2688p trace'!$S$56,(A52-1)*56,0)</f>
        <v>87.130000000004657</v>
      </c>
      <c r="E52" s="5">
        <f ca="1">OFFSET('2688p trace'!$S$56,(A52-1)*56,0)-OFFSET('2688p stat'!$H$1,A52*20,0)</f>
        <v>0.42974199999298435</v>
      </c>
      <c r="F52" s="5">
        <f ca="1">OFFSET('2688p stat'!$H$1,A52*20,0)-OFFSET('2688p stat'!$K$1,A52*20,0)</f>
        <v>46.93261700000221</v>
      </c>
      <c r="G52" s="5">
        <f ca="1">OFFSET('2688p stat'!$K$1,A52*20,0)-OFFSET('2688p stat'!$N$1,A52*20,0)</f>
        <v>26890.033994999998</v>
      </c>
      <c r="H52" s="5">
        <f ca="1">OFFSET('2688p stat'!$N$1,A52*20,0)</f>
        <v>3152.7676459999998</v>
      </c>
      <c r="I52" s="5"/>
      <c r="J52" s="5">
        <f t="shared" ca="1" si="1"/>
        <v>30177.293999999998</v>
      </c>
      <c r="K52" s="10">
        <f t="shared" ca="1" si="2"/>
        <v>0.89106843029066818</v>
      </c>
      <c r="L52">
        <f t="shared" ca="1" si="0"/>
        <v>1.0847759429939942E-3</v>
      </c>
    </row>
    <row r="53" spans="1:12" x14ac:dyDescent="0.25">
      <c r="A53">
        <v>23</v>
      </c>
      <c r="C53" t="str">
        <f ca="1">OFFSET('2688p stat'!$A$1,A53*20,0)</f>
        <v>omp non hash</v>
      </c>
      <c r="D53" s="5">
        <f ca="1">OFFSET('2688p trace'!$R$56,(A53-1)*56,0)-OFFSET('2688p trace'!$S$56,(A53-1)*56,0)</f>
        <v>88.05800000000454</v>
      </c>
      <c r="E53" s="5">
        <f ca="1">OFFSET('2688p trace'!$S$56,(A53-1)*56,0)-OFFSET('2688p stat'!$H$1,A53*20,0)</f>
        <v>0.38893000000098255</v>
      </c>
      <c r="F53" s="5">
        <f ca="1">OFFSET('2688p stat'!$H$1,A53*20,0)-OFFSET('2688p stat'!$K$1,A53*20,0)</f>
        <v>46.19503899999836</v>
      </c>
      <c r="G53" s="5">
        <f ca="1">OFFSET('2688p stat'!$K$1,A53*20,0)-OFFSET('2688p stat'!$N$1,A53*20,0)</f>
        <v>25480.816875</v>
      </c>
      <c r="H53" s="5">
        <f ca="1">OFFSET('2688p stat'!$N$1,A53*20,0)</f>
        <v>3121.8451559999999</v>
      </c>
      <c r="I53" s="5"/>
      <c r="J53" s="5">
        <f t="shared" ca="1" si="1"/>
        <v>28737.304000000004</v>
      </c>
      <c r="K53" s="10">
        <f t="shared" ca="1" si="2"/>
        <v>0.8866808408680229</v>
      </c>
      <c r="L53">
        <f t="shared" ca="1" si="0"/>
        <v>1.0060916601058077E-3</v>
      </c>
    </row>
    <row r="54" spans="1:12" x14ac:dyDescent="0.25">
      <c r="A54">
        <v>24</v>
      </c>
      <c r="C54">
        <f ca="1">OFFSET('2688p stat'!$A$1,A54*20,0)</f>
        <v>0</v>
      </c>
      <c r="D54" s="5" t="e">
        <f ca="1">OFFSET('2688p trace'!$R$56,(A54-1)*56,0)-OFFSET('2688p trace'!$S$56,(A54-1)*56,0)</f>
        <v>#DIV/0!</v>
      </c>
      <c r="E54" s="5" t="e">
        <f ca="1">OFFSET('2688p trace'!$S$56,(A54-1)*56,0)-OFFSET('2688p stat'!$H$1,A54*20,0)</f>
        <v>#DIV/0!</v>
      </c>
      <c r="F54" s="5">
        <f ca="1">OFFSET('2688p stat'!$H$1,A54*20,0)-OFFSET('2688p stat'!$K$1,A54*20,0)</f>
        <v>0</v>
      </c>
      <c r="G54" s="5">
        <f ca="1">OFFSET('2688p stat'!$K$1,A54*20,0)-OFFSET('2688p stat'!$N$1,A54*20,0)</f>
        <v>0</v>
      </c>
      <c r="H54" s="5">
        <f ca="1">OFFSET('2688p stat'!$N$1,A54*20,0)</f>
        <v>0</v>
      </c>
      <c r="I54" s="5"/>
      <c r="J54" s="5" t="e">
        <f t="shared" ca="1" si="1"/>
        <v>#DIV/0!</v>
      </c>
      <c r="K54" s="10" t="e">
        <f t="shared" ca="1" si="2"/>
        <v>#DIV/0!</v>
      </c>
      <c r="L54" t="e">
        <f t="shared" ca="1" si="0"/>
        <v>#DIV/0!</v>
      </c>
    </row>
    <row r="55" spans="1:12" x14ac:dyDescent="0.25">
      <c r="A55">
        <v>25</v>
      </c>
      <c r="C55">
        <f ca="1">OFFSET('2688p stat'!$A$1,A55*20,0)</f>
        <v>0</v>
      </c>
      <c r="D55" s="5" t="e">
        <f ca="1">OFFSET('2688p trace'!$R$56,(A55-1)*56,0)-OFFSET('2688p trace'!$S$56,(A55-1)*56,0)</f>
        <v>#DIV/0!</v>
      </c>
      <c r="E55" s="5" t="e">
        <f ca="1">OFFSET('2688p trace'!$S$56,(A55-1)*56,0)-OFFSET('2688p stat'!$H$1,A55*20,0)</f>
        <v>#DIV/0!</v>
      </c>
      <c r="F55" s="5">
        <f ca="1">OFFSET('2688p stat'!$H$1,A55*20,0)-OFFSET('2688p stat'!$K$1,A55*20,0)</f>
        <v>0</v>
      </c>
      <c r="G55" s="5">
        <f ca="1">OFFSET('2688p stat'!$K$1,A55*20,0)-OFFSET('2688p stat'!$N$1,A55*20,0)</f>
        <v>0</v>
      </c>
      <c r="H55" s="5">
        <f ca="1">OFFSET('2688p stat'!$N$1,A55*20,0)</f>
        <v>0</v>
      </c>
      <c r="I55" s="5"/>
      <c r="J55" s="5" t="e">
        <f t="shared" ca="1" si="1"/>
        <v>#DIV/0!</v>
      </c>
      <c r="K55" s="10" t="e">
        <f t="shared" ca="1" si="2"/>
        <v>#DIV/0!</v>
      </c>
      <c r="L55" t="e">
        <f t="shared" ca="1" si="0"/>
        <v>#DIV/0!</v>
      </c>
    </row>
    <row r="56" spans="1:12" x14ac:dyDescent="0.25">
      <c r="A56">
        <v>26</v>
      </c>
      <c r="C56">
        <f ca="1">OFFSET('2688p stat'!$A$1,A56*20,0)</f>
        <v>0</v>
      </c>
      <c r="D56" s="5" t="e">
        <f ca="1">OFFSET('2688p trace'!$R$56,(A56-1)*56,0)-OFFSET('2688p trace'!$S$56,(A56-1)*56,0)</f>
        <v>#DIV/0!</v>
      </c>
      <c r="E56" s="5" t="e">
        <f ca="1">OFFSET('2688p trace'!$S$56,(A56-1)*56,0)-OFFSET('2688p stat'!$H$1,A56*20,0)</f>
        <v>#DIV/0!</v>
      </c>
      <c r="F56" s="5">
        <f ca="1">OFFSET('2688p stat'!$H$1,A56*20,0)-OFFSET('2688p stat'!$K$1,A56*20,0)</f>
        <v>0</v>
      </c>
      <c r="G56" s="5">
        <f ca="1">OFFSET('2688p stat'!$K$1,A56*20,0)-OFFSET('2688p stat'!$N$1,A56*20,0)</f>
        <v>0</v>
      </c>
      <c r="H56" s="5">
        <f ca="1">OFFSET('2688p stat'!$N$1,A56*20,0)</f>
        <v>0</v>
      </c>
      <c r="I56" s="5"/>
      <c r="J56" s="5" t="e">
        <f t="shared" ca="1" si="1"/>
        <v>#DIV/0!</v>
      </c>
      <c r="K56" s="10" t="e">
        <f t="shared" ca="1" si="2"/>
        <v>#DIV/0!</v>
      </c>
      <c r="L56" t="e">
        <f t="shared" ca="1" si="0"/>
        <v>#DIV/0!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1"/>
        <v>#DIV/0!</v>
      </c>
      <c r="K57" s="10" t="e">
        <f t="shared" ca="1" si="2"/>
        <v>#DIV/0!</v>
      </c>
      <c r="L57" t="e">
        <f t="shared" ca="1" si="0"/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1"/>
        <v>#DIV/0!</v>
      </c>
      <c r="K58" s="10" t="e">
        <f t="shared" ca="1" si="2"/>
        <v>#DIV/0!</v>
      </c>
      <c r="L58" t="e">
        <f t="shared" ca="1" si="0"/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t="shared" ca="1" si="1"/>
        <v>#DIV/0!</v>
      </c>
      <c r="K59" s="10" t="e">
        <f t="shared" ca="1" si="2"/>
        <v>#DIV/0!</v>
      </c>
      <c r="L59" t="e">
        <f t="shared" ca="1" si="0"/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ref="J60:J80" ca="1" si="3">SUM(D60:H60)</f>
        <v>#DIV/0!</v>
      </c>
      <c r="K60" s="10" t="e">
        <f t="shared" ref="K60:K80" ca="1" si="4">G60/J60</f>
        <v>#DIV/0!</v>
      </c>
      <c r="L60" t="e">
        <f t="shared" ref="L60:L80" ca="1" si="5">$K$29*POWER(K60,2)*SQRT(G168/(POWER(G60,2)*$L$29)+J168/(POWER(J60,2)*$L$29))</f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3"/>
        <v>#DIV/0!</v>
      </c>
      <c r="K61" s="10" t="e">
        <f t="shared" ca="1" si="4"/>
        <v>#DIV/0!</v>
      </c>
      <c r="L61" t="e">
        <f t="shared" ca="1" si="5"/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3"/>
        <v>#DIV/0!</v>
      </c>
      <c r="K62" s="10" t="e">
        <f t="shared" ca="1" si="4"/>
        <v>#DIV/0!</v>
      </c>
      <c r="L62" t="e">
        <f t="shared" ca="1" si="5"/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t="shared" ca="1" si="3"/>
        <v>#DIV/0!</v>
      </c>
      <c r="K63" s="10" t="e">
        <f t="shared" ca="1" si="4"/>
        <v>#DIV/0!</v>
      </c>
      <c r="L63" t="e">
        <f t="shared" ca="1" si="5"/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3"/>
        <v>#DIV/0!</v>
      </c>
      <c r="K64" s="10" t="e">
        <f t="shared" ca="1" si="4"/>
        <v>#DIV/0!</v>
      </c>
      <c r="L64" t="e">
        <f t="shared" ca="1" si="5"/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3"/>
        <v>#DIV/0!</v>
      </c>
      <c r="K65" s="10" t="e">
        <f t="shared" ca="1" si="4"/>
        <v>#DIV/0!</v>
      </c>
      <c r="L65" t="e">
        <f t="shared" ca="1" si="5"/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3"/>
        <v>#DIV/0!</v>
      </c>
      <c r="K66" s="10" t="e">
        <f t="shared" ca="1" si="4"/>
        <v>#DIV/0!</v>
      </c>
      <c r="L66" t="e">
        <f t="shared" ca="1" si="5"/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3"/>
        <v>#DIV/0!</v>
      </c>
      <c r="K67" s="10" t="e">
        <f t="shared" ca="1" si="4"/>
        <v>#DIV/0!</v>
      </c>
      <c r="L67" t="e">
        <f t="shared" ca="1" si="5"/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3"/>
        <v>#DIV/0!</v>
      </c>
      <c r="K68" s="10" t="e">
        <f t="shared" ca="1" si="4"/>
        <v>#DIV/0!</v>
      </c>
      <c r="L68" t="e">
        <f t="shared" ca="1" si="5"/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3"/>
        <v>#DIV/0!</v>
      </c>
      <c r="K69" s="10" t="e">
        <f t="shared" ca="1" si="4"/>
        <v>#DIV/0!</v>
      </c>
      <c r="L69" t="e">
        <f t="shared" ca="1" si="5"/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3"/>
        <v>#DIV/0!</v>
      </c>
      <c r="K70" s="10" t="e">
        <f t="shared" ca="1" si="4"/>
        <v>#DIV/0!</v>
      </c>
      <c r="L70" t="e">
        <f t="shared" ca="1" si="5"/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3"/>
        <v>#DIV/0!</v>
      </c>
      <c r="K71" s="10" t="e">
        <f t="shared" ca="1" si="4"/>
        <v>#DIV/0!</v>
      </c>
      <c r="L71" t="e">
        <f t="shared" ca="1" si="5"/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3"/>
        <v>#DIV/0!</v>
      </c>
      <c r="K72" s="10" t="e">
        <f t="shared" ca="1" si="4"/>
        <v>#DIV/0!</v>
      </c>
      <c r="L72" t="e">
        <f t="shared" ca="1" si="5"/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3"/>
        <v>#DIV/0!</v>
      </c>
      <c r="K73" s="10" t="e">
        <f t="shared" ca="1" si="4"/>
        <v>#DIV/0!</v>
      </c>
      <c r="L73" t="e">
        <f t="shared" ca="1" si="5"/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3"/>
        <v>#DIV/0!</v>
      </c>
      <c r="K74" s="10" t="e">
        <f t="shared" ca="1" si="4"/>
        <v>#DIV/0!</v>
      </c>
      <c r="L74" t="e">
        <f t="shared" ca="1" si="5"/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3"/>
        <v>#DIV/0!</v>
      </c>
      <c r="K75" s="10" t="e">
        <f t="shared" ca="1" si="4"/>
        <v>#DIV/0!</v>
      </c>
      <c r="L75" t="e">
        <f t="shared" ca="1" si="5"/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3"/>
        <v>#DIV/0!</v>
      </c>
      <c r="K76" s="10" t="e">
        <f t="shared" ca="1" si="4"/>
        <v>#DIV/0!</v>
      </c>
      <c r="L76" t="e">
        <f t="shared" ca="1" si="5"/>
        <v>#DIV/0!</v>
      </c>
    </row>
    <row r="77" spans="1:12" x14ac:dyDescent="0.25">
      <c r="A77">
        <v>47</v>
      </c>
      <c r="C77">
        <f ca="1">OFFSET('2688p stat'!$A$1,A77*20,0)</f>
        <v>0</v>
      </c>
      <c r="D77" s="5">
        <f ca="1">OFFSET('2688p trace'!$R$56,(A77-1)*56,0)-OFFSET('2688p trace'!$S$56,(A77-1)*56,0)</f>
        <v>0</v>
      </c>
      <c r="E77" s="5">
        <f ca="1">OFFSET('2688p trace'!$S$56,(A77-1)*56,0)-OFFSET('2688p stat'!$H$1,A77*20,0)</f>
        <v>0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>
        <f t="shared" ca="1" si="3"/>
        <v>0</v>
      </c>
      <c r="K77" s="10" t="e">
        <f t="shared" ca="1" si="4"/>
        <v>#DIV/0!</v>
      </c>
      <c r="L77" t="e">
        <f t="shared" ca="1" si="5"/>
        <v>#DIV/0!</v>
      </c>
    </row>
    <row r="78" spans="1:12" x14ac:dyDescent="0.25">
      <c r="A78">
        <v>48</v>
      </c>
      <c r="C78">
        <f ca="1">OFFSET('2688p stat'!$A$1,A78*20,0)</f>
        <v>0</v>
      </c>
      <c r="D78" s="5">
        <f ca="1">OFFSET('2688p trace'!$R$56,(A78-1)*56,0)-OFFSET('2688p trace'!$S$56,(A78-1)*56,0)</f>
        <v>0</v>
      </c>
      <c r="E78" s="5">
        <f ca="1">OFFSET('2688p trace'!$S$56,(A78-1)*56,0)-OFFSET('2688p stat'!$H$1,A78*20,0)</f>
        <v>0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>
        <f t="shared" ca="1" si="3"/>
        <v>0</v>
      </c>
      <c r="K78" s="10" t="e">
        <f t="shared" ca="1" si="4"/>
        <v>#DIV/0!</v>
      </c>
      <c r="L78" t="e">
        <f t="shared" ca="1" si="5"/>
        <v>#DIV/0!</v>
      </c>
    </row>
    <row r="79" spans="1:12" x14ac:dyDescent="0.25">
      <c r="A79">
        <v>49</v>
      </c>
      <c r="C79">
        <f ca="1">OFFSET('2688p stat'!$A$1,A79*20,0)</f>
        <v>0</v>
      </c>
      <c r="D79" s="5">
        <f ca="1">OFFSET('2688p trace'!$R$56,(A79-1)*56,0)-OFFSET('2688p trace'!$S$56,(A79-1)*56,0)</f>
        <v>0</v>
      </c>
      <c r="E79" s="5">
        <f ca="1">OFFSET('2688p trace'!$S$56,(A79-1)*56,0)-OFFSET('2688p stat'!$H$1,A79*20,0)</f>
        <v>0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>
        <f t="shared" ca="1" si="3"/>
        <v>0</v>
      </c>
      <c r="K79" s="10" t="e">
        <f t="shared" ca="1" si="4"/>
        <v>#DIV/0!</v>
      </c>
      <c r="L79" t="e">
        <f t="shared" ca="1" si="5"/>
        <v>#DIV/0!</v>
      </c>
    </row>
    <row r="80" spans="1:12" x14ac:dyDescent="0.25">
      <c r="A80">
        <v>50</v>
      </c>
      <c r="C80">
        <f ca="1">OFFSET('2688p stat'!$A$1,A80*20,0)</f>
        <v>0</v>
      </c>
      <c r="D80" s="5">
        <f ca="1">OFFSET('2688p trace'!$R$56,(A80-1)*56,0)-OFFSET('2688p trace'!$S$56,(A80-1)*56,0)</f>
        <v>0</v>
      </c>
      <c r="E80" s="5">
        <f ca="1">OFFSET('2688p trace'!$S$56,(A80-1)*56,0)-OFFSET('2688p stat'!$H$1,A80*20,0)</f>
        <v>0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>
        <f t="shared" ca="1" si="3"/>
        <v>0</v>
      </c>
      <c r="K80" s="10" t="e">
        <f t="shared" ca="1" si="4"/>
        <v>#DIV/0!</v>
      </c>
      <c r="L80" t="e">
        <f t="shared" ca="1" si="5"/>
        <v>#DIV/0!</v>
      </c>
    </row>
    <row r="83" spans="1:8" x14ac:dyDescent="0.25">
      <c r="D83" t="s">
        <v>68</v>
      </c>
    </row>
    <row r="84" spans="1:8" x14ac:dyDescent="0.25">
      <c r="D84" t="s">
        <v>57</v>
      </c>
      <c r="E84" t="s">
        <v>53</v>
      </c>
      <c r="F84" t="s">
        <v>54</v>
      </c>
      <c r="G84" t="s">
        <v>55</v>
      </c>
      <c r="H84" t="s">
        <v>56</v>
      </c>
    </row>
    <row r="85" spans="1:8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74.213698000000008</v>
      </c>
      <c r="E85" s="5">
        <f ca="1">OFFSET('2688p trace'!$S$56,(A85-1)*56,0)</f>
        <v>31.427341999999996</v>
      </c>
      <c r="F85" s="5">
        <f ca="1">OFFSET('2688p stat'!$H$1,A85*20,0)</f>
        <v>10.72841</v>
      </c>
      <c r="G85" s="5">
        <f ca="1">OFFSET('2688p stat'!$K$1,A85*20,0)</f>
        <v>4.6997450000000001</v>
      </c>
      <c r="H85" s="5">
        <f ca="1">OFFSET('2688p stat'!$N$1,A85*20,0)</f>
        <v>3.0256020000000001</v>
      </c>
    </row>
    <row r="86" spans="1:8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75.13615200000001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8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17689.773999999998</v>
      </c>
      <c r="E87" s="5">
        <f ca="1">OFFSET('2688p trace'!$S$56,(A87-1)*56,0)</f>
        <v>17654.135999999999</v>
      </c>
      <c r="F87" s="5">
        <f ca="1">OFFSET('2688p stat'!$H$1,A87*20,0)</f>
        <v>17378.142811999998</v>
      </c>
      <c r="G87" s="5">
        <f ca="1">OFFSET('2688p stat'!$K$1,A87*20,0)</f>
        <v>17376.394101999998</v>
      </c>
      <c r="H87" s="5">
        <f ca="1">OFFSET('2688p stat'!$N$1,A87*20,0)</f>
        <v>2.0298799999999999</v>
      </c>
    </row>
    <row r="88" spans="1:8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16001.091999999993</v>
      </c>
      <c r="E88" s="5">
        <f ca="1">OFFSET('2688p trace'!$S$56,(A88-1)*56,0)</f>
        <v>15961.626000000007</v>
      </c>
      <c r="F88" s="5">
        <f ca="1">OFFSET('2688p stat'!$H$1,A88*20,0)</f>
        <v>15868.646328000001</v>
      </c>
      <c r="G88" s="5">
        <f ca="1">OFFSET('2688p stat'!$K$1,A88*20,0)</f>
        <v>15747.297012000001</v>
      </c>
      <c r="H88" s="5">
        <f ca="1">OFFSET('2688p stat'!$N$1,A88*20,0)</f>
        <v>2870.5365430000002</v>
      </c>
    </row>
    <row r="89" spans="1:8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13666.312000000007</v>
      </c>
      <c r="E89" s="5">
        <f ca="1">OFFSET('2688p trace'!$S$56,(A89-1)*56,0)</f>
        <v>13626.968000000003</v>
      </c>
      <c r="F89" s="5">
        <f ca="1">OFFSET('2688p stat'!$H$1,A89*20,0)</f>
        <v>13540.136875</v>
      </c>
      <c r="G89" s="5">
        <f ca="1">OFFSET('2688p stat'!$K$1,A89*20,0)</f>
        <v>13491.553926000001</v>
      </c>
      <c r="H89" s="5">
        <f ca="1">OFFSET('2688p stat'!$N$1,A89*20,0)</f>
        <v>636.54917999999998</v>
      </c>
    </row>
    <row r="90" spans="1:8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13102.876</v>
      </c>
      <c r="E90" s="5">
        <f ca="1">OFFSET('2688p trace'!$S$56,(A90-1)*56,0)</f>
        <v>13063.562000000004</v>
      </c>
      <c r="F90" s="5">
        <f ca="1">OFFSET('2688p stat'!$H$1,A90*20,0)</f>
        <v>12972.883555</v>
      </c>
      <c r="G90" s="5">
        <f ca="1">OFFSET('2688p stat'!$K$1,A90*20,0)</f>
        <v>12851.703086</v>
      </c>
      <c r="H90" s="5">
        <f ca="1">OFFSET('2688p stat'!$N$1,A90*20,0)</f>
        <v>2872.543193</v>
      </c>
    </row>
    <row r="91" spans="1:8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16887.406000000006</v>
      </c>
      <c r="E91" s="5">
        <f ca="1">OFFSET('2688p trace'!$S$56,(A91-1)*56,0)</f>
        <v>16848.092000000001</v>
      </c>
      <c r="F91" s="5">
        <f ca="1">OFFSET('2688p stat'!$H$1,A91*20,0)</f>
        <v>16791.359648000001</v>
      </c>
      <c r="G91" s="5">
        <f ca="1">OFFSET('2688p stat'!$K$1,A91*20,0)</f>
        <v>16762.716444999998</v>
      </c>
      <c r="H91" s="5">
        <f ca="1">OFFSET('2688p stat'!$N$1,A91*20,0)</f>
        <v>3151.8624020000002</v>
      </c>
    </row>
    <row r="92" spans="1:8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16876.297999999999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8" x14ac:dyDescent="0.25">
      <c r="A93">
        <v>9</v>
      </c>
      <c r="C93" t="str">
        <f ca="1">OFFSET('2688p stat'!$A$1,A93*20,0)</f>
        <v>CUDA ant add CPU non hash</v>
      </c>
      <c r="D93" s="5">
        <f ca="1">OFFSET('2688p trace'!$R$56,(A93-1)*56,0)</f>
        <v>13991.490000000002</v>
      </c>
      <c r="E93" s="5">
        <f ca="1">OFFSET('2688p trace'!$S$56,(A93-1)*56,0)</f>
        <v>13952.393999999998</v>
      </c>
      <c r="F93" s="5">
        <f ca="1">OFFSET('2688p stat'!$H$1,A93*20,0)</f>
        <v>13894.176523</v>
      </c>
      <c r="G93" s="5">
        <f ca="1">OFFSET('2688p stat'!$K$1,A93*20,0)</f>
        <v>13866.258926</v>
      </c>
      <c r="H93" s="5">
        <f ca="1">OFFSET('2688p stat'!$N$1,A93*20,0)</f>
        <v>3137.9708449999998</v>
      </c>
    </row>
    <row r="94" spans="1:8" x14ac:dyDescent="0.25">
      <c r="A94">
        <v>10</v>
      </c>
      <c r="C94" t="str">
        <f ca="1">OFFSET('2688p stat'!$A$1,A94*20,0)</f>
        <v>CUDA ant add CPU12</v>
      </c>
      <c r="D94" s="5">
        <f ca="1">OFFSET('2688p trace'!$R$56,(A94-1)*56,0)</f>
        <v>36711.920000000013</v>
      </c>
      <c r="E94" s="5">
        <f ca="1">OFFSET('2688p trace'!$S$56,(A94-1)*56,0)</f>
        <v>36632.952000000005</v>
      </c>
      <c r="F94" s="5">
        <f ca="1">OFFSET('2688p stat'!$H$1,A94*20,0)</f>
        <v>36608.740312000002</v>
      </c>
      <c r="G94" s="5">
        <f ca="1">OFFSET('2688p stat'!$K$1,A94*20,0)</f>
        <v>36243.301405999999</v>
      </c>
      <c r="H94" s="5">
        <f ca="1">OFFSET('2688p stat'!$N$1,A94*20,0)</f>
        <v>5909.5692680000002</v>
      </c>
    </row>
    <row r="95" spans="1:8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108.00838400000001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8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114.74140799999995</v>
      </c>
      <c r="E96" s="5">
        <f ca="1">OFFSET('2688p trace'!$S$56,(A96-1)*56,0)</f>
        <v>42.995849999999997</v>
      </c>
      <c r="F96" s="5">
        <f ca="1">OFFSET('2688p stat'!$H$1,A96*20,0)</f>
        <v>6.9678639999999996</v>
      </c>
      <c r="G96" s="5">
        <f ca="1">OFFSET('2688p stat'!$K$1,A96*20,0)</f>
        <v>4.9369459999999998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98.898408000000003</v>
      </c>
      <c r="E97" s="5">
        <f ca="1">OFFSET('2688p trace'!$S$56,(A97-1)*56,0)</f>
        <v>42.941098000000011</v>
      </c>
      <c r="F97" s="5">
        <f ca="1">OFFSET('2688p stat'!$H$1,A97*20,0)</f>
        <v>7.0473049999999997</v>
      </c>
      <c r="G97" s="5">
        <f ca="1">OFFSET('2688p stat'!$K$1,A97*20,0)</f>
        <v>4.8973000000000004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16023.606000000002</v>
      </c>
      <c r="E98" s="5">
        <f ca="1">OFFSET('2688p trace'!$S$56,(A98-1)*56,0)</f>
        <v>15982.660000000002</v>
      </c>
      <c r="F98" s="5">
        <f ca="1">OFFSET('2688p stat'!$H$1,A98*20,0)</f>
        <v>15887.593612999999</v>
      </c>
      <c r="G98" s="5">
        <f ca="1">OFFSET('2688p stat'!$K$1,A98*20,0)</f>
        <v>12879.108047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13124.308000000001</v>
      </c>
      <c r="E99" s="5">
        <f ca="1">OFFSET('2688p trace'!$S$56,(A99-1)*56,0)</f>
        <v>13083.993999999999</v>
      </c>
      <c r="F99" s="5">
        <f ca="1">OFFSET('2688p stat'!$H$1,A99*20,0)</f>
        <v>12990.65166</v>
      </c>
      <c r="G99" s="5">
        <f ca="1">OFFSET('2688p stat'!$K$1,A99*20,0)</f>
        <v>9979.1110160000007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13679.054000000004</v>
      </c>
      <c r="E100" s="5">
        <f ca="1">OFFSET('2688p trace'!$S$56,(A100-1)*56,0)</f>
        <v>13638.665999999999</v>
      </c>
      <c r="F100" s="5">
        <f ca="1">OFFSET('2688p stat'!$H$1,A100*20,0)</f>
        <v>13543.454121000001</v>
      </c>
      <c r="G100" s="5">
        <f ca="1">OFFSET('2688p stat'!$K$1,A100*20,0)</f>
        <v>12865.940664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30291.396000000001</v>
      </c>
      <c r="E101" s="5">
        <f ca="1">OFFSET('2688p trace'!$S$56,(A101-1)*56,0)</f>
        <v>30206.626000000011</v>
      </c>
      <c r="F101" s="5">
        <f ca="1">OFFSET('2688p stat'!$H$1,A101*20,0)</f>
        <v>30206.174999999999</v>
      </c>
      <c r="G101" s="5">
        <f ca="1">OFFSET('2688p stat'!$K$1,A101*20,0)</f>
        <v>30158.765469000002</v>
      </c>
      <c r="H101" s="5">
        <f ca="1">OFFSET('2688p stat'!$N$1,A101*20,0)</f>
        <v>3190.7590919999998</v>
      </c>
    </row>
    <row r="102" spans="1:8" x14ac:dyDescent="0.25">
      <c r="A102">
        <v>18</v>
      </c>
      <c r="C102" t="str">
        <f ca="1">OFFSET('2688p stat'!$A$1,A102*20,0)</f>
        <v>non CUDA</v>
      </c>
      <c r="D102" s="5">
        <f ca="1">OFFSET('2688p trace'!$R$56,(A102-1)*56,0)</f>
        <v>29924.610000000008</v>
      </c>
      <c r="E102" s="5">
        <f ca="1">OFFSET('2688p trace'!$S$56,(A102-1)*56,0)</f>
        <v>0</v>
      </c>
      <c r="F102" s="5">
        <f ca="1">OFFSET('2688p stat'!$H$1,A102*20,0)</f>
        <v>0</v>
      </c>
      <c r="G102" s="5">
        <f ca="1">OFFSET('2688p stat'!$K$1,A102*20,0)</f>
        <v>0</v>
      </c>
      <c r="H102" s="5">
        <f ca="1">OFFSET('2688p stat'!$N$1,A102*20,0)</f>
        <v>0</v>
      </c>
    </row>
    <row r="103" spans="1:8" x14ac:dyDescent="0.25">
      <c r="A103">
        <v>19</v>
      </c>
      <c r="C103" t="str">
        <f ca="1">OFFSET('2688p stat'!$A$1,A103*20,0)</f>
        <v>non CUDA non hash</v>
      </c>
      <c r="D103" s="5">
        <f ca="1">OFFSET('2688p trace'!$R$56,(A103-1)*56,0)</f>
        <v>28518.585999999996</v>
      </c>
      <c r="E103" s="5">
        <f ca="1">OFFSET('2688p trace'!$S$56,(A103-1)*56,0)</f>
        <v>28491.799999999996</v>
      </c>
      <c r="F103" s="5">
        <f ca="1">OFFSET('2688p stat'!$H$1,A103*20,0)</f>
        <v>28491.420039000001</v>
      </c>
      <c r="G103" s="5">
        <f ca="1">OFFSET('2688p stat'!$K$1,A103*20,0)</f>
        <v>28445.109413999999</v>
      </c>
      <c r="H103" s="5">
        <f ca="1">OFFSET('2688p stat'!$N$1,A103*20,0)</f>
        <v>3100.6774850000002</v>
      </c>
    </row>
    <row r="104" spans="1:8" x14ac:dyDescent="0.25">
      <c r="A104">
        <v>20</v>
      </c>
      <c r="C104" t="str">
        <f ca="1">OFFSET('2688p stat'!$A$1,A104*20,0)</f>
        <v>Classic ACO</v>
      </c>
      <c r="D104" s="5">
        <f ca="1">OFFSET('2688p trace'!$R$56,(A104-1)*56,0)</f>
        <v>375535.38</v>
      </c>
      <c r="E104" s="5">
        <f ca="1">OFFSET('2688p trace'!$S$56,(A104-1)*56,0)</f>
        <v>367570.34</v>
      </c>
      <c r="F104" s="5">
        <f ca="1">OFFSET('2688p stat'!$H$1,A104*20,0)</f>
        <v>367272.21875</v>
      </c>
      <c r="G104" s="5">
        <f ca="1">OFFSET('2688p stat'!$K$1,A104*20,0)</f>
        <v>367158.114375</v>
      </c>
      <c r="H104" s="5">
        <f ca="1">OFFSET('2688p stat'!$N$1,A104*20,0)</f>
        <v>7550.4099800000004</v>
      </c>
    </row>
    <row r="105" spans="1:8" x14ac:dyDescent="0.25">
      <c r="A105">
        <v>21</v>
      </c>
      <c r="C105" t="str">
        <f ca="1">OFFSET('2688p stat'!$A$1,A105*20,0)</f>
        <v>Classic ACO non hash</v>
      </c>
      <c r="D105" s="5">
        <f ca="1">OFFSET('2688p trace'!$R$56,(A105-1)*56,0)</f>
        <v>362579.26</v>
      </c>
      <c r="E105" s="5">
        <f ca="1">OFFSET('2688p trace'!$S$56,(A105-1)*56,0)</f>
        <v>362541.08</v>
      </c>
      <c r="F105" s="5">
        <f ca="1">OFFSET('2688p stat'!$H$1,A105*20,0)</f>
        <v>362232.04312500003</v>
      </c>
      <c r="G105" s="5">
        <f ca="1">OFFSET('2688p stat'!$K$1,A105*20,0)</f>
        <v>362117.44687500002</v>
      </c>
      <c r="H105" s="5">
        <f ca="1">OFFSET('2688p stat'!$N$1,A105*20,0)</f>
        <v>7572.9775680000002</v>
      </c>
    </row>
    <row r="106" spans="1:8" x14ac:dyDescent="0.25">
      <c r="A106">
        <v>22</v>
      </c>
      <c r="C106" t="str">
        <f ca="1">OFFSET('2688p stat'!$A$1,A106*20,0)</f>
        <v>omp</v>
      </c>
      <c r="D106" s="5">
        <f ca="1">OFFSET('2688p trace'!$R$56,(A106-1)*56,0)</f>
        <v>30177.293999999998</v>
      </c>
      <c r="E106" s="5">
        <f ca="1">OFFSET('2688p trace'!$S$56,(A106-1)*56,0)</f>
        <v>30090.163999999993</v>
      </c>
      <c r="F106" s="5">
        <f ca="1">OFFSET('2688p stat'!$H$1,A106*20,0)</f>
        <v>30089.734258</v>
      </c>
      <c r="G106" s="5">
        <f ca="1">OFFSET('2688p stat'!$K$1,A106*20,0)</f>
        <v>30042.801640999998</v>
      </c>
      <c r="H106" s="5">
        <f ca="1">OFFSET('2688p stat'!$N$1,A106*20,0)</f>
        <v>3152.7676459999998</v>
      </c>
    </row>
    <row r="107" spans="1:8" x14ac:dyDescent="0.25">
      <c r="A107">
        <v>23</v>
      </c>
      <c r="C107" t="str">
        <f ca="1">OFFSET('2688p stat'!$A$1,A107*20,0)</f>
        <v>omp non hash</v>
      </c>
      <c r="D107" s="5">
        <f ca="1">OFFSET('2688p trace'!$R$56,(A107-1)*56,0)</f>
        <v>28737.304000000004</v>
      </c>
      <c r="E107" s="5">
        <f ca="1">OFFSET('2688p trace'!$S$56,(A107-1)*56,0)</f>
        <v>28649.245999999999</v>
      </c>
      <c r="F107" s="5">
        <f ca="1">OFFSET('2688p stat'!$H$1,A107*20,0)</f>
        <v>28648.857069999998</v>
      </c>
      <c r="G107" s="5">
        <f ca="1">OFFSET('2688p stat'!$K$1,A107*20,0)</f>
        <v>28602.662031</v>
      </c>
      <c r="H107" s="5">
        <f ca="1">OFFSET('2688p stat'!$N$1,A107*20,0)</f>
        <v>3121.8451559999999</v>
      </c>
    </row>
    <row r="108" spans="1:8" x14ac:dyDescent="0.25">
      <c r="A108">
        <v>24</v>
      </c>
      <c r="C108">
        <f ca="1">OFFSET('2688p stat'!$A$1,A108*20,0)</f>
        <v>0</v>
      </c>
      <c r="D108" s="5" t="e">
        <f ca="1">OFFSET('2688p trace'!$R$56,(A108-1)*56,0)</f>
        <v>#DIV/0!</v>
      </c>
      <c r="E108" s="5" t="e">
        <f ca="1">OFFSET('2688p trace'!$S$56,(A108-1)*56,0)</f>
        <v>#DIV/0!</v>
      </c>
      <c r="F108" s="5">
        <f ca="1">OFFSET('2688p stat'!$H$1,A108*20,0)</f>
        <v>0</v>
      </c>
      <c r="G108" s="5">
        <f ca="1">OFFSET('2688p stat'!$K$1,A108*20,0)</f>
        <v>0</v>
      </c>
      <c r="H108" s="5">
        <f ca="1">OFFSET('2688p stat'!$N$1,A108*20,0)</f>
        <v>0</v>
      </c>
    </row>
    <row r="109" spans="1:8" x14ac:dyDescent="0.25">
      <c r="A109">
        <v>25</v>
      </c>
      <c r="C109">
        <f ca="1">OFFSET('2688p stat'!$A$1,A109*20,0)</f>
        <v>0</v>
      </c>
      <c r="D109" s="5" t="e">
        <f ca="1">OFFSET('2688p trace'!$R$56,(A109-1)*56,0)</f>
        <v>#DIV/0!</v>
      </c>
      <c r="E109" s="5" t="e">
        <f ca="1">OFFSET('2688p trace'!$S$56,(A109-1)*56,0)</f>
        <v>#DIV/0!</v>
      </c>
      <c r="F109" s="5">
        <f ca="1">OFFSET('2688p stat'!$H$1,A109*20,0)</f>
        <v>0</v>
      </c>
      <c r="G109" s="5">
        <f ca="1">OFFSET('2688p stat'!$K$1,A109*20,0)</f>
        <v>0</v>
      </c>
      <c r="H109" s="5">
        <f ca="1">OFFSET('2688p stat'!$N$1,A109*20,0)</f>
        <v>0</v>
      </c>
    </row>
    <row r="110" spans="1:8" x14ac:dyDescent="0.25">
      <c r="A110">
        <v>26</v>
      </c>
      <c r="C110">
        <f ca="1">OFFSET('2688p stat'!$A$1,A110*20,0)</f>
        <v>0</v>
      </c>
      <c r="D110" s="5" t="e">
        <f ca="1">OFFSET('2688p trace'!$R$56,(A110-1)*56,0)</f>
        <v>#DIV/0!</v>
      </c>
      <c r="E110" s="5" t="e">
        <f ca="1">OFFSET('2688p trace'!$S$56,(A110-1)*56,0)</f>
        <v>#DIV/0!</v>
      </c>
      <c r="F110" s="5">
        <f ca="1">OFFSET('2688p stat'!$H$1,A110*20,0)</f>
        <v>0</v>
      </c>
      <c r="G110" s="5">
        <f ca="1">OFFSET('2688p stat'!$K$1,A110*20,0)</f>
        <v>0</v>
      </c>
      <c r="H110" s="5">
        <f ca="1">OFFSET('2688p stat'!$N$1,A110*20,0)</f>
        <v>0</v>
      </c>
    </row>
    <row r="111" spans="1:8" x14ac:dyDescent="0.25">
      <c r="A111">
        <v>27</v>
      </c>
      <c r="C111">
        <f ca="1">OFFSET('2688p stat'!$A$1,A111*20,0)</f>
        <v>0</v>
      </c>
      <c r="D111" s="5" t="e">
        <f ca="1">OFFSET('2688p trace'!$R$56,(A111-1)*56,0)</f>
        <v>#DIV/0!</v>
      </c>
      <c r="E111" s="5" t="e">
        <f ca="1">OFFSET('2688p trace'!$S$56,(A111-1)*56,0)</f>
        <v>#DIV/0!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28</v>
      </c>
      <c r="C112">
        <f ca="1">OFFSET('2688p stat'!$A$1,A112*20,0)</f>
        <v>0</v>
      </c>
      <c r="D112" s="5" t="e">
        <f ca="1">OFFSET('2688p trace'!$R$56,(A112-1)*56,0)</f>
        <v>#DIV/0!</v>
      </c>
      <c r="E112" s="5" t="e">
        <f ca="1">OFFSET('2688p trace'!$S$56,(A112-1)*56,0)</f>
        <v>#DIV/0!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>
        <f ca="1">OFFSET('2688p stat'!$A$1,A113*20,0)</f>
        <v>0</v>
      </c>
      <c r="D113" s="5" t="e">
        <f ca="1">OFFSET('2688p trace'!$R$56,(A113-1)*56,0)</f>
        <v>#DIV/0!</v>
      </c>
      <c r="E113" s="5" t="e">
        <f ca="1">OFFSET('2688p trace'!$S$56,(A113-1)*56,0)</f>
        <v>#DIV/0!</v>
      </c>
      <c r="F113" s="5">
        <f ca="1">OFFSET('2688p stat'!$H$1,A113*20,0)</f>
        <v>0</v>
      </c>
      <c r="G113" s="5">
        <f ca="1">OFFSET('2688p stat'!$K$1,A113*20,0)</f>
        <v>0</v>
      </c>
      <c r="H113" s="5">
        <f ca="1">OFFSET('2688p stat'!$N$1,A113*20,0)</f>
        <v>0</v>
      </c>
    </row>
    <row r="114" spans="1:8" x14ac:dyDescent="0.25">
      <c r="A114">
        <v>30</v>
      </c>
      <c r="C114">
        <f ca="1">OFFSET('2688p stat'!$A$1,A114*20,0)</f>
        <v>0</v>
      </c>
      <c r="D114" s="5" t="e">
        <f ca="1">OFFSET('2688p trace'!$R$56,(A114-1)*56,0)</f>
        <v>#DIV/0!</v>
      </c>
      <c r="E114" s="5" t="e">
        <f ca="1">OFFSET('2688p trace'!$S$56,(A114-1)*56,0)</f>
        <v>#DIV/0!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31</v>
      </c>
      <c r="C115">
        <f ca="1">OFFSET('2688p stat'!$A$1,A115*20,0)</f>
        <v>0</v>
      </c>
      <c r="D115" s="5" t="e">
        <f ca="1">OFFSET('2688p trace'!$R$56,(A115-1)*56,0)</f>
        <v>#DIV/0!</v>
      </c>
      <c r="E115" s="5" t="e">
        <f ca="1">OFFSET('2688p trace'!$S$56,(A115-1)*56,0)</f>
        <v>#DIV/0!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>
        <f ca="1">OFFSET('2688p stat'!$A$1,A116*20,0)</f>
        <v>0</v>
      </c>
      <c r="D116" s="5" t="e">
        <f ca="1">OFFSET('2688p trace'!$R$56,(A116-1)*56,0)</f>
        <v>#DIV/0!</v>
      </c>
      <c r="E116" s="5" t="e">
        <f ca="1">OFFSET('2688p trace'!$S$56,(A116-1)*56,0)</f>
        <v>#DIV/0!</v>
      </c>
      <c r="F116" s="5">
        <f ca="1">OFFSET('2688p stat'!$H$1,A116*20,0)</f>
        <v>0</v>
      </c>
      <c r="G116" s="5">
        <f ca="1">OFFSET('2688p stat'!$K$1,A116*20,0)</f>
        <v>0</v>
      </c>
      <c r="H116" s="5">
        <f ca="1">OFFSET('2688p stat'!$N$1,A116*20,0)</f>
        <v>0</v>
      </c>
    </row>
    <row r="117" spans="1:8" x14ac:dyDescent="0.25">
      <c r="A117">
        <v>33</v>
      </c>
      <c r="C117">
        <f ca="1">OFFSET('2688p stat'!$A$1,A117*20,0)</f>
        <v>0</v>
      </c>
      <c r="D117" s="5" t="e">
        <f ca="1">OFFSET('2688p trace'!$R$56,(A117-1)*56,0)</f>
        <v>#DIV/0!</v>
      </c>
      <c r="E117" s="5" t="e">
        <f ca="1">OFFSET('2688p trace'!$S$56,(A117-1)*56,0)</f>
        <v>#DIV/0!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34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36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10" x14ac:dyDescent="0.25">
      <c r="A131">
        <v>47</v>
      </c>
      <c r="C131">
        <f ca="1">OFFSET('2688p stat'!$A$1,A131*20,0)</f>
        <v>0</v>
      </c>
      <c r="D131" s="5">
        <f ca="1">OFFSET('2688p trace'!$R$56,(A131-1)*56,0)</f>
        <v>0</v>
      </c>
      <c r="E131" s="5">
        <f ca="1">OFFSET('2688p trace'!$S$56,(A131-1)*56,0)</f>
        <v>0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10" x14ac:dyDescent="0.25">
      <c r="A132">
        <v>48</v>
      </c>
      <c r="C132">
        <f ca="1">OFFSET('2688p stat'!$A$1,A132*20,0)</f>
        <v>0</v>
      </c>
      <c r="D132" s="5">
        <f ca="1">OFFSET('2688p trace'!$R$56,(A132-1)*56,0)</f>
        <v>0</v>
      </c>
      <c r="E132" s="5">
        <f ca="1">OFFSET('2688p trace'!$S$56,(A132-1)*56,0)</f>
        <v>0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>
        <f ca="1">OFFSET('2688p trace'!$R$56,(A133-1)*56,0)</f>
        <v>0</v>
      </c>
      <c r="E133" s="5">
        <f ca="1">OFFSET('2688p trace'!$S$56,(A133-1)*56,0)</f>
        <v>0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>
        <f ca="1">OFFSET('2688p trace'!$R$56,(A134-1)*56,0)</f>
        <v>0</v>
      </c>
      <c r="E134" s="5">
        <f ca="1">OFFSET('2688p trace'!$S$56,(A134-1)*56,0)</f>
        <v>0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7" spans="1:10" x14ac:dyDescent="0.25">
      <c r="C137" t="s">
        <v>72</v>
      </c>
    </row>
    <row r="138" spans="1:10" x14ac:dyDescent="0.25">
      <c r="D138" t="s">
        <v>57</v>
      </c>
      <c r="E138" t="s">
        <v>53</v>
      </c>
      <c r="F138" t="s">
        <v>54</v>
      </c>
      <c r="G138" t="s">
        <v>55</v>
      </c>
      <c r="H138" t="s">
        <v>56</v>
      </c>
      <c r="J138" t="s">
        <v>71</v>
      </c>
    </row>
    <row r="139" spans="1:10" x14ac:dyDescent="0.25">
      <c r="A139">
        <v>1</v>
      </c>
      <c r="C139" t="str">
        <f ca="1">OFFSET('2688p stat'!$A$1,A139*20,0)</f>
        <v>CUDA Time</v>
      </c>
      <c r="D139" s="5">
        <f ca="1">OFFSET('2688p trace'!$U$56,(A31-1)*56,0)</f>
        <v>38.147070946995989</v>
      </c>
      <c r="E139" s="5">
        <f ca="1">OFFSET('2688p trace'!$V$56,(A31-1)*56,0)</f>
        <v>29.065566766436213</v>
      </c>
      <c r="F139" s="5">
        <f ca="1">OFFSET('2688p stat'!$H$1,A139*20,1)</f>
        <v>2.521331</v>
      </c>
      <c r="G139" s="5">
        <f ca="1">OFFSET('2688p stat'!$K$1,A139*20,1)</f>
        <v>0.915099</v>
      </c>
      <c r="H139" s="5">
        <f ca="1">OFFSET('2688p stat'!$N$1,A139*20,1)</f>
        <v>0.79654100000000005</v>
      </c>
      <c r="J139" s="5">
        <f ca="1">SUM(D139:H139)</f>
        <v>71.445608713432208</v>
      </c>
    </row>
    <row r="140" spans="1:10" x14ac:dyDescent="0.25">
      <c r="A140">
        <v>2</v>
      </c>
      <c r="C140" t="str">
        <f ca="1">OFFSET('2688p stat'!$A$1,A140*20,0)</f>
        <v>CUDA</v>
      </c>
      <c r="D140" s="5">
        <f ca="1">OFFSET('2688p trace'!$U$56,(A32-1)*56,0)</f>
        <v>82.374851597695056</v>
      </c>
      <c r="E140" s="5">
        <f ca="1">OFFSET('2688p trace'!$V$56,(A32-1)*56,0)</f>
        <v>0</v>
      </c>
      <c r="F140" s="5">
        <f ca="1">OFFSET('2688p stat'!$H$1,A140*20,1)</f>
        <v>0</v>
      </c>
      <c r="G140" s="5">
        <f ca="1">OFFSET('2688p stat'!$K$1,A140*20,1)</f>
        <v>0</v>
      </c>
      <c r="H140" s="5">
        <f ca="1">OFFSET('2688p stat'!$N$1,A140*20,1)</f>
        <v>0</v>
      </c>
      <c r="J140" s="5">
        <f t="shared" ref="J140:J167" ca="1" si="6">SUM(D140:H140)</f>
        <v>82.374851597695056</v>
      </c>
    </row>
    <row r="141" spans="1:10" x14ac:dyDescent="0.25">
      <c r="A141">
        <v>3</v>
      </c>
      <c r="C141" t="str">
        <f ca="1">OFFSET('2688p stat'!$A$1,A141*20,0)</f>
        <v>CUDA non hash</v>
      </c>
      <c r="D141" s="5">
        <f ca="1">OFFSET('2688p trace'!$U$56,(A33-1)*56,0)</f>
        <v>13532.43552400004</v>
      </c>
      <c r="E141" s="5">
        <f ca="1">OFFSET('2688p trace'!$V$56,(A33-1)*56,0)</f>
        <v>13520.04710399999</v>
      </c>
      <c r="F141" s="5">
        <f ca="1">OFFSET('2688p stat'!$H$1,A141*20,1)</f>
        <v>12872.489608</v>
      </c>
      <c r="G141" s="5">
        <f ca="1">OFFSET('2688p stat'!$K$1,A141*20,1)</f>
        <v>12872.900905</v>
      </c>
      <c r="H141" s="5">
        <f ca="1">OFFSET('2688p stat'!$N$1,A141*20,1)</f>
        <v>4.8999999999999998E-5</v>
      </c>
      <c r="J141" s="5">
        <f t="shared" ca="1" si="6"/>
        <v>52797.873190000035</v>
      </c>
    </row>
    <row r="142" spans="1:10" x14ac:dyDescent="0.25">
      <c r="A142">
        <v>4</v>
      </c>
      <c r="C142" t="str">
        <f ca="1">OFFSET('2688p stat'!$A$1,A142*20,0)</f>
        <v>CUDA ant</v>
      </c>
      <c r="D142" s="5">
        <f ca="1">OFFSET('2688p trace'!$U$56,(A34-1)*56,0)</f>
        <v>677.62953599999992</v>
      </c>
      <c r="E142" s="5">
        <f ca="1">OFFSET('2688p trace'!$V$56,(A34-1)*56,0)</f>
        <v>671.31392399999572</v>
      </c>
      <c r="F142" s="5">
        <f ca="1">OFFSET('2688p stat'!$H$1,A142*20,1)</f>
        <v>645.79158900000004</v>
      </c>
      <c r="G142" s="5">
        <f ca="1">OFFSET('2688p stat'!$K$1,A142*20,1)</f>
        <v>643.01566700000001</v>
      </c>
      <c r="H142" s="5">
        <f ca="1">OFFSET('2688p stat'!$N$1,A142*20,1)</f>
        <v>20.712126000000001</v>
      </c>
      <c r="J142" s="5">
        <f t="shared" ca="1" si="6"/>
        <v>2658.4628419999958</v>
      </c>
    </row>
    <row r="143" spans="1:10" x14ac:dyDescent="0.25">
      <c r="A143">
        <v>5</v>
      </c>
      <c r="C143" t="str">
        <f ca="1">OFFSET('2688p stat'!$A$1,A143*20,0)</f>
        <v>CUDA ant par</v>
      </c>
      <c r="D143" s="5">
        <f ca="1">OFFSET('2688p trace'!$U$56,(A35-1)*56,0)</f>
        <v>21.281455999999263</v>
      </c>
      <c r="E143" s="5">
        <f ca="1">OFFSET('2688p trace'!$V$56,(A35-1)*56,0)</f>
        <v>17.826975999999526</v>
      </c>
      <c r="F143" s="5">
        <f ca="1">OFFSET('2688p stat'!$H$1,A143*20,1)</f>
        <v>3.0800429999999999</v>
      </c>
      <c r="G143" s="5">
        <f ca="1">OFFSET('2688p stat'!$K$1,A143*20,1)</f>
        <v>1.361704</v>
      </c>
      <c r="H143" s="5">
        <f ca="1">OFFSET('2688p stat'!$N$1,A143*20,1)</f>
        <v>1.5004999999999999E-2</v>
      </c>
      <c r="J143" s="5">
        <f t="shared" ca="1" si="6"/>
        <v>43.565183999998794</v>
      </c>
    </row>
    <row r="144" spans="1:10" x14ac:dyDescent="0.25">
      <c r="A144">
        <v>6</v>
      </c>
      <c r="C144" t="str">
        <f ca="1">OFFSET('2688p stat'!$A$1,A144*20,0)</f>
        <v>CUDA ant non hash</v>
      </c>
      <c r="D144" s="5">
        <f ca="1">OFFSET('2688p trace'!$U$56,(A36-1)*56,0)</f>
        <v>42.836224000000819</v>
      </c>
      <c r="E144" s="5">
        <f ca="1">OFFSET('2688p trace'!$V$56,(A36-1)*56,0)</f>
        <v>35.439956000000507</v>
      </c>
      <c r="F144" s="5">
        <f ca="1">OFFSET('2688p stat'!$H$1,A144*20,1)</f>
        <v>3.157273</v>
      </c>
      <c r="G144" s="5">
        <f ca="1">OFFSET('2688p stat'!$K$1,A144*20,1)</f>
        <v>1.307974</v>
      </c>
      <c r="H144" s="5">
        <f ca="1">OFFSET('2688p stat'!$N$1,A144*20,1)</f>
        <v>0.123303</v>
      </c>
      <c r="J144" s="5">
        <f t="shared" ca="1" si="6"/>
        <v>82.86473000000133</v>
      </c>
    </row>
    <row r="145" spans="1:10" x14ac:dyDescent="0.25">
      <c r="A145">
        <v>7</v>
      </c>
      <c r="C145" t="str">
        <f ca="1">OFFSET('2688p stat'!$A$1,A145*20,0)</f>
        <v>CUDA ant add CPU Time</v>
      </c>
      <c r="D145" s="5">
        <f ca="1">OFFSET('2688p trace'!$U$56,(A37-1)*56,0)</f>
        <v>780.76256400000057</v>
      </c>
      <c r="E145" s="5">
        <f ca="1">OFFSET('2688p trace'!$V$56,(A37-1)*56,0)</f>
        <v>783.07313600001521</v>
      </c>
      <c r="F145" s="5">
        <f ca="1">OFFSET('2688p stat'!$H$1,A145*20,1)</f>
        <v>588.01957400000003</v>
      </c>
      <c r="G145" s="5">
        <f ca="1">OFFSET('2688p stat'!$K$1,A145*20,1)</f>
        <v>522.76127799999995</v>
      </c>
      <c r="H145" s="5">
        <f ca="1">OFFSET('2688p stat'!$N$1,A145*20,1)</f>
        <v>208.511067</v>
      </c>
      <c r="J145" s="5">
        <f t="shared" ca="1" si="6"/>
        <v>2883.1276190000158</v>
      </c>
    </row>
    <row r="146" spans="1:10" x14ac:dyDescent="0.25">
      <c r="A146">
        <v>8</v>
      </c>
      <c r="C146" t="str">
        <f ca="1">OFFSET('2688p stat'!$A$1,A146*20,0)</f>
        <v>CUDA ant add CPU</v>
      </c>
      <c r="D146" s="5">
        <f ca="1">OFFSET('2688p trace'!$U$56,(A38-1)*56,0)</f>
        <v>951.11259600000358</v>
      </c>
      <c r="E146" s="5">
        <f ca="1">OFFSET('2688p trace'!$V$56,(A38-1)*56,0)</f>
        <v>0</v>
      </c>
      <c r="F146" s="5">
        <f ca="1">OFFSET('2688p stat'!$H$1,A146*20,1)</f>
        <v>0</v>
      </c>
      <c r="G146" s="5">
        <f ca="1">OFFSET('2688p stat'!$K$1,A146*20,1)</f>
        <v>0</v>
      </c>
      <c r="H146" s="5">
        <f ca="1">OFFSET('2688p stat'!$N$1,A146*20,1)</f>
        <v>0</v>
      </c>
      <c r="J146" s="5">
        <f t="shared" ca="1" si="6"/>
        <v>951.11259600000358</v>
      </c>
    </row>
    <row r="147" spans="1:10" x14ac:dyDescent="0.25">
      <c r="A147">
        <v>9</v>
      </c>
      <c r="C147" t="str">
        <f ca="1">OFFSET('2688p stat'!$A$1,A147*20,0)</f>
        <v>CUDA ant add CPU non hash</v>
      </c>
      <c r="D147" s="5">
        <f ca="1">OFFSET('2688p trace'!$U$56,(A39-1)*56,0)</f>
        <v>629.90689999999836</v>
      </c>
      <c r="E147" s="5">
        <f ca="1">OFFSET('2688p trace'!$V$56,(A39-1)*56,0)</f>
        <v>632.78976400000317</v>
      </c>
      <c r="F147" s="5">
        <f ca="1">OFFSET('2688p stat'!$H$1,A147*20,1)</f>
        <v>485.84351900000001</v>
      </c>
      <c r="G147" s="5">
        <f ca="1">OFFSET('2688p stat'!$K$1,A147*20,1)</f>
        <v>416.89620200000002</v>
      </c>
      <c r="H147" s="5">
        <f ca="1">OFFSET('2688p stat'!$N$1,A147*20,1)</f>
        <v>188.66021000000001</v>
      </c>
      <c r="J147" s="5">
        <f t="shared" ca="1" si="6"/>
        <v>2354.0965950000013</v>
      </c>
    </row>
    <row r="148" spans="1:10" x14ac:dyDescent="0.25">
      <c r="A148">
        <v>10</v>
      </c>
      <c r="C148" t="str">
        <f ca="1">OFFSET('2688p stat'!$A$1,A148*20,0)</f>
        <v>CUDA ant add CPU12</v>
      </c>
      <c r="D148" s="5">
        <f ca="1">OFFSET('2688p trace'!$U$56,(A40-1)*56,0)</f>
        <v>2548.1716000000392</v>
      </c>
      <c r="E148" s="5">
        <f ca="1">OFFSET('2688p trace'!$V$56,(A40-1)*56,0)</f>
        <v>2458.7024959999553</v>
      </c>
      <c r="F148" s="5">
        <f ca="1">OFFSET('2688p stat'!$H$1,A148*20,1)</f>
        <v>2339.729531</v>
      </c>
      <c r="G148" s="5">
        <f ca="1">OFFSET('2688p stat'!$K$1,A148*20,1)</f>
        <v>2313.1858229999998</v>
      </c>
      <c r="H148" s="5">
        <f ca="1">OFFSET('2688p stat'!$N$1,A148*20,1)</f>
        <v>6.0729999999999999E-2</v>
      </c>
      <c r="J148" s="5">
        <f t="shared" ca="1" si="6"/>
        <v>9659.8501799999922</v>
      </c>
    </row>
    <row r="149" spans="1:10" x14ac:dyDescent="0.25">
      <c r="A149">
        <v>11</v>
      </c>
      <c r="C149" t="str">
        <f ca="1">OFFSET('2688p stat'!$A$1,A149*20,0)</f>
        <v>CUDA opt</v>
      </c>
      <c r="D149" s="5">
        <f ca="1">OFFSET('2688p trace'!$U$56,(A41-1)*56,0)</f>
        <v>150.45200477134438</v>
      </c>
      <c r="E149" s="5">
        <f ca="1">OFFSET('2688p trace'!$V$56,(A41-1)*56,0)</f>
        <v>0</v>
      </c>
      <c r="F149" s="5">
        <f ca="1">OFFSET('2688p stat'!$H$1,A149*20,1)</f>
        <v>0</v>
      </c>
      <c r="G149" s="5">
        <f ca="1">OFFSET('2688p stat'!$K$1,A149*20,1)</f>
        <v>0</v>
      </c>
      <c r="H149" s="5">
        <f ca="1">OFFSET('2688p stat'!$N$1,A149*20,1)</f>
        <v>0</v>
      </c>
      <c r="J149" s="5">
        <f t="shared" ca="1" si="6"/>
        <v>150.45200477134438</v>
      </c>
    </row>
    <row r="150" spans="1:10" x14ac:dyDescent="0.25">
      <c r="A150">
        <v>12</v>
      </c>
      <c r="C150" t="str">
        <f ca="1">OFFSET('2688p stat'!$A$1,A150*20,0)</f>
        <v>CUDA opt Time</v>
      </c>
      <c r="D150" s="5">
        <f ca="1">OFFSET('2688p trace'!$U$56,(A42-1)*56,0)</f>
        <v>781.85718285794701</v>
      </c>
      <c r="E150" s="5">
        <f ca="1">OFFSET('2688p trace'!$V$56,(A42-1)*56,0)</f>
        <v>198.11153473449983</v>
      </c>
      <c r="F150" s="5">
        <f ca="1">OFFSET('2688p stat'!$H$1,A150*20,1)</f>
        <v>7.6343750000000004</v>
      </c>
      <c r="G150" s="5">
        <f ca="1">OFFSET('2688p stat'!$K$1,A150*20,1)</f>
        <v>7.9778339999999996</v>
      </c>
      <c r="H150" s="5">
        <f ca="1">OFFSET('2688p stat'!$N$1,A150*20,1)</f>
        <v>0</v>
      </c>
      <c r="J150" s="5">
        <f t="shared" ca="1" si="6"/>
        <v>995.58092659244687</v>
      </c>
    </row>
    <row r="151" spans="1:10" x14ac:dyDescent="0.25">
      <c r="A151">
        <v>13</v>
      </c>
      <c r="C151" t="str">
        <f ca="1">OFFSET('2688p stat'!$A$1,A151*20,0)</f>
        <v>CUDA opt non hash</v>
      </c>
      <c r="D151" s="5">
        <f ca="1">OFFSET('2688p trace'!$U$56,(A43-1)*56,0)</f>
        <v>1198.5050969779343</v>
      </c>
      <c r="E151" s="5">
        <f ca="1">OFFSET('2688p trace'!$V$56,(A43-1)*56,0)</f>
        <v>204.08972843899429</v>
      </c>
      <c r="F151" s="5">
        <f ca="1">OFFSET('2688p stat'!$H$1,A151*20,1)</f>
        <v>7.8750489999999997</v>
      </c>
      <c r="G151" s="5">
        <f ca="1">OFFSET('2688p stat'!$K$1,A151*20,1)</f>
        <v>8.1615000000000002</v>
      </c>
      <c r="H151" s="5">
        <f ca="1">OFFSET('2688p stat'!$N$1,A151*20,1)</f>
        <v>0</v>
      </c>
      <c r="J151" s="5">
        <f t="shared" ca="1" si="6"/>
        <v>1418.6313744169286</v>
      </c>
    </row>
    <row r="152" spans="1:10" x14ac:dyDescent="0.25">
      <c r="A152">
        <v>14</v>
      </c>
      <c r="C152" t="str">
        <f ca="1">OFFSET('2688p stat'!$A$1,A152*20,0)</f>
        <v>CUDA opt ant</v>
      </c>
      <c r="D152" s="5">
        <f ca="1">OFFSET('2688p trace'!$U$56,(A44-1)*56,0)</f>
        <v>1006.8177639999922</v>
      </c>
      <c r="E152" s="5">
        <f ca="1">OFFSET('2688p trace'!$V$56,(A44-1)*56,0)</f>
        <v>984.45360000000301</v>
      </c>
      <c r="F152" s="5">
        <f ca="1">OFFSET('2688p stat'!$H$1,A152*20,1)</f>
        <v>939.33393699999999</v>
      </c>
      <c r="G152" s="5">
        <f ca="1">OFFSET('2688p stat'!$K$1,A152*20,1)</f>
        <v>635.09768299999996</v>
      </c>
      <c r="H152" s="5">
        <f ca="1">OFFSET('2688p stat'!$N$1,A152*20,1)</f>
        <v>0</v>
      </c>
      <c r="J152" s="5">
        <f t="shared" ca="1" si="6"/>
        <v>3565.702983999995</v>
      </c>
    </row>
    <row r="153" spans="1:10" x14ac:dyDescent="0.25">
      <c r="A153">
        <v>15</v>
      </c>
      <c r="C153" t="str">
        <f ca="1">OFFSET('2688p stat'!$A$1,A153*20,0)</f>
        <v>CUDA opt ant non hash</v>
      </c>
      <c r="D153" s="5">
        <f ca="1">OFFSET('2688p trace'!$U$56,(A45-1)*56,0)</f>
        <v>9.2275360000005779</v>
      </c>
      <c r="E153" s="5">
        <f ca="1">OFFSET('2688p trace'!$V$56,(A45-1)*56,0)</f>
        <v>8.7985640000001641</v>
      </c>
      <c r="F153" s="5">
        <f ca="1">OFFSET('2688p stat'!$H$1,A153*20,1)</f>
        <v>4.4066869999999998</v>
      </c>
      <c r="G153" s="5">
        <f ca="1">OFFSET('2688p stat'!$K$1,A153*20,1)</f>
        <v>1.3825989999999999</v>
      </c>
      <c r="H153" s="5">
        <f ca="1">OFFSET('2688p stat'!$N$1,A153*20,1)</f>
        <v>0</v>
      </c>
      <c r="J153" s="5">
        <f t="shared" ca="1" si="6"/>
        <v>23.815386000000743</v>
      </c>
    </row>
    <row r="154" spans="1:10" x14ac:dyDescent="0.25">
      <c r="A154">
        <v>16</v>
      </c>
      <c r="C154" t="str">
        <f ca="1">OFFSET('2688p stat'!$A$1,A154*20,0)</f>
        <v>CUDA opt ant par</v>
      </c>
      <c r="D154" s="5">
        <f ca="1">OFFSET('2688p trace'!$U$56,(A46-1)*56,0)</f>
        <v>11.441283999999291</v>
      </c>
      <c r="E154" s="5">
        <f ca="1">OFFSET('2688p trace'!$V$56,(A46-1)*56,0)</f>
        <v>11.007044000000192</v>
      </c>
      <c r="F154" s="5">
        <f ca="1">OFFSET('2688p stat'!$H$1,A154*20,1)</f>
        <v>3.4950679999999998</v>
      </c>
      <c r="G154" s="5">
        <f ca="1">OFFSET('2688p stat'!$K$1,A154*20,1)</f>
        <v>1.1050070000000001</v>
      </c>
      <c r="H154" s="5">
        <f ca="1">OFFSET('2688p stat'!$N$1,A154*20,1)</f>
        <v>0</v>
      </c>
      <c r="J154" s="5">
        <f t="shared" ca="1" si="6"/>
        <v>27.048402999999485</v>
      </c>
    </row>
    <row r="155" spans="1:10" x14ac:dyDescent="0.25">
      <c r="A155">
        <v>17</v>
      </c>
      <c r="C155" t="str">
        <f ca="1">OFFSET('2688p stat'!$A$1,A155*20,0)</f>
        <v>non CUDA Time</v>
      </c>
      <c r="D155" s="5">
        <f ca="1">OFFSET('2688p trace'!$U$56,(A47-1)*56,0)</f>
        <v>14930.483584000063</v>
      </c>
      <c r="E155" s="5">
        <f ca="1">OFFSET('2688p trace'!$V$56,(A47-1)*56,0)</f>
        <v>13593.337523999968</v>
      </c>
      <c r="F155" s="5">
        <f ca="1">OFFSET('2688p stat'!$H$1,A155*20,1)</f>
        <v>13593.233571999999</v>
      </c>
      <c r="G155" s="5">
        <f ca="1">OFFSET('2688p stat'!$K$1,A155*20,1)</f>
        <v>13592.799645999999</v>
      </c>
      <c r="H155" s="5">
        <f ca="1">OFFSET('2688p stat'!$N$1,A155*20,1)</f>
        <v>12533.408778000001</v>
      </c>
      <c r="J155" s="5">
        <f t="shared" ca="1" si="6"/>
        <v>68243.263104000027</v>
      </c>
    </row>
    <row r="156" spans="1:10" x14ac:dyDescent="0.25">
      <c r="A156">
        <v>18</v>
      </c>
      <c r="C156" t="str">
        <f ca="1">OFFSET('2688p stat'!$A$1,A156*20,0)</f>
        <v>non CUDA</v>
      </c>
      <c r="D156" s="5">
        <f ca="1">OFFSET('2688p trace'!$U$56,(A48-1)*56,0)</f>
        <v>19047.124899999952</v>
      </c>
      <c r="E156" s="5">
        <f ca="1">OFFSET('2688p trace'!$V$56,(A48-1)*56,0)</f>
        <v>0</v>
      </c>
      <c r="F156" s="5">
        <f ca="1">OFFSET('2688p stat'!$H$1,A156*20,1)</f>
        <v>0</v>
      </c>
      <c r="G156" s="5">
        <f ca="1">OFFSET('2688p stat'!$K$1,A156*20,1)</f>
        <v>0</v>
      </c>
      <c r="H156" s="5">
        <f ca="1">OFFSET('2688p stat'!$N$1,A156*20,1)</f>
        <v>0</v>
      </c>
      <c r="J156" s="5">
        <f t="shared" ca="1" si="6"/>
        <v>19047.124899999952</v>
      </c>
    </row>
    <row r="157" spans="1:10" x14ac:dyDescent="0.25">
      <c r="A157">
        <v>19</v>
      </c>
      <c r="C157" t="str">
        <f ca="1">OFFSET('2688p stat'!$A$1,A157*20,0)</f>
        <v>non CUDA non hash</v>
      </c>
      <c r="D157" s="5">
        <f ca="1">OFFSET('2688p trace'!$U$56,(A49-1)*56,0)</f>
        <v>2781.2124039999985</v>
      </c>
      <c r="E157" s="5">
        <f ca="1">OFFSET('2688p trace'!$V$56,(A49-1)*56,0)</f>
        <v>2781.7111999999702</v>
      </c>
      <c r="F157" s="5">
        <f ca="1">OFFSET('2688p stat'!$H$1,A157*20,1)</f>
        <v>2781.6883229999999</v>
      </c>
      <c r="G157" s="5">
        <f ca="1">OFFSET('2688p stat'!$K$1,A157*20,1)</f>
        <v>2782.2305919999999</v>
      </c>
      <c r="H157" s="5">
        <f ca="1">OFFSET('2688p stat'!$N$1,A157*20,1)</f>
        <v>236.20139699999999</v>
      </c>
      <c r="J157" s="5">
        <f t="shared" ca="1" si="6"/>
        <v>11363.04391599997</v>
      </c>
    </row>
    <row r="158" spans="1:10" x14ac:dyDescent="0.25">
      <c r="A158">
        <v>20</v>
      </c>
      <c r="C158" t="str">
        <f ca="1">OFFSET('2688p stat'!$A$1,A158*20,0)</f>
        <v>Classic ACO</v>
      </c>
      <c r="D158" s="5">
        <f ca="1">OFFSET('2688p trace'!$U$56,(A50-1)*56,0)</f>
        <v>14528498.115599999</v>
      </c>
      <c r="E158" s="5">
        <f ca="1">OFFSET('2688p trace'!$V$56,(A50-1)*56,0)</f>
        <v>8002997.8643999994</v>
      </c>
      <c r="F158" s="5">
        <f ca="1">OFFSET('2688p stat'!$H$1,A158*20,1)</f>
        <v>7992077.788284</v>
      </c>
      <c r="G158" s="5">
        <f ca="1">OFFSET('2688p stat'!$K$1,A158*20,1)</f>
        <v>7990105.5903019998</v>
      </c>
      <c r="H158" s="5">
        <f ca="1">OFFSET('2688p stat'!$N$1,A158*20,1)</f>
        <v>2195.2938570000001</v>
      </c>
      <c r="J158" s="5">
        <f t="shared" ca="1" si="6"/>
        <v>38515874.652442999</v>
      </c>
    </row>
    <row r="159" spans="1:10" x14ac:dyDescent="0.25">
      <c r="A159">
        <v>21</v>
      </c>
      <c r="C159" t="str">
        <f ca="1">OFFSET('2688p stat'!$A$1,A159*20,0)</f>
        <v>Classic ACO non hash</v>
      </c>
      <c r="D159" s="5">
        <f ca="1">OFFSET('2688p trace'!$U$56,(A51-1)*56,0)</f>
        <v>4086403.3123999983</v>
      </c>
      <c r="E159" s="5">
        <f ca="1">OFFSET('2688p trace'!$V$56,(A51-1)*56,0)</f>
        <v>4086334.8335999982</v>
      </c>
      <c r="F159" s="5">
        <f ca="1">OFFSET('2688p stat'!$H$1,A159*20,1)</f>
        <v>4077514.3114319998</v>
      </c>
      <c r="G159" s="5">
        <f ca="1">OFFSET('2688p stat'!$K$1,A159*20,1)</f>
        <v>4078006.11203</v>
      </c>
      <c r="H159" s="5">
        <f ca="1">OFFSET('2688p stat'!$N$1,A159*20,1)</f>
        <v>1997.470679</v>
      </c>
      <c r="J159" s="5">
        <f t="shared" ca="1" si="6"/>
        <v>16330256.040140996</v>
      </c>
    </row>
    <row r="160" spans="1:10" x14ac:dyDescent="0.25">
      <c r="A160">
        <v>22</v>
      </c>
      <c r="C160" t="str">
        <f ca="1">OFFSET('2688p stat'!$A$1,A160*20,0)</f>
        <v>omp</v>
      </c>
      <c r="D160" s="5">
        <f ca="1">OFFSET('2688p trace'!$U$56,(A52-1)*56,0)</f>
        <v>4195.2145640000172</v>
      </c>
      <c r="E160" s="5">
        <f ca="1">OFFSET('2688p trace'!$V$56,(A52-1)*56,0)</f>
        <v>4189.7231040000124</v>
      </c>
      <c r="F160" s="5">
        <f ca="1">OFFSET('2688p stat'!$H$1,A160*20,1)</f>
        <v>4191.0164569999997</v>
      </c>
      <c r="G160" s="5">
        <f ca="1">OFFSET('2688p stat'!$K$1,A160*20,1)</f>
        <v>4165.3719979999996</v>
      </c>
      <c r="H160" s="5">
        <f ca="1">OFFSET('2688p stat'!$N$1,A160*20,1)</f>
        <v>136.15716399999999</v>
      </c>
      <c r="J160" s="5">
        <f t="shared" ca="1" si="6"/>
        <v>16877.483287000028</v>
      </c>
    </row>
    <row r="161" spans="1:10" x14ac:dyDescent="0.25">
      <c r="A161">
        <v>23</v>
      </c>
      <c r="C161" t="str">
        <f ca="1">OFFSET('2688p stat'!$A$1,A161*20,0)</f>
        <v>omp non hash</v>
      </c>
      <c r="D161" s="5">
        <f ca="1">OFFSET('2688p trace'!$U$56,(A53-1)*56,0)</f>
        <v>3283.5755840000011</v>
      </c>
      <c r="E161" s="5">
        <f ca="1">OFFSET('2688p trace'!$V$56,(A53-1)*56,0)</f>
        <v>3284.9644839999833</v>
      </c>
      <c r="F161" s="5">
        <f ca="1">OFFSET('2688p stat'!$H$1,A161*20,1)</f>
        <v>3285.1410569999998</v>
      </c>
      <c r="G161" s="5">
        <f ca="1">OFFSET('2688p stat'!$K$1,A161*20,1)</f>
        <v>3280.4609070000001</v>
      </c>
      <c r="H161" s="5">
        <f ca="1">OFFSET('2688p stat'!$N$1,A161*20,1)</f>
        <v>295.065001</v>
      </c>
      <c r="J161" s="5">
        <f t="shared" ca="1" si="6"/>
        <v>13429.207032999986</v>
      </c>
    </row>
    <row r="162" spans="1:10" x14ac:dyDescent="0.25">
      <c r="A162">
        <v>24</v>
      </c>
      <c r="C162">
        <f ca="1">OFFSET('2688p stat'!$A$1,A162*20,0)</f>
        <v>0</v>
      </c>
      <c r="D162" s="5" t="e">
        <f ca="1">OFFSET('2688p trace'!$U$56,(A54-1)*56,0)</f>
        <v>#DIV/0!</v>
      </c>
      <c r="E162" s="5" t="e">
        <f ca="1">OFFSET('2688p trace'!$V$56,(A54-1)*56,0)</f>
        <v>#DIV/0!</v>
      </c>
      <c r="F162" s="5">
        <f ca="1">OFFSET('2688p stat'!$H$1,A162*20,1)</f>
        <v>0</v>
      </c>
      <c r="G162" s="5">
        <f ca="1">OFFSET('2688p stat'!$K$1,A162*20,1)</f>
        <v>0</v>
      </c>
      <c r="H162" s="5">
        <f ca="1">OFFSET('2688p stat'!$N$1,A162*20,1)</f>
        <v>0</v>
      </c>
      <c r="J162" s="5" t="e">
        <f t="shared" ca="1" si="6"/>
        <v>#DIV/0!</v>
      </c>
    </row>
    <row r="163" spans="1:10" x14ac:dyDescent="0.25">
      <c r="A163">
        <v>25</v>
      </c>
      <c r="C163">
        <f ca="1">OFFSET('2688p stat'!$A$1,A163*20,0)</f>
        <v>0</v>
      </c>
      <c r="D163" s="5" t="e">
        <f ca="1">OFFSET('2688p trace'!$U$56,(A55-1)*56,0)</f>
        <v>#DIV/0!</v>
      </c>
      <c r="E163" s="5" t="e">
        <f ca="1">OFFSET('2688p trace'!$V$56,(A55-1)*56,0)</f>
        <v>#DIV/0!</v>
      </c>
      <c r="F163" s="5">
        <f ca="1">OFFSET('2688p stat'!$H$1,A163*20,1)</f>
        <v>0</v>
      </c>
      <c r="G163" s="5">
        <f ca="1">OFFSET('2688p stat'!$K$1,A163*20,1)</f>
        <v>0</v>
      </c>
      <c r="H163" s="5">
        <f ca="1">OFFSET('2688p stat'!$N$1,A163*20,1)</f>
        <v>0</v>
      </c>
      <c r="J163" s="5" t="e">
        <f t="shared" ca="1" si="6"/>
        <v>#DIV/0!</v>
      </c>
    </row>
    <row r="164" spans="1:10" x14ac:dyDescent="0.25">
      <c r="A164">
        <v>26</v>
      </c>
      <c r="C164">
        <f ca="1">OFFSET('2688p stat'!$A$1,A164*20,0)</f>
        <v>0</v>
      </c>
      <c r="D164" s="5" t="e">
        <f ca="1">OFFSET('2688p trace'!$U$56,(A56-1)*56,0)</f>
        <v>#DIV/0!</v>
      </c>
      <c r="E164" s="5" t="e">
        <f ca="1">OFFSET('2688p trace'!$V$56,(A56-1)*56,0)</f>
        <v>#DIV/0!</v>
      </c>
      <c r="F164" s="5">
        <f ca="1">OFFSET('2688p stat'!$H$1,A164*20,1)</f>
        <v>0</v>
      </c>
      <c r="G164" s="5">
        <f ca="1">OFFSET('2688p stat'!$K$1,A164*20,1)</f>
        <v>0</v>
      </c>
      <c r="H164" s="5">
        <f ca="1">OFFSET('2688p stat'!$N$1,A164*20,1)</f>
        <v>0</v>
      </c>
      <c r="J164" s="5" t="e">
        <f t="shared" ca="1" si="6"/>
        <v>#DIV/0!</v>
      </c>
    </row>
    <row r="165" spans="1:10" x14ac:dyDescent="0.25">
      <c r="A165">
        <v>27</v>
      </c>
      <c r="C165">
        <f ca="1">OFFSET('2688p stat'!$A$1,A165*20,0)</f>
        <v>0</v>
      </c>
      <c r="D165" s="5" t="e">
        <f ca="1">OFFSET('2688p trace'!$U$56,(A57-1)*56,0)</f>
        <v>#DIV/0!</v>
      </c>
      <c r="E165" s="5" t="e">
        <f ca="1">OFFSET('2688p trace'!$V$56,(A57-1)*56,0)</f>
        <v>#DIV/0!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 t="e">
        <f t="shared" ca="1" si="6"/>
        <v>#DIV/0!</v>
      </c>
    </row>
    <row r="166" spans="1:10" x14ac:dyDescent="0.25">
      <c r="A166">
        <v>28</v>
      </c>
      <c r="C166">
        <f ca="1">OFFSET('2688p stat'!$A$1,A166*20,0)</f>
        <v>0</v>
      </c>
      <c r="D166" s="5" t="e">
        <f ca="1">OFFSET('2688p trace'!$U$56,(A58-1)*56,0)</f>
        <v>#DIV/0!</v>
      </c>
      <c r="E166" s="5" t="e">
        <f ca="1">OFFSET('2688p trace'!$V$56,(A58-1)*56,0)</f>
        <v>#DIV/0!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 t="e">
        <f t="shared" ca="1" si="6"/>
        <v>#DIV/0!</v>
      </c>
    </row>
    <row r="167" spans="1:10" x14ac:dyDescent="0.25">
      <c r="A167">
        <v>29</v>
      </c>
      <c r="C167">
        <f ca="1">OFFSET('2688p stat'!$A$1,A167*20,0)</f>
        <v>0</v>
      </c>
      <c r="D167" s="5" t="e">
        <f ca="1">OFFSET('2688p trace'!$U$56,(A59-1)*56,0)</f>
        <v>#DIV/0!</v>
      </c>
      <c r="E167" s="5" t="e">
        <f ca="1">OFFSET('2688p trace'!$V$56,(A59-1)*56,0)</f>
        <v>#DIV/0!</v>
      </c>
      <c r="F167" s="5">
        <f ca="1">OFFSET('2688p stat'!$H$1,A167*20,1)</f>
        <v>0</v>
      </c>
      <c r="G167" s="5">
        <f ca="1">OFFSET('2688p stat'!$K$1,A167*20,1)</f>
        <v>0</v>
      </c>
      <c r="H167" s="5">
        <f ca="1">OFFSET('2688p stat'!$N$1,A167*20,1)</f>
        <v>0</v>
      </c>
      <c r="J167" s="5" t="e">
        <f t="shared" ca="1" si="6"/>
        <v>#DIV/0!</v>
      </c>
    </row>
    <row r="168" spans="1:10" x14ac:dyDescent="0.25">
      <c r="A168">
        <v>30</v>
      </c>
      <c r="C168">
        <f ca="1">OFFSET('2688p stat'!$A$1,A168*20,0)</f>
        <v>0</v>
      </c>
      <c r="D168" s="5" t="e">
        <f ca="1">OFFSET('2688p trace'!$U$56,(A60-1)*56,0)</f>
        <v>#DIV/0!</v>
      </c>
      <c r="E168" s="5" t="e">
        <f ca="1">OFFSET('2688p trace'!$V$56,(A60-1)*56,0)</f>
        <v>#DIV/0!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 t="e">
        <f t="shared" ref="J168:J188" ca="1" si="7">SUM(D168:H168)</f>
        <v>#DIV/0!</v>
      </c>
    </row>
    <row r="169" spans="1:10" x14ac:dyDescent="0.25">
      <c r="A169">
        <v>31</v>
      </c>
      <c r="C169">
        <f ca="1">OFFSET('2688p stat'!$A$1,A169*20,0)</f>
        <v>0</v>
      </c>
      <c r="D169" s="5" t="e">
        <f ca="1">OFFSET('2688p trace'!$U$56,(A61-1)*56,0)</f>
        <v>#DIV/0!</v>
      </c>
      <c r="E169" s="5" t="e">
        <f ca="1">OFFSET('2688p trace'!$V$56,(A61-1)*56,0)</f>
        <v>#DIV/0!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 t="e">
        <f t="shared" ca="1" si="7"/>
        <v>#DIV/0!</v>
      </c>
    </row>
    <row r="170" spans="1:10" x14ac:dyDescent="0.25">
      <c r="A170">
        <v>32</v>
      </c>
      <c r="C170">
        <f ca="1">OFFSET('2688p stat'!$A$1,A170*20,0)</f>
        <v>0</v>
      </c>
      <c r="D170" s="5" t="e">
        <f ca="1">OFFSET('2688p trace'!$U$56,(A62-1)*56,0)</f>
        <v>#DIV/0!</v>
      </c>
      <c r="E170" s="5" t="e">
        <f ca="1">OFFSET('2688p trace'!$V$56,(A62-1)*56,0)</f>
        <v>#DIV/0!</v>
      </c>
      <c r="F170" s="5">
        <f ca="1">OFFSET('2688p stat'!$H$1,A170*20,1)</f>
        <v>0</v>
      </c>
      <c r="G170" s="5">
        <f ca="1">OFFSET('2688p stat'!$K$1,A170*20,1)</f>
        <v>0</v>
      </c>
      <c r="H170" s="5">
        <f ca="1">OFFSET('2688p stat'!$N$1,A170*20,1)</f>
        <v>0</v>
      </c>
      <c r="J170" s="5" t="e">
        <f t="shared" ca="1" si="7"/>
        <v>#DIV/0!</v>
      </c>
    </row>
    <row r="171" spans="1:10" x14ac:dyDescent="0.25">
      <c r="A171">
        <v>33</v>
      </c>
      <c r="C171">
        <f ca="1">OFFSET('2688p stat'!$A$1,A171*20,0)</f>
        <v>0</v>
      </c>
      <c r="D171" s="5" t="e">
        <f ca="1">OFFSET('2688p trace'!$U$56,(A63-1)*56,0)</f>
        <v>#DIV/0!</v>
      </c>
      <c r="E171" s="5" t="e">
        <f ca="1">OFFSET('2688p trace'!$V$56,(A63-1)*56,0)</f>
        <v>#DIV/0!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 t="e">
        <f t="shared" ca="1" si="7"/>
        <v>#DIV/0!</v>
      </c>
    </row>
    <row r="172" spans="1:10" x14ac:dyDescent="0.25">
      <c r="A172">
        <v>34</v>
      </c>
      <c r="C172">
        <f ca="1">OFFSET('2688p stat'!$A$1,A172*20,0)</f>
        <v>0</v>
      </c>
      <c r="D172" s="5" t="e">
        <f ca="1">OFFSET('2688p trace'!$U$56,(A64-1)*56,0)</f>
        <v>#DIV/0!</v>
      </c>
      <c r="E172" s="5" t="e">
        <f ca="1">OFFSET('2688p trace'!$V$56,(A64-1)*56,0)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7"/>
        <v>#DIV/0!</v>
      </c>
    </row>
    <row r="173" spans="1:10" x14ac:dyDescent="0.25">
      <c r="A173">
        <v>35</v>
      </c>
      <c r="C173">
        <f ca="1">OFFSET('2688p stat'!$A$1,A173*20,0)</f>
        <v>0</v>
      </c>
      <c r="D173" s="5" t="e">
        <f ca="1">OFFSET('2688p trace'!$U$56,(A65-1)*56,0)</f>
        <v>#DIV/0!</v>
      </c>
      <c r="E173" s="5" t="e">
        <f ca="1">OFFSET('2688p trace'!$V$56,(A65-1)*56,0)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7"/>
        <v>#DIV/0!</v>
      </c>
    </row>
    <row r="174" spans="1:10" x14ac:dyDescent="0.25">
      <c r="A174">
        <v>36</v>
      </c>
      <c r="C174">
        <f ca="1">OFFSET('2688p stat'!$A$1,A174*20,0)</f>
        <v>0</v>
      </c>
      <c r="D174" s="5" t="e">
        <f ca="1">OFFSET('2688p trace'!$U$56,(A66-1)*56,0)</f>
        <v>#DIV/0!</v>
      </c>
      <c r="E174" s="5" t="e">
        <f ca="1">OFFSET('2688p trace'!$V$56,(A66-1)*56,0)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7"/>
        <v>#DIV/0!</v>
      </c>
    </row>
    <row r="175" spans="1:10" x14ac:dyDescent="0.25">
      <c r="A175">
        <v>37</v>
      </c>
      <c r="C175">
        <f ca="1">OFFSET('2688p stat'!$A$1,A175*20,0)</f>
        <v>0</v>
      </c>
      <c r="D175" s="5" t="e">
        <f ca="1">OFFSET('2688p trace'!$U$56,(A67-1)*56,0)</f>
        <v>#DIV/0!</v>
      </c>
      <c r="E175" s="5" t="e">
        <f ca="1">OFFSET('2688p trace'!$V$56,(A67-1)*56,0)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7"/>
        <v>#DIV/0!</v>
      </c>
    </row>
    <row r="176" spans="1:10" x14ac:dyDescent="0.25">
      <c r="A176">
        <v>38</v>
      </c>
      <c r="C176">
        <f ca="1">OFFSET('2688p stat'!$A$1,A176*20,0)</f>
        <v>0</v>
      </c>
      <c r="D176" s="5" t="e">
        <f ca="1">OFFSET('2688p trace'!$U$56,(A68-1)*56,0)</f>
        <v>#DIV/0!</v>
      </c>
      <c r="E176" s="5" t="e">
        <f ca="1">OFFSET('2688p trace'!$V$56,(A68-1)*56,0)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7"/>
        <v>#DIV/0!</v>
      </c>
    </row>
    <row r="177" spans="1:10" x14ac:dyDescent="0.25">
      <c r="A177">
        <v>39</v>
      </c>
      <c r="C177">
        <f ca="1">OFFSET('2688p stat'!$A$1,A177*20,0)</f>
        <v>0</v>
      </c>
      <c r="D177" s="5" t="e">
        <f ca="1">OFFSET('2688p trace'!$U$56,(A69-1)*56,0)</f>
        <v>#DIV/0!</v>
      </c>
      <c r="E177" s="5" t="e">
        <f ca="1">OFFSET('2688p trace'!$V$56,(A69-1)*56,0)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7"/>
        <v>#DIV/0!</v>
      </c>
    </row>
    <row r="178" spans="1:10" x14ac:dyDescent="0.25">
      <c r="A178">
        <v>40</v>
      </c>
      <c r="C178">
        <f ca="1">OFFSET('2688p stat'!$A$1,A178*20,0)</f>
        <v>0</v>
      </c>
      <c r="D178" s="5" t="e">
        <f ca="1">OFFSET('2688p trace'!$U$56,(A70-1)*56,0)</f>
        <v>#DIV/0!</v>
      </c>
      <c r="E178" s="5" t="e">
        <f ca="1">OFFSET('2688p trace'!$V$56,(A70-1)*56,0)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7"/>
        <v>#DIV/0!</v>
      </c>
    </row>
    <row r="179" spans="1:10" x14ac:dyDescent="0.25">
      <c r="A179">
        <v>41</v>
      </c>
      <c r="C179">
        <f ca="1">OFFSET('2688p stat'!$A$1,A179*20,0)</f>
        <v>0</v>
      </c>
      <c r="D179" s="5" t="e">
        <f ca="1">OFFSET('2688p trace'!$U$56,(A71-1)*56,0)</f>
        <v>#DIV/0!</v>
      </c>
      <c r="E179" s="5" t="e">
        <f ca="1">OFFSET('2688p trace'!$V$56,(A71-1)*56,0)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7"/>
        <v>#DIV/0!</v>
      </c>
    </row>
    <row r="180" spans="1:10" x14ac:dyDescent="0.25">
      <c r="A180">
        <v>42</v>
      </c>
      <c r="C180">
        <f ca="1">OFFSET('2688p stat'!$A$1,A180*20,0)</f>
        <v>0</v>
      </c>
      <c r="D180" s="5" t="e">
        <f ca="1">OFFSET('2688p trace'!$U$56,(A72-1)*56,0)</f>
        <v>#DIV/0!</v>
      </c>
      <c r="E180" s="5" t="e">
        <f ca="1">OFFSET('2688p trace'!$V$56,(A72-1)*56,0)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7"/>
        <v>#DIV/0!</v>
      </c>
    </row>
    <row r="181" spans="1:10" x14ac:dyDescent="0.25">
      <c r="A181">
        <v>43</v>
      </c>
      <c r="C181">
        <f ca="1">OFFSET('2688p stat'!$A$1,A181*20,0)</f>
        <v>0</v>
      </c>
      <c r="D181" s="5" t="e">
        <f ca="1">OFFSET('2688p trace'!$U$56,(A73-1)*56,0)</f>
        <v>#DIV/0!</v>
      </c>
      <c r="E181" s="5" t="e">
        <f ca="1">OFFSET('2688p trace'!$V$56,(A73-1)*56,0)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7"/>
        <v>#DIV/0!</v>
      </c>
    </row>
    <row r="182" spans="1:10" x14ac:dyDescent="0.25">
      <c r="A182">
        <v>44</v>
      </c>
      <c r="C182">
        <f ca="1">OFFSET('2688p stat'!$A$1,A182*20,0)</f>
        <v>0</v>
      </c>
      <c r="D182" s="5" t="e">
        <f ca="1">OFFSET('2688p trace'!$U$56,(A74-1)*56,0)</f>
        <v>#DIV/0!</v>
      </c>
      <c r="E182" s="5" t="e">
        <f ca="1">OFFSET('2688p trace'!$V$56,(A74-1)*56,0)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7"/>
        <v>#DIV/0!</v>
      </c>
    </row>
    <row r="183" spans="1:10" x14ac:dyDescent="0.25">
      <c r="A183">
        <v>45</v>
      </c>
      <c r="C183">
        <f ca="1">OFFSET('2688p stat'!$A$1,A183*20,0)</f>
        <v>0</v>
      </c>
      <c r="D183" s="5" t="e">
        <f ca="1">OFFSET('2688p trace'!$U$56,(A75-1)*56,0)</f>
        <v>#DIV/0!</v>
      </c>
      <c r="E183" s="5" t="e">
        <f ca="1">OFFSET('2688p trace'!$V$56,(A75-1)*56,0)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7"/>
        <v>#DIV/0!</v>
      </c>
    </row>
    <row r="184" spans="1:10" x14ac:dyDescent="0.25">
      <c r="A184">
        <v>46</v>
      </c>
      <c r="C184">
        <f ca="1">OFFSET('2688p stat'!$A$1,A184*20,0)</f>
        <v>0</v>
      </c>
      <c r="D184" s="5" t="e">
        <f ca="1">OFFSET('2688p trace'!$U$56,(A76-1)*56,0)</f>
        <v>#DIV/0!</v>
      </c>
      <c r="E184" s="5" t="e">
        <f ca="1">OFFSET('2688p trace'!$V$56,(A76-1)*56,0)</f>
        <v>#DIV/0!</v>
      </c>
      <c r="F184" s="5">
        <f ca="1">OFFSET('2688p stat'!$H$1,A184*20,1)</f>
        <v>0</v>
      </c>
      <c r="G184" s="5">
        <f ca="1">OFFSET('2688p stat'!$K$1,A184*20,1)</f>
        <v>0</v>
      </c>
      <c r="H184" s="5">
        <f ca="1">OFFSET('2688p stat'!$N$1,A184*20,1)</f>
        <v>0</v>
      </c>
      <c r="J184" s="5" t="e">
        <f t="shared" ca="1" si="7"/>
        <v>#DIV/0!</v>
      </c>
    </row>
    <row r="185" spans="1:10" x14ac:dyDescent="0.25">
      <c r="A185">
        <v>47</v>
      </c>
      <c r="C185">
        <f ca="1">OFFSET('2688p stat'!$A$1,A185*20,0)</f>
        <v>0</v>
      </c>
      <c r="D185" s="5">
        <f ca="1">OFFSET('2688p trace'!$U$56,(A77-1)*56,0)</f>
        <v>0</v>
      </c>
      <c r="E185" s="5">
        <f ca="1">OFFSET('2688p trace'!$V$56,(A77-1)*56,0)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7"/>
        <v>0</v>
      </c>
    </row>
    <row r="186" spans="1:10" x14ac:dyDescent="0.25">
      <c r="A186">
        <v>48</v>
      </c>
      <c r="C186">
        <f ca="1">OFFSET('2688p stat'!$A$1,A186*20,0)</f>
        <v>0</v>
      </c>
      <c r="D186" s="5">
        <f ca="1">OFFSET('2688p trace'!$U$56,(A78-1)*56,0)</f>
        <v>0</v>
      </c>
      <c r="E186" s="5">
        <f ca="1">OFFSET('2688p trace'!$V$56,(A78-1)*56,0)</f>
        <v>0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>
        <f t="shared" ca="1" si="7"/>
        <v>0</v>
      </c>
    </row>
    <row r="187" spans="1:10" x14ac:dyDescent="0.25">
      <c r="A187">
        <v>49</v>
      </c>
      <c r="C187">
        <f ca="1">OFFSET('2688p stat'!$A$1,A187*20,0)</f>
        <v>0</v>
      </c>
      <c r="D187" s="5">
        <f ca="1">OFFSET('2688p trace'!$U$56,(A79-1)*56,0)</f>
        <v>0</v>
      </c>
      <c r="E187" s="5">
        <f ca="1">OFFSET('2688p trace'!$V$56,(A79-1)*56,0)</f>
        <v>0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>
        <f t="shared" ca="1" si="7"/>
        <v>0</v>
      </c>
    </row>
    <row r="188" spans="1:10" x14ac:dyDescent="0.25">
      <c r="A188">
        <v>50</v>
      </c>
      <c r="C188">
        <f ca="1">OFFSET('2688p stat'!$A$1,A188*20,0)</f>
        <v>0</v>
      </c>
      <c r="D188" s="5">
        <f ca="1">OFFSET('2688p trace'!$U$56,(A80-1)*56,0)</f>
        <v>0</v>
      </c>
      <c r="E188" s="5">
        <f ca="1">OFFSET('2688p trace'!$V$56,(A80-1)*56,0)</f>
        <v>0</v>
      </c>
      <c r="F188" s="5">
        <f ca="1">OFFSET('2688p stat'!$H$1,A188*20,1)</f>
        <v>0</v>
      </c>
      <c r="G188" s="5">
        <f ca="1">OFFSET('2688p stat'!$K$1,A188*20,1)</f>
        <v>0</v>
      </c>
      <c r="H188" s="5">
        <f ca="1">OFFSET('2688p stat'!$N$1,A188*20,1)</f>
        <v>0</v>
      </c>
      <c r="J188" s="5">
        <f t="shared" ca="1" si="7"/>
        <v>0</v>
      </c>
    </row>
    <row r="191" spans="1:10" x14ac:dyDescent="0.25">
      <c r="E191">
        <v>50</v>
      </c>
    </row>
    <row r="192" spans="1:10" x14ac:dyDescent="0.25">
      <c r="C192" t="s">
        <v>73</v>
      </c>
      <c r="D192">
        <v>1.96</v>
      </c>
      <c r="E192">
        <f>SQRT(E191)</f>
        <v>7.0710678118654755</v>
      </c>
    </row>
    <row r="193" spans="1:10" x14ac:dyDescent="0.25">
      <c r="D193" t="s">
        <v>57</v>
      </c>
      <c r="E193" t="s">
        <v>53</v>
      </c>
      <c r="F193" t="s">
        <v>54</v>
      </c>
      <c r="G193" t="s">
        <v>55</v>
      </c>
      <c r="H193" t="s">
        <v>56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8">$D$192*SQRT(D139)/$E$192</f>
        <v>1.7119917508561762</v>
      </c>
      <c r="E194" s="8">
        <f t="shared" ca="1" si="8"/>
        <v>1.494378006328662</v>
      </c>
      <c r="F194" s="8">
        <f t="shared" ca="1" si="8"/>
        <v>0.44013509675098617</v>
      </c>
      <c r="G194" s="8">
        <f t="shared" ca="1" si="8"/>
        <v>0.26515822892755936</v>
      </c>
      <c r="H194" s="8">
        <f t="shared" ca="1" si="8"/>
        <v>0.24738601034011604</v>
      </c>
      <c r="J194" s="8">
        <f ca="1">$D$192*SQRT(J139)/$E$192</f>
        <v>2.342927444175432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8"/>
        <v>2.5157552738599405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t="shared" ref="J195:J243" ca="1" si="9">$D$192*SQRT(J140)/$E$192</f>
        <v>2.5157552738599405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8"/>
        <v>32.244752847245877</v>
      </c>
      <c r="E196" s="8">
        <f t="shared" ca="1" si="8"/>
        <v>32.229990057313501</v>
      </c>
      <c r="F196" s="8">
        <f t="shared" ca="1" si="8"/>
        <v>31.448674400709734</v>
      </c>
      <c r="G196" s="8">
        <f t="shared" ca="1" si="8"/>
        <v>31.44917681487005</v>
      </c>
      <c r="H196" s="8">
        <f t="shared" ca="1" si="8"/>
        <v>1.9403010075758863E-3</v>
      </c>
      <c r="J196" s="8">
        <f t="shared" ca="1" si="9"/>
        <v>63.691178297579661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8"/>
        <v>7.2155133226924324</v>
      </c>
      <c r="E197" s="8">
        <f t="shared" ca="1" si="8"/>
        <v>7.1818097586031655</v>
      </c>
      <c r="F197" s="8">
        <f t="shared" ca="1" si="8"/>
        <v>7.043966167298648</v>
      </c>
      <c r="G197" s="8">
        <f t="shared" ca="1" si="8"/>
        <v>7.0288106907885917</v>
      </c>
      <c r="H197" s="8">
        <f t="shared" ca="1" si="8"/>
        <v>1.2614888286592156</v>
      </c>
      <c r="J197" s="8">
        <f t="shared" ca="1" si="9"/>
        <v>14.291781452168365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8"/>
        <v>1.2787090472003173</v>
      </c>
      <c r="E198" s="8">
        <f t="shared" ca="1" si="8"/>
        <v>1.1703342343245213</v>
      </c>
      <c r="F198" s="8">
        <f t="shared" ca="1" si="8"/>
        <v>0.48646260264896002</v>
      </c>
      <c r="G198" s="8">
        <f t="shared" ca="1" si="8"/>
        <v>0.32345392520110178</v>
      </c>
      <c r="H198" s="8">
        <f t="shared" ca="1" si="8"/>
        <v>3.3953853389563901E-2</v>
      </c>
      <c r="J198" s="8">
        <f t="shared" ca="1" si="9"/>
        <v>1.8295355194933789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8"/>
        <v>1.8141644805165993</v>
      </c>
      <c r="E199" s="8">
        <f t="shared" ca="1" si="8"/>
        <v>1.6501280857533571</v>
      </c>
      <c r="F199" s="8">
        <f t="shared" ca="1" si="8"/>
        <v>0.49252370413615626</v>
      </c>
      <c r="G199" s="8">
        <f t="shared" ca="1" si="8"/>
        <v>0.31700829384733764</v>
      </c>
      <c r="H199" s="8">
        <f t="shared" ca="1" si="8"/>
        <v>9.7332502772712048E-2</v>
      </c>
      <c r="J199" s="8">
        <f t="shared" ca="1" si="9"/>
        <v>2.5232247096444067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8"/>
        <v>7.7451629626011123</v>
      </c>
      <c r="E200" s="8">
        <f t="shared" ca="1" si="8"/>
        <v>7.7566149308285999</v>
      </c>
      <c r="F200" s="8">
        <f t="shared" ca="1" si="8"/>
        <v>6.7215117279945291</v>
      </c>
      <c r="G200" s="8">
        <f t="shared" ca="1" si="8"/>
        <v>6.3375700793992014</v>
      </c>
      <c r="H200" s="8">
        <f t="shared" ca="1" si="8"/>
        <v>4.002539481347311</v>
      </c>
      <c r="J200" s="8">
        <f t="shared" ca="1" si="9"/>
        <v>14.883429081465374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8"/>
        <v>8.5484433071684034</v>
      </c>
      <c r="E201" s="8">
        <f t="shared" ca="1" si="8"/>
        <v>0</v>
      </c>
      <c r="F201" s="8">
        <f t="shared" ca="1" si="8"/>
        <v>0</v>
      </c>
      <c r="G201" s="8">
        <f t="shared" ca="1" si="8"/>
        <v>0</v>
      </c>
      <c r="H201" s="8">
        <f t="shared" ca="1" si="8"/>
        <v>0</v>
      </c>
      <c r="J201" s="8">
        <f t="shared" ca="1" si="9"/>
        <v>8.5484433071684034</v>
      </c>
    </row>
    <row r="202" spans="1:10" x14ac:dyDescent="0.25">
      <c r="A202">
        <v>9</v>
      </c>
      <c r="C202" t="str">
        <f ca="1">OFFSET('2688p stat'!$A$1,A202*20,0)</f>
        <v>CUDA ant add CPU non hash</v>
      </c>
      <c r="D202" s="8">
        <f t="shared" ca="1" si="8"/>
        <v>6.9567957380391627</v>
      </c>
      <c r="E202" s="8">
        <f t="shared" ca="1" si="8"/>
        <v>6.9726969780457422</v>
      </c>
      <c r="F202" s="8">
        <f t="shared" ca="1" si="8"/>
        <v>6.1096914203426014</v>
      </c>
      <c r="G202" s="8">
        <f t="shared" ca="1" si="8"/>
        <v>5.6595908855732677</v>
      </c>
      <c r="H202" s="8">
        <f t="shared" ca="1" si="8"/>
        <v>3.8072485149672066</v>
      </c>
      <c r="J202" s="8">
        <f t="shared" ca="1" si="9"/>
        <v>13.448789893036478</v>
      </c>
    </row>
    <row r="203" spans="1:10" x14ac:dyDescent="0.25">
      <c r="A203">
        <v>10</v>
      </c>
      <c r="C203" t="str">
        <f ca="1">OFFSET('2688p stat'!$A$1,A203*20,0)</f>
        <v>CUDA ant add CPU12</v>
      </c>
      <c r="D203" s="8">
        <f t="shared" ca="1" si="8"/>
        <v>13.992180686769414</v>
      </c>
      <c r="E203" s="8">
        <f t="shared" ca="1" si="8"/>
        <v>13.744345389019754</v>
      </c>
      <c r="F203" s="8">
        <f t="shared" ca="1" si="8"/>
        <v>13.407688067888214</v>
      </c>
      <c r="G203" s="8">
        <f t="shared" ca="1" si="8"/>
        <v>13.331417522256812</v>
      </c>
      <c r="H203" s="8">
        <f t="shared" ca="1" si="8"/>
        <v>6.8308179305263284E-2</v>
      </c>
      <c r="J203" s="8">
        <f t="shared" ca="1" si="9"/>
        <v>27.243083691641065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10">$D$192*SQRT(D149)/$E$192</f>
        <v>3.3999306508503864</v>
      </c>
      <c r="E204" s="8">
        <f t="shared" ca="1" si="10"/>
        <v>0</v>
      </c>
      <c r="F204" s="8">
        <f t="shared" ca="1" si="10"/>
        <v>0</v>
      </c>
      <c r="G204" s="8">
        <f t="shared" ca="1" si="10"/>
        <v>0</v>
      </c>
      <c r="H204" s="8">
        <f t="shared" ca="1" si="10"/>
        <v>0</v>
      </c>
      <c r="J204" s="8">
        <f t="shared" ca="1" si="9"/>
        <v>3.3999306508503864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10"/>
        <v>7.7505903693423113</v>
      </c>
      <c r="E205" s="8">
        <f t="shared" ca="1" si="10"/>
        <v>3.9014491457304792</v>
      </c>
      <c r="F205" s="8">
        <f t="shared" ca="1" si="10"/>
        <v>0.76587485922962639</v>
      </c>
      <c r="G205" s="8">
        <f t="shared" ca="1" si="10"/>
        <v>0.7829131126044574</v>
      </c>
      <c r="H205" s="8">
        <f t="shared" ca="1" si="10"/>
        <v>0</v>
      </c>
      <c r="J205" s="8">
        <f t="shared" ca="1" si="9"/>
        <v>8.7459975847213034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10"/>
        <v>9.5960170701707614</v>
      </c>
      <c r="E206" s="8">
        <f t="shared" ca="1" si="10"/>
        <v>3.959876515173776</v>
      </c>
      <c r="F206" s="8">
        <f t="shared" ca="1" si="10"/>
        <v>0.77785330542975761</v>
      </c>
      <c r="G206" s="8">
        <f t="shared" ca="1" si="10"/>
        <v>0.79187395966782492</v>
      </c>
      <c r="H206" s="8">
        <f t="shared" ca="1" si="10"/>
        <v>0</v>
      </c>
      <c r="J206" s="8">
        <f t="shared" ca="1" si="9"/>
        <v>10.44012862752186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10"/>
        <v>8.7952158838568248</v>
      </c>
      <c r="E207" s="8">
        <f t="shared" ca="1" si="10"/>
        <v>8.6969844771162048</v>
      </c>
      <c r="F207" s="8">
        <f t="shared" ca="1" si="10"/>
        <v>8.4953460816840192</v>
      </c>
      <c r="G207" s="8">
        <f t="shared" ca="1" si="10"/>
        <v>6.9854008603841757</v>
      </c>
      <c r="H207" s="8">
        <f t="shared" ca="1" si="10"/>
        <v>0</v>
      </c>
      <c r="J207" s="8">
        <f t="shared" ca="1" si="9"/>
        <v>16.551739838055926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10"/>
        <v>0.84200359022515125</v>
      </c>
      <c r="E208" s="8">
        <f t="shared" ca="1" si="10"/>
        <v>0.82219904478660921</v>
      </c>
      <c r="F208" s="8">
        <f t="shared" ca="1" si="10"/>
        <v>0.58187161434804491</v>
      </c>
      <c r="G208" s="8">
        <f t="shared" ca="1" si="10"/>
        <v>0.32592613636834961</v>
      </c>
      <c r="H208" s="8">
        <f t="shared" ca="1" si="10"/>
        <v>0</v>
      </c>
      <c r="J208" s="8">
        <f t="shared" ca="1" si="9"/>
        <v>1.3526949904365198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10"/>
        <v>0.93758025378521359</v>
      </c>
      <c r="E209" s="8">
        <f t="shared" ca="1" si="10"/>
        <v>0.91961579184353648</v>
      </c>
      <c r="F209" s="8">
        <f t="shared" ca="1" si="10"/>
        <v>0.51820176049102717</v>
      </c>
      <c r="G209" s="8">
        <f t="shared" ca="1" si="10"/>
        <v>0.29137587035305451</v>
      </c>
      <c r="H209" s="8">
        <f t="shared" ca="1" si="10"/>
        <v>0</v>
      </c>
      <c r="J209" s="8">
        <f t="shared" ca="1" si="9"/>
        <v>1.4415904062166758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10"/>
        <v>33.869439244337848</v>
      </c>
      <c r="E210" s="8">
        <f t="shared" ca="1" si="10"/>
        <v>32.317229284763343</v>
      </c>
      <c r="F210" s="8">
        <f t="shared" ca="1" si="10"/>
        <v>32.317105715145715</v>
      </c>
      <c r="G210" s="8">
        <f t="shared" ca="1" si="10"/>
        <v>32.316589894378886</v>
      </c>
      <c r="H210" s="8">
        <f t="shared" ca="1" si="10"/>
        <v>31.031707385048858</v>
      </c>
      <c r="J210" s="8">
        <f t="shared" ca="1" si="9"/>
        <v>72.410402504105235</v>
      </c>
    </row>
    <row r="211" spans="1:10" x14ac:dyDescent="0.25">
      <c r="A211">
        <v>18</v>
      </c>
      <c r="C211" t="str">
        <f ca="1">OFFSET('2688p stat'!$A$1,A211*20,0)</f>
        <v>non CUDA</v>
      </c>
      <c r="D211" s="8">
        <f t="shared" ca="1" si="10"/>
        <v>38.254786632744363</v>
      </c>
      <c r="E211" s="8">
        <f t="shared" ca="1" si="10"/>
        <v>0</v>
      </c>
      <c r="F211" s="8">
        <f t="shared" ca="1" si="10"/>
        <v>0</v>
      </c>
      <c r="G211" s="8">
        <f t="shared" ca="1" si="10"/>
        <v>0</v>
      </c>
      <c r="H211" s="8">
        <f t="shared" ca="1" si="10"/>
        <v>0</v>
      </c>
      <c r="J211" s="8">
        <f t="shared" ca="1" si="9"/>
        <v>38.254786632744363</v>
      </c>
    </row>
    <row r="212" spans="1:10" x14ac:dyDescent="0.25">
      <c r="A212">
        <v>19</v>
      </c>
      <c r="C212" t="str">
        <f ca="1">OFFSET('2688p stat'!$A$1,A212*20,0)</f>
        <v>non CUDA non hash</v>
      </c>
      <c r="D212" s="8">
        <f t="shared" ca="1" si="10"/>
        <v>14.618006410729468</v>
      </c>
      <c r="E212" s="8">
        <f t="shared" ca="1" si="10"/>
        <v>14.619317183726391</v>
      </c>
      <c r="F212" s="8">
        <f t="shared" ca="1" si="10"/>
        <v>14.619257068426423</v>
      </c>
      <c r="G212" s="8">
        <f t="shared" ca="1" si="10"/>
        <v>14.620681955522594</v>
      </c>
      <c r="H212" s="8">
        <f t="shared" ca="1" si="10"/>
        <v>4.2600264945542303</v>
      </c>
      <c r="J212" s="8">
        <f t="shared" ca="1" si="9"/>
        <v>29.547341507386239</v>
      </c>
    </row>
    <row r="213" spans="1:10" x14ac:dyDescent="0.25">
      <c r="A213">
        <v>20</v>
      </c>
      <c r="C213" t="str">
        <f ca="1">OFFSET('2688p stat'!$A$1,A213*20,0)</f>
        <v>Classic ACO</v>
      </c>
      <c r="D213" s="8">
        <f t="shared" ca="1" si="10"/>
        <v>1056.529018634973</v>
      </c>
      <c r="E213" s="8">
        <f t="shared" ca="1" si="10"/>
        <v>784.14688159654168</v>
      </c>
      <c r="F213" s="8">
        <f t="shared" ca="1" si="10"/>
        <v>783.61171547484935</v>
      </c>
      <c r="G213" s="8">
        <f t="shared" ca="1" si="10"/>
        <v>783.51502392365342</v>
      </c>
      <c r="H213" s="8">
        <f t="shared" ca="1" si="10"/>
        <v>12.987255969642856</v>
      </c>
      <c r="J213" s="8">
        <f t="shared" ca="1" si="9"/>
        <v>1720.2475639559848</v>
      </c>
    </row>
    <row r="214" spans="1:10" x14ac:dyDescent="0.25">
      <c r="A214">
        <v>21</v>
      </c>
      <c r="C214" t="str">
        <f ca="1">OFFSET('2688p stat'!$A$1,A214*20,0)</f>
        <v>Classic ACO non hash</v>
      </c>
      <c r="D214" s="8">
        <f t="shared" ref="D214:H222" ca="1" si="11">$D$192*SQRT(D159)/$E$192</f>
        <v>560.32717165805605</v>
      </c>
      <c r="E214" s="8">
        <f t="shared" ca="1" si="11"/>
        <v>560.32247673563393</v>
      </c>
      <c r="F214" s="8">
        <f t="shared" ca="1" si="11"/>
        <v>559.71741046347972</v>
      </c>
      <c r="G214" s="8">
        <f t="shared" ca="1" si="11"/>
        <v>559.75116400011973</v>
      </c>
      <c r="H214" s="8">
        <f t="shared" ca="1" si="11"/>
        <v>12.388287501060345</v>
      </c>
      <c r="J214" s="8">
        <f t="shared" ca="1" si="9"/>
        <v>1120.1277748882549</v>
      </c>
    </row>
    <row r="215" spans="1:10" x14ac:dyDescent="0.25">
      <c r="A215">
        <v>22</v>
      </c>
      <c r="C215" t="str">
        <f ca="1">OFFSET('2688p stat'!$A$1,A215*20,0)</f>
        <v>omp</v>
      </c>
      <c r="D215" s="8">
        <f t="shared" ca="1" si="11"/>
        <v>17.953459983558858</v>
      </c>
      <c r="E215" s="8">
        <f t="shared" ca="1" si="11"/>
        <v>17.941705758553976</v>
      </c>
      <c r="F215" s="8">
        <f t="shared" ca="1" si="11"/>
        <v>17.944474816060346</v>
      </c>
      <c r="G215" s="8">
        <f t="shared" ca="1" si="11"/>
        <v>17.889490248476502</v>
      </c>
      <c r="H215" s="8">
        <f t="shared" ca="1" si="11"/>
        <v>3.2343820467668931</v>
      </c>
      <c r="J215" s="8">
        <f t="shared" ca="1" si="9"/>
        <v>36.010148512701051</v>
      </c>
    </row>
    <row r="216" spans="1:10" x14ac:dyDescent="0.25">
      <c r="A216">
        <v>23</v>
      </c>
      <c r="C216" t="str">
        <f ca="1">OFFSET('2688p stat'!$A$1,A216*20,0)</f>
        <v>omp non hash</v>
      </c>
      <c r="D216" s="8">
        <f t="shared" ca="1" si="11"/>
        <v>15.883440410373566</v>
      </c>
      <c r="E216" s="8">
        <f t="shared" ca="1" si="11"/>
        <v>15.886799275961369</v>
      </c>
      <c r="F216" s="8">
        <f t="shared" ca="1" si="11"/>
        <v>15.887226242847552</v>
      </c>
      <c r="G216" s="8">
        <f t="shared" ca="1" si="11"/>
        <v>15.875905404310773</v>
      </c>
      <c r="H216" s="8">
        <f t="shared" ca="1" si="11"/>
        <v>4.7613479348638235</v>
      </c>
      <c r="J216" s="8">
        <f t="shared" ca="1" si="9"/>
        <v>32.121532260455055</v>
      </c>
    </row>
    <row r="217" spans="1:10" x14ac:dyDescent="0.25">
      <c r="A217">
        <v>24</v>
      </c>
      <c r="C217">
        <f ca="1">OFFSET('2688p stat'!$A$1,A217*20,0)</f>
        <v>0</v>
      </c>
      <c r="D217" s="8" t="e">
        <f t="shared" ca="1" si="11"/>
        <v>#DIV/0!</v>
      </c>
      <c r="E217" s="8" t="e">
        <f t="shared" ca="1" si="11"/>
        <v>#DIV/0!</v>
      </c>
      <c r="F217" s="8">
        <f t="shared" ca="1" si="11"/>
        <v>0</v>
      </c>
      <c r="G217" s="8">
        <f t="shared" ca="1" si="11"/>
        <v>0</v>
      </c>
      <c r="H217" s="8">
        <f t="shared" ca="1" si="11"/>
        <v>0</v>
      </c>
      <c r="J217" s="8" t="e">
        <f t="shared" ca="1" si="9"/>
        <v>#DIV/0!</v>
      </c>
    </row>
    <row r="218" spans="1:10" x14ac:dyDescent="0.25">
      <c r="A218">
        <v>25</v>
      </c>
      <c r="C218">
        <f ca="1">OFFSET('2688p stat'!$A$1,A218*20,0)</f>
        <v>0</v>
      </c>
      <c r="D218" s="8" t="e">
        <f t="shared" ca="1" si="11"/>
        <v>#DIV/0!</v>
      </c>
      <c r="E218" s="8" t="e">
        <f t="shared" ca="1" si="11"/>
        <v>#DIV/0!</v>
      </c>
      <c r="F218" s="8">
        <f t="shared" ca="1" si="11"/>
        <v>0</v>
      </c>
      <c r="G218" s="8">
        <f t="shared" ca="1" si="11"/>
        <v>0</v>
      </c>
      <c r="H218" s="8">
        <f t="shared" ca="1" si="11"/>
        <v>0</v>
      </c>
      <c r="J218" s="8" t="e">
        <f t="shared" ca="1" si="9"/>
        <v>#DIV/0!</v>
      </c>
    </row>
    <row r="219" spans="1:10" x14ac:dyDescent="0.25">
      <c r="A219">
        <v>26</v>
      </c>
      <c r="C219">
        <f ca="1">OFFSET('2688p stat'!$A$1,A219*20,0)</f>
        <v>0</v>
      </c>
      <c r="D219" s="8" t="e">
        <f t="shared" ca="1" si="11"/>
        <v>#DIV/0!</v>
      </c>
      <c r="E219" s="8" t="e">
        <f t="shared" ca="1" si="11"/>
        <v>#DIV/0!</v>
      </c>
      <c r="F219" s="8">
        <f t="shared" ca="1" si="11"/>
        <v>0</v>
      </c>
      <c r="G219" s="8">
        <f t="shared" ca="1" si="11"/>
        <v>0</v>
      </c>
      <c r="H219" s="8">
        <f t="shared" ca="1" si="11"/>
        <v>0</v>
      </c>
      <c r="J219" s="8" t="e">
        <f t="shared" ca="1" si="9"/>
        <v>#DIV/0!</v>
      </c>
    </row>
    <row r="220" spans="1:10" x14ac:dyDescent="0.25">
      <c r="A220">
        <v>27</v>
      </c>
      <c r="C220">
        <f ca="1">OFFSET('2688p stat'!$A$1,A220*20,0)</f>
        <v>0</v>
      </c>
      <c r="D220" s="8" t="e">
        <f t="shared" ca="1" si="11"/>
        <v>#DIV/0!</v>
      </c>
      <c r="E220" s="8" t="e">
        <f t="shared" ca="1" si="11"/>
        <v>#DIV/0!</v>
      </c>
      <c r="F220" s="8">
        <f t="shared" ca="1" si="11"/>
        <v>0</v>
      </c>
      <c r="G220" s="8">
        <f t="shared" ca="1" si="11"/>
        <v>0</v>
      </c>
      <c r="H220" s="8">
        <f t="shared" ca="1" si="11"/>
        <v>0</v>
      </c>
      <c r="J220" s="8" t="e">
        <f t="shared" ca="1" si="9"/>
        <v>#DIV/0!</v>
      </c>
    </row>
    <row r="221" spans="1:10" x14ac:dyDescent="0.25">
      <c r="A221">
        <v>28</v>
      </c>
      <c r="C221">
        <f ca="1">OFFSET('2688p stat'!$A$1,A221*20,0)</f>
        <v>0</v>
      </c>
      <c r="D221" s="8" t="e">
        <f t="shared" ca="1" si="11"/>
        <v>#DIV/0!</v>
      </c>
      <c r="E221" s="8" t="e">
        <f t="shared" ca="1" si="11"/>
        <v>#DIV/0!</v>
      </c>
      <c r="F221" s="8">
        <f t="shared" ca="1" si="11"/>
        <v>0</v>
      </c>
      <c r="G221" s="8">
        <f t="shared" ca="1" si="11"/>
        <v>0</v>
      </c>
      <c r="H221" s="8">
        <f t="shared" ca="1" si="11"/>
        <v>0</v>
      </c>
      <c r="J221" s="8" t="e">
        <f t="shared" ca="1" si="9"/>
        <v>#DIV/0!</v>
      </c>
    </row>
    <row r="222" spans="1:10" x14ac:dyDescent="0.25">
      <c r="A222">
        <v>29</v>
      </c>
      <c r="C222">
        <f ca="1">OFFSET('2688p stat'!$A$1,A222*20,0)</f>
        <v>0</v>
      </c>
      <c r="D222" s="8" t="e">
        <f t="shared" ca="1" si="11"/>
        <v>#DIV/0!</v>
      </c>
      <c r="E222" s="8" t="e">
        <f t="shared" ca="1" si="11"/>
        <v>#DIV/0!</v>
      </c>
      <c r="F222" s="8">
        <f t="shared" ca="1" si="11"/>
        <v>0</v>
      </c>
      <c r="G222" s="8">
        <f t="shared" ca="1" si="11"/>
        <v>0</v>
      </c>
      <c r="H222" s="8">
        <f t="shared" ca="1" si="11"/>
        <v>0</v>
      </c>
      <c r="J222" s="8" t="e">
        <f t="shared" ca="1" si="9"/>
        <v>#DIV/0!</v>
      </c>
    </row>
    <row r="223" spans="1:10" x14ac:dyDescent="0.25">
      <c r="A223">
        <v>30</v>
      </c>
      <c r="C223">
        <f ca="1">OFFSET('2688p stat'!$A$1,A223*20,0)</f>
        <v>0</v>
      </c>
      <c r="D223" s="8" t="e">
        <f t="shared" ref="D223:H223" ca="1" si="12">$D$192*SQRT(D168)/$E$192</f>
        <v>#DIV/0!</v>
      </c>
      <c r="E223" s="8" t="e">
        <f t="shared" ca="1" si="12"/>
        <v>#DIV/0!</v>
      </c>
      <c r="F223" s="8">
        <f t="shared" ca="1" si="12"/>
        <v>0</v>
      </c>
      <c r="G223" s="8">
        <f t="shared" ca="1" si="12"/>
        <v>0</v>
      </c>
      <c r="H223" s="8">
        <f t="shared" ca="1" si="12"/>
        <v>0</v>
      </c>
      <c r="J223" s="8" t="e">
        <f t="shared" ca="1" si="9"/>
        <v>#DIV/0!</v>
      </c>
    </row>
    <row r="224" spans="1:10" x14ac:dyDescent="0.25">
      <c r="A224">
        <v>31</v>
      </c>
      <c r="C224">
        <f ca="1">OFFSET('2688p stat'!$A$1,A224*20,0)</f>
        <v>0</v>
      </c>
      <c r="D224" s="8" t="e">
        <f t="shared" ref="D224:H224" ca="1" si="13">$D$192*SQRT(D169)/$E$192</f>
        <v>#DIV/0!</v>
      </c>
      <c r="E224" s="8" t="e">
        <f t="shared" ca="1" si="13"/>
        <v>#DIV/0!</v>
      </c>
      <c r="F224" s="8">
        <f t="shared" ca="1" si="13"/>
        <v>0</v>
      </c>
      <c r="G224" s="8">
        <f t="shared" ca="1" si="13"/>
        <v>0</v>
      </c>
      <c r="H224" s="8">
        <f t="shared" ca="1" si="13"/>
        <v>0</v>
      </c>
      <c r="J224" s="8" t="e">
        <f t="shared" ca="1" si="9"/>
        <v>#DIV/0!</v>
      </c>
    </row>
    <row r="225" spans="1:10" x14ac:dyDescent="0.25">
      <c r="A225">
        <v>32</v>
      </c>
      <c r="C225">
        <f ca="1">OFFSET('2688p stat'!$A$1,A225*20,0)</f>
        <v>0</v>
      </c>
      <c r="D225" s="8" t="e">
        <f t="shared" ref="D225:H225" ca="1" si="14">$D$192*SQRT(D170)/$E$192</f>
        <v>#DIV/0!</v>
      </c>
      <c r="E225" s="8" t="e">
        <f t="shared" ca="1" si="14"/>
        <v>#DIV/0!</v>
      </c>
      <c r="F225" s="8">
        <f t="shared" ca="1" si="14"/>
        <v>0</v>
      </c>
      <c r="G225" s="8">
        <f t="shared" ca="1" si="14"/>
        <v>0</v>
      </c>
      <c r="H225" s="8">
        <f t="shared" ca="1" si="14"/>
        <v>0</v>
      </c>
      <c r="J225" s="8" t="e">
        <f t="shared" ca="1" si="9"/>
        <v>#DIV/0!</v>
      </c>
    </row>
    <row r="226" spans="1:10" x14ac:dyDescent="0.25">
      <c r="A226">
        <v>33</v>
      </c>
      <c r="C226">
        <f ca="1">OFFSET('2688p stat'!$A$1,A226*20,0)</f>
        <v>0</v>
      </c>
      <c r="D226" s="8" t="e">
        <f t="shared" ref="D226:H226" ca="1" si="15">$D$192*SQRT(D171)/$E$192</f>
        <v>#DIV/0!</v>
      </c>
      <c r="E226" s="8" t="e">
        <f t="shared" ca="1" si="15"/>
        <v>#DIV/0!</v>
      </c>
      <c r="F226" s="8">
        <f t="shared" ca="1" si="15"/>
        <v>0</v>
      </c>
      <c r="G226" s="8">
        <f t="shared" ca="1" si="15"/>
        <v>0</v>
      </c>
      <c r="H226" s="8">
        <f t="shared" ca="1" si="15"/>
        <v>0</v>
      </c>
      <c r="J226" s="8" t="e">
        <f t="shared" ca="1" si="9"/>
        <v>#DIV/0!</v>
      </c>
    </row>
    <row r="227" spans="1:10" x14ac:dyDescent="0.25">
      <c r="A227">
        <v>34</v>
      </c>
      <c r="C227">
        <f ca="1">OFFSET('2688p stat'!$A$1,A227*20,0)</f>
        <v>0</v>
      </c>
      <c r="D227" s="8" t="e">
        <f t="shared" ref="D227:H227" ca="1" si="16">$D$192*SQRT(D172)/$E$192</f>
        <v>#DIV/0!</v>
      </c>
      <c r="E227" s="8" t="e">
        <f t="shared" ca="1" si="16"/>
        <v>#DIV/0!</v>
      </c>
      <c r="F227" s="8">
        <f t="shared" ca="1" si="16"/>
        <v>0</v>
      </c>
      <c r="G227" s="8">
        <f t="shared" ca="1" si="16"/>
        <v>0</v>
      </c>
      <c r="H227" s="8">
        <f t="shared" ca="1" si="16"/>
        <v>0</v>
      </c>
      <c r="J227" s="8" t="e">
        <f t="shared" ca="1" si="9"/>
        <v>#DIV/0!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ref="D228:H228" ca="1" si="17">$D$192*SQRT(D173)/$E$192</f>
        <v>#DIV/0!</v>
      </c>
      <c r="E228" s="8" t="e">
        <f t="shared" ca="1" si="17"/>
        <v>#DIV/0!</v>
      </c>
      <c r="F228" s="8">
        <f t="shared" ca="1" si="17"/>
        <v>0</v>
      </c>
      <c r="G228" s="8">
        <f t="shared" ca="1" si="17"/>
        <v>0</v>
      </c>
      <c r="H228" s="8">
        <f t="shared" ca="1" si="17"/>
        <v>0</v>
      </c>
      <c r="J228" s="8" t="e">
        <f t="shared" ca="1" si="9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ref="D229:H229" ca="1" si="18">$D$192*SQRT(D174)/$E$192</f>
        <v>#DIV/0!</v>
      </c>
      <c r="E229" s="8" t="e">
        <f t="shared" ca="1" si="18"/>
        <v>#DIV/0!</v>
      </c>
      <c r="F229" s="8">
        <f t="shared" ca="1" si="18"/>
        <v>0</v>
      </c>
      <c r="G229" s="8">
        <f t="shared" ca="1" si="18"/>
        <v>0</v>
      </c>
      <c r="H229" s="8">
        <f t="shared" ca="1" si="18"/>
        <v>0</v>
      </c>
      <c r="J229" s="8" t="e">
        <f t="shared" ca="1" si="9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ref="D230:H230" ca="1" si="19">$D$192*SQRT(D175)/$E$192</f>
        <v>#DIV/0!</v>
      </c>
      <c r="E230" s="8" t="e">
        <f t="shared" ca="1" si="19"/>
        <v>#DIV/0!</v>
      </c>
      <c r="F230" s="8">
        <f t="shared" ca="1" si="19"/>
        <v>0</v>
      </c>
      <c r="G230" s="8">
        <f t="shared" ca="1" si="19"/>
        <v>0</v>
      </c>
      <c r="H230" s="8">
        <f t="shared" ca="1" si="19"/>
        <v>0</v>
      </c>
      <c r="J230" s="8" t="e">
        <f t="shared" ca="1" si="9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ref="D231:H231" ca="1" si="20">$D$192*SQRT(D176)/$E$192</f>
        <v>#DIV/0!</v>
      </c>
      <c r="E231" s="8" t="e">
        <f t="shared" ca="1" si="20"/>
        <v>#DIV/0!</v>
      </c>
      <c r="F231" s="8">
        <f t="shared" ca="1" si="20"/>
        <v>0</v>
      </c>
      <c r="G231" s="8">
        <f t="shared" ca="1" si="20"/>
        <v>0</v>
      </c>
      <c r="H231" s="8">
        <f t="shared" ca="1" si="20"/>
        <v>0</v>
      </c>
      <c r="J231" s="8" t="e">
        <f t="shared" ca="1" si="9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ref="D232:H232" ca="1" si="21">$D$192*SQRT(D177)/$E$192</f>
        <v>#DIV/0!</v>
      </c>
      <c r="E232" s="8" t="e">
        <f t="shared" ca="1" si="21"/>
        <v>#DIV/0!</v>
      </c>
      <c r="F232" s="8">
        <f t="shared" ca="1" si="21"/>
        <v>0</v>
      </c>
      <c r="G232" s="8">
        <f t="shared" ca="1" si="21"/>
        <v>0</v>
      </c>
      <c r="H232" s="8">
        <f t="shared" ca="1" si="21"/>
        <v>0</v>
      </c>
      <c r="J232" s="8" t="e">
        <f t="shared" ca="1" si="9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22">$D$192*SQRT(D178)/$E$192</f>
        <v>#DIV/0!</v>
      </c>
      <c r="E233" s="8" t="e">
        <f t="shared" ca="1" si="22"/>
        <v>#DIV/0!</v>
      </c>
      <c r="F233" s="8">
        <f t="shared" ca="1" si="22"/>
        <v>0</v>
      </c>
      <c r="G233" s="8">
        <f t="shared" ca="1" si="22"/>
        <v>0</v>
      </c>
      <c r="H233" s="8">
        <f t="shared" ca="1" si="22"/>
        <v>0</v>
      </c>
      <c r="J233" s="8" t="e">
        <f t="shared" ca="1" si="9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23">$D$192*SQRT(D179)/$E$192</f>
        <v>#DIV/0!</v>
      </c>
      <c r="E234" s="8" t="e">
        <f t="shared" ca="1" si="23"/>
        <v>#DIV/0!</v>
      </c>
      <c r="F234" s="8">
        <f t="shared" ca="1" si="23"/>
        <v>0</v>
      </c>
      <c r="G234" s="8">
        <f t="shared" ca="1" si="23"/>
        <v>0</v>
      </c>
      <c r="H234" s="8">
        <f t="shared" ca="1" si="23"/>
        <v>0</v>
      </c>
      <c r="J234" s="8" t="e">
        <f t="shared" ca="1" si="9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4">$D$192*SQRT(D180)/$E$192</f>
        <v>#DIV/0!</v>
      </c>
      <c r="E235" s="8" t="e">
        <f t="shared" ca="1" si="24"/>
        <v>#DIV/0!</v>
      </c>
      <c r="F235" s="8">
        <f t="shared" ca="1" si="24"/>
        <v>0</v>
      </c>
      <c r="G235" s="8">
        <f t="shared" ca="1" si="24"/>
        <v>0</v>
      </c>
      <c r="H235" s="8">
        <f t="shared" ca="1" si="24"/>
        <v>0</v>
      </c>
      <c r="J235" s="8" t="e">
        <f t="shared" ca="1" si="9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5">$D$192*SQRT(D181)/$E$192</f>
        <v>#DIV/0!</v>
      </c>
      <c r="E236" s="8" t="e">
        <f t="shared" ca="1" si="25"/>
        <v>#DIV/0!</v>
      </c>
      <c r="F236" s="8">
        <f t="shared" ca="1" si="25"/>
        <v>0</v>
      </c>
      <c r="G236" s="8">
        <f t="shared" ca="1" si="25"/>
        <v>0</v>
      </c>
      <c r="H236" s="8">
        <f t="shared" ca="1" si="25"/>
        <v>0</v>
      </c>
      <c r="J236" s="8" t="e">
        <f t="shared" ca="1" si="9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6">$D$192*SQRT(D182)/$E$192</f>
        <v>#DIV/0!</v>
      </c>
      <c r="E237" s="8" t="e">
        <f t="shared" ca="1" si="26"/>
        <v>#DIV/0!</v>
      </c>
      <c r="F237" s="8">
        <f t="shared" ca="1" si="26"/>
        <v>0</v>
      </c>
      <c r="G237" s="8">
        <f t="shared" ca="1" si="26"/>
        <v>0</v>
      </c>
      <c r="H237" s="8">
        <f t="shared" ca="1" si="26"/>
        <v>0</v>
      </c>
      <c r="J237" s="8" t="e">
        <f t="shared" ca="1" si="9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7">$D$192*SQRT(D183)/$E$192</f>
        <v>#DIV/0!</v>
      </c>
      <c r="E238" s="8" t="e">
        <f t="shared" ca="1" si="27"/>
        <v>#DIV/0!</v>
      </c>
      <c r="F238" s="8">
        <f t="shared" ca="1" si="27"/>
        <v>0</v>
      </c>
      <c r="G238" s="8">
        <f t="shared" ca="1" si="27"/>
        <v>0</v>
      </c>
      <c r="H238" s="8">
        <f t="shared" ca="1" si="27"/>
        <v>0</v>
      </c>
      <c r="J238" s="8" t="e">
        <f t="shared" ca="1" si="9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ref="D239:H239" ca="1" si="28">$D$192*SQRT(D184)/$E$192</f>
        <v>#DIV/0!</v>
      </c>
      <c r="E239" s="8" t="e">
        <f t="shared" ca="1" si="28"/>
        <v>#DIV/0!</v>
      </c>
      <c r="F239" s="8">
        <f t="shared" ca="1" si="28"/>
        <v>0</v>
      </c>
      <c r="G239" s="8">
        <f t="shared" ca="1" si="28"/>
        <v>0</v>
      </c>
      <c r="H239" s="8">
        <f t="shared" ca="1" si="28"/>
        <v>0</v>
      </c>
      <c r="J239" s="8" t="e">
        <f t="shared" ca="1" si="9"/>
        <v>#DIV/0!</v>
      </c>
    </row>
    <row r="240" spans="1:10" x14ac:dyDescent="0.25">
      <c r="A240">
        <v>47</v>
      </c>
      <c r="C240">
        <f ca="1">OFFSET('2688p stat'!$A$1,A240*20,0)</f>
        <v>0</v>
      </c>
      <c r="D240" s="8">
        <f t="shared" ref="D240:H240" ca="1" si="29">$D$192*SQRT(D185)/$E$192</f>
        <v>0</v>
      </c>
      <c r="E240" s="8">
        <f t="shared" ca="1" si="29"/>
        <v>0</v>
      </c>
      <c r="F240" s="8">
        <f t="shared" ca="1" si="29"/>
        <v>0</v>
      </c>
      <c r="G240" s="8">
        <f t="shared" ca="1" si="29"/>
        <v>0</v>
      </c>
      <c r="H240" s="8">
        <f t="shared" ca="1" si="29"/>
        <v>0</v>
      </c>
      <c r="J240" s="8">
        <f t="shared" ca="1" si="9"/>
        <v>0</v>
      </c>
    </row>
    <row r="241" spans="1:10" x14ac:dyDescent="0.25">
      <c r="A241">
        <v>48</v>
      </c>
      <c r="C241">
        <f ca="1">OFFSET('2688p stat'!$A$1,A241*20,0)</f>
        <v>0</v>
      </c>
      <c r="D241" s="8">
        <f t="shared" ref="D241:H241" ca="1" si="30">$D$192*SQRT(D186)/$E$192</f>
        <v>0</v>
      </c>
      <c r="E241" s="8">
        <f t="shared" ca="1" si="30"/>
        <v>0</v>
      </c>
      <c r="F241" s="8">
        <f t="shared" ca="1" si="30"/>
        <v>0</v>
      </c>
      <c r="G241" s="8">
        <f t="shared" ca="1" si="30"/>
        <v>0</v>
      </c>
      <c r="H241" s="8">
        <f t="shared" ca="1" si="30"/>
        <v>0</v>
      </c>
      <c r="J241" s="8">
        <f t="shared" ca="1" si="9"/>
        <v>0</v>
      </c>
    </row>
    <row r="242" spans="1:10" x14ac:dyDescent="0.25">
      <c r="A242">
        <v>49</v>
      </c>
      <c r="C242">
        <f ca="1">OFFSET('2688p stat'!$A$1,A242*20,0)</f>
        <v>0</v>
      </c>
      <c r="D242" s="8">
        <f t="shared" ref="D242:H242" ca="1" si="31">$D$192*SQRT(D187)/$E$192</f>
        <v>0</v>
      </c>
      <c r="E242" s="8">
        <f t="shared" ca="1" si="31"/>
        <v>0</v>
      </c>
      <c r="F242" s="8">
        <f t="shared" ca="1" si="31"/>
        <v>0</v>
      </c>
      <c r="G242" s="8">
        <f t="shared" ca="1" si="31"/>
        <v>0</v>
      </c>
      <c r="H242" s="8">
        <f t="shared" ca="1" si="31"/>
        <v>0</v>
      </c>
      <c r="J242" s="8">
        <f t="shared" ca="1" si="9"/>
        <v>0</v>
      </c>
    </row>
    <row r="243" spans="1:10" x14ac:dyDescent="0.25">
      <c r="A243">
        <v>50</v>
      </c>
      <c r="C243">
        <f ca="1">OFFSET('2688p stat'!$A$1,A243*20,0)</f>
        <v>0</v>
      </c>
      <c r="D243" s="8">
        <f t="shared" ref="D243:H243" ca="1" si="32">$D$192*SQRT(D188)/$E$192</f>
        <v>0</v>
      </c>
      <c r="E243" s="8">
        <f t="shared" ca="1" si="32"/>
        <v>0</v>
      </c>
      <c r="F243" s="8">
        <f t="shared" ca="1" si="32"/>
        <v>0</v>
      </c>
      <c r="G243" s="8">
        <f t="shared" ca="1" si="32"/>
        <v>0</v>
      </c>
      <c r="H243" s="8">
        <f t="shared" ca="1" si="32"/>
        <v>0</v>
      </c>
      <c r="J243" s="8">
        <f t="shared" ca="1" si="9"/>
        <v>0</v>
      </c>
    </row>
    <row r="246" spans="1:10" x14ac:dyDescent="0.25">
      <c r="C246" t="s">
        <v>64</v>
      </c>
      <c r="D246">
        <v>1.96</v>
      </c>
      <c r="E246">
        <v>50</v>
      </c>
    </row>
    <row r="247" spans="1:10" x14ac:dyDescent="0.25">
      <c r="D247" t="s">
        <v>57</v>
      </c>
      <c r="E247" t="s">
        <v>53</v>
      </c>
      <c r="F247" t="s">
        <v>54</v>
      </c>
      <c r="G247" t="s">
        <v>55</v>
      </c>
      <c r="H247" t="s">
        <v>56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t="shared" ref="D248:H257" ca="1" si="33">POWER(SQRT(D139)/D85,2)</f>
        <v>6.9261684833134196E-3</v>
      </c>
      <c r="E248" s="9">
        <f t="shared" ca="1" si="33"/>
        <v>2.9428186019052383E-2</v>
      </c>
      <c r="F248" s="9">
        <f t="shared" ca="1" si="33"/>
        <v>2.1905801045745795E-2</v>
      </c>
      <c r="G248" s="9">
        <f t="shared" ca="1" si="33"/>
        <v>4.1430434860042803E-2</v>
      </c>
      <c r="H248" s="9">
        <f t="shared" ca="1" si="33"/>
        <v>8.7013079230134349E-2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t="shared" ca="1" si="33"/>
        <v>1.4591392714057081E-2</v>
      </c>
      <c r="E249" s="9" t="e">
        <f t="shared" ca="1" si="33"/>
        <v>#DIV/0!</v>
      </c>
      <c r="F249" s="9" t="e">
        <f t="shared" ca="1" si="33"/>
        <v>#DIV/0!</v>
      </c>
      <c r="G249" s="9" t="e">
        <f t="shared" ca="1" si="33"/>
        <v>#DIV/0!</v>
      </c>
      <c r="H249" s="9" t="e">
        <f t="shared" ca="1" si="33"/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t="shared" ca="1" si="33"/>
        <v>4.3244551523572785E-5</v>
      </c>
      <c r="E250" s="9">
        <f t="shared" ca="1" si="33"/>
        <v>4.3379572613927458E-5</v>
      </c>
      <c r="F250" s="9">
        <f t="shared" ca="1" si="33"/>
        <v>4.2624159285318649E-5</v>
      </c>
      <c r="G250" s="9">
        <f t="shared" ca="1" si="33"/>
        <v>4.263410104642152E-5</v>
      </c>
      <c r="H250" s="9">
        <f t="shared" ca="1" si="33"/>
        <v>1.1892012331569069E-5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t="shared" ca="1" si="33"/>
        <v>2.6466290977999889E-6</v>
      </c>
      <c r="E251" s="9">
        <f t="shared" ca="1" si="33"/>
        <v>2.6349440266528394E-6</v>
      </c>
      <c r="F251" s="9">
        <f t="shared" ca="1" si="33"/>
        <v>2.5645585726194704E-6</v>
      </c>
      <c r="G251" s="9">
        <f t="shared" ca="1" si="33"/>
        <v>2.5930417952000981E-6</v>
      </c>
      <c r="H251" s="9">
        <f t="shared" ca="1" si="33"/>
        <v>2.5136136116405033E-6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t="shared" ca="1" si="33"/>
        <v>1.1394589257717491E-7</v>
      </c>
      <c r="E252" s="9">
        <f t="shared" ca="1" si="33"/>
        <v>9.600176279113163E-8</v>
      </c>
      <c r="F252" s="9">
        <f t="shared" ca="1" si="33"/>
        <v>1.6800053722468621E-8</v>
      </c>
      <c r="G252" s="9">
        <f t="shared" ca="1" si="33"/>
        <v>7.48098469132082E-9</v>
      </c>
      <c r="H252" s="9">
        <f t="shared" ca="1" si="33"/>
        <v>3.70315656357897E-8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t="shared" ca="1" si="33"/>
        <v>2.4950423339470958E-7</v>
      </c>
      <c r="E253" s="9">
        <f t="shared" ca="1" si="33"/>
        <v>2.0766817793572652E-7</v>
      </c>
      <c r="F253" s="9">
        <f t="shared" ca="1" si="33"/>
        <v>1.8760270493858669E-8</v>
      </c>
      <c r="G253" s="9">
        <f t="shared" ca="1" si="33"/>
        <v>7.9191349571141458E-9</v>
      </c>
      <c r="H253" s="9">
        <f t="shared" ca="1" si="33"/>
        <v>1.4943093293992907E-8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t="shared" ca="1" si="33"/>
        <v>2.7377456169528066E-6</v>
      </c>
      <c r="E254" s="9">
        <f t="shared" ca="1" si="33"/>
        <v>2.7586771312355235E-6</v>
      </c>
      <c r="F254" s="9">
        <f t="shared" ca="1" si="33"/>
        <v>2.0855473558241539E-6</v>
      </c>
      <c r="G254" s="9">
        <f t="shared" ca="1" si="33"/>
        <v>1.8604354821083545E-6</v>
      </c>
      <c r="H254" s="9">
        <f t="shared" ca="1" si="33"/>
        <v>2.0989138408083312E-5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t="shared" ca="1" si="33"/>
        <v>3.3394701222672848E-6</v>
      </c>
      <c r="E255" s="9" t="e">
        <f t="shared" ca="1" si="33"/>
        <v>#DIV/0!</v>
      </c>
      <c r="F255" s="9" t="e">
        <f t="shared" ca="1" si="33"/>
        <v>#DIV/0!</v>
      </c>
      <c r="G255" s="9" t="e">
        <f t="shared" ca="1" si="33"/>
        <v>#DIV/0!</v>
      </c>
      <c r="H255" s="9" t="e">
        <f t="shared" ca="1" si="33"/>
        <v>#DIV/0!</v>
      </c>
    </row>
    <row r="256" spans="1:10" x14ac:dyDescent="0.25">
      <c r="A256">
        <v>9</v>
      </c>
      <c r="C256" t="str">
        <f ca="1">OFFSET('2688p stat'!$A$1,A256*20,0)</f>
        <v>CUDA ant add CPU non hash</v>
      </c>
      <c r="D256" s="9">
        <f t="shared" ca="1" si="33"/>
        <v>3.217721355187806E-6</v>
      </c>
      <c r="E256" s="9">
        <f t="shared" ca="1" si="33"/>
        <v>3.2505884051798001E-6</v>
      </c>
      <c r="F256" s="9">
        <f t="shared" ca="1" si="33"/>
        <v>2.5166961766551115E-6</v>
      </c>
      <c r="G256" s="9">
        <f t="shared" ca="1" si="33"/>
        <v>2.1682498624915397E-6</v>
      </c>
      <c r="H256" s="9">
        <f t="shared" ca="1" si="33"/>
        <v>1.9159426495289454E-5</v>
      </c>
    </row>
    <row r="257" spans="1:8" x14ac:dyDescent="0.25">
      <c r="A257">
        <v>10</v>
      </c>
      <c r="C257" t="str">
        <f ca="1">OFFSET('2688p stat'!$A$1,A257*20,0)</f>
        <v>CUDA ant add CPU12</v>
      </c>
      <c r="D257" s="9">
        <f t="shared" ca="1" si="33"/>
        <v>1.8906645205137153E-6</v>
      </c>
      <c r="E257" s="9">
        <f t="shared" ca="1" si="33"/>
        <v>1.8321547307137029E-6</v>
      </c>
      <c r="F257" s="9">
        <f t="shared" ca="1" si="33"/>
        <v>1.7458064190331145E-6</v>
      </c>
      <c r="G257" s="9">
        <f t="shared" ca="1" si="33"/>
        <v>1.7609824203092286E-6</v>
      </c>
      <c r="H257" s="9">
        <f t="shared" ca="1" si="33"/>
        <v>1.7389681432091504E-9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t="shared" ref="D258:H267" ca="1" si="34">POWER(SQRT(D149)/D95,2)</f>
        <v>1.2896831997966526E-2</v>
      </c>
      <c r="E258" s="9" t="e">
        <f t="shared" ca="1" si="34"/>
        <v>#DIV/0!</v>
      </c>
      <c r="F258" s="9" t="e">
        <f t="shared" ca="1" si="34"/>
        <v>#DIV/0!</v>
      </c>
      <c r="G258" s="9" t="e">
        <f t="shared" ca="1" si="34"/>
        <v>#DIV/0!</v>
      </c>
      <c r="H258" s="9" t="e">
        <f t="shared" ca="1" si="34"/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t="shared" ca="1" si="34"/>
        <v>5.9386411144820642E-2</v>
      </c>
      <c r="E259" s="9">
        <f t="shared" ca="1" si="34"/>
        <v>0.10716591693055021</v>
      </c>
      <c r="F259" s="9">
        <f t="shared" ca="1" si="34"/>
        <v>0.15724402708814142</v>
      </c>
      <c r="G259" s="9">
        <f t="shared" ca="1" si="34"/>
        <v>0.32731675842501773</v>
      </c>
      <c r="H259" s="9" t="e">
        <f t="shared" ca="1" si="34"/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t="shared" ca="1" si="34"/>
        <v>0.12253531850814839</v>
      </c>
      <c r="E260" s="9">
        <f t="shared" ca="1" si="34"/>
        <v>0.11068145446856885</v>
      </c>
      <c r="F260" s="9">
        <f t="shared" ca="1" si="34"/>
        <v>0.15856492603482394</v>
      </c>
      <c r="G260" s="9">
        <f t="shared" ca="1" si="34"/>
        <v>0.34029578282621092</v>
      </c>
      <c r="H260" s="9" t="e">
        <f t="shared" ca="1" si="34"/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t="shared" ca="1" si="34"/>
        <v>3.921302571439894E-6</v>
      </c>
      <c r="E261" s="9">
        <f t="shared" ca="1" si="34"/>
        <v>3.8538706131287377E-6</v>
      </c>
      <c r="F261" s="9">
        <f t="shared" ca="1" si="34"/>
        <v>3.7213778480312121E-6</v>
      </c>
      <c r="G261" s="9">
        <f t="shared" ca="1" si="34"/>
        <v>3.8288553106626074E-6</v>
      </c>
      <c r="H261" s="9" t="e">
        <f t="shared" ca="1" si="34"/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t="shared" ca="1" si="34"/>
        <v>5.3571390686092944E-8</v>
      </c>
      <c r="E262" s="9">
        <f t="shared" ca="1" si="34"/>
        <v>5.1396213535916334E-8</v>
      </c>
      <c r="F262" s="9">
        <f t="shared" ca="1" si="34"/>
        <v>2.6112612823299388E-8</v>
      </c>
      <c r="G262" s="9">
        <f t="shared" ca="1" si="34"/>
        <v>1.3883933671166475E-8</v>
      </c>
      <c r="H262" s="9" t="e">
        <f t="shared" ca="1" si="34"/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t="shared" ca="1" si="34"/>
        <v>6.1145237747106692E-8</v>
      </c>
      <c r="E263" s="9">
        <f t="shared" ca="1" si="34"/>
        <v>5.9173453243677527E-8</v>
      </c>
      <c r="F263" s="9">
        <f t="shared" ca="1" si="34"/>
        <v>1.9054464499555924E-8</v>
      </c>
      <c r="G263" s="9">
        <f t="shared" ca="1" si="34"/>
        <v>6.6754714199720285E-9</v>
      </c>
      <c r="H263" s="9" t="e">
        <f t="shared" ca="1" si="34"/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t="shared" ca="1" si="34"/>
        <v>1.6271788745245973E-5</v>
      </c>
      <c r="E264" s="9">
        <f t="shared" ca="1" si="34"/>
        <v>1.4897783673924671E-5</v>
      </c>
      <c r="F264" s="9">
        <f t="shared" ca="1" si="34"/>
        <v>1.4898114615715711E-5</v>
      </c>
      <c r="G264" s="9">
        <f t="shared" ca="1" si="34"/>
        <v>1.4944513979157849E-5</v>
      </c>
      <c r="H264" s="9">
        <f t="shared" ca="1" si="34"/>
        <v>1.2310655368629785E-3</v>
      </c>
    </row>
    <row r="265" spans="1:8" x14ac:dyDescent="0.25">
      <c r="A265">
        <v>18</v>
      </c>
      <c r="C265" t="str">
        <f ca="1">OFFSET('2688p stat'!$A$1,A265*20,0)</f>
        <v>non CUDA</v>
      </c>
      <c r="D265" s="9">
        <f t="shared" ca="1" si="34"/>
        <v>2.12702420223423E-5</v>
      </c>
      <c r="E265" s="9" t="e">
        <f t="shared" ca="1" si="34"/>
        <v>#DIV/0!</v>
      </c>
      <c r="F265" s="9" t="e">
        <f t="shared" ca="1" si="34"/>
        <v>#DIV/0!</v>
      </c>
      <c r="G265" s="9" t="e">
        <f t="shared" ca="1" si="34"/>
        <v>#DIV/0!</v>
      </c>
      <c r="H265" s="9" t="e">
        <f t="shared" ca="1" si="34"/>
        <v>#DIV/0!</v>
      </c>
    </row>
    <row r="266" spans="1:8" x14ac:dyDescent="0.25">
      <c r="A266">
        <v>19</v>
      </c>
      <c r="C266" t="str">
        <f ca="1">OFFSET('2688p stat'!$A$1,A266*20,0)</f>
        <v>non CUDA non hash</v>
      </c>
      <c r="D266" s="9">
        <f t="shared" ca="1" si="34"/>
        <v>3.419622613347865E-6</v>
      </c>
      <c r="E266" s="9">
        <f t="shared" ca="1" si="34"/>
        <v>3.4266698615992627E-6</v>
      </c>
      <c r="F266" s="9">
        <f t="shared" ca="1" si="34"/>
        <v>3.426733076268627E-6</v>
      </c>
      <c r="G266" s="9">
        <f t="shared" ca="1" si="34"/>
        <v>3.4385702733088863E-6</v>
      </c>
      <c r="H266" s="9">
        <f t="shared" ca="1" si="34"/>
        <v>2.4567969849231744E-5</v>
      </c>
    </row>
    <row r="267" spans="1:8" x14ac:dyDescent="0.25">
      <c r="A267">
        <v>20</v>
      </c>
      <c r="C267" t="str">
        <f ca="1">OFFSET('2688p stat'!$A$1,A267*20,0)</f>
        <v>Classic ACO</v>
      </c>
      <c r="D267" s="9">
        <f t="shared" ca="1" si="34"/>
        <v>1.0301939693101407E-4</v>
      </c>
      <c r="E267" s="9">
        <f t="shared" ca="1" si="34"/>
        <v>5.9234098195183459E-5</v>
      </c>
      <c r="F267" s="9">
        <f t="shared" ca="1" si="34"/>
        <v>5.9249343832879616E-5</v>
      </c>
      <c r="G267" s="9">
        <f t="shared" ca="1" si="34"/>
        <v>5.9271546249671895E-5</v>
      </c>
      <c r="H267" s="9">
        <f t="shared" ca="1" si="34"/>
        <v>3.8508055941099583E-5</v>
      </c>
    </row>
    <row r="268" spans="1:8" x14ac:dyDescent="0.25">
      <c r="A268">
        <v>21</v>
      </c>
      <c r="C268" t="str">
        <f ca="1">OFFSET('2688p stat'!$A$1,A268*20,0)</f>
        <v>Classic ACO non hash</v>
      </c>
      <c r="D268" s="9">
        <f t="shared" ref="D268:H276" ca="1" si="35">POWER(SQRT(D159)/D105,2)</f>
        <v>3.108388625524744E-5</v>
      </c>
      <c r="E268" s="9">
        <f t="shared" ca="1" si="35"/>
        <v>3.1089912620336818E-5</v>
      </c>
      <c r="F268" s="9">
        <f t="shared" ca="1" si="35"/>
        <v>3.1075760314222757E-5</v>
      </c>
      <c r="G268" s="9">
        <f t="shared" ca="1" si="35"/>
        <v>3.1099182501693819E-5</v>
      </c>
      <c r="H268" s="9">
        <f t="shared" ca="1" si="35"/>
        <v>3.4829486548842355E-5</v>
      </c>
    </row>
    <row r="269" spans="1:8" x14ac:dyDescent="0.25">
      <c r="A269">
        <v>22</v>
      </c>
      <c r="C269" t="str">
        <f ca="1">OFFSET('2688p stat'!$A$1,A269*20,0)</f>
        <v>omp</v>
      </c>
      <c r="D269" s="9">
        <f t="shared" ca="1" si="35"/>
        <v>4.606738811752442E-6</v>
      </c>
      <c r="E269" s="9">
        <f t="shared" ca="1" si="35"/>
        <v>4.6273911551553418E-6</v>
      </c>
      <c r="F269" s="9">
        <f t="shared" ca="1" si="35"/>
        <v>4.6289518334411205E-6</v>
      </c>
      <c r="G269" s="9">
        <f t="shared" ca="1" si="35"/>
        <v>4.6150130394519279E-6</v>
      </c>
      <c r="H269" s="9">
        <f t="shared" ca="1" si="35"/>
        <v>1.3697981229396674E-5</v>
      </c>
    </row>
    <row r="270" spans="1:8" x14ac:dyDescent="0.25">
      <c r="A270">
        <v>23</v>
      </c>
      <c r="C270" t="str">
        <f ca="1">OFFSET('2688p stat'!$A$1,A270*20,0)</f>
        <v>omp non hash</v>
      </c>
      <c r="D270" s="9">
        <f t="shared" ca="1" si="35"/>
        <v>3.976078711631892E-6</v>
      </c>
      <c r="E270" s="9">
        <f t="shared" ca="1" si="35"/>
        <v>4.0022506641360135E-6</v>
      </c>
      <c r="F270" s="9">
        <f t="shared" ca="1" si="35"/>
        <v>4.0025744663785398E-6</v>
      </c>
      <c r="G270" s="9">
        <f t="shared" ca="1" si="35"/>
        <v>4.0097930396644169E-6</v>
      </c>
      <c r="H270" s="9">
        <f t="shared" ca="1" si="35"/>
        <v>3.0275755027431951E-5</v>
      </c>
    </row>
    <row r="271" spans="1:8" x14ac:dyDescent="0.25">
      <c r="A271">
        <v>24</v>
      </c>
      <c r="C271">
        <f ca="1">OFFSET('2688p stat'!$A$1,A271*20,0)</f>
        <v>0</v>
      </c>
      <c r="D271" s="9" t="e">
        <f t="shared" ca="1" si="35"/>
        <v>#DIV/0!</v>
      </c>
      <c r="E271" s="9" t="e">
        <f t="shared" ca="1" si="35"/>
        <v>#DIV/0!</v>
      </c>
      <c r="F271" s="9" t="e">
        <f t="shared" ca="1" si="35"/>
        <v>#DIV/0!</v>
      </c>
      <c r="G271" s="9" t="e">
        <f t="shared" ca="1" si="35"/>
        <v>#DIV/0!</v>
      </c>
      <c r="H271" s="9" t="e">
        <f t="shared" ca="1" si="35"/>
        <v>#DIV/0!</v>
      </c>
    </row>
    <row r="272" spans="1:8" x14ac:dyDescent="0.25">
      <c r="A272">
        <v>25</v>
      </c>
      <c r="C272">
        <f ca="1">OFFSET('2688p stat'!$A$1,A272*20,0)</f>
        <v>0</v>
      </c>
      <c r="D272" s="9" t="e">
        <f t="shared" ca="1" si="35"/>
        <v>#DIV/0!</v>
      </c>
      <c r="E272" s="9" t="e">
        <f t="shared" ca="1" si="35"/>
        <v>#DIV/0!</v>
      </c>
      <c r="F272" s="9" t="e">
        <f t="shared" ca="1" si="35"/>
        <v>#DIV/0!</v>
      </c>
      <c r="G272" s="9" t="e">
        <f t="shared" ca="1" si="35"/>
        <v>#DIV/0!</v>
      </c>
      <c r="H272" s="9" t="e">
        <f t="shared" ca="1" si="35"/>
        <v>#DIV/0!</v>
      </c>
    </row>
    <row r="273" spans="1:8" x14ac:dyDescent="0.25">
      <c r="A273">
        <v>26</v>
      </c>
      <c r="C273">
        <f ca="1">OFFSET('2688p stat'!$A$1,A273*20,0)</f>
        <v>0</v>
      </c>
      <c r="D273" s="9" t="e">
        <f t="shared" ca="1" si="35"/>
        <v>#DIV/0!</v>
      </c>
      <c r="E273" s="9" t="e">
        <f t="shared" ca="1" si="35"/>
        <v>#DIV/0!</v>
      </c>
      <c r="F273" s="9" t="e">
        <f t="shared" ca="1" si="35"/>
        <v>#DIV/0!</v>
      </c>
      <c r="G273" s="9" t="e">
        <f t="shared" ca="1" si="35"/>
        <v>#DIV/0!</v>
      </c>
      <c r="H273" s="9" t="e">
        <f t="shared" ca="1" si="35"/>
        <v>#DIV/0!</v>
      </c>
    </row>
    <row r="274" spans="1:8" x14ac:dyDescent="0.25">
      <c r="A274">
        <v>27</v>
      </c>
      <c r="C274">
        <f ca="1">OFFSET('2688p stat'!$A$1,A274*20,0)</f>
        <v>0</v>
      </c>
      <c r="D274" s="9" t="e">
        <f t="shared" ca="1" si="35"/>
        <v>#DIV/0!</v>
      </c>
      <c r="E274" s="9" t="e">
        <f t="shared" ca="1" si="35"/>
        <v>#DIV/0!</v>
      </c>
      <c r="F274" s="9" t="e">
        <f t="shared" ca="1" si="35"/>
        <v>#DIV/0!</v>
      </c>
      <c r="G274" s="9" t="e">
        <f t="shared" ca="1" si="35"/>
        <v>#DIV/0!</v>
      </c>
      <c r="H274" s="9" t="e">
        <f t="shared" ca="1" si="35"/>
        <v>#DIV/0!</v>
      </c>
    </row>
    <row r="275" spans="1:8" x14ac:dyDescent="0.25">
      <c r="A275">
        <v>28</v>
      </c>
      <c r="C275">
        <f ca="1">OFFSET('2688p stat'!$A$1,A275*20,0)</f>
        <v>0</v>
      </c>
      <c r="D275" s="9" t="e">
        <f t="shared" ca="1" si="35"/>
        <v>#DIV/0!</v>
      </c>
      <c r="E275" s="9" t="e">
        <f t="shared" ca="1" si="35"/>
        <v>#DIV/0!</v>
      </c>
      <c r="F275" s="9" t="e">
        <f t="shared" ca="1" si="35"/>
        <v>#DIV/0!</v>
      </c>
      <c r="G275" s="9" t="e">
        <f t="shared" ca="1" si="35"/>
        <v>#DIV/0!</v>
      </c>
      <c r="H275" s="9" t="e">
        <f t="shared" ca="1" si="35"/>
        <v>#DIV/0!</v>
      </c>
    </row>
    <row r="276" spans="1:8" x14ac:dyDescent="0.25">
      <c r="A276">
        <v>29</v>
      </c>
      <c r="C276">
        <f ca="1">OFFSET('2688p stat'!$A$1,A276*20,0)</f>
        <v>0</v>
      </c>
      <c r="D276" s="9" t="e">
        <f t="shared" ca="1" si="35"/>
        <v>#DIV/0!</v>
      </c>
      <c r="E276" s="9" t="e">
        <f t="shared" ca="1" si="35"/>
        <v>#DIV/0!</v>
      </c>
      <c r="F276" s="9" t="e">
        <f t="shared" ca="1" si="35"/>
        <v>#DIV/0!</v>
      </c>
      <c r="G276" s="9" t="e">
        <f t="shared" ca="1" si="35"/>
        <v>#DIV/0!</v>
      </c>
      <c r="H276" s="9" t="e">
        <f t="shared" ca="1" si="35"/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topLeftCell="A115" zoomScaleNormal="100" workbookViewId="0">
      <selection activeCell="D144" sqref="D144:F144"/>
    </sheetView>
  </sheetViews>
  <sheetFormatPr defaultRowHeight="15" x14ac:dyDescent="0.25"/>
  <cols>
    <col min="3" max="3" width="35.140625" bestFit="1" customWidth="1"/>
    <col min="4" max="4" width="13.7109375" style="13" bestFit="1" customWidth="1"/>
    <col min="5" max="5" width="12" style="13" bestFit="1" customWidth="1"/>
    <col min="6" max="6" width="12" bestFit="1" customWidth="1"/>
    <col min="7" max="10" width="12" style="22" bestFit="1" customWidth="1"/>
    <col min="12" max="12" width="27.5703125" bestFit="1" customWidth="1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2">
        <v>2</v>
      </c>
      <c r="E1" s="12">
        <v>4</v>
      </c>
      <c r="F1" s="12">
        <v>8</v>
      </c>
      <c r="G1" s="21">
        <v>16</v>
      </c>
      <c r="H1" s="21">
        <v>32</v>
      </c>
      <c r="I1" s="21">
        <v>64</v>
      </c>
      <c r="J1" s="21">
        <v>128</v>
      </c>
      <c r="L1" t="s">
        <v>76</v>
      </c>
      <c r="M1">
        <v>12</v>
      </c>
      <c r="N1">
        <v>24</v>
      </c>
      <c r="O1">
        <v>48</v>
      </c>
      <c r="P1">
        <v>96</v>
      </c>
      <c r="Q1">
        <v>192</v>
      </c>
      <c r="R1">
        <v>384</v>
      </c>
      <c r="S1">
        <v>768</v>
      </c>
      <c r="U1" t="s">
        <v>81</v>
      </c>
    </row>
    <row r="2" spans="1:28" ht="15.75" customHeight="1" x14ac:dyDescent="0.25">
      <c r="B2" t="s">
        <v>67</v>
      </c>
      <c r="D2" s="13">
        <v>42</v>
      </c>
      <c r="E2" s="13">
        <v>84</v>
      </c>
      <c r="F2" s="13">
        <v>168</v>
      </c>
      <c r="G2" s="22">
        <v>336</v>
      </c>
      <c r="H2" s="22">
        <v>672</v>
      </c>
      <c r="I2" s="22">
        <v>1344</v>
      </c>
      <c r="J2" s="22">
        <v>2688</v>
      </c>
      <c r="L2" t="s">
        <v>67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67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4">
        <f ca="1">'42 end'!J31</f>
        <v>52590.684000000001</v>
      </c>
      <c r="E3" s="14">
        <f ca="1">'84 end'!J31</f>
        <v>53385.903999999995</v>
      </c>
      <c r="F3" s="5">
        <f ca="1">'168 end'!J31</f>
        <v>54918.065999999984</v>
      </c>
      <c r="G3" s="24">
        <f ca="1">'336 end'!J31</f>
        <v>6733.9151999999995</v>
      </c>
      <c r="H3" s="24">
        <f ca="1">'672 end'!J31</f>
        <v>3544.5560000000005</v>
      </c>
      <c r="I3" s="24">
        <f ca="1">'1344 end'!J31</f>
        <v>10240.841999999999</v>
      </c>
      <c r="J3" s="24">
        <f ca="1">'2688 end'!J31</f>
        <v>74.213698000000022</v>
      </c>
      <c r="L3" t="str">
        <f ca="1">C3</f>
        <v>CUDA Time</v>
      </c>
      <c r="M3" s="5">
        <f ca="1">D$20/D3</f>
        <v>3.2220668588375845</v>
      </c>
      <c r="N3" s="5">
        <f t="shared" ref="N3:S4" ca="1" si="0">E$20/E3</f>
        <v>6.4886638179521965</v>
      </c>
      <c r="O3" s="5">
        <f t="shared" ca="1" si="0"/>
        <v>13.203699853523615</v>
      </c>
      <c r="P3" s="5">
        <f t="shared" ca="1" si="0"/>
        <v>28.505826744001769</v>
      </c>
      <c r="Q3" s="5">
        <f t="shared" ca="1" si="0"/>
        <v>23.702792112749805</v>
      </c>
      <c r="R3" s="5">
        <f t="shared" ca="1" si="0"/>
        <v>16.195959277567219</v>
      </c>
      <c r="S3" s="5">
        <f t="shared" ca="1" si="0"/>
        <v>403.22219221578206</v>
      </c>
      <c r="U3" t="str">
        <f ca="1">L3</f>
        <v>CUDA Time</v>
      </c>
      <c r="V3" s="5">
        <f t="shared" ref="V3:AB3" ca="1" si="1">D3/D$2</f>
        <v>1252.1591428571428</v>
      </c>
      <c r="W3" s="5">
        <f t="shared" ca="1" si="1"/>
        <v>635.54647619047614</v>
      </c>
      <c r="X3" s="5">
        <f t="shared" ca="1" si="1"/>
        <v>326.89324999999991</v>
      </c>
      <c r="Y3" s="5">
        <f t="shared" ca="1" si="1"/>
        <v>20.041414285714286</v>
      </c>
      <c r="Z3" s="5">
        <f t="shared" ca="1" si="1"/>
        <v>5.2746369047619055</v>
      </c>
      <c r="AA3" s="5">
        <f t="shared" ca="1" si="1"/>
        <v>7.6196741071428562</v>
      </c>
      <c r="AB3" s="5">
        <f t="shared" ca="1" si="1"/>
        <v>2.7609262648809533E-2</v>
      </c>
    </row>
    <row r="4" spans="1:28" x14ac:dyDescent="0.25">
      <c r="A4">
        <v>2</v>
      </c>
      <c r="C4" t="str">
        <f ca="1">OFFSET('42p stat'!$A$1,A4*20,0)</f>
        <v>CUDA</v>
      </c>
      <c r="D4" s="14">
        <f ca="1">'42 end'!J32</f>
        <v>52750.832000000002</v>
      </c>
      <c r="E4" s="14">
        <f ca="1">'84 end'!J32</f>
        <v>53615.49000000002</v>
      </c>
      <c r="F4" s="5">
        <f ca="1">'168 end'!J32</f>
        <v>55116.623999999974</v>
      </c>
      <c r="G4" s="24">
        <f ca="1">'336 end'!J32</f>
        <v>6731.8539999999994</v>
      </c>
      <c r="H4" s="24">
        <f ca="1">'672 end'!J32</f>
        <v>3580.2295999999997</v>
      </c>
      <c r="I4" s="24">
        <f ca="1">'1344 end'!J32</f>
        <v>10255.982</v>
      </c>
      <c r="J4" s="24">
        <f ca="1">'2688 end'!J32</f>
        <v>75.13615200000001</v>
      </c>
      <c r="L4" t="str">
        <f t="shared" ref="L4:L15" ca="1" si="2">C4</f>
        <v>CUDA</v>
      </c>
      <c r="M4" s="5">
        <f t="shared" ref="M4:M52" ca="1" si="3">D$20/D4</f>
        <v>3.2122848792223788</v>
      </c>
      <c r="N4" s="5">
        <f t="shared" ca="1" si="0"/>
        <v>6.4608788182942893</v>
      </c>
      <c r="O4" s="5">
        <f t="shared" ca="1" si="0"/>
        <v>13.156133438071249</v>
      </c>
      <c r="P4" s="5">
        <f t="shared" ca="1" si="0"/>
        <v>28.514554831403061</v>
      </c>
      <c r="Q4" s="5">
        <f t="shared" ca="1" si="0"/>
        <v>23.466616219250302</v>
      </c>
      <c r="R4" s="5">
        <f t="shared" ca="1" si="0"/>
        <v>16.172050613973386</v>
      </c>
      <c r="S4" s="5">
        <f t="shared" ca="1" si="0"/>
        <v>398.2717933172836</v>
      </c>
      <c r="U4" t="str">
        <f t="shared" ref="U4:U15" ca="1" si="4">L4</f>
        <v>CUDA</v>
      </c>
      <c r="V4" s="5">
        <f t="shared" ref="V4:V15" ca="1" si="5">D4/D$2</f>
        <v>1255.9721904761905</v>
      </c>
      <c r="W4" s="5">
        <f t="shared" ref="W4:W15" ca="1" si="6">E4/E$2</f>
        <v>638.27964285714313</v>
      </c>
      <c r="X4" s="5">
        <f t="shared" ref="X4:X15" ca="1" si="7">F4/F$2</f>
        <v>328.07514285714268</v>
      </c>
      <c r="Y4" s="5">
        <f t="shared" ref="Y4:Y15" ca="1" si="8">G4/G$2</f>
        <v>20.035279761904761</v>
      </c>
      <c r="Z4" s="5">
        <f t="shared" ref="Z4:Z15" ca="1" si="9">H4/H$2</f>
        <v>5.3277226190476181</v>
      </c>
      <c r="AA4" s="5">
        <f t="shared" ref="AA4:AA15" ca="1" si="10">I4/I$2</f>
        <v>7.6309389880952381</v>
      </c>
      <c r="AB4" s="5">
        <f t="shared" ref="AB4:AB15" ca="1" si="11">J4/J$2</f>
        <v>2.7952437500000003E-2</v>
      </c>
    </row>
    <row r="5" spans="1:28" x14ac:dyDescent="0.25">
      <c r="A5">
        <v>3</v>
      </c>
      <c r="C5" t="str">
        <f ca="1">OFFSET('42p stat'!$A$1,A5*20,0)</f>
        <v>CUDA non hash</v>
      </c>
      <c r="D5" s="14">
        <f ca="1">'42 end'!J33</f>
        <v>52349.338000000011</v>
      </c>
      <c r="E5" s="14">
        <f ca="1">'84 end'!J33</f>
        <v>53501.671999999991</v>
      </c>
      <c r="F5" s="5">
        <f ca="1">'168 end'!J33</f>
        <v>54444.377999999997</v>
      </c>
      <c r="G5" s="24">
        <f ca="1">'336 end'!J33</f>
        <v>6224.0807999999997</v>
      </c>
      <c r="H5" s="24">
        <f ca="1">'672 end'!J33</f>
        <v>2244.8609999999999</v>
      </c>
      <c r="I5" s="24">
        <f ca="1">'1344 end'!J33</f>
        <v>5777.1230000000005</v>
      </c>
      <c r="J5" s="24">
        <f ca="1">'2688 end'!J33</f>
        <v>17689.773999999998</v>
      </c>
      <c r="L5" t="str">
        <f t="shared" ca="1" si="2"/>
        <v>CUDA non hash</v>
      </c>
      <c r="M5" s="5">
        <f ca="1">D$21/D5</f>
        <v>3.1694910831537157</v>
      </c>
      <c r="N5" s="5">
        <f t="shared" ref="N5:S5" ca="1" si="12">E$21/E5</f>
        <v>5.9392502724027025</v>
      </c>
      <c r="O5" s="5">
        <f t="shared" ca="1" si="12"/>
        <v>11.894501944718701</v>
      </c>
      <c r="P5" s="5">
        <f t="shared" ca="1" si="12"/>
        <v>29.995687073985284</v>
      </c>
      <c r="Q5" s="5">
        <f t="shared" ca="1" si="12"/>
        <v>1.9681905472098278</v>
      </c>
      <c r="R5" s="5">
        <f t="shared" ca="1" si="12"/>
        <v>1.3772355201715454</v>
      </c>
      <c r="S5" s="5">
        <f t="shared" ca="1" si="12"/>
        <v>1.6121509522959423</v>
      </c>
      <c r="U5" t="str">
        <f t="shared" ca="1" si="4"/>
        <v>CUDA non hash</v>
      </c>
      <c r="V5" s="5">
        <f t="shared" ca="1" si="5"/>
        <v>1246.4128095238098</v>
      </c>
      <c r="W5" s="5">
        <f t="shared" ca="1" si="6"/>
        <v>636.92466666666655</v>
      </c>
      <c r="X5" s="5">
        <f t="shared" ca="1" si="7"/>
        <v>324.07367857142856</v>
      </c>
      <c r="Y5" s="5">
        <f t="shared" ca="1" si="8"/>
        <v>18.524049999999999</v>
      </c>
      <c r="Z5" s="5">
        <f t="shared" ca="1" si="9"/>
        <v>3.3405669642857143</v>
      </c>
      <c r="AA5" s="5">
        <f t="shared" ca="1" si="10"/>
        <v>4.2984546130952381</v>
      </c>
      <c r="AB5" s="5">
        <f t="shared" ca="1" si="11"/>
        <v>6.5810171130952373</v>
      </c>
    </row>
    <row r="6" spans="1:28" x14ac:dyDescent="0.25">
      <c r="A6">
        <v>4</v>
      </c>
      <c r="C6" t="str">
        <f ca="1">OFFSET('42p stat'!$A$1,A6*20,0)</f>
        <v>CUDA ant</v>
      </c>
      <c r="D6" s="14">
        <f ca="1">'42 end'!J34</f>
        <v>54263.901999999995</v>
      </c>
      <c r="E6" s="14">
        <f ca="1">'84 end'!J34</f>
        <v>63717.112000000008</v>
      </c>
      <c r="F6" s="5">
        <f ca="1">'168 end'!J34</f>
        <v>85805.86599999998</v>
      </c>
      <c r="G6" s="24">
        <f ca="1">'336 end'!J34</f>
        <v>16986.930000000004</v>
      </c>
      <c r="H6" s="24">
        <f ca="1">'672 end'!J34</f>
        <v>5249.6810000000005</v>
      </c>
      <c r="I6" s="24">
        <f ca="1">'1344 end'!J34</f>
        <v>9937.8154000000013</v>
      </c>
      <c r="J6" s="24">
        <f ca="1">'2688 end'!J34</f>
        <v>16001.091999999993</v>
      </c>
      <c r="L6" t="str">
        <f t="shared" ca="1" si="2"/>
        <v>CUDA ant</v>
      </c>
      <c r="M6" s="5">
        <f t="shared" ca="1" si="3"/>
        <v>3.1227149864748029</v>
      </c>
      <c r="N6" s="5">
        <f t="shared" ref="N6:N7" ca="1" si="13">E$20/E6</f>
        <v>5.436580108550265</v>
      </c>
      <c r="O6" s="5">
        <f t="shared" ref="O6:O7" ca="1" si="14">F$20/F6</f>
        <v>8.4507236370063588</v>
      </c>
      <c r="P6" s="5">
        <f t="shared" ref="P6:P7" ca="1" si="15">G$20/G6</f>
        <v>11.300206688318605</v>
      </c>
      <c r="Q6" s="5">
        <f t="shared" ref="Q6:Q7" ca="1" si="16">H$20/H6</f>
        <v>16.003996052331562</v>
      </c>
      <c r="R6" s="5">
        <f t="shared" ref="R6:R7" ca="1" si="17">I$20/I6</f>
        <v>16.689810921623678</v>
      </c>
      <c r="S6" s="5">
        <f t="shared" ref="S6:S7" ca="1" si="18">J$20/J6</f>
        <v>1.8701604865467945</v>
      </c>
      <c r="U6" t="str">
        <f t="shared" ca="1" si="4"/>
        <v>CUDA ant</v>
      </c>
      <c r="V6" s="5">
        <f t="shared" ca="1" si="5"/>
        <v>1291.9976666666666</v>
      </c>
      <c r="W6" s="5">
        <f t="shared" ca="1" si="6"/>
        <v>758.53704761904771</v>
      </c>
      <c r="X6" s="5">
        <f t="shared" ca="1" si="7"/>
        <v>510.74920238095228</v>
      </c>
      <c r="Y6" s="5">
        <f t="shared" ca="1" si="8"/>
        <v>50.556339285714294</v>
      </c>
      <c r="Z6" s="5">
        <f t="shared" ca="1" si="9"/>
        <v>7.8120252976190487</v>
      </c>
      <c r="AA6" s="5">
        <f t="shared" ca="1" si="10"/>
        <v>7.3942078869047627</v>
      </c>
      <c r="AB6" s="5">
        <f t="shared" ca="1" si="11"/>
        <v>5.95278720238095</v>
      </c>
    </row>
    <row r="7" spans="1:28" x14ac:dyDescent="0.25">
      <c r="A7">
        <v>5</v>
      </c>
      <c r="C7" t="str">
        <f ca="1">OFFSET('42p stat'!$A$1,A7*20,0)</f>
        <v>CUDA ant par</v>
      </c>
      <c r="D7" s="14">
        <f ca="1">'42 end'!J35</f>
        <v>57864.928000000007</v>
      </c>
      <c r="E7" s="14">
        <f ca="1">'84 end'!J35</f>
        <v>67217.555999999997</v>
      </c>
      <c r="F7" s="5">
        <f ca="1">'168 end'!J35</f>
        <v>85675.606000000014</v>
      </c>
      <c r="G7" s="24">
        <f ca="1">'336 end'!J35</f>
        <v>16421.647999999997</v>
      </c>
      <c r="H7" s="24">
        <f ca="1">'672 end'!J35</f>
        <v>5171.8814000000002</v>
      </c>
      <c r="I7" s="24">
        <f ca="1">'1344 end'!J35</f>
        <v>9585.4169999999976</v>
      </c>
      <c r="J7" s="24">
        <f ca="1">'2688 end'!J35</f>
        <v>13666.312000000007</v>
      </c>
      <c r="L7" t="str">
        <f t="shared" ca="1" si="2"/>
        <v>CUDA ant par</v>
      </c>
      <c r="M7" s="5">
        <f t="shared" ca="1" si="3"/>
        <v>2.9283834933657911</v>
      </c>
      <c r="N7" s="5">
        <f t="shared" ca="1" si="13"/>
        <v>5.1534629386624742</v>
      </c>
      <c r="O7" s="5">
        <f t="shared" ca="1" si="14"/>
        <v>8.4635719997124959</v>
      </c>
      <c r="P7" s="5">
        <f t="shared" ca="1" si="15"/>
        <v>11.689193435396986</v>
      </c>
      <c r="Q7" s="5">
        <f t="shared" ca="1" si="16"/>
        <v>16.244741033698105</v>
      </c>
      <c r="R7" s="5">
        <f t="shared" ca="1" si="17"/>
        <v>17.303395355674152</v>
      </c>
      <c r="S7" s="5">
        <f t="shared" ca="1" si="18"/>
        <v>2.1896624341665838</v>
      </c>
      <c r="U7" t="str">
        <f t="shared" ca="1" si="4"/>
        <v>CUDA ant par</v>
      </c>
      <c r="V7" s="5">
        <f t="shared" ca="1" si="5"/>
        <v>1377.7363809523811</v>
      </c>
      <c r="W7" s="5">
        <f t="shared" ca="1" si="6"/>
        <v>800.20899999999995</v>
      </c>
      <c r="X7" s="5">
        <f t="shared" ca="1" si="7"/>
        <v>509.97384523809535</v>
      </c>
      <c r="Y7" s="5">
        <f t="shared" ca="1" si="8"/>
        <v>48.873952380952375</v>
      </c>
      <c r="Z7" s="5">
        <f t="shared" ca="1" si="9"/>
        <v>7.6962520833333334</v>
      </c>
      <c r="AA7" s="5">
        <f t="shared" ca="1" si="10"/>
        <v>7.1320066964285695</v>
      </c>
      <c r="AB7" s="5">
        <f t="shared" ca="1" si="11"/>
        <v>5.0841934523809549</v>
      </c>
    </row>
    <row r="8" spans="1:28" x14ac:dyDescent="0.25">
      <c r="A8">
        <v>6</v>
      </c>
      <c r="C8" t="str">
        <f ca="1">OFFSET('42p stat'!$A$1,A8*20,0)</f>
        <v>CUDA ant non hash</v>
      </c>
      <c r="D8" s="14">
        <f ca="1">'42 end'!J36</f>
        <v>54239.58400000001</v>
      </c>
      <c r="E8" s="14">
        <f ca="1">'84 end'!J36</f>
        <v>63690.755999999958</v>
      </c>
      <c r="F8" s="5">
        <f ca="1">'168 end'!J36</f>
        <v>85774.852000000014</v>
      </c>
      <c r="G8" s="24">
        <f ca="1">'336 end'!J36</f>
        <v>16936.734</v>
      </c>
      <c r="H8" s="24">
        <f ca="1">'672 end'!J36</f>
        <v>5030.0314000000017</v>
      </c>
      <c r="I8" s="24">
        <f ca="1">'1344 end'!J36</f>
        <v>9515.6703999999991</v>
      </c>
      <c r="J8" s="24">
        <f ca="1">'2688 end'!J36</f>
        <v>13102.876</v>
      </c>
      <c r="L8" t="str">
        <f t="shared" ca="1" si="2"/>
        <v>CUDA ant non hash</v>
      </c>
      <c r="M8" s="5">
        <f ca="1">D$21/D8</f>
        <v>3.0590345235686169</v>
      </c>
      <c r="N8" s="5">
        <f t="shared" ref="N8:S8" ca="1" si="19">E$21/E8</f>
        <v>4.9891042273073385</v>
      </c>
      <c r="O8" s="5">
        <f t="shared" ca="1" si="19"/>
        <v>7.5498674133532742</v>
      </c>
      <c r="P8" s="5">
        <f t="shared" ca="1" si="19"/>
        <v>11.023115790801224</v>
      </c>
      <c r="Q8" s="5">
        <f t="shared" ca="1" si="19"/>
        <v>0.87838700171931317</v>
      </c>
      <c r="R8" s="5">
        <f t="shared" ca="1" si="19"/>
        <v>0.8361427692997857</v>
      </c>
      <c r="S8" s="5">
        <f t="shared" ca="1" si="19"/>
        <v>2.1765134616247606</v>
      </c>
      <c r="U8" t="str">
        <f t="shared" ca="1" si="4"/>
        <v>CUDA ant non hash</v>
      </c>
      <c r="V8" s="5">
        <f t="shared" ca="1" si="5"/>
        <v>1291.4186666666669</v>
      </c>
      <c r="W8" s="5">
        <f t="shared" ca="1" si="6"/>
        <v>758.22328571428523</v>
      </c>
      <c r="X8" s="5">
        <f t="shared" ca="1" si="7"/>
        <v>510.56459523809531</v>
      </c>
      <c r="Y8" s="5">
        <f t="shared" ca="1" si="8"/>
        <v>50.40694642857143</v>
      </c>
      <c r="Z8" s="5">
        <f t="shared" ca="1" si="9"/>
        <v>7.4851657738095261</v>
      </c>
      <c r="AA8" s="5">
        <f t="shared" ca="1" si="10"/>
        <v>7.0801119047619041</v>
      </c>
      <c r="AB8" s="5">
        <f t="shared" ca="1" si="11"/>
        <v>4.8745818452380956</v>
      </c>
    </row>
    <row r="9" spans="1:28" x14ac:dyDescent="0.25">
      <c r="A9">
        <v>7</v>
      </c>
      <c r="C9" t="str">
        <f ca="1">OFFSET('42p stat'!$A$1,A9*20,0)</f>
        <v>CUDA ant add CPU Time</v>
      </c>
      <c r="D9" s="14">
        <f ca="1">'42 end'!J37</f>
        <v>9367.5429999999997</v>
      </c>
      <c r="E9" s="14">
        <f ca="1">'84 end'!J37</f>
        <v>19058.434000000001</v>
      </c>
      <c r="F9" s="5">
        <f ca="1">'168 end'!J37</f>
        <v>38053.311999999991</v>
      </c>
      <c r="G9" s="24">
        <f ca="1">'336 end'!J37</f>
        <v>12064.431999999997</v>
      </c>
      <c r="H9" s="24">
        <f ca="1">'672 end'!J37</f>
        <v>7926.2323999999971</v>
      </c>
      <c r="I9" s="24">
        <f ca="1">'1344 end'!J37</f>
        <v>12928.146000000002</v>
      </c>
      <c r="J9" s="24">
        <f ca="1">'2688 end'!J37</f>
        <v>16887.406000000006</v>
      </c>
      <c r="L9" t="str">
        <f t="shared" ca="1" si="2"/>
        <v>CUDA ant add CPU Time</v>
      </c>
      <c r="M9" s="5">
        <f t="shared" ca="1" si="3"/>
        <v>18.089129668259865</v>
      </c>
      <c r="N9" s="5">
        <f t="shared" ref="N9:N12" ca="1" si="20">E$20/E9</f>
        <v>18.175847169472025</v>
      </c>
      <c r="O9" s="5">
        <f t="shared" ref="O9:O12" ca="1" si="21">F$20/F9</f>
        <v>19.055415202755551</v>
      </c>
      <c r="P9" s="5">
        <f t="shared" ref="P9:P12" ca="1" si="22">G$20/G9</f>
        <v>15.9108874748517</v>
      </c>
      <c r="Q9" s="5">
        <f t="shared" ref="Q9:Q12" ca="1" si="23">H$20/H9</f>
        <v>10.599723772923948</v>
      </c>
      <c r="R9" s="5">
        <f t="shared" ref="R9:R12" ca="1" si="24">I$20/I9</f>
        <v>12.829392551723965</v>
      </c>
      <c r="S9" s="5">
        <f t="shared" ref="S9:S12" ca="1" si="25">J$20/J9</f>
        <v>1.7720074948159592</v>
      </c>
      <c r="U9" t="str">
        <f t="shared" ca="1" si="4"/>
        <v>CUDA ant add CPU Time</v>
      </c>
      <c r="V9" s="5">
        <f t="shared" ca="1" si="5"/>
        <v>223.03673809523809</v>
      </c>
      <c r="W9" s="5">
        <f t="shared" ca="1" si="6"/>
        <v>226.88611904761905</v>
      </c>
      <c r="X9" s="5">
        <f t="shared" ca="1" si="7"/>
        <v>226.50780952380947</v>
      </c>
      <c r="Y9" s="5">
        <f t="shared" ca="1" si="8"/>
        <v>35.906047619047612</v>
      </c>
      <c r="Z9" s="5">
        <f t="shared" ca="1" si="9"/>
        <v>11.794988690476186</v>
      </c>
      <c r="AA9" s="5">
        <f t="shared" ca="1" si="10"/>
        <v>9.6191562500000014</v>
      </c>
      <c r="AB9" s="5">
        <f t="shared" ca="1" si="11"/>
        <v>6.2825171130952402</v>
      </c>
    </row>
    <row r="10" spans="1:28" x14ac:dyDescent="0.25">
      <c r="A10">
        <v>8</v>
      </c>
      <c r="C10" t="str">
        <f ca="1">OFFSET('42p stat'!$A$1,A10*20,0)</f>
        <v>CUDA ant add CPU12</v>
      </c>
      <c r="D10" s="14">
        <f ca="1">'42 end'!J38</f>
        <v>53067.760000000009</v>
      </c>
      <c r="E10" s="14">
        <f ca="1">'84 end'!J38</f>
        <v>63940.110000000008</v>
      </c>
      <c r="F10" s="5">
        <f ca="1">'168 end'!J38</f>
        <v>64165.308000000012</v>
      </c>
      <c r="G10" s="24">
        <f ca="1">'336 end'!J38</f>
        <v>10734.259999999998</v>
      </c>
      <c r="H10" s="24">
        <f ca="1">'672 end'!J38</f>
        <v>3582.1613999999995</v>
      </c>
      <c r="I10" s="24">
        <f ca="1">'1344 end'!J38</f>
        <v>10298.364</v>
      </c>
      <c r="J10" s="24">
        <f ca="1">'2688 end'!J38</f>
        <v>16876.297999999999</v>
      </c>
      <c r="L10" t="str">
        <f t="shared" ca="1" si="2"/>
        <v>CUDA ant add CPU12</v>
      </c>
      <c r="M10" s="5">
        <f t="shared" ca="1" si="3"/>
        <v>3.1931006697851951</v>
      </c>
      <c r="N10" s="5">
        <f t="shared" ca="1" si="20"/>
        <v>5.4176194516004017</v>
      </c>
      <c r="O10" s="5">
        <f t="shared" ca="1" si="21"/>
        <v>11.300836582908632</v>
      </c>
      <c r="P10" s="5">
        <f t="shared" ca="1" si="22"/>
        <v>17.882538712496252</v>
      </c>
      <c r="Q10" s="5">
        <f t="shared" ca="1" si="23"/>
        <v>23.453961063842634</v>
      </c>
      <c r="R10" s="5">
        <f t="shared" ca="1" si="24"/>
        <v>16.105495979749794</v>
      </c>
      <c r="S10" s="5">
        <f t="shared" ca="1" si="25"/>
        <v>1.7731738323179651</v>
      </c>
      <c r="U10" t="str">
        <f t="shared" ca="1" si="4"/>
        <v>CUDA ant add CPU12</v>
      </c>
      <c r="V10" s="5">
        <f t="shared" ca="1" si="5"/>
        <v>1263.5180952380954</v>
      </c>
      <c r="W10" s="5">
        <f t="shared" ca="1" si="6"/>
        <v>761.19178571428586</v>
      </c>
      <c r="X10" s="5">
        <f t="shared" ca="1" si="7"/>
        <v>381.93635714285722</v>
      </c>
      <c r="Y10" s="5">
        <f t="shared" ca="1" si="8"/>
        <v>31.947202380952376</v>
      </c>
      <c r="Z10" s="5">
        <f t="shared" ca="1" si="9"/>
        <v>5.3305973214285709</v>
      </c>
      <c r="AA10" s="5">
        <f t="shared" ca="1" si="10"/>
        <v>7.6624732142857139</v>
      </c>
      <c r="AB10" s="5">
        <f t="shared" ca="1" si="11"/>
        <v>6.2783846726190475</v>
      </c>
    </row>
    <row r="11" spans="1:28" x14ac:dyDescent="0.25">
      <c r="A11">
        <v>9</v>
      </c>
      <c r="C11" t="str">
        <f ca="1">OFFSET('42p stat'!$A$1,A11*20,0)</f>
        <v>CUDA opt</v>
      </c>
      <c r="D11" s="14">
        <f ca="1">'42 end'!J39</f>
        <v>52758.821999999986</v>
      </c>
      <c r="E11" s="14">
        <f ca="1">'84 end'!J39</f>
        <v>53614.041999999987</v>
      </c>
      <c r="F11" s="5">
        <f ca="1">'168 end'!J39</f>
        <v>55115.346000000012</v>
      </c>
      <c r="G11" s="24">
        <f ca="1">'336 end'!J39</f>
        <v>6778.4380000000019</v>
      </c>
      <c r="H11" s="24">
        <f ca="1">'672 end'!J39</f>
        <v>3566.1105999999995</v>
      </c>
      <c r="I11" s="24">
        <f ca="1">'1344 end'!J39</f>
        <v>10292.661999999998</v>
      </c>
      <c r="J11" s="24">
        <f ca="1">'2688 end'!J39</f>
        <v>13991.490000000002</v>
      </c>
      <c r="L11" t="str">
        <f t="shared" ca="1" si="2"/>
        <v>CUDA opt</v>
      </c>
      <c r="M11" s="5">
        <f t="shared" ca="1" si="3"/>
        <v>3.2117983983797069</v>
      </c>
      <c r="N11" s="5">
        <f t="shared" ca="1" si="20"/>
        <v>6.461053312739776</v>
      </c>
      <c r="O11" s="5">
        <f t="shared" ca="1" si="21"/>
        <v>13.15643849899808</v>
      </c>
      <c r="P11" s="5">
        <f t="shared" ca="1" si="22"/>
        <v>28.318591982400658</v>
      </c>
      <c r="Q11" s="5">
        <f t="shared" ca="1" si="23"/>
        <v>23.559525607534443</v>
      </c>
      <c r="R11" s="5">
        <f t="shared" ca="1" si="24"/>
        <v>16.114418213674949</v>
      </c>
      <c r="S11" s="5">
        <f t="shared" ca="1" si="25"/>
        <v>2.1387722108224358</v>
      </c>
      <c r="U11" t="str">
        <f t="shared" ca="1" si="4"/>
        <v>CUDA opt</v>
      </c>
      <c r="V11" s="5">
        <f t="shared" ca="1" si="5"/>
        <v>1256.1624285714283</v>
      </c>
      <c r="W11" s="5">
        <f t="shared" ca="1" si="6"/>
        <v>638.26240476190458</v>
      </c>
      <c r="X11" s="5">
        <f t="shared" ca="1" si="7"/>
        <v>328.06753571428578</v>
      </c>
      <c r="Y11" s="5">
        <f t="shared" ca="1" si="8"/>
        <v>20.173922619047623</v>
      </c>
      <c r="Z11" s="5">
        <f t="shared" ca="1" si="9"/>
        <v>5.3067122023809521</v>
      </c>
      <c r="AA11" s="5">
        <f t="shared" ca="1" si="10"/>
        <v>7.6582306547619039</v>
      </c>
      <c r="AB11" s="5">
        <f t="shared" ca="1" si="11"/>
        <v>5.205167410714286</v>
      </c>
    </row>
    <row r="12" spans="1:28" x14ac:dyDescent="0.25">
      <c r="A12">
        <v>10</v>
      </c>
      <c r="C12" t="str">
        <f ca="1">OFFSET('42p stat'!$A$1,A12*20,0)</f>
        <v>CUDA opt Time</v>
      </c>
      <c r="D12" s="14">
        <f ca="1">'42 end'!J40</f>
        <v>52646.282000000021</v>
      </c>
      <c r="E12" s="14">
        <f ca="1">'84 end'!J40</f>
        <v>53384.535999999993</v>
      </c>
      <c r="F12" s="5">
        <f ca="1">'168 end'!J40</f>
        <v>54787.464000000022</v>
      </c>
      <c r="G12" s="24">
        <f ca="1">'336 end'!J40</f>
        <v>6783.8548000000019</v>
      </c>
      <c r="H12" s="24">
        <f ca="1">'672 end'!J40</f>
        <v>1597.3652000000002</v>
      </c>
      <c r="I12" s="24">
        <f ca="1">'1344 end'!J40</f>
        <v>4019.8894000000005</v>
      </c>
      <c r="J12" s="24">
        <f ca="1">'2688 end'!J40</f>
        <v>36711.920000000013</v>
      </c>
      <c r="L12" t="str">
        <f t="shared" ca="1" si="2"/>
        <v>CUDA opt Time</v>
      </c>
      <c r="M12" s="5">
        <f t="shared" ca="1" si="3"/>
        <v>3.2186641404230585</v>
      </c>
      <c r="N12" s="5">
        <f t="shared" ca="1" si="20"/>
        <v>6.488830092547202</v>
      </c>
      <c r="O12" s="5">
        <f t="shared" ca="1" si="21"/>
        <v>13.235174747274298</v>
      </c>
      <c r="P12" s="5">
        <f t="shared" ca="1" si="22"/>
        <v>28.295980037780282</v>
      </c>
      <c r="Q12" s="5">
        <f t="shared" ca="1" si="23"/>
        <v>52.596534593341588</v>
      </c>
      <c r="R12" s="5">
        <f t="shared" ca="1" si="24"/>
        <v>41.2599063048849</v>
      </c>
      <c r="S12" s="5">
        <f t="shared" ca="1" si="25"/>
        <v>0.81511972133301658</v>
      </c>
      <c r="U12" t="str">
        <f t="shared" ca="1" si="4"/>
        <v>CUDA opt Time</v>
      </c>
      <c r="V12" s="5">
        <f t="shared" ca="1" si="5"/>
        <v>1253.4829047619053</v>
      </c>
      <c r="W12" s="5">
        <f t="shared" ca="1" si="6"/>
        <v>635.53019047619034</v>
      </c>
      <c r="X12" s="5">
        <f t="shared" ca="1" si="7"/>
        <v>326.11585714285729</v>
      </c>
      <c r="Y12" s="5">
        <f t="shared" ca="1" si="8"/>
        <v>20.190044047619054</v>
      </c>
      <c r="Z12" s="5">
        <f t="shared" ca="1" si="9"/>
        <v>2.377031547619048</v>
      </c>
      <c r="AA12" s="5">
        <f t="shared" ca="1" si="10"/>
        <v>2.9909891369047621</v>
      </c>
      <c r="AB12" s="5">
        <f t="shared" ca="1" si="11"/>
        <v>13.657708333333337</v>
      </c>
    </row>
    <row r="13" spans="1:28" x14ac:dyDescent="0.25">
      <c r="A13">
        <v>11</v>
      </c>
      <c r="C13" t="str">
        <f ca="1">OFFSET('42p stat'!$A$1,A13*20,0)</f>
        <v>CUDA opt non hash</v>
      </c>
      <c r="D13" s="14">
        <f ca="1">'42 end'!J41</f>
        <v>52322.178000000007</v>
      </c>
      <c r="E13" s="14">
        <f ca="1">'84 end'!J41</f>
        <v>53124.849999999984</v>
      </c>
      <c r="F13" s="5">
        <f ca="1">'168 end'!J41</f>
        <v>54584.167999999998</v>
      </c>
      <c r="G13" s="24">
        <f ca="1">'336 end'!J41</f>
        <v>6205.8859999999986</v>
      </c>
      <c r="H13" s="24">
        <f ca="1">'672 end'!J41</f>
        <v>5237.933</v>
      </c>
      <c r="I13" s="24">
        <f ca="1">'1344 end'!J41</f>
        <v>9962.3765999999996</v>
      </c>
      <c r="J13" s="24">
        <f ca="1">'2688 end'!J41</f>
        <v>108.00838400000001</v>
      </c>
      <c r="L13" t="str">
        <f t="shared" ca="1" si="2"/>
        <v>CUDA opt non hash</v>
      </c>
      <c r="M13" s="5">
        <f ca="1">D$21/D13</f>
        <v>3.1711363391638625</v>
      </c>
      <c r="N13" s="5">
        <f t="shared" ref="N13:S13" ca="1" si="26">E$21/E13</f>
        <v>5.981378206244349</v>
      </c>
      <c r="O13" s="5">
        <f t="shared" ca="1" si="26"/>
        <v>11.864040137059524</v>
      </c>
      <c r="P13" s="5">
        <f t="shared" ca="1" si="26"/>
        <v>30.083630282605906</v>
      </c>
      <c r="Q13" s="5">
        <f t="shared" ca="1" si="26"/>
        <v>0.84352247346424647</v>
      </c>
      <c r="R13" s="5">
        <f t="shared" ca="1" si="26"/>
        <v>0.79865069545754763</v>
      </c>
      <c r="S13" s="5">
        <f t="shared" ca="1" si="26"/>
        <v>264.04048411649222</v>
      </c>
      <c r="U13" t="str">
        <f t="shared" ca="1" si="4"/>
        <v>CUDA opt non hash</v>
      </c>
      <c r="V13" s="5">
        <f t="shared" ca="1" si="5"/>
        <v>1245.766142857143</v>
      </c>
      <c r="W13" s="5">
        <f t="shared" ca="1" si="6"/>
        <v>632.43869047619023</v>
      </c>
      <c r="X13" s="5">
        <f t="shared" ca="1" si="7"/>
        <v>324.9057619047619</v>
      </c>
      <c r="Y13" s="5">
        <f t="shared" ca="1" si="8"/>
        <v>18.469898809523805</v>
      </c>
      <c r="Z13" s="5">
        <f t="shared" ca="1" si="9"/>
        <v>7.7945431547619046</v>
      </c>
      <c r="AA13" s="5">
        <f t="shared" ca="1" si="10"/>
        <v>7.4124825892857142</v>
      </c>
      <c r="AB13" s="5">
        <f t="shared" ca="1" si="11"/>
        <v>4.0181690476190482E-2</v>
      </c>
    </row>
    <row r="14" spans="1:28" x14ac:dyDescent="0.25">
      <c r="A14">
        <v>12</v>
      </c>
      <c r="C14" t="str">
        <f ca="1">OFFSET('42p stat'!$A$1,A14*20,0)</f>
        <v>CUDA opt ant</v>
      </c>
      <c r="D14" s="14">
        <f ca="1">'42 end'!J42</f>
        <v>54189.559999999983</v>
      </c>
      <c r="E14" s="14">
        <f ca="1">'84 end'!J42</f>
        <v>63189.833999999988</v>
      </c>
      <c r="F14" s="5">
        <f ca="1">'168 end'!J42</f>
        <v>85988.401999999987</v>
      </c>
      <c r="G14" s="24">
        <f ca="1">'336 end'!J42</f>
        <v>17003.237999999994</v>
      </c>
      <c r="H14" s="24">
        <f ca="1">'672 end'!J42</f>
        <v>5024.6327999999994</v>
      </c>
      <c r="I14" s="24">
        <f ca="1">'1344 end'!J42</f>
        <v>9487.2558000000008</v>
      </c>
      <c r="J14" s="24">
        <f ca="1">'2688 end'!J42</f>
        <v>114.74140799999996</v>
      </c>
      <c r="L14" t="str">
        <f t="shared" ca="1" si="2"/>
        <v>CUDA opt ant</v>
      </c>
      <c r="M14" s="5">
        <f t="shared" ca="1" si="3"/>
        <v>3.1269990012836435</v>
      </c>
      <c r="N14" s="5">
        <f t="shared" ref="N14" ca="1" si="27">E$20/E14</f>
        <v>5.4819448279207297</v>
      </c>
      <c r="O14" s="5">
        <f t="shared" ref="O14" ca="1" si="28">F$20/F14</f>
        <v>8.4327844585366307</v>
      </c>
      <c r="P14" s="5">
        <f t="shared" ref="P14" ca="1" si="29">G$20/G14</f>
        <v>11.289368530864538</v>
      </c>
      <c r="Q14" s="5">
        <f t="shared" ref="Q14" ca="1" si="30">H$20/H14</f>
        <v>16.720798781554748</v>
      </c>
      <c r="R14" s="5">
        <f t="shared" ref="R14" ca="1" si="31">I$20/I14</f>
        <v>17.482427321080557</v>
      </c>
      <c r="S14" s="5">
        <f t="shared" ref="S14" ca="1" si="32">J$20/J14</f>
        <v>260.80044267889775</v>
      </c>
      <c r="U14" t="str">
        <f t="shared" ca="1" si="4"/>
        <v>CUDA opt ant</v>
      </c>
      <c r="V14" s="5">
        <f t="shared" ca="1" si="5"/>
        <v>1290.2276190476186</v>
      </c>
      <c r="W14" s="5">
        <f t="shared" ca="1" si="6"/>
        <v>752.25992857142842</v>
      </c>
      <c r="X14" s="5">
        <f t="shared" ca="1" si="7"/>
        <v>511.83572619047612</v>
      </c>
      <c r="Y14" s="5">
        <f t="shared" ca="1" si="8"/>
        <v>50.604874999999979</v>
      </c>
      <c r="Z14" s="5">
        <f t="shared" ca="1" si="9"/>
        <v>7.4771321428571422</v>
      </c>
      <c r="AA14" s="5">
        <f t="shared" ca="1" si="10"/>
        <v>7.0589700892857152</v>
      </c>
      <c r="AB14" s="5">
        <f t="shared" ca="1" si="11"/>
        <v>4.2686535714285698E-2</v>
      </c>
    </row>
    <row r="15" spans="1:28" x14ac:dyDescent="0.25">
      <c r="A15">
        <v>13</v>
      </c>
      <c r="C15" t="str">
        <f ca="1">OFFSET('42p stat'!$A$1,A15*20,0)</f>
        <v>CUDA opt ant non hash</v>
      </c>
      <c r="D15" s="14">
        <f ca="1">'42 end'!J43</f>
        <v>54180.786000000015</v>
      </c>
      <c r="E15" s="14">
        <f ca="1">'84 end'!J43</f>
        <v>63535.959999999992</v>
      </c>
      <c r="F15" s="5">
        <f ca="1">'168 end'!J43</f>
        <v>85938.830000000016</v>
      </c>
      <c r="G15" s="24">
        <f ca="1">'336 end'!J43</f>
        <v>16906.97</v>
      </c>
      <c r="H15" s="24">
        <f ca="1">'672 end'!J43</f>
        <v>5161.4158000000034</v>
      </c>
      <c r="I15" s="24">
        <f ca="1">'1344 end'!J43</f>
        <v>9589.3636000000006</v>
      </c>
      <c r="J15" s="24">
        <f ca="1">'2688 end'!J43</f>
        <v>98.898407999999989</v>
      </c>
      <c r="L15" t="str">
        <f t="shared" ca="1" si="2"/>
        <v>CUDA opt ant non hash</v>
      </c>
      <c r="M15" s="5">
        <f ca="1">D$21/D15</f>
        <v>3.0623542449162691</v>
      </c>
      <c r="N15" s="5">
        <f t="shared" ref="N15:S15" ca="1" si="33">E$21/E15</f>
        <v>5.0012594442580243</v>
      </c>
      <c r="O15" s="5">
        <f t="shared" ca="1" si="33"/>
        <v>7.535461676636741</v>
      </c>
      <c r="P15" s="5">
        <f t="shared" ca="1" si="33"/>
        <v>11.042521516274055</v>
      </c>
      <c r="Q15" s="5">
        <f t="shared" ca="1" si="33"/>
        <v>0.85602756514985634</v>
      </c>
      <c r="R15" s="5">
        <f t="shared" ca="1" si="33"/>
        <v>0.82971710448021785</v>
      </c>
      <c r="S15" s="5">
        <f t="shared" ca="1" si="33"/>
        <v>288.36243754297845</v>
      </c>
      <c r="U15" t="str">
        <f t="shared" ca="1" si="4"/>
        <v>CUDA opt ant non hash</v>
      </c>
      <c r="V15" s="5">
        <f t="shared" ca="1" si="5"/>
        <v>1290.0187142857146</v>
      </c>
      <c r="W15" s="5">
        <f t="shared" ca="1" si="6"/>
        <v>756.38047619047609</v>
      </c>
      <c r="X15" s="5">
        <f t="shared" ca="1" si="7"/>
        <v>511.54065476190488</v>
      </c>
      <c r="Y15" s="5">
        <f t="shared" ca="1" si="8"/>
        <v>50.318363095238098</v>
      </c>
      <c r="Z15" s="5">
        <f t="shared" ca="1" si="9"/>
        <v>7.6806782738095292</v>
      </c>
      <c r="AA15" s="5">
        <f t="shared" ca="1" si="10"/>
        <v>7.1349431547619053</v>
      </c>
      <c r="AB15" s="5">
        <f t="shared" ca="1" si="11"/>
        <v>3.6792562499999994E-2</v>
      </c>
    </row>
    <row r="16" spans="1:28" x14ac:dyDescent="0.25">
      <c r="A16">
        <v>14</v>
      </c>
      <c r="C16" t="str">
        <f ca="1">OFFSET('42p stat'!$A$1,A16*20,0)</f>
        <v>CUDA opt ant par</v>
      </c>
      <c r="D16" s="14">
        <f ca="1">'42 end'!J44</f>
        <v>57877.728000000017</v>
      </c>
      <c r="E16" s="14">
        <f ca="1">'84 end'!J44</f>
        <v>67206.693999999989</v>
      </c>
      <c r="F16" s="5">
        <f ca="1">'168 end'!J44</f>
        <v>85963.191999999995</v>
      </c>
      <c r="G16" s="24">
        <f ca="1">'336 end'!J44</f>
        <v>16421.679999999997</v>
      </c>
      <c r="H16" s="24">
        <f ca="1">'672 end'!J44</f>
        <v>4083.5809999999992</v>
      </c>
      <c r="I16" s="24">
        <f ca="1">'1344 end'!J44</f>
        <v>8047.071799999997</v>
      </c>
      <c r="J16" s="24">
        <f ca="1">'2688 end'!J44</f>
        <v>16023.606000000002</v>
      </c>
      <c r="L16" t="str">
        <f t="shared" ref="L16:L25" ca="1" si="34">C16</f>
        <v>CUDA opt ant par</v>
      </c>
      <c r="M16" s="5">
        <f t="shared" ca="1" si="3"/>
        <v>2.9277358641306717</v>
      </c>
      <c r="N16" s="5">
        <f t="shared" ref="N16:N17" ca="1" si="35">E$20/E16</f>
        <v>5.1542958454922578</v>
      </c>
      <c r="O16" s="5">
        <f t="shared" ref="O16:O18" ca="1" si="36">F$20/F16</f>
        <v>8.435257499512117</v>
      </c>
      <c r="P16" s="5">
        <f t="shared" ref="P16:P18" ca="1" si="37">G$20/G16</f>
        <v>11.689170657326171</v>
      </c>
      <c r="Q16" s="5">
        <f t="shared" ref="Q16:Q18" ca="1" si="38">H$20/H16</f>
        <v>20.574068201414402</v>
      </c>
      <c r="R16" s="5">
        <f t="shared" ref="R16:R18" ca="1" si="39">I$20/I16</f>
        <v>20.611256382725461</v>
      </c>
      <c r="S16" s="5">
        <f t="shared" ref="S16:S18" ca="1" si="40">J$20/J16</f>
        <v>1.8675328137748772</v>
      </c>
      <c r="U16" t="str">
        <f t="shared" ref="U16:U25" ca="1" si="41">L16</f>
        <v>CUDA opt ant par</v>
      </c>
      <c r="V16" s="5">
        <f t="shared" ref="V16:V25" ca="1" si="42">D16/D$2</f>
        <v>1378.0411428571433</v>
      </c>
      <c r="W16" s="5">
        <f t="shared" ref="W16:W25" ca="1" si="43">E16/E$2</f>
        <v>800.07969047619031</v>
      </c>
      <c r="X16" s="5">
        <f t="shared" ref="X16:X25" ca="1" si="44">F16/F$2</f>
        <v>511.68566666666663</v>
      </c>
      <c r="Y16" s="5">
        <f t="shared" ref="Y16:Y25" ca="1" si="45">G16/G$2</f>
        <v>48.874047619047609</v>
      </c>
      <c r="Z16" s="5">
        <f t="shared" ref="Z16:Z25" ca="1" si="46">H16/H$2</f>
        <v>6.0767574404761895</v>
      </c>
      <c r="AA16" s="5">
        <f t="shared" ref="AA16:AB25" ca="1" si="47">I16/I$2</f>
        <v>5.9874046130952356</v>
      </c>
      <c r="AB16" s="5">
        <f t="shared" ca="1" si="47"/>
        <v>5.9611629464285718</v>
      </c>
    </row>
    <row r="17" spans="1:28" x14ac:dyDescent="0.25">
      <c r="A17">
        <v>15</v>
      </c>
      <c r="C17" t="str">
        <f ca="1">OFFSET('42p stat'!$A$1,A17*20,0)</f>
        <v>non CUDA Time</v>
      </c>
      <c r="D17" s="14">
        <f ca="1">'42 end'!J45</f>
        <v>5066.7535999999982</v>
      </c>
      <c r="E17" s="14">
        <f ca="1">'84 end'!J45</f>
        <v>7238.9484000000011</v>
      </c>
      <c r="F17" s="5">
        <f ca="1">'168 end'!J45</f>
        <v>21937.48</v>
      </c>
      <c r="G17" s="24">
        <f ca="1">'336 end'!J45</f>
        <v>6497.4995999999983</v>
      </c>
      <c r="H17" s="24">
        <f ca="1">'672 end'!J45</f>
        <v>4040.4719999999998</v>
      </c>
      <c r="I17" s="24">
        <f ca="1">'1344 end'!J45</f>
        <v>7961.5523999999996</v>
      </c>
      <c r="J17" s="24">
        <f ca="1">'2688 end'!J45</f>
        <v>13124.308000000001</v>
      </c>
      <c r="L17" s="19" t="str">
        <f t="shared" ca="1" si="34"/>
        <v>non CUDA Time</v>
      </c>
      <c r="M17" s="5">
        <f t="shared" ca="1" si="3"/>
        <v>33.443643282752113</v>
      </c>
      <c r="N17" s="5">
        <f t="shared" ca="1" si="35"/>
        <v>47.852694139036736</v>
      </c>
      <c r="O17" s="5">
        <f t="shared" ca="1" si="36"/>
        <v>33.054008938127808</v>
      </c>
      <c r="P17" s="5">
        <f t="shared" ca="1" si="37"/>
        <v>29.543029136931391</v>
      </c>
      <c r="Q17" s="5">
        <f t="shared" ca="1" si="38"/>
        <v>20.793579067000096</v>
      </c>
      <c r="R17" s="5">
        <f t="shared" ca="1" si="39"/>
        <v>20.832653189596545</v>
      </c>
      <c r="S17" s="5">
        <f t="shared" ca="1" si="40"/>
        <v>2.280090500771546</v>
      </c>
      <c r="U17" t="str">
        <f t="shared" ca="1" si="41"/>
        <v>non CUDA Time</v>
      </c>
      <c r="V17" s="5">
        <f t="shared" ca="1" si="42"/>
        <v>120.63699047619043</v>
      </c>
      <c r="W17" s="5">
        <f t="shared" ca="1" si="43"/>
        <v>86.177957142857153</v>
      </c>
      <c r="X17" s="5">
        <f t="shared" ca="1" si="44"/>
        <v>130.58023809523809</v>
      </c>
      <c r="Y17" s="5">
        <f t="shared" ca="1" si="45"/>
        <v>19.337796428571423</v>
      </c>
      <c r="Z17" s="5">
        <f t="shared" ca="1" si="46"/>
        <v>6.0126071428571422</v>
      </c>
      <c r="AA17" s="5">
        <f t="shared" ca="1" si="47"/>
        <v>5.9237741071428571</v>
      </c>
      <c r="AB17" s="5">
        <f t="shared" ca="1" si="47"/>
        <v>4.8825550595238099</v>
      </c>
    </row>
    <row r="18" spans="1:28" x14ac:dyDescent="0.25">
      <c r="A18">
        <v>16</v>
      </c>
      <c r="C18" t="str">
        <f ca="1">OFFSET('42p stat'!$A$1,A18*20,0)</f>
        <v>non CUDA</v>
      </c>
      <c r="D18" s="14">
        <f ca="1">'42 end'!J46</f>
        <v>3722.9500000000012</v>
      </c>
      <c r="E18" s="14">
        <f ca="1">'84 end'!J46</f>
        <v>15216.365999999996</v>
      </c>
      <c r="F18" s="5">
        <f ca="1">'168 end'!J46</f>
        <v>15219.742000000004</v>
      </c>
      <c r="G18" s="24">
        <f ca="1">'336 end'!J46</f>
        <v>5447.4513999999999</v>
      </c>
      <c r="H18" s="24">
        <f ca="1">'672 end'!J46</f>
        <v>3401.0003999999999</v>
      </c>
      <c r="I18" s="24">
        <f ca="1">'1344 end'!J46</f>
        <v>6795.7007999999969</v>
      </c>
      <c r="J18" s="24">
        <f ca="1">'2688 end'!J46</f>
        <v>13679.054000000004</v>
      </c>
      <c r="L18" s="17" t="str">
        <f t="shared" ca="1" si="34"/>
        <v>non CUDA</v>
      </c>
      <c r="M18" s="18">
        <f t="shared" ca="1" si="3"/>
        <v>45.515169422098054</v>
      </c>
      <c r="N18" s="18">
        <f ca="1">E$20/E18</f>
        <v>22.765171636478083</v>
      </c>
      <c r="O18" s="18">
        <f t="shared" ca="1" si="36"/>
        <v>47.643492248423122</v>
      </c>
      <c r="P18" s="18">
        <f t="shared" ca="1" si="37"/>
        <v>35.237729702370544</v>
      </c>
      <c r="Q18" s="18">
        <f t="shared" ca="1" si="38"/>
        <v>24.703282598849448</v>
      </c>
      <c r="R18" s="18">
        <f t="shared" ca="1" si="39"/>
        <v>24.406645448545952</v>
      </c>
      <c r="S18" s="18">
        <f t="shared" ca="1" si="40"/>
        <v>2.1876227698201935</v>
      </c>
      <c r="U18" t="str">
        <f t="shared" ca="1" si="41"/>
        <v>non CUDA</v>
      </c>
      <c r="V18" s="5">
        <f t="shared" ca="1" si="42"/>
        <v>88.641666666666694</v>
      </c>
      <c r="W18" s="5">
        <f t="shared" ca="1" si="43"/>
        <v>181.14721428571426</v>
      </c>
      <c r="X18" s="5">
        <f t="shared" ca="1" si="44"/>
        <v>90.593702380952408</v>
      </c>
      <c r="Y18" s="5">
        <f t="shared" ca="1" si="45"/>
        <v>16.212652976190476</v>
      </c>
      <c r="Z18" s="5">
        <f t="shared" ca="1" si="46"/>
        <v>5.0610124999999995</v>
      </c>
      <c r="AA18" s="5">
        <f t="shared" ca="1" si="47"/>
        <v>5.0563249999999975</v>
      </c>
      <c r="AB18" s="5">
        <f t="shared" ca="1" si="47"/>
        <v>5.0889337797619065</v>
      </c>
    </row>
    <row r="19" spans="1:28" x14ac:dyDescent="0.25">
      <c r="A19">
        <v>17</v>
      </c>
      <c r="C19" t="str">
        <f ca="1">OFFSET('42p stat'!$A$1,A19*20,0)</f>
        <v>non CUDA non hash</v>
      </c>
      <c r="D19" s="14">
        <f ca="1">'42 end'!J47</f>
        <v>3493.5393999999983</v>
      </c>
      <c r="E19" s="14">
        <f ca="1">'84 end'!J47</f>
        <v>6986.7231999999985</v>
      </c>
      <c r="F19" s="5">
        <f ca="1">'168 end'!J47</f>
        <v>24804.052000000003</v>
      </c>
      <c r="G19" s="24">
        <f ca="1">'336 end'!J47</f>
        <v>7171.7256000000007</v>
      </c>
      <c r="H19" s="24">
        <f ca="1">'672 end'!J47</f>
        <v>89341.941999999981</v>
      </c>
      <c r="I19" s="24">
        <f ca="1">'1344 end'!J47</f>
        <v>172004.44</v>
      </c>
      <c r="J19" s="24">
        <f ca="1">'2688 end'!J47</f>
        <v>30291.396000000001</v>
      </c>
      <c r="L19" t="str">
        <f t="shared" ca="1" si="34"/>
        <v>non CUDA non hash</v>
      </c>
      <c r="M19" s="5">
        <f ca="1">D$21/D19</f>
        <v>47.493599184826735</v>
      </c>
      <c r="N19" s="5">
        <f t="shared" ref="N19:S19" ca="1" si="48">E$21/E19</f>
        <v>45.480522256842818</v>
      </c>
      <c r="O19" s="5">
        <f t="shared" ca="1" si="48"/>
        <v>26.108184259571779</v>
      </c>
      <c r="P19" s="5">
        <f t="shared" ca="1" si="48"/>
        <v>26.032169998249788</v>
      </c>
      <c r="Q19" s="5">
        <f t="shared" ca="1" si="48"/>
        <v>4.9453975379223365E-2</v>
      </c>
      <c r="R19" s="5">
        <f t="shared" ca="1" si="48"/>
        <v>4.6257288474646344E-2</v>
      </c>
      <c r="S19" s="5">
        <f t="shared" ca="1" si="48"/>
        <v>0.94147480030302977</v>
      </c>
      <c r="U19" t="str">
        <f t="shared" ca="1" si="41"/>
        <v>non CUDA non hash</v>
      </c>
      <c r="V19" s="5">
        <f t="shared" ca="1" si="42"/>
        <v>83.179509523809486</v>
      </c>
      <c r="W19" s="5">
        <f t="shared" ca="1" si="43"/>
        <v>83.175276190476168</v>
      </c>
      <c r="X19" s="5">
        <f t="shared" ca="1" si="44"/>
        <v>147.64316666666667</v>
      </c>
      <c r="Y19" s="5">
        <f t="shared" ca="1" si="45"/>
        <v>21.34442142857143</v>
      </c>
      <c r="Z19" s="5">
        <f t="shared" ca="1" si="46"/>
        <v>132.94931845238094</v>
      </c>
      <c r="AA19" s="5">
        <f t="shared" ca="1" si="47"/>
        <v>127.97949404761906</v>
      </c>
      <c r="AB19" s="5">
        <f t="shared" ca="1" si="47"/>
        <v>11.269120535714286</v>
      </c>
    </row>
    <row r="20" spans="1:28" x14ac:dyDescent="0.25">
      <c r="A20">
        <v>18</v>
      </c>
      <c r="C20" t="str">
        <f ca="1">OFFSET('42p stat'!$A$1,A20*20,0)</f>
        <v>Classic ACO</v>
      </c>
      <c r="D20" s="14">
        <f ca="1">'42 end'!J48</f>
        <v>169450.7</v>
      </c>
      <c r="E20" s="7">
        <f ca="1">'84 end'!J48</f>
        <v>346403.18367346941</v>
      </c>
      <c r="F20" s="5">
        <f ca="1">'168 end'!J48</f>
        <v>725121.66</v>
      </c>
      <c r="G20" s="24">
        <f ca="1">'336 end'!J48</f>
        <v>191955.82</v>
      </c>
      <c r="H20" s="24">
        <f ca="1">'672 end'!J48</f>
        <v>84015.874000000011</v>
      </c>
      <c r="I20" s="24">
        <f ca="1">'1344 end'!J48</f>
        <v>165860.26</v>
      </c>
      <c r="J20" s="24">
        <f ca="1">'2688 end'!J48</f>
        <v>29924.610000000008</v>
      </c>
      <c r="L20" t="str">
        <f t="shared" ca="1" si="34"/>
        <v>Classic ACO</v>
      </c>
      <c r="M20" s="5">
        <f t="shared" ca="1" si="3"/>
        <v>1</v>
      </c>
      <c r="N20" s="5">
        <f t="shared" ref="N20" ca="1" si="49">E$20/E20</f>
        <v>1</v>
      </c>
      <c r="O20" s="5">
        <f t="shared" ref="O20" ca="1" si="50">F$20/F20</f>
        <v>1</v>
      </c>
      <c r="P20" s="5">
        <f t="shared" ref="P20" ca="1" si="51">G$20/G20</f>
        <v>1</v>
      </c>
      <c r="Q20" s="5">
        <f t="shared" ref="Q20" ca="1" si="52">H$20/H20</f>
        <v>1</v>
      </c>
      <c r="R20" s="5">
        <f t="shared" ref="R20" ca="1" si="53">I$20/I20</f>
        <v>1</v>
      </c>
      <c r="S20" s="5">
        <f t="shared" ref="S20" ca="1" si="54">J$20/J20</f>
        <v>1</v>
      </c>
      <c r="U20" t="str">
        <f t="shared" ca="1" si="41"/>
        <v>Classic ACO</v>
      </c>
      <c r="V20" s="5">
        <f t="shared" ca="1" si="42"/>
        <v>4034.5404761904765</v>
      </c>
      <c r="W20" s="5">
        <f t="shared" ca="1" si="43"/>
        <v>4123.8474246841597</v>
      </c>
      <c r="X20" s="5">
        <f t="shared" ca="1" si="44"/>
        <v>4316.2003571428577</v>
      </c>
      <c r="Y20" s="5">
        <f t="shared" ca="1" si="45"/>
        <v>571.29708333333338</v>
      </c>
      <c r="Z20" s="5">
        <f t="shared" ca="1" si="46"/>
        <v>125.02362202380954</v>
      </c>
      <c r="AA20" s="5">
        <f t="shared" ca="1" si="47"/>
        <v>123.40793154761906</v>
      </c>
      <c r="AB20" s="5">
        <f t="shared" ca="1" si="47"/>
        <v>11.132667410714289</v>
      </c>
    </row>
    <row r="21" spans="1:28" x14ac:dyDescent="0.25">
      <c r="A21">
        <v>19</v>
      </c>
      <c r="C21" t="str">
        <f ca="1">OFFSET('42p stat'!$A$1,A21*20,0)</f>
        <v>Classic ACO non hash</v>
      </c>
      <c r="D21" s="14">
        <f ca="1">'42 end'!J49</f>
        <v>165920.76</v>
      </c>
      <c r="E21" s="14">
        <f ca="1">'84 end'!J49</f>
        <v>317759.82</v>
      </c>
      <c r="F21" s="5">
        <f ca="1">'168 end'!J49</f>
        <v>647588.76</v>
      </c>
      <c r="G21" s="24">
        <f ca="1">'336 end'!J49</f>
        <v>186695.58</v>
      </c>
      <c r="H21" s="24">
        <f ca="1">'672 end'!J49</f>
        <v>4418.3142000000007</v>
      </c>
      <c r="I21" s="24">
        <f ca="1">'1344 end'!J49</f>
        <v>7956.4589999999989</v>
      </c>
      <c r="J21" s="24">
        <f ca="1">'2688 end'!J49</f>
        <v>28518.585999999996</v>
      </c>
      <c r="L21" t="str">
        <f t="shared" ca="1" si="34"/>
        <v>Classic ACO non hash</v>
      </c>
      <c r="M21" s="5">
        <f ca="1">D$21/D21</f>
        <v>1</v>
      </c>
      <c r="N21" s="5">
        <f t="shared" ref="N21:S21" ca="1" si="55">E$21/E21</f>
        <v>1</v>
      </c>
      <c r="O21" s="5">
        <f t="shared" ca="1" si="55"/>
        <v>1</v>
      </c>
      <c r="P21" s="5">
        <f t="shared" ca="1" si="55"/>
        <v>1</v>
      </c>
      <c r="Q21" s="5">
        <f t="shared" ca="1" si="55"/>
        <v>1</v>
      </c>
      <c r="R21" s="5">
        <f t="shared" ca="1" si="55"/>
        <v>1</v>
      </c>
      <c r="S21" s="5">
        <f t="shared" ca="1" si="55"/>
        <v>1</v>
      </c>
      <c r="U21" t="str">
        <f t="shared" ca="1" si="41"/>
        <v>Classic ACO non hash</v>
      </c>
      <c r="V21" s="5">
        <f t="shared" ca="1" si="42"/>
        <v>3950.494285714286</v>
      </c>
      <c r="W21" s="5">
        <f t="shared" ca="1" si="43"/>
        <v>3782.855</v>
      </c>
      <c r="X21" s="5">
        <f t="shared" ca="1" si="44"/>
        <v>3854.6950000000002</v>
      </c>
      <c r="Y21" s="5">
        <f t="shared" ca="1" si="45"/>
        <v>555.64160714285708</v>
      </c>
      <c r="Z21" s="5">
        <f t="shared" ca="1" si="46"/>
        <v>6.5748723214285727</v>
      </c>
      <c r="AA21" s="5">
        <f t="shared" ca="1" si="47"/>
        <v>5.9199843749999994</v>
      </c>
      <c r="AB21" s="5">
        <f t="shared" ca="1" si="47"/>
        <v>10.60959300595238</v>
      </c>
    </row>
    <row r="22" spans="1:28" x14ac:dyDescent="0.25">
      <c r="A22">
        <v>20</v>
      </c>
      <c r="C22" t="str">
        <f ca="1">OFFSET('42p stat'!$A$1,A22*20,0)</f>
        <v>omp</v>
      </c>
      <c r="D22" s="14">
        <f ca="1">'42 end'!J50</f>
        <v>3687.1821999999993</v>
      </c>
      <c r="E22" s="14">
        <f ca="1">'84 end'!J50</f>
        <v>7295.7897999999996</v>
      </c>
      <c r="F22" s="5">
        <f ca="1">'168 end'!J50</f>
        <v>14808.391999999998</v>
      </c>
      <c r="G22" s="24">
        <f ca="1">'336 end'!J50</f>
        <v>5594.9432000000006</v>
      </c>
      <c r="H22" s="24">
        <f ca="1">'672 end'!J50</f>
        <v>3905.2979999999993</v>
      </c>
      <c r="I22" s="24">
        <f ca="1">'1344 end'!J50</f>
        <v>6982.4823999999999</v>
      </c>
      <c r="J22" s="24">
        <f ca="1">'2688 end'!J50</f>
        <v>375535.38</v>
      </c>
      <c r="L22" t="str">
        <f t="shared" ca="1" si="34"/>
        <v>omp</v>
      </c>
      <c r="M22" s="5">
        <f t="shared" ca="1" si="3"/>
        <v>45.956692891390084</v>
      </c>
      <c r="N22" s="5">
        <f t="shared" ref="N22" ca="1" si="56">E$20/E22</f>
        <v>47.479874443952518</v>
      </c>
      <c r="O22" s="5">
        <f t="shared" ref="O22" ca="1" si="57">F$20/F22</f>
        <v>48.96694117767818</v>
      </c>
      <c r="P22" s="5">
        <f t="shared" ref="P22" ca="1" si="58">G$20/G22</f>
        <v>34.30880585168407</v>
      </c>
      <c r="Q22" s="5">
        <f t="shared" ref="Q22" ca="1" si="59">H$20/H22</f>
        <v>21.513306795025635</v>
      </c>
      <c r="R22" s="5">
        <f t="shared" ref="R22" ca="1" si="60">I$20/I22</f>
        <v>23.753766998395871</v>
      </c>
      <c r="S22" s="5">
        <f t="shared" ref="S22" ca="1" si="61">J$20/J22</f>
        <v>7.9685195040744256E-2</v>
      </c>
      <c r="U22" t="str">
        <f t="shared" ca="1" si="41"/>
        <v>omp</v>
      </c>
      <c r="V22" s="5">
        <f t="shared" ca="1" si="42"/>
        <v>87.790052380952361</v>
      </c>
      <c r="W22" s="5">
        <f t="shared" ca="1" si="43"/>
        <v>86.854640476190468</v>
      </c>
      <c r="X22" s="5">
        <f t="shared" ca="1" si="44"/>
        <v>88.145190476190464</v>
      </c>
      <c r="Y22" s="5">
        <f t="shared" ca="1" si="45"/>
        <v>16.651616666666669</v>
      </c>
      <c r="Z22" s="5">
        <f t="shared" ca="1" si="46"/>
        <v>5.8114553571428562</v>
      </c>
      <c r="AA22" s="5">
        <f t="shared" ca="1" si="47"/>
        <v>5.1952994047619043</v>
      </c>
      <c r="AB22" s="5">
        <f t="shared" ca="1" si="47"/>
        <v>139.70810267857144</v>
      </c>
    </row>
    <row r="23" spans="1:28" x14ac:dyDescent="0.25">
      <c r="A23">
        <v>21</v>
      </c>
      <c r="C23" t="str">
        <f ca="1">OFFSET('42p stat'!$A$1,A23*20,0)</f>
        <v>omp non hash</v>
      </c>
      <c r="D23" s="14">
        <f ca="1">'42 end'!J51</f>
        <v>6678.9289999999992</v>
      </c>
      <c r="E23" s="14">
        <f ca="1">'84 end'!J51</f>
        <v>7178.138600000002</v>
      </c>
      <c r="F23" s="5">
        <f ca="1">'168 end'!J51</f>
        <v>14699.501999999995</v>
      </c>
      <c r="G23" s="24">
        <f ca="1">'336 end'!J51</f>
        <v>5341.2284000000009</v>
      </c>
      <c r="H23" s="24">
        <f ca="1">'672 end'!J51</f>
        <v>4574.8785999999991</v>
      </c>
      <c r="I23" s="24">
        <f ca="1">'1344 end'!J51</f>
        <v>7804.1913999999988</v>
      </c>
      <c r="J23" s="24">
        <f ca="1">'2688 end'!J51</f>
        <v>362579.26</v>
      </c>
      <c r="L23" t="str">
        <f t="shared" ca="1" si="34"/>
        <v>omp non hash</v>
      </c>
      <c r="M23" s="5">
        <f ca="1">D$21/D23</f>
        <v>24.842420094599003</v>
      </c>
      <c r="N23" s="5">
        <f t="shared" ref="N23:S23" ca="1" si="62">E$21/E23</f>
        <v>44.267718653412452</v>
      </c>
      <c r="O23" s="5">
        <f t="shared" ca="1" si="62"/>
        <v>44.055149623436236</v>
      </c>
      <c r="P23" s="5">
        <f t="shared" ca="1" si="62"/>
        <v>34.953678445954488</v>
      </c>
      <c r="Q23" s="5">
        <f t="shared" ca="1" si="62"/>
        <v>0.96577736510866141</v>
      </c>
      <c r="R23" s="5">
        <f t="shared" ca="1" si="62"/>
        <v>1.0195110027670515</v>
      </c>
      <c r="S23" s="5">
        <f t="shared" ca="1" si="62"/>
        <v>7.8654763650849738E-2</v>
      </c>
      <c r="U23" t="str">
        <f t="shared" ca="1" si="41"/>
        <v>omp non hash</v>
      </c>
      <c r="V23" s="5">
        <f t="shared" ca="1" si="42"/>
        <v>159.02211904761901</v>
      </c>
      <c r="W23" s="5">
        <f t="shared" ca="1" si="43"/>
        <v>85.454030952380975</v>
      </c>
      <c r="X23" s="5">
        <f t="shared" ca="1" si="44"/>
        <v>87.497035714285687</v>
      </c>
      <c r="Y23" s="5">
        <f t="shared" ca="1" si="45"/>
        <v>15.896513095238097</v>
      </c>
      <c r="Z23" s="5">
        <f t="shared" ca="1" si="46"/>
        <v>6.8078550595238081</v>
      </c>
      <c r="AA23" s="5">
        <f t="shared" ca="1" si="47"/>
        <v>5.8066900297619037</v>
      </c>
      <c r="AB23" s="5">
        <f ca="1">J23/J$2</f>
        <v>134.88811755952381</v>
      </c>
    </row>
    <row r="24" spans="1:28" x14ac:dyDescent="0.25">
      <c r="A24">
        <v>22</v>
      </c>
      <c r="C24" t="str">
        <f ca="1">OFFSET('42p stat'!$A$1,A24*20,0)</f>
        <v>non CUDA transp Time</v>
      </c>
      <c r="D24" s="14">
        <f ca="1">'42 end'!J52</f>
        <v>7780.8096000000005</v>
      </c>
      <c r="E24" s="14">
        <f ca="1">'84 end'!J52</f>
        <v>14455.903999999999</v>
      </c>
      <c r="F24" s="5">
        <f ca="1">'168 end'!J52</f>
        <v>39537.840000000004</v>
      </c>
      <c r="G24" s="24">
        <f ca="1">'336 end'!J52</f>
        <v>6464.3161999999984</v>
      </c>
      <c r="H24" s="24">
        <f ca="1">'672 end'!J52</f>
        <v>4501.5544000000018</v>
      </c>
      <c r="I24" s="24">
        <f ca="1">'1344 end'!J52</f>
        <v>8375.1064000000006</v>
      </c>
      <c r="J24" s="24">
        <f ca="1">'2688 end'!J52</f>
        <v>30177.293999999998</v>
      </c>
      <c r="L24" t="str">
        <f t="shared" ca="1" si="34"/>
        <v>non CUDA transp Time</v>
      </c>
      <c r="M24" s="5">
        <f t="shared" ca="1" si="3"/>
        <v>21.778029371133822</v>
      </c>
      <c r="N24" s="5">
        <f t="shared" ref="N24:N25" ca="1" si="63">E$20/E24</f>
        <v>23.962747931465888</v>
      </c>
      <c r="O24" s="5">
        <f t="shared" ref="O24:O25" ca="1" si="64">F$20/F24</f>
        <v>18.33994118039832</v>
      </c>
      <c r="P24" s="5">
        <f t="shared" ref="P24:P25" ca="1" si="65">G$20/G24</f>
        <v>29.69468294264443</v>
      </c>
      <c r="Q24" s="5">
        <f t="shared" ref="Q24:Q25" ca="1" si="66">H$20/H24</f>
        <v>18.663747349137882</v>
      </c>
      <c r="R24" s="5">
        <f t="shared" ref="R24:R25" ca="1" si="67">I$20/I24</f>
        <v>19.803958550305701</v>
      </c>
      <c r="S24" s="5">
        <f t="shared" ref="S24:S25" ca="1" si="68">J$20/J24</f>
        <v>0.99162668461923753</v>
      </c>
      <c r="U24" t="str">
        <f t="shared" ca="1" si="41"/>
        <v>non CUDA transp Time</v>
      </c>
      <c r="V24" s="5">
        <f t="shared" ca="1" si="42"/>
        <v>185.25737142857145</v>
      </c>
      <c r="W24" s="5">
        <f t="shared" ca="1" si="43"/>
        <v>172.09409523809524</v>
      </c>
      <c r="X24" s="5">
        <f t="shared" ca="1" si="44"/>
        <v>235.34428571428575</v>
      </c>
      <c r="Y24" s="5">
        <f t="shared" ca="1" si="45"/>
        <v>19.239036309523804</v>
      </c>
      <c r="Z24" s="5">
        <f t="shared" ca="1" si="46"/>
        <v>6.6987416666666695</v>
      </c>
      <c r="AA24" s="5">
        <f t="shared" ca="1" si="47"/>
        <v>6.2314779761904768</v>
      </c>
      <c r="AB24" s="5">
        <f t="shared" ca="1" si="47"/>
        <v>11.226671874999999</v>
      </c>
    </row>
    <row r="25" spans="1:28" x14ac:dyDescent="0.25">
      <c r="A25">
        <v>23</v>
      </c>
      <c r="C25" t="str">
        <f ca="1">OFFSET('42p stat'!$A$1,A25*20,0)</f>
        <v>non CUDA transp</v>
      </c>
      <c r="D25" s="14">
        <f ca="1">'42 end'!J53</f>
        <v>4868.4808000000003</v>
      </c>
      <c r="E25" s="14">
        <f ca="1">'84 end'!J53</f>
        <v>12351.573999999999</v>
      </c>
      <c r="F25" s="5">
        <f ca="1">'168 end'!J53</f>
        <v>42128.933999999994</v>
      </c>
      <c r="G25" s="24">
        <f ca="1">'336 end'!J53</f>
        <v>7820.0686000000023</v>
      </c>
      <c r="H25" s="24">
        <f ca="1">'672 end'!J53</f>
        <v>4320.7520000000004</v>
      </c>
      <c r="I25" s="24">
        <f ca="1">'1344 end'!J53</f>
        <v>7414.897399999998</v>
      </c>
      <c r="J25" s="24">
        <f ca="1">'2688 end'!J53</f>
        <v>28737.304000000004</v>
      </c>
      <c r="L25" t="str">
        <f t="shared" ca="1" si="34"/>
        <v>non CUDA transp</v>
      </c>
      <c r="M25" s="5">
        <f t="shared" ca="1" si="3"/>
        <v>34.805662579587455</v>
      </c>
      <c r="N25" s="5">
        <f t="shared" ca="1" si="63"/>
        <v>28.045266431101773</v>
      </c>
      <c r="O25" s="5">
        <f t="shared" ca="1" si="64"/>
        <v>17.211963160520515</v>
      </c>
      <c r="P25" s="5">
        <f t="shared" ca="1" si="65"/>
        <v>24.546564719393889</v>
      </c>
      <c r="Q25" s="5">
        <f t="shared" ca="1" si="66"/>
        <v>19.444734157387419</v>
      </c>
      <c r="R25" s="5">
        <f t="shared" ca="1" si="67"/>
        <v>22.36851719620558</v>
      </c>
      <c r="S25" s="5">
        <f t="shared" ca="1" si="68"/>
        <v>1.0413158450771862</v>
      </c>
      <c r="U25" t="str">
        <f t="shared" ca="1" si="41"/>
        <v>non CUDA transp</v>
      </c>
      <c r="V25" s="5">
        <f t="shared" ca="1" si="42"/>
        <v>115.91620952380953</v>
      </c>
      <c r="W25" s="5">
        <f t="shared" ca="1" si="43"/>
        <v>147.04254761904761</v>
      </c>
      <c r="X25" s="5">
        <f t="shared" ca="1" si="44"/>
        <v>250.76746428571425</v>
      </c>
      <c r="Y25" s="5">
        <f t="shared" ca="1" si="45"/>
        <v>23.274013690476199</v>
      </c>
      <c r="Z25" s="5">
        <f t="shared" ca="1" si="46"/>
        <v>6.4296904761904772</v>
      </c>
      <c r="AA25" s="5">
        <f t="shared" ca="1" si="47"/>
        <v>5.5170367559523799</v>
      </c>
      <c r="AB25" s="5">
        <f t="shared" ca="1" si="47"/>
        <v>10.690961309523811</v>
      </c>
    </row>
    <row r="26" spans="1:28" x14ac:dyDescent="0.25">
      <c r="A26">
        <v>24</v>
      </c>
      <c r="C26" t="str">
        <f ca="1">OFFSET('42p stat'!$A$1,A26*20,0)</f>
        <v>non CUDA transp non hash</v>
      </c>
      <c r="D26" s="14">
        <f ca="1">'42 end'!J54</f>
        <v>3996.8991999999994</v>
      </c>
      <c r="E26" s="14">
        <f ca="1">'84 end'!J54</f>
        <v>8573.7957999999999</v>
      </c>
      <c r="F26" s="5">
        <f ca="1">'168 end'!J54</f>
        <v>39524.893999999986</v>
      </c>
      <c r="G26" s="24">
        <f ca="1">'336 end'!J54</f>
        <v>7472.5160000000024</v>
      </c>
      <c r="H26" s="24">
        <f ca="1">'672 end'!J54</f>
        <v>4551.8251999999993</v>
      </c>
      <c r="I26" s="24">
        <f ca="1">'1344 end'!J54</f>
        <v>8089.5746000000017</v>
      </c>
      <c r="J26" s="24" t="e">
        <f ca="1">'2688 end'!J54</f>
        <v>#DIV/0!</v>
      </c>
      <c r="L26" t="str">
        <f t="shared" ref="L26:L52" ca="1" si="69">C26</f>
        <v>non CUDA transp non hash</v>
      </c>
      <c r="M26" s="5">
        <f ca="1">D$21/D26</f>
        <v>41.512370389525969</v>
      </c>
      <c r="N26" s="5">
        <f t="shared" ref="N26:S26" ca="1" si="70">E$21/E26</f>
        <v>37.061743411243832</v>
      </c>
      <c r="O26" s="5">
        <f t="shared" ca="1" si="70"/>
        <v>16.384326293196391</v>
      </c>
      <c r="P26" s="5">
        <f t="shared" ca="1" si="70"/>
        <v>24.984299799424978</v>
      </c>
      <c r="Q26" s="5">
        <f t="shared" ca="1" si="70"/>
        <v>0.97066868912277238</v>
      </c>
      <c r="R26" s="5">
        <f t="shared" ca="1" si="70"/>
        <v>0.98354479603908929</v>
      </c>
      <c r="S26" s="5" t="e">
        <f t="shared" ca="1" si="70"/>
        <v>#DIV/0!</v>
      </c>
      <c r="U26" t="str">
        <f t="shared" ref="U26:U52" ca="1" si="71">L26</f>
        <v>non CUDA transp non hash</v>
      </c>
      <c r="V26" s="5">
        <f t="shared" ref="V26:V52" ca="1" si="72">D26/D$2</f>
        <v>95.164266666666649</v>
      </c>
      <c r="W26" s="5">
        <f t="shared" ref="W26:W52" ca="1" si="73">E26/E$2</f>
        <v>102.06899761904762</v>
      </c>
      <c r="X26" s="5">
        <f t="shared" ref="X26:X52" ca="1" si="74">F26/F$2</f>
        <v>235.26722619047609</v>
      </c>
      <c r="Y26" s="5">
        <f t="shared" ref="Y26:Y52" ca="1" si="75">G26/G$2</f>
        <v>22.23963095238096</v>
      </c>
      <c r="Z26" s="5">
        <f t="shared" ref="Z26:Z52" ca="1" si="76">H26/H$2</f>
        <v>6.773549404761904</v>
      </c>
      <c r="AA26" s="5">
        <f t="shared" ref="AA26:AA52" ca="1" si="77">I26/I$2</f>
        <v>6.0190287202380963</v>
      </c>
      <c r="AB26" s="5" t="e">
        <f t="shared" ref="AB26:AB52" ca="1" si="78">J26/J$2</f>
        <v>#DIV/0!</v>
      </c>
    </row>
    <row r="27" spans="1:28" x14ac:dyDescent="0.25">
      <c r="A27">
        <v>25</v>
      </c>
      <c r="C27" t="str">
        <f ca="1">OFFSET('42p stat'!$A$1,A27*20,0)</f>
        <v>non CUDA AVX Time</v>
      </c>
      <c r="D27" s="14">
        <f ca="1">'42 end'!J55</f>
        <v>5014.2218000000003</v>
      </c>
      <c r="E27" s="14">
        <f ca="1">'84 end'!J55</f>
        <v>7224.1119999999983</v>
      </c>
      <c r="F27" s="5">
        <f ca="1">'168 end'!J55</f>
        <v>21809.186000000002</v>
      </c>
      <c r="G27" s="24">
        <f ca="1">'336 end'!J55</f>
        <v>6508.3029999999972</v>
      </c>
      <c r="H27" s="24">
        <f ca="1">'672 end'!J55</f>
        <v>4486.2880000000023</v>
      </c>
      <c r="I27" s="24">
        <f ca="1">'1344 end'!J55</f>
        <v>8063.4068000000007</v>
      </c>
      <c r="J27" s="24" t="e">
        <f ca="1">'2688 end'!J55</f>
        <v>#DIV/0!</v>
      </c>
      <c r="L27" t="str">
        <f t="shared" ca="1" si="69"/>
        <v>non CUDA AVX Time</v>
      </c>
      <c r="M27" s="5">
        <f t="shared" ca="1" si="3"/>
        <v>33.794017647962839</v>
      </c>
      <c r="N27" s="5">
        <f ca="1">E$20/E27</f>
        <v>47.950970814609391</v>
      </c>
      <c r="O27" s="5">
        <f t="shared" ref="O27:O28" ca="1" si="79">F$20/F27</f>
        <v>33.248451363567625</v>
      </c>
      <c r="P27" s="5">
        <f t="shared" ref="P27:P28" ca="1" si="80">G$20/G27</f>
        <v>29.493989447018691</v>
      </c>
      <c r="Q27" s="5">
        <f t="shared" ref="Q27:Q28" ca="1" si="81">H$20/H27</f>
        <v>18.727258258943689</v>
      </c>
      <c r="R27" s="5">
        <f t="shared" ref="R27:R28" ca="1" si="82">I$20/I27</f>
        <v>20.569501714833486</v>
      </c>
      <c r="S27" s="5" t="e">
        <f t="shared" ref="S27:S28" ca="1" si="83">J$20/J27</f>
        <v>#DIV/0!</v>
      </c>
      <c r="U27" t="str">
        <f t="shared" ca="1" si="71"/>
        <v>non CUDA AVX Time</v>
      </c>
      <c r="V27" s="5">
        <f t="shared" ca="1" si="72"/>
        <v>119.38623333333334</v>
      </c>
      <c r="W27" s="5">
        <f t="shared" ca="1" si="73"/>
        <v>86.001333333333307</v>
      </c>
      <c r="X27" s="5">
        <f t="shared" ca="1" si="74"/>
        <v>129.81658333333334</v>
      </c>
      <c r="Y27" s="5">
        <f t="shared" ca="1" si="75"/>
        <v>19.369949404761897</v>
      </c>
      <c r="Z27" s="5">
        <f t="shared" ca="1" si="76"/>
        <v>6.6760238095238131</v>
      </c>
      <c r="AA27" s="5">
        <f t="shared" ca="1" si="77"/>
        <v>5.9995586309523814</v>
      </c>
      <c r="AB27" s="5" t="e">
        <f t="shared" ca="1" si="78"/>
        <v>#DIV/0!</v>
      </c>
    </row>
    <row r="28" spans="1:28" x14ac:dyDescent="0.25">
      <c r="A28">
        <v>26</v>
      </c>
      <c r="C28" t="str">
        <f ca="1">OFFSET('42p stat'!$A$1,A28*20,0)</f>
        <v>non CUDA AVX</v>
      </c>
      <c r="D28" s="14">
        <f ca="1">'42 end'!J56</f>
        <v>3641.1650000000004</v>
      </c>
      <c r="E28" s="14">
        <f ca="1">'84 end'!J56</f>
        <v>14918.548000000001</v>
      </c>
      <c r="F28" s="5">
        <f ca="1">'168 end'!J56</f>
        <v>14962.8</v>
      </c>
      <c r="G28" s="24">
        <f ca="1">'336 end'!J56</f>
        <v>5503.9758000000011</v>
      </c>
      <c r="H28" s="24">
        <f ca="1">'672 end'!J56</f>
        <v>3911.0134000000007</v>
      </c>
      <c r="I28" s="24">
        <f ca="1">'1344 end'!J56</f>
        <v>6914.4093999999996</v>
      </c>
      <c r="J28" s="24" t="e">
        <f ca="1">'2688 end'!J56</f>
        <v>#DIV/0!</v>
      </c>
      <c r="L28" s="17" t="str">
        <f t="shared" ca="1" si="69"/>
        <v>non CUDA AVX</v>
      </c>
      <c r="M28" s="18">
        <f t="shared" ca="1" si="3"/>
        <v>46.537495554307476</v>
      </c>
      <c r="N28" s="18">
        <f t="shared" ref="N28" ca="1" si="84">E$20/E28</f>
        <v>23.21963127198903</v>
      </c>
      <c r="O28" s="18">
        <f t="shared" ca="1" si="79"/>
        <v>48.461628839522021</v>
      </c>
      <c r="P28" s="18">
        <f t="shared" ca="1" si="80"/>
        <v>34.875847382904546</v>
      </c>
      <c r="Q28" s="18">
        <f t="shared" ca="1" si="81"/>
        <v>21.481868100988862</v>
      </c>
      <c r="R28" s="18">
        <f t="shared" ca="1" si="82"/>
        <v>23.987625031286118</v>
      </c>
      <c r="S28" s="18" t="e">
        <f t="shared" ca="1" si="83"/>
        <v>#DIV/0!</v>
      </c>
      <c r="U28" t="str">
        <f t="shared" ca="1" si="71"/>
        <v>non CUDA AVX</v>
      </c>
      <c r="V28" s="5">
        <f t="shared" ca="1" si="72"/>
        <v>86.694404761904778</v>
      </c>
      <c r="W28" s="5">
        <f t="shared" ca="1" si="73"/>
        <v>177.6017619047619</v>
      </c>
      <c r="X28" s="5">
        <f t="shared" ca="1" si="74"/>
        <v>89.064285714285717</v>
      </c>
      <c r="Y28" s="5">
        <f t="shared" ca="1" si="75"/>
        <v>16.380880357142861</v>
      </c>
      <c r="Z28" s="5">
        <f t="shared" ca="1" si="76"/>
        <v>5.8199604166666674</v>
      </c>
      <c r="AA28" s="5">
        <f t="shared" ca="1" si="77"/>
        <v>5.1446498511904757</v>
      </c>
      <c r="AB28" s="5" t="e">
        <f t="shared" ca="1" si="78"/>
        <v>#DIV/0!</v>
      </c>
    </row>
    <row r="29" spans="1:28" x14ac:dyDescent="0.25">
      <c r="A29">
        <v>27</v>
      </c>
      <c r="C29" t="str">
        <f ca="1">OFFSET('84p stat'!$A$1,A29*20,0)</f>
        <v>non CUDA AVX non hash</v>
      </c>
      <c r="D29" s="14">
        <f ca="1">'42 end'!J57</f>
        <v>3444.2238000000007</v>
      </c>
      <c r="E29" s="14">
        <f ca="1">'84 end'!J57</f>
        <v>6928.4343999999992</v>
      </c>
      <c r="F29" s="5">
        <f ca="1">'168 end'!J57</f>
        <v>24386.026000000005</v>
      </c>
      <c r="G29" s="24">
        <f ca="1">'336 end'!J57</f>
        <v>7224.7528000000011</v>
      </c>
      <c r="H29" s="24">
        <f ca="1">'672 end'!J57</f>
        <v>4111.9338000000007</v>
      </c>
      <c r="I29" s="24">
        <f ca="1">'1344 end'!J57</f>
        <v>7124.6485999999995</v>
      </c>
      <c r="J29" s="24" t="e">
        <f ca="1">'2688 end'!J57</f>
        <v>#DIV/0!</v>
      </c>
      <c r="L29" s="17" t="str">
        <f t="shared" ca="1" si="69"/>
        <v>non CUDA AVX non hash</v>
      </c>
      <c r="M29" s="18">
        <f ca="1">D$21/D29</f>
        <v>48.17362913524957</v>
      </c>
      <c r="N29" s="5">
        <f t="shared" ref="N29:S29" ca="1" si="85">E$21/E29</f>
        <v>45.863149112012962</v>
      </c>
      <c r="O29" s="5">
        <f t="shared" ca="1" si="85"/>
        <v>26.555731548879667</v>
      </c>
      <c r="P29" s="5">
        <f t="shared" ca="1" si="85"/>
        <v>25.841102826383203</v>
      </c>
      <c r="Q29" s="5">
        <f t="shared" ca="1" si="85"/>
        <v>1.0745100516939257</v>
      </c>
      <c r="R29" s="5">
        <f t="shared" ca="1" si="85"/>
        <v>1.1167510773794513</v>
      </c>
      <c r="S29" s="5" t="e">
        <f t="shared" ca="1" si="85"/>
        <v>#DIV/0!</v>
      </c>
      <c r="U29" t="str">
        <f t="shared" ca="1" si="71"/>
        <v>non CUDA AVX non hash</v>
      </c>
      <c r="V29" s="5">
        <f t="shared" ca="1" si="72"/>
        <v>82.005328571428592</v>
      </c>
      <c r="W29" s="5">
        <f t="shared" ca="1" si="73"/>
        <v>82.481361904761897</v>
      </c>
      <c r="X29" s="5">
        <f t="shared" ca="1" si="74"/>
        <v>145.15491666666671</v>
      </c>
      <c r="Y29" s="5">
        <f t="shared" ca="1" si="75"/>
        <v>21.50224047619048</v>
      </c>
      <c r="Z29" s="5">
        <f t="shared" ca="1" si="76"/>
        <v>6.1189491071428579</v>
      </c>
      <c r="AA29" s="5">
        <f t="shared" ca="1" si="77"/>
        <v>5.3010778273809525</v>
      </c>
      <c r="AB29" s="5" t="e">
        <f t="shared" ca="1" si="78"/>
        <v>#DIV/0!</v>
      </c>
    </row>
    <row r="30" spans="1:28" x14ac:dyDescent="0.25">
      <c r="A30">
        <v>28</v>
      </c>
      <c r="C30" t="str">
        <f ca="1">OFFSET('84p stat'!$A$1,A30*20,0)</f>
        <v>non CUDA AVX_OMP Time</v>
      </c>
      <c r="D30" s="14">
        <f ca="1">'42 end'!J58</f>
        <v>3435.3452000000016</v>
      </c>
      <c r="E30" s="14">
        <f ca="1">'84 end'!J58</f>
        <v>14552.846000000001</v>
      </c>
      <c r="F30" s="5">
        <f ca="1">'168 end'!J58</f>
        <v>14570.165999999999</v>
      </c>
      <c r="G30" s="24">
        <f ca="1">'336 end'!J58</f>
        <v>5374.6311999999998</v>
      </c>
      <c r="H30" s="24">
        <f ca="1">'672 end'!J58</f>
        <v>4536.5131999999985</v>
      </c>
      <c r="I30" s="24">
        <f ca="1">'1344 end'!J58</f>
        <v>8190.4874000000009</v>
      </c>
      <c r="J30" s="24" t="e">
        <f ca="1">'2688 end'!J58</f>
        <v>#DIV/0!</v>
      </c>
      <c r="L30" s="17" t="str">
        <f t="shared" ca="1" si="69"/>
        <v>non CUDA AVX_OMP Time</v>
      </c>
      <c r="M30" s="18">
        <f t="shared" ca="1" si="3"/>
        <v>49.325668931320187</v>
      </c>
      <c r="N30" s="18">
        <f t="shared" ref="N30:N31" ca="1" si="86">E$20/E30</f>
        <v>23.803123023047821</v>
      </c>
      <c r="O30" s="18">
        <f t="shared" ref="O30:O31" ca="1" si="87">F$20/F30</f>
        <v>49.767563389463106</v>
      </c>
      <c r="P30" s="5">
        <f t="shared" ref="P30:P31" ca="1" si="88">G$20/G30</f>
        <v>35.715161256087676</v>
      </c>
      <c r="Q30" s="5">
        <f t="shared" ref="Q30:Q31" ca="1" si="89">H$20/H30</f>
        <v>18.519922745953885</v>
      </c>
      <c r="R30" s="5">
        <f t="shared" ref="R30:R31" ca="1" si="90">I$20/I30</f>
        <v>20.250352866668226</v>
      </c>
      <c r="S30" s="5" t="e">
        <f t="shared" ref="S30:S31" ca="1" si="91">J$20/J30</f>
        <v>#DIV/0!</v>
      </c>
      <c r="U30" t="str">
        <f t="shared" ca="1" si="71"/>
        <v>non CUDA AVX_OMP Time</v>
      </c>
      <c r="V30" s="5">
        <f t="shared" ca="1" si="72"/>
        <v>81.793933333333371</v>
      </c>
      <c r="W30" s="5">
        <f t="shared" ca="1" si="73"/>
        <v>173.24816666666669</v>
      </c>
      <c r="X30" s="5">
        <f t="shared" ca="1" si="74"/>
        <v>86.727178571428567</v>
      </c>
      <c r="Y30" s="5">
        <f t="shared" ca="1" si="75"/>
        <v>15.99592619047619</v>
      </c>
      <c r="Z30" s="5">
        <f t="shared" ca="1" si="76"/>
        <v>6.7507636904761883</v>
      </c>
      <c r="AA30" s="5">
        <f t="shared" ca="1" si="77"/>
        <v>6.0941126488095243</v>
      </c>
      <c r="AB30" s="5" t="e">
        <f t="shared" ca="1" si="78"/>
        <v>#DIV/0!</v>
      </c>
    </row>
    <row r="31" spans="1:28" x14ac:dyDescent="0.25">
      <c r="A31">
        <v>29</v>
      </c>
      <c r="C31" t="str">
        <f ca="1">OFFSET('84p stat'!$A$1,A31*20,0)</f>
        <v>non CUDA AVX_OMP</v>
      </c>
      <c r="D31" s="14">
        <f ca="1">'42 end'!J59</f>
        <v>3719.2900000000013</v>
      </c>
      <c r="E31" s="14">
        <f ca="1">'84 end'!J59</f>
        <v>14826.707999999995</v>
      </c>
      <c r="F31" s="5">
        <f ca="1">'168 end'!J59</f>
        <v>15236.222000000003</v>
      </c>
      <c r="G31" s="24">
        <f ca="1">'336 end'!J59</f>
        <v>5500.9687999999996</v>
      </c>
      <c r="H31" s="24">
        <f ca="1">'672 end'!J59</f>
        <v>4005.2699999999995</v>
      </c>
      <c r="I31" s="24">
        <f ca="1">'1344 end'!J59</f>
        <v>7106.7519999999986</v>
      </c>
      <c r="J31" s="24" t="e">
        <f ca="1">'2688 end'!J59</f>
        <v>#DIV/0!</v>
      </c>
      <c r="L31" s="17" t="str">
        <f t="shared" ca="1" si="69"/>
        <v>non CUDA AVX_OMP</v>
      </c>
      <c r="M31" s="18">
        <f ca="1">D$20/D31</f>
        <v>45.559959024437447</v>
      </c>
      <c r="N31" s="5">
        <f t="shared" ca="1" si="86"/>
        <v>23.363458946751329</v>
      </c>
      <c r="O31" s="5">
        <f t="shared" ca="1" si="87"/>
        <v>47.591959476568398</v>
      </c>
      <c r="P31" s="5">
        <f t="shared" ca="1" si="88"/>
        <v>34.894911601752774</v>
      </c>
      <c r="Q31" s="5">
        <f t="shared" ca="1" si="89"/>
        <v>20.976332182349758</v>
      </c>
      <c r="R31" s="5">
        <f t="shared" ca="1" si="90"/>
        <v>23.338405505074618</v>
      </c>
      <c r="S31" s="5" t="e">
        <f t="shared" ca="1" si="91"/>
        <v>#DIV/0!</v>
      </c>
      <c r="U31" t="str">
        <f t="shared" ca="1" si="71"/>
        <v>non CUDA AVX_OMP</v>
      </c>
      <c r="V31" s="5">
        <f t="shared" ca="1" si="72"/>
        <v>88.554523809523843</v>
      </c>
      <c r="W31" s="5">
        <f t="shared" ca="1" si="73"/>
        <v>176.50842857142851</v>
      </c>
      <c r="X31" s="5">
        <f t="shared" ca="1" si="74"/>
        <v>90.691797619047634</v>
      </c>
      <c r="Y31" s="5">
        <f t="shared" ca="1" si="75"/>
        <v>16.37193095238095</v>
      </c>
      <c r="Z31" s="5">
        <f t="shared" ca="1" si="76"/>
        <v>5.9602232142857137</v>
      </c>
      <c r="AA31" s="5">
        <f t="shared" ca="1" si="77"/>
        <v>5.2877619047619033</v>
      </c>
      <c r="AB31" s="5" t="e">
        <f t="shared" ca="1" si="78"/>
        <v>#DIV/0!</v>
      </c>
    </row>
    <row r="32" spans="1:28" x14ac:dyDescent="0.25">
      <c r="A32">
        <v>30</v>
      </c>
      <c r="C32" t="str">
        <f ca="1">OFFSET('84p stat'!$A$1,A32*20,0)</f>
        <v>non CUDA AVX_OMP non hash</v>
      </c>
      <c r="D32" s="14">
        <f ca="1">'42 end'!J60</f>
        <v>3445.8274000000001</v>
      </c>
      <c r="E32" s="14">
        <f ca="1">'84 end'!J60</f>
        <v>14497.522000000003</v>
      </c>
      <c r="F32" s="5">
        <f ca="1">'168 end'!J60</f>
        <v>14795.627999999999</v>
      </c>
      <c r="G32" s="24">
        <f ca="1">'336 end'!J60</f>
        <v>5318.6181999999999</v>
      </c>
      <c r="H32" s="24">
        <f ca="1">'672 end'!J60</f>
        <v>4651.2074000000002</v>
      </c>
      <c r="I32" s="24">
        <f ca="1">'1344 end'!J60</f>
        <v>7888.0690000000022</v>
      </c>
      <c r="J32" s="24" t="e">
        <f ca="1">'2688 end'!J60</f>
        <v>#DIV/0!</v>
      </c>
      <c r="L32" s="17" t="str">
        <f t="shared" ca="1" si="69"/>
        <v>non CUDA AVX_OMP non hash</v>
      </c>
      <c r="M32" s="18">
        <f ca="1">D$21/D32</f>
        <v>48.151210359520618</v>
      </c>
      <c r="N32" s="20">
        <f t="shared" ref="N32:S32" ca="1" si="92">E$21/E32</f>
        <v>21.918216092377715</v>
      </c>
      <c r="O32" s="20">
        <f t="shared" ca="1" si="92"/>
        <v>43.768926874884933</v>
      </c>
      <c r="P32" s="20">
        <f t="shared" ca="1" si="92"/>
        <v>35.102271488485485</v>
      </c>
      <c r="Q32" s="20">
        <f t="shared" ca="1" si="92"/>
        <v>0.94992844223631057</v>
      </c>
      <c r="R32" s="20">
        <f t="shared" ca="1" si="92"/>
        <v>1.0086700560048343</v>
      </c>
      <c r="S32" s="20" t="e">
        <f t="shared" ca="1" si="92"/>
        <v>#DIV/0!</v>
      </c>
      <c r="U32" t="str">
        <f t="shared" ca="1" si="71"/>
        <v>non CUDA AVX_OMP non hash</v>
      </c>
      <c r="V32" s="5">
        <f t="shared" ca="1" si="72"/>
        <v>82.043509523809533</v>
      </c>
      <c r="W32" s="5">
        <f t="shared" ca="1" si="73"/>
        <v>172.58954761904766</v>
      </c>
      <c r="X32" s="5">
        <f t="shared" ca="1" si="74"/>
        <v>88.069214285714281</v>
      </c>
      <c r="Y32" s="5">
        <f t="shared" ca="1" si="75"/>
        <v>15.829220833333332</v>
      </c>
      <c r="Z32" s="5">
        <f t="shared" ca="1" si="76"/>
        <v>6.921439583333334</v>
      </c>
      <c r="AA32" s="5">
        <f t="shared" ca="1" si="77"/>
        <v>5.8690989583333346</v>
      </c>
      <c r="AB32" s="5" t="e">
        <f t="shared" ca="1" si="78"/>
        <v>#DIV/0!</v>
      </c>
    </row>
    <row r="33" spans="1:28" x14ac:dyDescent="0.25">
      <c r="A33">
        <v>31</v>
      </c>
      <c r="C33" t="str">
        <f ca="1">OFFSET('84p stat'!$A$1,A33*20,0)</f>
        <v>CUDA ant add CPU_AVX Time</v>
      </c>
      <c r="D33" s="14">
        <f ca="1">'42 end'!J61</f>
        <v>9142.8876000000037</v>
      </c>
      <c r="E33" s="14">
        <f ca="1">'84 end'!J61</f>
        <v>18754.625999999997</v>
      </c>
      <c r="F33" s="5">
        <f ca="1">'168 end'!J61</f>
        <v>38021.898000000016</v>
      </c>
      <c r="G33" s="24">
        <f ca="1">'336 end'!J61</f>
        <v>11938.04</v>
      </c>
      <c r="H33" s="24">
        <f ca="1">'672 end'!J61</f>
        <v>4543.5115999999998</v>
      </c>
      <c r="I33" s="24">
        <f ca="1">'1344 end'!J61</f>
        <v>8413.6561999999994</v>
      </c>
      <c r="J33" s="24" t="e">
        <f ca="1">'2688 end'!J61</f>
        <v>#DIV/0!</v>
      </c>
      <c r="L33" t="str">
        <f t="shared" ca="1" si="69"/>
        <v>CUDA ant add CPU_AVX Time</v>
      </c>
      <c r="M33" s="5">
        <f t="shared" ca="1" si="3"/>
        <v>18.533608572416437</v>
      </c>
      <c r="N33" s="5">
        <f t="shared" ref="N33:N35" ca="1" si="93">E$20/E33</f>
        <v>18.47027947523291</v>
      </c>
      <c r="O33" s="5">
        <f t="shared" ref="O33:O35" ca="1" si="94">F$20/F33</f>
        <v>19.071158941092307</v>
      </c>
      <c r="P33" s="5">
        <f t="shared" ref="P33:P35" ca="1" si="95">G$20/G33</f>
        <v>16.079341332413026</v>
      </c>
      <c r="Q33" s="5">
        <f t="shared" ref="Q33:Q35" ca="1" si="96">H$20/H33</f>
        <v>18.49139639040429</v>
      </c>
      <c r="R33" s="5">
        <f t="shared" ref="R33:R35" ca="1" si="97">I$20/I33</f>
        <v>19.713220514049532</v>
      </c>
      <c r="S33" s="5" t="e">
        <f t="shared" ref="S33:S35" ca="1" si="98">J$20/J33</f>
        <v>#DIV/0!</v>
      </c>
      <c r="U33" t="str">
        <f t="shared" ca="1" si="71"/>
        <v>CUDA ant add CPU_AVX Time</v>
      </c>
      <c r="V33" s="5">
        <f t="shared" ca="1" si="72"/>
        <v>217.6878000000001</v>
      </c>
      <c r="W33" s="5">
        <f t="shared" ca="1" si="73"/>
        <v>223.2693571428571</v>
      </c>
      <c r="X33" s="5">
        <f t="shared" ca="1" si="74"/>
        <v>226.32082142857152</v>
      </c>
      <c r="Y33" s="5">
        <f t="shared" ca="1" si="75"/>
        <v>35.529880952380957</v>
      </c>
      <c r="Z33" s="5">
        <f t="shared" ca="1" si="76"/>
        <v>6.761177976190476</v>
      </c>
      <c r="AA33" s="5">
        <f t="shared" ca="1" si="77"/>
        <v>6.2601608630952379</v>
      </c>
      <c r="AB33" s="5" t="e">
        <f t="shared" ca="1" si="78"/>
        <v>#DIV/0!</v>
      </c>
    </row>
    <row r="34" spans="1:28" x14ac:dyDescent="0.25">
      <c r="A34">
        <v>32</v>
      </c>
      <c r="C34" t="str">
        <f ca="1">OFFSET('84p stat'!$A$1,A34*20,0)</f>
        <v>non CUDA transp_AVX Time</v>
      </c>
      <c r="D34" s="14">
        <f ca="1">'42 end'!J62</f>
        <v>7597.5917999999992</v>
      </c>
      <c r="E34" s="14">
        <f ca="1">'84 end'!J62</f>
        <v>14385.483999999999</v>
      </c>
      <c r="F34" s="5">
        <f ca="1">'168 end'!J62</f>
        <v>38834.561999999991</v>
      </c>
      <c r="G34" s="24">
        <f ca="1">'336 end'!J62</f>
        <v>6510.4512000000022</v>
      </c>
      <c r="H34" s="24">
        <f ca="1">'672 end'!J62</f>
        <v>4349.8236000000015</v>
      </c>
      <c r="I34" s="24">
        <f ca="1">'1344 end'!J62</f>
        <v>7539.0006000000021</v>
      </c>
      <c r="J34" s="24" t="e">
        <f ca="1">'2688 end'!J62</f>
        <v>#DIV/0!</v>
      </c>
      <c r="L34" t="str">
        <f t="shared" ca="1" si="69"/>
        <v>non CUDA transp_AVX Time</v>
      </c>
      <c r="M34" s="5">
        <f ca="1">D$20/D34</f>
        <v>22.303211920387724</v>
      </c>
      <c r="N34" s="5">
        <f t="shared" ca="1" si="93"/>
        <v>24.080050672849758</v>
      </c>
      <c r="O34" s="5">
        <f t="shared" ca="1" si="94"/>
        <v>18.672069997853978</v>
      </c>
      <c r="P34" s="5">
        <f t="shared" ca="1" si="95"/>
        <v>29.484257558062939</v>
      </c>
      <c r="Q34" s="5">
        <f t="shared" ca="1" si="96"/>
        <v>19.314777270508159</v>
      </c>
      <c r="R34" s="5">
        <f t="shared" ca="1" si="97"/>
        <v>22.000298023586836</v>
      </c>
      <c r="S34" s="5" t="e">
        <f t="shared" ca="1" si="98"/>
        <v>#DIV/0!</v>
      </c>
      <c r="U34" t="str">
        <f t="shared" ca="1" si="71"/>
        <v>non CUDA transp_AVX Time</v>
      </c>
      <c r="V34" s="5">
        <f t="shared" ca="1" si="72"/>
        <v>180.89504285714284</v>
      </c>
      <c r="W34" s="5">
        <f t="shared" ca="1" si="73"/>
        <v>171.2557619047619</v>
      </c>
      <c r="X34" s="5">
        <f t="shared" ca="1" si="74"/>
        <v>231.15810714285709</v>
      </c>
      <c r="Y34" s="5">
        <f t="shared" ca="1" si="75"/>
        <v>19.376342857142863</v>
      </c>
      <c r="Z34" s="5">
        <f t="shared" ca="1" si="76"/>
        <v>6.4729517857142884</v>
      </c>
      <c r="AA34" s="5">
        <f t="shared" ca="1" si="77"/>
        <v>5.6093754464285732</v>
      </c>
      <c r="AB34" s="5" t="e">
        <f t="shared" ca="1" si="78"/>
        <v>#DIV/0!</v>
      </c>
    </row>
    <row r="35" spans="1:28" x14ac:dyDescent="0.25">
      <c r="A35">
        <v>33</v>
      </c>
      <c r="C35" t="str">
        <f ca="1">OFFSET('84p stat'!$A$1,A35*20,0)</f>
        <v>non CUDA transp_AVX</v>
      </c>
      <c r="D35" s="14">
        <f ca="1">'42 end'!J63</f>
        <v>4793.6175999999996</v>
      </c>
      <c r="E35" s="14">
        <f ca="1">'84 end'!J63</f>
        <v>12204.797999999995</v>
      </c>
      <c r="F35" s="5">
        <f ca="1">'168 end'!J63</f>
        <v>39887.844000000012</v>
      </c>
      <c r="G35" s="24">
        <f ca="1">'336 end'!J63</f>
        <v>7834.1323999999977</v>
      </c>
      <c r="H35" s="24">
        <f ca="1">'672 end'!J63</f>
        <v>4658.8757999999998</v>
      </c>
      <c r="I35" s="24">
        <f ca="1">'1344 end'!J63</f>
        <v>7874.7221999999983</v>
      </c>
      <c r="J35" s="24" t="e">
        <f ca="1">'2688 end'!J63</f>
        <v>#DIV/0!</v>
      </c>
      <c r="L35" t="str">
        <f t="shared" ca="1" si="69"/>
        <v>non CUDA transp_AVX</v>
      </c>
      <c r="M35" s="5">
        <f t="shared" ca="1" si="3"/>
        <v>35.349231861965798</v>
      </c>
      <c r="N35" s="5">
        <f t="shared" ca="1" si="93"/>
        <v>28.382541331160873</v>
      </c>
      <c r="O35" s="5">
        <f t="shared" ca="1" si="94"/>
        <v>18.179013636334915</v>
      </c>
      <c r="P35" s="5">
        <f t="shared" ca="1" si="95"/>
        <v>24.502498834459328</v>
      </c>
      <c r="Q35" s="5">
        <f t="shared" ca="1" si="96"/>
        <v>18.033507997787794</v>
      </c>
      <c r="R35" s="5">
        <f t="shared" ca="1" si="97"/>
        <v>21.062363317400585</v>
      </c>
      <c r="S35" s="5" t="e">
        <f t="shared" ca="1" si="98"/>
        <v>#DIV/0!</v>
      </c>
      <c r="U35" t="str">
        <f t="shared" ca="1" si="71"/>
        <v>non CUDA transp_AVX</v>
      </c>
      <c r="V35" s="5">
        <f t="shared" ca="1" si="72"/>
        <v>114.13375238095237</v>
      </c>
      <c r="W35" s="5">
        <f t="shared" ca="1" si="73"/>
        <v>145.29521428571422</v>
      </c>
      <c r="X35" s="5">
        <f t="shared" ca="1" si="74"/>
        <v>237.42764285714293</v>
      </c>
      <c r="Y35" s="5">
        <f t="shared" ca="1" si="75"/>
        <v>23.315870238095233</v>
      </c>
      <c r="Z35" s="5">
        <f t="shared" ca="1" si="76"/>
        <v>6.9328508928571422</v>
      </c>
      <c r="AA35" s="5">
        <f t="shared" ca="1" si="77"/>
        <v>5.859168303571427</v>
      </c>
      <c r="AB35" s="5" t="e">
        <f t="shared" ca="1" si="78"/>
        <v>#DIV/0!</v>
      </c>
    </row>
    <row r="36" spans="1:28" x14ac:dyDescent="0.25">
      <c r="A36">
        <v>34</v>
      </c>
      <c r="C36" t="str">
        <f ca="1">OFFSET('84p stat'!$A$1,A36*20,0)</f>
        <v>non CUDA transp_AVX non hash</v>
      </c>
      <c r="D36" s="14">
        <f ca="1">'42 end'!J64</f>
        <v>4022.3126000000011</v>
      </c>
      <c r="E36" s="14">
        <f ca="1">'84 end'!J64</f>
        <v>8478.5927999999985</v>
      </c>
      <c r="F36" s="5">
        <f ca="1">'168 end'!J64</f>
        <v>40410.882000000012</v>
      </c>
      <c r="G36" s="24">
        <f ca="1">'336 end'!J64</f>
        <v>7612.8924000000043</v>
      </c>
      <c r="H36" s="24">
        <f ca="1">'672 end'!J64</f>
        <v>4567.8833999999979</v>
      </c>
      <c r="I36" s="24">
        <f ca="1">'1344 end'!J64</f>
        <v>8546.9754000000012</v>
      </c>
      <c r="J36" s="24" t="e">
        <f ca="1">'2688 end'!J64</f>
        <v>#DIV/0!</v>
      </c>
      <c r="L36" t="str">
        <f t="shared" ca="1" si="69"/>
        <v>non CUDA transp_AVX non hash</v>
      </c>
      <c r="M36" s="5">
        <f ca="1">D$21/D36</f>
        <v>41.250090805970665</v>
      </c>
      <c r="N36" s="5">
        <f t="shared" ref="N36:S36" ca="1" si="99">E$21/E36</f>
        <v>37.477896096154076</v>
      </c>
      <c r="O36" s="5">
        <f t="shared" ca="1" si="99"/>
        <v>16.025108286426409</v>
      </c>
      <c r="P36" s="5">
        <f t="shared" ca="1" si="99"/>
        <v>24.523606822552736</v>
      </c>
      <c r="Q36" s="5">
        <f t="shared" ca="1" si="99"/>
        <v>0.96725634459058274</v>
      </c>
      <c r="R36" s="5">
        <f t="shared" ca="1" si="99"/>
        <v>0.93090931325249837</v>
      </c>
      <c r="S36" s="5" t="e">
        <f t="shared" ca="1" si="99"/>
        <v>#DIV/0!</v>
      </c>
      <c r="U36" t="str">
        <f t="shared" ca="1" si="71"/>
        <v>non CUDA transp_AVX non hash</v>
      </c>
      <c r="V36" s="5">
        <f t="shared" ca="1" si="72"/>
        <v>95.76934761904765</v>
      </c>
      <c r="W36" s="5">
        <f t="shared" ca="1" si="73"/>
        <v>100.93562857142855</v>
      </c>
      <c r="X36" s="5">
        <f t="shared" ca="1" si="74"/>
        <v>240.54096428571435</v>
      </c>
      <c r="Y36" s="5">
        <f t="shared" ca="1" si="75"/>
        <v>22.657417857142871</v>
      </c>
      <c r="Z36" s="5">
        <f t="shared" ca="1" si="76"/>
        <v>6.7974455357142824</v>
      </c>
      <c r="AA36" s="5">
        <f t="shared" ca="1" si="77"/>
        <v>6.3593566964285726</v>
      </c>
      <c r="AB36" s="5" t="e">
        <f t="shared" ca="1" si="78"/>
        <v>#DIV/0!</v>
      </c>
    </row>
    <row r="37" spans="1:28" x14ac:dyDescent="0.25">
      <c r="A37">
        <v>35</v>
      </c>
      <c r="C37" t="str">
        <f ca="1">OFFSET('84p stat'!$A$1,A37*20,0)</f>
        <v>non CUDA transp_AVX_OMP Time</v>
      </c>
      <c r="D37" s="14">
        <f ca="1">'42 end'!J65</f>
        <v>7623.8973999999998</v>
      </c>
      <c r="E37" s="14">
        <f ca="1">'84 end'!J65</f>
        <v>14368.898000000003</v>
      </c>
      <c r="F37" s="5">
        <f ca="1">'168 end'!J65</f>
        <v>38508.324000000001</v>
      </c>
      <c r="G37" s="24">
        <f ca="1">'336 end'!J65</f>
        <v>6489.1427999999987</v>
      </c>
      <c r="H37" s="24">
        <f ca="1">'672 end'!J65</f>
        <v>4349.4770000000017</v>
      </c>
      <c r="I37" s="24">
        <f ca="1">'1344 end'!J65</f>
        <v>7920.4460000000036</v>
      </c>
      <c r="J37" s="24" t="e">
        <f ca="1">'2688 end'!J65</f>
        <v>#DIV/0!</v>
      </c>
      <c r="L37" t="str">
        <f t="shared" ca="1" si="69"/>
        <v>non CUDA transp_AVX_OMP Time</v>
      </c>
      <c r="M37" s="5">
        <f t="shared" ca="1" si="3"/>
        <v>22.226256612529966</v>
      </c>
      <c r="N37" s="5">
        <f t="shared" ref="N37:N38" ca="1" si="100">E$20/E37</f>
        <v>24.107846243565049</v>
      </c>
      <c r="O37" s="5">
        <f t="shared" ref="O37:O38" ca="1" si="101">F$20/F37</f>
        <v>18.830257582750161</v>
      </c>
      <c r="P37" s="5">
        <f t="shared" ref="P37:P38" ca="1" si="102">G$20/G37</f>
        <v>29.58107502272874</v>
      </c>
      <c r="Q37" s="5">
        <f t="shared" ref="Q37:Q38" ca="1" si="103">H$20/H37</f>
        <v>19.316316421491589</v>
      </c>
      <c r="R37" s="5">
        <f t="shared" ref="R37:R38" ca="1" si="104">I$20/I37</f>
        <v>20.940772779714671</v>
      </c>
      <c r="S37" s="5" t="e">
        <f t="shared" ref="S37:S38" ca="1" si="105">J$20/J37</f>
        <v>#DIV/0!</v>
      </c>
      <c r="U37" t="str">
        <f t="shared" ca="1" si="71"/>
        <v>non CUDA transp_AVX_OMP Time</v>
      </c>
      <c r="V37" s="5">
        <f t="shared" ca="1" si="72"/>
        <v>181.52136666666667</v>
      </c>
      <c r="W37" s="5">
        <f t="shared" ca="1" si="73"/>
        <v>171.05830952380956</v>
      </c>
      <c r="X37" s="5">
        <f t="shared" ca="1" si="74"/>
        <v>229.2162142857143</v>
      </c>
      <c r="Y37" s="5">
        <f t="shared" ca="1" si="75"/>
        <v>19.312924999999996</v>
      </c>
      <c r="Z37" s="5">
        <f t="shared" ca="1" si="76"/>
        <v>6.4724360119047644</v>
      </c>
      <c r="AA37" s="5">
        <f t="shared" ca="1" si="77"/>
        <v>5.8931889880952406</v>
      </c>
      <c r="AB37" s="5" t="e">
        <f t="shared" ca="1" si="78"/>
        <v>#DIV/0!</v>
      </c>
    </row>
    <row r="38" spans="1:28" x14ac:dyDescent="0.25">
      <c r="A38">
        <v>36</v>
      </c>
      <c r="C38" t="str">
        <f ca="1">OFFSET('84p stat'!$A$1,A38*20,0)</f>
        <v>non CUDA transp_AVX_OMP</v>
      </c>
      <c r="D38" s="14">
        <f ca="1">'42 end'!J66</f>
        <v>4799.1270000000004</v>
      </c>
      <c r="E38" s="14">
        <f ca="1">'84 end'!J66</f>
        <v>12200.862000000001</v>
      </c>
      <c r="F38" s="5">
        <f ca="1">'168 end'!J66</f>
        <v>39492.667999999998</v>
      </c>
      <c r="G38" s="24">
        <f ca="1">'336 end'!J66</f>
        <v>7844.0680000000002</v>
      </c>
      <c r="H38" s="24" t="e">
        <f ca="1">'672 end'!J66</f>
        <v>#DIV/0!</v>
      </c>
      <c r="I38" s="24" t="e">
        <f ca="1">'1344 end'!J66</f>
        <v>#DIV/0!</v>
      </c>
      <c r="J38" s="24" t="e">
        <f ca="1">'2688 end'!J66</f>
        <v>#DIV/0!</v>
      </c>
      <c r="L38" t="str">
        <f t="shared" ca="1" si="69"/>
        <v>non CUDA transp_AVX_OMP</v>
      </c>
      <c r="M38" s="5">
        <f t="shared" ca="1" si="3"/>
        <v>35.308650927554112</v>
      </c>
      <c r="N38" s="5">
        <f t="shared" ca="1" si="100"/>
        <v>28.391697543457944</v>
      </c>
      <c r="O38" s="5">
        <f t="shared" ca="1" si="101"/>
        <v>18.360918538094211</v>
      </c>
      <c r="P38" s="5">
        <f t="shared" ca="1" si="102"/>
        <v>24.471463021483242</v>
      </c>
      <c r="Q38" s="5" t="e">
        <f t="shared" ca="1" si="103"/>
        <v>#DIV/0!</v>
      </c>
      <c r="R38" s="5" t="e">
        <f t="shared" ca="1" si="104"/>
        <v>#DIV/0!</v>
      </c>
      <c r="S38" s="5" t="e">
        <f t="shared" ca="1" si="105"/>
        <v>#DIV/0!</v>
      </c>
      <c r="U38" t="str">
        <f t="shared" ca="1" si="71"/>
        <v>non CUDA transp_AVX_OMP</v>
      </c>
      <c r="V38" s="5">
        <f t="shared" ca="1" si="72"/>
        <v>114.26492857142858</v>
      </c>
      <c r="W38" s="5">
        <f t="shared" ca="1" si="73"/>
        <v>145.24835714285715</v>
      </c>
      <c r="X38" s="5">
        <f t="shared" ca="1" si="74"/>
        <v>235.07540476190474</v>
      </c>
      <c r="Y38" s="5">
        <f t="shared" ca="1" si="75"/>
        <v>23.345440476190475</v>
      </c>
      <c r="Z38" s="5" t="e">
        <f t="shared" ca="1" si="76"/>
        <v>#DIV/0!</v>
      </c>
      <c r="AA38" s="5" t="e">
        <f t="shared" ca="1" si="77"/>
        <v>#DIV/0!</v>
      </c>
      <c r="AB38" s="5" t="e">
        <f t="shared" ca="1" si="78"/>
        <v>#DIV/0!</v>
      </c>
    </row>
    <row r="39" spans="1:28" x14ac:dyDescent="0.25">
      <c r="A39">
        <v>37</v>
      </c>
      <c r="C39" t="str">
        <f ca="1">OFFSET('84p stat'!$A$1,A39*20,0)</f>
        <v>non CUDA transp_AVX_OMP non hash</v>
      </c>
      <c r="D39" s="14">
        <f ca="1">'42 end'!J67</f>
        <v>4024.4310000000005</v>
      </c>
      <c r="E39" s="14">
        <f ca="1">'84 end'!J67</f>
        <v>8463.3370000000032</v>
      </c>
      <c r="F39" s="5">
        <f ca="1">'168 end'!J67</f>
        <v>39818.417999999991</v>
      </c>
      <c r="G39" s="24">
        <f ca="1">'336 end'!J67</f>
        <v>7588.5083999999961</v>
      </c>
      <c r="H39" s="24" t="e">
        <f ca="1">'672 end'!J67</f>
        <v>#DIV/0!</v>
      </c>
      <c r="I39" s="24" t="e">
        <f ca="1">'1344 end'!J67</f>
        <v>#DIV/0!</v>
      </c>
      <c r="J39" s="24" t="e">
        <f ca="1">'2688 end'!J67</f>
        <v>#DIV/0!</v>
      </c>
      <c r="L39" t="str">
        <f t="shared" ca="1" si="69"/>
        <v>non CUDA transp_AVX_OMP non hash</v>
      </c>
      <c r="M39" s="5">
        <f ca="1">D$21/D39</f>
        <v>41.228377378069098</v>
      </c>
      <c r="N39" s="5">
        <f t="shared" ref="N39:S39" ca="1" si="106">E$21/E39</f>
        <v>37.545452816070053</v>
      </c>
      <c r="O39" s="5">
        <f t="shared" ca="1" si="106"/>
        <v>16.263548190186768</v>
      </c>
      <c r="P39" s="5">
        <f t="shared" ca="1" si="106"/>
        <v>24.602408030542612</v>
      </c>
      <c r="Q39" s="5" t="e">
        <f t="shared" ca="1" si="106"/>
        <v>#DIV/0!</v>
      </c>
      <c r="R39" s="5" t="e">
        <f t="shared" ca="1" si="106"/>
        <v>#DIV/0!</v>
      </c>
      <c r="S39" s="5" t="e">
        <f t="shared" ca="1" si="106"/>
        <v>#DIV/0!</v>
      </c>
      <c r="U39" t="str">
        <f t="shared" ca="1" si="71"/>
        <v>non CUDA transp_AVX_OMP non hash</v>
      </c>
      <c r="V39" s="5">
        <f t="shared" ca="1" si="72"/>
        <v>95.819785714285729</v>
      </c>
      <c r="W39" s="5">
        <f t="shared" ca="1" si="73"/>
        <v>100.75401190476194</v>
      </c>
      <c r="X39" s="5">
        <f t="shared" ca="1" si="74"/>
        <v>237.01439285714281</v>
      </c>
      <c r="Y39" s="5">
        <f t="shared" ca="1" si="75"/>
        <v>22.584846428571417</v>
      </c>
      <c r="Z39" s="5" t="e">
        <f t="shared" ca="1" si="76"/>
        <v>#DIV/0!</v>
      </c>
      <c r="AA39" s="5" t="e">
        <f t="shared" ca="1" si="77"/>
        <v>#DIV/0!</v>
      </c>
      <c r="AB39" s="5" t="e">
        <f t="shared" ca="1" si="78"/>
        <v>#DIV/0!</v>
      </c>
    </row>
    <row r="40" spans="1:28" x14ac:dyDescent="0.25">
      <c r="A40">
        <v>38</v>
      </c>
      <c r="C40" t="str">
        <f ca="1">OFFSET('84p stat'!$A$1,A40*20,0)</f>
        <v>CUDA ant add CPU_AVX_transp Time</v>
      </c>
      <c r="D40" s="14">
        <f ca="1">'42 end'!J68</f>
        <v>10499.87</v>
      </c>
      <c r="E40" s="14">
        <f ca="1">'84 end'!J68</f>
        <v>20981.817999999999</v>
      </c>
      <c r="F40" s="5">
        <f ca="1">'168 end'!J68</f>
        <v>45930.825999999994</v>
      </c>
      <c r="G40" s="24">
        <f ca="1">'336 end'!J68</f>
        <v>13745.712000000001</v>
      </c>
      <c r="H40" s="24" t="e">
        <f ca="1">'672 end'!J68</f>
        <v>#DIV/0!</v>
      </c>
      <c r="I40" s="24" t="e">
        <f ca="1">'1344 end'!J68</f>
        <v>#DIV/0!</v>
      </c>
      <c r="J40" s="24" t="e">
        <f ca="1">'2688 end'!J68</f>
        <v>#DIV/0!</v>
      </c>
      <c r="L40" t="str">
        <f t="shared" ca="1" si="69"/>
        <v>CUDA ant add CPU_AVX_transp Time</v>
      </c>
      <c r="M40" s="5">
        <f t="shared" ca="1" si="3"/>
        <v>16.138361713049779</v>
      </c>
      <c r="N40" s="5">
        <f t="shared" ref="N40" ca="1" si="107">E$20/E40</f>
        <v>16.50968394032726</v>
      </c>
      <c r="O40" s="5">
        <f t="shared" ref="O40" ca="1" si="108">F$20/F40</f>
        <v>15.787254947254816</v>
      </c>
      <c r="P40" s="5">
        <f t="shared" ref="P40" ca="1" si="109">G$20/G40</f>
        <v>13.964778252301517</v>
      </c>
      <c r="Q40" s="5" t="e">
        <f t="shared" ref="Q40" ca="1" si="110">H$20/H40</f>
        <v>#DIV/0!</v>
      </c>
      <c r="R40" s="5" t="e">
        <f t="shared" ref="R40" ca="1" si="111">I$20/I40</f>
        <v>#DIV/0!</v>
      </c>
      <c r="S40" s="5" t="e">
        <f t="shared" ref="S40" ca="1" si="112">J$20/J40</f>
        <v>#DIV/0!</v>
      </c>
      <c r="U40" t="str">
        <f t="shared" ca="1" si="71"/>
        <v>CUDA ant add CPU_AVX_transp Time</v>
      </c>
      <c r="V40" s="5">
        <f t="shared" ca="1" si="72"/>
        <v>249.99690476190477</v>
      </c>
      <c r="W40" s="5">
        <f t="shared" ca="1" si="73"/>
        <v>249.78354761904762</v>
      </c>
      <c r="X40" s="5">
        <f t="shared" ca="1" si="74"/>
        <v>273.39777380952376</v>
      </c>
      <c r="Y40" s="5">
        <f t="shared" ca="1" si="75"/>
        <v>40.909857142857149</v>
      </c>
      <c r="Z40" s="5" t="e">
        <f t="shared" ca="1" si="76"/>
        <v>#DIV/0!</v>
      </c>
      <c r="AA40" s="5" t="e">
        <f t="shared" ca="1" si="77"/>
        <v>#DIV/0!</v>
      </c>
      <c r="AB40" s="5" t="e">
        <f t="shared" ca="1" si="78"/>
        <v>#DIV/0!</v>
      </c>
    </row>
    <row r="41" spans="1:28" x14ac:dyDescent="0.25">
      <c r="A41">
        <v>39</v>
      </c>
      <c r="C41">
        <f ca="1">OFFSET('84p stat'!$A$1,A41*20,0)</f>
        <v>0</v>
      </c>
      <c r="D41" s="14" t="e">
        <f ca="1">'42 end'!J69</f>
        <v>#DIV/0!</v>
      </c>
      <c r="E41" s="14" t="e">
        <f ca="1">'84 end'!J69</f>
        <v>#DIV/0!</v>
      </c>
      <c r="F41" s="5" t="e">
        <f ca="1">'168 end'!J69</f>
        <v>#DIV/0!</v>
      </c>
      <c r="G41" s="24" t="e">
        <f ca="1">'336 end'!J69</f>
        <v>#DIV/0!</v>
      </c>
      <c r="H41" s="24" t="e">
        <f ca="1">'672 end'!J69</f>
        <v>#DIV/0!</v>
      </c>
      <c r="I41" s="24" t="e">
        <f ca="1">'1344 end'!J69</f>
        <v>#DIV/0!</v>
      </c>
      <c r="J41" s="24" t="e">
        <f ca="1">'2688 end'!J69</f>
        <v>#DIV/0!</v>
      </c>
      <c r="L41">
        <f t="shared" ca="1" si="69"/>
        <v>0</v>
      </c>
      <c r="M41" s="5" t="e">
        <f t="shared" ca="1" si="3"/>
        <v>#DIV/0!</v>
      </c>
      <c r="N41" s="5" t="e">
        <f t="shared" ref="N41:N52" ca="1" si="113">E$20/E41</f>
        <v>#DIV/0!</v>
      </c>
      <c r="O41" s="5" t="e">
        <f t="shared" ref="O41:O52" ca="1" si="114">F$20/F41</f>
        <v>#DIV/0!</v>
      </c>
      <c r="P41" s="5" t="e">
        <f t="shared" ref="P41:P52" ca="1" si="115">G$20/G41</f>
        <v>#DIV/0!</v>
      </c>
      <c r="Q41" s="5" t="e">
        <f t="shared" ref="Q41:Q52" ca="1" si="116">H$20/H41</f>
        <v>#DIV/0!</v>
      </c>
      <c r="R41" s="5" t="e">
        <f t="shared" ref="R41:R52" ca="1" si="117">I$20/I41</f>
        <v>#DIV/0!</v>
      </c>
      <c r="S41" s="5" t="e">
        <f t="shared" ref="S41:S52" ca="1" si="118">J$20/J41</f>
        <v>#DIV/0!</v>
      </c>
      <c r="U41">
        <f t="shared" ca="1" si="71"/>
        <v>0</v>
      </c>
      <c r="V41" s="5" t="e">
        <f t="shared" ca="1" si="72"/>
        <v>#DIV/0!</v>
      </c>
      <c r="W41" s="5" t="e">
        <f t="shared" ca="1" si="73"/>
        <v>#DIV/0!</v>
      </c>
      <c r="X41" s="5" t="e">
        <f t="shared" ca="1" si="74"/>
        <v>#DIV/0!</v>
      </c>
      <c r="Y41" s="5" t="e">
        <f t="shared" ca="1" si="75"/>
        <v>#DIV/0!</v>
      </c>
      <c r="Z41" s="5" t="e">
        <f t="shared" ca="1" si="76"/>
        <v>#DIV/0!</v>
      </c>
      <c r="AA41" s="5" t="e">
        <f t="shared" ca="1" si="77"/>
        <v>#DIV/0!</v>
      </c>
      <c r="AB41" s="5" t="e">
        <f t="shared" ca="1" si="78"/>
        <v>#DIV/0!</v>
      </c>
    </row>
    <row r="42" spans="1:28" x14ac:dyDescent="0.25">
      <c r="A42">
        <v>40</v>
      </c>
      <c r="C42">
        <f ca="1">OFFSET('84p stat'!$A$1,A42*20,0)</f>
        <v>0</v>
      </c>
      <c r="D42" s="14" t="e">
        <f ca="1">'42 end'!J70</f>
        <v>#DIV/0!</v>
      </c>
      <c r="E42" s="14" t="e">
        <f ca="1">'84 end'!J70</f>
        <v>#DIV/0!</v>
      </c>
      <c r="F42" s="5" t="e">
        <f ca="1">'168 end'!J70</f>
        <v>#DIV/0!</v>
      </c>
      <c r="G42" s="24" t="e">
        <f ca="1">'336 end'!J70</f>
        <v>#DIV/0!</v>
      </c>
      <c r="H42" s="24" t="e">
        <f ca="1">'672 end'!J70</f>
        <v>#DIV/0!</v>
      </c>
      <c r="I42" s="24" t="e">
        <f ca="1">'1344 end'!J70</f>
        <v>#DIV/0!</v>
      </c>
      <c r="J42" s="24" t="e">
        <f ca="1">'2688 end'!J70</f>
        <v>#DIV/0!</v>
      </c>
      <c r="L42">
        <f t="shared" ca="1" si="69"/>
        <v>0</v>
      </c>
      <c r="M42" s="5" t="e">
        <f t="shared" ca="1" si="3"/>
        <v>#DIV/0!</v>
      </c>
      <c r="N42" s="5" t="e">
        <f t="shared" ca="1" si="113"/>
        <v>#DIV/0!</v>
      </c>
      <c r="O42" s="5" t="e">
        <f t="shared" ca="1" si="114"/>
        <v>#DIV/0!</v>
      </c>
      <c r="P42" s="5" t="e">
        <f t="shared" ca="1" si="115"/>
        <v>#DIV/0!</v>
      </c>
      <c r="Q42" s="5" t="e">
        <f t="shared" ca="1" si="116"/>
        <v>#DIV/0!</v>
      </c>
      <c r="R42" s="5" t="e">
        <f t="shared" ca="1" si="117"/>
        <v>#DIV/0!</v>
      </c>
      <c r="S42" s="5" t="e">
        <f t="shared" ca="1" si="118"/>
        <v>#DIV/0!</v>
      </c>
      <c r="U42">
        <f t="shared" ca="1" si="71"/>
        <v>0</v>
      </c>
      <c r="V42" s="5" t="e">
        <f t="shared" ca="1" si="72"/>
        <v>#DIV/0!</v>
      </c>
      <c r="W42" s="5" t="e">
        <f t="shared" ca="1" si="73"/>
        <v>#DIV/0!</v>
      </c>
      <c r="X42" s="5" t="e">
        <f t="shared" ca="1" si="74"/>
        <v>#DIV/0!</v>
      </c>
      <c r="Y42" s="5" t="e">
        <f t="shared" ca="1" si="75"/>
        <v>#DIV/0!</v>
      </c>
      <c r="Z42" s="5" t="e">
        <f t="shared" ca="1" si="76"/>
        <v>#DIV/0!</v>
      </c>
      <c r="AA42" s="5" t="e">
        <f t="shared" ca="1" si="77"/>
        <v>#DIV/0!</v>
      </c>
      <c r="AB42" s="5" t="e">
        <f t="shared" ca="1" si="78"/>
        <v>#DIV/0!</v>
      </c>
    </row>
    <row r="43" spans="1:28" x14ac:dyDescent="0.25">
      <c r="A43">
        <v>41</v>
      </c>
      <c r="C43">
        <f ca="1">OFFSET('84p stat'!$A$1,A43*20,0)</f>
        <v>0</v>
      </c>
      <c r="D43" s="14" t="e">
        <f ca="1">'42 end'!J71</f>
        <v>#DIV/0!</v>
      </c>
      <c r="E43" s="14" t="e">
        <f ca="1">'84 end'!J71</f>
        <v>#DIV/0!</v>
      </c>
      <c r="F43" s="5" t="e">
        <f ca="1">'168 end'!J71</f>
        <v>#DIV/0!</v>
      </c>
      <c r="G43" s="24" t="e">
        <f ca="1">'336 end'!J71</f>
        <v>#DIV/0!</v>
      </c>
      <c r="H43" s="24" t="e">
        <f ca="1">'672 end'!J71</f>
        <v>#DIV/0!</v>
      </c>
      <c r="I43" s="24" t="e">
        <f ca="1">'1344 end'!J71</f>
        <v>#DIV/0!</v>
      </c>
      <c r="J43" s="24" t="e">
        <f ca="1">'2688 end'!J71</f>
        <v>#DIV/0!</v>
      </c>
      <c r="L43">
        <f t="shared" ca="1" si="69"/>
        <v>0</v>
      </c>
      <c r="M43" s="5" t="e">
        <f t="shared" ca="1" si="3"/>
        <v>#DIV/0!</v>
      </c>
      <c r="N43" s="5" t="e">
        <f t="shared" ca="1" si="113"/>
        <v>#DIV/0!</v>
      </c>
      <c r="O43" s="5" t="e">
        <f t="shared" ca="1" si="114"/>
        <v>#DIV/0!</v>
      </c>
      <c r="P43" s="5" t="e">
        <f t="shared" ca="1" si="115"/>
        <v>#DIV/0!</v>
      </c>
      <c r="Q43" s="5" t="e">
        <f t="shared" ca="1" si="116"/>
        <v>#DIV/0!</v>
      </c>
      <c r="R43" s="5" t="e">
        <f t="shared" ca="1" si="117"/>
        <v>#DIV/0!</v>
      </c>
      <c r="S43" s="5" t="e">
        <f t="shared" ca="1" si="118"/>
        <v>#DIV/0!</v>
      </c>
      <c r="U43">
        <f t="shared" ca="1" si="71"/>
        <v>0</v>
      </c>
      <c r="V43" s="5" t="e">
        <f t="shared" ca="1" si="72"/>
        <v>#DIV/0!</v>
      </c>
      <c r="W43" s="5" t="e">
        <f t="shared" ca="1" si="73"/>
        <v>#DIV/0!</v>
      </c>
      <c r="X43" s="5" t="e">
        <f t="shared" ca="1" si="74"/>
        <v>#DIV/0!</v>
      </c>
      <c r="Y43" s="5" t="e">
        <f t="shared" ca="1" si="75"/>
        <v>#DIV/0!</v>
      </c>
      <c r="Z43" s="5" t="e">
        <f t="shared" ca="1" si="76"/>
        <v>#DIV/0!</v>
      </c>
      <c r="AA43" s="5" t="e">
        <f t="shared" ca="1" si="77"/>
        <v>#DIV/0!</v>
      </c>
      <c r="AB43" s="5" t="e">
        <f t="shared" ca="1" si="78"/>
        <v>#DIV/0!</v>
      </c>
    </row>
    <row r="44" spans="1:28" x14ac:dyDescent="0.25">
      <c r="A44">
        <v>42</v>
      </c>
      <c r="C44">
        <f ca="1">OFFSET('84p stat'!$A$1,A44*20,0)</f>
        <v>0</v>
      </c>
      <c r="D44" s="14" t="e">
        <f ca="1">'42 end'!J72</f>
        <v>#DIV/0!</v>
      </c>
      <c r="E44" s="14" t="e">
        <f ca="1">'84 end'!J72</f>
        <v>#DIV/0!</v>
      </c>
      <c r="F44" s="5" t="e">
        <f ca="1">'168 end'!J72</f>
        <v>#DIV/0!</v>
      </c>
      <c r="G44" s="24" t="e">
        <f ca="1">'336 end'!J72</f>
        <v>#DIV/0!</v>
      </c>
      <c r="H44" s="24" t="e">
        <f ca="1">'672 end'!J72</f>
        <v>#DIV/0!</v>
      </c>
      <c r="I44" s="24" t="e">
        <f ca="1">'1344 end'!J72</f>
        <v>#DIV/0!</v>
      </c>
      <c r="J44" s="24" t="e">
        <f ca="1">'2688 end'!J72</f>
        <v>#DIV/0!</v>
      </c>
      <c r="L44">
        <f t="shared" ca="1" si="69"/>
        <v>0</v>
      </c>
      <c r="M44" s="5" t="e">
        <f t="shared" ca="1" si="3"/>
        <v>#DIV/0!</v>
      </c>
      <c r="N44" s="5" t="e">
        <f t="shared" ca="1" si="113"/>
        <v>#DIV/0!</v>
      </c>
      <c r="O44" s="5" t="e">
        <f t="shared" ca="1" si="114"/>
        <v>#DIV/0!</v>
      </c>
      <c r="P44" s="5" t="e">
        <f t="shared" ca="1" si="115"/>
        <v>#DIV/0!</v>
      </c>
      <c r="Q44" s="5" t="e">
        <f t="shared" ca="1" si="116"/>
        <v>#DIV/0!</v>
      </c>
      <c r="R44" s="5" t="e">
        <f t="shared" ca="1" si="117"/>
        <v>#DIV/0!</v>
      </c>
      <c r="S44" s="5" t="e">
        <f t="shared" ca="1" si="118"/>
        <v>#DIV/0!</v>
      </c>
      <c r="U44">
        <f t="shared" ca="1" si="71"/>
        <v>0</v>
      </c>
      <c r="V44" s="5" t="e">
        <f t="shared" ca="1" si="72"/>
        <v>#DIV/0!</v>
      </c>
      <c r="W44" s="5" t="e">
        <f t="shared" ca="1" si="73"/>
        <v>#DIV/0!</v>
      </c>
      <c r="X44" s="5" t="e">
        <f t="shared" ca="1" si="74"/>
        <v>#DIV/0!</v>
      </c>
      <c r="Y44" s="5" t="e">
        <f t="shared" ca="1" si="75"/>
        <v>#DIV/0!</v>
      </c>
      <c r="Z44" s="5" t="e">
        <f t="shared" ca="1" si="76"/>
        <v>#DIV/0!</v>
      </c>
      <c r="AA44" s="5" t="e">
        <f t="shared" ca="1" si="77"/>
        <v>#DIV/0!</v>
      </c>
      <c r="AB44" s="5" t="e">
        <f t="shared" ca="1" si="78"/>
        <v>#DIV/0!</v>
      </c>
    </row>
    <row r="45" spans="1:28" x14ac:dyDescent="0.25">
      <c r="A45">
        <v>43</v>
      </c>
      <c r="C45">
        <f ca="1">OFFSET('84p stat'!$A$1,A45*20,0)</f>
        <v>0</v>
      </c>
      <c r="D45" s="14" t="e">
        <f ca="1">'42 end'!J73</f>
        <v>#DIV/0!</v>
      </c>
      <c r="E45" s="14" t="e">
        <f ca="1">'84 end'!J73</f>
        <v>#DIV/0!</v>
      </c>
      <c r="F45" s="5" t="e">
        <f ca="1">'168 end'!J73</f>
        <v>#DIV/0!</v>
      </c>
      <c r="G45" s="24" t="e">
        <f ca="1">'336 end'!J73</f>
        <v>#DIV/0!</v>
      </c>
      <c r="H45" s="24" t="e">
        <f ca="1">'672 end'!J73</f>
        <v>#DIV/0!</v>
      </c>
      <c r="I45" s="24" t="e">
        <f ca="1">'1344 end'!J73</f>
        <v>#DIV/0!</v>
      </c>
      <c r="J45" s="24" t="e">
        <f ca="1">'2688 end'!J73</f>
        <v>#DIV/0!</v>
      </c>
      <c r="L45">
        <f t="shared" ca="1" si="69"/>
        <v>0</v>
      </c>
      <c r="M45" s="5" t="e">
        <f t="shared" ca="1" si="3"/>
        <v>#DIV/0!</v>
      </c>
      <c r="N45" s="5" t="e">
        <f t="shared" ca="1" si="113"/>
        <v>#DIV/0!</v>
      </c>
      <c r="O45" s="5" t="e">
        <f t="shared" ca="1" si="114"/>
        <v>#DIV/0!</v>
      </c>
      <c r="P45" s="5" t="e">
        <f t="shared" ca="1" si="115"/>
        <v>#DIV/0!</v>
      </c>
      <c r="Q45" s="5" t="e">
        <f t="shared" ca="1" si="116"/>
        <v>#DIV/0!</v>
      </c>
      <c r="R45" s="5" t="e">
        <f t="shared" ca="1" si="117"/>
        <v>#DIV/0!</v>
      </c>
      <c r="S45" s="5" t="e">
        <f t="shared" ca="1" si="118"/>
        <v>#DIV/0!</v>
      </c>
      <c r="U45">
        <f t="shared" ca="1" si="71"/>
        <v>0</v>
      </c>
      <c r="V45" s="5" t="e">
        <f t="shared" ca="1" si="72"/>
        <v>#DIV/0!</v>
      </c>
      <c r="W45" s="5" t="e">
        <f t="shared" ca="1" si="73"/>
        <v>#DIV/0!</v>
      </c>
      <c r="X45" s="5" t="e">
        <f t="shared" ca="1" si="74"/>
        <v>#DIV/0!</v>
      </c>
      <c r="Y45" s="5" t="e">
        <f t="shared" ca="1" si="75"/>
        <v>#DIV/0!</v>
      </c>
      <c r="Z45" s="5" t="e">
        <f t="shared" ca="1" si="76"/>
        <v>#DIV/0!</v>
      </c>
      <c r="AA45" s="5" t="e">
        <f t="shared" ca="1" si="77"/>
        <v>#DIV/0!</v>
      </c>
      <c r="AB45" s="5" t="e">
        <f t="shared" ca="1" si="78"/>
        <v>#DIV/0!</v>
      </c>
    </row>
    <row r="46" spans="1:28" x14ac:dyDescent="0.25">
      <c r="A46">
        <v>44</v>
      </c>
      <c r="C46">
        <f ca="1">OFFSET('84p stat'!$A$1,A46*20,0)</f>
        <v>0</v>
      </c>
      <c r="D46" s="14" t="e">
        <f ca="1">'42 end'!J74</f>
        <v>#DIV/0!</v>
      </c>
      <c r="E46" s="14" t="e">
        <f ca="1">'84 end'!J74</f>
        <v>#DIV/0!</v>
      </c>
      <c r="F46" s="5" t="e">
        <f ca="1">'168 end'!J74</f>
        <v>#DIV/0!</v>
      </c>
      <c r="G46" s="24" t="e">
        <f ca="1">'336 end'!J74</f>
        <v>#DIV/0!</v>
      </c>
      <c r="H46" s="24" t="e">
        <f ca="1">'672 end'!J74</f>
        <v>#DIV/0!</v>
      </c>
      <c r="I46" s="24" t="e">
        <f ca="1">'1344 end'!J74</f>
        <v>#DIV/0!</v>
      </c>
      <c r="J46" s="24" t="e">
        <f ca="1">'2688 end'!J74</f>
        <v>#DIV/0!</v>
      </c>
      <c r="L46">
        <f t="shared" ca="1" si="69"/>
        <v>0</v>
      </c>
      <c r="M46" s="5" t="e">
        <f t="shared" ca="1" si="3"/>
        <v>#DIV/0!</v>
      </c>
      <c r="N46" s="5" t="e">
        <f t="shared" ca="1" si="113"/>
        <v>#DIV/0!</v>
      </c>
      <c r="O46" s="5" t="e">
        <f t="shared" ca="1" si="114"/>
        <v>#DIV/0!</v>
      </c>
      <c r="P46" s="5" t="e">
        <f t="shared" ca="1" si="115"/>
        <v>#DIV/0!</v>
      </c>
      <c r="Q46" s="5" t="e">
        <f t="shared" ca="1" si="116"/>
        <v>#DIV/0!</v>
      </c>
      <c r="R46" s="5" t="e">
        <f t="shared" ca="1" si="117"/>
        <v>#DIV/0!</v>
      </c>
      <c r="S46" s="5" t="e">
        <f t="shared" ca="1" si="118"/>
        <v>#DIV/0!</v>
      </c>
      <c r="U46">
        <f t="shared" ca="1" si="71"/>
        <v>0</v>
      </c>
      <c r="V46" s="5" t="e">
        <f t="shared" ca="1" si="72"/>
        <v>#DIV/0!</v>
      </c>
      <c r="W46" s="5" t="e">
        <f t="shared" ca="1" si="73"/>
        <v>#DIV/0!</v>
      </c>
      <c r="X46" s="5" t="e">
        <f t="shared" ca="1" si="74"/>
        <v>#DIV/0!</v>
      </c>
      <c r="Y46" s="5" t="e">
        <f t="shared" ca="1" si="75"/>
        <v>#DIV/0!</v>
      </c>
      <c r="Z46" s="5" t="e">
        <f t="shared" ca="1" si="76"/>
        <v>#DIV/0!</v>
      </c>
      <c r="AA46" s="5" t="e">
        <f t="shared" ca="1" si="77"/>
        <v>#DIV/0!</v>
      </c>
      <c r="AB46" s="5" t="e">
        <f t="shared" ca="1" si="78"/>
        <v>#DIV/0!</v>
      </c>
    </row>
    <row r="47" spans="1:28" x14ac:dyDescent="0.25">
      <c r="A47">
        <v>45</v>
      </c>
      <c r="C47">
        <f ca="1">OFFSET('84p stat'!$A$1,A47*20,0)</f>
        <v>0</v>
      </c>
      <c r="D47" s="14" t="e">
        <f ca="1">'42 end'!J75</f>
        <v>#DIV/0!</v>
      </c>
      <c r="E47" s="14" t="e">
        <f ca="1">'84 end'!J75</f>
        <v>#DIV/0!</v>
      </c>
      <c r="F47" s="5" t="e">
        <f ca="1">'168 end'!J75</f>
        <v>#DIV/0!</v>
      </c>
      <c r="G47" s="24" t="e">
        <f ca="1">'336 end'!J75</f>
        <v>#DIV/0!</v>
      </c>
      <c r="H47" s="24" t="e">
        <f ca="1">'672 end'!J75</f>
        <v>#DIV/0!</v>
      </c>
      <c r="I47" s="24" t="e">
        <f ca="1">'1344 end'!J75</f>
        <v>#DIV/0!</v>
      </c>
      <c r="J47" s="24" t="e">
        <f ca="1">'2688 end'!J75</f>
        <v>#DIV/0!</v>
      </c>
      <c r="L47">
        <f t="shared" ca="1" si="69"/>
        <v>0</v>
      </c>
      <c r="M47" s="5" t="e">
        <f t="shared" ca="1" si="3"/>
        <v>#DIV/0!</v>
      </c>
      <c r="N47" s="5" t="e">
        <f t="shared" ca="1" si="113"/>
        <v>#DIV/0!</v>
      </c>
      <c r="O47" s="5" t="e">
        <f t="shared" ca="1" si="114"/>
        <v>#DIV/0!</v>
      </c>
      <c r="P47" s="5" t="e">
        <f t="shared" ca="1" si="115"/>
        <v>#DIV/0!</v>
      </c>
      <c r="Q47" s="5" t="e">
        <f t="shared" ca="1" si="116"/>
        <v>#DIV/0!</v>
      </c>
      <c r="R47" s="5" t="e">
        <f t="shared" ca="1" si="117"/>
        <v>#DIV/0!</v>
      </c>
      <c r="S47" s="5" t="e">
        <f t="shared" ca="1" si="118"/>
        <v>#DIV/0!</v>
      </c>
      <c r="U47">
        <f t="shared" ca="1" si="71"/>
        <v>0</v>
      </c>
      <c r="V47" s="5" t="e">
        <f t="shared" ca="1" si="72"/>
        <v>#DIV/0!</v>
      </c>
      <c r="W47" s="5" t="e">
        <f t="shared" ca="1" si="73"/>
        <v>#DIV/0!</v>
      </c>
      <c r="X47" s="5" t="e">
        <f t="shared" ca="1" si="74"/>
        <v>#DIV/0!</v>
      </c>
      <c r="Y47" s="5" t="e">
        <f t="shared" ca="1" si="75"/>
        <v>#DIV/0!</v>
      </c>
      <c r="Z47" s="5" t="e">
        <f t="shared" ca="1" si="76"/>
        <v>#DIV/0!</v>
      </c>
      <c r="AA47" s="5" t="e">
        <f t="shared" ca="1" si="77"/>
        <v>#DIV/0!</v>
      </c>
      <c r="AB47" s="5" t="e">
        <f t="shared" ca="1" si="78"/>
        <v>#DIV/0!</v>
      </c>
    </row>
    <row r="48" spans="1:28" x14ac:dyDescent="0.25">
      <c r="A48">
        <v>46</v>
      </c>
      <c r="C48">
        <f ca="1">OFFSET('84p stat'!$A$1,A48*20,0)</f>
        <v>0</v>
      </c>
      <c r="D48" s="14" t="e">
        <f ca="1">'42 end'!J76</f>
        <v>#DIV/0!</v>
      </c>
      <c r="E48" s="14" t="e">
        <f ca="1">'84 end'!J76</f>
        <v>#DIV/0!</v>
      </c>
      <c r="F48" s="5" t="e">
        <f ca="1">'168 end'!J76</f>
        <v>#DIV/0!</v>
      </c>
      <c r="G48" s="24" t="e">
        <f ca="1">'336 end'!J76</f>
        <v>#DIV/0!</v>
      </c>
      <c r="H48" s="24" t="e">
        <f ca="1">'672 end'!J76</f>
        <v>#DIV/0!</v>
      </c>
      <c r="I48" s="24" t="e">
        <f ca="1">'1344 end'!J76</f>
        <v>#DIV/0!</v>
      </c>
      <c r="J48" s="24" t="e">
        <f ca="1">'2688 end'!J76</f>
        <v>#DIV/0!</v>
      </c>
      <c r="L48">
        <f t="shared" ca="1" si="69"/>
        <v>0</v>
      </c>
      <c r="M48" s="5" t="e">
        <f t="shared" ca="1" si="3"/>
        <v>#DIV/0!</v>
      </c>
      <c r="N48" s="5" t="e">
        <f t="shared" ca="1" si="113"/>
        <v>#DIV/0!</v>
      </c>
      <c r="O48" s="5" t="e">
        <f t="shared" ca="1" si="114"/>
        <v>#DIV/0!</v>
      </c>
      <c r="P48" s="5" t="e">
        <f t="shared" ca="1" si="115"/>
        <v>#DIV/0!</v>
      </c>
      <c r="Q48" s="5" t="e">
        <f t="shared" ca="1" si="116"/>
        <v>#DIV/0!</v>
      </c>
      <c r="R48" s="5" t="e">
        <f t="shared" ca="1" si="117"/>
        <v>#DIV/0!</v>
      </c>
      <c r="S48" s="5" t="e">
        <f t="shared" ca="1" si="118"/>
        <v>#DIV/0!</v>
      </c>
      <c r="U48">
        <f t="shared" ca="1" si="71"/>
        <v>0</v>
      </c>
      <c r="V48" s="5" t="e">
        <f t="shared" ca="1" si="72"/>
        <v>#DIV/0!</v>
      </c>
      <c r="W48" s="5" t="e">
        <f t="shared" ca="1" si="73"/>
        <v>#DIV/0!</v>
      </c>
      <c r="X48" s="5" t="e">
        <f t="shared" ca="1" si="74"/>
        <v>#DIV/0!</v>
      </c>
      <c r="Y48" s="5" t="e">
        <f t="shared" ca="1" si="75"/>
        <v>#DIV/0!</v>
      </c>
      <c r="Z48" s="5" t="e">
        <f t="shared" ca="1" si="76"/>
        <v>#DIV/0!</v>
      </c>
      <c r="AA48" s="5" t="e">
        <f t="shared" ca="1" si="77"/>
        <v>#DIV/0!</v>
      </c>
      <c r="AB48" s="5" t="e">
        <f t="shared" ca="1" si="78"/>
        <v>#DIV/0!</v>
      </c>
    </row>
    <row r="49" spans="1:28" x14ac:dyDescent="0.25">
      <c r="A49">
        <v>47</v>
      </c>
      <c r="C49">
        <f ca="1">OFFSET('84p stat'!$A$1,A49*20,0)</f>
        <v>0</v>
      </c>
      <c r="D49" s="14">
        <f ca="1">'42 end'!J77</f>
        <v>0</v>
      </c>
      <c r="E49" s="14">
        <f ca="1">'84 end'!J77</f>
        <v>0</v>
      </c>
      <c r="F49" s="5">
        <f ca="1">'168 end'!J77</f>
        <v>0</v>
      </c>
      <c r="G49" s="24">
        <f ca="1">'336 end'!J77</f>
        <v>0</v>
      </c>
      <c r="H49" s="24">
        <f ca="1">'672 end'!J77</f>
        <v>0</v>
      </c>
      <c r="I49" s="24">
        <f ca="1">'1344 end'!J77</f>
        <v>0</v>
      </c>
      <c r="J49" s="24">
        <f ca="1">'2688 end'!J77</f>
        <v>0</v>
      </c>
      <c r="L49">
        <f t="shared" ca="1" si="69"/>
        <v>0</v>
      </c>
      <c r="M49" s="5" t="e">
        <f t="shared" ca="1" si="3"/>
        <v>#DIV/0!</v>
      </c>
      <c r="N49" s="5" t="e">
        <f t="shared" ca="1" si="113"/>
        <v>#DIV/0!</v>
      </c>
      <c r="O49" s="5" t="e">
        <f t="shared" ca="1" si="114"/>
        <v>#DIV/0!</v>
      </c>
      <c r="P49" s="5" t="e">
        <f t="shared" ca="1" si="115"/>
        <v>#DIV/0!</v>
      </c>
      <c r="Q49" s="5" t="e">
        <f t="shared" ca="1" si="116"/>
        <v>#DIV/0!</v>
      </c>
      <c r="R49" s="5" t="e">
        <f t="shared" ca="1" si="117"/>
        <v>#DIV/0!</v>
      </c>
      <c r="S49" s="5" t="e">
        <f t="shared" ca="1" si="118"/>
        <v>#DIV/0!</v>
      </c>
      <c r="U49">
        <f t="shared" ca="1" si="71"/>
        <v>0</v>
      </c>
      <c r="V49" s="5">
        <f t="shared" ca="1" si="72"/>
        <v>0</v>
      </c>
      <c r="W49" s="5">
        <f t="shared" ca="1" si="73"/>
        <v>0</v>
      </c>
      <c r="X49" s="5">
        <f t="shared" ca="1" si="74"/>
        <v>0</v>
      </c>
      <c r="Y49" s="5">
        <f t="shared" ca="1" si="75"/>
        <v>0</v>
      </c>
      <c r="Z49" s="5">
        <f t="shared" ca="1" si="76"/>
        <v>0</v>
      </c>
      <c r="AA49" s="5">
        <f t="shared" ca="1" si="77"/>
        <v>0</v>
      </c>
      <c r="AB49" s="5">
        <f t="shared" ca="1" si="78"/>
        <v>0</v>
      </c>
    </row>
    <row r="50" spans="1:28" x14ac:dyDescent="0.25">
      <c r="A50">
        <v>48</v>
      </c>
      <c r="C50">
        <f ca="1">OFFSET('84p stat'!$A$1,A50*20,0)</f>
        <v>0</v>
      </c>
      <c r="D50" s="14">
        <f ca="1">'42 end'!J78</f>
        <v>0</v>
      </c>
      <c r="E50" s="14">
        <f ca="1">'84 end'!J78</f>
        <v>0</v>
      </c>
      <c r="F50" s="5">
        <f ca="1">'168 end'!J78</f>
        <v>0</v>
      </c>
      <c r="G50" s="24">
        <f ca="1">'336 end'!J78</f>
        <v>0</v>
      </c>
      <c r="H50" s="24">
        <f ca="1">'672 end'!J78</f>
        <v>0</v>
      </c>
      <c r="I50" s="24">
        <f ca="1">'1344 end'!J78</f>
        <v>0</v>
      </c>
      <c r="J50" s="24">
        <f ca="1">'2688 end'!J78</f>
        <v>0</v>
      </c>
      <c r="L50">
        <f t="shared" ca="1" si="69"/>
        <v>0</v>
      </c>
      <c r="M50" s="5" t="e">
        <f t="shared" ca="1" si="3"/>
        <v>#DIV/0!</v>
      </c>
      <c r="N50" s="5" t="e">
        <f t="shared" ca="1" si="113"/>
        <v>#DIV/0!</v>
      </c>
      <c r="O50" s="5" t="e">
        <f t="shared" ca="1" si="114"/>
        <v>#DIV/0!</v>
      </c>
      <c r="P50" s="5" t="e">
        <f t="shared" ca="1" si="115"/>
        <v>#DIV/0!</v>
      </c>
      <c r="Q50" s="5" t="e">
        <f t="shared" ca="1" si="116"/>
        <v>#DIV/0!</v>
      </c>
      <c r="R50" s="5" t="e">
        <f t="shared" ca="1" si="117"/>
        <v>#DIV/0!</v>
      </c>
      <c r="S50" s="5" t="e">
        <f t="shared" ca="1" si="118"/>
        <v>#DIV/0!</v>
      </c>
      <c r="U50">
        <f t="shared" ca="1" si="71"/>
        <v>0</v>
      </c>
      <c r="V50" s="5">
        <f t="shared" ca="1" si="72"/>
        <v>0</v>
      </c>
      <c r="W50" s="5">
        <f t="shared" ca="1" si="73"/>
        <v>0</v>
      </c>
      <c r="X50" s="5">
        <f t="shared" ca="1" si="74"/>
        <v>0</v>
      </c>
      <c r="Y50" s="5">
        <f t="shared" ca="1" si="75"/>
        <v>0</v>
      </c>
      <c r="Z50" s="5">
        <f t="shared" ca="1" si="76"/>
        <v>0</v>
      </c>
      <c r="AA50" s="5">
        <f t="shared" ca="1" si="77"/>
        <v>0</v>
      </c>
      <c r="AB50" s="5">
        <f t="shared" ca="1" si="78"/>
        <v>0</v>
      </c>
    </row>
    <row r="51" spans="1:28" x14ac:dyDescent="0.25">
      <c r="A51">
        <v>49</v>
      </c>
      <c r="C51">
        <f ca="1">OFFSET('84p stat'!$A$1,A51*20,0)</f>
        <v>0</v>
      </c>
      <c r="D51" s="14">
        <f ca="1">'42 end'!J79</f>
        <v>0</v>
      </c>
      <c r="E51" s="14">
        <f ca="1">'84 end'!J79</f>
        <v>0</v>
      </c>
      <c r="F51" s="5">
        <f ca="1">'168 end'!J79</f>
        <v>0</v>
      </c>
      <c r="G51" s="24">
        <f ca="1">'336 end'!J79</f>
        <v>0</v>
      </c>
      <c r="H51" s="24">
        <f ca="1">'672 end'!J79</f>
        <v>0</v>
      </c>
      <c r="I51" s="24">
        <f ca="1">'1344 end'!J79</f>
        <v>0</v>
      </c>
      <c r="J51" s="24">
        <f ca="1">'2688 end'!J79</f>
        <v>0</v>
      </c>
      <c r="L51">
        <f t="shared" ca="1" si="69"/>
        <v>0</v>
      </c>
      <c r="M51" s="5" t="e">
        <f t="shared" ca="1" si="3"/>
        <v>#DIV/0!</v>
      </c>
      <c r="N51" s="5" t="e">
        <f t="shared" ca="1" si="113"/>
        <v>#DIV/0!</v>
      </c>
      <c r="O51" s="5" t="e">
        <f t="shared" ca="1" si="114"/>
        <v>#DIV/0!</v>
      </c>
      <c r="P51" s="5" t="e">
        <f t="shared" ca="1" si="115"/>
        <v>#DIV/0!</v>
      </c>
      <c r="Q51" s="5" t="e">
        <f t="shared" ca="1" si="116"/>
        <v>#DIV/0!</v>
      </c>
      <c r="R51" s="5" t="e">
        <f t="shared" ca="1" si="117"/>
        <v>#DIV/0!</v>
      </c>
      <c r="S51" s="5" t="e">
        <f t="shared" ca="1" si="118"/>
        <v>#DIV/0!</v>
      </c>
      <c r="U51">
        <f t="shared" ca="1" si="71"/>
        <v>0</v>
      </c>
      <c r="V51" s="5">
        <f t="shared" ca="1" si="72"/>
        <v>0</v>
      </c>
      <c r="W51" s="5">
        <f t="shared" ca="1" si="73"/>
        <v>0</v>
      </c>
      <c r="X51" s="5">
        <f t="shared" ca="1" si="74"/>
        <v>0</v>
      </c>
      <c r="Y51" s="5">
        <f t="shared" ca="1" si="75"/>
        <v>0</v>
      </c>
      <c r="Z51" s="5">
        <f t="shared" ca="1" si="76"/>
        <v>0</v>
      </c>
      <c r="AA51" s="5">
        <f t="shared" ca="1" si="77"/>
        <v>0</v>
      </c>
      <c r="AB51" s="5">
        <f t="shared" ca="1" si="78"/>
        <v>0</v>
      </c>
    </row>
    <row r="52" spans="1:28" x14ac:dyDescent="0.25">
      <c r="A52">
        <v>50</v>
      </c>
      <c r="C52">
        <f ca="1">OFFSET('84p stat'!$A$1,A52*20,0)</f>
        <v>0</v>
      </c>
      <c r="D52" s="14">
        <f ca="1">'42 end'!J80</f>
        <v>0</v>
      </c>
      <c r="E52" s="14">
        <f ca="1">'84 end'!J80</f>
        <v>0</v>
      </c>
      <c r="F52" s="5">
        <f ca="1">'168 end'!J80</f>
        <v>0</v>
      </c>
      <c r="G52" s="24">
        <f ca="1">'336 end'!J80</f>
        <v>0</v>
      </c>
      <c r="H52" s="24">
        <f ca="1">'672 end'!J80</f>
        <v>0</v>
      </c>
      <c r="I52" s="24">
        <f ca="1">'1344 end'!J80</f>
        <v>0</v>
      </c>
      <c r="J52" s="24">
        <f ca="1">'2688 end'!J80</f>
        <v>0</v>
      </c>
      <c r="L52">
        <f t="shared" ca="1" si="69"/>
        <v>0</v>
      </c>
      <c r="M52" s="5" t="e">
        <f t="shared" ca="1" si="3"/>
        <v>#DIV/0!</v>
      </c>
      <c r="N52" s="5" t="e">
        <f t="shared" ca="1" si="113"/>
        <v>#DIV/0!</v>
      </c>
      <c r="O52" s="5" t="e">
        <f t="shared" ca="1" si="114"/>
        <v>#DIV/0!</v>
      </c>
      <c r="P52" s="5" t="e">
        <f t="shared" ca="1" si="115"/>
        <v>#DIV/0!</v>
      </c>
      <c r="Q52" s="5" t="e">
        <f t="shared" ca="1" si="116"/>
        <v>#DIV/0!</v>
      </c>
      <c r="R52" s="5" t="e">
        <f t="shared" ca="1" si="117"/>
        <v>#DIV/0!</v>
      </c>
      <c r="S52" s="5" t="e">
        <f t="shared" ca="1" si="118"/>
        <v>#DIV/0!</v>
      </c>
      <c r="U52">
        <f t="shared" ca="1" si="71"/>
        <v>0</v>
      </c>
      <c r="V52" s="5">
        <f t="shared" ca="1" si="72"/>
        <v>0</v>
      </c>
      <c r="W52" s="5">
        <f t="shared" ca="1" si="73"/>
        <v>0</v>
      </c>
      <c r="X52" s="5">
        <f t="shared" ca="1" si="74"/>
        <v>0</v>
      </c>
      <c r="Y52" s="5">
        <f t="shared" ca="1" si="75"/>
        <v>0</v>
      </c>
      <c r="Z52" s="5">
        <f t="shared" ca="1" si="76"/>
        <v>0</v>
      </c>
      <c r="AA52" s="5">
        <f t="shared" ca="1" si="77"/>
        <v>0</v>
      </c>
      <c r="AB52" s="5">
        <f t="shared" ca="1" si="78"/>
        <v>0</v>
      </c>
    </row>
    <row r="53" spans="1:28" x14ac:dyDescent="0.25">
      <c r="D53" s="14"/>
      <c r="L53" t="s">
        <v>76</v>
      </c>
    </row>
    <row r="54" spans="1:28" x14ac:dyDescent="0.25">
      <c r="B54" t="s">
        <v>80</v>
      </c>
      <c r="C54" t="s">
        <v>65</v>
      </c>
      <c r="D54" s="13">
        <v>42</v>
      </c>
      <c r="E54" s="13">
        <v>84</v>
      </c>
      <c r="F54">
        <v>168</v>
      </c>
      <c r="G54" s="22">
        <v>336</v>
      </c>
      <c r="H54" s="22">
        <v>672</v>
      </c>
      <c r="I54" s="22">
        <v>1344</v>
      </c>
      <c r="J54" s="22">
        <v>2688</v>
      </c>
      <c r="L54" t="s">
        <v>78</v>
      </c>
      <c r="M54">
        <v>42</v>
      </c>
      <c r="N54">
        <v>84</v>
      </c>
      <c r="O54">
        <v>168</v>
      </c>
      <c r="P54">
        <v>336</v>
      </c>
      <c r="Q54">
        <v>672</v>
      </c>
      <c r="R54">
        <v>1344</v>
      </c>
      <c r="S5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14">
        <f ca="1">'42 end'!J138</f>
        <v>16274.715057999987</v>
      </c>
      <c r="E55" s="14">
        <f ca="1">'84 end'!J138</f>
        <v>118.18189200000278</v>
      </c>
      <c r="F55" s="5">
        <f ca="1">'168 end'!J138</f>
        <v>45426.799502999915</v>
      </c>
      <c r="G55" s="24">
        <f ca="1">'336 end'!J139</f>
        <v>1135.2378539600036</v>
      </c>
      <c r="H55" s="24">
        <f ca="1">'672 end'!J139</f>
        <v>1121.6774375599989</v>
      </c>
      <c r="I55" s="24">
        <f ca="1">'1344 end'!J139</f>
        <v>2246.839434999999</v>
      </c>
      <c r="J55" s="24">
        <f ca="1">'2688 end'!J139</f>
        <v>71.445608713432208</v>
      </c>
      <c r="L55" t="str">
        <f ca="1">C55</f>
        <v>CUDA Time</v>
      </c>
      <c r="M55" s="5">
        <f t="shared" ref="M55:S55" ca="1" si="119">$B$1*POWER(M3,2)*SQRT(D55/(POWER(D3*$C$1,2))+D$74/(POWER(D$20*$C$1,2)))</f>
        <v>9.952168000063016E-4</v>
      </c>
      <c r="N55" s="5">
        <f t="shared" ca="1" si="119"/>
        <v>8.8096718913840955E-4</v>
      </c>
      <c r="O55" s="5">
        <f t="shared" ca="1" si="119"/>
        <v>2.7122087779059313E-2</v>
      </c>
      <c r="P55" s="5">
        <f t="shared" ca="1" si="119"/>
        <v>0.16489012162451588</v>
      </c>
      <c r="Q55" s="5">
        <f t="shared" ca="1" si="119"/>
        <v>0.20910007219399004</v>
      </c>
      <c r="R55" s="5">
        <f t="shared" ca="1" si="119"/>
        <v>4.8390238489591293E-2</v>
      </c>
      <c r="S55" s="5">
        <f t="shared" ca="1" si="119"/>
        <v>1508.010258617463</v>
      </c>
    </row>
    <row r="56" spans="1:28" x14ac:dyDescent="0.25">
      <c r="A56">
        <v>2</v>
      </c>
      <c r="C56" t="str">
        <f ca="1">OFFSET('42p stat'!$A$1,A56*20,0)</f>
        <v>CUDA</v>
      </c>
      <c r="D56" s="14">
        <f ca="1">'42 end'!J139</f>
        <v>43.527375999998583</v>
      </c>
      <c r="E56" s="14">
        <f ca="1">'84 end'!J139</f>
        <v>94.77929999998733</v>
      </c>
      <c r="F56" s="5">
        <f ca="1">'168 end'!J139</f>
        <v>72.570623999997252</v>
      </c>
      <c r="G56" s="24">
        <f ca="1">'336 end'!J140</f>
        <v>52.666527999999929</v>
      </c>
      <c r="H56" s="24">
        <f ca="1">'672 end'!J140</f>
        <v>21.302483839999933</v>
      </c>
      <c r="I56" s="24">
        <f ca="1">'1344 end'!J140</f>
        <v>53.27787599999894</v>
      </c>
      <c r="J56" s="24">
        <f ca="1">'2688 end'!J140</f>
        <v>82.374851597695056</v>
      </c>
      <c r="L56" t="str">
        <f t="shared" ref="L56:L67" ca="1" si="120">C56</f>
        <v>CUDA</v>
      </c>
      <c r="M56" s="5">
        <f t="shared" ref="M56:M83" ca="1" si="121">$B$1*POWER(M4,2)*SQRT(D56/(POWER(D4*$C$1,2))+D$74/(POWER(D$20*$C$1,2)))</f>
        <v>1.3516369427969861E-4</v>
      </c>
      <c r="N56" s="5">
        <f t="shared" ref="N56:N83" ca="1" si="122">$B$1*POWER(N4,2)*SQRT(E56/(POWER(E4*$C$1,2))+E$74/(POWER(E$20*$C$1,2)))</f>
        <v>8.603184737397023E-4</v>
      </c>
      <c r="O56" s="5">
        <f t="shared" ref="O56:O83" ca="1" si="123">$B$1*POWER(O4,2)*SQRT(F56/(POWER(F4*$C$1,2))+F$74/(POWER(F$20*$C$1,2)))</f>
        <v>5.7263817225487951E-3</v>
      </c>
      <c r="P56" s="5">
        <f t="shared" ref="P56:P83" ca="1" si="124">$B$1*POWER(P4,2)*SQRT(G56/(POWER(G4*$C$1,2))+G$74/(POWER(G$20*$C$1,2)))</f>
        <v>5.4498702858110377E-2</v>
      </c>
      <c r="Q56" s="5">
        <f t="shared" ref="Q56:Q83" ca="1" si="125">$B$1*POWER(Q4,2)*SQRT(H56/(POWER(H4*$C$1,2))+H$74/(POWER(H$20*$C$1,2)))</f>
        <v>3.4323800351796607E-2</v>
      </c>
      <c r="R56" s="5">
        <f t="shared" ref="R56:R83" ca="1" si="126">$B$1*POWER(R4,2)*SQRT(I56/(POWER(I4*$C$1,2))+I$74/(POWER(I$20*$C$1,2)))</f>
        <v>1.136836336733759E-2</v>
      </c>
      <c r="S56" s="5">
        <f t="shared" ref="S56:S83" ca="1" si="127">$B$1*POWER(S4,2)*SQRT(J56/(POWER(J4*$C$1,2))+J$74/(POWER(J$20*$C$1,2)))</f>
        <v>1492.3360583234501</v>
      </c>
    </row>
    <row r="57" spans="1:28" x14ac:dyDescent="0.25">
      <c r="A57">
        <v>3</v>
      </c>
      <c r="C57" t="str">
        <f ca="1">OFFSET('42p stat'!$A$1,A57*20,0)</f>
        <v>CUDA non hash</v>
      </c>
      <c r="D57" s="14">
        <f ca="1">'42 end'!J140</f>
        <v>327.33193099999596</v>
      </c>
      <c r="E57" s="14">
        <f ca="1">'84 end'!J140</f>
        <v>17641.014963999965</v>
      </c>
      <c r="F57" s="5">
        <f ca="1">'168 end'!J140</f>
        <v>60.599543000000956</v>
      </c>
      <c r="G57" s="24">
        <f ca="1">'336 end'!J141</f>
        <v>270.66474171999982</v>
      </c>
      <c r="H57" s="24">
        <f ca="1">'672 end'!J141</f>
        <v>402.85508399999981</v>
      </c>
      <c r="I57" s="24">
        <f ca="1">'1344 end'!J141</f>
        <v>1104.7554085599982</v>
      </c>
      <c r="J57" s="24">
        <f ca="1">'2688 end'!J141</f>
        <v>52797.873190000035</v>
      </c>
      <c r="L57" t="str">
        <f t="shared" ca="1" si="120"/>
        <v>CUDA non hash</v>
      </c>
      <c r="M57" s="5">
        <f t="shared" ca="1" si="121"/>
        <v>1.827885531725671E-4</v>
      </c>
      <c r="N57" s="5">
        <f t="shared" ca="1" si="122"/>
        <v>3.4999080901889378E-3</v>
      </c>
      <c r="O57" s="5">
        <f t="shared" ca="1" si="123"/>
        <v>4.6694264816573494E-3</v>
      </c>
      <c r="P57" s="5">
        <f t="shared" ca="1" si="124"/>
        <v>0.10432007751710889</v>
      </c>
      <c r="Q57" s="5">
        <f t="shared" ca="1" si="125"/>
        <v>1.3650415571947936E-3</v>
      </c>
      <c r="R57" s="5">
        <f t="shared" ca="1" si="126"/>
        <v>4.3243057608460198E-4</v>
      </c>
      <c r="S57" s="5">
        <f t="shared" ca="1" si="127"/>
        <v>2.1170884534777168E-2</v>
      </c>
    </row>
    <row r="58" spans="1:28" x14ac:dyDescent="0.25">
      <c r="A58">
        <v>4</v>
      </c>
      <c r="C58" t="str">
        <f ca="1">OFFSET('42p stat'!$A$1,A58*20,0)</f>
        <v>CUDA ant</v>
      </c>
      <c r="D58" s="14">
        <f ca="1">'42 end'!J141</f>
        <v>39.087647999999533</v>
      </c>
      <c r="E58" s="14">
        <f ca="1">'84 end'!J141</f>
        <v>69.225974999999849</v>
      </c>
      <c r="F58" s="5">
        <f ca="1">'168 end'!J141</f>
        <v>205.24284200000804</v>
      </c>
      <c r="G58" s="24">
        <f ca="1">'336 end'!J142</f>
        <v>582.49404200000311</v>
      </c>
      <c r="H58" s="24">
        <f ca="1">'672 end'!J142</f>
        <v>111.17398843999975</v>
      </c>
      <c r="I58" s="24">
        <f ca="1">'1344 end'!J142</f>
        <v>1127.370667839991</v>
      </c>
      <c r="J58" s="24">
        <f ca="1">'2688 end'!J142</f>
        <v>2658.4628419999958</v>
      </c>
      <c r="L58" t="str">
        <f t="shared" ca="1" si="120"/>
        <v>CUDA ant</v>
      </c>
      <c r="M58" s="5">
        <f t="shared" ca="1" si="121"/>
        <v>1.2636944468914736E-4</v>
      </c>
      <c r="N58" s="5">
        <f t="shared" ca="1" si="122"/>
        <v>5.9135364034788667E-4</v>
      </c>
      <c r="O58" s="5">
        <f t="shared" ca="1" si="123"/>
        <v>2.369319838056484E-3</v>
      </c>
      <c r="P58" s="5">
        <f t="shared" ca="1" si="124"/>
        <v>9.7323185842534514E-3</v>
      </c>
      <c r="Q58" s="5">
        <f t="shared" ca="1" si="125"/>
        <v>2.2225709300280842E-2</v>
      </c>
      <c r="R58" s="5">
        <f t="shared" ca="1" si="126"/>
        <v>3.8042423627761911E-2</v>
      </c>
      <c r="S58" s="5">
        <f t="shared" ca="1" si="127"/>
        <v>2.8437251459953166E-2</v>
      </c>
    </row>
    <row r="59" spans="1:28" x14ac:dyDescent="0.25">
      <c r="A59">
        <v>5</v>
      </c>
      <c r="C59" t="str">
        <f ca="1">OFFSET('42p stat'!$A$1,A59*20,0)</f>
        <v>CUDA ant par</v>
      </c>
      <c r="D59" s="14">
        <f ca="1">'42 end'!J142</f>
        <v>36.13399500000159</v>
      </c>
      <c r="E59" s="14">
        <f ca="1">'84 end'!J142</f>
        <v>76.897496999993706</v>
      </c>
      <c r="F59" s="5">
        <f ca="1">'168 end'!J142</f>
        <v>314.72996900001118</v>
      </c>
      <c r="G59" s="24">
        <f ca="1">'336 end'!J143</f>
        <v>73.103307999997995</v>
      </c>
      <c r="H59" s="24">
        <f ca="1">'672 end'!J143</f>
        <v>42.955167039999886</v>
      </c>
      <c r="I59" s="24">
        <f ca="1">'1344 end'!J143</f>
        <v>95.16648903999949</v>
      </c>
      <c r="J59" s="24">
        <f ca="1">'2688 end'!J143</f>
        <v>43.565183999998794</v>
      </c>
      <c r="L59" t="str">
        <f t="shared" ca="1" si="120"/>
        <v>CUDA ant par</v>
      </c>
      <c r="M59" s="5">
        <f t="shared" ca="1" si="121"/>
        <v>1.098609027635714E-4</v>
      </c>
      <c r="N59" s="5">
        <f t="shared" ca="1" si="122"/>
        <v>5.3133388678234909E-4</v>
      </c>
      <c r="O59" s="5">
        <f t="shared" ca="1" si="123"/>
        <v>2.4012852332181752E-3</v>
      </c>
      <c r="P59" s="5">
        <f t="shared" ca="1" si="124"/>
        <v>7.6363277325687384E-3</v>
      </c>
      <c r="Q59" s="5">
        <f t="shared" ca="1" si="125"/>
        <v>1.6265030541810353E-2</v>
      </c>
      <c r="R59" s="5">
        <f t="shared" ca="1" si="126"/>
        <v>1.5565504055276813E-2</v>
      </c>
      <c r="S59" s="5">
        <f t="shared" ca="1" si="127"/>
        <v>3.8979203747703681E-2</v>
      </c>
    </row>
    <row r="60" spans="1:28" x14ac:dyDescent="0.25">
      <c r="A60">
        <v>6</v>
      </c>
      <c r="C60" t="str">
        <f ca="1">OFFSET('42p stat'!$A$1,A60*20,0)</f>
        <v>CUDA ant non hash</v>
      </c>
      <c r="D60" s="14">
        <f ca="1">'42 end'!J143</f>
        <v>41.665333000001944</v>
      </c>
      <c r="E60" s="14">
        <f ca="1">'84 end'!J143</f>
        <v>44.483546999998076</v>
      </c>
      <c r="F60" s="5">
        <f ca="1">'168 end'!J143</f>
        <v>191.9476880000104</v>
      </c>
      <c r="G60" s="24">
        <f ca="1">'336 end'!J144</f>
        <v>49.238380000000156</v>
      </c>
      <c r="H60" s="24">
        <f ca="1">'672 end'!J144</f>
        <v>122.06663303999927</v>
      </c>
      <c r="I60" s="24">
        <f ca="1">'1344 end'!J144</f>
        <v>126.73958799999846</v>
      </c>
      <c r="J60" s="24">
        <f ca="1">'2688 end'!J144</f>
        <v>82.86473000000133</v>
      </c>
      <c r="L60" t="str">
        <f t="shared" ca="1" si="120"/>
        <v>CUDA ant non hash</v>
      </c>
      <c r="M60" s="5">
        <f t="shared" ca="1" si="121"/>
        <v>1.2175969268797044E-4</v>
      </c>
      <c r="N60" s="5">
        <f t="shared" ca="1" si="122"/>
        <v>4.9216214143376616E-4</v>
      </c>
      <c r="O60" s="5">
        <f t="shared" ca="1" si="123"/>
        <v>1.888739963981257E-3</v>
      </c>
      <c r="P60" s="5">
        <f t="shared" ca="1" si="124"/>
        <v>6.6226689744997283E-3</v>
      </c>
      <c r="Q60" s="5">
        <f t="shared" ca="1" si="125"/>
        <v>7.2151698975211431E-5</v>
      </c>
      <c r="R60" s="5">
        <f t="shared" ca="1" si="126"/>
        <v>3.9930001358354461E-5</v>
      </c>
      <c r="S60" s="5">
        <f t="shared" ca="1" si="127"/>
        <v>3.8512578999975906E-2</v>
      </c>
    </row>
    <row r="61" spans="1:28" x14ac:dyDescent="0.25">
      <c r="A61">
        <v>7</v>
      </c>
      <c r="C61" t="str">
        <f ca="1">OFFSET('42p stat'!$A$1,A61*20,0)</f>
        <v>CUDA ant add CPU Time</v>
      </c>
      <c r="D61" s="14">
        <f ca="1">'42 end'!J144</f>
        <v>301.28984700000183</v>
      </c>
      <c r="E61" s="14">
        <f ca="1">'84 end'!J144</f>
        <v>168.23559300000289</v>
      </c>
      <c r="F61" s="5">
        <f ca="1">'168 end'!J144</f>
        <v>754.25424599999485</v>
      </c>
      <c r="G61" s="24">
        <f ca="1">'336 end'!J145</f>
        <v>651.73598900000002</v>
      </c>
      <c r="H61" s="24">
        <f ca="1">'672 end'!J145</f>
        <v>5249600.4996403111</v>
      </c>
      <c r="I61" s="24">
        <f ca="1">'1344 end'!J145</f>
        <v>23185.308232999985</v>
      </c>
      <c r="J61" s="24">
        <f ca="1">'2688 end'!J145</f>
        <v>2883.1276190000158</v>
      </c>
      <c r="L61" t="str">
        <f t="shared" ca="1" si="120"/>
        <v>CUDA ant add CPU Time</v>
      </c>
      <c r="M61" s="5">
        <f t="shared" ca="1" si="121"/>
        <v>2.4097782148559597E-2</v>
      </c>
      <c r="N61" s="5">
        <f t="shared" ca="1" si="122"/>
        <v>1.0886068945792094E-2</v>
      </c>
      <c r="O61" s="5">
        <f t="shared" ca="1" si="123"/>
        <v>1.5652760899315468E-2</v>
      </c>
      <c r="P61" s="5">
        <f t="shared" ca="1" si="124"/>
        <v>2.4788033420452268E-2</v>
      </c>
      <c r="Q61" s="5">
        <f t="shared" ca="1" si="125"/>
        <v>1.2731328940888369</v>
      </c>
      <c r="R61" s="5">
        <f t="shared" ca="1" si="126"/>
        <v>7.6189897472102183E-2</v>
      </c>
      <c r="S61" s="5">
        <f t="shared" ca="1" si="127"/>
        <v>2.5530516032150667E-2</v>
      </c>
    </row>
    <row r="62" spans="1:28" x14ac:dyDescent="0.25">
      <c r="A62">
        <v>8</v>
      </c>
      <c r="C62" t="str">
        <f ca="1">OFFSET('42p stat'!$A$1,A62*20,0)</f>
        <v>CUDA ant add CPU12</v>
      </c>
      <c r="D62" s="14">
        <f ca="1">'42 end'!J145</f>
        <v>4555.1706590000103</v>
      </c>
      <c r="E62" s="14">
        <f ca="1">'84 end'!J145</f>
        <v>672637.21179700003</v>
      </c>
      <c r="F62" s="5">
        <f ca="1">'168 end'!J145</f>
        <v>87192.754640999949</v>
      </c>
      <c r="G62" s="24">
        <f ca="1">'336 end'!J146</f>
        <v>22494.517257999989</v>
      </c>
      <c r="H62" s="24">
        <f ca="1">'672 end'!J146</f>
        <v>144.0904160400006</v>
      </c>
      <c r="I62" s="24">
        <f ca="1">'1344 end'!J146</f>
        <v>651.19710400000361</v>
      </c>
      <c r="J62" s="24">
        <f ca="1">'2688 end'!J146</f>
        <v>951.11259600000358</v>
      </c>
      <c r="L62" t="str">
        <f t="shared" ca="1" si="120"/>
        <v>CUDA ant add CPU12</v>
      </c>
      <c r="M62" s="5">
        <f t="shared" ca="1" si="121"/>
        <v>5.2318446231267241E-4</v>
      </c>
      <c r="N62" s="5">
        <f t="shared" ca="1" si="122"/>
        <v>1.4768663947205612E-2</v>
      </c>
      <c r="O62" s="5">
        <f t="shared" ca="1" si="123"/>
        <v>2.3409586267567756E-2</v>
      </c>
      <c r="P62" s="5">
        <f t="shared" ca="1" si="124"/>
        <v>0.17593863815641708</v>
      </c>
      <c r="Q62" s="5">
        <f t="shared" ca="1" si="125"/>
        <v>7.4994397193850079E-2</v>
      </c>
      <c r="R62" s="5">
        <f t="shared" ca="1" si="126"/>
        <v>2.6637736836812375E-2</v>
      </c>
      <c r="S62" s="5">
        <f t="shared" ca="1" si="127"/>
        <v>2.5562123950957485E-2</v>
      </c>
    </row>
    <row r="63" spans="1:28" x14ac:dyDescent="0.25">
      <c r="A63">
        <v>9</v>
      </c>
      <c r="C63" t="str">
        <f ca="1">OFFSET('42p stat'!$A$1,A63*20,0)</f>
        <v>CUDA opt</v>
      </c>
      <c r="D63" s="14">
        <f ca="1">'42 end'!J146</f>
        <v>65.011716000000078</v>
      </c>
      <c r="E63" s="14">
        <f ca="1">'84 end'!J146</f>
        <v>54.857235999994955</v>
      </c>
      <c r="F63" s="5">
        <f ca="1">'168 end'!J146</f>
        <v>103.52888400000049</v>
      </c>
      <c r="G63" s="24">
        <f ca="1">'336 end'!J147</f>
        <v>17.78754799999993</v>
      </c>
      <c r="H63" s="24">
        <f ca="1">'672 end'!J147</f>
        <v>485.72168308000073</v>
      </c>
      <c r="I63" s="24">
        <f ca="1">'1344 end'!J147</f>
        <v>150.5191990000032</v>
      </c>
      <c r="J63" s="24">
        <f ca="1">'2688 end'!J147</f>
        <v>2354.0965950000013</v>
      </c>
      <c r="L63" t="str">
        <f t="shared" ca="1" si="120"/>
        <v>CUDA opt</v>
      </c>
      <c r="M63" s="5">
        <f t="shared" ca="1" si="121"/>
        <v>1.3971218512433742E-4</v>
      </c>
      <c r="N63" s="5">
        <f t="shared" ca="1" si="122"/>
        <v>8.3847558782186886E-4</v>
      </c>
      <c r="O63" s="5">
        <f t="shared" ca="1" si="123"/>
        <v>5.7674725013915655E-3</v>
      </c>
      <c r="P63" s="5">
        <f t="shared" ca="1" si="124"/>
        <v>4.608027790979944E-2</v>
      </c>
      <c r="Q63" s="5">
        <f t="shared" ca="1" si="125"/>
        <v>0.13598417369214258</v>
      </c>
      <c r="R63" s="5">
        <f t="shared" ca="1" si="126"/>
        <v>1.4904489188680913E-2</v>
      </c>
      <c r="S63" s="5">
        <f t="shared" ca="1" si="127"/>
        <v>3.7193514534544593E-2</v>
      </c>
    </row>
    <row r="64" spans="1:28" x14ac:dyDescent="0.25">
      <c r="A64">
        <v>10</v>
      </c>
      <c r="C64" t="str">
        <f ca="1">OFFSET('42p stat'!$A$1,A64*20,0)</f>
        <v>CUDA opt Time</v>
      </c>
      <c r="D64" s="14">
        <f ca="1">'42 end'!J147</f>
        <v>131.94090799999486</v>
      </c>
      <c r="E64" s="14">
        <f ca="1">'84 end'!J147</f>
        <v>75.550096999999326</v>
      </c>
      <c r="F64" s="5">
        <f ca="1">'168 end'!J147</f>
        <v>7877.1782810000268</v>
      </c>
      <c r="G64" s="24">
        <f ca="1">'336 end'!J148</f>
        <v>97.191744719999207</v>
      </c>
      <c r="H64" s="24">
        <f ca="1">'672 end'!J148</f>
        <v>188.64110495999992</v>
      </c>
      <c r="I64" s="24">
        <f ca="1">'1344 end'!J148</f>
        <v>194.65196159999905</v>
      </c>
      <c r="J64" s="24">
        <f ca="1">'2688 end'!J148</f>
        <v>9659.8501799999922</v>
      </c>
      <c r="L64" t="str">
        <f t="shared" ca="1" si="120"/>
        <v>CUDA opt Time</v>
      </c>
      <c r="M64" s="5">
        <f t="shared" ca="1" si="121"/>
        <v>1.5390228437021681E-4</v>
      </c>
      <c r="N64" s="5">
        <f t="shared" ca="1" si="122"/>
        <v>8.5757642877745644E-4</v>
      </c>
      <c r="O64" s="5">
        <f t="shared" ca="1" si="123"/>
        <v>1.2497883899673668E-2</v>
      </c>
      <c r="P64" s="5">
        <f t="shared" ca="1" si="124"/>
        <v>6.1771086118149056E-2</v>
      </c>
      <c r="Q64" s="5">
        <f t="shared" ca="1" si="125"/>
        <v>0.93787290224414477</v>
      </c>
      <c r="R64" s="5">
        <f t="shared" ca="1" si="126"/>
        <v>0.23846058936731301</v>
      </c>
      <c r="S64" s="5">
        <f t="shared" ca="1" si="127"/>
        <v>5.4020230594799884E-3</v>
      </c>
    </row>
    <row r="65" spans="1:19" x14ac:dyDescent="0.25">
      <c r="A65">
        <v>11</v>
      </c>
      <c r="C65" t="str">
        <f ca="1">OFFSET('42p stat'!$A$1,A65*20,0)</f>
        <v>CUDA opt non hash</v>
      </c>
      <c r="D65" s="14">
        <f ca="1">'42 end'!J148</f>
        <v>92.792133999995187</v>
      </c>
      <c r="E65" s="14">
        <f ca="1">'84 end'!J148</f>
        <v>130.10619200000286</v>
      </c>
      <c r="F65" s="5">
        <f ca="1">'168 end'!J148</f>
        <v>54.701160000003277</v>
      </c>
      <c r="G65" s="24">
        <f ca="1">'336 end'!J149</f>
        <v>98.845238840000349</v>
      </c>
      <c r="H65" s="24">
        <f ca="1">'672 end'!J149</f>
        <v>127.17604576000062</v>
      </c>
      <c r="I65" s="24">
        <f ca="1">'1344 end'!J149</f>
        <v>3485.1495991999918</v>
      </c>
      <c r="J65" s="24">
        <f ca="1">'2688 end'!J149</f>
        <v>150.45200477134438</v>
      </c>
      <c r="L65" t="str">
        <f t="shared" ca="1" si="120"/>
        <v>CUDA opt non hash</v>
      </c>
      <c r="M65" s="5">
        <f t="shared" ca="1" si="121"/>
        <v>1.4208214098926223E-4</v>
      </c>
      <c r="N65" s="5">
        <f t="shared" ca="1" si="122"/>
        <v>7.5466590949771473E-4</v>
      </c>
      <c r="O65" s="5">
        <f t="shared" ca="1" si="123"/>
        <v>4.6387057305433662E-3</v>
      </c>
      <c r="P65" s="5">
        <f t="shared" ca="1" si="124"/>
        <v>7.3806507155356887E-2</v>
      </c>
      <c r="Q65" s="5">
        <f t="shared" ca="1" si="125"/>
        <v>6.542259379299066E-5</v>
      </c>
      <c r="R65" s="5">
        <f t="shared" ca="1" si="126"/>
        <v>1.4968338528204879E-4</v>
      </c>
      <c r="S65" s="5">
        <f t="shared" ca="1" si="127"/>
        <v>646.19660887816519</v>
      </c>
    </row>
    <row r="66" spans="1:19" x14ac:dyDescent="0.25">
      <c r="A66">
        <v>12</v>
      </c>
      <c r="C66" t="str">
        <f ca="1">OFFSET('42p stat'!$A$1,A66*20,0)</f>
        <v>CUDA opt ant</v>
      </c>
      <c r="D66" s="14">
        <f ca="1">'42 end'!J149</f>
        <v>72.612380000003213</v>
      </c>
      <c r="E66" s="14">
        <f ca="1">'84 end'!J149</f>
        <v>72.6894239999923</v>
      </c>
      <c r="F66" s="5">
        <f ca="1">'168 end'!J149</f>
        <v>15431.679397000147</v>
      </c>
      <c r="G66" s="24">
        <f ca="1">'336 end'!J150</f>
        <v>94.569259999995325</v>
      </c>
      <c r="H66" s="24">
        <f ca="1">'672 end'!J150</f>
        <v>159.90513880000023</v>
      </c>
      <c r="I66" s="24">
        <f ca="1">'1344 end'!J150</f>
        <v>150.75632572000129</v>
      </c>
      <c r="J66" s="24">
        <f ca="1">'2688 end'!J150</f>
        <v>995.58092659244687</v>
      </c>
      <c r="L66" t="str">
        <f t="shared" ca="1" si="120"/>
        <v>CUDA opt ant</v>
      </c>
      <c r="M66" s="5">
        <f t="shared" ca="1" si="121"/>
        <v>1.3319057288992746E-4</v>
      </c>
      <c r="N66" s="5">
        <f t="shared" ca="1" si="122"/>
        <v>6.0259302255041445E-4</v>
      </c>
      <c r="O66" s="5">
        <f t="shared" ca="1" si="123"/>
        <v>4.6440560817451234E-3</v>
      </c>
      <c r="P66" s="5">
        <f t="shared" ca="1" si="124"/>
        <v>7.2203545149639187E-3</v>
      </c>
      <c r="Q66" s="5">
        <f t="shared" ca="1" si="125"/>
        <v>2.9407982476637604E-2</v>
      </c>
      <c r="R66" s="5">
        <f t="shared" ca="1" si="126"/>
        <v>1.8553016579506389E-2</v>
      </c>
      <c r="S66" s="5">
        <f t="shared" ca="1" si="127"/>
        <v>918.33735641557462</v>
      </c>
    </row>
    <row r="67" spans="1:19" x14ac:dyDescent="0.25">
      <c r="A67">
        <v>13</v>
      </c>
      <c r="C67" t="str">
        <f ca="1">OFFSET('42p stat'!$A$1,A67*20,0)</f>
        <v>CUDA opt ant non hash</v>
      </c>
      <c r="D67" s="14">
        <f ca="1">'42 end'!J150</f>
        <v>81.358681000004509</v>
      </c>
      <c r="E67" s="14">
        <f ca="1">'84 end'!J150</f>
        <v>40079.983703000034</v>
      </c>
      <c r="F67" s="5">
        <f ca="1">'168 end'!J150</f>
        <v>201.63844499999917</v>
      </c>
      <c r="G67" s="24">
        <f ca="1">'336 end'!J151</f>
        <v>116.56680399999901</v>
      </c>
      <c r="H67" s="24">
        <f ca="1">'672 end'!J151</f>
        <v>95.872381359999054</v>
      </c>
      <c r="I67" s="24">
        <f ca="1">'1344 end'!J151</f>
        <v>143.58323103999936</v>
      </c>
      <c r="J67" s="24">
        <f ca="1">'2688 end'!J151</f>
        <v>1418.6313744169286</v>
      </c>
      <c r="L67" t="str">
        <f t="shared" ca="1" si="120"/>
        <v>CUDA opt ant non hash</v>
      </c>
      <c r="M67" s="5">
        <f t="shared" ca="1" si="121"/>
        <v>1.2931119865271072E-4</v>
      </c>
      <c r="N67" s="5">
        <f t="shared" ca="1" si="122"/>
        <v>3.1271546556639889E-3</v>
      </c>
      <c r="O67" s="5">
        <f t="shared" ca="1" si="123"/>
        <v>1.8831350913827338E-3</v>
      </c>
      <c r="P67" s="5">
        <f t="shared" ca="1" si="124"/>
        <v>7.0402302539459959E-3</v>
      </c>
      <c r="Q67" s="5">
        <f t="shared" ca="1" si="125"/>
        <v>6.0698397761307473E-5</v>
      </c>
      <c r="R67" s="5">
        <f t="shared" ca="1" si="126"/>
        <v>4.0789049263629924E-5</v>
      </c>
      <c r="S67" s="5">
        <f t="shared" ca="1" si="127"/>
        <v>1413.522927865524</v>
      </c>
    </row>
    <row r="68" spans="1:19" x14ac:dyDescent="0.25">
      <c r="A68">
        <v>14</v>
      </c>
      <c r="C68" t="str">
        <f ca="1">OFFSET('42p stat'!$A$1,A68*20,0)</f>
        <v>CUDA opt ant par</v>
      </c>
      <c r="D68" s="14">
        <f ca="1">'42 end'!J151</f>
        <v>148.50576599998948</v>
      </c>
      <c r="E68" s="14">
        <f ca="1">'84 end'!J151</f>
        <v>225.92204599999246</v>
      </c>
      <c r="F68" s="5">
        <f ca="1">'168 end'!J151</f>
        <v>126.17496200000528</v>
      </c>
      <c r="G68" s="24">
        <f ca="1">'336 end'!J152</f>
        <v>119.96445899999556</v>
      </c>
      <c r="H68" s="24">
        <f ca="1">'672 end'!J152</f>
        <v>11964.502832560003</v>
      </c>
      <c r="I68" s="24">
        <f ca="1">'1344 end'!J152</f>
        <v>33898.100238000006</v>
      </c>
      <c r="J68" s="24">
        <f ca="1">'2688 end'!J152</f>
        <v>3565.702983999995</v>
      </c>
      <c r="L68" t="str">
        <f t="shared" ref="L68:L83" ca="1" si="128">C68</f>
        <v>CUDA opt ant par</v>
      </c>
      <c r="M68" s="5">
        <f t="shared" ca="1" si="121"/>
        <v>1.2587908098413608E-4</v>
      </c>
      <c r="N68" s="5">
        <f t="shared" ca="1" si="122"/>
        <v>5.6416990051565868E-4</v>
      </c>
      <c r="O68" s="5">
        <f t="shared" ca="1" si="123"/>
        <v>2.342788693941395E-3</v>
      </c>
      <c r="P68" s="5">
        <f t="shared" ca="1" si="124"/>
        <v>7.9560191557343143E-3</v>
      </c>
      <c r="Q68" s="5">
        <f t="shared" ca="1" si="125"/>
        <v>0.44472813450585802</v>
      </c>
      <c r="R68" s="5">
        <f t="shared" ca="1" si="126"/>
        <v>0.38128045266445071</v>
      </c>
      <c r="S68" s="5">
        <f t="shared" ca="1" si="127"/>
        <v>2.8358550861235034E-2</v>
      </c>
    </row>
    <row r="69" spans="1:19" x14ac:dyDescent="0.25">
      <c r="A69">
        <v>15</v>
      </c>
      <c r="C69" t="str">
        <f ca="1">OFFSET('42p stat'!$A$1,A69*20,0)</f>
        <v>non CUDA Time</v>
      </c>
      <c r="D69" s="14">
        <f ca="1">'42 end'!J152</f>
        <v>49970.221636039998</v>
      </c>
      <c r="E69" s="14">
        <f ca="1">'84 end'!J152</f>
        <v>55197.310351440006</v>
      </c>
      <c r="F69" s="5">
        <f ca="1">'168 end'!J152</f>
        <v>447808.36600800016</v>
      </c>
      <c r="G69" s="24">
        <f ca="1">'336 end'!J153</f>
        <v>19492.714210879989</v>
      </c>
      <c r="H69" s="24">
        <f ca="1">'672 end'!J153</f>
        <v>1410.6061400000021</v>
      </c>
      <c r="I69" s="24">
        <f ca="1">'1344 end'!J153</f>
        <v>7596.1127662399995</v>
      </c>
      <c r="J69" s="24">
        <f ca="1">'2688 end'!J153</f>
        <v>23.815386000000743</v>
      </c>
      <c r="L69" t="str">
        <f t="shared" ca="1" si="128"/>
        <v>non CUDA Time</v>
      </c>
      <c r="M69" s="5">
        <f t="shared" ca="1" si="121"/>
        <v>1.93441564635547</v>
      </c>
      <c r="N69" s="5">
        <f t="shared" ca="1" si="122"/>
        <v>2.9136173518284276</v>
      </c>
      <c r="O69" s="5">
        <f t="shared" ca="1" si="123"/>
        <v>1.306935959133191</v>
      </c>
      <c r="P69" s="5">
        <f t="shared" ca="1" si="124"/>
        <v>0.7365680692193024</v>
      </c>
      <c r="Q69" s="5">
        <f t="shared" ca="1" si="125"/>
        <v>0.15833672617849337</v>
      </c>
      <c r="R69" s="5">
        <f t="shared" ca="1" si="126"/>
        <v>0.18680111753477102</v>
      </c>
      <c r="S69" s="5">
        <f t="shared" ca="1" si="127"/>
        <v>4.2265140674564203E-2</v>
      </c>
    </row>
    <row r="70" spans="1:19" x14ac:dyDescent="0.25">
      <c r="A70">
        <v>16</v>
      </c>
      <c r="C70" t="str">
        <f ca="1">OFFSET('42p stat'!$A$1,A70*20,0)</f>
        <v>non CUDA</v>
      </c>
      <c r="D70" s="14">
        <f ca="1">'42 end'!J153</f>
        <v>6751.6225639999948</v>
      </c>
      <c r="E70" s="14">
        <f ca="1">'84 end'!J153</f>
        <v>58513.708643999991</v>
      </c>
      <c r="F70" s="5">
        <f ca="1">'168 end'!J153</f>
        <v>11945.35083600002</v>
      </c>
      <c r="G70" s="24">
        <f ca="1">'336 end'!J154</f>
        <v>5028.2824120400001</v>
      </c>
      <c r="H70" s="24">
        <f ca="1">'672 end'!J154</f>
        <v>11781.59866408</v>
      </c>
      <c r="I70" s="24">
        <f ca="1">'1344 end'!J154</f>
        <v>20598.409088360011</v>
      </c>
      <c r="J70" s="24">
        <f ca="1">'2688 end'!J154</f>
        <v>27.048402999999485</v>
      </c>
      <c r="L70" t="str">
        <f t="shared" ca="1" si="128"/>
        <v>non CUDA</v>
      </c>
      <c r="M70" s="5">
        <f t="shared" ca="1" si="121"/>
        <v>1.7924954689159194</v>
      </c>
      <c r="N70" s="5">
        <f t="shared" ca="1" si="122"/>
        <v>0.32311333340026122</v>
      </c>
      <c r="O70" s="5">
        <f t="shared" ca="1" si="123"/>
        <v>0.64322825071094425</v>
      </c>
      <c r="P70" s="5">
        <f t="shared" ca="1" si="124"/>
        <v>0.63688960221906621</v>
      </c>
      <c r="Q70" s="5">
        <f t="shared" ca="1" si="125"/>
        <v>0.76379258824729579</v>
      </c>
      <c r="R70" s="5">
        <f t="shared" ca="1" si="126"/>
        <v>0.49355616930421398</v>
      </c>
      <c r="S70" s="5">
        <f t="shared" ca="1" si="127"/>
        <v>3.8906579414666458E-2</v>
      </c>
    </row>
    <row r="71" spans="1:19" x14ac:dyDescent="0.25">
      <c r="A71">
        <v>17</v>
      </c>
      <c r="C71" t="str">
        <f ca="1">OFFSET('42p stat'!$A$1,A71*20,0)</f>
        <v>non CUDA non hash</v>
      </c>
      <c r="D71" s="14">
        <f ca="1">'42 end'!J154</f>
        <v>31393.991364639998</v>
      </c>
      <c r="E71" s="14">
        <f ca="1">'84 end'!J154</f>
        <v>65901.737597759988</v>
      </c>
      <c r="F71" s="5">
        <f ca="1">'168 end'!J154</f>
        <v>1014708.3825809999</v>
      </c>
      <c r="G71" s="24">
        <f ca="1">'336 end'!J155</f>
        <v>33034.151329079999</v>
      </c>
      <c r="H71" s="24">
        <f ca="1">'672 end'!J155</f>
        <v>4360119.5505030015</v>
      </c>
      <c r="I71" s="24">
        <f ca="1">'1344 end'!J155</f>
        <v>258767.43931099999</v>
      </c>
      <c r="J71" s="24">
        <f ca="1">'2688 end'!J155</f>
        <v>68243.263104000027</v>
      </c>
      <c r="L71" t="str">
        <f t="shared" ca="1" si="128"/>
        <v>non CUDA non hash</v>
      </c>
      <c r="M71" s="5">
        <f t="shared" ca="1" si="121"/>
        <v>4.4845818985430137</v>
      </c>
      <c r="N71" s="5">
        <f t="shared" ca="1" si="122"/>
        <v>2.9795522320126753</v>
      </c>
      <c r="O71" s="5">
        <f t="shared" ca="1" si="123"/>
        <v>1.0853705089997125</v>
      </c>
      <c r="P71" s="5">
        <f t="shared" ca="1" si="124"/>
        <v>0.67415456235284765</v>
      </c>
      <c r="Q71" s="5">
        <f t="shared" ca="1" si="125"/>
        <v>2.2424687806817209E-6</v>
      </c>
      <c r="R71" s="5">
        <f t="shared" ca="1" si="126"/>
        <v>2.5811307778023992E-7</v>
      </c>
      <c r="S71" s="5">
        <f t="shared" ca="1" si="127"/>
        <v>7.2122373620094986E-3</v>
      </c>
    </row>
    <row r="72" spans="1:19" x14ac:dyDescent="0.25">
      <c r="A72">
        <v>18</v>
      </c>
      <c r="C72" t="str">
        <f ca="1">OFFSET('42p stat'!$A$1,A72*20,0)</f>
        <v>Classic ACO</v>
      </c>
      <c r="D72" s="14">
        <f ca="1">'42 end'!J155</f>
        <v>185979674.41574499</v>
      </c>
      <c r="E72" s="14">
        <f ca="1">'84 end'!J155</f>
        <v>1819201436.1225934</v>
      </c>
      <c r="F72" s="5">
        <f ca="1">'168 end'!J155</f>
        <v>4227732039.3342276</v>
      </c>
      <c r="G72" s="24">
        <f ca="1">'336 end'!J156</f>
        <v>1609400.5064399999</v>
      </c>
      <c r="H72" s="24">
        <f ca="1">'672 end'!J156</f>
        <v>3518606.8682440016</v>
      </c>
      <c r="I72" s="24">
        <f ca="1">'1344 end'!J156</f>
        <v>227111.83460500004</v>
      </c>
      <c r="J72" s="24">
        <f ca="1">'2688 end'!J156</f>
        <v>19047.124899999952</v>
      </c>
      <c r="L72" t="str">
        <f t="shared" ca="1" si="128"/>
        <v>Classic ACO</v>
      </c>
      <c r="M72" s="5">
        <f t="shared" ca="1" si="121"/>
        <v>3.1548496012385597E-3</v>
      </c>
      <c r="N72" s="5">
        <f t="shared" ca="1" si="122"/>
        <v>4.8266751928522748E-3</v>
      </c>
      <c r="O72" s="5">
        <f t="shared" ca="1" si="123"/>
        <v>3.515179500452336E-3</v>
      </c>
      <c r="P72" s="5">
        <f t="shared" ca="1" si="124"/>
        <v>2.6424239913135609E-4</v>
      </c>
      <c r="Q72" s="5">
        <f t="shared" ca="1" si="125"/>
        <v>8.7596579207070019E-4</v>
      </c>
      <c r="R72" s="5">
        <f t="shared" ca="1" si="126"/>
        <v>1.174614508681343E-4</v>
      </c>
      <c r="S72" s="5">
        <f t="shared" ca="1" si="127"/>
        <v>8.1317648008386121E-3</v>
      </c>
    </row>
    <row r="73" spans="1:19" x14ac:dyDescent="0.25">
      <c r="A73">
        <v>19</v>
      </c>
      <c r="C73" t="str">
        <f ca="1">OFFSET('42p stat'!$A$1,A73*20,0)</f>
        <v>Classic ACO non hash</v>
      </c>
      <c r="D73" s="14">
        <f ca="1">'42 end'!J156</f>
        <v>5339043136.7962446</v>
      </c>
      <c r="E73" s="14">
        <f ca="1">'84 end'!J156</f>
        <v>18126026.844424002</v>
      </c>
      <c r="F73" s="5">
        <f ca="1">'168 end'!J156</f>
        <v>372976018.16359401</v>
      </c>
      <c r="G73" s="24">
        <f ca="1">'336 end'!J157</f>
        <v>170851.74502300002</v>
      </c>
      <c r="H73" s="24">
        <f ca="1">'672 end'!J157</f>
        <v>82107.579070120017</v>
      </c>
      <c r="I73" s="24">
        <f ca="1">'1344 end'!J157</f>
        <v>27548.260127839996</v>
      </c>
      <c r="J73" s="24">
        <f ca="1">'2688 end'!J157</f>
        <v>11363.04391599997</v>
      </c>
      <c r="L73" t="str">
        <f t="shared" ca="1" si="128"/>
        <v>Classic ACO non hash</v>
      </c>
      <c r="M73" s="5">
        <f t="shared" ca="1" si="121"/>
        <v>1.7263035398342508E-2</v>
      </c>
      <c r="N73" s="5">
        <f t="shared" ca="1" si="122"/>
        <v>5.2557256321942745E-4</v>
      </c>
      <c r="O73" s="5">
        <f t="shared" ca="1" si="123"/>
        <v>1.1694865739043084E-3</v>
      </c>
      <c r="P73" s="5">
        <f t="shared" ca="1" si="124"/>
        <v>1.0118840916337368E-4</v>
      </c>
      <c r="Q73" s="5">
        <f t="shared" ca="1" si="125"/>
        <v>2.542528416306858E-3</v>
      </c>
      <c r="R73" s="5">
        <f t="shared" ca="1" si="126"/>
        <v>8.1841549659117212E-4</v>
      </c>
      <c r="S73" s="5">
        <f t="shared" ca="1" si="127"/>
        <v>8.1310751455943315E-3</v>
      </c>
    </row>
    <row r="74" spans="1:19" x14ac:dyDescent="0.25">
      <c r="A74">
        <v>20</v>
      </c>
      <c r="C74" t="str">
        <f ca="1">OFFSET('42p stat'!$A$1,A74*20,0)</f>
        <v>omp</v>
      </c>
      <c r="D74" s="14">
        <f ca="1">'42 end'!J157</f>
        <v>2756.9613901599996</v>
      </c>
      <c r="E74" s="14">
        <f ca="1">'84 end'!J157</f>
        <v>29213.499027959995</v>
      </c>
      <c r="F74" s="5">
        <f ca="1">'168 end'!J157</f>
        <v>361978.27163899987</v>
      </c>
      <c r="G74" s="24">
        <f ca="1">'336 end'!J158</f>
        <v>64907.839197720015</v>
      </c>
      <c r="H74" s="24">
        <f ca="1">'672 end'!J158</f>
        <v>6115.0434603599988</v>
      </c>
      <c r="I74" s="24">
        <f ca="1">'1344 end'!J158</f>
        <v>19891.758799079998</v>
      </c>
      <c r="J74" s="24">
        <f ca="1">'2688 end'!J158</f>
        <v>38515874.652442999</v>
      </c>
      <c r="L74" t="str">
        <f t="shared" ca="1" si="128"/>
        <v>omp</v>
      </c>
      <c r="M74" s="5">
        <f t="shared" ca="1" si="121"/>
        <v>1.1792534042591567</v>
      </c>
      <c r="N74" s="5">
        <f t="shared" ca="1" si="122"/>
        <v>2.0707180502222675</v>
      </c>
      <c r="O74" s="5">
        <f t="shared" ca="1" si="123"/>
        <v>3.8195826404068236</v>
      </c>
      <c r="P74" s="5">
        <f t="shared" ca="1" si="124"/>
        <v>2.1020089680502769</v>
      </c>
      <c r="Q74" s="5">
        <f t="shared" ca="1" si="125"/>
        <v>0.36367603007288124</v>
      </c>
      <c r="R74" s="5">
        <f t="shared" ca="1" si="126"/>
        <v>0.44715933469241465</v>
      </c>
      <c r="S74" s="5">
        <f t="shared" ca="1" si="127"/>
        <v>5.1785383584914096E-5</v>
      </c>
    </row>
    <row r="75" spans="1:19" x14ac:dyDescent="0.25">
      <c r="A75">
        <v>21</v>
      </c>
      <c r="C75" t="str">
        <f ca="1">OFFSET('42p stat'!$A$1,A75*20,0)</f>
        <v>omp non hash</v>
      </c>
      <c r="D75" s="14">
        <f ca="1">'42 end'!J158</f>
        <v>122020.97213899996</v>
      </c>
      <c r="E75" s="14">
        <f ca="1">'84 end'!J158</f>
        <v>36465.18756803999</v>
      </c>
      <c r="F75" s="5">
        <f ca="1">'168 end'!J158</f>
        <v>388215.42746400007</v>
      </c>
      <c r="G75" s="24">
        <f ca="1">'336 end'!J159</f>
        <v>28545.970012279999</v>
      </c>
      <c r="H75" s="24">
        <f ca="1">'672 end'!J159</f>
        <v>4874.5794766799954</v>
      </c>
      <c r="I75" s="24">
        <f ca="1">'1344 end'!J159</f>
        <v>3925.5641625999988</v>
      </c>
      <c r="J75" s="24">
        <f ca="1">'2688 end'!J159</f>
        <v>16330256.040140996</v>
      </c>
      <c r="L75" t="str">
        <f t="shared" ca="1" si="128"/>
        <v>omp non hash</v>
      </c>
      <c r="M75" s="5">
        <f t="shared" ca="1" si="121"/>
        <v>1.2652953319900635</v>
      </c>
      <c r="N75" s="5">
        <f t="shared" ca="1" si="122"/>
        <v>2.0439130772574106</v>
      </c>
      <c r="O75" s="5">
        <f t="shared" ca="1" si="123"/>
        <v>3.2254951275977479</v>
      </c>
      <c r="P75" s="5">
        <f t="shared" ca="1" si="124"/>
        <v>1.5162996737765158</v>
      </c>
      <c r="Q75" s="5">
        <f t="shared" ca="1" si="125"/>
        <v>5.5903026864268597E-4</v>
      </c>
      <c r="R75" s="5">
        <f t="shared" ca="1" si="126"/>
        <v>3.2893915606192037E-4</v>
      </c>
      <c r="S75" s="5">
        <f t="shared" ca="1" si="127"/>
        <v>5.0367887778621187E-5</v>
      </c>
    </row>
    <row r="76" spans="1:19" x14ac:dyDescent="0.25">
      <c r="A76">
        <v>22</v>
      </c>
      <c r="C76" t="str">
        <f ca="1">OFFSET('42p stat'!$A$1,A76*20,0)</f>
        <v>non CUDA transp Time</v>
      </c>
      <c r="D76" s="14">
        <f ca="1">'42 end'!J159</f>
        <v>54156.58414084003</v>
      </c>
      <c r="E76" s="14">
        <f ca="1">'84 end'!J159</f>
        <v>49587.751100000016</v>
      </c>
      <c r="F76" s="5">
        <f ca="1">'168 end'!J159</f>
        <v>18931402.130931001</v>
      </c>
      <c r="G76" s="24">
        <f ca="1">'336 end'!J160</f>
        <v>7081.6490735199959</v>
      </c>
      <c r="H76" s="24">
        <f ca="1">'672 end'!J160</f>
        <v>1102.7701046399959</v>
      </c>
      <c r="I76" s="24">
        <f ca="1">'1344 end'!J160</f>
        <v>2259.6752510399897</v>
      </c>
      <c r="J76" s="24">
        <f ca="1">'2688 end'!J160</f>
        <v>16877.483287000028</v>
      </c>
      <c r="L76" t="str">
        <f t="shared" ca="1" si="128"/>
        <v>non CUDA transp Time</v>
      </c>
      <c r="M76" s="5">
        <f t="shared" ca="1" si="121"/>
        <v>0.55609293254573899</v>
      </c>
      <c r="N76" s="5">
        <f t="shared" ca="1" si="122"/>
        <v>0.34691567993879274</v>
      </c>
      <c r="O76" s="5">
        <f t="shared" ca="1" si="123"/>
        <v>1.4510177944418237</v>
      </c>
      <c r="P76" s="5">
        <f t="shared" ca="1" si="124"/>
        <v>0.45230725845682263</v>
      </c>
      <c r="Q76" s="5">
        <f t="shared" ca="1" si="125"/>
        <v>0.10152974600223001</v>
      </c>
      <c r="R76" s="5">
        <f t="shared" ca="1" si="126"/>
        <v>8.8235384433719033E-2</v>
      </c>
      <c r="S76" s="5">
        <f t="shared" ca="1" si="127"/>
        <v>7.9959009652603181E-3</v>
      </c>
    </row>
    <row r="77" spans="1:19" x14ac:dyDescent="0.25">
      <c r="A77">
        <v>23</v>
      </c>
      <c r="C77" t="str">
        <f ca="1">OFFSET('42p stat'!$A$1,A77*20,0)</f>
        <v>non CUDA transp</v>
      </c>
      <c r="D77" s="14">
        <f ca="1">'42 end'!J160</f>
        <v>6365.9741593600038</v>
      </c>
      <c r="E77" s="14">
        <f ca="1">'84 end'!J160</f>
        <v>6094.0335239999749</v>
      </c>
      <c r="F77" s="5">
        <f ca="1">'168 end'!J160</f>
        <v>2742566.1002439992</v>
      </c>
      <c r="G77" s="24">
        <f ca="1">'336 end'!J161</f>
        <v>15885.902272039999</v>
      </c>
      <c r="H77" s="24">
        <f ca="1">'672 end'!J161</f>
        <v>3131.9586576400002</v>
      </c>
      <c r="I77" s="24">
        <f ca="1">'1344 end'!J161</f>
        <v>4808.6698659999993</v>
      </c>
      <c r="J77" s="24">
        <f ca="1">'2688 end'!J161</f>
        <v>13429.207032999986</v>
      </c>
      <c r="L77" t="str">
        <f t="shared" ca="1" si="128"/>
        <v>non CUDA transp</v>
      </c>
      <c r="M77" s="5">
        <f t="shared" ca="1" si="121"/>
        <v>0.77839935407349237</v>
      </c>
      <c r="N77" s="5">
        <f t="shared" ca="1" si="122"/>
        <v>0.19545859599056647</v>
      </c>
      <c r="O77" s="5">
        <f t="shared" ca="1" si="123"/>
        <v>0.4566060753401226</v>
      </c>
      <c r="P77" s="5">
        <f t="shared" ca="1" si="124"/>
        <v>0.38197103339541133</v>
      </c>
      <c r="Q77" s="5">
        <f t="shared" ca="1" si="125"/>
        <v>0.19246741054100108</v>
      </c>
      <c r="R77" s="5">
        <f t="shared" ca="1" si="126"/>
        <v>0.18418560132386849</v>
      </c>
      <c r="S77" s="5">
        <f t="shared" ca="1" si="127"/>
        <v>8.8170740036061217E-3</v>
      </c>
    </row>
    <row r="78" spans="1:19" x14ac:dyDescent="0.25">
      <c r="A78">
        <v>24</v>
      </c>
      <c r="C78" t="str">
        <f ca="1">OFFSET('42p stat'!$A$1,A78*20,0)</f>
        <v>non CUDA transp non hash</v>
      </c>
      <c r="D78" s="14">
        <f ca="1">'42 end'!J161</f>
        <v>2707.6966783600033</v>
      </c>
      <c r="E78" s="14">
        <f ca="1">'84 end'!J161</f>
        <v>127909.12323335998</v>
      </c>
      <c r="F78" s="5">
        <f ca="1">'168 end'!J161</f>
        <v>3160987.3603299996</v>
      </c>
      <c r="G78" s="24">
        <f ca="1">'336 end'!J162</f>
        <v>25009.755054640013</v>
      </c>
      <c r="H78" s="24">
        <f ca="1">'672 end'!J162</f>
        <v>3889.2555252000043</v>
      </c>
      <c r="I78" s="24">
        <f ca="1">'1344 end'!J162</f>
        <v>28753.700776880007</v>
      </c>
      <c r="J78" s="24" t="e">
        <f ca="1">'2688 end'!J162</f>
        <v>#DIV/0!</v>
      </c>
      <c r="L78" t="str">
        <f t="shared" ca="1" si="128"/>
        <v>non CUDA transp non hash</v>
      </c>
      <c r="M78" s="5">
        <f t="shared" ca="1" si="121"/>
        <v>0.87971281621781983</v>
      </c>
      <c r="N78" s="5">
        <f t="shared" ca="1" si="122"/>
        <v>2.2461862389613909</v>
      </c>
      <c r="O78" s="5">
        <f t="shared" ca="1" si="123"/>
        <v>0.4734321840250843</v>
      </c>
      <c r="P78" s="5">
        <f t="shared" ca="1" si="124"/>
        <v>0.51887249860734119</v>
      </c>
      <c r="Q78" s="5">
        <f t="shared" ca="1" si="125"/>
        <v>5.071957703552414E-4</v>
      </c>
      <c r="R78" s="5">
        <f t="shared" ca="1" si="126"/>
        <v>7.9552275870399048E-4</v>
      </c>
      <c r="S78" s="5" t="e">
        <f t="shared" ca="1" si="127"/>
        <v>#DIV/0!</v>
      </c>
    </row>
    <row r="79" spans="1:19" x14ac:dyDescent="0.25">
      <c r="A79">
        <v>25</v>
      </c>
      <c r="C79" t="str">
        <f ca="1">OFFSET('42p stat'!$A$1,A79*20,0)</f>
        <v>non CUDA AVX Time</v>
      </c>
      <c r="D79" s="14">
        <f ca="1">'42 end'!J162</f>
        <v>52733.074396760028</v>
      </c>
      <c r="E79" s="14">
        <f ca="1">'84 end'!J162</f>
        <v>31147.663213000007</v>
      </c>
      <c r="F79" s="5">
        <f ca="1">'168 end'!J162</f>
        <v>694682.55500700022</v>
      </c>
      <c r="G79" s="24">
        <f ca="1">'336 end'!J163</f>
        <v>27487.954394359997</v>
      </c>
      <c r="H79" s="24">
        <f ca="1">'672 end'!J163</f>
        <v>1025.4462320000016</v>
      </c>
      <c r="I79" s="24">
        <f ca="1">'1344 end'!J163</f>
        <v>7658.2292217600088</v>
      </c>
      <c r="J79" s="24" t="e">
        <f ca="1">'2688 end'!J163</f>
        <v>#DIV/0!</v>
      </c>
      <c r="L79" t="str">
        <f t="shared" ca="1" si="128"/>
        <v>non CUDA AVX Time</v>
      </c>
      <c r="M79" s="5">
        <f t="shared" ca="1" si="121"/>
        <v>2.0502823163992612</v>
      </c>
      <c r="N79" s="5">
        <f t="shared" ca="1" si="122"/>
        <v>2.2024076074405876</v>
      </c>
      <c r="O79" s="5">
        <f t="shared" ca="1" si="123"/>
        <v>1.6564753631105567</v>
      </c>
      <c r="P79" s="5">
        <f t="shared" ca="1" si="124"/>
        <v>0.8698516664915521</v>
      </c>
      <c r="Q79" s="5">
        <f t="shared" ca="1" si="125"/>
        <v>9.8961207642042595E-2</v>
      </c>
      <c r="R79" s="5">
        <f t="shared" ca="1" si="126"/>
        <v>0.18055445566730419</v>
      </c>
      <c r="S79" s="5" t="e">
        <f t="shared" ca="1" si="127"/>
        <v>#DIV/0!</v>
      </c>
    </row>
    <row r="80" spans="1:19" x14ac:dyDescent="0.25">
      <c r="A80">
        <v>26</v>
      </c>
      <c r="C80" t="str">
        <f ca="1">OFFSET('42p stat'!$A$1,A80*20,0)</f>
        <v>non CUDA AVX</v>
      </c>
      <c r="D80" s="14">
        <f ca="1">'42 end'!J163</f>
        <v>3426.6815929999993</v>
      </c>
      <c r="E80" s="14">
        <f ca="1">'84 end'!J163</f>
        <v>17102.946895999987</v>
      </c>
      <c r="F80" s="5">
        <f ca="1">'168 end'!J163</f>
        <v>104565.07719999999</v>
      </c>
      <c r="G80" s="24">
        <f ca="1">'336 end'!J164</f>
        <v>6393.4593203599952</v>
      </c>
      <c r="H80" s="24">
        <f ca="1">'672 end'!J164</f>
        <v>3835.8979284000006</v>
      </c>
      <c r="I80" s="24">
        <f ca="1">'1344 end'!J164</f>
        <v>23659.842105640015</v>
      </c>
      <c r="J80" s="24" t="e">
        <f ca="1">'2688 end'!J164</f>
        <v>#DIV/0!</v>
      </c>
      <c r="L80" t="str">
        <f t="shared" ca="1" si="128"/>
        <v>non CUDA AVX</v>
      </c>
      <c r="M80" s="5">
        <f t="shared" ca="1" si="121"/>
        <v>1.3651150435088495</v>
      </c>
      <c r="N80" s="5">
        <f t="shared" ca="1" si="122"/>
        <v>0.18556346953118469</v>
      </c>
      <c r="O80" s="5">
        <f t="shared" ca="1" si="123"/>
        <v>1.9910509910518734</v>
      </c>
      <c r="P80" s="5">
        <f t="shared" ca="1" si="124"/>
        <v>0.69555578864439493</v>
      </c>
      <c r="Q80" s="5">
        <f t="shared" ca="1" si="125"/>
        <v>0.28696122892370785</v>
      </c>
      <c r="R80" s="5">
        <f t="shared" ca="1" si="126"/>
        <v>0.50214419658785614</v>
      </c>
      <c r="S80" s="5" t="e">
        <f t="shared" ca="1" si="127"/>
        <v>#DIV/0!</v>
      </c>
    </row>
    <row r="81" spans="1:19" x14ac:dyDescent="0.25">
      <c r="A81">
        <v>27</v>
      </c>
      <c r="C81" t="str">
        <f ca="1">OFFSET('84p stat'!$A$1,A81*20,0)</f>
        <v>non CUDA AVX non hash</v>
      </c>
      <c r="D81" s="14">
        <f ca="1">'42 end'!J164</f>
        <v>6714.0890145599988</v>
      </c>
      <c r="E81" s="14">
        <f ca="1">'84 end'!J164</f>
        <v>55104.491376640006</v>
      </c>
      <c r="F81" s="5">
        <f ca="1">'168 end'!J164</f>
        <v>899584.03270899982</v>
      </c>
      <c r="G81" s="24">
        <f ca="1">'336 end'!J165</f>
        <v>42059.478673399994</v>
      </c>
      <c r="H81" s="24">
        <f ca="1">'672 end'!J165</f>
        <v>5098.8613642000018</v>
      </c>
      <c r="I81" s="24">
        <f ca="1">'1344 end'!J165</f>
        <v>18668.580103479992</v>
      </c>
      <c r="J81" s="24" t="e">
        <f ca="1">'2688 end'!J165</f>
        <v>#DIV/0!</v>
      </c>
      <c r="L81" t="str">
        <f t="shared" ca="1" si="128"/>
        <v>non CUDA AVX non hash</v>
      </c>
      <c r="M81" s="5">
        <f t="shared" ca="1" si="121"/>
        <v>2.1644313487456706</v>
      </c>
      <c r="N81" s="5">
        <f t="shared" ca="1" si="122"/>
        <v>2.79394754240337</v>
      </c>
      <c r="O81" s="5">
        <f t="shared" ca="1" si="123"/>
        <v>1.0754277607357214</v>
      </c>
      <c r="P81" s="5">
        <f t="shared" ca="1" si="124"/>
        <v>0.7438601627647593</v>
      </c>
      <c r="Q81" s="5">
        <f t="shared" ca="1" si="125"/>
        <v>7.8708281915237618E-4</v>
      </c>
      <c r="R81" s="5">
        <f t="shared" ca="1" si="126"/>
        <v>9.3846382086223306E-4</v>
      </c>
      <c r="S81" s="5" t="e">
        <f t="shared" ca="1" si="127"/>
        <v>#DIV/0!</v>
      </c>
    </row>
    <row r="82" spans="1:19" x14ac:dyDescent="0.25">
      <c r="A82">
        <v>28</v>
      </c>
      <c r="C82" t="str">
        <f ca="1">OFFSET('84p stat'!$A$1,A82*20,0)</f>
        <v>non CUDA AVX_OMP Time</v>
      </c>
      <c r="D82" s="14">
        <f ca="1">'42 end'!J165</f>
        <v>9636.626045959998</v>
      </c>
      <c r="E82" s="14">
        <f ca="1">'84 end'!J165</f>
        <v>69304.939797000014</v>
      </c>
      <c r="F82" s="5">
        <f ca="1">'168 end'!J165</f>
        <v>245488.38895699999</v>
      </c>
      <c r="G82" s="24">
        <f ca="1">'336 end'!J166</f>
        <v>26774.657080560017</v>
      </c>
      <c r="H82" s="24">
        <f ca="1">'672 end'!J166</f>
        <v>764.3823217600019</v>
      </c>
      <c r="I82" s="24">
        <f ca="1">'1344 end'!J166</f>
        <v>24843.94099924</v>
      </c>
      <c r="J82" s="24" t="e">
        <f ca="1">'2688 end'!J166</f>
        <v>#DIV/0!</v>
      </c>
      <c r="L82" t="str">
        <f t="shared" ca="1" si="128"/>
        <v>non CUDA AVX_OMP Time</v>
      </c>
      <c r="M82" s="5">
        <f t="shared" ca="1" si="121"/>
        <v>2.725521963487942</v>
      </c>
      <c r="N82" s="5">
        <f t="shared" ca="1" si="122"/>
        <v>0.40192923883652576</v>
      </c>
      <c r="O82" s="5">
        <f t="shared" ca="1" si="123"/>
        <v>3.3026232795076598</v>
      </c>
      <c r="P82" s="5">
        <f t="shared" ca="1" si="124"/>
        <v>1.5237611066689194</v>
      </c>
      <c r="Q82" s="5">
        <f t="shared" ca="1" si="125"/>
        <v>8.2890395643533343E-2</v>
      </c>
      <c r="R82" s="5">
        <f t="shared" ca="1" si="126"/>
        <v>0.30965301916967924</v>
      </c>
      <c r="S82" s="5" t="e">
        <f t="shared" ca="1" si="127"/>
        <v>#DIV/0!</v>
      </c>
    </row>
    <row r="83" spans="1:19" x14ac:dyDescent="0.25">
      <c r="A83">
        <v>29</v>
      </c>
      <c r="C83" t="str">
        <f ca="1">OFFSET('84p stat'!$A$1,A83*20,0)</f>
        <v>non CUDA AVX_OMP</v>
      </c>
      <c r="D83" s="14">
        <f ca="1">'42 end'!J166</f>
        <v>3504.1638479999988</v>
      </c>
      <c r="E83" s="14">
        <f ca="1">'84 end'!J166</f>
        <v>226574.12113600009</v>
      </c>
      <c r="F83" s="5">
        <f ca="1">'168 end'!J166</f>
        <v>134881.58651600007</v>
      </c>
      <c r="G83" s="24">
        <f ca="1">'336 end'!J167</f>
        <v>5286.6060865600102</v>
      </c>
      <c r="H83" s="24">
        <f ca="1">'672 end'!J167</f>
        <v>3467.7404239999987</v>
      </c>
      <c r="I83" s="24">
        <f ca="1">'1344 end'!J167</f>
        <v>16119.308739000002</v>
      </c>
      <c r="J83" s="24" t="e">
        <f ca="1">'2688 end'!J167</f>
        <v>#DIV/0!</v>
      </c>
      <c r="L83" t="str">
        <f t="shared" ca="1" si="128"/>
        <v>non CUDA AVX_OMP</v>
      </c>
      <c r="M83" s="5">
        <f t="shared" ca="1" si="121"/>
        <v>1.2952904616763723</v>
      </c>
      <c r="N83" s="5">
        <f t="shared" ca="1" si="122"/>
        <v>0.68702422576486566</v>
      </c>
      <c r="O83" s="5">
        <f t="shared" ca="1" si="123"/>
        <v>2.1414572763328912</v>
      </c>
      <c r="P83" s="5">
        <f t="shared" ca="1" si="124"/>
        <v>0.63407134659513431</v>
      </c>
      <c r="Q83" s="5">
        <f t="shared" ca="1" si="125"/>
        <v>0.2541003029196216</v>
      </c>
      <c r="R83" s="5">
        <f t="shared" ca="1" si="126"/>
        <v>0.38187558241392688</v>
      </c>
      <c r="S83" s="5" t="e">
        <f t="shared" ca="1" si="127"/>
        <v>#DIV/0!</v>
      </c>
    </row>
    <row r="84" spans="1:19" x14ac:dyDescent="0.25">
      <c r="A84">
        <v>30</v>
      </c>
      <c r="C84" t="str">
        <f ca="1">OFFSET('84p stat'!$A$1,A84*20,0)</f>
        <v>non CUDA AVX_OMP non hash</v>
      </c>
      <c r="D84" s="14">
        <f ca="1">'42 end'!J167</f>
        <v>10204.033672240004</v>
      </c>
      <c r="E84" s="14">
        <f ca="1">'84 end'!J167</f>
        <v>68575.891273999994</v>
      </c>
      <c r="F84" s="5">
        <f ca="1">'168 end'!J167</f>
        <v>119753.549044</v>
      </c>
      <c r="G84" s="24">
        <f ca="1">'336 end'!J168</f>
        <v>25073.62889475999</v>
      </c>
      <c r="H84" s="24">
        <f ca="1">'672 end'!J168</f>
        <v>2940.0074462399989</v>
      </c>
      <c r="I84" s="24">
        <f ca="1">'1344 end'!J168</f>
        <v>11369.303266560011</v>
      </c>
      <c r="J84" s="24" t="e">
        <f ca="1">'2688 end'!J168</f>
        <v>#DIV/0!</v>
      </c>
      <c r="L84" t="str">
        <f t="shared" ref="L84:L104" ca="1" si="129">C84</f>
        <v>non CUDA AVX_OMP non hash</v>
      </c>
      <c r="M84" s="5">
        <f t="shared" ref="M84:S84" ca="1" si="130">$B$1*POWER(M32,2)*SQRT(D84/(POWER(D32*$C$1,2))+D$74/(POWER(D$20*$C$1,2)))</f>
        <v>2.6645088375321584</v>
      </c>
      <c r="N84" s="5">
        <f t="shared" ca="1" si="130"/>
        <v>0.34029094846396862</v>
      </c>
      <c r="O84" s="5">
        <f t="shared" ca="1" si="130"/>
        <v>1.7575259927045865</v>
      </c>
      <c r="P84" s="5">
        <f t="shared" ca="1" si="130"/>
        <v>1.4394527380980413</v>
      </c>
      <c r="Q84" s="5">
        <f t="shared" ca="1" si="130"/>
        <v>4.1367208447298554E-4</v>
      </c>
      <c r="R84" s="5">
        <f t="shared" ca="1" si="130"/>
        <v>5.4017958073080145E-4</v>
      </c>
      <c r="S84" s="5" t="e">
        <f t="shared" ca="1" si="130"/>
        <v>#DIV/0!</v>
      </c>
    </row>
    <row r="85" spans="1:19" x14ac:dyDescent="0.25">
      <c r="A85">
        <v>31</v>
      </c>
      <c r="C85" t="str">
        <f ca="1">OFFSET('84p stat'!$A$1,A85*20,0)</f>
        <v>CUDA ant add CPU_AVX Time</v>
      </c>
      <c r="D85" s="14">
        <f ca="1">'42 end'!J168</f>
        <v>1086.9540812400028</v>
      </c>
      <c r="E85" s="14">
        <f ca="1">'84 end'!J168</f>
        <v>1200.9421819999966</v>
      </c>
      <c r="F85" s="5">
        <f ca="1">'168 end'!J168</f>
        <v>25161.238317999963</v>
      </c>
      <c r="G85" s="24">
        <f ca="1">'336 end'!J169</f>
        <v>6073.0845340000014</v>
      </c>
      <c r="H85" s="24">
        <f ca="1">'672 end'!J169</f>
        <v>802.7851774400001</v>
      </c>
      <c r="I85" s="24">
        <f ca="1">'1344 end'!J169</f>
        <v>2441.8725355600022</v>
      </c>
      <c r="J85" s="24" t="e">
        <f ca="1">'2688 end'!J169</f>
        <v>#DIV/0!</v>
      </c>
      <c r="L85" t="str">
        <f t="shared" ca="1" si="129"/>
        <v>CUDA ant add CPU_AVX Time</v>
      </c>
      <c r="M85" s="5">
        <f t="shared" ref="M85:S85" ca="1" si="131">$B$1*POWER(M33,2)*SQRT(D85/(POWER(D33*$C$1,2))+D$74/(POWER(D$20*$C$1,2)))</f>
        <v>4.8733298921188918E-2</v>
      </c>
      <c r="N85" s="5">
        <f t="shared" ca="1" si="131"/>
        <v>2.5576553815281126E-2</v>
      </c>
      <c r="O85" s="5">
        <f t="shared" ca="1" si="131"/>
        <v>6.0645152265079931E-2</v>
      </c>
      <c r="P85" s="5">
        <f t="shared" ca="1" si="131"/>
        <v>6.7513419417579754E-2</v>
      </c>
      <c r="Q85" s="5">
        <f t="shared" ca="1" si="131"/>
        <v>8.4511897859915572E-2</v>
      </c>
      <c r="R85" s="5">
        <f t="shared" ca="1" si="131"/>
        <v>9.0402985522897286E-2</v>
      </c>
      <c r="S85" s="5" t="e">
        <f t="shared" ca="1" si="131"/>
        <v>#DIV/0!</v>
      </c>
    </row>
    <row r="86" spans="1:19" x14ac:dyDescent="0.25">
      <c r="A86">
        <v>32</v>
      </c>
      <c r="C86" t="str">
        <f ca="1">OFFSET('84p stat'!$A$1,A86*20,0)</f>
        <v>non CUDA transp_AVX Time</v>
      </c>
      <c r="D86" s="14">
        <f ca="1">'42 end'!J169</f>
        <v>44938.23232476</v>
      </c>
      <c r="E86" s="14">
        <f ca="1">'84 end'!J169</f>
        <v>38433.702196999984</v>
      </c>
      <c r="F86" s="5">
        <f ca="1">'168 end'!J169</f>
        <v>37095745.963297009</v>
      </c>
      <c r="G86" s="24">
        <f ca="1">'336 end'!J170</f>
        <v>11647.277044559998</v>
      </c>
      <c r="H86" s="24">
        <f ca="1">'672 end'!J170</f>
        <v>2657.8585850399977</v>
      </c>
      <c r="I86" s="24">
        <f ca="1">'1344 end'!J170</f>
        <v>18136.070228279994</v>
      </c>
      <c r="J86" s="24" t="e">
        <f ca="1">'2688 end'!J170</f>
        <v>#DIV/0!</v>
      </c>
      <c r="L86" t="str">
        <f t="shared" ca="1" si="129"/>
        <v>non CUDA transp_AVX Time</v>
      </c>
      <c r="M86" s="5">
        <f t="shared" ref="M86:S86" ca="1" si="132">$B$1*POWER(M34,2)*SQRT(D86/(POWER(D34*$C$1,2))+D$74/(POWER(D$20*$C$1,2)))</f>
        <v>0.54410122676536032</v>
      </c>
      <c r="N86" s="5">
        <f t="shared" ca="1" si="132"/>
        <v>0.30996806730748677</v>
      </c>
      <c r="O86" s="5">
        <f t="shared" ca="1" si="132"/>
        <v>2.143486344839248</v>
      </c>
      <c r="P86" s="5">
        <f t="shared" ca="1" si="132"/>
        <v>0.56670253532904902</v>
      </c>
      <c r="Q86" s="5">
        <f t="shared" ca="1" si="132"/>
        <v>0.17385806599612852</v>
      </c>
      <c r="R86" s="5">
        <f t="shared" ca="1" si="132"/>
        <v>0.33930677013018384</v>
      </c>
      <c r="S86" s="5" t="e">
        <f t="shared" ca="1" si="132"/>
        <v>#DIV/0!</v>
      </c>
    </row>
    <row r="87" spans="1:19" x14ac:dyDescent="0.25">
      <c r="A87">
        <v>33</v>
      </c>
      <c r="C87" t="str">
        <f ca="1">OFFSET('84p stat'!$A$1,A87*20,0)</f>
        <v>non CUDA transp_AVX</v>
      </c>
      <c r="D87" s="14">
        <f ca="1">'42 end'!J170</f>
        <v>5768.3459302400042</v>
      </c>
      <c r="E87" s="14">
        <f ca="1">'84 end'!J170</f>
        <v>9173.9193959999557</v>
      </c>
      <c r="F87" s="5">
        <f ca="1">'168 end'!J170</f>
        <v>1427555.7144639995</v>
      </c>
      <c r="G87" s="24">
        <f ca="1">'336 end'!J171</f>
        <v>15741.728546239996</v>
      </c>
      <c r="H87" s="24">
        <f ca="1">'672 end'!J171</f>
        <v>2992.5387193200022</v>
      </c>
      <c r="I87" s="24">
        <f ca="1">'1344 end'!J171</f>
        <v>4294.8399175199947</v>
      </c>
      <c r="J87" s="24" t="e">
        <f ca="1">'2688 end'!J171</f>
        <v>#DIV/0!</v>
      </c>
      <c r="L87" t="str">
        <f t="shared" ca="1" si="129"/>
        <v>non CUDA transp_AVX</v>
      </c>
      <c r="M87" s="5">
        <f t="shared" ref="M87:S87" ca="1" si="133">$B$1*POWER(M35,2)*SQRT(D87/(POWER(D35*$C$1,2))+D$74/(POWER(D$20*$C$1,2)))</f>
        <v>0.77623162409537871</v>
      </c>
      <c r="N87" s="5">
        <f t="shared" ca="1" si="133"/>
        <v>0.24830883856982242</v>
      </c>
      <c r="O87" s="5">
        <f t="shared" ca="1" si="133"/>
        <v>0.38819435481650755</v>
      </c>
      <c r="P87" s="5">
        <f t="shared" ca="1" si="133"/>
        <v>0.37820596279503638</v>
      </c>
      <c r="Q87" s="5">
        <f t="shared" ca="1" si="133"/>
        <v>0.15015694561382459</v>
      </c>
      <c r="R87" s="5">
        <f t="shared" ca="1" si="133"/>
        <v>0.14547683363335098</v>
      </c>
      <c r="S87" s="5" t="e">
        <f t="shared" ca="1" si="133"/>
        <v>#DIV/0!</v>
      </c>
    </row>
    <row r="88" spans="1:19" x14ac:dyDescent="0.25">
      <c r="A88">
        <v>34</v>
      </c>
      <c r="C88" t="str">
        <f ca="1">OFFSET('84p stat'!$A$1,A88*20,0)</f>
        <v>non CUDA transp_AVX non hash</v>
      </c>
      <c r="D88" s="14">
        <f ca="1">'42 end'!J171</f>
        <v>3526.6962502399992</v>
      </c>
      <c r="E88" s="14">
        <f ca="1">'84 end'!J171</f>
        <v>16498.352233159996</v>
      </c>
      <c r="F88" s="5">
        <f ca="1">'168 end'!J171</f>
        <v>1652133.2361460002</v>
      </c>
      <c r="G88" s="24">
        <f ca="1">'336 end'!J172</f>
        <v>41546.582252239976</v>
      </c>
      <c r="H88" s="24">
        <f ca="1">'672 end'!J172</f>
        <v>609.29131844000051</v>
      </c>
      <c r="I88" s="24">
        <f ca="1">'1344 end'!J172</f>
        <v>11834.868988839999</v>
      </c>
      <c r="J88" s="24" t="e">
        <f ca="1">'2688 end'!J172</f>
        <v>#DIV/0!</v>
      </c>
      <c r="L88" t="str">
        <f t="shared" ca="1" si="129"/>
        <v>non CUDA transp_AVX non hash</v>
      </c>
      <c r="M88" s="5">
        <f t="shared" ref="M88:S88" ca="1" si="134">$B$1*POWER(M36,2)*SQRT(D88/(POWER(D36*$C$1,2))+D$74/(POWER(D$20*$C$1,2)))</f>
        <v>0.98500791831485768</v>
      </c>
      <c r="N88" s="5">
        <f t="shared" ca="1" si="134"/>
        <v>0.83457083654092212</v>
      </c>
      <c r="O88" s="5">
        <f t="shared" ca="1" si="134"/>
        <v>0.32030220650763336</v>
      </c>
      <c r="P88" s="5">
        <f t="shared" ca="1" si="134"/>
        <v>0.63198338150361844</v>
      </c>
      <c r="Q88" s="5">
        <f t="shared" ca="1" si="134"/>
        <v>2.0110146879266124E-4</v>
      </c>
      <c r="R88" s="5">
        <f t="shared" ca="1" si="134"/>
        <v>4.3334831677279269E-4</v>
      </c>
      <c r="S88" s="5" t="e">
        <f t="shared" ca="1" si="134"/>
        <v>#DIV/0!</v>
      </c>
    </row>
    <row r="89" spans="1:19" x14ac:dyDescent="0.25">
      <c r="A89">
        <v>35</v>
      </c>
      <c r="C89" t="str">
        <f ca="1">OFFSET('84p stat'!$A$1,A89*20,0)</f>
        <v>non CUDA transp_AVX_OMP Time</v>
      </c>
      <c r="D89" s="14">
        <f ca="1">'42 end'!J172</f>
        <v>41723.675509239998</v>
      </c>
      <c r="E89" s="14">
        <f ca="1">'84 end'!J172</f>
        <v>67330.685951999985</v>
      </c>
      <c r="F89" s="5">
        <f ca="1">'168 end'!J172</f>
        <v>8014301.2016619984</v>
      </c>
      <c r="G89" s="24">
        <f ca="1">'336 end'!J173</f>
        <v>14235.596264320013</v>
      </c>
      <c r="H89" s="24">
        <f ca="1">'672 end'!J173</f>
        <v>3056.5137029999987</v>
      </c>
      <c r="I89" s="24">
        <f ca="1">'1344 end'!J173</f>
        <v>825090.82482184016</v>
      </c>
      <c r="J89" s="24" t="e">
        <f ca="1">'2688 end'!J173</f>
        <v>#DIV/0!</v>
      </c>
      <c r="L89" t="str">
        <f t="shared" ca="1" si="129"/>
        <v>non CUDA transp_AVX_OMP Time</v>
      </c>
      <c r="M89" s="5">
        <f t="shared" ref="M89:S89" ca="1" si="135">$B$1*POWER(M37,2)*SQRT(D89/(POWER(D37*$C$1,2))+D$74/(POWER(D$20*$C$1,2)))</f>
        <v>0.51887410208216633</v>
      </c>
      <c r="N89" s="5">
        <f t="shared" ca="1" si="135"/>
        <v>0.41157406416895093</v>
      </c>
      <c r="O89" s="5">
        <f t="shared" ca="1" si="135"/>
        <v>1.021890732166941</v>
      </c>
      <c r="P89" s="5">
        <f t="shared" ca="1" si="135"/>
        <v>0.6323288801562803</v>
      </c>
      <c r="Q89" s="5">
        <f t="shared" ca="1" si="135"/>
        <v>0.18641122095387191</v>
      </c>
      <c r="R89" s="5">
        <f t="shared" ca="1" si="135"/>
        <v>1.971444953793384</v>
      </c>
      <c r="S89" s="5" t="e">
        <f t="shared" ca="1" si="135"/>
        <v>#DIV/0!</v>
      </c>
    </row>
    <row r="90" spans="1:19" x14ac:dyDescent="0.25">
      <c r="A90">
        <v>36</v>
      </c>
      <c r="C90" t="str">
        <f ca="1">OFFSET('84p stat'!$A$1,A90*20,0)</f>
        <v>non CUDA transp_AVX_OMP</v>
      </c>
      <c r="D90" s="14">
        <f ca="1">'42 end'!J173</f>
        <v>4018.5518370000018</v>
      </c>
      <c r="E90" s="14">
        <f ca="1">'84 end'!J173</f>
        <v>10051.653555999992</v>
      </c>
      <c r="F90" s="5">
        <f ca="1">'168 end'!J173</f>
        <v>1272116.0157760002</v>
      </c>
      <c r="G90" s="24">
        <f ca="1">'336 end'!J174</f>
        <v>14077.994656000021</v>
      </c>
      <c r="H90" s="24" t="e">
        <f ca="1">'672 end'!J174</f>
        <v>#DIV/0!</v>
      </c>
      <c r="I90" s="24" t="e">
        <f ca="1">'1344 end'!J174</f>
        <v>#DIV/0!</v>
      </c>
      <c r="J90" s="24" t="e">
        <f ca="1">'2688 end'!J174</f>
        <v>#DIV/0!</v>
      </c>
      <c r="L90" t="str">
        <f t="shared" ca="1" si="129"/>
        <v>non CUDA transp_AVX_OMP</v>
      </c>
      <c r="M90" s="5">
        <f t="shared" ref="M90:S90" ca="1" si="136">$B$1*POWER(M38,2)*SQRT(D90/(POWER(D38*$C$1,2))+D$74/(POWER(D$20*$C$1,2)))</f>
        <v>0.64571417951076182</v>
      </c>
      <c r="N90" s="5">
        <f t="shared" ca="1" si="136"/>
        <v>0.26012287175846699</v>
      </c>
      <c r="O90" s="5">
        <f t="shared" ca="1" si="136"/>
        <v>0.37757650815545707</v>
      </c>
      <c r="P90" s="5">
        <f t="shared" ca="1" si="136"/>
        <v>0.35645146654819476</v>
      </c>
      <c r="Q90" s="5" t="e">
        <f t="shared" ca="1" si="136"/>
        <v>#DIV/0!</v>
      </c>
      <c r="R90" s="5" t="e">
        <f t="shared" ca="1" si="136"/>
        <v>#DIV/0!</v>
      </c>
      <c r="S90" s="5" t="e">
        <f t="shared" ca="1" si="136"/>
        <v>#DIV/0!</v>
      </c>
    </row>
    <row r="91" spans="1:19" x14ac:dyDescent="0.25">
      <c r="A91">
        <v>37</v>
      </c>
      <c r="C91" t="str">
        <f ca="1">OFFSET('84p stat'!$A$1,A91*20,0)</f>
        <v>non CUDA transp_AVX_OMP non hash</v>
      </c>
      <c r="D91" s="14">
        <f ca="1">'42 end'!J174</f>
        <v>2361.3534369999998</v>
      </c>
      <c r="E91" s="14">
        <f ca="1">'84 end'!J174</f>
        <v>14021.890288999994</v>
      </c>
      <c r="F91" s="5">
        <f ca="1">'168 end'!J174</f>
        <v>3761697.9806870008</v>
      </c>
      <c r="G91" s="24">
        <f ca="1">'336 end'!J175</f>
        <v>61926.286415400005</v>
      </c>
      <c r="H91" s="24" t="e">
        <f ca="1">'672 end'!J175</f>
        <v>#DIV/0!</v>
      </c>
      <c r="I91" s="24" t="e">
        <f ca="1">'1344 end'!J175</f>
        <v>#DIV/0!</v>
      </c>
      <c r="J91" s="24" t="e">
        <f ca="1">'2688 end'!J175</f>
        <v>#DIV/0!</v>
      </c>
      <c r="L91" t="str">
        <f t="shared" ca="1" si="129"/>
        <v>non CUDA transp_AVX_OMP non hash</v>
      </c>
      <c r="M91" s="5">
        <f t="shared" ref="M91:S91" ca="1" si="137">$B$1*POWER(M39,2)*SQRT(D91/(POWER(D39*$C$1,2))+D$74/(POWER(D$20*$C$1,2)))</f>
        <v>0.80481770271459163</v>
      </c>
      <c r="N91" s="5">
        <f t="shared" ca="1" si="137"/>
        <v>0.77362820415939837</v>
      </c>
      <c r="O91" s="5">
        <f t="shared" ca="1" si="137"/>
        <v>0.50511193316135772</v>
      </c>
      <c r="P91" s="5">
        <f t="shared" ca="1" si="137"/>
        <v>0.77871369335963303</v>
      </c>
      <c r="Q91" s="5" t="e">
        <f t="shared" ca="1" si="137"/>
        <v>#DIV/0!</v>
      </c>
      <c r="R91" s="5" t="e">
        <f t="shared" ca="1" si="137"/>
        <v>#DIV/0!</v>
      </c>
      <c r="S91" s="5" t="e">
        <f t="shared" ca="1" si="137"/>
        <v>#DIV/0!</v>
      </c>
    </row>
    <row r="92" spans="1:19" x14ac:dyDescent="0.25">
      <c r="A92">
        <v>38</v>
      </c>
      <c r="C92" t="str">
        <f ca="1">OFFSET('84p stat'!$A$1,A92*20,0)</f>
        <v>CUDA ant add CPU_AVX_transp Time</v>
      </c>
      <c r="D92" s="14">
        <f ca="1">'42 end'!J175</f>
        <v>1804.9457369999952</v>
      </c>
      <c r="E92" s="14">
        <f ca="1">'84 end'!J175</f>
        <v>3102.3514570000202</v>
      </c>
      <c r="F92" s="5">
        <f ca="1">'168 end'!J175</f>
        <v>7193.872837000039</v>
      </c>
      <c r="G92" s="24">
        <f ca="1">'336 end'!J176</f>
        <v>7135.8310860000056</v>
      </c>
      <c r="H92" s="24" t="e">
        <f ca="1">'672 end'!J176</f>
        <v>#DIV/0!</v>
      </c>
      <c r="I92" s="24" t="e">
        <f ca="1">'1344 end'!J176</f>
        <v>#DIV/0!</v>
      </c>
      <c r="J92" s="24" t="e">
        <f ca="1">'2688 end'!J176</f>
        <v>#DIV/0!</v>
      </c>
      <c r="L92" t="str">
        <f t="shared" ca="1" si="129"/>
        <v>CUDA ant add CPU_AVX_transp Time</v>
      </c>
      <c r="M92" s="5">
        <f t="shared" ref="M92:S92" ca="1" si="138">$B$1*POWER(M40,2)*SQRT(D92/(POWER(D40*$C$1,2))+D$74/(POWER(D$20*$C$1,2)))</f>
        <v>4.1430759934791159E-2</v>
      </c>
      <c r="N92" s="5">
        <f t="shared" ca="1" si="138"/>
        <v>2.8849690593799052E-2</v>
      </c>
      <c r="O92" s="5">
        <f t="shared" ca="1" si="138"/>
        <v>1.977917157156734E-2</v>
      </c>
      <c r="P92" s="5">
        <f t="shared" ca="1" si="138"/>
        <v>4.8062730253595302E-2</v>
      </c>
      <c r="Q92" s="5" t="e">
        <f t="shared" ca="1" si="138"/>
        <v>#DIV/0!</v>
      </c>
      <c r="R92" s="5" t="e">
        <f t="shared" ca="1" si="138"/>
        <v>#DIV/0!</v>
      </c>
      <c r="S92" s="5" t="e">
        <f t="shared" ca="1" si="138"/>
        <v>#DIV/0!</v>
      </c>
    </row>
    <row r="93" spans="1:19" x14ac:dyDescent="0.25">
      <c r="A93">
        <v>39</v>
      </c>
      <c r="C93">
        <f ca="1">OFFSET('84p stat'!$A$1,A93*20,0)</f>
        <v>0</v>
      </c>
      <c r="D93" s="14" t="e">
        <f ca="1">'42 end'!J176</f>
        <v>#DIV/0!</v>
      </c>
      <c r="E93" s="14" t="e">
        <f ca="1">'84 end'!J176</f>
        <v>#DIV/0!</v>
      </c>
      <c r="F93" s="5" t="e">
        <f ca="1">'168 end'!J176</f>
        <v>#DIV/0!</v>
      </c>
      <c r="G93" s="24" t="e">
        <f ca="1">'336 end'!J177</f>
        <v>#DIV/0!</v>
      </c>
      <c r="H93" s="24" t="e">
        <f ca="1">'672 end'!J177</f>
        <v>#DIV/0!</v>
      </c>
      <c r="I93" s="24" t="e">
        <f ca="1">'1344 end'!J177</f>
        <v>#DIV/0!</v>
      </c>
      <c r="J93" s="24" t="e">
        <f ca="1">'2688 end'!J177</f>
        <v>#DIV/0!</v>
      </c>
      <c r="L93">
        <f t="shared" ca="1" si="129"/>
        <v>0</v>
      </c>
      <c r="M93" s="5" t="e">
        <f t="shared" ref="M93:S93" ca="1" si="139">$B$1*POWER(M41,2)*SQRT(D93/(POWER(D41*$C$1,2))+D$74/(POWER(D$20*$C$1,2)))</f>
        <v>#DIV/0!</v>
      </c>
      <c r="N93" s="5" t="e">
        <f t="shared" ca="1" si="139"/>
        <v>#DIV/0!</v>
      </c>
      <c r="O93" s="5" t="e">
        <f t="shared" ca="1" si="139"/>
        <v>#DIV/0!</v>
      </c>
      <c r="P93" s="5" t="e">
        <f t="shared" ca="1" si="139"/>
        <v>#DIV/0!</v>
      </c>
      <c r="Q93" s="5" t="e">
        <f t="shared" ca="1" si="139"/>
        <v>#DIV/0!</v>
      </c>
      <c r="R93" s="5" t="e">
        <f t="shared" ca="1" si="139"/>
        <v>#DIV/0!</v>
      </c>
      <c r="S93" s="5" t="e">
        <f t="shared" ca="1" si="139"/>
        <v>#DIV/0!</v>
      </c>
    </row>
    <row r="94" spans="1:19" x14ac:dyDescent="0.25">
      <c r="A94">
        <v>40</v>
      </c>
      <c r="C94">
        <f ca="1">OFFSET('84p stat'!$A$1,A94*20,0)</f>
        <v>0</v>
      </c>
      <c r="D94" s="14" t="e">
        <f ca="1">'42 end'!J177</f>
        <v>#DIV/0!</v>
      </c>
      <c r="E94" s="14" t="e">
        <f ca="1">'84 end'!J177</f>
        <v>#DIV/0!</v>
      </c>
      <c r="F94" s="5" t="e">
        <f ca="1">'168 end'!J177</f>
        <v>#DIV/0!</v>
      </c>
      <c r="G94" s="24" t="e">
        <f ca="1">'336 end'!J178</f>
        <v>#DIV/0!</v>
      </c>
      <c r="H94" s="24" t="e">
        <f ca="1">'672 end'!J178</f>
        <v>#DIV/0!</v>
      </c>
      <c r="I94" s="24" t="e">
        <f ca="1">'1344 end'!J178</f>
        <v>#DIV/0!</v>
      </c>
      <c r="J94" s="24" t="e">
        <f ca="1">'2688 end'!J178</f>
        <v>#DIV/0!</v>
      </c>
      <c r="L94">
        <f t="shared" ca="1" si="129"/>
        <v>0</v>
      </c>
      <c r="M94" s="5" t="e">
        <f t="shared" ref="M94:S94" ca="1" si="140">$B$1*POWER(M42,2)*SQRT(D94/(POWER(D42*$C$1,2))+D$74/(POWER(D$20*$C$1,2)))</f>
        <v>#DIV/0!</v>
      </c>
      <c r="N94" s="5" t="e">
        <f t="shared" ca="1" si="140"/>
        <v>#DIV/0!</v>
      </c>
      <c r="O94" s="5" t="e">
        <f t="shared" ca="1" si="140"/>
        <v>#DIV/0!</v>
      </c>
      <c r="P94" s="5" t="e">
        <f t="shared" ca="1" si="140"/>
        <v>#DIV/0!</v>
      </c>
      <c r="Q94" s="5" t="e">
        <f t="shared" ca="1" si="140"/>
        <v>#DIV/0!</v>
      </c>
      <c r="R94" s="5" t="e">
        <f t="shared" ca="1" si="140"/>
        <v>#DIV/0!</v>
      </c>
      <c r="S94" s="5" t="e">
        <f t="shared" ca="1" si="140"/>
        <v>#DIV/0!</v>
      </c>
    </row>
    <row r="95" spans="1:19" x14ac:dyDescent="0.25">
      <c r="A95">
        <v>41</v>
      </c>
      <c r="C95">
        <f ca="1">OFFSET('84p stat'!$A$1,A95*20,0)</f>
        <v>0</v>
      </c>
      <c r="D95" s="14" t="e">
        <f ca="1">'42 end'!J178</f>
        <v>#DIV/0!</v>
      </c>
      <c r="E95" s="14" t="e">
        <f ca="1">'84 end'!J178</f>
        <v>#DIV/0!</v>
      </c>
      <c r="F95" s="5" t="e">
        <f ca="1">'168 end'!J178</f>
        <v>#DIV/0!</v>
      </c>
      <c r="G95" s="24" t="e">
        <f ca="1">'336 end'!J179</f>
        <v>#DIV/0!</v>
      </c>
      <c r="H95" s="24" t="e">
        <f ca="1">'672 end'!J179</f>
        <v>#DIV/0!</v>
      </c>
      <c r="I95" s="24" t="e">
        <f ca="1">'1344 end'!J179</f>
        <v>#DIV/0!</v>
      </c>
      <c r="J95" s="24" t="e">
        <f ca="1">'2688 end'!J179</f>
        <v>#DIV/0!</v>
      </c>
      <c r="L95">
        <f t="shared" ca="1" si="129"/>
        <v>0</v>
      </c>
      <c r="M95" s="5" t="e">
        <f t="shared" ref="M95:S95" ca="1" si="141">$B$1*POWER(M43,2)*SQRT(D95/(POWER(D43*$C$1,2))+D$74/(POWER(D$20*$C$1,2)))</f>
        <v>#DIV/0!</v>
      </c>
      <c r="N95" s="5" t="e">
        <f t="shared" ca="1" si="141"/>
        <v>#DIV/0!</v>
      </c>
      <c r="O95" s="5" t="e">
        <f t="shared" ca="1" si="141"/>
        <v>#DIV/0!</v>
      </c>
      <c r="P95" s="5" t="e">
        <f t="shared" ca="1" si="141"/>
        <v>#DIV/0!</v>
      </c>
      <c r="Q95" s="5" t="e">
        <f t="shared" ca="1" si="141"/>
        <v>#DIV/0!</v>
      </c>
      <c r="R95" s="5" t="e">
        <f t="shared" ca="1" si="141"/>
        <v>#DIV/0!</v>
      </c>
      <c r="S95" s="5" t="e">
        <f t="shared" ca="1" si="141"/>
        <v>#DIV/0!</v>
      </c>
    </row>
    <row r="96" spans="1:19" x14ac:dyDescent="0.25">
      <c r="A96">
        <v>42</v>
      </c>
      <c r="C96">
        <f ca="1">OFFSET('84p stat'!$A$1,A96*20,0)</f>
        <v>0</v>
      </c>
      <c r="D96" s="14" t="e">
        <f ca="1">'42 end'!J179</f>
        <v>#DIV/0!</v>
      </c>
      <c r="E96" s="14" t="e">
        <f ca="1">'84 end'!J179</f>
        <v>#DIV/0!</v>
      </c>
      <c r="F96" s="5" t="e">
        <f ca="1">'168 end'!J179</f>
        <v>#DIV/0!</v>
      </c>
      <c r="G96" s="24" t="e">
        <f ca="1">'336 end'!J180</f>
        <v>#DIV/0!</v>
      </c>
      <c r="H96" s="24" t="e">
        <f ca="1">'672 end'!J180</f>
        <v>#DIV/0!</v>
      </c>
      <c r="I96" s="24" t="e">
        <f ca="1">'1344 end'!J180</f>
        <v>#DIV/0!</v>
      </c>
      <c r="J96" s="24" t="e">
        <f ca="1">'2688 end'!J180</f>
        <v>#DIV/0!</v>
      </c>
      <c r="L96">
        <f t="shared" ca="1" si="129"/>
        <v>0</v>
      </c>
      <c r="M96" s="5" t="e">
        <f t="shared" ref="M96:S96" ca="1" si="142">$B$1*POWER(M44,2)*SQRT(D96/(POWER(D44*$C$1,2))+D$74/(POWER(D$20*$C$1,2)))</f>
        <v>#DIV/0!</v>
      </c>
      <c r="N96" s="5" t="e">
        <f t="shared" ca="1" si="142"/>
        <v>#DIV/0!</v>
      </c>
      <c r="O96" s="5" t="e">
        <f t="shared" ca="1" si="142"/>
        <v>#DIV/0!</v>
      </c>
      <c r="P96" s="5" t="e">
        <f t="shared" ca="1" si="142"/>
        <v>#DIV/0!</v>
      </c>
      <c r="Q96" s="5" t="e">
        <f t="shared" ca="1" si="142"/>
        <v>#DIV/0!</v>
      </c>
      <c r="R96" s="5" t="e">
        <f t="shared" ca="1" si="142"/>
        <v>#DIV/0!</v>
      </c>
      <c r="S96" s="5" t="e">
        <f t="shared" ca="1" si="142"/>
        <v>#DIV/0!</v>
      </c>
    </row>
    <row r="97" spans="1:19" x14ac:dyDescent="0.25">
      <c r="A97">
        <v>43</v>
      </c>
      <c r="C97">
        <f ca="1">OFFSET('84p stat'!$A$1,A97*20,0)</f>
        <v>0</v>
      </c>
      <c r="D97" s="14" t="e">
        <f ca="1">'42 end'!J180</f>
        <v>#DIV/0!</v>
      </c>
      <c r="E97" s="14" t="e">
        <f ca="1">'84 end'!J180</f>
        <v>#DIV/0!</v>
      </c>
      <c r="F97" s="5" t="e">
        <f ca="1">'168 end'!J180</f>
        <v>#DIV/0!</v>
      </c>
      <c r="G97" s="24" t="e">
        <f ca="1">'336 end'!J181</f>
        <v>#DIV/0!</v>
      </c>
      <c r="H97" s="24" t="e">
        <f ca="1">'672 end'!J181</f>
        <v>#DIV/0!</v>
      </c>
      <c r="I97" s="24" t="e">
        <f ca="1">'1344 end'!J181</f>
        <v>#DIV/0!</v>
      </c>
      <c r="J97" s="24" t="e">
        <f ca="1">'2688 end'!J181</f>
        <v>#DIV/0!</v>
      </c>
      <c r="L97">
        <f t="shared" ca="1" si="129"/>
        <v>0</v>
      </c>
      <c r="M97" s="5" t="e">
        <f t="shared" ref="M97:S97" ca="1" si="143">$B$1*POWER(M45,2)*SQRT(D97/(POWER(D45*$C$1,2))+D$74/(POWER(D$20*$C$1,2)))</f>
        <v>#DIV/0!</v>
      </c>
      <c r="N97" s="5" t="e">
        <f t="shared" ca="1" si="143"/>
        <v>#DIV/0!</v>
      </c>
      <c r="O97" s="5" t="e">
        <f t="shared" ca="1" si="143"/>
        <v>#DIV/0!</v>
      </c>
      <c r="P97" s="5" t="e">
        <f t="shared" ca="1" si="143"/>
        <v>#DIV/0!</v>
      </c>
      <c r="Q97" s="5" t="e">
        <f t="shared" ca="1" si="143"/>
        <v>#DIV/0!</v>
      </c>
      <c r="R97" s="5" t="e">
        <f t="shared" ca="1" si="143"/>
        <v>#DIV/0!</v>
      </c>
      <c r="S97" s="5" t="e">
        <f t="shared" ca="1" si="143"/>
        <v>#DIV/0!</v>
      </c>
    </row>
    <row r="98" spans="1:19" x14ac:dyDescent="0.25">
      <c r="A98">
        <v>44</v>
      </c>
      <c r="C98">
        <f ca="1">OFFSET('84p stat'!$A$1,A98*20,0)</f>
        <v>0</v>
      </c>
      <c r="D98" s="14" t="e">
        <f ca="1">'42 end'!J181</f>
        <v>#DIV/0!</v>
      </c>
      <c r="E98" s="14" t="e">
        <f ca="1">'84 end'!J181</f>
        <v>#DIV/0!</v>
      </c>
      <c r="F98" s="5" t="e">
        <f ca="1">'168 end'!J181</f>
        <v>#DIV/0!</v>
      </c>
      <c r="G98" s="24" t="e">
        <f ca="1">'336 end'!J182</f>
        <v>#DIV/0!</v>
      </c>
      <c r="H98" s="24" t="e">
        <f ca="1">'672 end'!J182</f>
        <v>#DIV/0!</v>
      </c>
      <c r="I98" s="24" t="e">
        <f ca="1">'1344 end'!J182</f>
        <v>#DIV/0!</v>
      </c>
      <c r="J98" s="24" t="e">
        <f ca="1">'2688 end'!J182</f>
        <v>#DIV/0!</v>
      </c>
      <c r="L98">
        <f t="shared" ca="1" si="129"/>
        <v>0</v>
      </c>
      <c r="M98" s="5" t="e">
        <f t="shared" ref="M98:S98" ca="1" si="144">$B$1*POWER(M46,2)*SQRT(D98/(POWER(D46*$C$1,2))+D$74/(POWER(D$20*$C$1,2)))</f>
        <v>#DIV/0!</v>
      </c>
      <c r="N98" s="5" t="e">
        <f t="shared" ca="1" si="144"/>
        <v>#DIV/0!</v>
      </c>
      <c r="O98" s="5" t="e">
        <f t="shared" ca="1" si="144"/>
        <v>#DIV/0!</v>
      </c>
      <c r="P98" s="5" t="e">
        <f t="shared" ca="1" si="144"/>
        <v>#DIV/0!</v>
      </c>
      <c r="Q98" s="5" t="e">
        <f t="shared" ca="1" si="144"/>
        <v>#DIV/0!</v>
      </c>
      <c r="R98" s="5" t="e">
        <f t="shared" ca="1" si="144"/>
        <v>#DIV/0!</v>
      </c>
      <c r="S98" s="5" t="e">
        <f t="shared" ca="1" si="144"/>
        <v>#DIV/0!</v>
      </c>
    </row>
    <row r="99" spans="1:19" x14ac:dyDescent="0.25">
      <c r="A99">
        <v>45</v>
      </c>
      <c r="C99">
        <f ca="1">OFFSET('84p stat'!$A$1,A99*20,0)</f>
        <v>0</v>
      </c>
      <c r="D99" s="14" t="e">
        <f ca="1">'42 end'!J182</f>
        <v>#DIV/0!</v>
      </c>
      <c r="E99" s="14" t="e">
        <f ca="1">'84 end'!J182</f>
        <v>#DIV/0!</v>
      </c>
      <c r="F99" s="5" t="e">
        <f ca="1">'168 end'!J182</f>
        <v>#DIV/0!</v>
      </c>
      <c r="G99" s="24" t="e">
        <f ca="1">'336 end'!J183</f>
        <v>#DIV/0!</v>
      </c>
      <c r="H99" s="24" t="e">
        <f ca="1">'672 end'!J183</f>
        <v>#DIV/0!</v>
      </c>
      <c r="I99" s="24" t="e">
        <f ca="1">'1344 end'!J183</f>
        <v>#DIV/0!</v>
      </c>
      <c r="J99" s="24" t="e">
        <f ca="1">'2688 end'!J183</f>
        <v>#DIV/0!</v>
      </c>
      <c r="L99">
        <f t="shared" ca="1" si="129"/>
        <v>0</v>
      </c>
      <c r="M99" s="5" t="e">
        <f t="shared" ref="M99:S99" ca="1" si="145">$B$1*POWER(M47,2)*SQRT(D99/(POWER(D47*$C$1,2))+D$74/(POWER(D$20*$C$1,2)))</f>
        <v>#DIV/0!</v>
      </c>
      <c r="N99" s="5" t="e">
        <f t="shared" ca="1" si="145"/>
        <v>#DIV/0!</v>
      </c>
      <c r="O99" s="5" t="e">
        <f t="shared" ca="1" si="145"/>
        <v>#DIV/0!</v>
      </c>
      <c r="P99" s="5" t="e">
        <f t="shared" ca="1" si="145"/>
        <v>#DIV/0!</v>
      </c>
      <c r="Q99" s="5" t="e">
        <f t="shared" ca="1" si="145"/>
        <v>#DIV/0!</v>
      </c>
      <c r="R99" s="5" t="e">
        <f t="shared" ca="1" si="145"/>
        <v>#DIV/0!</v>
      </c>
      <c r="S99" s="5" t="e">
        <f t="shared" ca="1" si="145"/>
        <v>#DIV/0!</v>
      </c>
    </row>
    <row r="100" spans="1:19" x14ac:dyDescent="0.25">
      <c r="A100">
        <v>46</v>
      </c>
      <c r="C100">
        <f ca="1">OFFSET('84p stat'!$A$1,A100*20,0)</f>
        <v>0</v>
      </c>
      <c r="D100" s="14" t="e">
        <f ca="1">'42 end'!J183</f>
        <v>#DIV/0!</v>
      </c>
      <c r="E100" s="14" t="e">
        <f ca="1">'84 end'!J183</f>
        <v>#DIV/0!</v>
      </c>
      <c r="F100" s="5" t="e">
        <f ca="1">'168 end'!J183</f>
        <v>#DIV/0!</v>
      </c>
      <c r="G100" s="24" t="e">
        <f ca="1">'336 end'!J184</f>
        <v>#DIV/0!</v>
      </c>
      <c r="H100" s="24" t="e">
        <f ca="1">'672 end'!J184</f>
        <v>#DIV/0!</v>
      </c>
      <c r="I100" s="24" t="e">
        <f ca="1">'1344 end'!J184</f>
        <v>#DIV/0!</v>
      </c>
      <c r="J100" s="24" t="e">
        <f ca="1">'2688 end'!J184</f>
        <v>#DIV/0!</v>
      </c>
      <c r="L100">
        <f t="shared" ca="1" si="129"/>
        <v>0</v>
      </c>
      <c r="M100" s="5" t="e">
        <f t="shared" ref="M100:S100" ca="1" si="146">$B$1*POWER(M48,2)*SQRT(D100/(POWER(D48*$C$1,2))+D$74/(POWER(D$20*$C$1,2)))</f>
        <v>#DIV/0!</v>
      </c>
      <c r="N100" s="5" t="e">
        <f t="shared" ca="1" si="146"/>
        <v>#DIV/0!</v>
      </c>
      <c r="O100" s="5" t="e">
        <f t="shared" ca="1" si="146"/>
        <v>#DIV/0!</v>
      </c>
      <c r="P100" s="5" t="e">
        <f t="shared" ca="1" si="146"/>
        <v>#DIV/0!</v>
      </c>
      <c r="Q100" s="5" t="e">
        <f t="shared" ca="1" si="146"/>
        <v>#DIV/0!</v>
      </c>
      <c r="R100" s="5" t="e">
        <f t="shared" ca="1" si="146"/>
        <v>#DIV/0!</v>
      </c>
      <c r="S100" s="5" t="e">
        <f t="shared" ca="1" si="146"/>
        <v>#DIV/0!</v>
      </c>
    </row>
    <row r="101" spans="1:19" x14ac:dyDescent="0.25">
      <c r="A101">
        <v>47</v>
      </c>
      <c r="C101">
        <f ca="1">OFFSET('84p stat'!$A$1,A101*20,0)</f>
        <v>0</v>
      </c>
      <c r="D101" s="14">
        <f ca="1">'42 end'!J184</f>
        <v>0</v>
      </c>
      <c r="E101" s="14">
        <f ca="1">'84 end'!J184</f>
        <v>0</v>
      </c>
      <c r="F101" s="5">
        <f ca="1">'168 end'!J184</f>
        <v>0</v>
      </c>
      <c r="G101" s="24">
        <f ca="1">'336 end'!J185</f>
        <v>0</v>
      </c>
      <c r="H101" s="24">
        <f ca="1">'672 end'!J185</f>
        <v>0</v>
      </c>
      <c r="I101" s="24">
        <f ca="1">'1344 end'!J185</f>
        <v>0</v>
      </c>
      <c r="J101" s="24">
        <f ca="1">'2688 end'!J185</f>
        <v>0</v>
      </c>
      <c r="L101">
        <f t="shared" ca="1" si="129"/>
        <v>0</v>
      </c>
      <c r="M101" s="5" t="e">
        <f t="shared" ref="M101:S101" ca="1" si="147">$B$1*POWER(M49,2)*SQRT(D101/(POWER(D49*$C$1,2))+D$74/(POWER(D$20*$C$1,2)))</f>
        <v>#DIV/0!</v>
      </c>
      <c r="N101" s="5" t="e">
        <f t="shared" ca="1" si="147"/>
        <v>#DIV/0!</v>
      </c>
      <c r="O101" s="5" t="e">
        <f t="shared" ca="1" si="147"/>
        <v>#DIV/0!</v>
      </c>
      <c r="P101" s="5" t="e">
        <f t="shared" ca="1" si="147"/>
        <v>#DIV/0!</v>
      </c>
      <c r="Q101" s="5" t="e">
        <f t="shared" ca="1" si="147"/>
        <v>#DIV/0!</v>
      </c>
      <c r="R101" s="5" t="e">
        <f t="shared" ca="1" si="147"/>
        <v>#DIV/0!</v>
      </c>
      <c r="S101" s="5" t="e">
        <f t="shared" ca="1" si="147"/>
        <v>#DIV/0!</v>
      </c>
    </row>
    <row r="102" spans="1:19" x14ac:dyDescent="0.25">
      <c r="A102">
        <v>48</v>
      </c>
      <c r="C102">
        <f ca="1">OFFSET('84p stat'!$A$1,A102*20,0)</f>
        <v>0</v>
      </c>
      <c r="D102" s="14">
        <f ca="1">'42 end'!J185</f>
        <v>0</v>
      </c>
      <c r="E102" s="14">
        <f ca="1">'84 end'!J185</f>
        <v>0</v>
      </c>
      <c r="F102" s="5">
        <f ca="1">'168 end'!J185</f>
        <v>0</v>
      </c>
      <c r="G102" s="24">
        <f ca="1">'336 end'!J186</f>
        <v>0</v>
      </c>
      <c r="H102" s="24">
        <f ca="1">'672 end'!J186</f>
        <v>0</v>
      </c>
      <c r="I102" s="24">
        <f ca="1">'1344 end'!J186</f>
        <v>0</v>
      </c>
      <c r="J102" s="24">
        <f ca="1">'2688 end'!J186</f>
        <v>0</v>
      </c>
      <c r="L102">
        <f t="shared" ca="1" si="129"/>
        <v>0</v>
      </c>
      <c r="M102" s="5" t="e">
        <f t="shared" ref="M102:S102" ca="1" si="148">$B$1*POWER(M50,2)*SQRT(D102/(POWER(D50*$C$1,2))+D$74/(POWER(D$20*$C$1,2)))</f>
        <v>#DIV/0!</v>
      </c>
      <c r="N102" s="5" t="e">
        <f t="shared" ca="1" si="148"/>
        <v>#DIV/0!</v>
      </c>
      <c r="O102" s="5" t="e">
        <f t="shared" ca="1" si="148"/>
        <v>#DIV/0!</v>
      </c>
      <c r="P102" s="5" t="e">
        <f t="shared" ca="1" si="148"/>
        <v>#DIV/0!</v>
      </c>
      <c r="Q102" s="5" t="e">
        <f t="shared" ca="1" si="148"/>
        <v>#DIV/0!</v>
      </c>
      <c r="R102" s="5" t="e">
        <f t="shared" ca="1" si="148"/>
        <v>#DIV/0!</v>
      </c>
      <c r="S102" s="5" t="e">
        <f t="shared" ca="1" si="148"/>
        <v>#DIV/0!</v>
      </c>
    </row>
    <row r="103" spans="1:19" x14ac:dyDescent="0.25">
      <c r="A103">
        <v>49</v>
      </c>
      <c r="C103">
        <f ca="1">OFFSET('84p stat'!$A$1,A103*20,0)</f>
        <v>0</v>
      </c>
      <c r="D103" s="14">
        <f ca="1">'42 end'!J186</f>
        <v>0</v>
      </c>
      <c r="E103" s="14">
        <f ca="1">'84 end'!J186</f>
        <v>0</v>
      </c>
      <c r="F103" s="5">
        <f ca="1">'168 end'!J186</f>
        <v>0</v>
      </c>
      <c r="G103" s="24">
        <f ca="1">'336 end'!J187</f>
        <v>0</v>
      </c>
      <c r="H103" s="24">
        <f ca="1">'672 end'!J187</f>
        <v>0</v>
      </c>
      <c r="I103" s="24">
        <f ca="1">'1344 end'!J187</f>
        <v>0</v>
      </c>
      <c r="J103" s="24">
        <f ca="1">'2688 end'!J187</f>
        <v>0</v>
      </c>
      <c r="L103">
        <f t="shared" ca="1" si="129"/>
        <v>0</v>
      </c>
      <c r="M103" s="5" t="e">
        <f t="shared" ref="M103:S103" ca="1" si="149">$B$1*POWER(M51,2)*SQRT(D103/(POWER(D51*$C$1,2))+D$74/(POWER(D$20*$C$1,2)))</f>
        <v>#DIV/0!</v>
      </c>
      <c r="N103" s="5" t="e">
        <f t="shared" ca="1" si="149"/>
        <v>#DIV/0!</v>
      </c>
      <c r="O103" s="5" t="e">
        <f t="shared" ca="1" si="149"/>
        <v>#DIV/0!</v>
      </c>
      <c r="P103" s="5" t="e">
        <f t="shared" ca="1" si="149"/>
        <v>#DIV/0!</v>
      </c>
      <c r="Q103" s="5" t="e">
        <f t="shared" ca="1" si="149"/>
        <v>#DIV/0!</v>
      </c>
      <c r="R103" s="5" t="e">
        <f t="shared" ca="1" si="149"/>
        <v>#DIV/0!</v>
      </c>
      <c r="S103" s="5" t="e">
        <f t="shared" ca="1" si="149"/>
        <v>#DIV/0!</v>
      </c>
    </row>
    <row r="104" spans="1:19" x14ac:dyDescent="0.25">
      <c r="A104">
        <v>50</v>
      </c>
      <c r="C104">
        <f ca="1">OFFSET('84p stat'!$A$1,A104*20,0)</f>
        <v>0</v>
      </c>
      <c r="D104" s="14">
        <f ca="1">'42 end'!J187</f>
        <v>0</v>
      </c>
      <c r="E104" s="14">
        <f ca="1">'84 end'!J187</f>
        <v>0</v>
      </c>
      <c r="F104" s="5">
        <f ca="1">'168 end'!J187</f>
        <v>0</v>
      </c>
      <c r="G104" s="24">
        <f ca="1">'336 end'!J188</f>
        <v>0</v>
      </c>
      <c r="H104" s="24">
        <f ca="1">'672 end'!J188</f>
        <v>0</v>
      </c>
      <c r="I104" s="24">
        <f ca="1">'1344 end'!J188</f>
        <v>0</v>
      </c>
      <c r="J104" s="24">
        <f ca="1">'2688 end'!J188</f>
        <v>0</v>
      </c>
      <c r="L104">
        <f t="shared" ca="1" si="129"/>
        <v>0</v>
      </c>
      <c r="M104" s="5" t="e">
        <f t="shared" ref="M104:S104" ca="1" si="150">$B$1*POWER(M52,2)*SQRT(D104/(POWER(D52*$C$1,2))+D$74/(POWER(D$20*$C$1,2)))</f>
        <v>#DIV/0!</v>
      </c>
      <c r="N104" s="5" t="e">
        <f t="shared" ca="1" si="150"/>
        <v>#DIV/0!</v>
      </c>
      <c r="O104" s="5" t="e">
        <f t="shared" ca="1" si="150"/>
        <v>#DIV/0!</v>
      </c>
      <c r="P104" s="5" t="e">
        <f t="shared" ca="1" si="150"/>
        <v>#DIV/0!</v>
      </c>
      <c r="Q104" s="5" t="e">
        <f t="shared" ca="1" si="150"/>
        <v>#DIV/0!</v>
      </c>
      <c r="R104" s="5" t="e">
        <f t="shared" ca="1" si="150"/>
        <v>#DIV/0!</v>
      </c>
      <c r="S104" s="5" t="e">
        <f t="shared" ca="1" si="150"/>
        <v>#DIV/0!</v>
      </c>
    </row>
    <row r="105" spans="1:19" x14ac:dyDescent="0.25">
      <c r="D105" s="12"/>
      <c r="E105" s="12"/>
      <c r="F105" s="1"/>
      <c r="G105" s="21"/>
      <c r="H105" s="21"/>
      <c r="I105" s="21"/>
      <c r="J105" s="21"/>
    </row>
    <row r="106" spans="1:19" x14ac:dyDescent="0.25">
      <c r="B106" t="s">
        <v>78</v>
      </c>
      <c r="C106" t="s">
        <v>65</v>
      </c>
      <c r="D106" s="13">
        <v>42</v>
      </c>
      <c r="E106" s="13">
        <v>84</v>
      </c>
      <c r="F106">
        <v>168</v>
      </c>
      <c r="G106" s="22">
        <v>336</v>
      </c>
      <c r="H106" s="22">
        <v>672</v>
      </c>
      <c r="I106" s="22">
        <v>1344</v>
      </c>
      <c r="J106" s="22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14">
        <f ca="1">'42 end'!J193</f>
        <v>35.361262807431736</v>
      </c>
      <c r="E107" s="14">
        <f ca="1">'84 end'!J193</f>
        <v>3.013328911045758</v>
      </c>
      <c r="F107" s="5">
        <f ca="1">'168 end'!J193</f>
        <v>59.078184293480859</v>
      </c>
      <c r="G107" s="24">
        <f ca="1">'336 end'!J194</f>
        <v>9.3393037639566572</v>
      </c>
      <c r="H107" s="24">
        <f ca="1">'672 end'!J194</f>
        <v>9.2833571989130004</v>
      </c>
      <c r="I107" s="24">
        <f ca="1">'1344 end'!J194</f>
        <v>13.138841937930446</v>
      </c>
      <c r="J107" s="24">
        <f ca="1">'2688 end'!J194</f>
        <v>2.342927444175432</v>
      </c>
    </row>
    <row r="108" spans="1:19" x14ac:dyDescent="0.25">
      <c r="A108">
        <v>2</v>
      </c>
      <c r="C108" t="str">
        <f ca="1">OFFSET('42p stat'!$A$1,A108*20,0)</f>
        <v>CUDA</v>
      </c>
      <c r="D108" s="14">
        <f ca="1">'42 end'!J194</f>
        <v>1.828741466919775</v>
      </c>
      <c r="E108" s="14">
        <f ca="1">'84 end'!J194</f>
        <v>2.6985335235269958</v>
      </c>
      <c r="F108" s="5">
        <f ca="1">'168 end'!J194</f>
        <v>2.3613017984086211</v>
      </c>
      <c r="G108" s="24">
        <f ca="1">'336 end'!J195</f>
        <v>2.0115851160952629</v>
      </c>
      <c r="H108" s="24">
        <f ca="1">'672 end'!J195</f>
        <v>1.2793406264145897</v>
      </c>
      <c r="I108" s="24">
        <f ca="1">'1344 end'!J195</f>
        <v>2.0232265737756405</v>
      </c>
      <c r="J108" s="24">
        <f ca="1">'2688 end'!J195</f>
        <v>2.5157552738599405</v>
      </c>
    </row>
    <row r="109" spans="1:19" x14ac:dyDescent="0.25">
      <c r="A109">
        <v>3</v>
      </c>
      <c r="C109" t="str">
        <f ca="1">OFFSET('42p stat'!$A$1,A109*20,0)</f>
        <v>CUDA non hash</v>
      </c>
      <c r="D109" s="14">
        <f ca="1">'42 end'!J195</f>
        <v>5.0149343886626969</v>
      </c>
      <c r="E109" s="14">
        <f ca="1">'84 end'!J195</f>
        <v>36.815682279621619</v>
      </c>
      <c r="F109" s="5">
        <f ca="1">'168 end'!J195</f>
        <v>2.1577729462981208</v>
      </c>
      <c r="G109" s="24">
        <f ca="1">'336 end'!J196</f>
        <v>4.5602317304969304</v>
      </c>
      <c r="H109" s="24">
        <f ca="1">'672 end'!J196</f>
        <v>5.5634667082573594</v>
      </c>
      <c r="I109" s="24">
        <f ca="1">'1344 end'!J196</f>
        <v>9.213065046469703</v>
      </c>
      <c r="J109" s="24">
        <f ca="1">'2688 end'!J196</f>
        <v>63.691178297579661</v>
      </c>
    </row>
    <row r="110" spans="1:19" x14ac:dyDescent="0.25">
      <c r="A110">
        <v>4</v>
      </c>
      <c r="C110" t="str">
        <f ca="1">OFFSET('42p stat'!$A$1,A110*20,0)</f>
        <v>CUDA ant</v>
      </c>
      <c r="D110" s="14">
        <f ca="1">'42 end'!J196</f>
        <v>1.7329691777801368</v>
      </c>
      <c r="E110" s="14">
        <f ca="1">'84 end'!J196</f>
        <v>2.3062458913134107</v>
      </c>
      <c r="F110" s="5">
        <f ca="1">'168 end'!J196</f>
        <v>3.9710474734690111</v>
      </c>
      <c r="G110" s="24">
        <f ca="1">'336 end'!J197</f>
        <v>6.689856667742907</v>
      </c>
      <c r="H110" s="24">
        <f ca="1">'672 end'!J197</f>
        <v>2.922622089806012</v>
      </c>
      <c r="I110" s="24">
        <f ca="1">'1344 end'!J197</f>
        <v>9.3068868668036462</v>
      </c>
      <c r="J110" s="24">
        <f ca="1">'2688 end'!J197</f>
        <v>14.291781452168365</v>
      </c>
    </row>
    <row r="111" spans="1:19" x14ac:dyDescent="0.25">
      <c r="A111">
        <v>5</v>
      </c>
      <c r="C111" t="str">
        <f ca="1">OFFSET('42p stat'!$A$1,A111*20,0)</f>
        <v>CUDA ant par</v>
      </c>
      <c r="D111" s="14">
        <f ca="1">'42 end'!J197</f>
        <v>1.6662074012079415</v>
      </c>
      <c r="E111" s="14">
        <f ca="1">'84 end'!J197</f>
        <v>2.430676549749784</v>
      </c>
      <c r="F111" s="5">
        <f ca="1">'168 end'!J197</f>
        <v>4.9174518785859869</v>
      </c>
      <c r="G111" s="24">
        <f ca="1">'336 end'!J198</f>
        <v>2.3699521852256527</v>
      </c>
      <c r="H111" s="24">
        <f ca="1">'672 end'!J198</f>
        <v>1.816681423369896</v>
      </c>
      <c r="I111" s="24">
        <f ca="1">'1344 end'!J198</f>
        <v>2.7040398824575873</v>
      </c>
      <c r="J111" s="24">
        <f ca="1">'2688 end'!J198</f>
        <v>1.8295355194933789</v>
      </c>
    </row>
    <row r="112" spans="1:19" x14ac:dyDescent="0.25">
      <c r="A112">
        <v>6</v>
      </c>
      <c r="C112" t="str">
        <f ca="1">OFFSET('42p stat'!$A$1,A112*20,0)</f>
        <v>CUDA ant non hash</v>
      </c>
      <c r="D112" s="14">
        <f ca="1">'42 end'!J198</f>
        <v>1.7891983861651979</v>
      </c>
      <c r="E112" s="14">
        <f ca="1">'84 end'!J198</f>
        <v>1.8487184434369262</v>
      </c>
      <c r="F112" s="5">
        <f ca="1">'168 end'!J198</f>
        <v>3.840276652067764</v>
      </c>
      <c r="G112" s="24">
        <f ca="1">'336 end'!J199</f>
        <v>1.9450149645079886</v>
      </c>
      <c r="H112" s="24">
        <f ca="1">'672 end'!J199</f>
        <v>3.0624538445059417</v>
      </c>
      <c r="I112" s="24">
        <f ca="1">'1344 end'!J199</f>
        <v>3.1205217552864264</v>
      </c>
      <c r="J112" s="24">
        <f ca="1">'2688 end'!J199</f>
        <v>2.5232247096444067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14">
        <f ca="1">'42 end'!J199</f>
        <v>4.8113097514818293</v>
      </c>
      <c r="E113" s="14">
        <f ca="1">'84 end'!J199</f>
        <v>3.5952575820622674</v>
      </c>
      <c r="F113" s="5">
        <f ca="1">'168 end'!J199</f>
        <v>7.6125463695580597</v>
      </c>
      <c r="G113" s="24">
        <f ca="1">'336 end'!J200</f>
        <v>7.0763111510763848</v>
      </c>
      <c r="H113" s="24">
        <f ca="1">'672 end'!J200</f>
        <v>635.08842344067671</v>
      </c>
      <c r="I113" s="24">
        <f ca="1">'1344 end'!J200</f>
        <v>42.206321826923684</v>
      </c>
      <c r="J113" s="24">
        <f ca="1">'2688 end'!J200</f>
        <v>14.883429081465374</v>
      </c>
    </row>
    <row r="114" spans="1:10" x14ac:dyDescent="0.25">
      <c r="A114">
        <v>8</v>
      </c>
      <c r="C114" t="str">
        <f ca="1">OFFSET('42p stat'!$A$1,A114*20,0)</f>
        <v>CUDA ant add CPU12</v>
      </c>
      <c r="D114" s="14">
        <f ca="1">'42 end'!J200</f>
        <v>18.707829165146038</v>
      </c>
      <c r="E114" s="14">
        <f ca="1">'84 end'!J200</f>
        <v>227.33249274309009</v>
      </c>
      <c r="F114" s="5">
        <f ca="1">'168 end'!J200</f>
        <v>81.848602459524656</v>
      </c>
      <c r="G114" s="24">
        <f ca="1">'336 end'!J201</f>
        <v>41.572812629970741</v>
      </c>
      <c r="H114" s="24">
        <f ca="1">'672 end'!J201</f>
        <v>3.3272743868195374</v>
      </c>
      <c r="I114" s="24">
        <f ca="1">'1344 end'!J201</f>
        <v>7.0733850379099446</v>
      </c>
      <c r="J114" s="24">
        <f ca="1">'2688 end'!J201</f>
        <v>8.5484433071684034</v>
      </c>
    </row>
    <row r="115" spans="1:10" x14ac:dyDescent="0.25">
      <c r="A115">
        <v>9</v>
      </c>
      <c r="C115" t="str">
        <f ca="1">OFFSET('42p stat'!$A$1,A115*20,0)</f>
        <v>CUDA opt</v>
      </c>
      <c r="D115" s="14">
        <f ca="1">'42 end'!J201</f>
        <v>2.2349452261100282</v>
      </c>
      <c r="E115" s="14">
        <f ca="1">'84 end'!J201</f>
        <v>2.0529956542456711</v>
      </c>
      <c r="F115" s="5">
        <f ca="1">'168 end'!J201</f>
        <v>2.8203423933075991</v>
      </c>
      <c r="G115" s="24">
        <f ca="1">'336 end'!J202</f>
        <v>1.1690393012794713</v>
      </c>
      <c r="H115" s="24">
        <f ca="1">'672 end'!J202</f>
        <v>6.1089253027355479</v>
      </c>
      <c r="I115" s="24">
        <f ca="1">'1344 end'!J202</f>
        <v>3.4006897973158687</v>
      </c>
      <c r="J115" s="24">
        <f ca="1">'2688 end'!J202</f>
        <v>13.448789893036478</v>
      </c>
    </row>
    <row r="116" spans="1:10" x14ac:dyDescent="0.25">
      <c r="A116">
        <v>10</v>
      </c>
      <c r="C116" t="str">
        <f ca="1">OFFSET('42p stat'!$A$1,A116*20,0)</f>
        <v>CUDA opt Time</v>
      </c>
      <c r="D116" s="14">
        <f ca="1">'42 end'!J202</f>
        <v>3.1839101500286726</v>
      </c>
      <c r="E116" s="14">
        <f ca="1">'84 end'!J202</f>
        <v>2.4092872499359528</v>
      </c>
      <c r="F116" s="5">
        <f ca="1">'168 end'!J202</f>
        <v>24.601206508742493</v>
      </c>
      <c r="G116" s="24">
        <f ca="1">'336 end'!J203</f>
        <v>2.7326609980615921</v>
      </c>
      <c r="H116" s="24">
        <f ca="1">'672 end'!J203</f>
        <v>3.8070557359049411</v>
      </c>
      <c r="I116" s="24">
        <f ca="1">'1344 end'!J203</f>
        <v>3.8672340908782759</v>
      </c>
      <c r="J116" s="24">
        <f ca="1">'2688 end'!J203</f>
        <v>27.243083691641065</v>
      </c>
    </row>
    <row r="117" spans="1:10" x14ac:dyDescent="0.25">
      <c r="A117">
        <v>11</v>
      </c>
      <c r="C117" t="str">
        <f ca="1">OFFSET('42p stat'!$A$1,A117*20,0)</f>
        <v>CUDA opt non hash</v>
      </c>
      <c r="D117" s="14">
        <f ca="1">'42 end'!J203</f>
        <v>2.6700946124599461</v>
      </c>
      <c r="E117" s="14">
        <f ca="1">'84 end'!J203</f>
        <v>3.1616955804985749</v>
      </c>
      <c r="F117" s="5">
        <f ca="1">'168 end'!J203</f>
        <v>2.0500730536057126</v>
      </c>
      <c r="G117" s="24">
        <f ca="1">'336 end'!J204</f>
        <v>2.7558079378931519</v>
      </c>
      <c r="H117" s="24">
        <f ca="1">'672 end'!J204</f>
        <v>3.1258902648417402</v>
      </c>
      <c r="I117" s="24">
        <f ca="1">'1344 end'!J204</f>
        <v>16.363710276270897</v>
      </c>
      <c r="J117" s="24">
        <f ca="1">'2688 end'!J204</f>
        <v>3.3999306508503864</v>
      </c>
    </row>
    <row r="118" spans="1:10" x14ac:dyDescent="0.25">
      <c r="A118">
        <v>12</v>
      </c>
      <c r="C118" t="str">
        <f ca="1">OFFSET('42p stat'!$A$1,A118*20,0)</f>
        <v>CUDA opt ant</v>
      </c>
      <c r="D118" s="14">
        <f ca="1">'42 end'!J204</f>
        <v>2.3619810287468965</v>
      </c>
      <c r="E118" s="14">
        <f ca="1">'84 end'!J204</f>
        <v>2.3632337643084336</v>
      </c>
      <c r="F118" s="5">
        <f ca="1">'168 end'!J204</f>
        <v>34.433222205165684</v>
      </c>
      <c r="G118" s="24">
        <f ca="1">'336 end'!J205</f>
        <v>2.6955417608190824</v>
      </c>
      <c r="H118" s="24">
        <f ca="1">'672 end'!J205</f>
        <v>3.5051150657691137</v>
      </c>
      <c r="I118" s="24">
        <f ca="1">'1344 end'!J205</f>
        <v>3.4033674526443867</v>
      </c>
      <c r="J118" s="24">
        <f ca="1">'2688 end'!J205</f>
        <v>8.7459975847213034</v>
      </c>
    </row>
    <row r="119" spans="1:10" x14ac:dyDescent="0.25">
      <c r="A119">
        <v>13</v>
      </c>
      <c r="C119" t="str">
        <f ca="1">OFFSET('42p stat'!$A$1,A119*20,0)</f>
        <v>CUDA opt ant non hash</v>
      </c>
      <c r="D119" s="14">
        <f ca="1">'42 end'!J205</f>
        <v>2.5001900284963035</v>
      </c>
      <c r="E119" s="14">
        <f ca="1">'84 end'!J205</f>
        <v>55.49256984379889</v>
      </c>
      <c r="F119" s="5">
        <f ca="1">'168 end'!J205</f>
        <v>3.9360240098657848</v>
      </c>
      <c r="G119" s="24">
        <f ca="1">'336 end'!J206</f>
        <v>2.9926678206790549</v>
      </c>
      <c r="H119" s="24">
        <f ca="1">'672 end'!J206</f>
        <v>2.7140498898604362</v>
      </c>
      <c r="I119" s="24">
        <f ca="1">'1344 end'!J206</f>
        <v>3.321413374945255</v>
      </c>
      <c r="J119" s="24">
        <f ca="1">'2688 end'!J206</f>
        <v>10.44012862752186</v>
      </c>
    </row>
    <row r="120" spans="1:10" x14ac:dyDescent="0.25">
      <c r="A120">
        <v>14</v>
      </c>
      <c r="C120" t="str">
        <f ca="1">OFFSET('42p stat'!$A$1,A120*20,0)</f>
        <v>CUDA opt ant par</v>
      </c>
      <c r="D120" s="14">
        <f ca="1">'42 end'!J206</f>
        <v>3.3778684126696219</v>
      </c>
      <c r="E120" s="14">
        <f ca="1">'84 end'!J206</f>
        <v>4.1662984336544371</v>
      </c>
      <c r="F120" s="5">
        <f ca="1">'168 end'!J206</f>
        <v>3.1135630201401745</v>
      </c>
      <c r="G120" s="24">
        <f ca="1">'336 end'!J207</f>
        <v>3.0359692544371488</v>
      </c>
      <c r="H120" s="24">
        <f ca="1">'672 end'!J207</f>
        <v>30.319246059743143</v>
      </c>
      <c r="I120" s="22">
        <f ca="1">'1344 end'!J207</f>
        <v>51.033898905394402</v>
      </c>
      <c r="J120" s="22">
        <f ca="1">'2688 end'!J207</f>
        <v>16.551739838055926</v>
      </c>
    </row>
    <row r="121" spans="1:10" x14ac:dyDescent="0.25">
      <c r="A121">
        <v>15</v>
      </c>
      <c r="C121" t="str">
        <f ca="1">OFFSET('42p stat'!$A$1,A121*20,0)</f>
        <v>non CUDA Time</v>
      </c>
      <c r="D121" s="14">
        <f ca="1">'42 end'!J207</f>
        <v>61.962182569210917</v>
      </c>
      <c r="E121" s="14">
        <f ca="1">'84 end'!J207</f>
        <v>65.122344467331942</v>
      </c>
      <c r="F121" s="5">
        <f ca="1">'168 end'!J207</f>
        <v>185.48857748423936</v>
      </c>
      <c r="G121" s="24">
        <f ca="1">'336 end'!J208</f>
        <v>38.69966690102553</v>
      </c>
      <c r="H121" s="24">
        <f ca="1">'672 end'!J208</f>
        <v>10.410556706943204</v>
      </c>
      <c r="I121" s="22">
        <f ca="1">'1344 end'!J208</f>
        <v>24.158322293895981</v>
      </c>
      <c r="J121" s="22">
        <f ca="1">'2688 end'!J208</f>
        <v>1.3526949904365198</v>
      </c>
    </row>
    <row r="122" spans="1:10" x14ac:dyDescent="0.25">
      <c r="A122">
        <v>16</v>
      </c>
      <c r="C122" t="str">
        <f ca="1">OFFSET('42p stat'!$A$1,A122*20,0)</f>
        <v>non CUDA</v>
      </c>
      <c r="D122" s="14">
        <f ca="1">'42 end'!J208</f>
        <v>22.775879013492489</v>
      </c>
      <c r="E122" s="14">
        <f ca="1">'84 end'!J208</f>
        <v>67.050169742781463</v>
      </c>
      <c r="F122" s="5">
        <f ca="1">'168 end'!J208</f>
        <v>30.294969804103673</v>
      </c>
      <c r="G122" s="24">
        <f ca="1">'336 end'!J209</f>
        <v>19.655355358829237</v>
      </c>
      <c r="H122" s="24">
        <f ca="1">'672 end'!J209</f>
        <v>30.086604802778833</v>
      </c>
      <c r="I122" s="22">
        <f ca="1">'1344 end'!J209</f>
        <v>39.782118685118775</v>
      </c>
      <c r="J122" s="22">
        <f ca="1">'2688 end'!J209</f>
        <v>1.4415904062166758</v>
      </c>
    </row>
    <row r="123" spans="1:10" x14ac:dyDescent="0.25">
      <c r="A123">
        <v>17</v>
      </c>
      <c r="C123" t="str">
        <f ca="1">OFFSET('42p stat'!$A$1,A123*20,0)</f>
        <v>non CUDA non hash</v>
      </c>
      <c r="D123" s="14">
        <f ca="1">'42 end'!J209</f>
        <v>49.112759488019201</v>
      </c>
      <c r="E123" s="14">
        <f ca="1">'84 end'!J209</f>
        <v>71.15730674436108</v>
      </c>
      <c r="F123" s="5">
        <f ca="1">'168 end'!J209</f>
        <v>279.21689499466783</v>
      </c>
      <c r="G123" s="24">
        <f ca="1">'336 end'!J210</f>
        <v>50.379360008994496</v>
      </c>
      <c r="H123" s="24">
        <f ca="1">'672 end'!J210</f>
        <v>578.78899894888002</v>
      </c>
      <c r="I123" s="22">
        <f ca="1">'1344 end'!J210</f>
        <v>141.00219819968319</v>
      </c>
      <c r="J123" s="22">
        <f ca="1">'2688 end'!J210</f>
        <v>72.410402504105235</v>
      </c>
    </row>
    <row r="124" spans="1:10" x14ac:dyDescent="0.25">
      <c r="A124">
        <v>18</v>
      </c>
      <c r="C124" t="str">
        <f ca="1">OFFSET('42p stat'!$A$1,A124*20,0)</f>
        <v>Classic ACO</v>
      </c>
      <c r="D124" s="14">
        <f ca="1">'42 end'!J210</f>
        <v>3780.1045415055019</v>
      </c>
      <c r="E124" s="14">
        <f ca="1">'84 end'!J210</f>
        <v>11822.558299292547</v>
      </c>
      <c r="F124" s="5">
        <f ca="1">'168 end'!J210</f>
        <v>18022.905094521455</v>
      </c>
      <c r="G124" s="24">
        <f ca="1">'336 end'!J211</f>
        <v>351.64393882277864</v>
      </c>
      <c r="H124" s="24">
        <f ca="1">'672 end'!J211</f>
        <v>519.94384591119365</v>
      </c>
      <c r="I124" s="22">
        <f ca="1">'1344 end'!J211</f>
        <v>132.09639085293497</v>
      </c>
      <c r="J124" s="22">
        <f ca="1">'2688 end'!J211</f>
        <v>38.254786632744363</v>
      </c>
    </row>
    <row r="125" spans="1:10" x14ac:dyDescent="0.25">
      <c r="A125">
        <v>19</v>
      </c>
      <c r="C125" t="str">
        <f ca="1">OFFSET('42p stat'!$A$1,A125*20,0)</f>
        <v>Classic ACO non hash</v>
      </c>
      <c r="D125" s="14">
        <f ca="1">'42 end'!J211</f>
        <v>20253.625904670233</v>
      </c>
      <c r="E125" s="14">
        <f ca="1">'84 end'!J211</f>
        <v>1180.1096959650761</v>
      </c>
      <c r="F125" s="5">
        <f ca="1">'168 end'!J211</f>
        <v>5353.1760131295196</v>
      </c>
      <c r="G125" s="24">
        <f ca="1">'336 end'!J212</f>
        <v>114.57260263085209</v>
      </c>
      <c r="H125" s="24">
        <f ca="1">'672 end'!J212</f>
        <v>79.426000246238402</v>
      </c>
      <c r="I125" s="22">
        <f ca="1">'1344 end'!J212</f>
        <v>46.006390014238271</v>
      </c>
      <c r="J125" s="22">
        <f ca="1">'2688 end'!J212</f>
        <v>29.547341507386239</v>
      </c>
    </row>
    <row r="126" spans="1:10" x14ac:dyDescent="0.25">
      <c r="A126">
        <v>20</v>
      </c>
      <c r="C126" t="str">
        <f ca="1">OFFSET('42p stat'!$A$1,A126*20,0)</f>
        <v>omp</v>
      </c>
      <c r="D126" s="14">
        <f ca="1">'42 end'!J212</f>
        <v>14.554135409867982</v>
      </c>
      <c r="E126" s="14">
        <f ca="1">'84 end'!J212</f>
        <v>47.376487388959326</v>
      </c>
      <c r="F126" s="5">
        <f ca="1">'168 end'!J212</f>
        <v>166.76784632106884</v>
      </c>
      <c r="G126" s="24">
        <f ca="1">'336 end'!J213</f>
        <v>70.618688045298768</v>
      </c>
      <c r="H126" s="24">
        <f ca="1">'672 end'!J213</f>
        <v>21.675585785541745</v>
      </c>
      <c r="I126" s="22">
        <f ca="1">'1344 end'!J213</f>
        <v>39.09377971047202</v>
      </c>
      <c r="J126" s="22">
        <f ca="1">'2688 end'!J213</f>
        <v>1720.2475639559848</v>
      </c>
    </row>
    <row r="127" spans="1:10" x14ac:dyDescent="0.25">
      <c r="A127">
        <v>21</v>
      </c>
      <c r="C127" t="str">
        <f ca="1">OFFSET('42p stat'!$A$1,A127*20,0)</f>
        <v>omp non hash</v>
      </c>
      <c r="D127" s="14">
        <f ca="1">'42 end'!J213</f>
        <v>96.825179222057955</v>
      </c>
      <c r="E127" s="14">
        <f ca="1">'84 end'!J213</f>
        <v>52.931023901183394</v>
      </c>
      <c r="F127" s="5">
        <f ca="1">'168 end'!J213</f>
        <v>172.70601530610929</v>
      </c>
      <c r="G127" s="24">
        <f ca="1">'336 end'!J214</f>
        <v>46.832082678261237</v>
      </c>
      <c r="H127" s="24">
        <f ca="1">'672 end'!J214</f>
        <v>19.352614561145927</v>
      </c>
      <c r="I127" s="22">
        <f ca="1">'1344 end'!J214</f>
        <v>17.366892230358403</v>
      </c>
      <c r="J127" s="22">
        <f ca="1">'2688 end'!J214</f>
        <v>1120.1277748882549</v>
      </c>
    </row>
    <row r="128" spans="1:10" x14ac:dyDescent="0.25">
      <c r="A128">
        <v>22</v>
      </c>
      <c r="C128" t="str">
        <f ca="1">OFFSET('42p stat'!$A$1,A128*20,0)</f>
        <v>non CUDA transp Time</v>
      </c>
      <c r="D128" s="14">
        <f ca="1">'42 end'!J214</f>
        <v>64.505493352961963</v>
      </c>
      <c r="E128" s="14">
        <f ca="1">'84 end'!J214</f>
        <v>61.724598763501099</v>
      </c>
      <c r="F128" s="5">
        <f ca="1">'168 end'!J214</f>
        <v>1206.0420757683748</v>
      </c>
      <c r="G128" s="24">
        <f ca="1">'336 end'!J215</f>
        <v>23.325892514900435</v>
      </c>
      <c r="H128" s="24">
        <f ca="1">'672 end'!J215</f>
        <v>9.2047831413727597</v>
      </c>
      <c r="I128" s="22">
        <f ca="1">'1344 end'!J215</f>
        <v>13.176318487646862</v>
      </c>
      <c r="J128" s="22">
        <f ca="1">'2688 end'!J215</f>
        <v>36.010148512701051</v>
      </c>
    </row>
    <row r="129" spans="1:10" x14ac:dyDescent="0.25">
      <c r="A129">
        <v>23</v>
      </c>
      <c r="C129" t="str">
        <f ca="1">OFFSET('42p stat'!$A$1,A129*20,0)</f>
        <v>non CUDA transp</v>
      </c>
      <c r="D129" s="14">
        <f ca="1">'42 end'!J215</f>
        <v>22.115843339378848</v>
      </c>
      <c r="E129" s="14">
        <f ca="1">'84 end'!J215</f>
        <v>21.638317488103507</v>
      </c>
      <c r="F129" s="5">
        <f ca="1">'168 end'!J215</f>
        <v>459.03903822436155</v>
      </c>
      <c r="G129" s="24">
        <f ca="1">'336 end'!J216</f>
        <v>34.936308382045418</v>
      </c>
      <c r="H129" s="24">
        <f ca="1">'672 end'!J216</f>
        <v>15.512403024154461</v>
      </c>
      <c r="I129" s="22">
        <f ca="1">'1344 end'!J216</f>
        <v>19.221335103070025</v>
      </c>
      <c r="J129" s="22">
        <f ca="1">'2688 end'!J216</f>
        <v>32.121532260455055</v>
      </c>
    </row>
    <row r="130" spans="1:10" x14ac:dyDescent="0.25">
      <c r="A130">
        <v>24</v>
      </c>
      <c r="C130" t="str">
        <f ca="1">OFFSET('42p stat'!$A$1,A130*20,0)</f>
        <v>non CUDA transp non hash</v>
      </c>
      <c r="D130" s="14">
        <f ca="1">'42 end'!J216</f>
        <v>14.423513829568568</v>
      </c>
      <c r="E130" s="14">
        <f ca="1">'84 end'!J216</f>
        <v>99.133817420018246</v>
      </c>
      <c r="F130" s="5">
        <f ca="1">'168 end'!J216</f>
        <v>492.81333268173103</v>
      </c>
      <c r="G130" s="24">
        <f ca="1">'336 end'!J217</f>
        <v>43.835482207432158</v>
      </c>
      <c r="H130" s="24">
        <f ca="1">'672 end'!J217</f>
        <v>17.286390037025278</v>
      </c>
      <c r="I130" s="22">
        <f ca="1">'1344 end'!J217</f>
        <v>47.002173759191656</v>
      </c>
      <c r="J130" s="22" t="e">
        <f ca="1">'2688 end'!J217</f>
        <v>#DIV/0!</v>
      </c>
    </row>
    <row r="131" spans="1:10" x14ac:dyDescent="0.25">
      <c r="A131">
        <v>25</v>
      </c>
      <c r="C131" t="str">
        <f ca="1">OFFSET('42p stat'!$A$1,A131*20,0)</f>
        <v>non CUDA AVX Time</v>
      </c>
      <c r="D131" s="14">
        <f ca="1">'42 end'!J217</f>
        <v>63.652082228721049</v>
      </c>
      <c r="E131" s="14">
        <f ca="1">'84 end'!J217</f>
        <v>48.919702165704329</v>
      </c>
      <c r="F131" s="5">
        <f ca="1">'168 end'!J217</f>
        <v>231.02781232201855</v>
      </c>
      <c r="G131" s="24">
        <f ca="1">'336 end'!J218</f>
        <v>45.956006267162373</v>
      </c>
      <c r="H131" s="24">
        <f ca="1">'672 end'!J218</f>
        <v>8.8762089259449102</v>
      </c>
      <c r="I131" s="22">
        <f ca="1">'1344 end'!J218</f>
        <v>24.256897319448441</v>
      </c>
      <c r="J131" s="22" t="e">
        <f ca="1">'2688 end'!J218</f>
        <v>#DIV/0!</v>
      </c>
    </row>
    <row r="132" spans="1:10" x14ac:dyDescent="0.25">
      <c r="A132">
        <v>26</v>
      </c>
      <c r="C132" t="str">
        <f ca="1">OFFSET('42p stat'!$A$1,A132*20,0)</f>
        <v>non CUDA AVX</v>
      </c>
      <c r="D132" s="14">
        <f ca="1">'42 end'!J218</f>
        <v>16.22586824035546</v>
      </c>
      <c r="E132" s="14">
        <f ca="1">'84 end'!J218</f>
        <v>36.249877460668337</v>
      </c>
      <c r="F132" s="5">
        <f ca="1">'168 end'!J218</f>
        <v>89.632271038005044</v>
      </c>
      <c r="G132" s="24">
        <f ca="1">'336 end'!J219</f>
        <v>22.163534612103259</v>
      </c>
      <c r="H132" s="24">
        <f ca="1">'672 end'!J219</f>
        <v>17.167402530226546</v>
      </c>
      <c r="I132" s="22">
        <f ca="1">'1344 end'!J219</f>
        <v>42.636052686201303</v>
      </c>
      <c r="J132" s="22" t="e">
        <f ca="1">'2688 end'!J219</f>
        <v>#DIV/0!</v>
      </c>
    </row>
    <row r="133" spans="1:10" x14ac:dyDescent="0.25">
      <c r="A133">
        <v>27</v>
      </c>
      <c r="C133" t="str">
        <f ca="1">OFFSET('84p stat'!$A$1,A133*20,0)</f>
        <v>non CUDA AVX non hash</v>
      </c>
      <c r="D133" s="14">
        <f ca="1">'42 end'!J219</f>
        <v>22.712483069155468</v>
      </c>
      <c r="E133" s="14">
        <f ca="1">'84 end'!J219</f>
        <v>65.067567047262528</v>
      </c>
      <c r="F133" s="5">
        <f ca="1">'168 end'!J219</f>
        <v>262.90081856300458</v>
      </c>
      <c r="G133" s="24">
        <f ca="1">'336 end'!J220</f>
        <v>56.846405914839224</v>
      </c>
      <c r="H133" s="24">
        <f ca="1">'672 end'!J220</f>
        <v>19.792819817656461</v>
      </c>
      <c r="I133" s="22">
        <f ca="1">'1344 end'!J220</f>
        <v>37.872738830332487</v>
      </c>
      <c r="J133" s="22" t="e">
        <f ca="1">'2688 end'!J220</f>
        <v>#DIV/0!</v>
      </c>
    </row>
    <row r="134" spans="1:10" x14ac:dyDescent="0.25">
      <c r="A134">
        <v>28</v>
      </c>
      <c r="C134" t="str">
        <f ca="1">OFFSET('84p stat'!$A$1,A134*20,0)</f>
        <v>non CUDA AVX_OMP Time</v>
      </c>
      <c r="D134" s="14">
        <f ca="1">'42 end'!J220</f>
        <v>27.210315183091843</v>
      </c>
      <c r="E134" s="14">
        <f ca="1">'84 end'!J220</f>
        <v>72.971481651965277</v>
      </c>
      <c r="F134" s="5">
        <f ca="1">'168 end'!J220</f>
        <v>137.33668082615154</v>
      </c>
      <c r="G134" s="24">
        <f ca="1">'336 end'!J221</f>
        <v>45.355820495429107</v>
      </c>
      <c r="H134" s="24">
        <f ca="1">'672 end'!J221</f>
        <v>7.6634863179537591</v>
      </c>
      <c r="I134" s="22">
        <f ca="1">'1344 end'!J221</f>
        <v>43.689926468850999</v>
      </c>
      <c r="J134" s="22" t="e">
        <f ca="1">'2688 end'!J221</f>
        <v>#DIV/0!</v>
      </c>
    </row>
    <row r="135" spans="1:10" x14ac:dyDescent="0.25">
      <c r="A135">
        <v>29</v>
      </c>
      <c r="C135" t="str">
        <f ca="1">OFFSET('84p stat'!$A$1,A135*20,0)</f>
        <v>non CUDA AVX_OMP</v>
      </c>
      <c r="D135" s="14">
        <f ca="1">'42 end'!J221</f>
        <v>16.408288051150734</v>
      </c>
      <c r="E135" s="14">
        <f ca="1">'84 end'!J221</f>
        <v>131.93992146094811</v>
      </c>
      <c r="F135" s="5">
        <f ca="1">'168 end'!J221</f>
        <v>101.7999118624241</v>
      </c>
      <c r="G135" s="24">
        <f ca="1">'336 end'!J222</f>
        <v>20.153920681658416</v>
      </c>
      <c r="H135" s="24">
        <f ca="1">'672 end'!J222</f>
        <v>16.322788740186766</v>
      </c>
      <c r="I135" s="22">
        <f ca="1">'1344 end'!J222</f>
        <v>35.192026497984571</v>
      </c>
      <c r="J135" s="22" t="e">
        <f ca="1">'2688 end'!J222</f>
        <v>#DIV/0!</v>
      </c>
    </row>
    <row r="136" spans="1:10" x14ac:dyDescent="0.25">
      <c r="A136">
        <v>30</v>
      </c>
      <c r="C136" t="str">
        <f ca="1">OFFSET('84p stat'!$A$1,A136*20,0)</f>
        <v>non CUDA AVX_OMP non hash</v>
      </c>
      <c r="D136" s="14">
        <f ca="1">'42 end'!J222</f>
        <v>27.999934198235966</v>
      </c>
      <c r="E136" s="14">
        <f ca="1">'84 end'!J222</f>
        <v>72.586657715891334</v>
      </c>
      <c r="F136" s="5">
        <f ca="1">'168 end'!J222</f>
        <v>95.921346321601476</v>
      </c>
      <c r="G136" s="24">
        <f ca="1">'336 end'!J223</f>
        <v>43.89142348161198</v>
      </c>
      <c r="H136" s="24">
        <f ca="1">'672 end'!J223</f>
        <v>15.029526010806579</v>
      </c>
      <c r="I136" s="22">
        <f ca="1">'1344 end'!J223</f>
        <v>29.555478486675504</v>
      </c>
      <c r="J136" s="22" t="e">
        <f ca="1">'2688 end'!J223</f>
        <v>#DIV/0!</v>
      </c>
    </row>
    <row r="137" spans="1:10" x14ac:dyDescent="0.25">
      <c r="A137">
        <v>31</v>
      </c>
      <c r="C137" t="str">
        <f ca="1">OFFSET('84p stat'!$A$1,A137*20,0)</f>
        <v>CUDA ant add CPU_AVX Time</v>
      </c>
      <c r="D137" s="14">
        <f ca="1">'42 end'!J223</f>
        <v>9.1385368615458304</v>
      </c>
      <c r="E137" s="14">
        <f ca="1">'84 end'!J223</f>
        <v>9.6057685651604015</v>
      </c>
      <c r="F137" s="5">
        <f ca="1">'168 end'!J223</f>
        <v>43.968036827320063</v>
      </c>
      <c r="G137" s="24">
        <f ca="1">'336 end'!J224</f>
        <v>21.601093280579299</v>
      </c>
      <c r="H137" s="24">
        <f ca="1">'672 end'!J224</f>
        <v>7.8536355118550079</v>
      </c>
      <c r="I137" s="22">
        <f ca="1">'1344 end'!J224</f>
        <v>13.697224195147937</v>
      </c>
      <c r="J137" s="22" t="e">
        <f ca="1">'2688 end'!J224</f>
        <v>#DIV/0!</v>
      </c>
    </row>
    <row r="138" spans="1:10" x14ac:dyDescent="0.25">
      <c r="A138">
        <v>32</v>
      </c>
      <c r="C138" t="str">
        <f ca="1">OFFSET('84p stat'!$A$1,A138*20,0)</f>
        <v>non CUDA transp_AVX Time</v>
      </c>
      <c r="D138" s="14">
        <f ca="1">'42 end'!J224</f>
        <v>58.759631261402241</v>
      </c>
      <c r="E138" s="14">
        <f ca="1">'84 end'!J224</f>
        <v>54.340944113991085</v>
      </c>
      <c r="F138" s="5">
        <f ca="1">'168 end'!J224</f>
        <v>1688.2358703250075</v>
      </c>
      <c r="G138" s="24">
        <f ca="1">'336 end'!J225</f>
        <v>29.914604959578416</v>
      </c>
      <c r="H138" s="24">
        <f ca="1">'672 end'!J225</f>
        <v>14.290157130199551</v>
      </c>
      <c r="I138" s="22">
        <f ca="1">'1344 end'!J225</f>
        <v>37.3286826418936</v>
      </c>
      <c r="J138" s="22" t="e">
        <f ca="1">'2688 end'!J225</f>
        <v>#DIV/0!</v>
      </c>
    </row>
    <row r="139" spans="1:10" x14ac:dyDescent="0.25">
      <c r="A139">
        <v>33</v>
      </c>
      <c r="C139" t="str">
        <f ca="1">OFFSET('84p stat'!$A$1,A139*20,0)</f>
        <v>non CUDA transp_AVX</v>
      </c>
      <c r="D139" s="14">
        <f ca="1">'42 end'!J225</f>
        <v>21.052162703917144</v>
      </c>
      <c r="E139" s="14">
        <f ca="1">'84 end'!J225</f>
        <v>26.549022110681754</v>
      </c>
      <c r="F139" s="5">
        <f ca="1">'168 end'!J225</f>
        <v>331.18266961557327</v>
      </c>
      <c r="G139" s="24">
        <f ca="1">'336 end'!J226</f>
        <v>34.777413470019752</v>
      </c>
      <c r="H139" s="24">
        <f ca="1">'672 end'!J226</f>
        <v>15.163203318652508</v>
      </c>
      <c r="I139" s="22">
        <f ca="1">'1344 end'!J226</f>
        <v>18.165383027695736</v>
      </c>
      <c r="J139" s="22" t="e">
        <f ca="1">'2688 end'!J226</f>
        <v>#DIV/0!</v>
      </c>
    </row>
    <row r="140" spans="1:10" x14ac:dyDescent="0.25">
      <c r="A140">
        <v>34</v>
      </c>
      <c r="C140" t="str">
        <f ca="1">OFFSET('84p stat'!$A$1,A140*20,0)</f>
        <v>non CUDA transp_AVX non hash</v>
      </c>
      <c r="D140" s="14">
        <f ca="1">'42 end'!J226</f>
        <v>16.46095763612918</v>
      </c>
      <c r="E140" s="14">
        <f ca="1">'84 end'!J226</f>
        <v>35.603390270845679</v>
      </c>
      <c r="F140" s="5">
        <f ca="1">'168 end'!J226</f>
        <v>356.28177163527391</v>
      </c>
      <c r="G140" s="24">
        <f ca="1">'336 end'!J227</f>
        <v>56.49873456639628</v>
      </c>
      <c r="H140" s="24">
        <f ca="1">'672 end'!J227</f>
        <v>6.8420077885356223</v>
      </c>
      <c r="I140" s="22">
        <f ca="1">'1344 end'!J227</f>
        <v>30.154546160580079</v>
      </c>
      <c r="J140" s="22" t="e">
        <f ca="1">'2688 end'!J227</f>
        <v>#DIV/0!</v>
      </c>
    </row>
    <row r="141" spans="1:10" x14ac:dyDescent="0.25">
      <c r="A141">
        <v>35</v>
      </c>
      <c r="C141" t="str">
        <f ca="1">OFFSET('84p stat'!$A$1,A141*20,0)</f>
        <v>non CUDA transp_AVX_OMP Time</v>
      </c>
      <c r="D141" s="14">
        <f ca="1">'42 end'!J227</f>
        <v>56.619020096836074</v>
      </c>
      <c r="E141" s="14">
        <f ca="1">'84 end'!J227</f>
        <v>71.924622091909953</v>
      </c>
      <c r="F141" s="5">
        <f ca="1">'168 end'!J227</f>
        <v>784.70044598311176</v>
      </c>
      <c r="G141" s="24">
        <f ca="1">'336 end'!J228</f>
        <v>33.071881291820027</v>
      </c>
      <c r="H141" s="24">
        <f ca="1">'672 end'!J228</f>
        <v>15.324426933131818</v>
      </c>
      <c r="I141" s="22">
        <f ca="1">'1344 end'!J228</f>
        <v>251.78041673790202</v>
      </c>
      <c r="J141" s="22" t="e">
        <f ca="1">'2688 end'!J228</f>
        <v>#DIV/0!</v>
      </c>
    </row>
    <row r="142" spans="1:10" x14ac:dyDescent="0.25">
      <c r="A142">
        <v>36</v>
      </c>
      <c r="C142" t="str">
        <f ca="1">OFFSET('84p stat'!$A$1,A142*20,0)</f>
        <v>non CUDA transp_AVX_OMP</v>
      </c>
      <c r="D142" s="14">
        <f ca="1">'42 end'!J228</f>
        <v>17.571379420534523</v>
      </c>
      <c r="E142" s="14">
        <f ca="1">'84 end'!J228</f>
        <v>27.790081792153675</v>
      </c>
      <c r="F142" s="5">
        <f ca="1">'168 end'!J228</f>
        <v>312.63272017513083</v>
      </c>
      <c r="G142" s="24">
        <f ca="1">'336 end'!J229</f>
        <v>32.888303170121041</v>
      </c>
      <c r="H142" s="24" t="e">
        <f ca="1">'672 end'!J229</f>
        <v>#DIV/0!</v>
      </c>
      <c r="I142" s="22" t="e">
        <f ca="1">'1344 end'!J229</f>
        <v>#DIV/0!</v>
      </c>
      <c r="J142" s="22" t="e">
        <f ca="1">'2688 end'!J229</f>
        <v>#DIV/0!</v>
      </c>
    </row>
    <row r="143" spans="1:10" x14ac:dyDescent="0.25">
      <c r="A143">
        <v>37</v>
      </c>
      <c r="C143" t="str">
        <f ca="1">OFFSET('84p stat'!$A$1,A143*20,0)</f>
        <v>non CUDA transp_AVX_OMP non hash</v>
      </c>
      <c r="D143" s="14">
        <f ca="1">'42 end'!J229</f>
        <v>13.469502859110428</v>
      </c>
      <c r="E143" s="14">
        <f ca="1">'84 end'!J229</f>
        <v>32.822703646781562</v>
      </c>
      <c r="F143" s="5">
        <f ca="1">'168 end'!J229</f>
        <v>537.60466818299074</v>
      </c>
      <c r="G143" s="24">
        <f ca="1">'336 end'!J230</f>
        <v>68.977680722593263</v>
      </c>
      <c r="H143" s="24" t="e">
        <f ca="1">'672 end'!J230</f>
        <v>#DIV/0!</v>
      </c>
      <c r="I143" s="22" t="e">
        <f ca="1">'1344 end'!J230</f>
        <v>#DIV/0!</v>
      </c>
      <c r="J143" s="22" t="e">
        <f ca="1">'2688 end'!J230</f>
        <v>#DIV/0!</v>
      </c>
    </row>
    <row r="144" spans="1:10" x14ac:dyDescent="0.25">
      <c r="A144">
        <v>38</v>
      </c>
      <c r="C144" t="str">
        <f ca="1">OFFSET('84p stat'!$A$1,A144*20,0)</f>
        <v>CUDA ant add CPU_AVX_transp Time</v>
      </c>
      <c r="D144" s="14">
        <f ca="1">'42 end'!J230</f>
        <v>11.776144991684827</v>
      </c>
      <c r="E144" s="14">
        <f ca="1">'84 end'!J230</f>
        <v>15.438907576128097</v>
      </c>
      <c r="F144" s="5">
        <f ca="1">'168 end'!J230</f>
        <v>23.509990170401753</v>
      </c>
      <c r="G144" s="24">
        <f ca="1">'336 end'!J231</f>
        <v>23.414956203237974</v>
      </c>
      <c r="H144" s="24" t="e">
        <f ca="1">'672 end'!J231</f>
        <v>#DIV/0!</v>
      </c>
      <c r="I144" s="22" t="e">
        <f ca="1">'1344 end'!J231</f>
        <v>#DIV/0!</v>
      </c>
      <c r="J144" s="22" t="e">
        <f ca="1">'2688 end'!J231</f>
        <v>#DIV/0!</v>
      </c>
    </row>
    <row r="145" spans="1:10" x14ac:dyDescent="0.25">
      <c r="A145">
        <v>39</v>
      </c>
      <c r="C145">
        <f ca="1">OFFSET('84p stat'!$A$1,A145*20,0)</f>
        <v>0</v>
      </c>
      <c r="D145" s="14" t="e">
        <f ca="1">'42 end'!J231</f>
        <v>#DIV/0!</v>
      </c>
      <c r="E145" s="14" t="e">
        <f ca="1">'84 end'!J231</f>
        <v>#DIV/0!</v>
      </c>
      <c r="F145" s="5" t="e">
        <f ca="1">'168 end'!J231</f>
        <v>#DIV/0!</v>
      </c>
      <c r="G145" s="24" t="e">
        <f ca="1">'336 end'!J232</f>
        <v>#DIV/0!</v>
      </c>
      <c r="H145" s="24" t="e">
        <f ca="1">'672 end'!J232</f>
        <v>#DIV/0!</v>
      </c>
      <c r="I145" s="22" t="e">
        <f ca="1">'1344 end'!J232</f>
        <v>#DIV/0!</v>
      </c>
      <c r="J145" s="22" t="e">
        <f ca="1">'2688 end'!J232</f>
        <v>#DIV/0!</v>
      </c>
    </row>
    <row r="146" spans="1:10" x14ac:dyDescent="0.25">
      <c r="A146">
        <v>40</v>
      </c>
      <c r="C146">
        <f ca="1">OFFSET('84p stat'!$A$1,A146*20,0)</f>
        <v>0</v>
      </c>
      <c r="D146" s="14" t="e">
        <f ca="1">'42 end'!J232</f>
        <v>#DIV/0!</v>
      </c>
      <c r="E146" s="14" t="e">
        <f ca="1">'84 end'!J232</f>
        <v>#DIV/0!</v>
      </c>
      <c r="F146" s="5" t="e">
        <f ca="1">'168 end'!J232</f>
        <v>#DIV/0!</v>
      </c>
      <c r="G146" s="24" t="e">
        <f ca="1">'336 end'!J233</f>
        <v>#DIV/0!</v>
      </c>
      <c r="H146" s="24" t="e">
        <f ca="1">'672 end'!J233</f>
        <v>#DIV/0!</v>
      </c>
      <c r="I146" s="22" t="e">
        <f ca="1">'1344 end'!J233</f>
        <v>#DIV/0!</v>
      </c>
      <c r="J146" s="22" t="e">
        <f ca="1">'2688 end'!J233</f>
        <v>#DIV/0!</v>
      </c>
    </row>
    <row r="147" spans="1:10" x14ac:dyDescent="0.25">
      <c r="A147">
        <v>41</v>
      </c>
      <c r="C147">
        <f ca="1">OFFSET('84p stat'!$A$1,A147*20,0)</f>
        <v>0</v>
      </c>
      <c r="D147" s="14" t="e">
        <f ca="1">'42 end'!J233</f>
        <v>#DIV/0!</v>
      </c>
      <c r="E147" s="14" t="e">
        <f ca="1">'84 end'!J233</f>
        <v>#DIV/0!</v>
      </c>
      <c r="F147" s="5" t="e">
        <f ca="1">'168 end'!J233</f>
        <v>#DIV/0!</v>
      </c>
      <c r="G147" s="24" t="e">
        <f ca="1">'336 end'!J234</f>
        <v>#DIV/0!</v>
      </c>
      <c r="H147" s="24" t="e">
        <f ca="1">'672 end'!J234</f>
        <v>#DIV/0!</v>
      </c>
      <c r="I147" s="22" t="e">
        <f ca="1">'1344 end'!J234</f>
        <v>#DIV/0!</v>
      </c>
      <c r="J147" s="22" t="e">
        <f ca="1">'2688 end'!J234</f>
        <v>#DIV/0!</v>
      </c>
    </row>
    <row r="148" spans="1:10" x14ac:dyDescent="0.25">
      <c r="A148">
        <v>42</v>
      </c>
      <c r="C148">
        <f ca="1">OFFSET('84p stat'!$A$1,A148*20,0)</f>
        <v>0</v>
      </c>
      <c r="D148" s="14" t="e">
        <f ca="1">'42 end'!J234</f>
        <v>#DIV/0!</v>
      </c>
      <c r="E148" s="14" t="e">
        <f ca="1">'84 end'!J234</f>
        <v>#DIV/0!</v>
      </c>
      <c r="F148" s="5" t="e">
        <f ca="1">'168 end'!J234</f>
        <v>#DIV/0!</v>
      </c>
      <c r="G148" s="24" t="e">
        <f ca="1">'336 end'!J235</f>
        <v>#DIV/0!</v>
      </c>
      <c r="H148" s="24" t="e">
        <f ca="1">'672 end'!J235</f>
        <v>#DIV/0!</v>
      </c>
      <c r="I148" s="22" t="e">
        <f ca="1">'1344 end'!J235</f>
        <v>#DIV/0!</v>
      </c>
      <c r="J148" s="22" t="e">
        <f ca="1">'2688 end'!J235</f>
        <v>#DIV/0!</v>
      </c>
    </row>
    <row r="149" spans="1:10" x14ac:dyDescent="0.25">
      <c r="A149">
        <v>43</v>
      </c>
      <c r="C149">
        <f ca="1">OFFSET('84p stat'!$A$1,A149*20,0)</f>
        <v>0</v>
      </c>
      <c r="D149" s="14" t="e">
        <f ca="1">'42 end'!J235</f>
        <v>#DIV/0!</v>
      </c>
      <c r="E149" s="14" t="e">
        <f ca="1">'84 end'!J235</f>
        <v>#DIV/0!</v>
      </c>
      <c r="F149" s="5" t="e">
        <f ca="1">'168 end'!J235</f>
        <v>#DIV/0!</v>
      </c>
      <c r="G149" s="24" t="e">
        <f ca="1">'336 end'!J236</f>
        <v>#DIV/0!</v>
      </c>
      <c r="H149" s="24" t="e">
        <f ca="1">'672 end'!J236</f>
        <v>#DIV/0!</v>
      </c>
      <c r="I149" s="22" t="e">
        <f ca="1">'1344 end'!J236</f>
        <v>#DIV/0!</v>
      </c>
      <c r="J149" s="22" t="e">
        <f ca="1">'2688 end'!J236</f>
        <v>#DIV/0!</v>
      </c>
    </row>
    <row r="150" spans="1:10" x14ac:dyDescent="0.25">
      <c r="A150">
        <v>44</v>
      </c>
      <c r="C150">
        <f ca="1">OFFSET('84p stat'!$A$1,A150*20,0)</f>
        <v>0</v>
      </c>
      <c r="D150" s="14" t="e">
        <f ca="1">'42 end'!J236</f>
        <v>#DIV/0!</v>
      </c>
      <c r="E150" s="14" t="e">
        <f ca="1">'84 end'!J236</f>
        <v>#DIV/0!</v>
      </c>
      <c r="F150" s="5" t="e">
        <f ca="1">'168 end'!J236</f>
        <v>#DIV/0!</v>
      </c>
      <c r="G150" s="24" t="e">
        <f ca="1">'336 end'!J237</f>
        <v>#DIV/0!</v>
      </c>
      <c r="H150" s="24" t="e">
        <f ca="1">'672 end'!J237</f>
        <v>#DIV/0!</v>
      </c>
      <c r="I150" s="22" t="e">
        <f ca="1">'1344 end'!J237</f>
        <v>#DIV/0!</v>
      </c>
      <c r="J150" s="22" t="e">
        <f ca="1">'2688 end'!J237</f>
        <v>#DIV/0!</v>
      </c>
    </row>
    <row r="151" spans="1:10" x14ac:dyDescent="0.25">
      <c r="A151">
        <v>45</v>
      </c>
      <c r="C151">
        <f ca="1">OFFSET('84p stat'!$A$1,A151*20,0)</f>
        <v>0</v>
      </c>
      <c r="D151" s="14" t="e">
        <f ca="1">'42 end'!J237</f>
        <v>#DIV/0!</v>
      </c>
      <c r="E151" s="14" t="e">
        <f ca="1">'84 end'!J237</f>
        <v>#DIV/0!</v>
      </c>
      <c r="F151" s="5" t="e">
        <f ca="1">'168 end'!J237</f>
        <v>#DIV/0!</v>
      </c>
      <c r="G151" s="24" t="e">
        <f ca="1">'336 end'!J238</f>
        <v>#DIV/0!</v>
      </c>
      <c r="H151" s="24" t="e">
        <f ca="1">'672 end'!J238</f>
        <v>#DIV/0!</v>
      </c>
      <c r="I151" s="22" t="e">
        <f ca="1">'1344 end'!J238</f>
        <v>#DIV/0!</v>
      </c>
      <c r="J151" s="22" t="e">
        <f ca="1">'2688 end'!J238</f>
        <v>#DIV/0!</v>
      </c>
    </row>
    <row r="152" spans="1:10" x14ac:dyDescent="0.25">
      <c r="A152">
        <v>46</v>
      </c>
      <c r="C152">
        <f ca="1">OFFSET('84p stat'!$A$1,A152*20,0)</f>
        <v>0</v>
      </c>
      <c r="D152" s="14" t="e">
        <f ca="1">'42 end'!J238</f>
        <v>#DIV/0!</v>
      </c>
      <c r="E152" s="14" t="e">
        <f ca="1">'84 end'!J238</f>
        <v>#DIV/0!</v>
      </c>
      <c r="F152" s="5" t="e">
        <f ca="1">'168 end'!J238</f>
        <v>#DIV/0!</v>
      </c>
      <c r="G152" s="24" t="e">
        <f ca="1">'336 end'!J239</f>
        <v>#DIV/0!</v>
      </c>
      <c r="H152" s="24" t="e">
        <f ca="1">'672 end'!J239</f>
        <v>#DIV/0!</v>
      </c>
      <c r="I152" s="22" t="e">
        <f ca="1">'1344 end'!J239</f>
        <v>#DIV/0!</v>
      </c>
      <c r="J152" s="22" t="e">
        <f ca="1">'2688 end'!J239</f>
        <v>#DIV/0!</v>
      </c>
    </row>
    <row r="153" spans="1:10" x14ac:dyDescent="0.25">
      <c r="A153">
        <v>47</v>
      </c>
      <c r="C153">
        <f ca="1">OFFSET('84p stat'!$A$1,A153*20,0)</f>
        <v>0</v>
      </c>
      <c r="D153" s="14">
        <f ca="1">'42 end'!J239</f>
        <v>0</v>
      </c>
      <c r="E153" s="14">
        <f ca="1">'84 end'!J239</f>
        <v>0</v>
      </c>
      <c r="F153" s="5">
        <f ca="1">'168 end'!J239</f>
        <v>0</v>
      </c>
      <c r="G153" s="24">
        <f ca="1">'336 end'!J240</f>
        <v>0</v>
      </c>
      <c r="H153" s="24">
        <f ca="1">'672 end'!J240</f>
        <v>0</v>
      </c>
      <c r="I153" s="22">
        <f ca="1">'1344 end'!J240</f>
        <v>0</v>
      </c>
      <c r="J153" s="22">
        <f ca="1">'2688 end'!J240</f>
        <v>0</v>
      </c>
    </row>
    <row r="154" spans="1:10" x14ac:dyDescent="0.25">
      <c r="A154">
        <v>48</v>
      </c>
      <c r="C154">
        <f ca="1">OFFSET('84p stat'!$A$1,A154*20,0)</f>
        <v>0</v>
      </c>
      <c r="D154" s="14">
        <f ca="1">'42 end'!J240</f>
        <v>0</v>
      </c>
      <c r="E154" s="14">
        <f ca="1">'84 end'!J240</f>
        <v>0</v>
      </c>
      <c r="F154" s="5">
        <f ca="1">'168 end'!J240</f>
        <v>0</v>
      </c>
      <c r="G154" s="24">
        <f ca="1">'336 end'!J241</f>
        <v>0</v>
      </c>
      <c r="H154" s="24">
        <f ca="1">'672 end'!J241</f>
        <v>0</v>
      </c>
      <c r="I154" s="22">
        <f ca="1">'1344 end'!J241</f>
        <v>0</v>
      </c>
      <c r="J154" s="22">
        <f ca="1">'2688 end'!J241</f>
        <v>0</v>
      </c>
    </row>
    <row r="155" spans="1:10" x14ac:dyDescent="0.25">
      <c r="A155">
        <v>49</v>
      </c>
      <c r="C155">
        <f ca="1">OFFSET('84p stat'!$A$1,A155*20,0)</f>
        <v>0</v>
      </c>
      <c r="D155" s="14">
        <f ca="1">'42 end'!J241</f>
        <v>0</v>
      </c>
      <c r="E155" s="14">
        <f ca="1">'84 end'!J241</f>
        <v>0</v>
      </c>
      <c r="F155" s="5">
        <f ca="1">'168 end'!J241</f>
        <v>0</v>
      </c>
      <c r="G155" s="24">
        <f ca="1">'336 end'!J242</f>
        <v>0</v>
      </c>
      <c r="H155" s="24">
        <f ca="1">'672 end'!J242</f>
        <v>0</v>
      </c>
      <c r="I155" s="22">
        <f ca="1">'1344 end'!J242</f>
        <v>0</v>
      </c>
      <c r="J155" s="22">
        <f ca="1">'2688 end'!J242</f>
        <v>0</v>
      </c>
    </row>
    <row r="156" spans="1:10" x14ac:dyDescent="0.25">
      <c r="A156">
        <v>50</v>
      </c>
      <c r="C156">
        <f ca="1">OFFSET('84p stat'!$A$1,A156*20,0)</f>
        <v>0</v>
      </c>
      <c r="D156" s="14">
        <f ca="1">'42 end'!J242</f>
        <v>0</v>
      </c>
      <c r="E156" s="14">
        <f ca="1">'84 end'!J242</f>
        <v>0</v>
      </c>
      <c r="F156" s="5">
        <f ca="1">'168 end'!J242</f>
        <v>0</v>
      </c>
      <c r="G156" s="24">
        <f ca="1">'336 end'!J243</f>
        <v>0</v>
      </c>
      <c r="H156" s="24">
        <f ca="1">'672 end'!J243</f>
        <v>0</v>
      </c>
      <c r="I156" s="22">
        <f ca="1">'1344 end'!J243</f>
        <v>0</v>
      </c>
      <c r="J156" s="22">
        <f ca="1">'2688 end'!J243</f>
        <v>0</v>
      </c>
    </row>
    <row r="158" spans="1:10" x14ac:dyDescent="0.25">
      <c r="D158" s="14"/>
    </row>
    <row r="159" spans="1:10" x14ac:dyDescent="0.25">
      <c r="B159" t="s">
        <v>67</v>
      </c>
      <c r="C159" t="s">
        <v>77</v>
      </c>
      <c r="D159" s="13">
        <v>42</v>
      </c>
      <c r="E159" s="13">
        <v>84</v>
      </c>
      <c r="F159">
        <v>168</v>
      </c>
      <c r="G159" s="22">
        <v>336</v>
      </c>
      <c r="H159" s="22">
        <v>672</v>
      </c>
      <c r="I159" s="22">
        <v>1344</v>
      </c>
      <c r="J159" s="22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5">
        <f ca="1">'42 end'!K31</f>
        <v>6.2539064751468143E-2</v>
      </c>
      <c r="E160" s="15">
        <f ca="1">'84 end'!K31</f>
        <v>7.0792018226384271E-2</v>
      </c>
      <c r="F160" s="10">
        <f ca="1">'168 end'!K31</f>
        <v>7.7120890163903458E-2</v>
      </c>
      <c r="G160" s="25">
        <f ca="1">'336 end'!K31</f>
        <v>0.19729240130615247</v>
      </c>
      <c r="H160" s="25">
        <f ca="1">'672 end'!K31</f>
        <v>0.72756707638417895</v>
      </c>
      <c r="I160" s="25">
        <f ca="1">'1344 end'!K31</f>
        <v>0.89515628968789884</v>
      </c>
      <c r="J160" s="25">
        <f ca="1">'2688 end'!K31</f>
        <v>2.2558409634835869E-2</v>
      </c>
    </row>
    <row r="161" spans="1:10" x14ac:dyDescent="0.25">
      <c r="A161">
        <v>2</v>
      </c>
      <c r="C161" t="str">
        <f ca="1">OFFSET('42p stat'!$A$1,A161*20,0)</f>
        <v>CUDA</v>
      </c>
      <c r="D161" s="15">
        <f ca="1">'42 end'!K32</f>
        <v>0</v>
      </c>
      <c r="E161" s="15">
        <f ca="1">'84 end'!K32</f>
        <v>0</v>
      </c>
      <c r="F161" s="10">
        <f ca="1">'168 end'!K32</f>
        <v>0</v>
      </c>
      <c r="G161" s="25">
        <f ca="1">'336 end'!K32</f>
        <v>0</v>
      </c>
      <c r="H161" s="25">
        <f ca="1">'672 end'!K32</f>
        <v>0</v>
      </c>
      <c r="I161" s="25">
        <f ca="1">'1344 end'!K32</f>
        <v>0</v>
      </c>
      <c r="J161" s="25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5">
        <f ca="1">'42 end'!K33</f>
        <v>5.7659230456744252E-2</v>
      </c>
      <c r="E162" s="15">
        <f ca="1">'84 end'!K33</f>
        <v>6.7453762061866041E-2</v>
      </c>
      <c r="F162" s="10">
        <f ca="1">'168 end'!K33</f>
        <v>7.3513837296478993E-2</v>
      </c>
      <c r="G162" s="25">
        <f ca="1">'336 end'!K33</f>
        <v>0.13663176609146846</v>
      </c>
      <c r="H162" s="25">
        <f ca="1">'672 end'!K33</f>
        <v>0.58174273061895598</v>
      </c>
      <c r="I162" s="25">
        <f ca="1">'1344 end'!K33</f>
        <v>0.8198801296077648</v>
      </c>
      <c r="J162" s="25">
        <f ca="1">'2688 end'!K33</f>
        <v>0.98216993738868585</v>
      </c>
    </row>
    <row r="163" spans="1:10" x14ac:dyDescent="0.25">
      <c r="A163">
        <v>4</v>
      </c>
      <c r="C163" t="str">
        <f ca="1">OFFSET('42p stat'!$A$1,A163*20,0)</f>
        <v>CUDA ant</v>
      </c>
      <c r="D163" s="15">
        <f ca="1">'42 end'!K34</f>
        <v>0.16850553732755896</v>
      </c>
      <c r="E163" s="15">
        <f ca="1">'84 end'!K34</f>
        <v>0.28728957613458683</v>
      </c>
      <c r="F163" s="10">
        <f ca="1">'168 end'!K34</f>
        <v>0.42404875444063467</v>
      </c>
      <c r="G163" s="25">
        <f ca="1">'336 end'!K34</f>
        <v>0.69666421731295747</v>
      </c>
      <c r="H163" s="25">
        <f ca="1">'672 end'!K34</f>
        <v>0.81347641751946442</v>
      </c>
      <c r="I163" s="25">
        <f ca="1">'1344 end'!K34</f>
        <v>0.89474046408630203</v>
      </c>
      <c r="J163" s="25">
        <f ca="1">'2688 end'!K34</f>
        <v>0.80474260562966615</v>
      </c>
    </row>
    <row r="164" spans="1:10" x14ac:dyDescent="0.25">
      <c r="A164">
        <v>5</v>
      </c>
      <c r="C164" t="str">
        <f ca="1">OFFSET('42p stat'!$A$1,A164*20,0)</f>
        <v>CUDA ant par</v>
      </c>
      <c r="D164" s="15">
        <f ca="1">'42 end'!K35</f>
        <v>1.7983521209947559E-3</v>
      </c>
      <c r="E164" s="15">
        <f ca="1">'84 end'!K35</f>
        <v>1.5583689177869349E-3</v>
      </c>
      <c r="F164" s="10">
        <f ca="1">'168 end'!K35</f>
        <v>1.273623906436231E-3</v>
      </c>
      <c r="G164" s="25">
        <f ca="1">'336 end'!K35</f>
        <v>0.66063658531713754</v>
      </c>
      <c r="H164" s="25">
        <f ca="1">'672 end'!K35</f>
        <v>0.79267945645466653</v>
      </c>
      <c r="I164" s="25">
        <f ca="1">'1344 end'!K35</f>
        <v>0.87542979820283273</v>
      </c>
      <c r="J164" s="25">
        <f ca="1">'2688 end'!K35</f>
        <v>0.9406345139786062</v>
      </c>
    </row>
    <row r="165" spans="1:10" x14ac:dyDescent="0.25">
      <c r="A165">
        <v>6</v>
      </c>
      <c r="C165" t="str">
        <f ca="1">OFFSET('42p stat'!$A$1,A165*20,0)</f>
        <v>CUDA ant non hash</v>
      </c>
      <c r="D165" s="15">
        <f ca="1">'42 end'!K36</f>
        <v>1.9126961593217866E-3</v>
      </c>
      <c r="E165" s="15">
        <f ca="1">'84 end'!K36</f>
        <v>1.677995422129391E-3</v>
      </c>
      <c r="F165" s="10">
        <f ca="1">'168 end'!K36</f>
        <v>1.2723349729594408E-3</v>
      </c>
      <c r="G165" s="25">
        <f ca="1">'336 end'!K36</f>
        <v>0.69488822880491596</v>
      </c>
      <c r="H165" s="25">
        <f ca="1">'672 end'!K36</f>
        <v>0.80557888286741086</v>
      </c>
      <c r="I165" s="25">
        <f ca="1">'1344 end'!K36</f>
        <v>0.8865473910277516</v>
      </c>
      <c r="J165" s="25">
        <f ca="1">'2688 end'!K36</f>
        <v>0.76160072742808527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5">
        <f ca="1">'42 end'!K37</f>
        <v>0.95742508830757433</v>
      </c>
      <c r="E166" s="15">
        <f ca="1">'84 end'!K37</f>
        <v>0.95862099094815445</v>
      </c>
      <c r="F166" s="10">
        <f ca="1">'168 end'!K37</f>
        <v>0.95956028221669665</v>
      </c>
      <c r="G166" s="25">
        <f ca="1">'336 end'!K37</f>
        <v>0.95162223766522991</v>
      </c>
      <c r="H166" s="25">
        <f ca="1">'672 end'!K37</f>
        <v>0.64342957039715376</v>
      </c>
      <c r="I166" s="25">
        <f ca="1">'1344 end'!K37</f>
        <v>0.63226229816711521</v>
      </c>
      <c r="J166" s="25">
        <f ca="1">'2688 end'!K37</f>
        <v>0.80597659835974766</v>
      </c>
    </row>
    <row r="167" spans="1:10" x14ac:dyDescent="0.25">
      <c r="A167">
        <v>8</v>
      </c>
      <c r="C167" t="str">
        <f ca="1">OFFSET('42p stat'!$A$1,A167*20,0)</f>
        <v>CUDA ant add CPU12</v>
      </c>
      <c r="D167" s="15">
        <f ca="1">'42 end'!K38</f>
        <v>6.8739450694734416E-2</v>
      </c>
      <c r="E167" s="15">
        <f ca="1">'84 end'!K38</f>
        <v>0.22302383442881155</v>
      </c>
      <c r="F167" s="10">
        <f>'168 end'!K38</f>
        <v>0</v>
      </c>
      <c r="G167" s="25">
        <f ca="1">'336 end'!K38</f>
        <v>0.48470116365729921</v>
      </c>
      <c r="H167" s="25">
        <f ca="1">'672 end'!K38</f>
        <v>0</v>
      </c>
      <c r="I167" s="25">
        <f ca="1">'1344 end'!K38</f>
        <v>0</v>
      </c>
      <c r="J167" s="25">
        <f ca="1">'2688 end'!K38</f>
        <v>0</v>
      </c>
    </row>
    <row r="168" spans="1:10" x14ac:dyDescent="0.25">
      <c r="A168">
        <v>9</v>
      </c>
      <c r="C168" t="str">
        <f ca="1">OFFSET('42p stat'!$A$1,A168*20,0)</f>
        <v>CUDA opt</v>
      </c>
      <c r="D168" s="15">
        <f ca="1">'42 end'!K39</f>
        <v>0</v>
      </c>
      <c r="E168" s="15">
        <f ca="1">'84 end'!K39</f>
        <v>0</v>
      </c>
      <c r="F168" s="10">
        <f ca="1">'168 end'!K39</f>
        <v>0</v>
      </c>
      <c r="G168" s="25">
        <f ca="1">'336 end'!K39</f>
        <v>0</v>
      </c>
      <c r="H168" s="25">
        <f ca="1">'672 end'!K39</f>
        <v>0.72652797728707585</v>
      </c>
      <c r="I168" s="25">
        <f ca="1">'1344 end'!K39</f>
        <v>0.89467598566823636</v>
      </c>
      <c r="J168" s="25">
        <f ca="1">'2688 end'!K39</f>
        <v>0.76677237956786581</v>
      </c>
    </row>
    <row r="169" spans="1:10" x14ac:dyDescent="0.25">
      <c r="A169">
        <v>10</v>
      </c>
      <c r="C169" t="str">
        <f ca="1">OFFSET('42p stat'!$A$1,A169*20,0)</f>
        <v>CUDA opt Time</v>
      </c>
      <c r="D169" s="15">
        <f ca="1">'42 end'!K40</f>
        <v>6.2530081022625653E-2</v>
      </c>
      <c r="E169" s="15">
        <f ca="1">'84 end'!K40</f>
        <v>7.0808739425964121E-2</v>
      </c>
      <c r="F169" s="10">
        <f ca="1">'168 end'!K40</f>
        <v>7.7112339987118181E-2</v>
      </c>
      <c r="G169" s="25">
        <f ca="1">'336 end'!K40</f>
        <v>0.19693931641933132</v>
      </c>
      <c r="H169" s="25">
        <f ca="1">'672 end'!K40</f>
        <v>0.40735889889174992</v>
      </c>
      <c r="I169" s="25">
        <f ca="1">'1344 end'!K40</f>
        <v>0.73856388735471168</v>
      </c>
      <c r="J169" s="25">
        <f ca="1">'2688 end'!K40</f>
        <v>0.82626384395041141</v>
      </c>
    </row>
    <row r="170" spans="1:10" x14ac:dyDescent="0.25">
      <c r="A170">
        <v>11</v>
      </c>
      <c r="C170" t="str">
        <f ca="1">OFFSET('42p stat'!$A$1,A170*20,0)</f>
        <v>CUDA opt non hash</v>
      </c>
      <c r="D170" s="15">
        <f ca="1">'42 end'!K41</f>
        <v>5.6722758024331466E-2</v>
      </c>
      <c r="E170" s="15">
        <f ca="1">'84 end'!K41</f>
        <v>6.6428038479167492E-2</v>
      </c>
      <c r="F170" s="10">
        <f ca="1">'168 end'!K41</f>
        <v>7.3586791851439418E-2</v>
      </c>
      <c r="G170" s="25">
        <f ca="1">'336 end'!K41</f>
        <v>0.12423792912083789</v>
      </c>
      <c r="H170" s="25">
        <f ca="1">'672 end'!K41</f>
        <v>0.81421984664561387</v>
      </c>
      <c r="I170" s="25">
        <f ca="1">'1344 end'!K41</f>
        <v>0.89451052894346528</v>
      </c>
      <c r="J170" s="25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ant</v>
      </c>
      <c r="D171" s="15">
        <f ca="1">'42 end'!K42</f>
        <v>0.16873167551092871</v>
      </c>
      <c r="E171" s="15">
        <f ca="1">'84 end'!K42</f>
        <v>0.28793768644810813</v>
      </c>
      <c r="F171" s="10">
        <f ca="1">'168 end'!K42</f>
        <v>0.42494407959808356</v>
      </c>
      <c r="G171" s="25">
        <f ca="1">'336 end'!K42</f>
        <v>0.69749623983384834</v>
      </c>
      <c r="H171" s="25">
        <f ca="1">'672 end'!K42</f>
        <v>0.80651814476870831</v>
      </c>
      <c r="I171" s="25">
        <f ca="1">'1344 end'!K42</f>
        <v>0.88635176032673202</v>
      </c>
      <c r="J171" s="25">
        <f ca="1">'2688 end'!K42</f>
        <v>4.3026716213905983E-2</v>
      </c>
    </row>
    <row r="172" spans="1:10" x14ac:dyDescent="0.25">
      <c r="A172">
        <v>13</v>
      </c>
      <c r="C172" t="str">
        <f ca="1">OFFSET('42p stat'!$A$1,A172*20,0)</f>
        <v>CUDA opt ant non hash</v>
      </c>
      <c r="D172" s="15">
        <f ca="1">'42 end'!K43</f>
        <v>0.1684512241479848</v>
      </c>
      <c r="E172" s="15">
        <f ca="1">'84 end'!K43</f>
        <v>0.28744906391593045</v>
      </c>
      <c r="F172" s="10">
        <f ca="1">'168 end'!K43</f>
        <v>0.42472684495471941</v>
      </c>
      <c r="G172" s="25">
        <f ca="1">'336 end'!K43</f>
        <v>0.69611004804527354</v>
      </c>
      <c r="H172" s="25">
        <f ca="1">'672 end'!K43</f>
        <v>0.79407913386865625</v>
      </c>
      <c r="I172" s="25">
        <f ca="1">'1344 end'!K43</f>
        <v>0.87540605238912839</v>
      </c>
      <c r="J172" s="25">
        <f ca="1">'2688 end'!K43</f>
        <v>4.9518491743567816E-2</v>
      </c>
    </row>
    <row r="173" spans="1:10" x14ac:dyDescent="0.25">
      <c r="A173">
        <v>14</v>
      </c>
      <c r="C173" t="str">
        <f ca="1">OFFSET('42p stat'!$A$1,A173*20,0)</f>
        <v>CUDA opt ant par</v>
      </c>
      <c r="D173" s="15">
        <f ca="1">'42 end'!K44</f>
        <v>0.14465276012562203</v>
      </c>
      <c r="E173" s="15">
        <f ca="1">'84 end'!K44</f>
        <v>0.25517968097047006</v>
      </c>
      <c r="F173" s="10">
        <f ca="1">'168 end'!K44</f>
        <v>0.40967704417025375</v>
      </c>
      <c r="G173" s="25">
        <f ca="1">'336 end'!K44</f>
        <v>0.66067768102898128</v>
      </c>
      <c r="H173" s="25">
        <f ca="1">'672 end'!K44</f>
        <v>0.91834450204367213</v>
      </c>
      <c r="I173" s="25">
        <f ca="1">'1344 end'!K44</f>
        <v>0.91540011635039753</v>
      </c>
      <c r="J173" s="25">
        <f ca="1">'2688 end'!K44</f>
        <v>0.80375840787647912</v>
      </c>
    </row>
    <row r="174" spans="1:10" x14ac:dyDescent="0.25">
      <c r="A174">
        <v>15</v>
      </c>
      <c r="C174" t="str">
        <f ca="1">OFFSET('42p stat'!$A$1,A174*20,0)</f>
        <v>non CUDA Time</v>
      </c>
      <c r="D174" s="15">
        <f ca="1">'42 end'!K45</f>
        <v>0.93097168569634048</v>
      </c>
      <c r="E174" s="15">
        <f ca="1">'84 end'!K45</f>
        <v>0.90393706163176946</v>
      </c>
      <c r="F174" s="10">
        <f ca="1">'168 end'!K45</f>
        <v>0.93183759365250718</v>
      </c>
      <c r="G174" s="25">
        <f ca="1">'336 end'!K45</f>
        <v>0.91011548842573242</v>
      </c>
      <c r="H174" s="25">
        <f ca="1">'672 end'!K45</f>
        <v>0</v>
      </c>
      <c r="I174" s="25">
        <f ca="1">'1344 end'!K45</f>
        <v>0</v>
      </c>
      <c r="J174" s="25">
        <f ca="1">'2688 end'!K45</f>
        <v>0.76035330898970066</v>
      </c>
    </row>
    <row r="175" spans="1:10" x14ac:dyDescent="0.25">
      <c r="A175">
        <v>16</v>
      </c>
      <c r="C175" t="str">
        <f ca="1">OFFSET('42p stat'!$A$1,A175*20,0)</f>
        <v>non CUDA</v>
      </c>
      <c r="D175" s="15">
        <f ca="1">'42 end'!K46</f>
        <v>0</v>
      </c>
      <c r="E175" s="15">
        <f ca="1">'84 end'!K46</f>
        <v>0</v>
      </c>
      <c r="F175" s="10">
        <f ca="1">'168 end'!K46</f>
        <v>0</v>
      </c>
      <c r="G175" s="25">
        <f ca="1">'336 end'!K46</f>
        <v>0</v>
      </c>
      <c r="H175" s="25">
        <f ca="1">'672 end'!K46</f>
        <v>0.91994118260027247</v>
      </c>
      <c r="I175" s="25">
        <f ca="1">'1344 end'!K46</f>
        <v>0.91309233022737002</v>
      </c>
      <c r="J175" s="25">
        <f ca="1">'2688 end'!K46</f>
        <v>0.94055778009210256</v>
      </c>
    </row>
    <row r="176" spans="1:10" x14ac:dyDescent="0.25">
      <c r="A176">
        <v>17</v>
      </c>
      <c r="C176" t="str">
        <f ca="1">OFFSET('42p stat'!$A$1,A176*20,0)</f>
        <v>non CUDA non hash</v>
      </c>
      <c r="D176" s="15">
        <f ca="1">'42 end'!K47</f>
        <v>0.89987356146605968</v>
      </c>
      <c r="E176" s="15">
        <f ca="1">'84 end'!K47</f>
        <v>0.89971099012481293</v>
      </c>
      <c r="F176" s="10">
        <f ca="1">'168 end'!K47</f>
        <v>0.93988199960232299</v>
      </c>
      <c r="G176" s="25">
        <f ca="1">'336 end'!K47</f>
        <v>0.92720841438774504</v>
      </c>
      <c r="H176" s="25">
        <f ca="1">'672 end'!K47</f>
        <v>0.93774016001353555</v>
      </c>
      <c r="I176" s="25">
        <f ca="1">'1344 end'!K47</f>
        <v>0.96187834927982074</v>
      </c>
      <c r="J176" s="25">
        <f ca="1">'2688 end'!K47</f>
        <v>0.89028601973312826</v>
      </c>
    </row>
    <row r="177" spans="1:10" x14ac:dyDescent="0.25">
      <c r="A177">
        <v>18</v>
      </c>
      <c r="C177" t="str">
        <f ca="1">OFFSET('42p stat'!$A$1,A177*20,0)</f>
        <v>Classic ACO</v>
      </c>
      <c r="D177" s="15">
        <f ca="1">'42 end'!K48</f>
        <v>0.99658341738924638</v>
      </c>
      <c r="E177" s="15">
        <f ca="1">'84 end'!K48</f>
        <v>1.0037714962335973</v>
      </c>
      <c r="F177" s="10">
        <f ca="1">'168 end'!K48</f>
        <v>0.99696474997450768</v>
      </c>
      <c r="G177" s="25">
        <f ca="1">'336 end'!K48</f>
        <v>0.97059757851572304</v>
      </c>
      <c r="H177" s="25">
        <f ca="1">'672 end'!K48</f>
        <v>0.99012074562242836</v>
      </c>
      <c r="I177" s="25">
        <f ca="1">'1344 end'!K48</f>
        <v>0.99014948972104588</v>
      </c>
      <c r="J177" s="25">
        <f ca="1">'2688 end'!K48</f>
        <v>0</v>
      </c>
    </row>
    <row r="178" spans="1:10" x14ac:dyDescent="0.25">
      <c r="A178">
        <v>19</v>
      </c>
      <c r="C178" t="str">
        <f ca="1">OFFSET('42p stat'!$A$1,A178*20,0)</f>
        <v>Classic ACO non hash</v>
      </c>
      <c r="D178" s="15">
        <f ca="1">'42 end'!K49</f>
        <v>0.99639001695146512</v>
      </c>
      <c r="E178" s="15">
        <f ca="1">'84 end'!K49</f>
        <v>0.99653353344044571</v>
      </c>
      <c r="F178" s="10">
        <f ca="1">'168 end'!K49</f>
        <v>0.99659011007695675</v>
      </c>
      <c r="G178" s="25">
        <f ca="1">'336 end'!K49</f>
        <v>0.99445946145056041</v>
      </c>
      <c r="H178" s="25">
        <f ca="1">'672 end'!K49</f>
        <v>0.9106024311263331</v>
      </c>
      <c r="I178" s="25">
        <f ca="1">'1344 end'!K49</f>
        <v>0.91693987878276018</v>
      </c>
      <c r="J178" s="25">
        <f ca="1">'2688 end'!K49</f>
        <v>0.88869875697904521</v>
      </c>
    </row>
    <row r="179" spans="1:10" x14ac:dyDescent="0.25">
      <c r="A179">
        <v>20</v>
      </c>
      <c r="C179" t="str">
        <f ca="1">OFFSET('42p stat'!$A$1,A179*20,0)</f>
        <v>omp</v>
      </c>
      <c r="D179" s="15">
        <f ca="1">'42 end'!K50</f>
        <v>0.90233286491782272</v>
      </c>
      <c r="E179" s="15">
        <f ca="1">'84 end'!K50</f>
        <v>0.90135126151797851</v>
      </c>
      <c r="F179" s="10">
        <f ca="1">'168 end'!K50</f>
        <v>0.89871128965251601</v>
      </c>
      <c r="G179" s="25">
        <f ca="1">'336 end'!K50</f>
        <v>0.8940830455615707</v>
      </c>
      <c r="H179" s="25">
        <f ca="1">'672 end'!K50</f>
        <v>0.91687701706758373</v>
      </c>
      <c r="I179" s="25">
        <f ca="1">'1344 end'!K50</f>
        <v>0.91469795598768699</v>
      </c>
      <c r="J179" s="25">
        <f ca="1">'2688 end'!K50</f>
        <v>0.95758675093409307</v>
      </c>
    </row>
    <row r="180" spans="1:10" x14ac:dyDescent="0.25">
      <c r="A180">
        <v>21</v>
      </c>
      <c r="C180" t="str">
        <f ca="1">OFFSET('42p stat'!$A$1,A180*20,0)</f>
        <v>omp non hash</v>
      </c>
      <c r="D180" s="15">
        <f ca="1">'42 end'!K51</f>
        <v>0.94472270509238843</v>
      </c>
      <c r="E180" s="15">
        <f ca="1">'84 end'!K51</f>
        <v>0.89976517644838983</v>
      </c>
      <c r="F180" s="10">
        <f ca="1">'168 end'!K51</f>
        <v>0.89904218102082667</v>
      </c>
      <c r="G180" s="25">
        <f ca="1">'336 end'!K51</f>
        <v>0.90204333632315725</v>
      </c>
      <c r="H180" s="25">
        <f ca="1">'672 end'!K51</f>
        <v>0.90482138039684834</v>
      </c>
      <c r="I180" s="25">
        <f ca="1">'1344 end'!K51</f>
        <v>0.91327649165549707</v>
      </c>
      <c r="J180" s="25">
        <f ca="1">'2688 end'!K51</f>
        <v>0.97783990542371357</v>
      </c>
    </row>
    <row r="181" spans="1:10" x14ac:dyDescent="0.25">
      <c r="A181">
        <v>22</v>
      </c>
      <c r="C181" t="str">
        <f ca="1">OFFSET('42p stat'!$A$1,A181*20,0)</f>
        <v>non CUDA transp Time</v>
      </c>
      <c r="D181" s="15">
        <f ca="1">'42 end'!K52</f>
        <v>0.93600253397795508</v>
      </c>
      <c r="E181" s="15">
        <f ca="1">'84 end'!K52</f>
        <v>0.92294537692004597</v>
      </c>
      <c r="F181" s="10">
        <f ca="1">'168 end'!K52</f>
        <v>0.94046511433098012</v>
      </c>
      <c r="G181" s="25">
        <f ca="1">'336 end'!K52</f>
        <v>0.88012428785584496</v>
      </c>
      <c r="H181" s="25">
        <f ca="1">'672 end'!K52</f>
        <v>0</v>
      </c>
      <c r="I181" s="25">
        <f ca="1">'1344 end'!K52</f>
        <v>0</v>
      </c>
      <c r="J181" s="25">
        <f ca="1">'2688 end'!K52</f>
        <v>0.89106843029066818</v>
      </c>
    </row>
    <row r="182" spans="1:10" x14ac:dyDescent="0.25">
      <c r="A182">
        <v>23</v>
      </c>
      <c r="C182" t="str">
        <f ca="1">OFFSET('42p stat'!$A$1,A182*20,0)</f>
        <v>non CUDA transp</v>
      </c>
      <c r="D182" s="15">
        <f ca="1">'42 end'!K53</f>
        <v>0</v>
      </c>
      <c r="E182" s="15">
        <f ca="1">'84 end'!K53</f>
        <v>0</v>
      </c>
      <c r="F182" s="10">
        <f ca="1">'168 end'!K53</f>
        <v>0</v>
      </c>
      <c r="G182" s="25">
        <f ca="1">'336 end'!K53</f>
        <v>0</v>
      </c>
      <c r="H182" s="25">
        <f ca="1">'672 end'!K53</f>
        <v>0.91596131182720031</v>
      </c>
      <c r="I182" s="25">
        <f ca="1">'1344 end'!K53</f>
        <v>0.91633884320503234</v>
      </c>
      <c r="J182" s="25">
        <f ca="1">'2688 end'!K53</f>
        <v>0.8866808408680229</v>
      </c>
    </row>
    <row r="183" spans="1:10" x14ac:dyDescent="0.25">
      <c r="A183">
        <v>24</v>
      </c>
      <c r="C183" t="str">
        <f ca="1">OFFSET('42p stat'!$A$1,A183*20,0)</f>
        <v>non CUDA transp non hash</v>
      </c>
      <c r="D183" s="15">
        <f ca="1">'42 end'!K54</f>
        <v>0.88835217360497865</v>
      </c>
      <c r="E183" s="15">
        <f ca="1">'84 end'!K54</f>
        <v>0.87386914090023005</v>
      </c>
      <c r="F183" s="10">
        <f ca="1">'168 end'!K54</f>
        <v>0.94166483968306181</v>
      </c>
      <c r="G183" s="25">
        <f ca="1">'336 end'!K54</f>
        <v>0.9025322994290006</v>
      </c>
      <c r="H183" s="25">
        <f ca="1">'672 end'!K54</f>
        <v>0.90796138656642622</v>
      </c>
      <c r="I183" s="25">
        <f ca="1">'1344 end'!K54</f>
        <v>0.91339428874294559</v>
      </c>
      <c r="J183" s="25" t="e">
        <f ca="1">'2688 end'!K54</f>
        <v>#DIV/0!</v>
      </c>
    </row>
    <row r="184" spans="1:10" x14ac:dyDescent="0.25">
      <c r="A184">
        <v>25</v>
      </c>
      <c r="C184" t="str">
        <f ca="1">OFFSET('42p stat'!$A$1,A184*20,0)</f>
        <v>non CUDA AVX Time</v>
      </c>
      <c r="D184" s="15">
        <f ca="1">'42 end'!K55</f>
        <v>0.94179799306045864</v>
      </c>
      <c r="E184" s="15">
        <f ca="1">'84 end'!K55</f>
        <v>0.91839437290008819</v>
      </c>
      <c r="F184" s="10">
        <f ca="1">'168 end'!K55</f>
        <v>0.94190360410516938</v>
      </c>
      <c r="G184" s="25">
        <f ca="1">'336 end'!K55</f>
        <v>0.91925647192517046</v>
      </c>
      <c r="H184" s="25">
        <f ca="1">'672 end'!K55</f>
        <v>0</v>
      </c>
      <c r="I184" s="25">
        <f ca="1">'1344 end'!K55</f>
        <v>0</v>
      </c>
      <c r="J184" s="25" t="e">
        <f ca="1">'2688 end'!K55</f>
        <v>#DIV/0!</v>
      </c>
    </row>
    <row r="185" spans="1:10" x14ac:dyDescent="0.25">
      <c r="A185">
        <v>26</v>
      </c>
      <c r="C185" t="str">
        <f ca="1">OFFSET('42p stat'!$A$1,A185*20,0)</f>
        <v>non CUDA AVX</v>
      </c>
      <c r="D185" s="15">
        <f ca="1">'42 end'!K56</f>
        <v>0</v>
      </c>
      <c r="E185" s="15">
        <f ca="1">'84 end'!K56</f>
        <v>0</v>
      </c>
      <c r="F185" s="10">
        <f ca="1">'168 end'!K56</f>
        <v>0</v>
      </c>
      <c r="G185" s="25">
        <f ca="1">'336 end'!K56</f>
        <v>0</v>
      </c>
      <c r="H185" s="25">
        <f ca="1">'672 end'!K56</f>
        <v>0.9105325875385647</v>
      </c>
      <c r="I185" s="25">
        <f ca="1">'1344 end'!K56</f>
        <v>0.90838507450831596</v>
      </c>
      <c r="J185" s="25" t="e">
        <f ca="1">'2688 end'!K56</f>
        <v>#DIV/0!</v>
      </c>
    </row>
    <row r="186" spans="1:10" x14ac:dyDescent="0.25">
      <c r="A186">
        <v>27</v>
      </c>
      <c r="C186" t="str">
        <f ca="1">OFFSET('84p stat'!$A$1,A186*20,0)</f>
        <v>non CUDA AVX non hash</v>
      </c>
      <c r="D186" s="15">
        <f ca="1">'42 end'!K57</f>
        <v>0.91616492226782686</v>
      </c>
      <c r="E186" s="15">
        <f ca="1">'84 end'!K57</f>
        <v>0.91529548233869418</v>
      </c>
      <c r="F186" s="10">
        <f ca="1">'168 end'!K57</f>
        <v>0.94868448938748751</v>
      </c>
      <c r="G186" s="25">
        <f ca="1">'336 end'!K57</f>
        <v>0.93545541461293991</v>
      </c>
      <c r="H186" s="25">
        <f ca="1">'672 end'!K57</f>
        <v>0.89679364293267549</v>
      </c>
      <c r="I186" s="25">
        <f ca="1">'1344 end'!K57</f>
        <v>0.90297087073178606</v>
      </c>
      <c r="J186" s="25" t="e">
        <f ca="1">'2688 end'!K57</f>
        <v>#DIV/0!</v>
      </c>
    </row>
    <row r="187" spans="1:10" x14ac:dyDescent="0.25">
      <c r="A187">
        <v>28</v>
      </c>
      <c r="C187" t="str">
        <f ca="1">OFFSET('84p stat'!$A$1,A187*20,0)</f>
        <v>non CUDA AVX_OMP Time</v>
      </c>
      <c r="D187" s="15">
        <f ca="1">'42 end'!K58</f>
        <v>0.91511405200269202</v>
      </c>
      <c r="E187" s="15">
        <f ca="1">'84 end'!K58</f>
        <v>0.95892778787049615</v>
      </c>
      <c r="F187" s="10">
        <f ca="1">'168 end'!K58</f>
        <v>0.9124475929786936</v>
      </c>
      <c r="G187" s="25">
        <f ca="1">'336 end'!K58</f>
        <v>0.90237222193031608</v>
      </c>
      <c r="H187" s="25">
        <f ca="1">'672 end'!K58</f>
        <v>0</v>
      </c>
      <c r="I187" s="25">
        <f ca="1">'1344 end'!K58</f>
        <v>0</v>
      </c>
      <c r="J187" s="25" t="e">
        <f ca="1">'2688 end'!K58</f>
        <v>#DIV/0!</v>
      </c>
    </row>
    <row r="188" spans="1:10" x14ac:dyDescent="0.25">
      <c r="A188">
        <v>29</v>
      </c>
      <c r="C188" t="str">
        <f ca="1">OFFSET('84p stat'!$A$1,A188*20,0)</f>
        <v>non CUDA AVX_OMP</v>
      </c>
      <c r="D188" s="15">
        <f ca="1">'42 end'!K59</f>
        <v>0</v>
      </c>
      <c r="E188" s="15">
        <f ca="1">'84 end'!K59</f>
        <v>0</v>
      </c>
      <c r="F188" s="10">
        <f ca="1">'168 end'!K59</f>
        <v>0</v>
      </c>
      <c r="G188" s="25">
        <f ca="1">'336 end'!K59</f>
        <v>0</v>
      </c>
      <c r="H188" s="25">
        <f ca="1">'672 end'!K59</f>
        <v>0.91312268885743042</v>
      </c>
      <c r="I188" s="25">
        <f ca="1">'1344 end'!K59</f>
        <v>0.90978474583044433</v>
      </c>
      <c r="J188" s="25" t="e">
        <f ca="1">'2688 end'!K59</f>
        <v>#DIV/0!</v>
      </c>
    </row>
    <row r="189" spans="1:10" x14ac:dyDescent="0.25">
      <c r="A189">
        <v>30</v>
      </c>
      <c r="C189" t="str">
        <f ca="1">OFFSET('84p stat'!$A$1,A189*20,0)</f>
        <v>non CUDA AVX_OMP non hash</v>
      </c>
      <c r="D189" s="15">
        <f ca="1">'42 end'!K60</f>
        <v>0.91512704379795695</v>
      </c>
      <c r="E189" s="15">
        <f ca="1">'84 end'!K60</f>
        <v>0.95906163411926515</v>
      </c>
      <c r="F189" s="10">
        <f ca="1">'168 end'!K60</f>
        <v>0.91377685894779193</v>
      </c>
      <c r="G189" s="25">
        <f ca="1">'336 end'!K60</f>
        <v>0.91280987606893849</v>
      </c>
      <c r="H189" s="25">
        <f ca="1">'672 end'!K60</f>
        <v>0.90726306700492421</v>
      </c>
      <c r="I189" s="25">
        <f ca="1">'1344 end'!K60</f>
        <v>0.91404520586724058</v>
      </c>
      <c r="J189" s="25" t="e">
        <f ca="1">'2688 end'!K60</f>
        <v>#DIV/0!</v>
      </c>
    </row>
    <row r="190" spans="1:10" x14ac:dyDescent="0.25">
      <c r="A190">
        <v>31</v>
      </c>
      <c r="C190" t="str">
        <f ca="1">OFFSET('84p stat'!$A$1,A190*20,0)</f>
        <v>CUDA ant add CPU_AVX Time</v>
      </c>
      <c r="D190" s="15">
        <f ca="1">'42 end'!K61</f>
        <v>0.96269059230258902</v>
      </c>
      <c r="E190" s="15">
        <f ca="1">'84 end'!K61</f>
        <v>0.96561118691463133</v>
      </c>
      <c r="F190" s="10">
        <f ca="1">'168 end'!K61</f>
        <v>0.96490756560863922</v>
      </c>
      <c r="G190" s="25">
        <f ca="1">'336 end'!K61</f>
        <v>0.95618579632837541</v>
      </c>
      <c r="H190" s="25">
        <f ca="1">'672 end'!K61</f>
        <v>0</v>
      </c>
      <c r="I190" s="25">
        <f ca="1">'1344 end'!K61</f>
        <v>0</v>
      </c>
      <c r="J190" s="25" t="e">
        <f ca="1">'2688 end'!K61</f>
        <v>#DIV/0!</v>
      </c>
    </row>
    <row r="191" spans="1:10" x14ac:dyDescent="0.25">
      <c r="A191">
        <v>32</v>
      </c>
      <c r="C191" t="str">
        <f ca="1">OFFSET('84p stat'!$A$1,A191*20,0)</f>
        <v>non CUDA transp_AVX Time</v>
      </c>
      <c r="D191" s="15">
        <f ca="1">'42 end'!K62</f>
        <v>0.94280653825071259</v>
      </c>
      <c r="E191" s="15">
        <f ca="1">'84 end'!K62</f>
        <v>0.93059699708400512</v>
      </c>
      <c r="F191" s="10">
        <f ca="1">'168 end'!K62</f>
        <v>0.94291925506974961</v>
      </c>
      <c r="G191" s="25">
        <f ca="1">'336 end'!K62</f>
        <v>0.88719435666762969</v>
      </c>
      <c r="H191" s="25">
        <f ca="1">'672 end'!K62</f>
        <v>0.91753450323824592</v>
      </c>
      <c r="I191" s="25">
        <f ca="1">'1344 end'!K62</f>
        <v>0.91955850620306334</v>
      </c>
      <c r="J191" s="25" t="e">
        <f ca="1">'2688 end'!K62</f>
        <v>#DIV/0!</v>
      </c>
    </row>
    <row r="192" spans="1:10" x14ac:dyDescent="0.25">
      <c r="A192">
        <v>33</v>
      </c>
      <c r="C192" t="str">
        <f ca="1">OFFSET('84p stat'!$A$1,A192*20,0)</f>
        <v>non CUDA transp_AVX</v>
      </c>
      <c r="D192" s="15">
        <f ca="1">'42 end'!K63</f>
        <v>0</v>
      </c>
      <c r="E192" s="15">
        <f ca="1">'84 end'!K63</f>
        <v>0</v>
      </c>
      <c r="F192" s="10">
        <f ca="1">'168 end'!K63</f>
        <v>0</v>
      </c>
      <c r="G192" s="25">
        <f ca="1">'336 end'!K63</f>
        <v>0</v>
      </c>
      <c r="H192" s="25">
        <f ca="1">'672 end'!K63</f>
        <v>0.90727643759037324</v>
      </c>
      <c r="I192" s="25">
        <f ca="1">'1344 end'!K63</f>
        <v>0.91469812598595557</v>
      </c>
      <c r="J192" s="25" t="e">
        <f ca="1">'2688 end'!K63</f>
        <v>#DIV/0!</v>
      </c>
    </row>
    <row r="193" spans="1:10" x14ac:dyDescent="0.25">
      <c r="A193">
        <v>34</v>
      </c>
      <c r="C193" t="str">
        <f ca="1">OFFSET('84p stat'!$A$1,A193*20,0)</f>
        <v>non CUDA transp_AVX non hash</v>
      </c>
      <c r="D193" s="15">
        <f ca="1">'42 end'!K64</f>
        <v>0.90176291768073891</v>
      </c>
      <c r="E193" s="15">
        <f ca="1">'84 end'!K64</f>
        <v>0.88417537896147125</v>
      </c>
      <c r="F193" s="10">
        <f ca="1">'168 end'!K64</f>
        <v>0.94699640616604186</v>
      </c>
      <c r="G193" s="25">
        <f ca="1">'336 end'!K64</f>
        <v>0.90973174768633225</v>
      </c>
      <c r="H193" s="25">
        <f ca="1">'672 end'!K64</f>
        <v>0</v>
      </c>
      <c r="I193" s="25">
        <f ca="1">'1344 end'!K64</f>
        <v>0</v>
      </c>
      <c r="J193" s="25" t="e">
        <f ca="1">'2688 end'!K64</f>
        <v>#DIV/0!</v>
      </c>
    </row>
    <row r="194" spans="1:10" x14ac:dyDescent="0.25">
      <c r="A194">
        <v>35</v>
      </c>
      <c r="C194" t="str">
        <f ca="1">OFFSET('84p stat'!$A$1,A194*20,0)</f>
        <v>non CUDA transp_AVX_OMP Time</v>
      </c>
      <c r="D194" s="15">
        <f ca="1">'42 end'!K65</f>
        <v>0.94237845252219676</v>
      </c>
      <c r="E194" s="15">
        <f ca="1">'84 end'!K65</f>
        <v>0.93002459924205716</v>
      </c>
      <c r="F194" s="10">
        <f ca="1">'168 end'!K65</f>
        <v>0.94458263704231837</v>
      </c>
      <c r="G194" s="25">
        <f ca="1">'336 end'!K65</f>
        <v>0.8881717502040487</v>
      </c>
      <c r="H194" s="25">
        <f ca="1">'672 end'!K65</f>
        <v>0.91770534503343704</v>
      </c>
      <c r="I194" s="25">
        <f ca="1">'1344 end'!K65</f>
        <v>0.91747286465938882</v>
      </c>
      <c r="J194" s="25" t="e">
        <f ca="1">'2688 end'!K65</f>
        <v>#DIV/0!</v>
      </c>
    </row>
    <row r="195" spans="1:10" x14ac:dyDescent="0.25">
      <c r="A195">
        <v>36</v>
      </c>
      <c r="C195" t="str">
        <f ca="1">OFFSET('84p stat'!$A$1,A195*20,0)</f>
        <v>non CUDA transp_AVX_OMP</v>
      </c>
      <c r="D195" s="15">
        <f ca="1">'42 end'!K66</f>
        <v>0</v>
      </c>
      <c r="E195" s="15">
        <f ca="1">'84 end'!K66</f>
        <v>0</v>
      </c>
      <c r="F195" s="10">
        <f ca="1">'168 end'!K66</f>
        <v>0</v>
      </c>
      <c r="G195" s="25">
        <f ca="1">'336 end'!K66</f>
        <v>0</v>
      </c>
      <c r="H195" s="25" t="e">
        <f ca="1">'672 end'!K66</f>
        <v>#DIV/0!</v>
      </c>
      <c r="I195" s="25" t="e">
        <f ca="1">'1344 end'!K66</f>
        <v>#DIV/0!</v>
      </c>
      <c r="J195" s="25" t="e">
        <f ca="1">'2688 end'!K66</f>
        <v>#DIV/0!</v>
      </c>
    </row>
    <row r="196" spans="1:10" x14ac:dyDescent="0.25">
      <c r="A196">
        <v>37</v>
      </c>
      <c r="C196" t="str">
        <f ca="1">OFFSET('84p stat'!$A$1,A196*20,0)</f>
        <v>non CUDA transp_AVX_OMP non hash</v>
      </c>
      <c r="D196" s="15">
        <f ca="1">'42 end'!K67</f>
        <v>0.89950771177341582</v>
      </c>
      <c r="E196" s="15">
        <f ca="1">'84 end'!K67</f>
        <v>0.8836554512717617</v>
      </c>
      <c r="F196" s="10">
        <f ca="1">'168 end'!K67</f>
        <v>0.9472090317098989</v>
      </c>
      <c r="G196" s="25">
        <f ca="1">'336 end'!K67</f>
        <v>0.91157845328338882</v>
      </c>
      <c r="H196" s="25" t="e">
        <f ca="1">'672 end'!K67</f>
        <v>#DIV/0!</v>
      </c>
      <c r="I196" s="25" t="e">
        <f ca="1">'1344 end'!K67</f>
        <v>#DIV/0!</v>
      </c>
      <c r="J196" s="25" t="e">
        <f ca="1">'2688 end'!K67</f>
        <v>#DIV/0!</v>
      </c>
    </row>
    <row r="197" spans="1:10" x14ac:dyDescent="0.25">
      <c r="A197">
        <v>38</v>
      </c>
      <c r="C197" t="str">
        <f ca="1">OFFSET('84p stat'!$A$1,A197*20,0)</f>
        <v>CUDA ant add CPU_AVX_transp Time</v>
      </c>
      <c r="D197" s="15">
        <f ca="1">'42 end'!K68</f>
        <v>0.95187511978719741</v>
      </c>
      <c r="E197" s="15">
        <f ca="1">'84 end'!K68</f>
        <v>0.94926089764957444</v>
      </c>
      <c r="F197" s="10">
        <f ca="1">'168 end'!K68</f>
        <v>0.95118360921704315</v>
      </c>
      <c r="G197" s="25">
        <f ca="1">'336 end'!K68</f>
        <v>0.9411878682602981</v>
      </c>
      <c r="H197" s="25" t="e">
        <f ca="1">'672 end'!K68</f>
        <v>#DIV/0!</v>
      </c>
      <c r="I197" s="25" t="e">
        <f ca="1">'1344 end'!K68</f>
        <v>#DIV/0!</v>
      </c>
      <c r="J197" s="25" t="e">
        <f ca="1">'2688 end'!K68</f>
        <v>#DIV/0!</v>
      </c>
    </row>
    <row r="198" spans="1:10" x14ac:dyDescent="0.25">
      <c r="A198">
        <v>39</v>
      </c>
      <c r="C198">
        <f ca="1">OFFSET('84p stat'!$A$1,A198*20,0)</f>
        <v>0</v>
      </c>
      <c r="D198" s="15" t="e">
        <f ca="1">'42 end'!K69</f>
        <v>#DIV/0!</v>
      </c>
      <c r="E198" s="15" t="e">
        <f ca="1">'84 end'!K69</f>
        <v>#DIV/0!</v>
      </c>
      <c r="F198" s="10" t="e">
        <f ca="1">'168 end'!K69</f>
        <v>#DIV/0!</v>
      </c>
      <c r="G198" s="25" t="e">
        <f ca="1">'336 end'!K69</f>
        <v>#DIV/0!</v>
      </c>
      <c r="H198" s="25" t="e">
        <f ca="1">'672 end'!K69</f>
        <v>#DIV/0!</v>
      </c>
      <c r="I198" s="25" t="e">
        <f ca="1">'1344 end'!K69</f>
        <v>#DIV/0!</v>
      </c>
      <c r="J198" s="25" t="e">
        <f ca="1">'2688 end'!K69</f>
        <v>#DIV/0!</v>
      </c>
    </row>
    <row r="199" spans="1:10" x14ac:dyDescent="0.25">
      <c r="A199">
        <v>40</v>
      </c>
      <c r="C199">
        <f ca="1">OFFSET('84p stat'!$A$1,A199*20,0)</f>
        <v>0</v>
      </c>
      <c r="D199" s="15" t="e">
        <f ca="1">'42 end'!K70</f>
        <v>#DIV/0!</v>
      </c>
      <c r="E199" s="15" t="e">
        <f ca="1">'84 end'!K70</f>
        <v>#DIV/0!</v>
      </c>
      <c r="F199" s="10" t="e">
        <f ca="1">'168 end'!K70</f>
        <v>#DIV/0!</v>
      </c>
      <c r="G199" s="25" t="e">
        <f ca="1">'336 end'!K70</f>
        <v>#DIV/0!</v>
      </c>
      <c r="H199" s="25" t="e">
        <f ca="1">'672 end'!K70</f>
        <v>#DIV/0!</v>
      </c>
      <c r="I199" s="25" t="e">
        <f ca="1">'1344 end'!K70</f>
        <v>#DIV/0!</v>
      </c>
      <c r="J199" s="25" t="e">
        <f ca="1">'2688 end'!K70</f>
        <v>#DIV/0!</v>
      </c>
    </row>
    <row r="200" spans="1:10" x14ac:dyDescent="0.25">
      <c r="A200">
        <v>41</v>
      </c>
      <c r="C200">
        <f ca="1">OFFSET('84p stat'!$A$1,A200*20,0)</f>
        <v>0</v>
      </c>
      <c r="D200" s="15" t="e">
        <f ca="1">'42 end'!K71</f>
        <v>#DIV/0!</v>
      </c>
      <c r="E200" s="15" t="e">
        <f ca="1">'84 end'!K71</f>
        <v>#DIV/0!</v>
      </c>
      <c r="F200" s="10" t="e">
        <f ca="1">'168 end'!K71</f>
        <v>#DIV/0!</v>
      </c>
      <c r="G200" s="25" t="e">
        <f ca="1">'336 end'!K71</f>
        <v>#DIV/0!</v>
      </c>
      <c r="H200" s="25" t="e">
        <f ca="1">'672 end'!K71</f>
        <v>#DIV/0!</v>
      </c>
      <c r="I200" s="25" t="e">
        <f ca="1">'1344 end'!K71</f>
        <v>#DIV/0!</v>
      </c>
      <c r="J200" s="25" t="e">
        <f ca="1">'2688 end'!K71</f>
        <v>#DIV/0!</v>
      </c>
    </row>
    <row r="201" spans="1:10" x14ac:dyDescent="0.25">
      <c r="A201">
        <v>42</v>
      </c>
      <c r="C201">
        <f ca="1">OFFSET('84p stat'!$A$1,A201*20,0)</f>
        <v>0</v>
      </c>
      <c r="D201" s="15" t="e">
        <f ca="1">'42 end'!K72</f>
        <v>#DIV/0!</v>
      </c>
      <c r="E201" s="15" t="e">
        <f ca="1">'84 end'!K72</f>
        <v>#DIV/0!</v>
      </c>
      <c r="F201" s="10" t="e">
        <f ca="1">'168 end'!K72</f>
        <v>#DIV/0!</v>
      </c>
      <c r="G201" s="25" t="e">
        <f ca="1">'336 end'!K72</f>
        <v>#DIV/0!</v>
      </c>
      <c r="H201" s="25" t="e">
        <f ca="1">'672 end'!K72</f>
        <v>#DIV/0!</v>
      </c>
      <c r="I201" s="25" t="e">
        <f ca="1">'1344 end'!K72</f>
        <v>#DIV/0!</v>
      </c>
      <c r="J201" s="25" t="e">
        <f ca="1">'2688 end'!K72</f>
        <v>#DIV/0!</v>
      </c>
    </row>
    <row r="202" spans="1:10" x14ac:dyDescent="0.25">
      <c r="A202">
        <v>43</v>
      </c>
      <c r="C202">
        <f ca="1">OFFSET('84p stat'!$A$1,A202*20,0)</f>
        <v>0</v>
      </c>
      <c r="D202" s="15" t="e">
        <f ca="1">'42 end'!K73</f>
        <v>#DIV/0!</v>
      </c>
      <c r="E202" s="15" t="e">
        <f ca="1">'84 end'!K73</f>
        <v>#DIV/0!</v>
      </c>
      <c r="F202" s="10" t="e">
        <f ca="1">'168 end'!K73</f>
        <v>#DIV/0!</v>
      </c>
      <c r="G202" s="25" t="e">
        <f ca="1">'336 end'!K73</f>
        <v>#DIV/0!</v>
      </c>
      <c r="H202" s="25" t="e">
        <f ca="1">'672 end'!K73</f>
        <v>#DIV/0!</v>
      </c>
      <c r="I202" s="25" t="e">
        <f ca="1">'1344 end'!K73</f>
        <v>#DIV/0!</v>
      </c>
      <c r="J202" s="25" t="e">
        <f ca="1">'2688 end'!K73</f>
        <v>#DIV/0!</v>
      </c>
    </row>
    <row r="203" spans="1:10" x14ac:dyDescent="0.25">
      <c r="A203">
        <v>44</v>
      </c>
      <c r="C203">
        <f ca="1">OFFSET('84p stat'!$A$1,A203*20,0)</f>
        <v>0</v>
      </c>
      <c r="D203" s="15" t="e">
        <f ca="1">'42 end'!K74</f>
        <v>#DIV/0!</v>
      </c>
      <c r="E203" s="15" t="e">
        <f ca="1">'84 end'!K74</f>
        <v>#DIV/0!</v>
      </c>
      <c r="F203" s="10" t="e">
        <f ca="1">'168 end'!K74</f>
        <v>#DIV/0!</v>
      </c>
      <c r="G203" s="25" t="e">
        <f ca="1">'336 end'!K74</f>
        <v>#DIV/0!</v>
      </c>
      <c r="H203" s="25" t="e">
        <f ca="1">'672 end'!K74</f>
        <v>#DIV/0!</v>
      </c>
      <c r="I203" s="25" t="e">
        <f ca="1">'1344 end'!K74</f>
        <v>#DIV/0!</v>
      </c>
      <c r="J203" s="25" t="e">
        <f ca="1">'2688 end'!K74</f>
        <v>#DIV/0!</v>
      </c>
    </row>
    <row r="204" spans="1:10" x14ac:dyDescent="0.25">
      <c r="A204">
        <v>45</v>
      </c>
      <c r="C204">
        <f ca="1">OFFSET('84p stat'!$A$1,A204*20,0)</f>
        <v>0</v>
      </c>
      <c r="D204" s="15" t="e">
        <f ca="1">'42 end'!K75</f>
        <v>#DIV/0!</v>
      </c>
      <c r="E204" s="15" t="e">
        <f ca="1">'84 end'!K75</f>
        <v>#DIV/0!</v>
      </c>
      <c r="F204" s="10" t="e">
        <f ca="1">'168 end'!K75</f>
        <v>#DIV/0!</v>
      </c>
      <c r="G204" s="25" t="e">
        <f ca="1">'336 end'!K75</f>
        <v>#DIV/0!</v>
      </c>
      <c r="H204" s="25" t="e">
        <f ca="1">'672 end'!K75</f>
        <v>#DIV/0!</v>
      </c>
      <c r="I204" s="25" t="e">
        <f ca="1">'1344 end'!K75</f>
        <v>#DIV/0!</v>
      </c>
      <c r="J204" s="25" t="e">
        <f ca="1">'2688 end'!K75</f>
        <v>#DIV/0!</v>
      </c>
    </row>
    <row r="205" spans="1:10" x14ac:dyDescent="0.25">
      <c r="A205">
        <v>46</v>
      </c>
      <c r="C205">
        <f ca="1">OFFSET('84p stat'!$A$1,A205*20,0)</f>
        <v>0</v>
      </c>
      <c r="D205" s="15" t="e">
        <f ca="1">'42 end'!K76</f>
        <v>#DIV/0!</v>
      </c>
      <c r="E205" s="15" t="e">
        <f ca="1">'84 end'!K76</f>
        <v>#DIV/0!</v>
      </c>
      <c r="F205" s="10" t="e">
        <f ca="1">'168 end'!K76</f>
        <v>#DIV/0!</v>
      </c>
      <c r="G205" s="25" t="e">
        <f ca="1">'336 end'!K76</f>
        <v>#DIV/0!</v>
      </c>
      <c r="H205" s="25" t="e">
        <f ca="1">'672 end'!K76</f>
        <v>#DIV/0!</v>
      </c>
      <c r="I205" s="25" t="e">
        <f ca="1">'1344 end'!K76</f>
        <v>#DIV/0!</v>
      </c>
      <c r="J205" s="25" t="e">
        <f ca="1">'2688 end'!K76</f>
        <v>#DIV/0!</v>
      </c>
    </row>
    <row r="206" spans="1:10" x14ac:dyDescent="0.25">
      <c r="A206">
        <v>47</v>
      </c>
      <c r="C206">
        <f ca="1">OFFSET('84p stat'!$A$1,A206*20,0)</f>
        <v>0</v>
      </c>
      <c r="D206" s="15" t="e">
        <f ca="1">'42 end'!K77</f>
        <v>#DIV/0!</v>
      </c>
      <c r="E206" s="15" t="e">
        <f ca="1">'84 end'!K77</f>
        <v>#DIV/0!</v>
      </c>
      <c r="F206" s="10" t="e">
        <f ca="1">'168 end'!K77</f>
        <v>#DIV/0!</v>
      </c>
      <c r="G206" s="25" t="e">
        <f ca="1">'336 end'!K77</f>
        <v>#DIV/0!</v>
      </c>
      <c r="H206" s="25" t="e">
        <f ca="1">'672 end'!K77</f>
        <v>#DIV/0!</v>
      </c>
      <c r="I206" s="25" t="e">
        <f ca="1">'1344 end'!K77</f>
        <v>#DIV/0!</v>
      </c>
      <c r="J206" s="25" t="e">
        <f ca="1">'2688 end'!K77</f>
        <v>#DIV/0!</v>
      </c>
    </row>
    <row r="207" spans="1:10" x14ac:dyDescent="0.25">
      <c r="A207">
        <v>48</v>
      </c>
      <c r="C207">
        <f ca="1">OFFSET('84p stat'!$A$1,A207*20,0)</f>
        <v>0</v>
      </c>
      <c r="D207" s="15" t="e">
        <f ca="1">'42 end'!K78</f>
        <v>#DIV/0!</v>
      </c>
      <c r="E207" s="15" t="e">
        <f ca="1">'84 end'!K78</f>
        <v>#DIV/0!</v>
      </c>
      <c r="F207" s="10" t="e">
        <f ca="1">'168 end'!K78</f>
        <v>#DIV/0!</v>
      </c>
      <c r="G207" s="25" t="e">
        <f ca="1">'336 end'!K78</f>
        <v>#DIV/0!</v>
      </c>
      <c r="H207" s="25" t="e">
        <f ca="1">'672 end'!K78</f>
        <v>#DIV/0!</v>
      </c>
      <c r="I207" s="25" t="e">
        <f ca="1">'1344 end'!K78</f>
        <v>#DIV/0!</v>
      </c>
      <c r="J207" s="25" t="e">
        <f ca="1">'2688 end'!K78</f>
        <v>#DIV/0!</v>
      </c>
    </row>
    <row r="208" spans="1:10" x14ac:dyDescent="0.25">
      <c r="A208">
        <v>49</v>
      </c>
      <c r="C208">
        <f ca="1">OFFSET('84p stat'!$A$1,A208*20,0)</f>
        <v>0</v>
      </c>
      <c r="D208" s="15" t="e">
        <f ca="1">'42 end'!K79</f>
        <v>#DIV/0!</v>
      </c>
      <c r="E208" s="15" t="e">
        <f ca="1">'84 end'!K79</f>
        <v>#DIV/0!</v>
      </c>
      <c r="F208" s="10" t="e">
        <f ca="1">'168 end'!K79</f>
        <v>#DIV/0!</v>
      </c>
      <c r="G208" s="25" t="e">
        <f ca="1">'336 end'!K79</f>
        <v>#DIV/0!</v>
      </c>
      <c r="H208" s="25" t="e">
        <f ca="1">'672 end'!K79</f>
        <v>#DIV/0!</v>
      </c>
      <c r="I208" s="25" t="e">
        <f ca="1">'1344 end'!K79</f>
        <v>#DIV/0!</v>
      </c>
      <c r="J208" s="25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5" t="e">
        <f ca="1">'42 end'!K80</f>
        <v>#DIV/0!</v>
      </c>
      <c r="E209" s="15" t="e">
        <f ca="1">'84 end'!K80</f>
        <v>#DIV/0!</v>
      </c>
      <c r="F209" s="10" t="e">
        <f ca="1">'168 end'!K80</f>
        <v>#DIV/0!</v>
      </c>
      <c r="G209" s="25" t="e">
        <f ca="1">'336 end'!K80</f>
        <v>#DIV/0!</v>
      </c>
      <c r="H209" s="25" t="e">
        <f ca="1">'672 end'!K80</f>
        <v>#DIV/0!</v>
      </c>
      <c r="I209" s="25" t="e">
        <f ca="1">'1344 end'!K80</f>
        <v>#DIV/0!</v>
      </c>
      <c r="J209" s="25" t="e">
        <f ca="1">'2688 end'!K80</f>
        <v>#DIV/0!</v>
      </c>
    </row>
    <row r="210" spans="1:10" x14ac:dyDescent="0.25">
      <c r="D210" s="15"/>
      <c r="E210" s="15"/>
      <c r="F210" s="10"/>
      <c r="G210" s="25"/>
    </row>
    <row r="211" spans="1:10" x14ac:dyDescent="0.25">
      <c r="B211" t="s">
        <v>67</v>
      </c>
      <c r="C211" t="s">
        <v>77</v>
      </c>
      <c r="D211" s="13">
        <v>42</v>
      </c>
      <c r="E211" s="13">
        <v>84</v>
      </c>
      <c r="F211">
        <v>168</v>
      </c>
      <c r="G211" s="22">
        <v>336</v>
      </c>
      <c r="H211" s="22">
        <v>672</v>
      </c>
      <c r="I211" s="22">
        <v>1344</v>
      </c>
      <c r="J211" s="22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5">
        <f ca="1">D160</f>
        <v>6.2539064751468143E-2</v>
      </c>
      <c r="E212" s="15">
        <f t="shared" ref="E212:G212" ca="1" si="151">E160</f>
        <v>7.0792018226384271E-2</v>
      </c>
      <c r="F212" s="10">
        <f t="shared" ca="1" si="151"/>
        <v>7.7120890163903458E-2</v>
      </c>
      <c r="G212" s="25">
        <f t="shared" ca="1" si="151"/>
        <v>0.19729240130615247</v>
      </c>
      <c r="H212" s="25">
        <f t="shared" ref="H212" ca="1" si="152">H160</f>
        <v>0.72756707638417895</v>
      </c>
      <c r="I212" s="25">
        <f ca="1">H160</f>
        <v>0.72756707638417895</v>
      </c>
      <c r="J212" s="25">
        <f ca="1">H160</f>
        <v>0.72756707638417895</v>
      </c>
    </row>
    <row r="213" spans="1:10" x14ac:dyDescent="0.25">
      <c r="A213">
        <v>3</v>
      </c>
      <c r="C213" t="str">
        <f ca="1">OFFSET('42p stat'!$A$1,A213*20,0)</f>
        <v>CUDA non hash</v>
      </c>
      <c r="D213" s="15">
        <f t="shared" ref="D213:G213" ca="1" si="153">D162</f>
        <v>5.7659230456744252E-2</v>
      </c>
      <c r="E213" s="15">
        <f t="shared" ca="1" si="153"/>
        <v>6.7453762061866041E-2</v>
      </c>
      <c r="F213" s="10">
        <f t="shared" ca="1" si="153"/>
        <v>7.3513837296478993E-2</v>
      </c>
      <c r="G213" s="25">
        <f t="shared" ca="1" si="153"/>
        <v>0.13663176609146846</v>
      </c>
      <c r="H213" s="25">
        <f t="shared" ref="H213" ca="1" si="154">H162</f>
        <v>0.58174273061895598</v>
      </c>
      <c r="I213" s="25">
        <f ca="1">H162</f>
        <v>0.58174273061895598</v>
      </c>
      <c r="J213" s="25">
        <f ca="1">H162</f>
        <v>0.58174273061895598</v>
      </c>
    </row>
    <row r="214" spans="1:10" x14ac:dyDescent="0.25">
      <c r="A214">
        <v>5</v>
      </c>
      <c r="C214" t="str">
        <f ca="1">OFFSET('42p stat'!$A$1,A214*20,0)</f>
        <v>CUDA ant par</v>
      </c>
      <c r="D214" s="15">
        <f t="shared" ref="D214:G214" ca="1" si="155">D164</f>
        <v>1.7983521209947559E-3</v>
      </c>
      <c r="E214" s="15">
        <f t="shared" ca="1" si="155"/>
        <v>1.5583689177869349E-3</v>
      </c>
      <c r="F214" s="10">
        <f t="shared" ca="1" si="155"/>
        <v>1.273623906436231E-3</v>
      </c>
      <c r="G214" s="25">
        <f t="shared" ca="1" si="155"/>
        <v>0.66063658531713754</v>
      </c>
      <c r="H214" s="25">
        <f t="shared" ref="H214" ca="1" si="156">H164</f>
        <v>0.79267945645466653</v>
      </c>
      <c r="I214" s="25">
        <f ca="1">H164</f>
        <v>0.79267945645466653</v>
      </c>
      <c r="J214" s="25">
        <f ca="1">H164</f>
        <v>0.79267945645466653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5">
        <f t="shared" ref="D215:G215" ca="1" si="157">D166</f>
        <v>0.95742508830757433</v>
      </c>
      <c r="E215" s="15">
        <f t="shared" ca="1" si="157"/>
        <v>0.95862099094815445</v>
      </c>
      <c r="F215" s="10">
        <f t="shared" ca="1" si="157"/>
        <v>0.95956028221669665</v>
      </c>
      <c r="G215" s="25">
        <f t="shared" ca="1" si="157"/>
        <v>0.95162223766522991</v>
      </c>
      <c r="H215" s="25">
        <f t="shared" ref="H215" ca="1" si="158">H166</f>
        <v>0.64342957039715376</v>
      </c>
      <c r="I215" s="25">
        <f ca="1">H166</f>
        <v>0.64342957039715376</v>
      </c>
      <c r="J215" s="25">
        <f ca="1">H166</f>
        <v>0.64342957039715376</v>
      </c>
    </row>
    <row r="216" spans="1:10" x14ac:dyDescent="0.25">
      <c r="A216">
        <v>12</v>
      </c>
      <c r="C216" t="str">
        <f ca="1">OFFSET('42p stat'!$A$1,A216*20,0)</f>
        <v>CUDA opt ant</v>
      </c>
      <c r="D216" s="15">
        <f ca="1">D171</f>
        <v>0.16873167551092871</v>
      </c>
      <c r="E216" s="15">
        <f ca="1">E171</f>
        <v>0.28793768644810813</v>
      </c>
      <c r="F216" s="10">
        <f ca="1">F171</f>
        <v>0.42494407959808356</v>
      </c>
      <c r="G216" s="25">
        <f ca="1">G171</f>
        <v>0.69749623983384834</v>
      </c>
      <c r="H216" s="25">
        <f ca="1">H171</f>
        <v>0.80651814476870831</v>
      </c>
      <c r="I216" s="25">
        <f ca="1">H171</f>
        <v>0.80651814476870831</v>
      </c>
      <c r="J216" s="25">
        <f ca="1">H171</f>
        <v>0.80651814476870831</v>
      </c>
    </row>
    <row r="217" spans="1:10" x14ac:dyDescent="0.25">
      <c r="A217">
        <v>10</v>
      </c>
      <c r="C217" t="str">
        <f ca="1">OFFSET('42p stat'!$A$1,A217*20,0)</f>
        <v>CUDA opt Time</v>
      </c>
      <c r="D217" s="15">
        <f t="shared" ref="D217:G217" ca="1" si="159">D169</f>
        <v>6.2530081022625653E-2</v>
      </c>
      <c r="E217" s="15">
        <f t="shared" ca="1" si="159"/>
        <v>7.0808739425964121E-2</v>
      </c>
      <c r="F217" s="10">
        <f t="shared" ca="1" si="159"/>
        <v>7.7112339987118181E-2</v>
      </c>
      <c r="G217" s="25">
        <f t="shared" ca="1" si="159"/>
        <v>0.19693931641933132</v>
      </c>
      <c r="H217" s="25">
        <f t="shared" ref="H217" ca="1" si="160">H169</f>
        <v>0.40735889889174992</v>
      </c>
      <c r="I217" s="25">
        <f ca="1">H169</f>
        <v>0.40735889889174992</v>
      </c>
      <c r="J217" s="25">
        <f ca="1">H169</f>
        <v>0.40735889889174992</v>
      </c>
    </row>
    <row r="218" spans="1:10" x14ac:dyDescent="0.25">
      <c r="B218" t="s">
        <v>67</v>
      </c>
      <c r="C218" t="s">
        <v>77</v>
      </c>
      <c r="D218" s="13">
        <v>42</v>
      </c>
      <c r="E218" s="13">
        <v>84</v>
      </c>
      <c r="F218">
        <v>168</v>
      </c>
      <c r="G218" s="22">
        <v>336</v>
      </c>
      <c r="H218" s="22">
        <v>672</v>
      </c>
      <c r="I218" s="22">
        <v>1344</v>
      </c>
      <c r="J218" s="22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5">
        <f t="shared" ref="D219:G219" ca="1" si="161">D161</f>
        <v>0</v>
      </c>
      <c r="E219" s="15">
        <f t="shared" ca="1" si="161"/>
        <v>0</v>
      </c>
      <c r="F219" s="10">
        <f t="shared" ca="1" si="161"/>
        <v>0</v>
      </c>
      <c r="G219" s="25">
        <f t="shared" ca="1" si="161"/>
        <v>0</v>
      </c>
      <c r="H219" s="25">
        <f t="shared" ref="H219" ca="1" si="162">H161</f>
        <v>0</v>
      </c>
      <c r="I219" s="25">
        <f ca="1">H161</f>
        <v>0</v>
      </c>
      <c r="J219" s="25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5">
        <f t="shared" ref="D220:G220" ca="1" si="163">D163</f>
        <v>0.16850553732755896</v>
      </c>
      <c r="E220" s="15">
        <f t="shared" ca="1" si="163"/>
        <v>0.28728957613458683</v>
      </c>
      <c r="F220" s="10">
        <f t="shared" ca="1" si="163"/>
        <v>0.42404875444063467</v>
      </c>
      <c r="G220" s="25">
        <f t="shared" ca="1" si="163"/>
        <v>0.69666421731295747</v>
      </c>
      <c r="H220" s="25">
        <f t="shared" ref="H220" ca="1" si="164">H163</f>
        <v>0.81347641751946442</v>
      </c>
      <c r="I220" s="25">
        <f ca="1">H163</f>
        <v>0.81347641751946442</v>
      </c>
      <c r="J220" s="25">
        <f ca="1">H163</f>
        <v>0.81347641751946442</v>
      </c>
    </row>
    <row r="221" spans="1:10" x14ac:dyDescent="0.25">
      <c r="A221">
        <v>6</v>
      </c>
      <c r="C221" t="str">
        <f ca="1">OFFSET('42p stat'!$A$1,A221*20,0)</f>
        <v>CUDA ant non hash</v>
      </c>
      <c r="D221" s="15">
        <f t="shared" ref="D221:G221" ca="1" si="165">D165</f>
        <v>1.9126961593217866E-3</v>
      </c>
      <c r="E221" s="15">
        <f t="shared" ca="1" si="165"/>
        <v>1.677995422129391E-3</v>
      </c>
      <c r="F221" s="10">
        <f t="shared" ca="1" si="165"/>
        <v>1.2723349729594408E-3</v>
      </c>
      <c r="G221" s="25">
        <f t="shared" ca="1" si="165"/>
        <v>0.69488822880491596</v>
      </c>
      <c r="H221" s="25">
        <f t="shared" ref="H221" ca="1" si="166">H165</f>
        <v>0.80557888286741086</v>
      </c>
      <c r="I221" s="25">
        <f ca="1">H165</f>
        <v>0.80557888286741086</v>
      </c>
      <c r="J221" s="25">
        <f ca="1">H165</f>
        <v>0.80557888286741086</v>
      </c>
    </row>
    <row r="222" spans="1:10" x14ac:dyDescent="0.25">
      <c r="A222">
        <v>9</v>
      </c>
      <c r="C222" t="str">
        <f ca="1">OFFSET('42p stat'!$A$1,A222*20,0)</f>
        <v>CUDA opt</v>
      </c>
      <c r="D222" s="15">
        <f t="shared" ref="D222:G222" ca="1" si="167">D168</f>
        <v>0</v>
      </c>
      <c r="E222" s="15">
        <f t="shared" ca="1" si="167"/>
        <v>0</v>
      </c>
      <c r="F222" s="10">
        <f t="shared" ca="1" si="167"/>
        <v>0</v>
      </c>
      <c r="G222" s="25">
        <f t="shared" ca="1" si="167"/>
        <v>0</v>
      </c>
      <c r="H222" s="25">
        <f t="shared" ref="H222" ca="1" si="168">H168</f>
        <v>0.72652797728707585</v>
      </c>
      <c r="I222" s="25">
        <f ca="1">H168</f>
        <v>0.72652797728707585</v>
      </c>
      <c r="J222" s="25">
        <f ca="1">H168</f>
        <v>0.72652797728707585</v>
      </c>
    </row>
    <row r="223" spans="1:10" x14ac:dyDescent="0.25">
      <c r="A223">
        <v>13</v>
      </c>
      <c r="C223" t="str">
        <f ca="1">OFFSET('42p stat'!$A$1,A223*20,0)</f>
        <v>CUDA opt ant non hash</v>
      </c>
      <c r="D223" s="15">
        <f ca="1">D172</f>
        <v>0.1684512241479848</v>
      </c>
      <c r="E223" s="15">
        <f ca="1">E172</f>
        <v>0.28744906391593045</v>
      </c>
      <c r="F223" s="10">
        <f ca="1">F172</f>
        <v>0.42472684495471941</v>
      </c>
      <c r="G223" s="25">
        <f ca="1">G172</f>
        <v>0.69611004804527354</v>
      </c>
      <c r="H223" s="25">
        <f ca="1">H172</f>
        <v>0.79407913386865625</v>
      </c>
      <c r="I223" s="25">
        <f ca="1">H172</f>
        <v>0.79407913386865625</v>
      </c>
      <c r="J223" s="25">
        <f ca="1">H172</f>
        <v>0.79407913386865625</v>
      </c>
    </row>
    <row r="224" spans="1:10" x14ac:dyDescent="0.25">
      <c r="A224">
        <v>11</v>
      </c>
      <c r="C224" t="str">
        <f ca="1">OFFSET('42p stat'!$A$1,A224*20,0)</f>
        <v>CUDA opt non hash</v>
      </c>
      <c r="D224" s="15">
        <f t="shared" ref="D224:G224" ca="1" si="169">D170</f>
        <v>5.6722758024331466E-2</v>
      </c>
      <c r="E224" s="15">
        <f t="shared" ca="1" si="169"/>
        <v>6.6428038479167492E-2</v>
      </c>
      <c r="F224" s="10">
        <f t="shared" ca="1" si="169"/>
        <v>7.3586791851439418E-2</v>
      </c>
      <c r="G224" s="25">
        <f t="shared" ca="1" si="169"/>
        <v>0.12423792912083789</v>
      </c>
      <c r="H224" s="25">
        <f t="shared" ref="H224" ca="1" si="170">H170</f>
        <v>0.81421984664561387</v>
      </c>
      <c r="I224" s="25">
        <f ca="1">H170</f>
        <v>0.81421984664561387</v>
      </c>
      <c r="J224" s="25">
        <f ca="1">H170</f>
        <v>0.81421984664561387</v>
      </c>
    </row>
    <row r="247" spans="1:10" x14ac:dyDescent="0.25">
      <c r="D247" s="15"/>
    </row>
    <row r="248" spans="1:10" x14ac:dyDescent="0.25">
      <c r="B248" t="s">
        <v>78</v>
      </c>
      <c r="C248" t="s">
        <v>77</v>
      </c>
      <c r="D248" s="13">
        <v>42</v>
      </c>
      <c r="E248" s="13">
        <v>84</v>
      </c>
      <c r="F248">
        <v>168</v>
      </c>
      <c r="G248" s="22">
        <v>336</v>
      </c>
      <c r="H248" s="22">
        <v>672</v>
      </c>
      <c r="I248" s="22">
        <v>1344</v>
      </c>
      <c r="J248" s="22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5">
        <f ca="1">'42 end'!L31</f>
        <v>5.0138970340187944E-6</v>
      </c>
      <c r="E249" s="15">
        <f ca="1">'84 end'!L31</f>
        <v>8.7079813455846586E-7</v>
      </c>
      <c r="F249" s="10">
        <f ca="1">'168 end'!L31</f>
        <v>8.6888665219595807E-6</v>
      </c>
      <c r="G249" s="25">
        <f ca="1">'336 end'!L31</f>
        <v>6.5209715250129799E-5</v>
      </c>
      <c r="H249" s="22">
        <f ca="1">'672 end'!L31</f>
        <v>1.5365371326668312E-3</v>
      </c>
      <c r="I249" s="22">
        <f ca="1">'1344 end'!L31</f>
        <v>1.1707147045607773E-3</v>
      </c>
      <c r="J249" s="22">
        <f ca="1">'2688 end'!L31</f>
        <v>8.2184499565700505E-5</v>
      </c>
    </row>
    <row r="250" spans="1:10" x14ac:dyDescent="0.25">
      <c r="A250">
        <v>2</v>
      </c>
      <c r="C250" t="str">
        <f ca="1">OFFSET('42p stat'!$A$1,A250*20,0)</f>
        <v>CUDA</v>
      </c>
      <c r="D250" s="15" t="e">
        <f ca="1">'42 end'!L32</f>
        <v>#DIV/0!</v>
      </c>
      <c r="E250" s="15" t="e">
        <f ca="1">'84 end'!L32</f>
        <v>#DIV/0!</v>
      </c>
      <c r="F250" s="10" t="e">
        <f ca="1">'168 end'!L32</f>
        <v>#DIV/0!</v>
      </c>
      <c r="G250" s="25" t="e">
        <f ca="1">'336 end'!L32</f>
        <v>#DIV/0!</v>
      </c>
      <c r="H250" s="22" t="e">
        <f ca="1">'672 end'!L32</f>
        <v>#DIV/0!</v>
      </c>
      <c r="I250" s="22" t="e">
        <f ca="1">'1344 end'!L32</f>
        <v>#DIV/0!</v>
      </c>
      <c r="J250" s="22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5">
        <f ca="1">'42 end'!L33</f>
        <v>2.4861446844045837E-6</v>
      </c>
      <c r="E251" s="15">
        <f ca="1">'84 end'!L33</f>
        <v>6.3165024276150442E-6</v>
      </c>
      <c r="F251" s="10">
        <f ca="1">'168 end'!L33</f>
        <v>6.2366377475196381E-7</v>
      </c>
      <c r="G251" s="25">
        <f ca="1">'336 end'!L33</f>
        <v>7.6513617182164429E-5</v>
      </c>
      <c r="H251" s="22">
        <f ca="1">'672 end'!L33</f>
        <v>1.0512454093092813E-3</v>
      </c>
      <c r="I251" s="22">
        <f ca="1">'1344 end'!L33</f>
        <v>1.2431064038362968E-3</v>
      </c>
      <c r="J251" s="22">
        <f ca="1">'2688 end'!L33</f>
        <v>3.8874250657429913E-3</v>
      </c>
    </row>
    <row r="252" spans="1:10" x14ac:dyDescent="0.25">
      <c r="A252">
        <v>4</v>
      </c>
      <c r="C252" t="str">
        <f ca="1">OFFSET('42p stat'!$A$1,A252*20,0)</f>
        <v>CUDA ant</v>
      </c>
      <c r="D252" s="15">
        <f ca="1">'42 end'!L34</f>
        <v>1.1542869270478917E-6</v>
      </c>
      <c r="E252" s="15">
        <f ca="1">'84 end'!L34</f>
        <v>3.2666531170007942E-6</v>
      </c>
      <c r="F252" s="10">
        <f ca="1">'168 end'!L34</f>
        <v>9.6921299157731108E-6</v>
      </c>
      <c r="G252" s="25">
        <f ca="1">'336 end'!L34</f>
        <v>2.1499632129320565E-4</v>
      </c>
      <c r="H252" s="22">
        <f ca="1">'672 end'!L34</f>
        <v>4.091985022743489E-4</v>
      </c>
      <c r="I252" s="22">
        <f ca="1">'1344 end'!L34</f>
        <v>8.2667196043466481E-4</v>
      </c>
      <c r="J252" s="22">
        <f ca="1">'2688 end'!L34</f>
        <v>6.7789621927835978E-4</v>
      </c>
    </row>
    <row r="253" spans="1:10" x14ac:dyDescent="0.25">
      <c r="A253">
        <v>5</v>
      </c>
      <c r="C253" t="str">
        <f ca="1">OFFSET('42p stat'!$A$1,A253*20,0)</f>
        <v>CUDA ant par</v>
      </c>
      <c r="D253" s="15">
        <f ca="1">'42 end'!L35</f>
        <v>4.3276498169166743E-8</v>
      </c>
      <c r="E253" s="15">
        <f ca="1">'84 end'!L35</f>
        <v>5.4911842259965051E-8</v>
      </c>
      <c r="F253" s="10">
        <f ca="1">'168 end'!L35</f>
        <v>5.0366978656232354E-8</v>
      </c>
      <c r="G253" s="25">
        <f ca="1">'336 end'!L35</f>
        <v>6.3449500856003449E-5</v>
      </c>
      <c r="H253" s="22">
        <f ca="1">'672 end'!L35</f>
        <v>2.2139753730249172E-4</v>
      </c>
      <c r="I253" s="22">
        <f ca="1">'1344 end'!L35</f>
        <v>2.1695485873368276E-4</v>
      </c>
      <c r="J253" s="22">
        <f ca="1">'2688 end'!L35</f>
        <v>1.2052302169804314E-4</v>
      </c>
    </row>
    <row r="254" spans="1:10" x14ac:dyDescent="0.25">
      <c r="A254">
        <v>6</v>
      </c>
      <c r="C254" t="str">
        <f ca="1">OFFSET('42p stat'!$A$1,A254*20,0)</f>
        <v>CUDA ant non hash</v>
      </c>
      <c r="D254" s="15">
        <f ca="1">'42 end'!L36</f>
        <v>5.6028630739192927E-8</v>
      </c>
      <c r="E254" s="15">
        <f ca="1">'84 end'!L36</f>
        <v>4.5065491246773726E-8</v>
      </c>
      <c r="F254" s="10">
        <f ca="1">'168 end'!L36</f>
        <v>3.9016010229842794E-8</v>
      </c>
      <c r="G254" s="25">
        <f ca="1">'336 end'!L36</f>
        <v>5.5630863872654652E-5</v>
      </c>
      <c r="H254" s="22">
        <f ca="1">'672 end'!L36</f>
        <v>4.1527871115753866E-4</v>
      </c>
      <c r="I254" s="22">
        <f ca="1">'1344 end'!L36</f>
        <v>2.6518291539346105E-4</v>
      </c>
      <c r="J254" s="22">
        <f ca="1">'2688 end'!L36</f>
        <v>1.1320724690700334E-4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5">
        <f ca="1">'42 end'!L37</f>
        <v>4.9145805183004184E-4</v>
      </c>
      <c r="E255" s="15">
        <f ca="1">'84 end'!L37</f>
        <v>1.8844337627498106E-4</v>
      </c>
      <c r="F255" s="10">
        <f ca="1">'168 end'!L37</f>
        <v>2.0307121558609022E-4</v>
      </c>
      <c r="G255" s="25">
        <f ca="1">'336 end'!L37</f>
        <v>5.5261677508229221E-4</v>
      </c>
      <c r="H255" s="22">
        <f ca="1">'672 end'!L37</f>
        <v>4.0532108743122491E-2</v>
      </c>
      <c r="I255" s="22">
        <f ca="1">'1344 end'!L37</f>
        <v>1.6295266645052775E-3</v>
      </c>
      <c r="J255" s="22">
        <f ca="1">'2688 end'!L37</f>
        <v>6.4750178978036739E-4</v>
      </c>
    </row>
    <row r="256" spans="1:10" x14ac:dyDescent="0.25">
      <c r="A256">
        <v>8</v>
      </c>
      <c r="C256" t="str">
        <f ca="1">OFFSET('42p stat'!$A$1,A256*20,0)</f>
        <v>CUDA ant add CPU12</v>
      </c>
      <c r="D256" s="15">
        <f ca="1">'42 end'!L38</f>
        <v>1.3234582918968582E-5</v>
      </c>
      <c r="E256" s="15">
        <f ca="1">'84 end'!L38</f>
        <v>4.9279484644924431E-4</v>
      </c>
      <c r="F256" s="10">
        <f>'168 end'!L38</f>
        <v>0</v>
      </c>
      <c r="G256" s="25">
        <f ca="1">'336 end'!L38</f>
        <v>1.2792106667448031E-3</v>
      </c>
      <c r="H256" s="22" t="e">
        <f ca="1">'672 end'!L38</f>
        <v>#DIV/0!</v>
      </c>
      <c r="I256" s="22" t="e">
        <f ca="1">'1344 end'!L38</f>
        <v>#DIV/0!</v>
      </c>
      <c r="J256" s="22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opt</v>
      </c>
      <c r="D257" s="15" t="e">
        <f ca="1">'42 end'!L39</f>
        <v>#DIV/0!</v>
      </c>
      <c r="E257" s="15" t="e">
        <f ca="1">'84 end'!L39</f>
        <v>#DIV/0!</v>
      </c>
      <c r="F257" s="10" t="e">
        <f ca="1">'168 end'!L39</f>
        <v>#DIV/0!</v>
      </c>
      <c r="G257" s="25" t="e">
        <f ca="1">'336 end'!L39</f>
        <v>#DIV/0!</v>
      </c>
      <c r="H257" s="22">
        <f ca="1">'672 end'!L39</f>
        <v>9.042391660235257E-4</v>
      </c>
      <c r="I257" s="22">
        <f ca="1">'1344 end'!L39</f>
        <v>2.6451020033916006E-4</v>
      </c>
      <c r="J257" s="22">
        <f ca="1">'2688 end'!L39</f>
        <v>6.4465301170942241E-4</v>
      </c>
    </row>
    <row r="258" spans="1:10" x14ac:dyDescent="0.25">
      <c r="A258">
        <v>10</v>
      </c>
      <c r="C258" t="str">
        <f ca="1">OFFSET('42p stat'!$A$1,A258*20,0)</f>
        <v>CUDA opt Time</v>
      </c>
      <c r="D258" s="15">
        <f ca="1">'42 end'!L40</f>
        <v>1.3496137659057213E-6</v>
      </c>
      <c r="E258" s="15">
        <f ca="1">'84 end'!L40</f>
        <v>7.3123345249522818E-7</v>
      </c>
      <c r="F258" s="10">
        <f ca="1">'168 end'!L40</f>
        <v>3.4371455567373521E-6</v>
      </c>
      <c r="G258" s="25">
        <f ca="1">'336 end'!L40</f>
        <v>1.5718652536890253E-5</v>
      </c>
      <c r="H258" s="22">
        <f ca="1">'672 end'!L40</f>
        <v>3.955363078335329E-4</v>
      </c>
      <c r="I258" s="22">
        <f ca="1">'1344 end'!L40</f>
        <v>5.7129704040863804E-4</v>
      </c>
      <c r="J258" s="22">
        <f ca="1">'2688 end'!L40</f>
        <v>5.8880948276748401E-4</v>
      </c>
    </row>
    <row r="259" spans="1:10" x14ac:dyDescent="0.25">
      <c r="A259">
        <v>11</v>
      </c>
      <c r="C259" t="str">
        <f ca="1">OFFSET('42p stat'!$A$1,A259*20,0)</f>
        <v>CUDA opt non hash</v>
      </c>
      <c r="D259" s="15">
        <f ca="1">'42 end'!L41</f>
        <v>1.14240871147143E-6</v>
      </c>
      <c r="E259" s="15">
        <f ca="1">'84 end'!L41</f>
        <v>6.672469579388849E-7</v>
      </c>
      <c r="F259" s="10">
        <f ca="1">'168 end'!L41</f>
        <v>6.1912925195598589E-7</v>
      </c>
      <c r="G259" s="25">
        <f ca="1">'336 end'!L41</f>
        <v>6.9365809319126291E-6</v>
      </c>
      <c r="H259" s="22">
        <f ca="1">'672 end'!L41</f>
        <v>4.0052091716985235E-4</v>
      </c>
      <c r="I259" s="22">
        <f ca="1">'1344 end'!L41</f>
        <v>1.4833668151652949E-3</v>
      </c>
      <c r="J259" s="22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ant</v>
      </c>
      <c r="D260" s="15">
        <f ca="1">'42 end'!L42</f>
        <v>1.3229726686467859E-6</v>
      </c>
      <c r="E260" s="15">
        <f ca="1">'84 end'!L42</f>
        <v>3.37499386412646E-6</v>
      </c>
      <c r="F260" s="10">
        <f ca="1">'168 end'!L42</f>
        <v>7.2443756150781526E-5</v>
      </c>
      <c r="G260" s="25">
        <f ca="1">'336 end'!L42</f>
        <v>7.7235737634873296E-5</v>
      </c>
      <c r="H260" s="22">
        <f ca="1">'672 end'!L42</f>
        <v>4.5989084661650419E-4</v>
      </c>
      <c r="I260" s="22">
        <f ca="1">'1344 end'!L42</f>
        <v>2.8577729162717041E-4</v>
      </c>
      <c r="J260" s="22">
        <f ca="1">'2688 end'!L42</f>
        <v>3.2573608692371608E-4</v>
      </c>
    </row>
    <row r="261" spans="1:10" x14ac:dyDescent="0.25">
      <c r="A261">
        <v>13</v>
      </c>
      <c r="C261" t="str">
        <f ca="1">OFFSET('42p stat'!$A$1,A261*20,0)</f>
        <v>CUDA opt ant non hash</v>
      </c>
      <c r="D261" s="15">
        <f ca="1">'42 end'!L43</f>
        <v>1.4167730804767414E-6</v>
      </c>
      <c r="E261" s="15">
        <f ca="1">'84 end'!L43</f>
        <v>8.4955414190039365E-5</v>
      </c>
      <c r="F261" s="10">
        <f ca="1">'168 end'!L43</f>
        <v>8.7039695764755588E-6</v>
      </c>
      <c r="G261" s="25">
        <f ca="1">'336 end'!L43</f>
        <v>8.590235133465926E-5</v>
      </c>
      <c r="H261" s="22">
        <f ca="1">'672 end'!L43</f>
        <v>3.3192421096910909E-4</v>
      </c>
      <c r="I261" s="22">
        <f ca="1">'1344 end'!L43</f>
        <v>2.6600334023003843E-4</v>
      </c>
      <c r="J261" s="22">
        <f ca="1">'2688 end'!L43</f>
        <v>4.7350821185687062E-4</v>
      </c>
    </row>
    <row r="262" spans="1:10" x14ac:dyDescent="0.25">
      <c r="A262">
        <v>14</v>
      </c>
      <c r="C262" t="str">
        <f ca="1">OFFSET('42p stat'!$A$1,A262*20,0)</f>
        <v>CUDA opt ant par</v>
      </c>
      <c r="D262" s="15" t="e">
        <f ca="1">'42 end'!L44</f>
        <v>#REF!</v>
      </c>
      <c r="E262" s="15">
        <f ca="1">'84 end'!L44</f>
        <v>9.0647402353785477E-6</v>
      </c>
      <c r="F262" s="10">
        <f ca="1">'168 end'!L44</f>
        <v>9.7471705366965536E-6</v>
      </c>
      <c r="G262" s="25">
        <f ca="1">'336 end'!L44</f>
        <v>8.203728477353139E-5</v>
      </c>
      <c r="H262" s="22">
        <f ca="1">'672 end'!L44</f>
        <v>7.1139175260015643E-3</v>
      </c>
      <c r="I262" s="22">
        <f ca="1">'1344 end'!L44</f>
        <v>6.0298204484982559E-3</v>
      </c>
      <c r="J262" s="22">
        <f ca="1">'2688 end'!L44</f>
        <v>7.537191405280739E-4</v>
      </c>
    </row>
    <row r="263" spans="1:10" x14ac:dyDescent="0.25">
      <c r="A263">
        <v>15</v>
      </c>
      <c r="C263" t="str">
        <f ca="1">OFFSET('42p stat'!$A$1,A263*20,0)</f>
        <v>non CUDA Time</v>
      </c>
      <c r="D263" s="15">
        <f ca="1">'42 end'!L45</f>
        <v>0</v>
      </c>
      <c r="E263" s="15">
        <f ca="1">'84 end'!L45</f>
        <v>8.6371082929928653E-3</v>
      </c>
      <c r="F263" s="10">
        <f ca="1">'168 end'!L45</f>
        <v>8.6310115991834798E-3</v>
      </c>
      <c r="G263" s="25">
        <f ca="1">'336 end'!L45</f>
        <v>5.5992955847729816E-3</v>
      </c>
      <c r="H263" s="22" t="e">
        <f ca="1">'672 end'!L45</f>
        <v>#DIV/0!</v>
      </c>
      <c r="I263" s="22" t="e">
        <f ca="1">'1344 end'!L45</f>
        <v>#DIV/0!</v>
      </c>
      <c r="J263" s="22">
        <f ca="1">'2688 end'!L45</f>
        <v>6.2507627633783626E-5</v>
      </c>
    </row>
    <row r="264" spans="1:10" x14ac:dyDescent="0.25">
      <c r="A264">
        <v>16</v>
      </c>
      <c r="C264" t="str">
        <f ca="1">OFFSET('42p stat'!$A$1,A264*20,0)</f>
        <v>non CUDA</v>
      </c>
      <c r="D264" s="15" t="e">
        <f ca="1">'42 end'!L46</f>
        <v>#DIV/0!</v>
      </c>
      <c r="E264" s="15" t="e">
        <f ca="1">'84 end'!L46</f>
        <v>#DIV/0!</v>
      </c>
      <c r="F264" s="10" t="e">
        <f ca="1">'168 end'!L46</f>
        <v>#DIV/0!</v>
      </c>
      <c r="G264" s="25" t="e">
        <f ca="1">'336 end'!L46</f>
        <v>#DIV/0!</v>
      </c>
      <c r="H264" s="22">
        <f ca="1">'672 end'!L46</f>
        <v>8.4974174269378516E-3</v>
      </c>
      <c r="I264" s="22">
        <f ca="1">'1344 end'!L46</f>
        <v>5.5501028357962199E-3</v>
      </c>
      <c r="J264" s="22">
        <f ca="1">'2688 end'!L46</f>
        <v>9.5358619141105685E-5</v>
      </c>
    </row>
    <row r="265" spans="1:10" x14ac:dyDescent="0.25">
      <c r="A265">
        <v>17</v>
      </c>
      <c r="C265" t="str">
        <f ca="1">OFFSET('42p stat'!$A$1,A265*20,0)</f>
        <v>non CUDA non hash</v>
      </c>
      <c r="D265" s="15" t="e">
        <f ca="1">'42 end'!L47</f>
        <v>#VALUE!</v>
      </c>
      <c r="E265" s="15">
        <f ca="1">'84 end'!L47</f>
        <v>9.7031819549189841E-3</v>
      </c>
      <c r="F265" s="10">
        <f ca="1">'168 end'!L47</f>
        <v>1.1659851384923037E-2</v>
      </c>
      <c r="G265" s="25">
        <f ca="1">'336 end'!L47</f>
        <v>6.849049425951213E-3</v>
      </c>
      <c r="H265" s="22">
        <f ca="1">'672 end'!L47</f>
        <v>6.436685261789709E-3</v>
      </c>
      <c r="I265" s="22">
        <f ca="1">'1344 end'!L47</f>
        <v>8.4678794808711424E-4</v>
      </c>
      <c r="J265" s="22">
        <f ca="1">'2688 end'!L47</f>
        <v>2.1194406275758981E-3</v>
      </c>
    </row>
    <row r="266" spans="1:10" x14ac:dyDescent="0.25">
      <c r="A266">
        <v>18</v>
      </c>
      <c r="C266" t="str">
        <f ca="1">OFFSET('42p stat'!$A$1,A266*20,0)</f>
        <v>Classic ACO</v>
      </c>
      <c r="D266" s="15">
        <f ca="1">'42 end'!L48</f>
        <v>1.0142666367652193E-5</v>
      </c>
      <c r="E266" s="15">
        <f ca="1">'84 end'!L48</f>
        <v>4.0406878227679917E-2</v>
      </c>
      <c r="F266" s="10">
        <f ca="1">'168 end'!L48</f>
        <v>2.8548335201876881E-2</v>
      </c>
      <c r="G266" s="25">
        <f ca="1">'336 end'!L48</f>
        <v>1.9400526022639072E-3</v>
      </c>
      <c r="H266" s="22">
        <f ca="1">'672 end'!L48</f>
        <v>6.7930981567121554E-3</v>
      </c>
      <c r="I266" s="22">
        <f ca="1">'1344 end'!L48</f>
        <v>8.7391995484710863E-4</v>
      </c>
      <c r="J266" s="22" t="e">
        <f ca="1">'2688 end'!L48</f>
        <v>#DIV/0!</v>
      </c>
    </row>
    <row r="267" spans="1:10" x14ac:dyDescent="0.25">
      <c r="A267">
        <v>19</v>
      </c>
      <c r="C267" t="str">
        <f ca="1">OFFSET('42p stat'!$A$1,A267*20,0)</f>
        <v>Classic ACO non hash</v>
      </c>
      <c r="D267" s="15">
        <f ca="1">'42 end'!L49</f>
        <v>2.242875837892013E-6</v>
      </c>
      <c r="E267" s="15">
        <f ca="1">'84 end'!L49</f>
        <v>4.2607388480160194E-3</v>
      </c>
      <c r="F267" s="10">
        <f ca="1">'168 end'!L49</f>
        <v>9.4837387269919408E-3</v>
      </c>
      <c r="G267" s="25">
        <f ca="1">'336 end'!L49</f>
        <v>6.7816959423959704E-4</v>
      </c>
      <c r="H267" s="22">
        <f ca="1">'672 end'!L49</f>
        <v>1.6915657444861596E-2</v>
      </c>
      <c r="I267" s="22">
        <f ca="1">'1344 end'!L49</f>
        <v>5.5231853229669777E-3</v>
      </c>
      <c r="J267" s="22">
        <f ca="1">'2688 end'!L49</f>
        <v>9.3656620305752653E-4</v>
      </c>
    </row>
    <row r="268" spans="1:10" x14ac:dyDescent="0.25">
      <c r="A268">
        <v>20</v>
      </c>
      <c r="C268" t="str">
        <f ca="1">OFFSET('42p stat'!$A$1,A268*20,0)</f>
        <v>omp</v>
      </c>
      <c r="D268" s="15">
        <f ca="1">'42 end'!L50</f>
        <v>1.705543773877559E-4</v>
      </c>
      <c r="E268" s="15">
        <f ca="1">'84 end'!L50</f>
        <v>6.1911519741739331E-3</v>
      </c>
      <c r="F268" s="10">
        <f ca="1">'168 end'!L50</f>
        <v>1.0660037269578117E-2</v>
      </c>
      <c r="G268" s="25">
        <f ca="1">'336 end'!L50</f>
        <v>1.1469630377442482E-2</v>
      </c>
      <c r="H268" s="22">
        <f ca="1">'672 end'!L50</f>
        <v>5.2988502324171141E-3</v>
      </c>
      <c r="I268" s="22">
        <f ca="1">'1344 end'!L50</f>
        <v>5.3238259548850581E-3</v>
      </c>
      <c r="J268" s="22">
        <f ca="1">'2688 end'!L50</f>
        <v>4.6513915480560254E-3</v>
      </c>
    </row>
    <row r="269" spans="1:10" x14ac:dyDescent="0.25">
      <c r="A269">
        <v>21</v>
      </c>
      <c r="C269" t="str">
        <f ca="1">OFFSET('42p stat'!$A$1,A269*20,0)</f>
        <v>omp non hash</v>
      </c>
      <c r="D269" s="15">
        <f ca="1">'42 end'!L51</f>
        <v>5.226039813401556E-5</v>
      </c>
      <c r="E269" s="15">
        <f ca="1">'84 end'!L51</f>
        <v>7.0061489101393495E-3</v>
      </c>
      <c r="F269" s="10">
        <f ca="1">'168 end'!L51</f>
        <v>1.1133525050245957E-2</v>
      </c>
      <c r="G269" s="25">
        <f ca="1">'336 end'!L51</f>
        <v>8.1063098312664054E-3</v>
      </c>
      <c r="H269" s="22">
        <f ca="1">'672 end'!L51</f>
        <v>3.9248142900027297E-3</v>
      </c>
      <c r="I269" s="22">
        <f ca="1">'1344 end'!L51</f>
        <v>2.0818084103500765E-3</v>
      </c>
      <c r="J269" s="22">
        <f ca="1">'2688 end'!L51</f>
        <v>3.3173136125388266E-3</v>
      </c>
    </row>
    <row r="270" spans="1:10" x14ac:dyDescent="0.25">
      <c r="A270">
        <v>22</v>
      </c>
      <c r="C270" t="str">
        <f ca="1">OFFSET('42p stat'!$A$1,A270*20,0)</f>
        <v>non CUDA transp Time</v>
      </c>
      <c r="D270" s="15">
        <f ca="1">'42 end'!L52</f>
        <v>4.2404731305521879E-5</v>
      </c>
      <c r="E270" s="15">
        <f ca="1">'84 end'!L52</f>
        <v>4.2718565895980172E-3</v>
      </c>
      <c r="F270" s="10">
        <f ca="1">'168 end'!L52</f>
        <v>3.1646734896151468E-2</v>
      </c>
      <c r="G270" s="25">
        <f ca="1">'336 end'!L52</f>
        <v>3.0677589164327091E-3</v>
      </c>
      <c r="H270" s="22" t="e">
        <f ca="1">'672 end'!L52</f>
        <v>#DIV/0!</v>
      </c>
      <c r="I270" s="22" t="e">
        <f ca="1">'1344 end'!L52</f>
        <v>#DIV/0!</v>
      </c>
      <c r="J270" s="22">
        <f ca="1">'2688 end'!L52</f>
        <v>1.0847759429939942E-3</v>
      </c>
    </row>
    <row r="271" spans="1:10" x14ac:dyDescent="0.25">
      <c r="A271">
        <v>23</v>
      </c>
      <c r="C271" t="str">
        <f ca="1">OFFSET('42p stat'!$A$1,A271*20,0)</f>
        <v>non CUDA transp</v>
      </c>
      <c r="D271" s="15" t="e">
        <f ca="1">'42 end'!L53</f>
        <v>#DIV/0!</v>
      </c>
      <c r="E271" s="15" t="e">
        <f ca="1">'84 end'!L53</f>
        <v>#DIV/0!</v>
      </c>
      <c r="F271" s="10" t="e">
        <f ca="1">'168 end'!L53</f>
        <v>#DIV/0!</v>
      </c>
      <c r="G271" s="25" t="e">
        <f ca="1">'336 end'!L53</f>
        <v>#DIV/0!</v>
      </c>
      <c r="H271" s="22">
        <f ca="1">'672 end'!L53</f>
        <v>3.4106423957359537E-3</v>
      </c>
      <c r="I271" s="22">
        <f ca="1">'1344 end'!L53</f>
        <v>2.4269070952189107E-3</v>
      </c>
      <c r="J271" s="22">
        <f ca="1">'2688 end'!L53</f>
        <v>1.0060916601058077E-3</v>
      </c>
    </row>
    <row r="272" spans="1:10" x14ac:dyDescent="0.25">
      <c r="A272">
        <v>24</v>
      </c>
      <c r="C272" t="str">
        <f ca="1">OFFSET('42p stat'!$A$1,A272*20,0)</f>
        <v>non CUDA transp non hash</v>
      </c>
      <c r="D272" s="15">
        <f ca="1">'42 end'!L54</f>
        <v>1.401622996126877E-4</v>
      </c>
      <c r="E272" s="15">
        <f ca="1">'84 end'!L54</f>
        <v>1.0563739082777504E-2</v>
      </c>
      <c r="F272" s="10">
        <f ca="1">'168 end'!L54</f>
        <v>1.2921872973808916E-2</v>
      </c>
      <c r="G272" s="25">
        <f ca="1">'336 end'!L54</f>
        <v>5.3287418329468744E-3</v>
      </c>
      <c r="H272" s="22">
        <f ca="1">'672 end'!L54</f>
        <v>3.5580756748310937E-3</v>
      </c>
      <c r="I272" s="22">
        <f ca="1">'1344 end'!L54</f>
        <v>5.5088808432091005E-3</v>
      </c>
      <c r="J272" s="22" t="e">
        <f ca="1">'2688 end'!L54</f>
        <v>#DIV/0!</v>
      </c>
    </row>
    <row r="273" spans="1:10" x14ac:dyDescent="0.25">
      <c r="A273">
        <v>25</v>
      </c>
      <c r="C273" t="str">
        <f ca="1">OFFSET('42p stat'!$A$1,A273*20,0)</f>
        <v>non CUDA AVX Time</v>
      </c>
      <c r="D273" s="15">
        <f ca="1">'42 end'!L55</f>
        <v>2.6916660036535535E-4</v>
      </c>
      <c r="E273" s="15">
        <f ca="1">'84 end'!L55</f>
        <v>6.6379960500742722E-3</v>
      </c>
      <c r="F273" s="10">
        <f ca="1">'168 end'!L55</f>
        <v>1.1056102851918296E-2</v>
      </c>
      <c r="G273" s="25">
        <f ca="1">'336 end'!L55</f>
        <v>6.7691356599626331E-3</v>
      </c>
      <c r="H273" s="22" t="e">
        <f ca="1">'672 end'!L55</f>
        <v>#DIV/0!</v>
      </c>
      <c r="I273" s="22" t="e">
        <f ca="1">'1344 end'!L55</f>
        <v>#DIV/0!</v>
      </c>
      <c r="J273" s="22" t="e">
        <f ca="1">'2688 end'!L55</f>
        <v>#DIV/0!</v>
      </c>
    </row>
    <row r="274" spans="1:10" x14ac:dyDescent="0.25">
      <c r="A274">
        <v>26</v>
      </c>
      <c r="C274" t="str">
        <f ca="1">OFFSET('42p stat'!$A$1,A274*20,0)</f>
        <v>non CUDA AVX</v>
      </c>
      <c r="D274" s="15" t="e">
        <f ca="1">'42 end'!L56</f>
        <v>#DIV/0!</v>
      </c>
      <c r="E274" s="15" t="e">
        <f ca="1">'84 end'!L56</f>
        <v>#DIV/0!</v>
      </c>
      <c r="F274" s="10" t="e">
        <f ca="1">'168 end'!L56</f>
        <v>#DIV/0!</v>
      </c>
      <c r="G274" s="25" t="e">
        <f ca="1">'336 end'!L56</f>
        <v>#DIV/0!</v>
      </c>
      <c r="H274" s="22">
        <f ca="1">'672 end'!L56</f>
        <v>4.1311456927859676E-3</v>
      </c>
      <c r="I274" s="22">
        <f ca="1">'1344 end'!L56</f>
        <v>5.7907432405054828E-3</v>
      </c>
      <c r="J274" s="22" t="e">
        <f ca="1">'2688 end'!L56</f>
        <v>#DIV/0!</v>
      </c>
    </row>
    <row r="275" spans="1:10" x14ac:dyDescent="0.25">
      <c r="A275">
        <v>27</v>
      </c>
      <c r="C275" t="str">
        <f ca="1">OFFSET('84p stat'!$A$1,A275*20,0)</f>
        <v>non CUDA AVX non hash</v>
      </c>
      <c r="D275" s="15">
        <f ca="1">'42 end'!L57</f>
        <v>1.4356180550134141E-4</v>
      </c>
      <c r="E275" s="15">
        <f ca="1">'84 end'!L57</f>
        <v>9.1619023931837767E-3</v>
      </c>
      <c r="F275" s="10">
        <f ca="1">'168 end'!L57</f>
        <v>1.1369112881406702E-2</v>
      </c>
      <c r="G275" s="25">
        <f ca="1">'336 end'!L57</f>
        <v>7.781904053971239E-3</v>
      </c>
      <c r="H275" s="22">
        <f ca="1">'672 end'!L57</f>
        <v>4.4048802494409955E-3</v>
      </c>
      <c r="I275" s="22">
        <f ca="1">'1344 end'!L57</f>
        <v>4.9299512726007659E-3</v>
      </c>
      <c r="J275" s="22" t="e">
        <f ca="1">'2688 end'!L57</f>
        <v>#DIV/0!</v>
      </c>
    </row>
    <row r="276" spans="1:10" x14ac:dyDescent="0.25">
      <c r="A276">
        <v>28</v>
      </c>
      <c r="C276" t="str">
        <f ca="1">OFFSET('84p stat'!$A$1,A276*20,0)</f>
        <v>non CUDA AVX_OMP Time</v>
      </c>
      <c r="D276" s="15">
        <f ca="1">'42 end'!L58</f>
        <v>1.3370196250977933E-4</v>
      </c>
      <c r="E276" s="15">
        <f ca="1">'84 end'!L58</f>
        <v>5.4082308981883579E-3</v>
      </c>
      <c r="F276" s="10">
        <f ca="1">'168 end'!L58</f>
        <v>9.123858388639031E-3</v>
      </c>
      <c r="G276" s="25">
        <f ca="1">'336 end'!L58</f>
        <v>7.8140442250636231E-3</v>
      </c>
      <c r="H276" s="22" t="e">
        <f ca="1">'672 end'!L58</f>
        <v>#DIV/0!</v>
      </c>
      <c r="I276" s="22" t="e">
        <f ca="1">'1344 end'!L58</f>
        <v>#DIV/0!</v>
      </c>
      <c r="J276" s="22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non CUDA AVX_OMP</v>
      </c>
      <c r="D277" s="15" t="e">
        <f ca="1">'42 end'!L59</f>
        <v>#DIV/0!</v>
      </c>
      <c r="E277" s="15" t="e">
        <f ca="1">'84 end'!L59</f>
        <v>#DIV/0!</v>
      </c>
      <c r="F277" s="10" t="e">
        <f ca="1">'168 end'!L59</f>
        <v>#DIV/0!</v>
      </c>
      <c r="G277" s="25" t="e">
        <f ca="1">'336 end'!L59</f>
        <v>#DIV/0!</v>
      </c>
      <c r="H277" s="22">
        <f ca="1">'672 end'!L59</f>
        <v>3.8581995389908781E-3</v>
      </c>
      <c r="I277" s="22">
        <f ca="1">'1344 end'!L59</f>
        <v>4.6589936619986132E-3</v>
      </c>
      <c r="J277" s="22" t="e">
        <f ca="1">'2688 end'!L59</f>
        <v>#DIV/0!</v>
      </c>
    </row>
    <row r="278" spans="1:10" x14ac:dyDescent="0.25">
      <c r="A278">
        <v>30</v>
      </c>
      <c r="C278" t="str">
        <f ca="1">OFFSET('84p stat'!$A$1,A278*20,0)</f>
        <v>non CUDA AVX_OMP non hash</v>
      </c>
      <c r="D278" s="15">
        <f ca="1">'42 end'!L60</f>
        <v>1.1085684954671116E-4</v>
      </c>
      <c r="E278" s="15">
        <f ca="1">'84 end'!L60</f>
        <v>0</v>
      </c>
      <c r="F278" s="10">
        <f ca="1">'168 end'!L60</f>
        <v>6.3162644993577091E-3</v>
      </c>
      <c r="G278" s="25">
        <f ca="1">'336 end'!L60</f>
        <v>7.7999019111732529E-3</v>
      </c>
      <c r="H278" s="22">
        <f ca="1">'672 end'!L60</f>
        <v>3.0110424087187297E-3</v>
      </c>
      <c r="I278" s="22">
        <f ca="1">'1344 end'!L60</f>
        <v>3.5145273246797639E-3</v>
      </c>
      <c r="J278" s="22" t="e">
        <f ca="1">'2688 end'!L60</f>
        <v>#DIV/0!</v>
      </c>
    </row>
    <row r="279" spans="1:10" x14ac:dyDescent="0.25">
      <c r="A279">
        <v>31</v>
      </c>
      <c r="C279" t="str">
        <f ca="1">OFFSET('84p stat'!$A$1,A279*20,0)</f>
        <v>CUDA ant add CPU_AVX Time</v>
      </c>
      <c r="D279" s="15">
        <f ca="1">'42 end'!L61</f>
        <v>5.5016807129641731E-5</v>
      </c>
      <c r="E279" s="15">
        <f ca="1">'84 end'!L61</f>
        <v>0</v>
      </c>
      <c r="F279" s="10">
        <f ca="1">'168 end'!L61</f>
        <v>1.2439540686105116E-3</v>
      </c>
      <c r="G279" s="25">
        <f ca="1">'336 end'!L61</f>
        <v>1.8579944062196618E-3</v>
      </c>
      <c r="H279" s="22" t="e">
        <f ca="1">'672 end'!L61</f>
        <v>#DIV/0!</v>
      </c>
      <c r="I279" s="22" t="e">
        <f ca="1">'1344 end'!L61</f>
        <v>#DIV/0!</v>
      </c>
      <c r="J279" s="22" t="e">
        <f ca="1">'2688 end'!L61</f>
        <v>#DIV/0!</v>
      </c>
    </row>
    <row r="280" spans="1:10" x14ac:dyDescent="0.25">
      <c r="A280">
        <v>32</v>
      </c>
      <c r="C280" t="str">
        <f ca="1">OFFSET('84p stat'!$A$1,A280*20,0)</f>
        <v>non CUDA transp_AVX Time</v>
      </c>
      <c r="D280" s="15">
        <f ca="1">'42 end'!L62</f>
        <v>3.2768782405382627E-4</v>
      </c>
      <c r="E280" s="15">
        <f ca="1">'84 end'!L62</f>
        <v>0</v>
      </c>
      <c r="F280" s="10">
        <f ca="1">'168 end'!L62</f>
        <v>4.4734320084737184E-2</v>
      </c>
      <c r="G280" s="25">
        <f ca="1">'336 end'!L62</f>
        <v>3.9963728131985074E-3</v>
      </c>
      <c r="H280" s="22">
        <f ca="1">'672 end'!L62</f>
        <v>3.1304077715113266E-3</v>
      </c>
      <c r="I280" s="22">
        <f ca="1">'1344 end'!L62</f>
        <v>4.6843299271631311E-3</v>
      </c>
      <c r="J280" s="22" t="e">
        <f ca="1">'2688 end'!L62</f>
        <v>#DIV/0!</v>
      </c>
    </row>
    <row r="281" spans="1:10" x14ac:dyDescent="0.25">
      <c r="A281">
        <v>33</v>
      </c>
      <c r="C281" t="str">
        <f ca="1">OFFSET('84p stat'!$A$1,A281*20,0)</f>
        <v>non CUDA transp_AVX</v>
      </c>
      <c r="D281" s="15" t="e">
        <f ca="1">'42 end'!L63</f>
        <v>#DIV/0!</v>
      </c>
      <c r="E281" s="15" t="e">
        <f ca="1">'84 end'!L63</f>
        <v>#DIV/0!</v>
      </c>
      <c r="F281" s="10" t="e">
        <f ca="1">'168 end'!L63</f>
        <v>#DIV/0!</v>
      </c>
      <c r="G281" s="25" t="e">
        <f ca="1">'336 end'!L63</f>
        <v>#DIV/0!</v>
      </c>
      <c r="H281" s="22">
        <f ca="1">'672 end'!L63</f>
        <v>3.0439975189289394E-3</v>
      </c>
      <c r="I281" s="22">
        <f ca="1">'1344 end'!L63</f>
        <v>2.1477138863149289E-3</v>
      </c>
      <c r="J281" s="22" t="e">
        <f ca="1">'2688 end'!L63</f>
        <v>#DIV/0!</v>
      </c>
    </row>
    <row r="282" spans="1:10" x14ac:dyDescent="0.25">
      <c r="A282">
        <v>34</v>
      </c>
      <c r="C282" t="str">
        <f ca="1">OFFSET('84p stat'!$A$1,A282*20,0)</f>
        <v>non CUDA transp_AVX non hash</v>
      </c>
      <c r="D282" s="15">
        <f ca="1">'42 end'!L64</f>
        <v>5.0906697454531757E-4</v>
      </c>
      <c r="E282" s="15" t="e">
        <f ca="1">'84 end'!L64</f>
        <v>#VALUE!</v>
      </c>
      <c r="F282" s="10">
        <f ca="1">'168 end'!L64</f>
        <v>9.2063066071101235E-3</v>
      </c>
      <c r="G282" s="25">
        <f ca="1">'336 end'!L64</f>
        <v>6.8837255529308949E-3</v>
      </c>
      <c r="H282" s="22" t="e">
        <f ca="1">'672 end'!L64</f>
        <v>#DIV/0!</v>
      </c>
      <c r="I282" s="22" t="e">
        <f ca="1">'1344 end'!L64</f>
        <v>#DIV/0!</v>
      </c>
      <c r="J282" s="22" t="e">
        <f ca="1">'2688 end'!L64</f>
        <v>#DIV/0!</v>
      </c>
    </row>
    <row r="283" spans="1:10" x14ac:dyDescent="0.25">
      <c r="A283">
        <v>35</v>
      </c>
      <c r="C283" t="str">
        <f ca="1">OFFSET('84p stat'!$A$1,A283*20,0)</f>
        <v>non CUDA transp_AVX_OMP Time</v>
      </c>
      <c r="D283" s="15">
        <f ca="1">'42 end'!L65</f>
        <v>2.5500183917427379E-3</v>
      </c>
      <c r="E283" s="15">
        <f ca="1">'84 end'!L65</f>
        <v>3.2230813242717988E-5</v>
      </c>
      <c r="F283" s="10">
        <f ca="1">'168 end'!L65</f>
        <v>2.1206588490234182E-2</v>
      </c>
      <c r="G283" s="25">
        <f ca="1">'336 end'!L65</f>
        <v>4.4419673569795004E-3</v>
      </c>
      <c r="H283" s="22">
        <f ca="1">'672 end'!L65</f>
        <v>3.3608574709425255E-3</v>
      </c>
      <c r="I283" s="22">
        <f ca="1">'1344 end'!L65</f>
        <v>3.0240799447040247E-2</v>
      </c>
      <c r="J283" s="22" t="e">
        <f ca="1">'2688 end'!L65</f>
        <v>#DIV/0!</v>
      </c>
    </row>
    <row r="284" spans="1:10" x14ac:dyDescent="0.25">
      <c r="A284">
        <v>36</v>
      </c>
      <c r="C284" t="str">
        <f ca="1">OFFSET('84p stat'!$A$1,A284*20,0)</f>
        <v>non CUDA transp_AVX_OMP</v>
      </c>
      <c r="D284" s="15" t="e">
        <f ca="1">'42 end'!L66</f>
        <v>#DIV/0!</v>
      </c>
      <c r="E284" s="15" t="e">
        <f ca="1">'84 end'!L66</f>
        <v>#DIV/0!</v>
      </c>
      <c r="F284" s="10" t="e">
        <f ca="1">'168 end'!L66</f>
        <v>#DIV/0!</v>
      </c>
      <c r="G284" s="25" t="e">
        <f ca="1">'336 end'!L66</f>
        <v>#DIV/0!</v>
      </c>
      <c r="H284" s="22" t="e">
        <f ca="1">'672 end'!L66</f>
        <v>#DIV/0!</v>
      </c>
      <c r="I284" s="22" t="e">
        <f ca="1">'1344 end'!L66</f>
        <v>#DIV/0!</v>
      </c>
      <c r="J284" s="22" t="e">
        <f ca="1">'2688 end'!L66</f>
        <v>#DIV/0!</v>
      </c>
    </row>
    <row r="285" spans="1:10" x14ac:dyDescent="0.25">
      <c r="A285">
        <v>37</v>
      </c>
      <c r="C285" t="str">
        <f ca="1">OFFSET('84p stat'!$A$1,A285*20,0)</f>
        <v>non CUDA transp_AVX_OMP non hash</v>
      </c>
      <c r="D285" s="15">
        <f ca="1">'42 end'!L67</f>
        <v>2.7681467760254998E-4</v>
      </c>
      <c r="E285" s="15">
        <f ca="1">'84 end'!L67</f>
        <v>1.6650120554170965E-4</v>
      </c>
      <c r="F285" s="10">
        <f ca="1">'168 end'!L67</f>
        <v>1.4084089761959068E-2</v>
      </c>
      <c r="G285" s="25">
        <f ca="1">'336 end'!L67</f>
        <v>8.4708071972429549E-3</v>
      </c>
      <c r="H285" s="22" t="e">
        <f ca="1">'672 end'!L67</f>
        <v>#DIV/0!</v>
      </c>
      <c r="I285" s="22" t="e">
        <f ca="1">'1344 end'!L67</f>
        <v>#DIV/0!</v>
      </c>
      <c r="J285" s="22" t="e">
        <f ca="1">'2688 end'!L67</f>
        <v>#DIV/0!</v>
      </c>
    </row>
    <row r="286" spans="1:10" x14ac:dyDescent="0.25">
      <c r="A286">
        <v>38</v>
      </c>
      <c r="C286" t="str">
        <f ca="1">OFFSET('84p stat'!$A$1,A286*20,0)</f>
        <v>CUDA ant add CPU_AVX_transp Time</v>
      </c>
      <c r="D286" s="15">
        <f ca="1">'42 end'!L68</f>
        <v>3.0104806911935271E-4</v>
      </c>
      <c r="E286" s="15">
        <f ca="1">'84 end'!L68</f>
        <v>1.931094312622513E-5</v>
      </c>
      <c r="F286" s="10">
        <f ca="1">'168 end'!L68</f>
        <v>4.7219256657184561E-4</v>
      </c>
      <c r="G286" s="25">
        <f ca="1">'336 end'!L68</f>
        <v>1.6631801039128536E-3</v>
      </c>
      <c r="H286" s="22" t="e">
        <f ca="1">'672 end'!L68</f>
        <v>#DIV/0!</v>
      </c>
      <c r="I286" s="22" t="e">
        <f ca="1">'1344 end'!L68</f>
        <v>#DIV/0!</v>
      </c>
      <c r="J286" s="22" t="e">
        <f ca="1">'2688 end'!L68</f>
        <v>#DIV/0!</v>
      </c>
    </row>
    <row r="287" spans="1:10" x14ac:dyDescent="0.25">
      <c r="A287">
        <v>39</v>
      </c>
      <c r="C287">
        <f ca="1">OFFSET('84p stat'!$A$1,A287*20,0)</f>
        <v>0</v>
      </c>
      <c r="D287" s="15" t="e">
        <f ca="1">'42 end'!L69</f>
        <v>#DIV/0!</v>
      </c>
      <c r="E287" s="15" t="e">
        <f ca="1">'84 end'!L69</f>
        <v>#DIV/0!</v>
      </c>
      <c r="F287" s="10" t="e">
        <f ca="1">'168 end'!L69</f>
        <v>#DIV/0!</v>
      </c>
      <c r="G287" s="25" t="e">
        <f ca="1">'336 end'!L69</f>
        <v>#DIV/0!</v>
      </c>
      <c r="H287" s="22" t="e">
        <f ca="1">'672 end'!L69</f>
        <v>#DIV/0!</v>
      </c>
      <c r="I287" s="22" t="e">
        <f ca="1">'1344 end'!L69</f>
        <v>#DIV/0!</v>
      </c>
      <c r="J287" s="22" t="e">
        <f ca="1">'2688 end'!L69</f>
        <v>#DIV/0!</v>
      </c>
    </row>
    <row r="288" spans="1:10" x14ac:dyDescent="0.25">
      <c r="A288">
        <v>40</v>
      </c>
      <c r="C288">
        <f ca="1">OFFSET('84p stat'!$A$1,A288*20,0)</f>
        <v>0</v>
      </c>
      <c r="D288" s="15" t="e">
        <f ca="1">'42 end'!L70</f>
        <v>#DIV/0!</v>
      </c>
      <c r="E288" s="15" t="e">
        <f ca="1">'84 end'!L70</f>
        <v>#DIV/0!</v>
      </c>
      <c r="F288" s="10" t="e">
        <f ca="1">'168 end'!L70</f>
        <v>#DIV/0!</v>
      </c>
      <c r="G288" s="25" t="e">
        <f ca="1">'336 end'!L70</f>
        <v>#DIV/0!</v>
      </c>
      <c r="H288" s="22" t="e">
        <f ca="1">'672 end'!L70</f>
        <v>#DIV/0!</v>
      </c>
      <c r="I288" s="22" t="e">
        <f ca="1">'1344 end'!L70</f>
        <v>#DIV/0!</v>
      </c>
      <c r="J288" s="22" t="e">
        <f ca="1">'2688 end'!L70</f>
        <v>#DIV/0!</v>
      </c>
    </row>
    <row r="289" spans="1:10" x14ac:dyDescent="0.25">
      <c r="A289">
        <v>41</v>
      </c>
      <c r="C289">
        <f ca="1">OFFSET('84p stat'!$A$1,A289*20,0)</f>
        <v>0</v>
      </c>
      <c r="D289" s="15" t="e">
        <f ca="1">'42 end'!L71</f>
        <v>#DIV/0!</v>
      </c>
      <c r="E289" s="15" t="e">
        <f ca="1">'84 end'!L71</f>
        <v>#DIV/0!</v>
      </c>
      <c r="F289" s="10" t="e">
        <f ca="1">'168 end'!L71</f>
        <v>#DIV/0!</v>
      </c>
      <c r="G289" s="25" t="e">
        <f ca="1">'336 end'!L71</f>
        <v>#DIV/0!</v>
      </c>
      <c r="H289" s="22" t="e">
        <f ca="1">'672 end'!L71</f>
        <v>#DIV/0!</v>
      </c>
      <c r="I289" s="22" t="e">
        <f ca="1">'1344 end'!L71</f>
        <v>#DIV/0!</v>
      </c>
      <c r="J289" s="22" t="e">
        <f ca="1">'2688 end'!L71</f>
        <v>#DIV/0!</v>
      </c>
    </row>
    <row r="290" spans="1:10" x14ac:dyDescent="0.25">
      <c r="A290">
        <v>42</v>
      </c>
      <c r="C290">
        <f ca="1">OFFSET('84p stat'!$A$1,A290*20,0)</f>
        <v>0</v>
      </c>
      <c r="D290" s="15" t="e">
        <f ca="1">'42 end'!L72</f>
        <v>#DIV/0!</v>
      </c>
      <c r="E290" s="15" t="e">
        <f ca="1">'84 end'!L72</f>
        <v>#DIV/0!</v>
      </c>
      <c r="F290" s="10" t="e">
        <f ca="1">'168 end'!L72</f>
        <v>#DIV/0!</v>
      </c>
      <c r="G290" s="25" t="e">
        <f ca="1">'336 end'!L72</f>
        <v>#DIV/0!</v>
      </c>
      <c r="H290" s="22" t="e">
        <f ca="1">'672 end'!L72</f>
        <v>#DIV/0!</v>
      </c>
      <c r="I290" s="22" t="e">
        <f ca="1">'1344 end'!L72</f>
        <v>#DIV/0!</v>
      </c>
      <c r="J290" s="22" t="e">
        <f ca="1">'2688 end'!L72</f>
        <v>#DIV/0!</v>
      </c>
    </row>
    <row r="291" spans="1:10" x14ac:dyDescent="0.25">
      <c r="A291">
        <v>43</v>
      </c>
      <c r="C291">
        <f ca="1">OFFSET('84p stat'!$A$1,A291*20,0)</f>
        <v>0</v>
      </c>
      <c r="D291" s="15" t="e">
        <f ca="1">'42 end'!L73</f>
        <v>#DIV/0!</v>
      </c>
      <c r="E291" s="15" t="e">
        <f ca="1">'84 end'!L73</f>
        <v>#DIV/0!</v>
      </c>
      <c r="F291" s="10" t="e">
        <f ca="1">'168 end'!L73</f>
        <v>#DIV/0!</v>
      </c>
      <c r="G291" s="25" t="e">
        <f ca="1">'336 end'!L73</f>
        <v>#DIV/0!</v>
      </c>
      <c r="H291" s="22" t="e">
        <f ca="1">'672 end'!L73</f>
        <v>#DIV/0!</v>
      </c>
      <c r="I291" s="22" t="e">
        <f ca="1">'1344 end'!L73</f>
        <v>#DIV/0!</v>
      </c>
      <c r="J291" s="22" t="e">
        <f ca="1">'2688 end'!L73</f>
        <v>#DIV/0!</v>
      </c>
    </row>
    <row r="292" spans="1:10" x14ac:dyDescent="0.25">
      <c r="A292">
        <v>44</v>
      </c>
      <c r="C292">
        <f ca="1">OFFSET('84p stat'!$A$1,A292*20,0)</f>
        <v>0</v>
      </c>
      <c r="D292" s="15" t="e">
        <f ca="1">'42 end'!L74</f>
        <v>#DIV/0!</v>
      </c>
      <c r="E292" s="15" t="e">
        <f ca="1">'84 end'!L74</f>
        <v>#DIV/0!</v>
      </c>
      <c r="F292" s="10" t="e">
        <f ca="1">'168 end'!L74</f>
        <v>#DIV/0!</v>
      </c>
      <c r="G292" s="25" t="e">
        <f ca="1">'336 end'!L74</f>
        <v>#DIV/0!</v>
      </c>
      <c r="H292" s="22" t="e">
        <f ca="1">'672 end'!L74</f>
        <v>#DIV/0!</v>
      </c>
      <c r="I292" s="22" t="e">
        <f ca="1">'1344 end'!L74</f>
        <v>#DIV/0!</v>
      </c>
      <c r="J292" s="22" t="e">
        <f ca="1">'2688 end'!L74</f>
        <v>#DIV/0!</v>
      </c>
    </row>
    <row r="293" spans="1:10" x14ac:dyDescent="0.25">
      <c r="A293">
        <v>45</v>
      </c>
      <c r="C293">
        <f ca="1">OFFSET('84p stat'!$A$1,A293*20,0)</f>
        <v>0</v>
      </c>
      <c r="D293" s="15" t="e">
        <f ca="1">'42 end'!L75</f>
        <v>#DIV/0!</v>
      </c>
      <c r="E293" s="15" t="e">
        <f ca="1">'84 end'!L75</f>
        <v>#DIV/0!</v>
      </c>
      <c r="F293" s="10" t="e">
        <f ca="1">'168 end'!L75</f>
        <v>#DIV/0!</v>
      </c>
      <c r="G293" s="25" t="e">
        <f ca="1">'336 end'!L75</f>
        <v>#DIV/0!</v>
      </c>
      <c r="H293" s="22" t="e">
        <f ca="1">'672 end'!L75</f>
        <v>#DIV/0!</v>
      </c>
      <c r="I293" s="22" t="e">
        <f ca="1">'1344 end'!L75</f>
        <v>#DIV/0!</v>
      </c>
      <c r="J293" s="22" t="e">
        <f ca="1">'2688 end'!L75</f>
        <v>#DIV/0!</v>
      </c>
    </row>
    <row r="294" spans="1:10" x14ac:dyDescent="0.25">
      <c r="A294">
        <v>46</v>
      </c>
      <c r="C294">
        <f ca="1">OFFSET('84p stat'!$A$1,A294*20,0)</f>
        <v>0</v>
      </c>
      <c r="D294" s="15" t="e">
        <f ca="1">'42 end'!L76</f>
        <v>#DIV/0!</v>
      </c>
      <c r="E294" s="15" t="e">
        <f ca="1">'84 end'!L76</f>
        <v>#DIV/0!</v>
      </c>
      <c r="F294" s="10" t="e">
        <f ca="1">'168 end'!L76</f>
        <v>#DIV/0!</v>
      </c>
      <c r="G294" s="25" t="e">
        <f ca="1">'336 end'!L76</f>
        <v>#DIV/0!</v>
      </c>
      <c r="H294" s="22" t="e">
        <f ca="1">'672 end'!L76</f>
        <v>#DIV/0!</v>
      </c>
      <c r="I294" s="22" t="e">
        <f ca="1">'1344 end'!L76</f>
        <v>#DIV/0!</v>
      </c>
      <c r="J294" s="22" t="e">
        <f ca="1">'2688 end'!L76</f>
        <v>#DIV/0!</v>
      </c>
    </row>
    <row r="295" spans="1:10" x14ac:dyDescent="0.25">
      <c r="A295">
        <v>47</v>
      </c>
      <c r="C295">
        <f ca="1">OFFSET('84p stat'!$A$1,A295*20,0)</f>
        <v>0</v>
      </c>
      <c r="D295" s="15" t="e">
        <f ca="1">'42 end'!L77</f>
        <v>#DIV/0!</v>
      </c>
      <c r="E295" s="15" t="e">
        <f ca="1">'84 end'!L77</f>
        <v>#DIV/0!</v>
      </c>
      <c r="F295" s="10" t="e">
        <f ca="1">'168 end'!L77</f>
        <v>#DIV/0!</v>
      </c>
      <c r="G295" s="25" t="e">
        <f ca="1">'336 end'!L77</f>
        <v>#DIV/0!</v>
      </c>
      <c r="H295" s="22" t="e">
        <f ca="1">'672 end'!L77</f>
        <v>#DIV/0!</v>
      </c>
      <c r="I295" s="22" t="e">
        <f ca="1">'1344 end'!L77</f>
        <v>#DIV/0!</v>
      </c>
      <c r="J295" s="22" t="e">
        <f ca="1">'2688 end'!L77</f>
        <v>#DIV/0!</v>
      </c>
    </row>
    <row r="296" spans="1:10" x14ac:dyDescent="0.25">
      <c r="A296">
        <v>48</v>
      </c>
      <c r="C296">
        <f ca="1">OFFSET('84p stat'!$A$1,A296*20,0)</f>
        <v>0</v>
      </c>
      <c r="D296" s="15" t="e">
        <f ca="1">'42 end'!L78</f>
        <v>#DIV/0!</v>
      </c>
      <c r="E296" s="15" t="e">
        <f ca="1">'84 end'!L78</f>
        <v>#DIV/0!</v>
      </c>
      <c r="F296" s="10" t="e">
        <f ca="1">'168 end'!L78</f>
        <v>#DIV/0!</v>
      </c>
      <c r="G296" s="25" t="e">
        <f ca="1">'336 end'!L78</f>
        <v>#DIV/0!</v>
      </c>
      <c r="H296" s="22" t="e">
        <f ca="1">'672 end'!L78</f>
        <v>#DIV/0!</v>
      </c>
      <c r="I296" s="22" t="e">
        <f ca="1">'1344 end'!L78</f>
        <v>#DIV/0!</v>
      </c>
      <c r="J296" s="22" t="e">
        <f ca="1">'2688 end'!L78</f>
        <v>#DIV/0!</v>
      </c>
    </row>
    <row r="297" spans="1:10" x14ac:dyDescent="0.25">
      <c r="A297">
        <v>49</v>
      </c>
      <c r="C297">
        <f ca="1">OFFSET('84p stat'!$A$1,A297*20,0)</f>
        <v>0</v>
      </c>
      <c r="D297" s="15" t="e">
        <f ca="1">'42 end'!L79</f>
        <v>#DIV/0!</v>
      </c>
      <c r="E297" s="15" t="e">
        <f ca="1">'84 end'!L79</f>
        <v>#DIV/0!</v>
      </c>
      <c r="F297" s="10" t="e">
        <f ca="1">'168 end'!L79</f>
        <v>#DIV/0!</v>
      </c>
      <c r="G297" s="25" t="e">
        <f ca="1">'336 end'!L79</f>
        <v>#DIV/0!</v>
      </c>
      <c r="H297" s="22" t="e">
        <f ca="1">'672 end'!L79</f>
        <v>#DIV/0!</v>
      </c>
      <c r="I297" s="22" t="e">
        <f ca="1">'1344 end'!L79</f>
        <v>#DIV/0!</v>
      </c>
      <c r="J297" s="22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5" t="e">
        <f ca="1">'42 end'!L80</f>
        <v>#DIV/0!</v>
      </c>
      <c r="E298" s="15" t="e">
        <f ca="1">'84 end'!L80</f>
        <v>#DIV/0!</v>
      </c>
      <c r="F298" s="10" t="e">
        <f ca="1">'168 end'!L80</f>
        <v>#DIV/0!</v>
      </c>
      <c r="G298" s="25" t="e">
        <f ca="1">'336 end'!L80</f>
        <v>#DIV/0!</v>
      </c>
      <c r="H298" s="22" t="e">
        <f ca="1">'672 end'!L80</f>
        <v>#DIV/0!</v>
      </c>
      <c r="I298" s="22" t="e">
        <f ca="1">'1344 end'!L80</f>
        <v>#DIV/0!</v>
      </c>
      <c r="J298" s="22" t="e">
        <f ca="1">'2688 end'!L80</f>
        <v>#DIV/0!</v>
      </c>
    </row>
    <row r="301" spans="1:10" x14ac:dyDescent="0.25">
      <c r="B301" t="s">
        <v>67</v>
      </c>
      <c r="C301" t="s">
        <v>79</v>
      </c>
      <c r="D301" s="13">
        <v>42</v>
      </c>
      <c r="E301" s="13">
        <v>84</v>
      </c>
      <c r="F301">
        <v>168</v>
      </c>
      <c r="G301" s="22">
        <v>336</v>
      </c>
      <c r="H301" s="22">
        <v>672</v>
      </c>
      <c r="I301" s="22">
        <v>1344</v>
      </c>
      <c r="J301" s="22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14">
        <f ca="1">D3/D4</f>
        <v>0.99696406684163763</v>
      </c>
      <c r="E302" s="14">
        <f t="shared" ref="E302:H302" ca="1" si="171">E3/E4</f>
        <v>0.9957179165946255</v>
      </c>
      <c r="F302" s="5">
        <f t="shared" ca="1" si="171"/>
        <v>0.99639749343138306</v>
      </c>
      <c r="G302" s="24">
        <f t="shared" ca="1" si="171"/>
        <v>1.0003061860818729</v>
      </c>
      <c r="H302" s="24">
        <f t="shared" ca="1" si="171"/>
        <v>0.99003594629796954</v>
      </c>
      <c r="I302" s="22">
        <f ca="1">H3/H4</f>
        <v>0.99003594629796954</v>
      </c>
      <c r="J302" s="22">
        <f ca="1">H3/H4</f>
        <v>0.99003594629796954</v>
      </c>
    </row>
    <row r="303" spans="1:10" x14ac:dyDescent="0.25">
      <c r="A303">
        <v>2</v>
      </c>
      <c r="C303" t="str">
        <f ca="1">OFFSET('42p stat'!$A$1,A303*20,0)</f>
        <v>CUDA</v>
      </c>
      <c r="D303" s="14"/>
      <c r="E303" s="14"/>
      <c r="F303" s="5"/>
      <c r="G303" s="24"/>
      <c r="H303" s="24"/>
    </row>
    <row r="304" spans="1:10" x14ac:dyDescent="0.25">
      <c r="A304">
        <v>3</v>
      </c>
      <c r="C304" t="str">
        <f ca="1">OFFSET('42p stat'!$A$1,A304*20,0)</f>
        <v>CUDA non hash</v>
      </c>
      <c r="D304" s="14">
        <f ca="1">D5/D6</f>
        <v>0.96471753911099156</v>
      </c>
      <c r="E304" s="14">
        <f t="shared" ref="E304:H304" ca="1" si="172">E5/E6</f>
        <v>0.83967509387431094</v>
      </c>
      <c r="F304" s="5">
        <f t="shared" ca="1" si="172"/>
        <v>0.63450648001151821</v>
      </c>
      <c r="G304" s="24">
        <f t="shared" ca="1" si="172"/>
        <v>0.36640410009342467</v>
      </c>
      <c r="H304" s="24">
        <f t="shared" ca="1" si="172"/>
        <v>0.42761855434644497</v>
      </c>
      <c r="I304" s="22">
        <f ca="1">H5/H6</f>
        <v>0.42761855434644497</v>
      </c>
      <c r="J304" s="22">
        <f ca="1">H5/H6</f>
        <v>0.42761855434644497</v>
      </c>
    </row>
    <row r="305" spans="1:10" x14ac:dyDescent="0.25">
      <c r="A305">
        <v>4</v>
      </c>
      <c r="C305" t="str">
        <f ca="1">OFFSET('42p stat'!$A$1,A305*20,0)</f>
        <v>CUDA ant</v>
      </c>
      <c r="D305" s="14"/>
      <c r="E305" s="14"/>
      <c r="F305" s="5"/>
      <c r="G305" s="24"/>
      <c r="H305" s="24"/>
    </row>
    <row r="306" spans="1:10" x14ac:dyDescent="0.25">
      <c r="A306">
        <v>5</v>
      </c>
      <c r="C306" t="str">
        <f ca="1">OFFSET('42p stat'!$A$1,A306*20,0)</f>
        <v>CUDA ant par</v>
      </c>
      <c r="D306" s="14">
        <f ca="1">D7/D8</f>
        <v>1.0668394506860523</v>
      </c>
      <c r="E306" s="14">
        <f t="shared" ref="E306:H306" ca="1" si="173">E7/E8</f>
        <v>1.0553738128025996</v>
      </c>
      <c r="F306" s="5">
        <f t="shared" ca="1" si="173"/>
        <v>0.99884294758095304</v>
      </c>
      <c r="G306" s="24">
        <f t="shared" ca="1" si="173"/>
        <v>0.96958764304853562</v>
      </c>
      <c r="H306" s="24">
        <f t="shared" ca="1" si="173"/>
        <v>1.0282006191850013</v>
      </c>
      <c r="I306" s="22">
        <f ca="1">H7/H8</f>
        <v>1.0282006191850013</v>
      </c>
      <c r="J306" s="22">
        <f ca="1">H7/H8</f>
        <v>1.0282006191850013</v>
      </c>
    </row>
    <row r="307" spans="1:10" x14ac:dyDescent="0.25">
      <c r="A307">
        <v>6</v>
      </c>
      <c r="C307" t="str">
        <f ca="1">OFFSET('42p stat'!$A$1,A307*20,0)</f>
        <v>CUDA ant non hash</v>
      </c>
      <c r="D307" s="14"/>
      <c r="E307" s="14"/>
      <c r="F307" s="5"/>
      <c r="G307" s="24"/>
      <c r="H307" s="24"/>
    </row>
    <row r="308" spans="1:10" x14ac:dyDescent="0.25">
      <c r="A308">
        <v>7</v>
      </c>
      <c r="C308" t="str">
        <f ca="1">OFFSET('42p stat'!$A$1,A308*20,0)</f>
        <v>CUDA ant add CPU Time</v>
      </c>
      <c r="D308" s="14">
        <f ca="1">D9/D11</f>
        <v>0.17755405911072089</v>
      </c>
      <c r="E308" s="14">
        <f t="shared" ref="E308:H308" ca="1" si="174">E9/E11</f>
        <v>0.35547467210176031</v>
      </c>
      <c r="F308" s="5">
        <f t="shared" ca="1" si="174"/>
        <v>0.69043042930366405</v>
      </c>
      <c r="G308" s="24">
        <f t="shared" ca="1" si="174"/>
        <v>1.7798247914932606</v>
      </c>
      <c r="H308" s="24">
        <f t="shared" ca="1" si="174"/>
        <v>2.2226546759374202</v>
      </c>
      <c r="I308" s="22">
        <f ca="1">H9/H11</f>
        <v>2.2226546759374202</v>
      </c>
      <c r="J308" s="22">
        <f ca="1">H9/H11</f>
        <v>2.2226546759374202</v>
      </c>
    </row>
    <row r="309" spans="1:10" x14ac:dyDescent="0.25">
      <c r="A309">
        <v>8</v>
      </c>
      <c r="C309" t="str">
        <f ca="1">OFFSET('42p stat'!$A$1,A309*20,0)</f>
        <v>CUDA ant add CPU12</v>
      </c>
      <c r="D309" s="14">
        <f ca="1">D10/D11</f>
        <v>1.0058556652383184</v>
      </c>
      <c r="E309" s="14">
        <f t="shared" ref="E309:H309" ca="1" si="175">E10/E11</f>
        <v>1.1926000654828455</v>
      </c>
      <c r="F309" s="5">
        <f t="shared" ca="1" si="175"/>
        <v>1.1642004025521313</v>
      </c>
      <c r="G309" s="24">
        <f t="shared" ca="1" si="175"/>
        <v>1.5835890215415402</v>
      </c>
      <c r="H309" s="24">
        <f t="shared" ca="1" si="175"/>
        <v>1.0045009260228777</v>
      </c>
      <c r="I309" s="22">
        <f ca="1">H10/H11</f>
        <v>1.0045009260228777</v>
      </c>
      <c r="J309" s="22">
        <f ca="1">H10/H11</f>
        <v>1.0045009260228777</v>
      </c>
    </row>
    <row r="310" spans="1:10" x14ac:dyDescent="0.25">
      <c r="A310">
        <v>9</v>
      </c>
      <c r="C310" t="str">
        <f ca="1">OFFSET('42p stat'!$A$1,A310*20,0)</f>
        <v>CUDA opt</v>
      </c>
      <c r="D310" s="14"/>
      <c r="E310" s="14"/>
      <c r="F310" s="5"/>
      <c r="G310" s="24"/>
      <c r="H310" s="24"/>
    </row>
    <row r="311" spans="1:10" x14ac:dyDescent="0.25">
      <c r="A311">
        <v>10</v>
      </c>
      <c r="C311" t="str">
        <f ca="1">OFFSET('42p stat'!$A$1,A311*20,0)</f>
        <v>CUDA opt Time</v>
      </c>
      <c r="D311" s="14">
        <f ca="1">D12/D13</f>
        <v>1.0061943904552293</v>
      </c>
      <c r="E311" s="14">
        <f t="shared" ref="E311:H311" ca="1" si="176">E12/E13</f>
        <v>1.0048882208608592</v>
      </c>
      <c r="F311" s="5">
        <f t="shared" ca="1" si="176"/>
        <v>1.0037244499174198</v>
      </c>
      <c r="G311" s="24">
        <f t="shared" ca="1" si="176"/>
        <v>1.0931323585383301</v>
      </c>
      <c r="H311" s="24">
        <f t="shared" ca="1" si="176"/>
        <v>0.30496098365519381</v>
      </c>
      <c r="I311" s="22">
        <f ca="1">H12/H13</f>
        <v>0.30496098365519381</v>
      </c>
      <c r="J311" s="22">
        <f ca="1">H12/H13</f>
        <v>0.30496098365519381</v>
      </c>
    </row>
    <row r="312" spans="1:10" x14ac:dyDescent="0.25">
      <c r="A312">
        <v>11</v>
      </c>
      <c r="C312" t="str">
        <f ca="1">OFFSET('42p stat'!$A$1,A312*20,0)</f>
        <v>CUDA opt non hash</v>
      </c>
      <c r="D312" s="14"/>
      <c r="E312" s="14"/>
      <c r="F312" s="5"/>
      <c r="G312" s="24"/>
      <c r="H312" s="24"/>
    </row>
    <row r="313" spans="1:10" x14ac:dyDescent="0.25">
      <c r="A313">
        <v>12</v>
      </c>
      <c r="C313" t="str">
        <f ca="1">OFFSET('42p stat'!$A$1,A313*20,0)</f>
        <v>CUDA opt ant</v>
      </c>
      <c r="D313" s="14">
        <f ca="1">D14/D15</f>
        <v>1.0001619393266086</v>
      </c>
      <c r="E313" s="14">
        <f t="shared" ref="E313:H313" ca="1" si="177">E14/E15</f>
        <v>0.99455228188887046</v>
      </c>
      <c r="F313" s="5">
        <f t="shared" ca="1" si="177"/>
        <v>1.0005768288909678</v>
      </c>
      <c r="G313" s="24">
        <f t="shared" ca="1" si="177"/>
        <v>1.0056939830141056</v>
      </c>
      <c r="H313" s="24">
        <f t="shared" ca="1" si="177"/>
        <v>0.97349893802394216</v>
      </c>
      <c r="I313" s="22">
        <f ca="1">H14/H15</f>
        <v>0.97349893802394216</v>
      </c>
      <c r="J313" s="22">
        <f ca="1">H14/H15</f>
        <v>0.97349893802394216</v>
      </c>
    </row>
    <row r="314" spans="1:10" x14ac:dyDescent="0.25">
      <c r="A314">
        <v>13</v>
      </c>
      <c r="C314" t="str">
        <f ca="1">OFFSET('42p stat'!$A$1,A314*20,0)</f>
        <v>CUDA opt ant non hash</v>
      </c>
      <c r="D314" s="14"/>
      <c r="E314" s="14"/>
      <c r="F314" s="5"/>
      <c r="G314" s="24"/>
      <c r="H314" s="24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2"/>
      <c r="E332" s="12"/>
      <c r="F332" s="1"/>
      <c r="G332" s="21"/>
      <c r="H332" s="21"/>
      <c r="I332" s="21"/>
      <c r="J332" s="21"/>
    </row>
    <row r="333" spans="1:10" x14ac:dyDescent="0.25">
      <c r="B333" t="s">
        <v>78</v>
      </c>
      <c r="C333" t="s">
        <v>79</v>
      </c>
      <c r="D333" s="13">
        <v>42</v>
      </c>
      <c r="E333" s="13">
        <v>84</v>
      </c>
      <c r="F333">
        <v>168</v>
      </c>
      <c r="G333" s="22">
        <v>336</v>
      </c>
      <c r="H333" s="22">
        <v>672</v>
      </c>
      <c r="I333" s="22">
        <v>1344</v>
      </c>
      <c r="J333" s="22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16">
        <f ca="1">$B$1*POWER(D302,2)*SQRT(D55/(POWER(D3,2)*$C$1)+D56/(POWER(D4,2)*$C$1))</f>
        <v>6.6919770011424572E-4</v>
      </c>
      <c r="E334" s="16">
        <f ca="1">$B$1*POWER(D302,2)*SQRT(D55/(POWER(D3,2)*$C$1)+D56/(POWER(D4,2)*$C$1))</f>
        <v>6.6919770011424572E-4</v>
      </c>
      <c r="F334" s="9">
        <f ca="1">$B$1*POWER(D302,2)*SQRT(D55/(POWER(D3,2)*$C$1)+D56/(POWER(D4,2)*$C$1))</f>
        <v>6.6919770011424572E-4</v>
      </c>
      <c r="G334" s="26">
        <f ca="1">$B$1*POWER(D302,2)*SQRT(D55/(POWER(D3,2)*$C$1)+D56/(POWER(D4,2)*$C$1))</f>
        <v>6.6919770011424572E-4</v>
      </c>
      <c r="H334" s="26">
        <f ca="1">$B$1*POWER(D302,2)*SQRT(D55/(POWER(D3,2)*$C$1)+D56/(POWER(D4,2)*$C$1))</f>
        <v>6.6919770011424572E-4</v>
      </c>
      <c r="I334" s="22">
        <f ca="1">$B$1*POWER(D302,2)*SQRT(D55/(POWER(D3,2)*$C$1)+D56/(POWER(D4,2)*$C$1))</f>
        <v>6.6919770011424572E-4</v>
      </c>
      <c r="J334" s="22">
        <f ca="1">$B$1*POWER(D302,2)*SQRT(D55/(POWER(D3,2)*$C$1)+D56/(POWER(D4,2)*$C$1))</f>
        <v>6.6919770011424572E-4</v>
      </c>
    </row>
    <row r="335" spans="1:10" x14ac:dyDescent="0.25">
      <c r="A335">
        <v>2</v>
      </c>
      <c r="C335" t="str">
        <f ca="1">OFFSET('42p stat'!$A$1,A335*20,0)</f>
        <v>CUDA</v>
      </c>
      <c r="D335" s="16"/>
      <c r="E335" s="16"/>
      <c r="F335" s="9"/>
      <c r="G335" s="26"/>
      <c r="H335" s="26"/>
    </row>
    <row r="336" spans="1:10" x14ac:dyDescent="0.25">
      <c r="A336">
        <v>3</v>
      </c>
      <c r="C336" t="str">
        <f ca="1">OFFSET('42p stat'!$A$1,A336*20,0)</f>
        <v>CUDA non hash</v>
      </c>
      <c r="D336" s="16">
        <f ca="1">$B$1*POWER(D304,2)*SQRT(D57/(POWER(D5,2)*$C$1)+D58/(POWER(D6,2)*$C$1))</f>
        <v>9.3980522878828022E-5</v>
      </c>
      <c r="E336" s="16">
        <f ca="1">$B$1*POWER(D304,2)*SQRT(D57/(POWER(D5,2)*$C$1)+D58/(POWER(D6,2)*$C$1))</f>
        <v>9.3980522878828022E-5</v>
      </c>
      <c r="F336" s="9">
        <f ca="1">$B$1*POWER(D304,2)*SQRT(D57/(POWER(D5,2)*$C$1)+D58/(POWER(D6,2)*$C$1))</f>
        <v>9.3980522878828022E-5</v>
      </c>
      <c r="G336" s="26">
        <f ca="1">$B$1*POWER(D304,2)*SQRT(D57/(POWER(D5,2)*$C$1)+D58/(POWER(D6,2)*$C$1))</f>
        <v>9.3980522878828022E-5</v>
      </c>
      <c r="H336" s="26">
        <f ca="1">$B$1*POWER(D304,2)*SQRT(D57/(POWER(D5,2)*$C$1)+D58/(POWER(D6,2)*$C$1))</f>
        <v>9.3980522878828022E-5</v>
      </c>
      <c r="I336" s="22">
        <f ca="1">$B$1*POWER(D304,2)*SQRT(D57/(POWER(D5,2)*$C$1)+D58/(POWER(D6,2)*$C$1))</f>
        <v>9.3980522878828022E-5</v>
      </c>
      <c r="J336" s="22">
        <f ca="1">$B$1*POWER(D304,2)*SQRT(D57/(POWER(D5,2)*$C$1)+D58/(POWER(D6,2)*$C$1))</f>
        <v>9.3980522878828022E-5</v>
      </c>
    </row>
    <row r="337" spans="1:10" x14ac:dyDescent="0.25">
      <c r="A337">
        <v>4</v>
      </c>
      <c r="C337" t="str">
        <f ca="1">OFFSET('42p stat'!$A$1,A337*20,0)</f>
        <v>CUDA ant</v>
      </c>
      <c r="D337" s="16"/>
      <c r="E337" s="16"/>
      <c r="F337" s="9"/>
      <c r="G337" s="26"/>
      <c r="H337" s="26"/>
    </row>
    <row r="338" spans="1:10" x14ac:dyDescent="0.25">
      <c r="A338">
        <v>5</v>
      </c>
      <c r="C338" t="str">
        <f ca="1">OFFSET('42p stat'!$A$1,A338*20,0)</f>
        <v>CUDA ant par</v>
      </c>
      <c r="D338" s="16">
        <f ca="1">$B$1*POWER(D306,2)*SQRT(D59/(POWER(D7,2)*$C$1)+D60/(POWER(D8,2)*$C$1))</f>
        <v>4.983570920774803E-5</v>
      </c>
      <c r="E338" s="16">
        <f ca="1">$B$1*POWER(D306,2)*SQRT(D59/(POWER(D7,2)*$C$1)+D60/(POWER(D8,2)*$C$1))</f>
        <v>4.983570920774803E-5</v>
      </c>
      <c r="F338" s="9">
        <f ca="1">$B$1*POWER(D306,2)*SQRT(D59/(POWER(D7,2)*$C$1)+D60/(POWER(D8,2)*$C$1))</f>
        <v>4.983570920774803E-5</v>
      </c>
      <c r="G338" s="26">
        <f ca="1">$B$1*POWER(D306,2)*SQRT(D59/(POWER(D7,2)*$C$1)+D60/(POWER(D8,2)*$C$1))</f>
        <v>4.983570920774803E-5</v>
      </c>
      <c r="H338" s="26">
        <f ca="1">$B$1*POWER(D306,2)*SQRT(D59/(POWER(D7,2)*$C$1)+D60/(POWER(D8,2)*$C$1))</f>
        <v>4.983570920774803E-5</v>
      </c>
      <c r="I338" s="22">
        <f ca="1">$B$1*POWER(D306,2)*SQRT(D59/(POWER(D7,2)*$C$1)+D60/(POWER(D8,2)*$C$1))</f>
        <v>4.983570920774803E-5</v>
      </c>
      <c r="J338" s="22">
        <f ca="1">$B$1*POWER(D306,2)*SQRT(D59/(POWER(D7,2)*$C$1)+D60/(POWER(D8,2)*$C$1))</f>
        <v>4.983570920774803E-5</v>
      </c>
    </row>
    <row r="339" spans="1:10" x14ac:dyDescent="0.25">
      <c r="A339">
        <v>6</v>
      </c>
      <c r="C339" t="str">
        <f ca="1">OFFSET('42p stat'!$A$1,A339*20,0)</f>
        <v>CUDA ant non hash</v>
      </c>
      <c r="D339" s="16"/>
      <c r="E339" s="16"/>
      <c r="F339" s="9"/>
      <c r="G339" s="26"/>
      <c r="H339" s="26"/>
    </row>
    <row r="340" spans="1:10" x14ac:dyDescent="0.25">
      <c r="A340">
        <v>7</v>
      </c>
      <c r="C340" t="str">
        <f ca="1">OFFSET('42p stat'!$A$1,A340*20,0)</f>
        <v>CUDA ant add CPU Time</v>
      </c>
      <c r="D340" s="16">
        <f ca="1">$B$1*POWER(D308,2)*SQRT(D61/(POWER(D9,2)*$C$1)+D63/(POWER(D11,2)*$C$1))</f>
        <v>1.62469174854403E-5</v>
      </c>
      <c r="E340" s="16">
        <f ca="1">$B$1*POWER(D308,2)*SQRT(D61/(POWER(D9,2)*$C$1)+D63/(POWER(D11,2)*$C$1))</f>
        <v>1.62469174854403E-5</v>
      </c>
      <c r="F340" s="9">
        <f ca="1">$B$1*POWER(D308,2)*SQRT(D61/(POWER(D9,2)*$C$1)+D63/(POWER(D11,2)*$C$1))</f>
        <v>1.62469174854403E-5</v>
      </c>
      <c r="G340" s="26">
        <f ca="1">$B$1*POWER(D308,2)*SQRT(D61/(POWER(D9,2)*$C$1)+D63/(POWER(D11,2)*$C$1))</f>
        <v>1.62469174854403E-5</v>
      </c>
      <c r="H340" s="26">
        <f ca="1">$B$1*POWER(D308,2)*SQRT(D61/(POWER(D9,2)*$C$1)+D63/(POWER(D11,2)*$C$1))</f>
        <v>1.62469174854403E-5</v>
      </c>
      <c r="I340" s="22">
        <f ca="1">$B$1*POWER(D308,2)*SQRT(D61/(POWER(D9,2)*$C$1)+D63/(POWER(D11,2)*$C$1))</f>
        <v>1.62469174854403E-5</v>
      </c>
      <c r="J340" s="22">
        <f ca="1">$B$1*POWER(D308,2)*SQRT(D61/(POWER(D9,2)*$C$1)+D63/(POWER(D11,2)*$C$1))</f>
        <v>1.62469174854403E-5</v>
      </c>
    </row>
    <row r="341" spans="1:10" x14ac:dyDescent="0.25">
      <c r="A341">
        <v>8</v>
      </c>
      <c r="C341" t="str">
        <f ca="1">OFFSET('42p stat'!$A$1,A341*20,0)</f>
        <v>CUDA ant add CPU12</v>
      </c>
      <c r="D341" s="16">
        <f ca="1">$B$1*POWER(D309,2)*SQRT(D62/(POWER(D10,2)*$C$1)+D63/(POWER(D11,2)*$C$1))</f>
        <v>3.5923371630417026E-4</v>
      </c>
      <c r="E341" s="16">
        <f ca="1">$B$1*POWER(D309,2)*SQRT(D62/(POWER(D10,2)*$C$1)+D63/(POWER(D11,2)*$C$1))</f>
        <v>3.5923371630417026E-4</v>
      </c>
      <c r="F341" s="9">
        <f ca="1">$B$1*POWER(D309,2)*SQRT(D62/(POWER(D10,2)*$C$1)+D63/(POWER(D11,2)*$C$1))</f>
        <v>3.5923371630417026E-4</v>
      </c>
      <c r="G341" s="26">
        <f ca="1">$B$1*POWER(D309,2)*SQRT(D62/(POWER(D10,2)*$C$1)+D63/(POWER(D11,2)*$C$1))</f>
        <v>3.5923371630417026E-4</v>
      </c>
      <c r="H341" s="26">
        <f ca="1">$B$1*POWER(D309,2)*SQRT(D62/(POWER(D10,2)*$C$1)+D63/(POWER(D11,2)*$C$1))</f>
        <v>3.5923371630417026E-4</v>
      </c>
      <c r="I341" s="22">
        <f ca="1">$B$1*POWER(D309,2)*SQRT(D62/(POWER(D10,2)*$C$1)+D63/(POWER(D11,2)*$C$1))</f>
        <v>3.5923371630417026E-4</v>
      </c>
      <c r="J341" s="22">
        <f ca="1">$B$1*POWER(D309,2)*SQRT(D62/(POWER(D10,2)*$C$1)+D63/(POWER(D11,2)*$C$1))</f>
        <v>3.5923371630417026E-4</v>
      </c>
    </row>
    <row r="342" spans="1:10" x14ac:dyDescent="0.25">
      <c r="A342">
        <v>9</v>
      </c>
      <c r="C342" t="str">
        <f ca="1">OFFSET('42p stat'!$A$1,A342*20,0)</f>
        <v>CUDA opt</v>
      </c>
      <c r="D342" s="16"/>
      <c r="E342" s="16"/>
      <c r="F342" s="9"/>
      <c r="G342" s="26"/>
      <c r="H342" s="26"/>
    </row>
    <row r="343" spans="1:10" x14ac:dyDescent="0.25">
      <c r="A343">
        <v>10</v>
      </c>
      <c r="C343" t="str">
        <f ca="1">OFFSET('42p stat'!$A$1,A343*20,0)</f>
        <v>CUDA opt Time</v>
      </c>
      <c r="D343" s="16">
        <f ca="1">$B$1*POWER(D311,2)*SQRT(D64/(POWER(D12,2)*$C$1)+D65/(POWER(D13,2)*$C$1))</f>
        <v>8.0114657675531506E-5</v>
      </c>
      <c r="E343" s="16">
        <f ca="1">$B$1*POWER(D311,2)*SQRT(D64/(POWER(D12,2)*$C$1)+D65/(POWER(D13,2)*$C$1))</f>
        <v>8.0114657675531506E-5</v>
      </c>
      <c r="F343" s="9">
        <f ca="1">$B$1*POWER(D311,2)*SQRT(D64/(POWER(D12,2)*$C$1)+D65/(POWER(D13,2)*$C$1))</f>
        <v>8.0114657675531506E-5</v>
      </c>
      <c r="G343" s="26">
        <f ca="1">$B$1*POWER(D311,2)*SQRT(D64/(POWER(D12,2)*$C$1)+D65/(POWER(D13,2)*$C$1))</f>
        <v>8.0114657675531506E-5</v>
      </c>
      <c r="H343" s="26">
        <f ca="1">$B$1*POWER(D311,2)*SQRT(D64/(POWER(D12,2)*$C$1)+D65/(POWER(D13,2)*$C$1))</f>
        <v>8.0114657675531506E-5</v>
      </c>
      <c r="I343" s="22">
        <f ca="1">$B$1*POWER(D311,2)*SQRT(D64/(POWER(D12,2)*$C$1)+D65/(POWER(D13,2)*$C$1))</f>
        <v>8.0114657675531506E-5</v>
      </c>
      <c r="J343" s="22">
        <f ca="1">$B$1*POWER(D311,2)*SQRT(D64/(POWER(D12,2)*$C$1)+D65/(POWER(D13,2)*$C$1))</f>
        <v>8.0114657675531506E-5</v>
      </c>
    </row>
    <row r="344" spans="1:10" x14ac:dyDescent="0.25">
      <c r="A344">
        <v>11</v>
      </c>
      <c r="C344" t="str">
        <f ca="1">OFFSET('42p stat'!$A$1,A344*20,0)</f>
        <v>CUDA opt non hash</v>
      </c>
      <c r="D344" s="16"/>
      <c r="E344" s="16"/>
      <c r="F344" s="9"/>
      <c r="G344" s="26"/>
      <c r="H344" s="26"/>
    </row>
    <row r="345" spans="1:10" x14ac:dyDescent="0.25">
      <c r="A345">
        <v>12</v>
      </c>
      <c r="C345" t="str">
        <f ca="1">OFFSET('42p stat'!$A$1,A345*20,0)</f>
        <v>CUDA opt ant</v>
      </c>
      <c r="D345" s="16">
        <f ca="1">$B$1*POWER(D313,2)*SQRT(D66/(POWER(D14,2)*$C$1)+D67/(POWER(D15,2)*$C$1))</f>
        <v>6.349694124064161E-5</v>
      </c>
      <c r="E345" s="16">
        <f ca="1">$B$1*POWER(D313,2)*SQRT(D66/(POWER(D14,2)*$C$1)+D67/(POWER(D15,2)*$C$1))</f>
        <v>6.349694124064161E-5</v>
      </c>
      <c r="F345" s="9">
        <f ca="1">$B$1*POWER(D313,2)*SQRT(D66/(POWER(D14,2)*$C$1)+D67/(POWER(D15,2)*$C$1))</f>
        <v>6.349694124064161E-5</v>
      </c>
      <c r="G345" s="26">
        <f ca="1">$B$1*POWER(D313,2)*SQRT(D66/(POWER(D14,2)*$C$1)+D67/(POWER(D15,2)*$C$1))</f>
        <v>6.349694124064161E-5</v>
      </c>
      <c r="H345" s="26">
        <f ca="1">$B$1*POWER(D313,2)*SQRT(D66/(POWER(D14,2)*$C$1)+D67/(POWER(D15,2)*$C$1))</f>
        <v>6.349694124064161E-5</v>
      </c>
      <c r="I345" s="22">
        <f ca="1">$B$1*POWER(D313,2)*SQRT(D66/(POWER(D14,2)*$C$1)+D67/(POWER(D15,2)*$C$1))</f>
        <v>6.349694124064161E-5</v>
      </c>
      <c r="J345" s="22">
        <f ca="1">$B$1*POWER(D313,2)*SQRT(D66/(POWER(D14,2)*$C$1)+D67/(POWER(D15,2)*$C$1))</f>
        <v>6.349694124064161E-5</v>
      </c>
    </row>
    <row r="346" spans="1:10" x14ac:dyDescent="0.25">
      <c r="A346">
        <v>13</v>
      </c>
      <c r="C346" t="str">
        <f ca="1">OFFSET('42p stat'!$A$1,A346*20,0)</f>
        <v>CUDA opt ant non hash</v>
      </c>
      <c r="D346" s="14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126</v>
      </c>
      <c r="C2" t="s">
        <v>53</v>
      </c>
      <c r="D2" t="s">
        <v>54</v>
      </c>
      <c r="E2" t="s">
        <v>55</v>
      </c>
      <c r="F2" t="s">
        <v>56</v>
      </c>
      <c r="G2" t="s">
        <v>59</v>
      </c>
      <c r="H2" t="s">
        <v>61</v>
      </c>
      <c r="I2" t="s">
        <v>60</v>
      </c>
      <c r="J2" t="s">
        <v>63</v>
      </c>
      <c r="K2" t="s">
        <v>62</v>
      </c>
      <c r="M2" t="s">
        <v>125</v>
      </c>
      <c r="O2" t="s">
        <v>132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128</v>
      </c>
      <c r="B5" t="s">
        <v>127</v>
      </c>
      <c r="C5" t="s">
        <v>129</v>
      </c>
      <c r="E5" t="s">
        <v>130</v>
      </c>
      <c r="F5" t="s">
        <v>131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133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J20" sqref="J14:J2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6.7109375" customWidth="1"/>
    <col min="6" max="6" width="5.5703125" bestFit="1" customWidth="1"/>
    <col min="7" max="7" width="8.5703125" bestFit="1" customWidth="1"/>
    <col min="8" max="8" width="7.5703125" bestFit="1" customWidth="1"/>
    <col min="9" max="9" width="6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116</v>
      </c>
      <c r="J1" t="s">
        <v>117</v>
      </c>
      <c r="K1" t="s">
        <v>118</v>
      </c>
      <c r="L1" t="s">
        <v>115</v>
      </c>
      <c r="M1" t="s">
        <v>119</v>
      </c>
    </row>
    <row r="2" spans="1:31" x14ac:dyDescent="0.25">
      <c r="D2">
        <v>7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123</v>
      </c>
      <c r="O2" t="s">
        <v>124</v>
      </c>
    </row>
    <row r="3" spans="1:31" x14ac:dyDescent="0.25">
      <c r="A3">
        <v>17</v>
      </c>
      <c r="D3" t="s">
        <v>57</v>
      </c>
      <c r="E3" t="s">
        <v>53</v>
      </c>
      <c r="F3" t="s">
        <v>54</v>
      </c>
      <c r="G3" t="s">
        <v>55</v>
      </c>
      <c r="H3" t="s">
        <v>56</v>
      </c>
      <c r="I3" s="3" t="s">
        <v>59</v>
      </c>
      <c r="J3" s="3" t="s">
        <v>61</v>
      </c>
      <c r="K3" s="3" t="s">
        <v>60</v>
      </c>
      <c r="L3" s="4" t="s">
        <v>63</v>
      </c>
      <c r="M3" s="4" t="s">
        <v>62</v>
      </c>
      <c r="N3" s="3" t="s">
        <v>55</v>
      </c>
      <c r="O3" s="3" t="s">
        <v>55</v>
      </c>
      <c r="U3" t="s">
        <v>53</v>
      </c>
      <c r="V3" t="s">
        <v>54</v>
      </c>
      <c r="W3" t="s">
        <v>55</v>
      </c>
      <c r="X3" t="s">
        <v>56</v>
      </c>
      <c r="Y3" t="s">
        <v>59</v>
      </c>
      <c r="Z3" t="s">
        <v>61</v>
      </c>
      <c r="AA3" t="s">
        <v>60</v>
      </c>
      <c r="AB3" t="s">
        <v>63</v>
      </c>
      <c r="AC3" t="s">
        <v>62</v>
      </c>
      <c r="AD3" t="s">
        <v>125</v>
      </c>
    </row>
    <row r="4" spans="1:31" x14ac:dyDescent="0.25">
      <c r="A4">
        <f>$A$3</f>
        <v>17</v>
      </c>
      <c r="B4">
        <v>42</v>
      </c>
      <c r="C4" t="str">
        <f ca="1">OFFSET('42p stat'!$A$1,A4*20,0)</f>
        <v>non CUDA non hash</v>
      </c>
      <c r="D4" s="5">
        <f ca="1">OFFSET('42p trace'!$R$56,(A4-1)*56,0)-OFFSET('42p trace'!$S$56,(A4-1)*56,0)</f>
        <v>114.12520000000131</v>
      </c>
      <c r="E4" s="5">
        <f ca="1">OFFSET('42p trace'!$S$56,(A4-1)*56,0)-OFFSET('42p stat'!$H$1,A4*20,0)</f>
        <v>0.10565399999813962</v>
      </c>
      <c r="F4" s="5">
        <f ca="1">OFFSET('42p stat'!$H$1,A4*20,0)-OFFSET('42p stat'!$K$1,A4*20,0)</f>
        <v>294.95981400000028</v>
      </c>
      <c r="G4" s="5">
        <f ca="1">OFFSET('42p stat'!$K$1,A4*20,0)-OFFSET('42p stat'!$N$1,A4*20,0)</f>
        <v>3143.7437419999997</v>
      </c>
      <c r="H4" s="5">
        <f ca="1">OFFSET('42p stat'!$N$1,A4*20,0)</f>
        <v>54.73019</v>
      </c>
      <c r="I4" s="7">
        <f ca="1">OFFSET('42p stat'!$T$1,A4*20,0)</f>
        <v>17.977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1.23E-3</v>
      </c>
      <c r="N4" s="5">
        <f ca="1">SUM(M4,I4:K4)</f>
        <v>17.97823</v>
      </c>
      <c r="O4" s="5">
        <f ca="1">G4-N4</f>
        <v>3125.7655119999995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17</v>
      </c>
      <c r="B5">
        <v>84</v>
      </c>
      <c r="C5" t="str">
        <f ca="1">OFFSET('84p stat'!$A$1,A5*20,0)</f>
        <v>non CUDA non hash</v>
      </c>
      <c r="D5" s="5">
        <f ca="1">OFFSET('84p trace'!$R$56,(A5-1)*56,0)-OFFSET('84p trace'!$S$56,(A5-1)*56,0)</f>
        <v>226.11020000000372</v>
      </c>
      <c r="E5" s="5">
        <f ca="1">OFFSET('84p trace'!$S$56,(A5-1)*56,0)-OFFSET('84p stat'!$H$1,A5*20,0)</f>
        <v>0.13369999999849824</v>
      </c>
      <c r="F5" s="5">
        <f ca="1">OFFSET('84p stat'!$H$1,A5*20,0)-OFFSET('84p stat'!$K$1,A5*20,0)</f>
        <v>589.10344400000031</v>
      </c>
      <c r="G5" s="5">
        <f ca="1">OFFSET('84p stat'!$K$1,A5*20,0)-OFFSET('84p stat'!$N$1,A5*20,0)</f>
        <v>6286.0316480000001</v>
      </c>
      <c r="H5" s="5">
        <f ca="1">OFFSET('84p stat'!$N$1,A5*20,0)</f>
        <v>111.454408</v>
      </c>
      <c r="I5" s="7">
        <f ca="1">OFFSET('84p stat'!$T$1,A5*20,0)</f>
        <v>20.604078000000001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1.276E-3</v>
      </c>
      <c r="N5" s="5">
        <f t="shared" ref="N5:N10" ca="1" si="1">SUM(M5,I5:K5)</f>
        <v>20.605354000000002</v>
      </c>
      <c r="O5" s="5">
        <f t="shared" ref="O5:O10" ca="1" si="2">G5-N5</f>
        <v>6265.4262939999999</v>
      </c>
    </row>
    <row r="6" spans="1:31" x14ac:dyDescent="0.25">
      <c r="A6">
        <f t="shared" si="0"/>
        <v>17</v>
      </c>
      <c r="B6">
        <v>168</v>
      </c>
      <c r="C6" t="str">
        <f ca="1">OFFSET('168p stat'!$A$1,A6*20,0)</f>
        <v>non CUDA non hash</v>
      </c>
      <c r="D6" s="5">
        <f ca="1">OFFSET('168p trace'!$R$56,(A6-1)*56,0)-OFFSET('168p trace'!$S$56,(A6-1)*56,0)</f>
        <v>457.04799999999523</v>
      </c>
      <c r="E6" s="5">
        <f ca="1">OFFSET('168p trace'!$S$56,(A6-1)*56,0)-OFFSET('168p stat'!$H$1,A6*20,0)</f>
        <v>0.21486600000207545</v>
      </c>
      <c r="F6" s="5">
        <f ca="1">OFFSET('168p stat'!$H$1,A6*20,0)-OFFSET('168p stat'!$K$1,A6*20,0)</f>
        <v>1223.6856000000007</v>
      </c>
      <c r="G6" s="5">
        <f ca="1">OFFSET('168p stat'!$K$1,A6*20,0)-OFFSET('168p stat'!$N$1,A6*20,0)</f>
        <v>23312.881992000002</v>
      </c>
      <c r="H6" s="5">
        <f ca="1">OFFSET('168p stat'!$N$1,A6*20,0)</f>
        <v>267.269542</v>
      </c>
      <c r="I6" s="7">
        <f ca="1">OFFSET('168p stat'!$T$1,A6*20,0)</f>
        <v>30.258649999999999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1.3731E-2</v>
      </c>
      <c r="N6" s="5">
        <f t="shared" ca="1" si="1"/>
        <v>30.272380999999999</v>
      </c>
      <c r="O6" s="5">
        <f t="shared" ca="1" si="2"/>
        <v>23282.609611000003</v>
      </c>
    </row>
    <row r="7" spans="1:31" x14ac:dyDescent="0.25">
      <c r="A7">
        <f t="shared" si="0"/>
        <v>17</v>
      </c>
      <c r="B7">
        <v>336</v>
      </c>
      <c r="C7" t="str">
        <f ca="1">OFFSET('336p stat'!$A$1,A7*20,0)</f>
        <v>non CUDA non hash</v>
      </c>
      <c r="D7" s="5">
        <f ca="1">OFFSET('336p trace'!$R$56,(A7-1)*56,0)-OFFSET('336p trace'!$S$56,(A7-1)*56,0)</f>
        <v>114.9421999999995</v>
      </c>
      <c r="E7" s="5">
        <f ca="1">OFFSET('336p trace'!$S$56,(A7-1)*56,0)-OFFSET('336p stat'!$H$1,A7*20,0)</f>
        <v>0.11930600000141567</v>
      </c>
      <c r="F7" s="5">
        <f ca="1">OFFSET('336p stat'!$H$1,A7*20,0)-OFFSET('336p stat'!$K$1,A7*20,0)</f>
        <v>288.4142839999995</v>
      </c>
      <c r="G7" s="5">
        <f ca="1">OFFSET('336p stat'!$K$1,A7*20,0)-OFFSET('336p stat'!$N$1,A7*20,0)</f>
        <v>6649.6843220000001</v>
      </c>
      <c r="H7" s="5">
        <f ca="1">OFFSET('336p stat'!$N$1,A7*20,0)</f>
        <v>118.565488</v>
      </c>
      <c r="I7" s="7">
        <f ca="1">OFFSET('336p stat'!$T$1,A7*20,0)</f>
        <v>38.729039999999998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6.1393000000000003E-2</v>
      </c>
      <c r="N7" s="5">
        <f t="shared" ca="1" si="1"/>
        <v>38.790433</v>
      </c>
      <c r="O7" s="5">
        <f t="shared" ca="1" si="2"/>
        <v>6610.8938889999999</v>
      </c>
    </row>
    <row r="8" spans="1:31" x14ac:dyDescent="0.25">
      <c r="A8">
        <f t="shared" si="0"/>
        <v>17</v>
      </c>
      <c r="B8">
        <v>672</v>
      </c>
      <c r="C8" t="str">
        <f ca="1">OFFSET('672p stat'!$A$1,A8*20,0)</f>
        <v>Classic ACO</v>
      </c>
      <c r="D8" s="5">
        <f ca="1">OFFSET('672p trace'!$R$56,(A8-1)*56,0)-OFFSET('672p trace'!$S$56,(A8-1)*56,0)</f>
        <v>4755.9439999999886</v>
      </c>
      <c r="E8" s="5">
        <f ca="1">OFFSET('672p trace'!$S$56,(A8-1)*56,0)-OFFSET('672p stat'!$H$1,A8*20,0)</f>
        <v>77.188624999995227</v>
      </c>
      <c r="F8" s="5">
        <f ca="1">OFFSET('672p stat'!$H$1,A8*20,0)-OFFSET('672p stat'!$K$1,A8*20,0)</f>
        <v>162.07234400000016</v>
      </c>
      <c r="G8" s="5">
        <f ca="1">OFFSET('672p stat'!$K$1,A8*20,0)-OFFSET('672p stat'!$N$1,A8*20,0)</f>
        <v>83779.52698699999</v>
      </c>
      <c r="H8" s="5">
        <f ca="1">OFFSET('672p stat'!$N$1,A8*20,0)</f>
        <v>567.21004400000004</v>
      </c>
      <c r="I8" s="7">
        <f ca="1">OFFSET('672p stat'!$T$1,A8*20,0)</f>
        <v>373.16564499999998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856.07651099999998</v>
      </c>
      <c r="M8" s="6">
        <f ca="1">OFFSET('672p stat'!$AC$1,A8*20,0)</f>
        <v>0</v>
      </c>
      <c r="N8" s="5">
        <f t="shared" ca="1" si="1"/>
        <v>373.16564499999998</v>
      </c>
      <c r="O8" s="5">
        <f t="shared" ca="1" si="2"/>
        <v>83406.361341999989</v>
      </c>
    </row>
    <row r="9" spans="1:31" x14ac:dyDescent="0.25">
      <c r="A9">
        <f t="shared" si="0"/>
        <v>17</v>
      </c>
      <c r="B9">
        <v>1344</v>
      </c>
      <c r="C9" t="str">
        <f ca="1">OFFSET('1344p stat'!$A$1,A9*20,0)</f>
        <v>Classic ACO</v>
      </c>
      <c r="D9" s="5">
        <f ca="1">OFFSET('1344p trace'!$R$56,(A9-1)*56,0)-OFFSET('1344p trace'!$S$56,(A9-1)*56,0)</f>
        <v>4884.8999999999942</v>
      </c>
      <c r="E9" s="5">
        <f ca="1">OFFSET('1344p trace'!$S$56,(A9-1)*56,0)-OFFSET('1344p stat'!$H$1,A9*20,0)</f>
        <v>193.88406199999736</v>
      </c>
      <c r="F9" s="5">
        <f ca="1">OFFSET('1344p stat'!$H$1,A9*20,0)-OFFSET('1344p stat'!$K$1,A9*20,0)</f>
        <v>321.52781300002243</v>
      </c>
      <c r="G9" s="5">
        <f ca="1">OFFSET('1344p stat'!$K$1,A9*20,0)-OFFSET('1344p stat'!$N$1,A9*20,0)</f>
        <v>165447.34681599998</v>
      </c>
      <c r="H9" s="5">
        <f ca="1">OFFSET('1344p stat'!$N$1,A9*20,0)</f>
        <v>1156.781309</v>
      </c>
      <c r="I9" s="7">
        <f ca="1">OFFSET('1344p stat'!$T$1,A9*20,0)</f>
        <v>759.75093900000002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1344.558767</v>
      </c>
      <c r="M9" s="6">
        <f ca="1">OFFSET('1344p stat'!$AC$1,A9*20,0)</f>
        <v>0</v>
      </c>
      <c r="N9" s="5">
        <f t="shared" ca="1" si="1"/>
        <v>759.75093900000002</v>
      </c>
      <c r="O9" s="5">
        <f t="shared" ca="1" si="2"/>
        <v>164687.59587699999</v>
      </c>
    </row>
    <row r="10" spans="1:31" x14ac:dyDescent="0.25">
      <c r="A10">
        <f t="shared" si="0"/>
        <v>17</v>
      </c>
      <c r="B10">
        <v>2688</v>
      </c>
      <c r="C10" t="str">
        <f ca="1">OFFSET('2688p stat'!$A$1,A10*20,0)</f>
        <v>non CUDA Time</v>
      </c>
      <c r="D10" s="5">
        <f ca="1">OFFSET('2688p trace'!$R$56,(A10-1)*56,0)-OFFSET('2688p trace'!$S$56,(A10-1)*56,0)</f>
        <v>84.769999999989523</v>
      </c>
      <c r="E10" s="5">
        <f ca="1">OFFSET('2688p trace'!$S$56,(A10-1)*56,0)-OFFSET('2688p stat'!$H$1,A10*20,0)</f>
        <v>0.45100000001184526</v>
      </c>
      <c r="F10" s="5">
        <f ca="1">OFFSET('2688p stat'!$H$1,A10*20,0)-OFFSET('2688p stat'!$K$1,A10*20,0)</f>
        <v>47.409530999997514</v>
      </c>
      <c r="G10" s="5">
        <f ca="1">OFFSET('2688p stat'!$K$1,A10*20,0)-OFFSET('2688p stat'!$N$1,A10*20,0)</f>
        <v>26968.006377000002</v>
      </c>
      <c r="H10" s="5">
        <f ca="1">OFFSET('2688p stat'!$N$1,A10*20,0)</f>
        <v>3190.7590919999998</v>
      </c>
      <c r="I10" s="7">
        <f ca="1">OFFSET('2688p stat'!$T$1,A10*20,0)</f>
        <v>952.79750899999999</v>
      </c>
      <c r="J10" s="7">
        <f ca="1">OFFSET('2688p stat'!$W$1,A10*20,0)</f>
        <v>715.37791700000002</v>
      </c>
      <c r="K10" s="7">
        <f ca="1">OFFSET('2688p stat'!$Z$1,A10*20,0)</f>
        <v>781.57185800000002</v>
      </c>
      <c r="L10" s="6">
        <f ca="1">OFFSET('2688p stat'!$Q$1,A10*20,0)</f>
        <v>2476.9194379999999</v>
      </c>
      <c r="M10" s="6">
        <f ca="1">OFFSET('2688p stat'!$AC$1,A10*20,0)</f>
        <v>24470.017852000001</v>
      </c>
      <c r="N10" s="5">
        <f t="shared" ca="1" si="1"/>
        <v>26919.765136000002</v>
      </c>
      <c r="O10" s="5">
        <f t="shared" ca="1" si="2"/>
        <v>48.241240999999718</v>
      </c>
    </row>
    <row r="11" spans="1:31" x14ac:dyDescent="0.25">
      <c r="D11" s="5">
        <f ca="1">AVERAGE(D5:D8)</f>
        <v>1388.5110999999968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24538.211329599999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2.7172666666666978</v>
      </c>
      <c r="E14" s="8">
        <f t="shared" ref="E14:L14" ca="1" si="3">E4/$B4</f>
        <v>2.5155714285271338E-3</v>
      </c>
      <c r="F14" s="8">
        <f t="shared" ca="1" si="3"/>
        <v>7.0228527142857207</v>
      </c>
      <c r="G14" s="8">
        <f t="shared" ca="1" si="3"/>
        <v>74.851041476190474</v>
      </c>
      <c r="H14" s="8">
        <f t="shared" ca="1" si="3"/>
        <v>1.303099761904762</v>
      </c>
      <c r="I14" s="8">
        <f t="shared" ca="1" si="3"/>
        <v>0.42802380952380953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2.9285714285714284E-5</v>
      </c>
    </row>
    <row r="15" spans="1:31" x14ac:dyDescent="0.25">
      <c r="B15">
        <v>84</v>
      </c>
      <c r="D15" s="8">
        <f t="shared" ref="D15:L15" ca="1" si="5">D5/$B5</f>
        <v>2.6917880952381394</v>
      </c>
      <c r="E15" s="8">
        <f t="shared" ca="1" si="5"/>
        <v>1.5916666666487885E-3</v>
      </c>
      <c r="F15" s="8">
        <f t="shared" ca="1" si="5"/>
        <v>7.0131362380952416</v>
      </c>
      <c r="G15" s="8">
        <f t="shared" ca="1" si="5"/>
        <v>74.833710095238104</v>
      </c>
      <c r="H15" s="8">
        <f t="shared" ca="1" si="5"/>
        <v>1.3268381904761906</v>
      </c>
      <c r="I15" s="8">
        <f t="shared" ca="1" si="5"/>
        <v>0.24528664285714288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1.5190476190476191E-5</v>
      </c>
    </row>
    <row r="16" spans="1:31" x14ac:dyDescent="0.25">
      <c r="B16">
        <v>168</v>
      </c>
      <c r="D16" s="8">
        <f t="shared" ref="D16:L16" ca="1" si="6">D6/$B6</f>
        <v>2.7205238095237809</v>
      </c>
      <c r="E16" s="8">
        <f t="shared" ca="1" si="6"/>
        <v>1.2789642857266397E-3</v>
      </c>
      <c r="F16" s="8">
        <f t="shared" ca="1" si="6"/>
        <v>7.2838428571428615</v>
      </c>
      <c r="G16" s="8">
        <f t="shared" ca="1" si="6"/>
        <v>138.76715471428574</v>
      </c>
      <c r="H16" s="8">
        <f t="shared" ca="1" si="6"/>
        <v>1.5908901309523809</v>
      </c>
      <c r="I16" s="8">
        <f t="shared" ca="1" si="6"/>
        <v>0.18011101190476189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8.1732142857142859E-5</v>
      </c>
    </row>
    <row r="17" spans="1:13" x14ac:dyDescent="0.25">
      <c r="B17">
        <v>336</v>
      </c>
      <c r="D17" s="8">
        <f t="shared" ref="D17:L17" ca="1" si="7">D7/$B7</f>
        <v>0.34208988095237947</v>
      </c>
      <c r="E17" s="8">
        <f t="shared" ca="1" si="7"/>
        <v>3.5507738095659426E-4</v>
      </c>
      <c r="F17" s="8">
        <f t="shared" ca="1" si="7"/>
        <v>0.85837584523809374</v>
      </c>
      <c r="G17" s="8">
        <f t="shared" ca="1" si="7"/>
        <v>19.790727148809523</v>
      </c>
      <c r="H17" s="8">
        <f t="shared" ca="1" si="7"/>
        <v>0.35287347619047621</v>
      </c>
      <c r="I17" s="8">
        <f t="shared" ca="1" si="7"/>
        <v>0.11526499999999999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1.8271726190476192E-4</v>
      </c>
    </row>
    <row r="18" spans="1:13" x14ac:dyDescent="0.25">
      <c r="B18">
        <v>672</v>
      </c>
      <c r="D18" s="8">
        <f t="shared" ref="D18:L18" ca="1" si="8">D8/$B8</f>
        <v>7.0772976190476022</v>
      </c>
      <c r="E18" s="8">
        <f t="shared" ca="1" si="8"/>
        <v>0.11486402529761194</v>
      </c>
      <c r="F18" s="8">
        <f t="shared" ca="1" si="8"/>
        <v>0.24117908333333357</v>
      </c>
      <c r="G18" s="8">
        <f t="shared" ca="1" si="8"/>
        <v>124.67191515922617</v>
      </c>
      <c r="H18" s="8">
        <f t="shared" ca="1" si="8"/>
        <v>0.84406256547619052</v>
      </c>
      <c r="I18" s="8">
        <f t="shared" ca="1" si="8"/>
        <v>0.55530601934523804</v>
      </c>
      <c r="J18" s="8">
        <f t="shared" ca="1" si="8"/>
        <v>0</v>
      </c>
      <c r="K18" s="8">
        <f t="shared" ca="1" si="8"/>
        <v>0</v>
      </c>
      <c r="L18" s="8">
        <f t="shared" ca="1" si="8"/>
        <v>1.2739233794642857</v>
      </c>
      <c r="M18" s="8">
        <f t="shared" ca="1" si="4"/>
        <v>0</v>
      </c>
    </row>
    <row r="19" spans="1:13" x14ac:dyDescent="0.25">
      <c r="B19">
        <v>1344</v>
      </c>
      <c r="D19" s="8">
        <f t="shared" ref="D19:L19" ca="1" si="9">D9/$B9</f>
        <v>3.6345982142857101</v>
      </c>
      <c r="E19" s="8">
        <f t="shared" ca="1" si="9"/>
        <v>0.14425897470237897</v>
      </c>
      <c r="F19" s="8">
        <f t="shared" ca="1" si="9"/>
        <v>0.2392320037202548</v>
      </c>
      <c r="G19" s="8">
        <f t="shared" ca="1" si="9"/>
        <v>123.10070447619046</v>
      </c>
      <c r="H19" s="8">
        <f t="shared" ca="1" si="9"/>
        <v>0.86070037872023808</v>
      </c>
      <c r="I19" s="8">
        <f t="shared" ca="1" si="9"/>
        <v>0.56529087723214289</v>
      </c>
      <c r="J19" s="8">
        <f t="shared" ca="1" si="9"/>
        <v>0</v>
      </c>
      <c r="K19" s="8">
        <f t="shared" ca="1" si="9"/>
        <v>0</v>
      </c>
      <c r="L19" s="8">
        <f t="shared" ca="1" si="9"/>
        <v>1.0004157492559524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3.1536458333329437E-2</v>
      </c>
      <c r="E20" s="8">
        <f t="shared" ca="1" si="10"/>
        <v>1.6778273809964483E-4</v>
      </c>
      <c r="F20" s="8">
        <f t="shared" ca="1" si="10"/>
        <v>1.7637474330356218E-2</v>
      </c>
      <c r="G20" s="8">
        <f t="shared" ca="1" si="10"/>
        <v>10.032740467633928</v>
      </c>
      <c r="H20" s="8">
        <f t="shared" ca="1" si="10"/>
        <v>1.1870383526785713</v>
      </c>
      <c r="I20" s="8">
        <f t="shared" ca="1" si="10"/>
        <v>0.35446335900297621</v>
      </c>
      <c r="J20" s="8">
        <f t="shared" ca="1" si="10"/>
        <v>0.26613761793154761</v>
      </c>
      <c r="K20" s="8">
        <f t="shared" ca="1" si="10"/>
        <v>0.2907633400297619</v>
      </c>
      <c r="L20" s="8">
        <f t="shared" ca="1" si="10"/>
        <v>0.92147300520833331</v>
      </c>
      <c r="M20" s="8">
        <f t="shared" ca="1" si="10"/>
        <v>9.1034292604166662</v>
      </c>
    </row>
    <row r="21" spans="1:13" x14ac:dyDescent="0.25">
      <c r="D21" s="8">
        <f t="shared" ref="D21:G21" ca="1" si="11">AVERAGE(D16:D18)</f>
        <v>3.3799704365079211</v>
      </c>
      <c r="E21" s="8">
        <f t="shared" ca="1" si="11"/>
        <v>3.8832688988098392E-2</v>
      </c>
      <c r="F21" s="8">
        <f t="shared" ca="1" si="11"/>
        <v>2.7944659285714297</v>
      </c>
      <c r="G21" s="8">
        <f t="shared" ca="1" si="11"/>
        <v>94.409932340773807</v>
      </c>
      <c r="H21" s="8">
        <f ca="1">AVERAGE(H15:H17)</f>
        <v>1.090200599206349</v>
      </c>
      <c r="I21" s="8">
        <f ca="1">AVERAGE(I16:I18)</f>
        <v>0.28356067708333327</v>
      </c>
      <c r="J21" s="8">
        <f t="shared" ref="J21:M21" ca="1" si="12">AVERAGE(J16:J18)</f>
        <v>0</v>
      </c>
      <c r="K21" s="8">
        <f t="shared" ca="1" si="12"/>
        <v>0</v>
      </c>
      <c r="L21" s="8">
        <f t="shared" ca="1" si="12"/>
        <v>0.42464112648809521</v>
      </c>
      <c r="M21" s="8">
        <f t="shared" ca="1" si="12"/>
        <v>8.8149801587301607E-5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120</v>
      </c>
      <c r="E23" t="s">
        <v>122</v>
      </c>
    </row>
    <row r="24" spans="1:13" x14ac:dyDescent="0.25">
      <c r="D24" t="s">
        <v>121</v>
      </c>
    </row>
    <row r="26" spans="1:13" x14ac:dyDescent="0.25">
      <c r="A26">
        <v>9</v>
      </c>
      <c r="B26">
        <v>42</v>
      </c>
      <c r="C26" t="str">
        <f ca="1">OFFSET('42p stat'!$A$1,A26*20,0)</f>
        <v>CUDA opt</v>
      </c>
    </row>
    <row r="27" spans="1:13" x14ac:dyDescent="0.25">
      <c r="A27">
        <v>10</v>
      </c>
      <c r="B27">
        <v>42</v>
      </c>
      <c r="C27" t="str">
        <f ca="1">OFFSET('42p stat'!$A$1,A27*20,0)</f>
        <v>CUDA opt Time</v>
      </c>
    </row>
    <row r="28" spans="1:13" x14ac:dyDescent="0.25">
      <c r="A28">
        <v>17</v>
      </c>
      <c r="B28">
        <v>42</v>
      </c>
      <c r="C28" t="str">
        <f ca="1">OFFSET('42p stat'!$A$1,A28*20,0)</f>
        <v>non CUDA non hash</v>
      </c>
    </row>
    <row r="29" spans="1:13" x14ac:dyDescent="0.25">
      <c r="A29">
        <v>19</v>
      </c>
      <c r="B29">
        <v>42</v>
      </c>
      <c r="C29" t="str">
        <f ca="1">OFFSET('42p stat'!$A$1,A29*20,0)</f>
        <v>Classic ACO non hash</v>
      </c>
    </row>
    <row r="30" spans="1:13" x14ac:dyDescent="0.25">
      <c r="A30">
        <v>20</v>
      </c>
      <c r="B30">
        <v>42</v>
      </c>
      <c r="C30" t="str">
        <f ca="1">OFFSET('42p stat'!$A$1,A30*20,0)</f>
        <v>omp</v>
      </c>
    </row>
    <row r="31" spans="1:13" x14ac:dyDescent="0.25">
      <c r="A31">
        <v>21</v>
      </c>
      <c r="B31">
        <v>42</v>
      </c>
      <c r="C31" t="str">
        <f ca="1">OFFSET('42p stat'!$A$1,A31*20,0)</f>
        <v>omp non hash</v>
      </c>
    </row>
    <row r="32" spans="1:13" x14ac:dyDescent="0.25">
      <c r="A32">
        <v>22</v>
      </c>
      <c r="B32">
        <v>42</v>
      </c>
      <c r="C32" t="str">
        <f ca="1">OFFSET('42p stat'!$A$1,A32*20,0)</f>
        <v>non CUDA transp Time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1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2025-06-22T09:10:55Z</dcterms:modified>
</cp:coreProperties>
</file>